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D:\PINHEIRO MACHADO\UBS ZONA NORTE\"/>
    </mc:Choice>
  </mc:AlternateContent>
  <xr:revisionPtr revIDLastSave="0" documentId="13_ncr:1_{9E9F414E-8BF3-425B-B169-DA17F86829B9}" xr6:coauthVersionLast="47" xr6:coauthVersionMax="47" xr10:uidLastSave="{00000000-0000-0000-0000-000000000000}"/>
  <bookViews>
    <workbookView xWindow="-120" yWindow="-120" windowWidth="29040" windowHeight="15720" tabRatio="860" activeTab="5" xr2:uid="{00000000-000D-0000-FFFF-FFFF00000000}"/>
  </bookViews>
  <sheets>
    <sheet name="DADOS GERAIS" sheetId="1" r:id="rId1"/>
    <sheet name="RESUMO" sheetId="2" r:id="rId2"/>
    <sheet name="ORC. SINTÉTICO" sheetId="3" r:id="rId3"/>
    <sheet name="CPUS" sheetId="5" r:id="rId4"/>
    <sheet name="BDI SEM DESONERAÇÃO" sheetId="6" r:id="rId5"/>
    <sheet name="ENCARGOS SOCIAIS" sheetId="7" r:id="rId6"/>
    <sheet name="JUSTIFICATIVAS CPUS" sheetId="8" r:id="rId7"/>
  </sheets>
  <definedNames>
    <definedName name="_AA100000" localSheetId="6">#REF!</definedName>
    <definedName name="_AA100000">#REF!</definedName>
    <definedName name="_Fill" localSheetId="6">#REF!</definedName>
    <definedName name="_Fill">#REF!</definedName>
    <definedName name="_xlnm._FilterDatabase" localSheetId="3" hidden="1">CPUS!$A$16:$X$390</definedName>
    <definedName name="_xlnm._FilterDatabase" localSheetId="6" hidden="1">'JUSTIFICATIVAS CPUS'!$B$15:$I$149</definedName>
    <definedName name="_xlnm._FilterDatabase" localSheetId="2" hidden="1">'ORC. SINTÉTICO'!$A$17:$AG$456</definedName>
    <definedName name="_LOC10" localSheetId="6">#REF!</definedName>
    <definedName name="_LOC10">#REF!</definedName>
    <definedName name="_LOC11" localSheetId="6">#REF!</definedName>
    <definedName name="_LOC11">#REF!</definedName>
    <definedName name="_LOC12" localSheetId="6">#REF!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4">'BDI SEM DESONERAÇÃO'!$B$1:$F$56</definedName>
    <definedName name="_xlnm.Print_Area" localSheetId="0">'DADOS GERAIS'!$A$1:$F$34</definedName>
    <definedName name="_xlnm.Print_Area" localSheetId="5">'ENCARGOS SOCIAIS'!$B$1:$G$74</definedName>
    <definedName name="_xlnm.Print_Area" localSheetId="6">'JUSTIFICATIVAS CPUS'!$A$1:$I$174</definedName>
    <definedName name="_xlnm.Print_Area" localSheetId="2">'ORC. SINTÉTICO'!$B$2:$O$480</definedName>
    <definedName name="_xlnm.Print_Area" localSheetId="1">RESUMO!$A$1:$G$52</definedName>
    <definedName name="Área_impressão_IM" localSheetId="6">#REF!</definedName>
    <definedName name="Área_impressão_IM">#REF!</definedName>
    <definedName name="B.01.05.10.10" localSheetId="6">#REF!</definedName>
    <definedName name="B.01.05.10.10">#REF!</definedName>
    <definedName name="CD" localSheetId="6">#REF!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3">CPUS!$2:$15</definedName>
    <definedName name="_xlnm.Print_Titles" localSheetId="6">'JUSTIFICATIVAS CPUS'!$1:$15</definedName>
    <definedName name="_xlnm.Print_Titles" localSheetId="2">'ORC. SINTÉTICO'!$2:$17</definedName>
    <definedName name="tot_infra_1" localSheetId="6">#REF!</definedName>
    <definedName name="tot_infra_1">#REF!</definedName>
    <definedName name="TOTAL_GERAL" localSheetId="6">#REF!</definedName>
    <definedName name="TOTAL_GERAL">#REF!</definedName>
    <definedName name="TOTALCRONOGRA" localSheetId="6">#REF!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4">'BDI SEM DESONERAÇÃO'!$A$1:$G$56</definedName>
    <definedName name="Z_0306F0C2_70DB_4729_BB6A_5299B1A5AEA0_.wvu.PrintArea" localSheetId="5">'ENCARGOS SOCIAIS'!$A$1:$G$74</definedName>
    <definedName name="Z_12376024_9872_4870_B42C_DF0FD31EC62E_.wvu.PrintArea" localSheetId="4">'BDI SEM DESONERAÇÃO'!$A$1:$G$56</definedName>
    <definedName name="Z_12376024_9872_4870_B42C_DF0FD31EC62E_.wvu.PrintArea" localSheetId="5">'ENCARGOS SOCIAIS'!$A$1:$G$74</definedName>
    <definedName name="Z_12538664_79C6_4AAD_BD81_5363A5F496D7_.wvu.PrintArea" localSheetId="3">CPUS!$B$2:$J$281</definedName>
    <definedName name="Z_12538664_79C6_4AAD_BD81_5363A5F496D7_.wvu.PrintArea" localSheetId="0">'DADOS GERAIS'!$B$2:$E$34</definedName>
    <definedName name="Z_12538664_79C6_4AAD_BD81_5363A5F496D7_.wvu.PrintArea" localSheetId="2">'ORC. SINTÉTICO'!$B$2:$L$273</definedName>
    <definedName name="Z_12538664_79C6_4AAD_BD81_5363A5F496D7_.wvu.PrintArea" localSheetId="1">RESUMO!$B$2:$F$52</definedName>
    <definedName name="Z_12538664_79C6_4AAD_BD81_5363A5F496D7_.wvu.Rows" localSheetId="3">CPUS!$285:$290</definedName>
    <definedName name="Z_12538664_79C6_4AAD_BD81_5363A5F496D7_.wvu.Rows" localSheetId="2">'ORC. SINTÉTICO'!$277:$282</definedName>
    <definedName name="Z_18D9C5C8_6EC0_4507_ACF1_BEE4D54D4AE8_.wvu.PrintArea" localSheetId="3">CPUS!$B$2:$J$281</definedName>
    <definedName name="Z_18D9C5C8_6EC0_4507_ACF1_BEE4D54D4AE8_.wvu.PrintArea" localSheetId="0">'DADOS GERAIS'!$B$2:$E$34</definedName>
    <definedName name="Z_18D9C5C8_6EC0_4507_ACF1_BEE4D54D4AE8_.wvu.PrintArea" localSheetId="2">'ORC. SINTÉTICO'!$B$2:$L$273</definedName>
    <definedName name="Z_18D9C5C8_6EC0_4507_ACF1_BEE4D54D4AE8_.wvu.PrintArea" localSheetId="1">RESUMO!$B$2:$F$52</definedName>
    <definedName name="Z_18D9C5C8_6EC0_4507_ACF1_BEE4D54D4AE8_.wvu.Rows" localSheetId="3">CPUS!$285:$290</definedName>
    <definedName name="Z_18D9C5C8_6EC0_4507_ACF1_BEE4D54D4AE8_.wvu.Rows" localSheetId="2">'ORC. SINTÉTICO'!$277:$282</definedName>
    <definedName name="Z_2675BA43_8563_4FE8_9385_CEC837618B0A_.wvu.PrintArea" localSheetId="6">'JUSTIFICATIVAS CPUS'!$B$14:$I$15</definedName>
    <definedName name="Z_28B41BAB_DC76_480E_A1E5_0680F2E379B7_.wvu.PrintArea" localSheetId="6">'JUSTIFICATIVAS CPUS'!$B$14:$I$15</definedName>
    <definedName name="Z_2C035CC8_3055_44F7_AAA9_AD9C9EF12435_.wvu.PrintArea" localSheetId="6">'JUSTIFICATIVAS CPUS'!$B$14:$I$15</definedName>
    <definedName name="Z_31669B58_6052_4B28_A2A6_B4D646275034_.wvu.PrintArea" localSheetId="4">'BDI SEM DESONERAÇÃO'!$A$1:$G$56</definedName>
    <definedName name="Z_31669B58_6052_4B28_A2A6_B4D646275034_.wvu.PrintArea" localSheetId="5">'ENCARGOS SOCIAIS'!$A$1:$G$74</definedName>
    <definedName name="Z_53D497E1_E826_4F8A_992E_431F101CA300_.wvu.PrintArea" localSheetId="6">'JUSTIFICATIVAS CPUS'!$B$14:$I$15</definedName>
    <definedName name="Z_5C936B0E_B1B0_4680_9496_257339E19331_.wvu.PrintArea" localSheetId="4">'BDI SEM DESONERAÇÃO'!$A$1:$G$56</definedName>
    <definedName name="Z_5C936B0E_B1B0_4680_9496_257339E19331_.wvu.PrintArea" localSheetId="5">'ENCARGOS SOCIAIS'!$A$1:$G$74</definedName>
    <definedName name="Z_5EB5A1F5_D41C_4922_9EB6_0F91F671DD29_.wvu.PrintArea" localSheetId="4">'BDI SEM DESONERAÇÃO'!$A$1:$G$56</definedName>
    <definedName name="Z_5EB5A1F5_D41C_4922_9EB6_0F91F671DD29_.wvu.PrintArea" localSheetId="5">'ENCARGOS SOCIAIS'!$A$1:$G$74</definedName>
    <definedName name="Z_6C4A5780_A529_48FA_99BA_79BD868CD359_.wvu.PrintArea" localSheetId="6">'JUSTIFICATIVAS CPUS'!$B$14:$I$15</definedName>
    <definedName name="Z_6CEAEE79_3031_4A07_9C1B_BEA3A33B6E8E_.wvu.PrintArea" localSheetId="4">'BDI SEM DESONERAÇÃO'!$A$1:$G$56</definedName>
    <definedName name="Z_6CEAEE79_3031_4A07_9C1B_BEA3A33B6E8E_.wvu.PrintArea" localSheetId="5">'ENCARGOS SOCIAIS'!$A$1:$G$74</definedName>
    <definedName name="Z_7FF15CC8_DB84_4698_8C98_3A52BD743E2D_.wvu.PrintArea" localSheetId="6">'JUSTIFICATIVAS CPUS'!$B$14:$I$15</definedName>
    <definedName name="Z_8AD65702_4E2C_47D8_8007_38AB6DC80A2F_.wvu.PrintArea" localSheetId="6">'JUSTIFICATIVAS CPUS'!$B$14:$I$15</definedName>
    <definedName name="Z_8D21F177_5E6A_4C44_9891_68BF06A93C62_.wvu.PrintArea" localSheetId="6">'JUSTIFICATIVAS CPUS'!$B$14:$I$15</definedName>
    <definedName name="Z_A07C36CD_65E3_4A21_B956_D1766C5EB84D_.wvu.PrintArea" localSheetId="6">'JUSTIFICATIVAS CPUS'!$B$14:$I$15</definedName>
    <definedName name="Z_A951D8EB_0DF5_4872_832B_26DF5B5ABADD_.wvu.PrintArea" localSheetId="6">'JUSTIFICATIVAS CPUS'!$B$14:$I$15</definedName>
    <definedName name="Z_CA485D5E_5C09_4636_B7A6_10EC2B405CCB_.wvu.PrintArea" localSheetId="3">CPUS!$B$1:$J$284</definedName>
    <definedName name="Z_CA485D5E_5C09_4636_B7A6_10EC2B405CCB_.wvu.PrintArea" localSheetId="0">'DADOS GERAIS'!$A$1:$F$35</definedName>
    <definedName name="Z_CA485D5E_5C09_4636_B7A6_10EC2B405CCB_.wvu.PrintArea" localSheetId="2">'ORC. SINTÉTICO'!$B$1:$L$276</definedName>
    <definedName name="Z_CA485D5E_5C09_4636_B7A6_10EC2B405CCB_.wvu.PrintArea" localSheetId="1">RESUMO!$A$1:$G$52</definedName>
    <definedName name="Z_CA485D5E_5C09_4636_B7A6_10EC2B405CCB_.wvu.Rows" localSheetId="3">CPUS!$285:$290</definedName>
    <definedName name="Z_CA485D5E_5C09_4636_B7A6_10EC2B405CCB_.wvu.Rows" localSheetId="2">'ORC. SINTÉTICO'!$277:$282</definedName>
    <definedName name="Z_E00A2F2B_5FAE_482A_B5C1_08D9DD4D80BE_.wvu.PrintArea" localSheetId="6">'JUSTIFICATIVAS CPUS'!$B$14:$I$15</definedName>
  </definedNames>
  <calcPr calcId="191029"/>
</workbook>
</file>

<file path=xl/calcChain.xml><?xml version="1.0" encoding="utf-8"?>
<calcChain xmlns="http://schemas.openxmlformats.org/spreadsheetml/2006/main">
  <c r="M87" i="3" l="1"/>
  <c r="M88" i="3"/>
  <c r="M89" i="3"/>
  <c r="L87" i="3"/>
  <c r="L88" i="3"/>
  <c r="L89" i="3"/>
  <c r="M86" i="3"/>
  <c r="L86" i="3"/>
  <c r="M80" i="3"/>
  <c r="M81" i="3"/>
  <c r="M82" i="3"/>
  <c r="M83" i="3"/>
  <c r="M84" i="3"/>
  <c r="L80" i="3"/>
  <c r="L81" i="3"/>
  <c r="L82" i="3"/>
  <c r="L83" i="3"/>
  <c r="L84" i="3"/>
  <c r="M79" i="3"/>
  <c r="L79" i="3"/>
  <c r="M66" i="3"/>
  <c r="M67" i="3"/>
  <c r="M68" i="3"/>
  <c r="M69" i="3"/>
  <c r="M70" i="3"/>
  <c r="M71" i="3"/>
  <c r="M72" i="3"/>
  <c r="M73" i="3"/>
  <c r="L66" i="3"/>
  <c r="L67" i="3"/>
  <c r="L68" i="3"/>
  <c r="L69" i="3"/>
  <c r="L70" i="3"/>
  <c r="L71" i="3"/>
  <c r="L72" i="3"/>
  <c r="N72" i="3" s="1"/>
  <c r="L73" i="3"/>
  <c r="M65" i="3"/>
  <c r="L65" i="3"/>
  <c r="M56" i="3"/>
  <c r="M57" i="3"/>
  <c r="M58" i="3"/>
  <c r="M59" i="3"/>
  <c r="M60" i="3"/>
  <c r="M61" i="3"/>
  <c r="M62" i="3"/>
  <c r="M63" i="3"/>
  <c r="L56" i="3"/>
  <c r="L57" i="3"/>
  <c r="L58" i="3"/>
  <c r="L59" i="3"/>
  <c r="L60" i="3"/>
  <c r="L61" i="3"/>
  <c r="L62" i="3"/>
  <c r="L63" i="3"/>
  <c r="M55" i="3"/>
  <c r="L55" i="3"/>
  <c r="M49" i="3"/>
  <c r="M50" i="3"/>
  <c r="M51" i="3"/>
  <c r="M52" i="3"/>
  <c r="M53" i="3"/>
  <c r="L49" i="3"/>
  <c r="L50" i="3"/>
  <c r="L51" i="3"/>
  <c r="L52" i="3"/>
  <c r="L53" i="3"/>
  <c r="M48" i="3"/>
  <c r="L48" i="3"/>
  <c r="M44" i="3"/>
  <c r="M43" i="3"/>
  <c r="L44" i="3"/>
  <c r="L43" i="3"/>
  <c r="M31" i="3"/>
  <c r="M32" i="3"/>
  <c r="M33" i="3"/>
  <c r="M34" i="3"/>
  <c r="M35" i="3"/>
  <c r="M36" i="3"/>
  <c r="M37" i="3"/>
  <c r="M38" i="3"/>
  <c r="M39" i="3"/>
  <c r="M40" i="3"/>
  <c r="M41" i="3"/>
  <c r="L31" i="3"/>
  <c r="L32" i="3"/>
  <c r="L33" i="3"/>
  <c r="L34" i="3"/>
  <c r="L35" i="3"/>
  <c r="L36" i="3"/>
  <c r="L37" i="3"/>
  <c r="L38" i="3"/>
  <c r="L39" i="3"/>
  <c r="L40" i="3"/>
  <c r="L41" i="3"/>
  <c r="M30" i="3"/>
  <c r="L30" i="3"/>
  <c r="M21" i="3"/>
  <c r="M22" i="3"/>
  <c r="M23" i="3"/>
  <c r="M24" i="3"/>
  <c r="M20" i="3"/>
  <c r="L21" i="3"/>
  <c r="L22" i="3"/>
  <c r="L23" i="3"/>
  <c r="L24" i="3"/>
  <c r="L20" i="3"/>
  <c r="G211" i="3"/>
  <c r="N211" i="3" s="1"/>
  <c r="K471" i="3"/>
  <c r="J471" i="3"/>
  <c r="I471" i="3"/>
  <c r="N237" i="3"/>
  <c r="N45" i="3"/>
  <c r="O468" i="3"/>
  <c r="O466" i="3"/>
  <c r="O464" i="3"/>
  <c r="O463" i="3"/>
  <c r="O454" i="3"/>
  <c r="O455" i="3"/>
  <c r="O456" i="3"/>
  <c r="O457" i="3"/>
  <c r="O458" i="3"/>
  <c r="O459" i="3"/>
  <c r="O460" i="3"/>
  <c r="O453" i="3"/>
  <c r="O446" i="3"/>
  <c r="O447" i="3"/>
  <c r="O448" i="3"/>
  <c r="O449" i="3"/>
  <c r="O450" i="3"/>
  <c r="O451" i="3"/>
  <c r="O445" i="3"/>
  <c r="O441" i="3"/>
  <c r="O442" i="3"/>
  <c r="O443" i="3"/>
  <c r="O440" i="3"/>
  <c r="O428" i="3"/>
  <c r="O429" i="3"/>
  <c r="O430" i="3"/>
  <c r="O431" i="3"/>
  <c r="O432" i="3"/>
  <c r="O433" i="3"/>
  <c r="O434" i="3"/>
  <c r="O435" i="3"/>
  <c r="O436" i="3"/>
  <c r="O437" i="3"/>
  <c r="O438" i="3"/>
  <c r="O427" i="3"/>
  <c r="O415" i="3"/>
  <c r="O416" i="3"/>
  <c r="O417" i="3"/>
  <c r="O418" i="3"/>
  <c r="O419" i="3"/>
  <c r="O420" i="3"/>
  <c r="O421" i="3"/>
  <c r="O422" i="3"/>
  <c r="O423" i="3"/>
  <c r="O424" i="3"/>
  <c r="O414" i="3"/>
  <c r="O408" i="3"/>
  <c r="O409" i="3"/>
  <c r="O410" i="3"/>
  <c r="O411" i="3"/>
  <c r="O412" i="3"/>
  <c r="O407" i="3"/>
  <c r="O318" i="3"/>
  <c r="O319" i="3"/>
  <c r="O320" i="3"/>
  <c r="O321" i="3"/>
  <c r="O322" i="3"/>
  <c r="O323" i="3"/>
  <c r="O324" i="3"/>
  <c r="O325" i="3"/>
  <c r="O326" i="3"/>
  <c r="O327" i="3"/>
  <c r="O328" i="3"/>
  <c r="O329" i="3"/>
  <c r="O330" i="3"/>
  <c r="O331" i="3"/>
  <c r="O332" i="3"/>
  <c r="O333" i="3"/>
  <c r="O334" i="3"/>
  <c r="O335" i="3"/>
  <c r="O336" i="3"/>
  <c r="O337" i="3"/>
  <c r="O338" i="3"/>
  <c r="O339" i="3"/>
  <c r="O340" i="3"/>
  <c r="O341" i="3"/>
  <c r="O342" i="3"/>
  <c r="O343" i="3"/>
  <c r="O344" i="3"/>
  <c r="O345" i="3"/>
  <c r="O346" i="3"/>
  <c r="O347" i="3"/>
  <c r="O348" i="3"/>
  <c r="O349" i="3"/>
  <c r="O350" i="3"/>
  <c r="O351" i="3"/>
  <c r="O352" i="3"/>
  <c r="O353" i="3"/>
  <c r="O354" i="3"/>
  <c r="O355" i="3"/>
  <c r="O356" i="3"/>
  <c r="O357" i="3"/>
  <c r="O358" i="3"/>
  <c r="O359" i="3"/>
  <c r="O360" i="3"/>
  <c r="O361" i="3"/>
  <c r="O362" i="3"/>
  <c r="O363" i="3"/>
  <c r="O364" i="3"/>
  <c r="O365" i="3"/>
  <c r="O366" i="3"/>
  <c r="O367" i="3"/>
  <c r="O368" i="3"/>
  <c r="O369" i="3"/>
  <c r="O370" i="3"/>
  <c r="O371" i="3"/>
  <c r="O372" i="3"/>
  <c r="O373" i="3"/>
  <c r="O374" i="3"/>
  <c r="O375" i="3"/>
  <c r="O376" i="3"/>
  <c r="O377" i="3"/>
  <c r="O378" i="3"/>
  <c r="O379" i="3"/>
  <c r="O380" i="3"/>
  <c r="O381" i="3"/>
  <c r="O382" i="3"/>
  <c r="O383" i="3"/>
  <c r="O384" i="3"/>
  <c r="O385" i="3"/>
  <c r="O386" i="3"/>
  <c r="O387" i="3"/>
  <c r="O388" i="3"/>
  <c r="O389" i="3"/>
  <c r="O390" i="3"/>
  <c r="O391" i="3"/>
  <c r="O392" i="3"/>
  <c r="O393" i="3"/>
  <c r="O394" i="3"/>
  <c r="O395" i="3"/>
  <c r="O396" i="3"/>
  <c r="O397" i="3"/>
  <c r="O398" i="3"/>
  <c r="O399" i="3"/>
  <c r="O400" i="3"/>
  <c r="O401" i="3"/>
  <c r="O402" i="3"/>
  <c r="O403" i="3"/>
  <c r="O404" i="3"/>
  <c r="O405" i="3"/>
  <c r="O304" i="3"/>
  <c r="O305" i="3"/>
  <c r="O306" i="3"/>
  <c r="O307" i="3"/>
  <c r="O308" i="3"/>
  <c r="O309" i="3"/>
  <c r="O310" i="3"/>
  <c r="O311" i="3"/>
  <c r="O312" i="3"/>
  <c r="O313" i="3"/>
  <c r="O314" i="3"/>
  <c r="O303" i="3"/>
  <c r="O285" i="3"/>
  <c r="O286" i="3"/>
  <c r="O287" i="3"/>
  <c r="O288" i="3"/>
  <c r="O289" i="3"/>
  <c r="O290" i="3"/>
  <c r="O291" i="3"/>
  <c r="O292" i="3"/>
  <c r="O293" i="3"/>
  <c r="O294" i="3"/>
  <c r="O295" i="3"/>
  <c r="O296" i="3"/>
  <c r="O297" i="3"/>
  <c r="O298" i="3"/>
  <c r="O299" i="3"/>
  <c r="O300" i="3"/>
  <c r="O301" i="3"/>
  <c r="O284" i="3"/>
  <c r="O250" i="3"/>
  <c r="O251" i="3"/>
  <c r="O252" i="3"/>
  <c r="O253" i="3"/>
  <c r="O254" i="3"/>
  <c r="O255" i="3"/>
  <c r="O256" i="3"/>
  <c r="O257" i="3"/>
  <c r="O258" i="3"/>
  <c r="O259" i="3"/>
  <c r="O260" i="3"/>
  <c r="O261" i="3"/>
  <c r="O262" i="3"/>
  <c r="O263" i="3"/>
  <c r="O264" i="3"/>
  <c r="O265" i="3"/>
  <c r="O266" i="3"/>
  <c r="O267" i="3"/>
  <c r="O268" i="3"/>
  <c r="O269" i="3"/>
  <c r="O270" i="3"/>
  <c r="O271" i="3"/>
  <c r="O272" i="3"/>
  <c r="O273" i="3"/>
  <c r="O274" i="3"/>
  <c r="O275" i="3"/>
  <c r="O276" i="3"/>
  <c r="O277" i="3"/>
  <c r="O278" i="3"/>
  <c r="O279" i="3"/>
  <c r="O280" i="3"/>
  <c r="O281" i="3"/>
  <c r="O282" i="3"/>
  <c r="O249" i="3"/>
  <c r="O190" i="3"/>
  <c r="O191" i="3"/>
  <c r="O192" i="3"/>
  <c r="O193" i="3"/>
  <c r="O194" i="3"/>
  <c r="O195" i="3"/>
  <c r="O196" i="3"/>
  <c r="O197" i="3"/>
  <c r="O198" i="3"/>
  <c r="O199" i="3"/>
  <c r="O200" i="3"/>
  <c r="O201" i="3"/>
  <c r="O202" i="3"/>
  <c r="O203" i="3"/>
  <c r="O189" i="3"/>
  <c r="O182" i="3"/>
  <c r="O183" i="3"/>
  <c r="O184" i="3"/>
  <c r="O185" i="3"/>
  <c r="O186" i="3"/>
  <c r="O187" i="3"/>
  <c r="O181" i="3"/>
  <c r="O179" i="3"/>
  <c r="O176" i="3"/>
  <c r="O174" i="3"/>
  <c r="O173" i="3"/>
  <c r="O171" i="3"/>
  <c r="O170" i="3"/>
  <c r="O165" i="3"/>
  <c r="O166" i="3"/>
  <c r="O167" i="3"/>
  <c r="O168" i="3"/>
  <c r="O164" i="3"/>
  <c r="O161" i="3"/>
  <c r="O158" i="3"/>
  <c r="O155" i="3"/>
  <c r="O146" i="3"/>
  <c r="O143" i="3"/>
  <c r="O144" i="3"/>
  <c r="O142" i="3"/>
  <c r="O134" i="3"/>
  <c r="O135" i="3"/>
  <c r="O136" i="3"/>
  <c r="O137" i="3"/>
  <c r="O138" i="3"/>
  <c r="O139" i="3"/>
  <c r="O133" i="3"/>
  <c r="O131" i="3"/>
  <c r="O127" i="3"/>
  <c r="O128" i="3"/>
  <c r="O126" i="3"/>
  <c r="O120" i="3"/>
  <c r="O121" i="3"/>
  <c r="O122" i="3"/>
  <c r="O123" i="3"/>
  <c r="O124" i="3"/>
  <c r="O119" i="3"/>
  <c r="O125" i="3"/>
  <c r="O118" i="3"/>
  <c r="O113" i="3"/>
  <c r="O114" i="3"/>
  <c r="O115" i="3"/>
  <c r="O116" i="3"/>
  <c r="O112" i="3"/>
  <c r="O108" i="3"/>
  <c r="O107" i="3"/>
  <c r="O104" i="3"/>
  <c r="O105" i="3"/>
  <c r="O103" i="3"/>
  <c r="O101" i="3"/>
  <c r="O100" i="3"/>
  <c r="O97" i="3"/>
  <c r="O98" i="3"/>
  <c r="O96" i="3"/>
  <c r="O92" i="3"/>
  <c r="O93" i="3"/>
  <c r="O91" i="3"/>
  <c r="N153" i="3"/>
  <c r="N152" i="3"/>
  <c r="N81" i="3" l="1"/>
  <c r="O81" i="3" s="1"/>
  <c r="N71" i="3"/>
  <c r="N22" i="3"/>
  <c r="N44" i="3"/>
  <c r="N55" i="3"/>
  <c r="N86" i="3"/>
  <c r="O86" i="3" s="1"/>
  <c r="N30" i="3"/>
  <c r="N82" i="3"/>
  <c r="O82" i="3" s="1"/>
  <c r="N69" i="3"/>
  <c r="N24" i="3"/>
  <c r="N83" i="3"/>
  <c r="O83" i="3" s="1"/>
  <c r="N35" i="3"/>
  <c r="N70" i="3"/>
  <c r="N21" i="3"/>
  <c r="N53" i="3"/>
  <c r="N59" i="3"/>
  <c r="N73" i="3"/>
  <c r="N38" i="3"/>
  <c r="N68" i="3"/>
  <c r="N20" i="3"/>
  <c r="N63" i="3"/>
  <c r="N67" i="3"/>
  <c r="N84" i="3"/>
  <c r="O84" i="3" s="1"/>
  <c r="N62" i="3"/>
  <c r="N33" i="3"/>
  <c r="N32" i="3"/>
  <c r="N50" i="3"/>
  <c r="N60" i="3"/>
  <c r="N89" i="3"/>
  <c r="O89" i="3" s="1"/>
  <c r="N80" i="3"/>
  <c r="O80" i="3" s="1"/>
  <c r="N88" i="3"/>
  <c r="O88" i="3" s="1"/>
  <c r="N65" i="3"/>
  <c r="N87" i="3"/>
  <c r="O87" i="3" s="1"/>
  <c r="N41" i="3"/>
  <c r="N43" i="3"/>
  <c r="N40" i="3"/>
  <c r="N39" i="3"/>
  <c r="N49" i="3"/>
  <c r="N79" i="3"/>
  <c r="O79" i="3" s="1"/>
  <c r="N66" i="3"/>
  <c r="N37" i="3"/>
  <c r="N36" i="3"/>
  <c r="N51" i="3"/>
  <c r="N58" i="3"/>
  <c r="N23" i="3"/>
  <c r="N57" i="3"/>
  <c r="N34" i="3"/>
  <c r="N56" i="3"/>
  <c r="N48" i="3"/>
  <c r="N31" i="3"/>
  <c r="N61" i="3"/>
  <c r="N52" i="3"/>
  <c r="N151" i="3"/>
  <c r="N42" i="3"/>
  <c r="N76" i="3"/>
  <c r="N47" i="3" l="1"/>
  <c r="O50" i="3" s="1"/>
  <c r="N64" i="3"/>
  <c r="O67" i="3" s="1"/>
  <c r="N54" i="3"/>
  <c r="O59" i="3" s="1"/>
  <c r="N29" i="3"/>
  <c r="O45" i="3" s="1"/>
  <c r="O71" i="3"/>
  <c r="O66" i="3"/>
  <c r="O73" i="3"/>
  <c r="O69" i="3"/>
  <c r="O72" i="3"/>
  <c r="N19" i="3"/>
  <c r="O55" i="3"/>
  <c r="O56" i="3"/>
  <c r="O152" i="3"/>
  <c r="O52" i="3"/>
  <c r="O53" i="3"/>
  <c r="O51" i="3"/>
  <c r="O48" i="3"/>
  <c r="O49" i="3"/>
  <c r="O153" i="3"/>
  <c r="N205" i="3"/>
  <c r="N74" i="3"/>
  <c r="O76" i="3" s="1"/>
  <c r="N27" i="3"/>
  <c r="N461" i="3"/>
  <c r="N425" i="3"/>
  <c r="N315" i="3"/>
  <c r="N177" i="3"/>
  <c r="N162" i="3"/>
  <c r="N159" i="3"/>
  <c r="N156" i="3"/>
  <c r="N140" i="3"/>
  <c r="N109" i="3"/>
  <c r="N94" i="3"/>
  <c r="N77" i="3"/>
  <c r="N469" i="3"/>
  <c r="N148" i="3"/>
  <c r="N26" i="3"/>
  <c r="O61" i="3" l="1"/>
  <c r="O62" i="3"/>
  <c r="O68" i="3"/>
  <c r="O70" i="3"/>
  <c r="O65" i="3"/>
  <c r="O58" i="3"/>
  <c r="O57" i="3"/>
  <c r="O63" i="3"/>
  <c r="O42" i="3"/>
  <c r="O60" i="3"/>
  <c r="O21" i="3"/>
  <c r="O22" i="3"/>
  <c r="O20" i="3"/>
  <c r="O24" i="3"/>
  <c r="O23" i="3"/>
  <c r="N25" i="3"/>
  <c r="N18" i="3" s="1"/>
  <c r="O27" i="3" s="1"/>
  <c r="O180" i="3"/>
  <c r="O188" i="3"/>
  <c r="O178" i="3"/>
  <c r="O413" i="3"/>
  <c r="O406" i="3"/>
  <c r="O316" i="3"/>
  <c r="O172" i="3"/>
  <c r="O169" i="3"/>
  <c r="O163" i="3"/>
  <c r="O439" i="3"/>
  <c r="O426" i="3"/>
  <c r="N147" i="3"/>
  <c r="O148" i="3" s="1"/>
  <c r="O150" i="3"/>
  <c r="O149" i="3"/>
  <c r="O90" i="3"/>
  <c r="O78" i="3"/>
  <c r="O85" i="3"/>
  <c r="O465" i="3"/>
  <c r="O462" i="3"/>
  <c r="O467" i="3"/>
  <c r="O470" i="3"/>
  <c r="O28" i="3"/>
  <c r="O102" i="3"/>
  <c r="O99" i="3"/>
  <c r="O95" i="3"/>
  <c r="O75" i="3"/>
  <c r="N204" i="3"/>
  <c r="O205" i="3" s="1"/>
  <c r="O207" i="3"/>
  <c r="O219" i="3"/>
  <c r="O231" i="3"/>
  <c r="O243" i="3"/>
  <c r="O208" i="3"/>
  <c r="O220" i="3"/>
  <c r="O244" i="3"/>
  <c r="O233" i="3"/>
  <c r="O223" i="3"/>
  <c r="O234" i="3"/>
  <c r="O209" i="3"/>
  <c r="O210" i="3"/>
  <c r="O222" i="3"/>
  <c r="O247" i="3"/>
  <c r="O212" i="3"/>
  <c r="O224" i="3"/>
  <c r="O236" i="3"/>
  <c r="O206" i="3"/>
  <c r="O225" i="3"/>
  <c r="O216" i="3"/>
  <c r="O217" i="3"/>
  <c r="O213" i="3"/>
  <c r="O235" i="3"/>
  <c r="O214" i="3"/>
  <c r="O226" i="3"/>
  <c r="O238" i="3"/>
  <c r="O215" i="3"/>
  <c r="O227" i="3"/>
  <c r="O239" i="3"/>
  <c r="O240" i="3"/>
  <c r="O211" i="3"/>
  <c r="O228" i="3"/>
  <c r="O241" i="3"/>
  <c r="O229" i="3"/>
  <c r="O218" i="3"/>
  <c r="O230" i="3"/>
  <c r="O242" i="3"/>
  <c r="O232" i="3"/>
  <c r="O221" i="3"/>
  <c r="O245" i="3"/>
  <c r="O246" i="3"/>
  <c r="O237" i="3"/>
  <c r="O141" i="3"/>
  <c r="O145" i="3"/>
  <c r="O36" i="3"/>
  <c r="O38" i="3"/>
  <c r="O39" i="3"/>
  <c r="O40" i="3"/>
  <c r="O41" i="3"/>
  <c r="O32" i="3"/>
  <c r="O33" i="3"/>
  <c r="O31" i="3"/>
  <c r="O43" i="3"/>
  <c r="O44" i="3"/>
  <c r="O30" i="3"/>
  <c r="O34" i="3"/>
  <c r="O35" i="3"/>
  <c r="O37" i="3"/>
  <c r="O157" i="3"/>
  <c r="O129" i="3"/>
  <c r="O110" i="3"/>
  <c r="O132" i="3"/>
  <c r="O117" i="3"/>
  <c r="O160" i="3"/>
  <c r="N46" i="3"/>
  <c r="O74" i="3" s="1"/>
  <c r="E30" i="6"/>
  <c r="N471" i="3" l="1"/>
  <c r="O156" i="3" s="1"/>
  <c r="O26" i="3"/>
  <c r="O154" i="3"/>
  <c r="O151" i="3"/>
  <c r="O64" i="3"/>
  <c r="O47" i="3"/>
  <c r="O54" i="3"/>
  <c r="O283" i="3"/>
  <c r="O302" i="3"/>
  <c r="O248" i="3"/>
  <c r="O19" i="3"/>
  <c r="O25" i="3"/>
  <c r="F30" i="6"/>
  <c r="O140" i="3" l="1"/>
  <c r="O444" i="3"/>
  <c r="O204" i="3"/>
  <c r="O94" i="3"/>
  <c r="O175" i="3"/>
  <c r="O315" i="3"/>
  <c r="O29" i="3"/>
  <c r="O461" i="3"/>
  <c r="O452" i="3"/>
  <c r="O77" i="3"/>
  <c r="O469" i="3"/>
  <c r="O162" i="3"/>
  <c r="O106" i="3"/>
  <c r="O159" i="3"/>
  <c r="O46" i="3"/>
  <c r="O18" i="3"/>
  <c r="O177" i="3"/>
  <c r="O109" i="3"/>
  <c r="O425" i="3"/>
  <c r="O147" i="3"/>
  <c r="M475" i="3"/>
  <c r="L12" i="5"/>
  <c r="B12" i="5"/>
  <c r="L11" i="5"/>
  <c r="I11" i="5"/>
  <c r="G11" i="5"/>
  <c r="L9" i="5"/>
  <c r="L8" i="5"/>
  <c r="I8" i="5"/>
  <c r="G8" i="5"/>
  <c r="B8" i="5"/>
  <c r="I9" i="8"/>
  <c r="I12" i="8"/>
  <c r="G11" i="8"/>
  <c r="G8" i="8"/>
  <c r="B12" i="8"/>
  <c r="B11" i="8"/>
  <c r="B8" i="8"/>
  <c r="B12" i="6" l="1"/>
  <c r="B12" i="2"/>
  <c r="F12" i="7"/>
  <c r="B12" i="7"/>
  <c r="F11" i="7"/>
  <c r="B11" i="7"/>
  <c r="F9" i="7"/>
  <c r="F8" i="7"/>
  <c r="B8" i="7"/>
  <c r="F12" i="6"/>
  <c r="F11" i="6"/>
  <c r="B11" i="6"/>
  <c r="F9" i="6"/>
  <c r="F8" i="6"/>
  <c r="B8" i="6"/>
  <c r="B72" i="7"/>
  <c r="B71" i="7"/>
  <c r="F50" i="7"/>
  <c r="E50" i="7"/>
  <c r="F42" i="7"/>
  <c r="E42" i="7"/>
  <c r="F29" i="7"/>
  <c r="E29" i="7"/>
  <c r="B53" i="6"/>
  <c r="B52" i="6"/>
  <c r="F36" i="6"/>
  <c r="C20" i="1" s="1"/>
  <c r="E36" i="6"/>
  <c r="O12" i="3"/>
  <c r="B12" i="3"/>
  <c r="O11" i="3"/>
  <c r="M11" i="3"/>
  <c r="K11" i="3"/>
  <c r="O9" i="3"/>
  <c r="O8" i="3"/>
  <c r="M8" i="3"/>
  <c r="K8" i="3"/>
  <c r="B8" i="3"/>
  <c r="B51" i="2"/>
  <c r="B50" i="2"/>
  <c r="F12" i="2"/>
  <c r="F11" i="2"/>
  <c r="B11" i="2"/>
  <c r="B11" i="5" s="1"/>
  <c r="F9" i="2"/>
  <c r="F8" i="2"/>
  <c r="B8" i="2"/>
  <c r="B33" i="1"/>
  <c r="B32" i="1"/>
  <c r="B9" i="1"/>
  <c r="B9" i="8" l="1"/>
  <c r="B9" i="5"/>
  <c r="C19" i="1"/>
  <c r="D9" i="7" s="1"/>
  <c r="D12" i="2"/>
  <c r="D12" i="7"/>
  <c r="E53" i="7"/>
  <c r="B9" i="7"/>
  <c r="B9" i="6"/>
  <c r="F53" i="7"/>
  <c r="D12" i="6"/>
  <c r="B9" i="2"/>
  <c r="B11" i="3"/>
  <c r="E54" i="7"/>
  <c r="F54" i="7"/>
  <c r="B9" i="3"/>
  <c r="E36" i="2" l="1" a="1"/>
  <c r="E36" i="2" s="1"/>
  <c r="E55" i="7"/>
  <c r="E56" i="7" s="1"/>
  <c r="H12" i="8" s="1"/>
  <c r="D9" i="6"/>
  <c r="D9" i="2"/>
  <c r="G9" i="5" s="1"/>
  <c r="G12" i="5"/>
  <c r="G12" i="8"/>
  <c r="K12" i="3"/>
  <c r="E35" i="2" a="1"/>
  <c r="E35" i="2" s="1"/>
  <c r="E34" i="2" a="1"/>
  <c r="E34" i="2" s="1"/>
  <c r="F55" i="7"/>
  <c r="F56" i="7" s="1"/>
  <c r="H9" i="8" s="1"/>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E33" i="2" a="1"/>
  <c r="E33" i="2" s="1"/>
  <c r="C27" i="2" a="1"/>
  <c r="C27" i="2" s="1"/>
  <c r="E25" i="2" a="1"/>
  <c r="E25" i="2" s="1"/>
  <c r="C19" i="2" a="1"/>
  <c r="C19" i="2" s="1"/>
  <c r="E17" i="2" a="1"/>
  <c r="E17" i="2" s="1"/>
  <c r="C20" i="2" a="1"/>
  <c r="C20" i="2" s="1"/>
  <c r="C30" i="2" a="1"/>
  <c r="C30" i="2" s="1"/>
  <c r="E28" i="2" a="1"/>
  <c r="E28" i="2" s="1"/>
  <c r="C22" i="2" a="1"/>
  <c r="C22" i="2" s="1"/>
  <c r="E20" i="2" a="1"/>
  <c r="E20" i="2" s="1"/>
  <c r="C33" i="2" a="1"/>
  <c r="C33" i="2" s="1"/>
  <c r="E31" i="2" a="1"/>
  <c r="E31"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E12" i="6" l="1"/>
  <c r="E12" i="7"/>
  <c r="E12" i="2"/>
  <c r="I12" i="5" s="1"/>
  <c r="K9" i="3"/>
  <c r="G9" i="8"/>
  <c r="E39" i="2"/>
  <c r="E9" i="2"/>
  <c r="E9" i="7"/>
  <c r="E9" i="6"/>
  <c r="M12" i="3" l="1"/>
  <c r="M9" i="3"/>
  <c r="I9" i="5"/>
  <c r="F25" i="2"/>
  <c r="F29" i="2"/>
  <c r="F33" i="2"/>
  <c r="F34" i="2"/>
  <c r="F28" i="2"/>
  <c r="F19" i="2"/>
  <c r="F30" i="2"/>
  <c r="F22" i="2"/>
  <c r="F21" i="2"/>
  <c r="F24" i="2"/>
  <c r="F17" i="2"/>
  <c r="F23" i="2"/>
  <c r="F37" i="2"/>
  <c r="F27" i="2"/>
  <c r="F26" i="2"/>
  <c r="F32" i="2"/>
  <c r="F20" i="2"/>
  <c r="F36" i="2"/>
  <c r="F35" i="2"/>
  <c r="F18" i="2"/>
  <c r="F31" i="2"/>
  <c r="F39" i="2" l="1"/>
</calcChain>
</file>

<file path=xl/sharedStrings.xml><?xml version="1.0" encoding="utf-8"?>
<sst xmlns="http://schemas.openxmlformats.org/spreadsheetml/2006/main" count="51511" uniqueCount="4341">
  <si>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</si>
  <si>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</si>
  <si>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</si>
  <si>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</si>
  <si>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</si>
  <si>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</si>
  <si>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</si>
  <si>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</si>
  <si>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</si>
  <si>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</si>
  <si>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</si>
  <si>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</si>
  <si>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</si>
  <si>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</si>
  <si>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</si>
  <si>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</si>
  <si>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</si>
  <si>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</si>
  <si>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</si>
  <si>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</si>
  <si>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</si>
  <si>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</si>
  <si>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</si>
  <si>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</si>
  <si>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</si>
  <si>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</si>
  <si>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</si>
  <si>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</si>
  <si>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</si>
  <si>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</si>
  <si>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</si>
  <si>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</si>
  <si>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</si>
  <si>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</si>
  <si>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</si>
  <si>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</si>
  <si>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</si>
  <si>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</si>
  <si>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</si>
  <si>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</si>
  <si>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</si>
  <si>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</si>
  <si>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</si>
  <si>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 xml:space="preserve"> 95648 </t>
  </si>
  <si>
    <t>UN</t>
  </si>
  <si>
    <t xml:space="preserve"> 95673 </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</si>
  <si>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</si>
  <si>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</si>
  <si>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</si>
  <si>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</si>
  <si>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 xml:space="preserve"> 98459 </t>
  </si>
  <si>
    <t>SBC</t>
  </si>
  <si>
    <t>FUNDAÇÃO</t>
  </si>
  <si>
    <t xml:space="preserve"> 2.1 </t>
  </si>
  <si>
    <t xml:space="preserve"> 99059 </t>
  </si>
  <si>
    <t>M</t>
  </si>
  <si>
    <t xml:space="preserve"> 2.2 </t>
  </si>
  <si>
    <t xml:space="preserve"> 93358 </t>
  </si>
  <si>
    <t>ESCAVAÇÃO MANUAL DE VALA COM PROFUNDIDADE MENOR OU IGUAL A 1,30 M. AF_02/2021</t>
  </si>
  <si>
    <t>m³</t>
  </si>
  <si>
    <t xml:space="preserve"> 2.3 </t>
  </si>
  <si>
    <t xml:space="preserve"> 2.4 </t>
  </si>
  <si>
    <t xml:space="preserve"> 2.5 </t>
  </si>
  <si>
    <t xml:space="preserve"> 2.6 </t>
  </si>
  <si>
    <t xml:space="preserve"> 96543 </t>
  </si>
  <si>
    <t>KG</t>
  </si>
  <si>
    <t xml:space="preserve"> 2.7 </t>
  </si>
  <si>
    <t xml:space="preserve"> 2.8 </t>
  </si>
  <si>
    <t xml:space="preserve"> 96545 </t>
  </si>
  <si>
    <t xml:space="preserve"> 2.9 </t>
  </si>
  <si>
    <t xml:space="preserve"> 96546 </t>
  </si>
  <si>
    <t xml:space="preserve"> 2.10 </t>
  </si>
  <si>
    <t xml:space="preserve"> 2.11 </t>
  </si>
  <si>
    <t xml:space="preserve"> 2.12 </t>
  </si>
  <si>
    <t xml:space="preserve"> 2.13 </t>
  </si>
  <si>
    <t xml:space="preserve"> 100574 </t>
  </si>
  <si>
    <t xml:space="preserve"> 93382 </t>
  </si>
  <si>
    <t>REATERRO MANUAL DE VALAS, COM COMPACTADOR DE SOLOS DE PERCUSSÃO. AF_08/2023</t>
  </si>
  <si>
    <t xml:space="preserve"> 98557 </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</si>
  <si>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</si>
  <si>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</si>
  <si>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</si>
  <si>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</si>
  <si>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</si>
  <si>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</si>
  <si>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</si>
  <si>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</si>
  <si>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</si>
  <si>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</si>
  <si>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</si>
  <si>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</si>
  <si>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</si>
  <si>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</si>
  <si>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</si>
  <si>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</si>
  <si>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</si>
  <si>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</si>
  <si>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</si>
  <si>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</si>
  <si>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Próprio</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</si>
  <si>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</si>
  <si>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</si>
  <si>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</si>
  <si>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</si>
  <si>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</si>
  <si>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</si>
  <si>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</si>
  <si>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</si>
  <si>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</si>
  <si>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</si>
  <si>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</si>
  <si>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</si>
  <si>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</si>
  <si>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</si>
  <si>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</si>
  <si>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</si>
  <si>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</si>
  <si>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</si>
  <si>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</si>
  <si>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 xml:space="preserve"> 92768 </t>
  </si>
  <si>
    <t>ARMAÇÃO DE LAJE DE ESTRUTURA CONVENCIONAL DE CONCRETO ARMADO UTILIZANDO AÇO CA-60 DE 5,0 MM - MONTAGEM. AF_06/2022</t>
  </si>
  <si>
    <t xml:space="preserve"> 3.3.4 </t>
  </si>
  <si>
    <t xml:space="preserve"> 92769 </t>
  </si>
  <si>
    <t>ARMAÇÃO DE LAJE DE ESTRUTURA CONVENCIONAL DE CONCRETO ARMADO UTILIZANDO AÇO CA-50 DE 6,3 MM - MONTAGEM. AF_06/2022</t>
  </si>
  <si>
    <t xml:space="preserve"> 3.3.5 </t>
  </si>
  <si>
    <t xml:space="preserve"> 92770 </t>
  </si>
  <si>
    <t>ARMAÇÃO DE LAJE DE ESTRUTURA CONVENCIONAL DE CONCRETO ARMADO UTILIZANDO AÇO CA-50 DE 8,0 MM - MONTAGEM. AF_06/2022</t>
  </si>
  <si>
    <t xml:space="preserve"> 3.3.6 </t>
  </si>
  <si>
    <t xml:space="preserve"> 92771 </t>
  </si>
  <si>
    <t>ARMAÇÃO DE LAJE DE ESTRUTURA CONVENCIONAL DE CONCRETO ARMADO UTILIZANDO AÇO CA-50 DE 10,0 MM - MONTAGEM. AF_06/2022</t>
  </si>
  <si>
    <t xml:space="preserve"> 3.3.7 </t>
  </si>
  <si>
    <t xml:space="preserve"> 4.1 </t>
  </si>
  <si>
    <t xml:space="preserve"> 4.2 </t>
  </si>
  <si>
    <t xml:space="preserve"> 4.3 </t>
  </si>
  <si>
    <t xml:space="preserve"> 93191 </t>
  </si>
  <si>
    <t xml:space="preserve"> 93199 </t>
  </si>
  <si>
    <t>REVESTIMENTO ARGAMASSADO</t>
  </si>
  <si>
    <t xml:space="preserve"> 5.1 </t>
  </si>
  <si>
    <t xml:space="preserve"> 87905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</si>
  <si>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</si>
  <si>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</si>
  <si>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</si>
  <si>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</si>
  <si>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</si>
  <si>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</si>
  <si>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</si>
  <si>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</si>
  <si>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 xml:space="preserve"> 94207 </t>
  </si>
  <si>
    <t>TELHAMENTO COM TELHA ONDULADA DE FIBROCIMENTO E = 6 MM, COM RECOBRIMENTO LATERAL DE 1/4 DE ONDA PARA TELHADO COM INCLINAÇÃO MAIOR QUE 10°, COM ATÉ 2 ÁGUAS, INCLUSO IÇAMENTO. AF_07/2019</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</si>
  <si>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</si>
  <si>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</si>
  <si>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92543 </t>
  </si>
  <si>
    <t>TRAMA DE MADEIRA COMPOSTA POR TERÇAS PARA TELHADOS DE ATÉ 2 ÁGUAS PARA TELHA ONDULADA DE FIBROCIMENTO, METÁLICA, PLÁSTICA OU TERMOACÚSTICA, INCLUSO TRANSPORTE VERTICAL. AF_07/2019</t>
  </si>
  <si>
    <t xml:space="preserve"> 94231 </t>
  </si>
  <si>
    <t>RUFO EM CHAPA DE AÇO GALVANIZADO NÚMERO 24, CORTE DE 25 CM, INCLUSO TRANSPORTE VERTICAL. AF_07/2019</t>
  </si>
  <si>
    <t xml:space="preserve"> 94229 </t>
  </si>
  <si>
    <t>CALHA EM CHAPA DE AÇO GALVANIZADO NÚMERO 24, DESENVOLVIMENTO DE 100 CM, INCLUSO TRANSPORTE VERTICAL. AF_07/2019</t>
  </si>
  <si>
    <t xml:space="preserve"> 7.1 </t>
  </si>
  <si>
    <t xml:space="preserve"> 90373 </t>
  </si>
  <si>
    <t>JOELHO 90 GRAUS COM BUCHA DE LATÃO, PVC, SOLDÁVEL, DN 25MM, X 1/2  INSTALADO EM RAMAL OU SUB-RAMAL DE ÁGUA - FORNECIMENTO E INSTALAÇÃO. AF_06/2022</t>
  </si>
  <si>
    <t xml:space="preserve"> 86913 </t>
  </si>
  <si>
    <t xml:space="preserve"> 89366 </t>
  </si>
  <si>
    <t>JOELHO 90 GRAUS COM BUCHA DE LATÃO, PVC, SOLDÁVEL, DN 25MM, X 3/4  INSTALADO EM RAMAL OU SUB-RAMAL DE ÁGUA - FORNECIMENTO E INSTALAÇÃO. AF_06/2022</t>
  </si>
  <si>
    <t xml:space="preserve"> 89627 </t>
  </si>
  <si>
    <t>TÊ DE REDUÇÃO, PVC, SOLDÁVEL, DN 50MM X 25MM, INSTALADO EM PRUMADA DE ÁGUA - FORNECIMENTO E INSTALAÇÃO. AF_06/2022</t>
  </si>
  <si>
    <t>un</t>
  </si>
  <si>
    <t xml:space="preserve"> 89985 </t>
  </si>
  <si>
    <t>REGISTRO DE PRESSÃO BRUTO, LATÃO, ROSCÁVEL, 3/4", COM ACABAMENTO E CANOPLA CROMADOS - FORNECIMENTO E INSTALAÇÃO. AF_08/2021</t>
  </si>
  <si>
    <t xml:space="preserve"> 89987 </t>
  </si>
  <si>
    <t>REGISTRO DE GAVETA BRUTO, LATÃO, ROSCÁVEL, 3/4", COM ACABAMENTO E CANOPLA CROMADOS - FORNECIMENTO E INSTALAÇÃO. AF_08/2021</t>
  </si>
  <si>
    <t xml:space="preserve"> 94794 </t>
  </si>
  <si>
    <t>REGISTRO DE GAVETA BRUTO, LATÃO, ROSCÁVEL, 1 1/2", COM ACABAMENTO E CANOPLA CROMADOS - FORNECIMENTO E INSTALAÇÃO. AF_08/2021</t>
  </si>
  <si>
    <t xml:space="preserve"> 89408 </t>
  </si>
  <si>
    <t>JOELHO 90 GRAUS, PVC, SOLDÁVEL, DN 25MM, INSTALADO EM RAMAL DE DISTRIBUIÇÃO DE ÁGUA - FORNECIMENTO E INSTALAÇÃO. AF_06/2022</t>
  </si>
  <si>
    <t xml:space="preserve"> 104014 </t>
  </si>
  <si>
    <t>BUCHA DE REDUÇÃO, LONGA, PVC, SOLDÁVEL, DN 40 X 25 MM, INSTALADO EM RAMAL DE DISTRIBUIÇÃO DE ÁGUA - FORNECIMENTO E INSTALAÇÃO. AF_06/2022</t>
  </si>
  <si>
    <t xml:space="preserve"> 7.2 </t>
  </si>
  <si>
    <t>SANITÁRIA</t>
  </si>
  <si>
    <t xml:space="preserve"> 104328 </t>
  </si>
  <si>
    <t>CAIXA SIFONADA, COM GRELHA QUADRADA, PVC, DN 150 X 150 X 50 MM, JUNTA SOLDÁVEL, FORNECIDA E INSTALADA EM RAMAL DE DESCARGA OU EM RAMAL DE ESGOTO SANITÁRIO.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</si>
  <si>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</si>
  <si>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</si>
  <si>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</si>
  <si>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</si>
  <si>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</si>
  <si>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</si>
  <si>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</si>
  <si>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</si>
  <si>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89731 </t>
  </si>
  <si>
    <t>JOELHO 90 GRAUS, PVC, SERIE NORMAL, ESGOTO PREDIAL, DN 50 MM, JUNTA ELÁSTICA, FORNECIDO E INSTALADO EM RAMAL DE DESCARGA OU RAMAL DE ESGOTO SANITÁRIO. AF_08/2022</t>
  </si>
  <si>
    <t xml:space="preserve"> 89825 </t>
  </si>
  <si>
    <t>TE, PVC, SERIE NORMAL, ESGOTO PREDIAL, DN 50 X 50 MM, JUNTA ELÁSTICA, FORNECIDO E INSTALADO EM PRUMADA DE ESGOTO SANITÁRIO OU VENTILAÇÃO. AF_08/2022</t>
  </si>
  <si>
    <t xml:space="preserve"> 7.3 </t>
  </si>
  <si>
    <t xml:space="preserve"> 89869 </t>
  </si>
  <si>
    <t>TE, PVC, SOLDÁVEL, DN 25MM, INSTALADO EM DRENO DE AR-CONDICIONADO - FORNECIMENTO E INSTALAÇÃO. AF_08/2022</t>
  </si>
  <si>
    <t xml:space="preserve"> 97.02.198 </t>
  </si>
  <si>
    <t>CPOS/CDHU</t>
  </si>
  <si>
    <t>Un</t>
  </si>
  <si>
    <t xml:space="preserve"> 101910 </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</si>
  <si>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</si>
  <si>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</si>
  <si>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</si>
  <si>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</si>
  <si>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</si>
  <si>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 xml:space="preserve"> 91937 </t>
  </si>
  <si>
    <t>CAIXA OCTOGONAL 3" X 3", PVC, INSTALADA EM LAJE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</si>
  <si>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</si>
  <si>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</si>
  <si>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</si>
  <si>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</si>
  <si>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</si>
  <si>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</si>
  <si>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</si>
  <si>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</si>
  <si>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 xml:space="preserve"> 91952 </t>
  </si>
  <si>
    <t>INTERRUPTOR SIMPLES (1 MÓDULO), 10A/250V, SEM SUPORTE E SEM PLACA - FORNECIMENTO E INSTALAÇÃO. AF_03/2023</t>
  </si>
  <si>
    <t xml:space="preserve"> 91955 </t>
  </si>
  <si>
    <t>INTERRUPTOR PARALELO (1 MÓDULO), 10A/250V, INCLUINDO SUPORTE E PLACA - FORNECIMENTO E INSTALAÇÃO. AF_03/2023</t>
  </si>
  <si>
    <t xml:space="preserve"> 93662 </t>
  </si>
  <si>
    <t>DISJUNTOR BIPOLAR TIPO DIN, CORRENTE NOMINAL DE 20A - FORNECIMENTO E INSTALAÇÃO. AF_10/2020</t>
  </si>
  <si>
    <t xml:space="preserve"> 93665 </t>
  </si>
  <si>
    <t>DISJUNTOR BIPOLAR TIPO DIN, CORRENTE NOMINAL DE 40A - FORNECIMENTO E INSTALAÇÃO. AF_10/2020</t>
  </si>
  <si>
    <t xml:space="preserve"> 93654 </t>
  </si>
  <si>
    <t>DISJUNTOR MONOPOLAR TIPO DIN, CORRENTE NOMINAL DE 16A - FORNECIMENTO E INSTALAÇÃO. AF_10/2020</t>
  </si>
  <si>
    <t xml:space="preserve"> 078206 </t>
  </si>
  <si>
    <t>CABO DE COBRE NU MEIO DURO 7 FIOS 35mm2</t>
  </si>
  <si>
    <t xml:space="preserve"> 078212 </t>
  </si>
  <si>
    <t>CABO DE COBRE NU MEIO DURO 7 FIOS 50mm2</t>
  </si>
  <si>
    <t xml:space="preserve"> 96986 </t>
  </si>
  <si>
    <t>HASTE DE ATERRAMENTO, DIÂMETRO 3/4", COM 3 METROS - FORNECIMENTO E INSTALAÇÃO. AF_08/2023</t>
  </si>
  <si>
    <t xml:space="preserve"> 96989 </t>
  </si>
  <si>
    <t>CAPTOR TIPO FRANKLIN PARA SPDA - FORNECIMENTO E INSTALAÇÃO. AF_08/2023</t>
  </si>
  <si>
    <t xml:space="preserve"> 9.1 </t>
  </si>
  <si>
    <t xml:space="preserve"> 96114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</si>
  <si>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</si>
  <si>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</si>
  <si>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</si>
  <si>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</si>
  <si>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</si>
  <si>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</si>
  <si>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</si>
  <si>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</si>
  <si>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</si>
  <si>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</si>
  <si>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</si>
  <si>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</si>
  <si>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</si>
  <si>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</si>
  <si>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</si>
  <si>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 xml:space="preserve"> 91338 </t>
  </si>
  <si>
    <t>PORTA DE ALUMÍNIO DE ABRIR COM LAMBRI, COM GUARNIÇÃO, FIXAÇÃO COM PARAFUSOS - FORNECIMENTO E INSTALAÇÃO. AF_12/2019</t>
  </si>
  <si>
    <t xml:space="preserve"> 94569 </t>
  </si>
  <si>
    <t>JANELA DE ALUMÍNIO TIPO MAXIM-AR, COM VIDROS, BATENTE E FERRAGENS. EXCLUSIVE ALIZAR, ACABAMENTO E CONTRAMARCO. FORNECIMENTO E INSTALAÇÃO. AF_12/2019</t>
  </si>
  <si>
    <t xml:space="preserve"> 14.1 </t>
  </si>
  <si>
    <t xml:space="preserve"> 86932 </t>
  </si>
  <si>
    <t>VASO SANITÁRIO SIFONADO COM CAIXA ACOPLADA LOUÇA BRANCA - PADRÃO MÉDIO, INCLUSO ENGATE FLEXÍVEL EM METAL CROMADO, 1/2  X 40CM - FORNECIMENTO E INSTALAÇÃO. AF_01/2020</t>
  </si>
  <si>
    <t xml:space="preserve"> 100860 </t>
  </si>
  <si>
    <t xml:space="preserve"> 86919 </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</si>
  <si>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</si>
  <si>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</si>
  <si>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</si>
  <si>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</si>
  <si>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</si>
  <si>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 xml:space="preserve"> 86883 </t>
  </si>
  <si>
    <t>SIFÃO DO TIPO FLEXÍVEL EM PVC 1  X 1.1/2  - FORNECIMENTO E INSTALAÇÃO. AF_01/2020</t>
  </si>
  <si>
    <t xml:space="preserve"> 15.1 </t>
  </si>
  <si>
    <t xml:space="preserve"> 13113 </t>
  </si>
  <si>
    <t>Barra de apoio, reta, fixa, em aço inox, l=80cm, d=1 1/4", Jackwal ou similar</t>
  </si>
  <si>
    <t xml:space="preserve"> 15.2 </t>
  </si>
  <si>
    <t xml:space="preserve"> 13110 </t>
  </si>
  <si>
    <t>Barra de apoio, reta, fixa, em aço inox, l=40cm, d=1 1/4", Jackwal ou similar</t>
  </si>
  <si>
    <t xml:space="preserve"> 100867 </t>
  </si>
  <si>
    <t>BARRA DE APOIO RETA, EM ACO INOX POLIDO, COMPRIMENTO 70 CM,  FIXADA NA PAREDE - FORNECIMENTO E INSTALAÇÃO. AF_01/2020</t>
  </si>
  <si>
    <t>DIVISÓRIAS</t>
  </si>
  <si>
    <t xml:space="preserve"> 16.1 </t>
  </si>
  <si>
    <t xml:space="preserve"> 102257 </t>
  </si>
  <si>
    <t>DIVISORIA SANITÁRIA, TIPO CABINE, EM PAINEL DE GRANILITE, ESP = 3CM, ASSENTADO COM ARGAMASSA COLANTE AC III-E, EXCLUSIVE FERRAGENS. AF_01/2021</t>
  </si>
  <si>
    <t>ILUMINAÇÃO</t>
  </si>
  <si>
    <t xml:space="preserve"> 17.1 </t>
  </si>
  <si>
    <t xml:space="preserve"> 17.2 </t>
  </si>
  <si>
    <t xml:space="preserve"> 97607 </t>
  </si>
  <si>
    <t>LUMINÁRIA ARANDELA TIPO TARTARUGA, DE SOBREPOR, COM 1 LÂMPADA LED DE 6 W, SEM REATOR - FORNECIMENTO E INSTALAÇÃO. AF_02/2020</t>
  </si>
  <si>
    <t>PINTURA</t>
  </si>
  <si>
    <t xml:space="preserve"> 18.1 </t>
  </si>
  <si>
    <t xml:space="preserve"> 88485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</si>
  <si>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</si>
  <si>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</si>
  <si>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</si>
  <si>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</si>
  <si>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</si>
  <si>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</si>
  <si>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</si>
  <si>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</si>
  <si>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</si>
  <si>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</si>
  <si>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 xml:space="preserve"> 103946 </t>
  </si>
  <si>
    <t>PLANTIO DE GRAMA ESMERALDA OU SÃO CARLOS OU CURITIBANA, EM PLACAS. AF_05/2022</t>
  </si>
  <si>
    <t>CLIMATIZAÇÃO</t>
  </si>
  <si>
    <t>DADOS E VOZ</t>
  </si>
  <si>
    <t xml:space="preserve"> 98307 </t>
  </si>
  <si>
    <t>TOMADA DE REDE RJ45 - FORNECIMENTO E INSTALAÇÃO. AF_11/2019</t>
  </si>
  <si>
    <t>GASES MEDICINAIS</t>
  </si>
  <si>
    <t xml:space="preserve"> 103835 </t>
  </si>
  <si>
    <t>TUBO EM COBRE RÍGIDO, DN 15 MM, CLASSE A, SEM ISOLAMENTO, INSTALADO EM RAMAL E SUB-RAMAL DE GÁS MEDICINAL - FORNECIMENTO E INSTALAÇÃO. AF_04/2022</t>
  </si>
  <si>
    <t xml:space="preserve"> 103865 </t>
  </si>
  <si>
    <t>TÊ EM COBRE, DN 15 MM, SEM ANEL DE SOLDA, INSTALADO EM RAMAL E SUB-RAMAL DE GÁS MEDICINAL - FORNECIMENTO E INSTALAÇÃO. AF_04/2022</t>
  </si>
  <si>
    <t xml:space="preserve"> 103847 </t>
  </si>
  <si>
    <t>LUVA EM COBRE, DN 15 MM, SEM ANEL DE SOLDA, INSTALADO EM RAMAL E SUB-RAMAL DE GÁS MEDICINAL - FORNECIMENTO E INSTALAÇÃO. AF_04/2022</t>
  </si>
  <si>
    <t xml:space="preserve"> 103838 </t>
  </si>
  <si>
    <t>COTOVELO EM COBRE, DN 15 MM, 90 GRAUS, SEM ANEL DE SOLDA, INSTALADO EM RAMAL E SUB-RAMAL DE GÁS MEDICINAL - FORNECIMENTO E INSTALAÇÃO. AF_04/2022</t>
  </si>
  <si>
    <t xml:space="preserve"> 2451 </t>
  </si>
  <si>
    <t>Limpeza/remoção de tintas em pisos e revestimentos</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</si>
  <si>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</si>
  <si>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</si>
  <si>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</si>
  <si>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Total sem BDI</t>
  </si>
  <si>
    <t>Total do BDI</t>
  </si>
  <si>
    <t>Total Geral</t>
  </si>
  <si>
    <t>Tipo</t>
  </si>
  <si>
    <t>Composição</t>
  </si>
  <si>
    <t>URBA - URBANIZAÇÃO</t>
  </si>
  <si>
    <t>Composição Auxiliar</t>
  </si>
  <si>
    <t xml:space="preserve"> 88316 </t>
  </si>
  <si>
    <t>SERVENTE COM ENCARGOS COMPLEMENTARES</t>
  </si>
  <si>
    <t>SEDI - SERVIÇOS DIVERSOS</t>
  </si>
  <si>
    <t>H</t>
  </si>
  <si>
    <t xml:space="preserve"> 88441 </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</si>
  <si>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</si>
  <si>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</si>
  <si>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</si>
  <si>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</si>
  <si>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</si>
  <si>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</si>
  <si>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</si>
  <si>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</si>
  <si>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</si>
  <si>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</si>
  <si>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</si>
  <si>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</si>
  <si>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 xml:space="preserve"> 88262 </t>
  </si>
  <si>
    <t>CARPINTEIRO DE FORMAS COM ENCARGOS COMPLEMENTARES</t>
  </si>
  <si>
    <t>PINT - PINTURAS</t>
  </si>
  <si>
    <t xml:space="preserve"> 91170 </t>
  </si>
  <si>
    <t>INHI - INSTALAÇÕES HIDROS SANITÁRIAS</t>
  </si>
  <si>
    <t>ESQV - ESQUADRIAS/FERRAGENS/VIDROS</t>
  </si>
  <si>
    <t>COBE - COBERTURA</t>
  </si>
  <si>
    <t>MOVT - MOVIMENTO DE TERRA</t>
  </si>
  <si>
    <t>Insumo</t>
  </si>
  <si>
    <t>Material</t>
  </si>
  <si>
    <t xml:space="preserve"> 00006193 </t>
  </si>
  <si>
    <t>TABUA NAO APARELHADA *2,5 X 20* CM, EM MACARANDUBA/MASSARANDUBA, ANGELIM OU EQUIVALENTE DA REGIAO - BRUTA</t>
  </si>
  <si>
    <t xml:space="preserve"> 97886 </t>
  </si>
  <si>
    <t>CAIXA ENTERRADA ELÉTRICA RETANGULAR, EM ALVENARIA COM TIJOLOS CERÂMICOS MACIÇOS, FUNDO COM BRITA, DIMENSÕES INTERNAS: 0,3X0,3X0,3 M. AF_12/2020</t>
  </si>
  <si>
    <t>INES - INSTALAÇÕES ESPECIAIS</t>
  </si>
  <si>
    <t>PARE - PAREDES/PAINEIS</t>
  </si>
  <si>
    <t xml:space="preserve"> 86888 </t>
  </si>
  <si>
    <t>VASO SANITÁRIO SIFONADO COM CAIXA ACOPLADA LOUÇA BRANCA - FORNECIMENTO E INSTALAÇÃO. AF_01/2020</t>
  </si>
  <si>
    <t>REVE - REVESTIMENTO E TRATAMENTO DE SUPERFÍCIES</t>
  </si>
  <si>
    <t>PISO - PISOS</t>
  </si>
  <si>
    <t xml:space="preserve"> 90822 </t>
  </si>
  <si>
    <t>PORTA DE MADEIRA PARA PINTURA, SEMI-OCA (LEVE OU MÉDIA), 80X210CM, ESPESSURA DE 3,5CM, INCLUSO DOBRADIÇAS - FORNECIMENTO E INSTALAÇÃO. AF_12/2019</t>
  </si>
  <si>
    <t xml:space="preserve"> 91940 </t>
  </si>
  <si>
    <t>CAIXA RETANGULAR 4" X 2" MÉDIA (1,30 M DO PISO), PVC, INSTALADA EM PAREDE - FORNECIMENTO E INSTALAÇÃO. AF_03/2023</t>
  </si>
  <si>
    <t>CJ</t>
  </si>
  <si>
    <t>Equipamento</t>
  </si>
  <si>
    <t xml:space="preserve"> 89709 </t>
  </si>
  <si>
    <t>RALO SIFONADO, PVC, DN 100 X 40 MM, JUNTA SOLDÁVEL, FORNECIDO E INSTALADO EM RAMAL DE DESCARGA OU EM RAMAL DE ESGOTO SANITÁRIO. AF_08/2022</t>
  </si>
  <si>
    <t xml:space="preserve"> 00011712 </t>
  </si>
  <si>
    <t>CAIXA SIFONADA, PVC, 150 X 150 X 50 MM, COM GRELHA QUADRADA, BRANCA (NBR 5688)</t>
  </si>
  <si>
    <t xml:space="preserve"> 88248 </t>
  </si>
  <si>
    <t>AUXILIAR DE ENCANADOR OU BOMBEIRO HIDRÁULICO COM ENCARGOS COMPLEMENTARES</t>
  </si>
  <si>
    <t xml:space="preserve"> 88267 </t>
  </si>
  <si>
    <t>ENCANADOR OU BOMBEIRO HIDRÁULICO COM ENCARGOS COMPLEMENTARES</t>
  </si>
  <si>
    <t xml:space="preserve"> 00000122 </t>
  </si>
  <si>
    <t>ADESIVO PLASTICO PARA PVC, FRASCO COM *850* GR</t>
  </si>
  <si>
    <t xml:space="preserve"> 00006019 </t>
  </si>
  <si>
    <t xml:space="preserve"> 00021125 </t>
  </si>
  <si>
    <t>TUBO CPVC, SOLDAVEL, 28 MM, AGUA QUENTE PREDIAL (NBR 15884)</t>
  </si>
  <si>
    <t xml:space="preserve"> 00037957 </t>
  </si>
  <si>
    <t>JOELHO CPVC, SOLDAVEL, 90 GRAUS, 28 MM, PARA AGUA QUENTE</t>
  </si>
  <si>
    <t xml:space="preserve"> 00037960 </t>
  </si>
  <si>
    <t>JOELHO CPVC, SOLDAVEL, 90 GRAUS, 54 MM, PARA AGUA QUENTE</t>
  </si>
  <si>
    <t xml:space="preserve"> 00038007 </t>
  </si>
  <si>
    <t>CONECTOR, CPVC, SOLDAVEL, 28 MM X 1", PARA AGUA QUENTE</t>
  </si>
  <si>
    <t xml:space="preserve"> 00038029 </t>
  </si>
  <si>
    <t>TUBO CPVC, SOLDAVEL, 54 MM, AGUA QUENTE PREDIAL (NBR 15884)</t>
  </si>
  <si>
    <t xml:space="preserve"> 00044400 </t>
  </si>
  <si>
    <t>BUCHA DE REDUCAO CPVC, SOLDAVEL, 54 X 28 MM, PARA AGUA QUENTE</t>
  </si>
  <si>
    <t xml:space="preserve"> 00003148 </t>
  </si>
  <si>
    <t xml:space="preserve"> 00012769 </t>
  </si>
  <si>
    <t>HIDROMETRO UNIJATO / MEDIDOR DE AGUA, DN 1/2", VAZAO MAXIMA DE 1,5 M3/H, PARA AGUA POTAVEL FRIA, RELOJOARIA PLANA, CLASSE B, HORIZONTAL (SEM CONEXOES)</t>
  </si>
  <si>
    <t xml:space="preserve"> 100578 </t>
  </si>
  <si>
    <t>ASSENTAMENTO DE POSTE DE CONCRETO COM COMPRIMENTO NOMINAL DE 9 M, CARGA NOMINAL MENOR OU IGUAL A 1000 DAN, ENGASTAMENTO SIMPLES COM 1,5 M DE SOLO (NÃO INCLUI FORNECIMENTO). AF_11/2019</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</si>
  <si>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</si>
  <si>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</si>
  <si>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</si>
  <si>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</si>
  <si>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</si>
  <si>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</si>
  <si>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</si>
  <si>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AF_03/2023</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</si>
  <si>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</si>
  <si>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</si>
  <si>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</si>
  <si>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</si>
  <si>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</si>
  <si>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</si>
  <si>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91933 </t>
  </si>
  <si>
    <t>CABO DE COBRE FLEXÍVEL ISOLADO, 10 MM², ANTI-CHAMA 0,6/1,0 KV, PARA CIRCUITOS TERMINAIS - FORNECIMENTO E INSTALAÇÃO. AF_03/2023</t>
  </si>
  <si>
    <t xml:space="preserve"> 93673 </t>
  </si>
  <si>
    <t>DISJUNTOR TRIPOLAR TIPO DIN, CORRENTE NOMINAL DE 50A - FORNECIMENTO E INSTALAÇÃO. AF_10/2020</t>
  </si>
  <si>
    <t xml:space="preserve"> 96977 </t>
  </si>
  <si>
    <t>CORDOALHA DE COBRE NU 50 MM², ENTERRADA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</si>
  <si>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</si>
  <si>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</si>
  <si>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</si>
  <si>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</si>
  <si>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</si>
  <si>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</si>
  <si>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</si>
  <si>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</si>
  <si>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</si>
  <si>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</si>
  <si>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00014153 </t>
  </si>
  <si>
    <t>FITA METALICA PERFURADA, L = *18* MM, ROLO DE 30 M, CARGA RECOMENDADA = *30* KGF</t>
  </si>
  <si>
    <t xml:space="preserve"> 00034643 </t>
  </si>
  <si>
    <t xml:space="preserve"> 00039996 </t>
  </si>
  <si>
    <t xml:space="preserve"> 00039997 </t>
  </si>
  <si>
    <t>PORCA ZINCADA, SEXTAVADA, DIAMETRO 1/4"</t>
  </si>
  <si>
    <t>PAVI - PAVIMENTAÇÃO</t>
  </si>
  <si>
    <t xml:space="preserve"> 102234 </t>
  </si>
  <si>
    <t>PINTURA IMUNIZANTE PARA MADEIRA, 2 DEMÃOS. AF_01/2021</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</si>
  <si>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</si>
  <si>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</si>
  <si>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</si>
  <si>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</si>
  <si>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</si>
  <si>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</si>
  <si>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</si>
  <si>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</si>
  <si>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</si>
  <si>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</si>
  <si>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</si>
  <si>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</si>
  <si>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</si>
  <si>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</si>
  <si>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</si>
  <si>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</si>
  <si>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00004433 </t>
  </si>
  <si>
    <t>CAIBRO NAO APARELHADO *6 X 6* CM, EM MACARANDUBA/MASSARANDUBA,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</si>
  <si>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</si>
  <si>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</si>
  <si>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</si>
  <si>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</si>
  <si>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88261 </t>
  </si>
  <si>
    <t>CARPINTEIRO DE ESQUADRIA COM ENCARGOS COMPLEMENTARES</t>
  </si>
  <si>
    <t xml:space="preserve"> 88310 </t>
  </si>
  <si>
    <t>PINTOR COM ENCARGOS COMPLEMENTARES</t>
  </si>
  <si>
    <t>SERT - SERVIÇOS TÉCNICOS</t>
  </si>
  <si>
    <t xml:space="preserve"> 00004417 </t>
  </si>
  <si>
    <t>SARRAFO NAO APARELHADO *2,5 X 7* CM, EM MACARANDUBA/MASSARANDUBA, ANGELIM, PEROBA-ROSA OU EQUIVALENTE DA REGIAO - BRUTA</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</si>
  <si>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</si>
  <si>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</si>
  <si>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</si>
  <si>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</si>
  <si>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</si>
  <si>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</si>
  <si>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</si>
  <si>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88309 </t>
  </si>
  <si>
    <t>PEDREIRO COM ENCARGOS COMPLEMENTARES</t>
  </si>
  <si>
    <t xml:space="preserve"> 00001358 </t>
  </si>
  <si>
    <t xml:space="preserve"> 00002692 </t>
  </si>
  <si>
    <t>DESMOLDANTE PROTETOR PARA FORMAS DE MADEIRA, DE BASE OLEOSA EMULSIONADA EM AGUA</t>
  </si>
  <si>
    <t xml:space="preserve"> 00004491 </t>
  </si>
  <si>
    <t>PONTALETE *7,5 X 7,5* CM EM PINUS, MISTA OU EQUIVALENTE DA REGIAO - BRUTA</t>
  </si>
  <si>
    <t xml:space="preserve"> 00004517 </t>
  </si>
  <si>
    <t>SARRAFO *2,5 X 7,5* CM EM PINUS, MISTA OU EQUIVALENTE DA REGIAO - BRUTA</t>
  </si>
  <si>
    <t xml:space="preserve"> 00020247 </t>
  </si>
  <si>
    <t>PREGO DE ACO POLIDO COM CABECA 15 X 15 (1 1/4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</si>
  <si>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</si>
  <si>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</si>
  <si>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</si>
  <si>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</si>
  <si>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</si>
  <si>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</si>
  <si>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</si>
  <si>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</si>
  <si>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</si>
  <si>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</si>
  <si>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</si>
  <si>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</si>
  <si>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</si>
  <si>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</si>
  <si>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</si>
  <si>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</si>
  <si>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</si>
  <si>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</si>
  <si>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</si>
  <si>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</si>
  <si>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</si>
  <si>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</si>
  <si>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</si>
  <si>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</si>
  <si>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</si>
  <si>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</si>
  <si>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</si>
  <si>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</si>
  <si>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</si>
  <si>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</si>
  <si>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</si>
  <si>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</si>
  <si>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</si>
  <si>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</si>
  <si>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</si>
  <si>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</si>
  <si>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IMPE - IMPERMEABILIZAÇÕES E PROTEÇÕES DIVERSAS</t>
  </si>
  <si>
    <t xml:space="preserve"> 88243 </t>
  </si>
  <si>
    <t>AJUDANTE ESPECIALIZADO COM ENCARGOS COMPLEMENTARES</t>
  </si>
  <si>
    <t xml:space="preserve"> 88270 </t>
  </si>
  <si>
    <t>IMPERMEABILIZADOR COM ENCARGOS COMPLEMENTARES</t>
  </si>
  <si>
    <t xml:space="preserve"> 00000626 </t>
  </si>
  <si>
    <t>PROJETOS</t>
  </si>
  <si>
    <t xml:space="preserve"> 008823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</si>
  <si>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</si>
  <si>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</si>
  <si>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</si>
  <si>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</si>
  <si>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</si>
  <si>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</si>
  <si>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</si>
  <si>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</si>
  <si>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</si>
  <si>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</si>
  <si>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</si>
  <si>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</si>
  <si>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</si>
  <si>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</si>
  <si>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</si>
  <si>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87292 </t>
  </si>
  <si>
    <t>ARGAMASSA TRAÇO 1:2:8 (EM VOLUME DE CIMENTO, CAL E AREIA MÉDIA ÚMIDA) PARA EMBOÇO/MASSA ÚNICA/ASSENTAMENTO DE ALVENARIA DE VEDAÇÃO, PREPARO MECÂNICO COM BETONEIRA 400 L. AF_08/2019</t>
  </si>
  <si>
    <t xml:space="preserve"> 00034547 </t>
  </si>
  <si>
    <t xml:space="preserve"> 00037395 </t>
  </si>
  <si>
    <t>PINO DE ACO COM FURO, HASTE = 27 MM (ACAO DIRETA)</t>
  </si>
  <si>
    <t>CENTO</t>
  </si>
  <si>
    <t xml:space="preserve"> 88278 </t>
  </si>
  <si>
    <t>MONTADOR DE ESTRUTURA METÁLICA COM ENCARGOS COMPLEMENTARES</t>
  </si>
  <si>
    <t xml:space="preserve"> 00037586 </t>
  </si>
  <si>
    <t>PINO DE ACO COM ARRUELA CONICA, DIAMETRO ARRUELA = *23* MM E COMP HASTE = *27* MM (ACAO INDIRETA)</t>
  </si>
  <si>
    <t xml:space="preserve"> 00039413 </t>
  </si>
  <si>
    <t>PLACA / CHAPA DE GESSO ACARTONADO, STANDARD (ST), COR BRANCA,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</si>
  <si>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</si>
  <si>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</si>
  <si>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</si>
  <si>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</si>
  <si>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</si>
  <si>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</si>
  <si>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</si>
  <si>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</si>
  <si>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</si>
  <si>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</si>
  <si>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</si>
  <si>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</si>
  <si>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</si>
  <si>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</si>
  <si>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 xml:space="preserve"> 87294 </t>
  </si>
  <si>
    <t>ARGAMASSA TRAÇO 1:2:9 (EM VOLUME DE CIMENTO, CAL E AREIA MÉDIA ÚMIDA) PARA EMBOÇO/MASSA ÚNICA/ASSENTAMENTO DE ALVENARIA DE VEDAÇÃO, PREPARO MECÂNICO COM BETONEIRA 600 L. AF_08/2019</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</si>
  <si>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</si>
  <si>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</si>
  <si>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</si>
  <si>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</si>
  <si>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87313 </t>
  </si>
  <si>
    <t>ARGAMASSA TRAÇO 1:3 (EM VOLUME DE CIMENTO E AREIA GROSSA ÚMIDA) PARA CHAPISCO CONVENCIONAL, PREPARO MECÂNICO COM BETONEIRA 400 L. AF_08/2019</t>
  </si>
  <si>
    <t xml:space="preserve"> 00001379 </t>
  </si>
  <si>
    <t>CIMENTO PORTLAND COMPOSTO CP II-32</t>
  </si>
  <si>
    <t>Pisos : Cimentados, em Concreto Simples, tipo Tech-Stone e de Alta Resistência</t>
  </si>
  <si>
    <t xml:space="preserve"> 10549 </t>
  </si>
  <si>
    <t>Encargos Complementares - Servente</t>
  </si>
  <si>
    <t>Provisórios</t>
  </si>
  <si>
    <t>h</t>
  </si>
  <si>
    <t xml:space="preserve"> 10550 </t>
  </si>
  <si>
    <t>Encargos Complementares - Pedreiro</t>
  </si>
  <si>
    <t xml:space="preserve"> 1906 </t>
  </si>
  <si>
    <t>Argamassa cimento e areia traço t-4 (1:5) - 1 saco cimento 50kg / 5 padiolas areia dim. 0,35z0,45x0,23m - Confecção mecânica e transporte</t>
  </si>
  <si>
    <t>Argamassas</t>
  </si>
  <si>
    <t xml:space="preserve"> 00004750 </t>
  </si>
  <si>
    <t>PEDREIRO (HORISTA)</t>
  </si>
  <si>
    <t>Mão de Obra</t>
  </si>
  <si>
    <t xml:space="preserve"> 00006111 </t>
  </si>
  <si>
    <t>SERVENTE DE OBRAS (HORISTA)</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</si>
  <si>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</si>
  <si>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</si>
  <si>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</si>
  <si>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</si>
  <si>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</si>
  <si>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</si>
  <si>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00001607 </t>
  </si>
  <si>
    <t>CONJUNTO ARRUELAS DE VEDACAO 5/16" PARA TELHA FIBROCIMENTO (UMA ARRUELA METALICA E UMA ARRUELA PVC - CONICAS)</t>
  </si>
  <si>
    <t xml:space="preserve"> 00004302 </t>
  </si>
  <si>
    <t xml:space="preserve"> 00007194 </t>
  </si>
  <si>
    <t>TELHA DE FIBROCIMENTO ONDULADA E = 6 MM, DE 2,44 X 1,10 M (SEM AMIANTO)</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</si>
  <si>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</si>
  <si>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</si>
  <si>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</si>
  <si>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</si>
  <si>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</si>
  <si>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</si>
  <si>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</si>
  <si>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</si>
  <si>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</si>
  <si>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</si>
  <si>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</si>
  <si>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</si>
  <si>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00040568 </t>
  </si>
  <si>
    <t>PREGO DE ACO POLIDO COM CABECA 22 X 48 (4 1/4 X 5)</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</si>
  <si>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</si>
  <si>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</si>
  <si>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</si>
  <si>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</si>
  <si>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</si>
  <si>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</si>
  <si>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</si>
  <si>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</si>
  <si>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</si>
  <si>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88274 </t>
  </si>
  <si>
    <t>MARMORISTA/GRANITEIRO COM ENCARGOS COMPLEMENTARES</t>
  </si>
  <si>
    <t xml:space="preserve"> 00040784 </t>
  </si>
  <si>
    <t>CALHA QUADRADA DE CHAPA DE ACO GALVANIZADA NUM 24, CORTE 100 CM</t>
  </si>
  <si>
    <t xml:space="preserve"> 00009868 </t>
  </si>
  <si>
    <t>TUBO PVC, SOLDAVEL, DE 25 MM, AGUA FRIA (NBR-5648)</t>
  </si>
  <si>
    <t xml:space="preserve"> 00038383 </t>
  </si>
  <si>
    <t xml:space="preserve"> 00009869 </t>
  </si>
  <si>
    <t>TUBO PVC, SOLDAVEL, DE 32 MM, AGUA FRIA (NBR-5648)</t>
  </si>
  <si>
    <t xml:space="preserve"> 00020083 </t>
  </si>
  <si>
    <t>SOLUCAO PREPARADORA / LIMPADORA PARA PVC, FRASCO COM 1000 CM3</t>
  </si>
  <si>
    <t xml:space="preserve"> 00020147 </t>
  </si>
  <si>
    <t>JOELHO PVC, SOLDAVEL, COM BUCHA DE LATAO, 90 GRAUS, 25 MM X 1/2", PARA AGUA FRIA PREDIAL</t>
  </si>
  <si>
    <t xml:space="preserve"> 00007139 </t>
  </si>
  <si>
    <t>TE SOLDAVEL, PVC, 90 GRAUS, 25 MM, PARA AGUA FRIA PREDIAL (NBR 5648)</t>
  </si>
  <si>
    <t xml:space="preserve"> 00001956 </t>
  </si>
  <si>
    <t>CURVA DE PVC 90 GRAUS, SOLDAVEL, 25 MM, COR MARROM, PARA AGUA FRIA PREDIAL</t>
  </si>
  <si>
    <t xml:space="preserve"> 00000065 </t>
  </si>
  <si>
    <t>ADAPTADOR PVC SOLDAVEL CURTO COM BOLSA E ROSCA, 25 MM X 3/4", PARA AGUA FRIA</t>
  </si>
  <si>
    <t xml:space="preserve"> 00003146 </t>
  </si>
  <si>
    <t xml:space="preserve"> 00007604 </t>
  </si>
  <si>
    <t xml:space="preserve"> 00003524 </t>
  </si>
  <si>
    <t>JOELHO PVC, SOLDAVEL, COM BUCHA DE LATAO, 90 GRAUS, 25 MM X 3/4", PARA AGUA FRIA PREDIAL</t>
  </si>
  <si>
    <t xml:space="preserve"> 00007130 </t>
  </si>
  <si>
    <t>TE DE REDUCAO, PVC, SOLDAVEL, 90 GRAUS, 50 MM X 32 MM, PARA AGUA FRIA PREDIAL</t>
  </si>
  <si>
    <t xml:space="preserve"> 00007129 </t>
  </si>
  <si>
    <t>TE DE REDUCAO, PVC, SOLDAVEL, 90 GRAUS, 50 MM X 25 MM, PARA AGUA FRIA PREDIAL</t>
  </si>
  <si>
    <t xml:space="preserve"> 00007136 </t>
  </si>
  <si>
    <t>TE DE REDUCAO, PVC, SOLDAVEL, 90 GRAUS, 32 MM X 25 MM, PARA AGUA FRIA PREDIAL</t>
  </si>
  <si>
    <t xml:space="preserve"> 00001959 </t>
  </si>
  <si>
    <t>CURVA DE PVC 90 GRAUS, SOLDAVEL, 50 MM, COR MARROM, PARA AGUA FRIA PREDIAL</t>
  </si>
  <si>
    <t xml:space="preserve"> 00001957 </t>
  </si>
  <si>
    <t>CURVA DE PVC 90 GRAUS, SOLDAVEL, 32 MM, COR MARROM, PARA AGUA FRIA PREDIAL</t>
  </si>
  <si>
    <t xml:space="preserve"> 00000829 </t>
  </si>
  <si>
    <t>BUCHA DE REDUCAO DE PVC, SOLDAVEL, CURTA, COM 32 X 25 MM, PARA AGUA FRIA PREDIAL</t>
  </si>
  <si>
    <t xml:space="preserve"> 00000111 </t>
  </si>
  <si>
    <t>ADAPTADOR PVC SOLDAVEL CURTO COM BOLSA E ROSCA, 50 MM X 1 1/4", PARA AGUA FRIA</t>
  </si>
  <si>
    <t xml:space="preserve"> 00000112 </t>
  </si>
  <si>
    <t>ADAPTADOR PVC SOLDAVEL CURTO COM BOLSA E ROSCA, 50 MM X1 1/2", PARA AGUA FRIA</t>
  </si>
  <si>
    <t>Conversão InfoWOrca</t>
  </si>
  <si>
    <t xml:space="preserve"> 10554 </t>
  </si>
  <si>
    <t>Encargos Complementares - Encanador</t>
  </si>
  <si>
    <t xml:space="preserve"> 00002696 </t>
  </si>
  <si>
    <t>ENCANADOR OU BOMBEIRO HIDRAULICO (HORISTA)</t>
  </si>
  <si>
    <t xml:space="preserve"> 00020080 </t>
  </si>
  <si>
    <t>ADESIVO PLASTICO PARA PVC, FRASCO COM 175 GR</t>
  </si>
  <si>
    <t xml:space="preserve"> 00006024 </t>
  </si>
  <si>
    <t xml:space="preserve"> 00006005 </t>
  </si>
  <si>
    <t xml:space="preserve"> 00006015 </t>
  </si>
  <si>
    <t xml:space="preserve"> 00003529 </t>
  </si>
  <si>
    <t>JOELHO PVC, SOLDAVEL, 90 GRAUS, 25 MM, COR MARROM, PARA AGUA FRIA PREDIAL</t>
  </si>
  <si>
    <t xml:space="preserve"> 00038025 </t>
  </si>
  <si>
    <t>CURVA DE TRANSPOSICAO, PVC, SOLDAVEL, 25 MM, COR MARROM, PARA AGUA FRIA PREDIAL</t>
  </si>
  <si>
    <t xml:space="preserve"> 00000834 </t>
  </si>
  <si>
    <t>BUCHA DE REDUCAO DE PVC, SOLDAVEL, LONGA, COM 40 X 25 MM, PARA AGUA FRIA PREDIAL</t>
  </si>
  <si>
    <t>LIPR - LIGAÇÕES PREDIAIS ÁGUA/ESGOTO/ENERGIA/TELEFONE</t>
  </si>
  <si>
    <t xml:space="preserve"> 88246 </t>
  </si>
  <si>
    <t>ASSENTADOR DE TUBOS COM ENCARGOS COMPLEMENTARES</t>
  </si>
  <si>
    <t xml:space="preserve"> 10552 </t>
  </si>
  <si>
    <t>Encargos Complementares - Eletricista</t>
  </si>
  <si>
    <t xml:space="preserve"> 00002436 </t>
  </si>
  <si>
    <t>ELETRICISTA (HORISTA)</t>
  </si>
  <si>
    <t xml:space="preserve"> 00009875 </t>
  </si>
  <si>
    <t>TUBO PVC, SOLDAVEL, DE 50 MM, AGUA FRIA (NBR-5648)</t>
  </si>
  <si>
    <t xml:space="preserve"> 101618 </t>
  </si>
  <si>
    <t>PREPARO DE FUNDO DE VALA COM LARGURA MENOR QUE 1,5 M, COM CAMADA DE AREIA, LANÇAMENTO MANUAL. AF_08/2020</t>
  </si>
  <si>
    <t xml:space="preserve"> 100475 </t>
  </si>
  <si>
    <t>ARGAMASSA TRAÇO 1:3 (EM VOLUME DE CIMENTO E AREIA MÉDIA ÚMIDA) COM ADIÇÃO DE IMPERMEABILIZANTE, PREPARO MECÂNICO COM BETONEIRA 400 L. AF_08/2019</t>
  </si>
  <si>
    <t xml:space="preserve"> 101616 </t>
  </si>
  <si>
    <t>PREPARO DE FUNDO DE VALA COM LARGURA MENOR QUE 1,5 M (ACERTO DO SOLO NATURAL). AF_08/2020</t>
  </si>
  <si>
    <t xml:space="preserve"> 87316 </t>
  </si>
  <si>
    <t>ARGAMASSA TRAÇO 1:4 (EM VOLUME DE CIMENTO E AREIA GROSSA ÚMIDA) PARA CHAPISCO CONVENCIONAL, PREPARO MECÂNICO COM BETONEIRA 400 L. AF_08/2019</t>
  </si>
  <si>
    <t xml:space="preserve"> 94970 </t>
  </si>
  <si>
    <t>CONCRETO FCK = 20MPA, TRAÇO 1:2,7:3 (EM MASSA SECA DE CIMENTO/ AREIA MÉDIA/ BRITA 1) - PREPARO MECÂNICO COM BETONEIRA 600 L. AF_05/2021</t>
  </si>
  <si>
    <t xml:space="preserve"> 00007258 </t>
  </si>
  <si>
    <t xml:space="preserve"> 00000298 </t>
  </si>
  <si>
    <t>ANEL BORRACHA, DN 75 MM, PARA TUBO SERIE REFORCADA ESGOTO PREDIAL</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</si>
  <si>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</si>
  <si>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</si>
  <si>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</si>
  <si>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</si>
  <si>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</si>
  <si>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</si>
  <si>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</si>
  <si>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</si>
  <si>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00000296 </t>
  </si>
  <si>
    <t>ANEL BORRACHA PARA TUBO ESGOTO PREDIAL, DN 50 MM (NBR 5688)</t>
  </si>
  <si>
    <t xml:space="preserve"> 00000297 </t>
  </si>
  <si>
    <t>ANEL BORRACHA PARA TUBO ESGOTO PREDIAL, DN 75 MM (NBR 5688)</t>
  </si>
  <si>
    <t xml:space="preserve"> 00003516 </t>
  </si>
  <si>
    <t>JOELHO PVC, SOLDAVEL, BB, 45 GRAUS, DN 40 MM, PARA ESGOTO PREDIAL</t>
  </si>
  <si>
    <t xml:space="preserve"> 00003518 </t>
  </si>
  <si>
    <t>JOELHO PVC, SOLDAVEL, PB, 45 GRAUS, DN 50 MM, PARA ESGOTO PREDIAL</t>
  </si>
  <si>
    <t xml:space="preserve"> 00003519 </t>
  </si>
  <si>
    <t>JOELHO PVC, SOLDAVEL, PB, 45 GRAUS, DN 75 MM, PARA ESGOTO PREDIAL</t>
  </si>
  <si>
    <t xml:space="preserve"> 00003517 </t>
  </si>
  <si>
    <t>JOELHO PVC, SOLDAVEL, BB, 90 GRAUS, SEM ANEL, DN 40 MM, PARA ESGOTO PREDIAL SECUNDARIO</t>
  </si>
  <si>
    <t xml:space="preserve"> 00010908 </t>
  </si>
  <si>
    <t>JUNCAO DE REDUCAO INVERTIDA, PVC SOLDAVEL, 100 X 50 MM, SERIE NORMAL PARA ESGOTO PREDIAL</t>
  </si>
  <si>
    <t xml:space="preserve"> 00020045 </t>
  </si>
  <si>
    <t>REDUCAO EXCENTRICA PVC, SERIE R, DN 75 X 50 MM, PARA ESGOTO PREDIAL</t>
  </si>
  <si>
    <t xml:space="preserve"> 00020085 </t>
  </si>
  <si>
    <t>ANEL BORRACHA, DN 50 MM, PARA TUBO SERIE REFORCADA ESGOTO PREDIAL</t>
  </si>
  <si>
    <t xml:space="preserve"> 00003526 </t>
  </si>
  <si>
    <t>JOELHO PVC, SOLDAVEL, PB, 90 GRAUS, DN 50 MM, PARA ESGOTO PREDIAL</t>
  </si>
  <si>
    <t xml:space="preserve"> 00007097 </t>
  </si>
  <si>
    <t>TE SANITARIO, PVC, DN 50 X 50 MM, SERIE NORMAL, PARA ESGOTO PREDIAL</t>
  </si>
  <si>
    <t xml:space="preserve"> 88628 </t>
  </si>
  <si>
    <t>ARGAMASSA TRAÇO 1:3 (EM VOLUME DE CIMENTO E AREIA MÉDIA ÚMIDA), PREPARO MECÂNICO COM BETONEIRA 400 L. AF_08/2019</t>
  </si>
  <si>
    <t xml:space="preserve"> 00005318 </t>
  </si>
  <si>
    <t>DILUENTE AGUARRAS</t>
  </si>
  <si>
    <t xml:space="preserve"> B.01.000.010101 </t>
  </si>
  <si>
    <t xml:space="preserve"> B.01.000.010139 </t>
  </si>
  <si>
    <t xml:space="preserve"> N.04.000.020305 </t>
  </si>
  <si>
    <t>Sinalização Vertical</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</si>
  <si>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</si>
  <si>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</si>
  <si>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</si>
  <si>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</si>
  <si>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Interligações até Quadro Geral - Eletrodutos e Conexões</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</si>
  <si>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</si>
  <si>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</si>
  <si>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</si>
  <si>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</si>
  <si>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</si>
  <si>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</si>
  <si>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00021127 </t>
  </si>
  <si>
    <t>FITA ISOLANTE ADESIVA ANTICHAMA, USO ATE 750 V, EM ROLO DE 19 MM X 5 M</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</si>
  <si>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</si>
  <si>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</si>
  <si>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</si>
  <si>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</si>
  <si>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</si>
  <si>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</si>
  <si>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</si>
  <si>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</si>
  <si>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Pontos de Suprimento de Energia Convencionais</t>
  </si>
  <si>
    <t xml:space="preserve"> 00038112 </t>
  </si>
  <si>
    <t>INTERRUPTOR SIMPLES 10A, 250V (APENAS MODULO)</t>
  </si>
  <si>
    <t xml:space="preserve"> 00038113 </t>
  </si>
  <si>
    <t>INTERRUPTOR PARALELO 10A, 250V (APENAS MODULO)</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</si>
  <si>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</si>
  <si>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</si>
  <si>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</si>
  <si>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</si>
  <si>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</si>
  <si>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</si>
  <si>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 xml:space="preserve"> 00038102 </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</si>
  <si>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</si>
  <si>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</si>
  <si>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</si>
  <si>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</si>
  <si>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00001574 </t>
  </si>
  <si>
    <t>TERMINAL A COMPRESSAO EM COBRE ESTANHADO PARA CABO 10 MM2, 1 FURO E 1 COMPRESSAO, PARA PARAFUSO DE FIXACAO M6</t>
  </si>
  <si>
    <t xml:space="preserve"> 00034623 </t>
  </si>
  <si>
    <t>DISJUNTOR TERMOMAGNETICO PARA TRILHO DIN (IEC), BIPOLAR, 40 - 50 A</t>
  </si>
  <si>
    <t xml:space="preserve"> 00001575 </t>
  </si>
  <si>
    <t>TERMINAL A COMPRESSAO EM COBRE ESTANHADO PARA CABO 16 MM2, 1 FURO E 1 COMPRESSAO, PARA PARAFUSO DE FIXACAO M6</t>
  </si>
  <si>
    <t>Fusíveis, Disjuntores e Chaves</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</si>
  <si>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</si>
  <si>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</si>
  <si>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</si>
  <si>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</si>
  <si>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00034709 </t>
  </si>
  <si>
    <t>DISJUNTOR TERMOMAGNETICO PARA TRILHO DIN (IEC), TRIPOLAR, 10 - 50 A</t>
  </si>
  <si>
    <t>ATERRAMENTO</t>
  </si>
  <si>
    <t xml:space="preserve"> 012620 </t>
  </si>
  <si>
    <t xml:space="preserve"> 012621 </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</si>
  <si>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</si>
  <si>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</si>
  <si>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</si>
  <si>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</si>
  <si>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</si>
  <si>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</si>
  <si>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</si>
  <si>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</si>
  <si>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</si>
  <si>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</si>
  <si>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</si>
  <si>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</si>
  <si>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 xml:space="preserve"> 88256 </t>
  </si>
  <si>
    <t>AZULEJISTA OU LADRILHISTA COM ENCARGOS COMPLEMENTARES</t>
  </si>
  <si>
    <t xml:space="preserve"> 00001381 </t>
  </si>
  <si>
    <t>ARGAMASSA COLANTE AC I PARA CERAMICAS</t>
  </si>
  <si>
    <t xml:space="preserve"> 00034357 </t>
  </si>
  <si>
    <t>REJUNTE CIMENTICIO, QUALQUER COR</t>
  </si>
  <si>
    <t>Serviços</t>
  </si>
  <si>
    <t>Soleiras e Rodapés</t>
  </si>
  <si>
    <t>Rodape alta resistência, alt=10cm, meia-cana</t>
  </si>
  <si>
    <t xml:space="preserve"> 00007156 </t>
  </si>
  <si>
    <t>TELA DE ACO SOLDADA NERVURADA, CA-60, Q-196, (3,11 KG/M2), DIAMETRO DO FIO = 5,0 MM, LARGURA = 2,45 M, ESPACAMENTO DA MALHA = 10 X 10 CM</t>
  </si>
  <si>
    <t>DROP - DRENAGEM/OBRAS DE CONTENÇÃO / POÇOS DE VISITA E CAIXAS</t>
  </si>
  <si>
    <t xml:space="preserve"> 00000370 </t>
  </si>
  <si>
    <t>AREIA MEDIA - POSTO JAZIDA/FORNECEDOR (RETIRADO NA JAZIDA, SEM TRANSPORTE)</t>
  </si>
  <si>
    <t>Granito branco Siena e= 2cm</t>
  </si>
  <si>
    <t>Perfil Alumínio, Tubo Retangular 50,80mm x 25,40mm x 1,20mm (0,484kg/m)</t>
  </si>
  <si>
    <t xml:space="preserve"> 00002432 </t>
  </si>
  <si>
    <t xml:space="preserve"> 00011055 </t>
  </si>
  <si>
    <t>PARAFUSO ROSCA SOBERBA ZINCADO CABECA CHATA FENDA SIMPLES 3,5 X 25 MM (1 ")</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</si>
  <si>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</si>
  <si>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</si>
  <si>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</si>
  <si>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</si>
  <si>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10551 </t>
  </si>
  <si>
    <t>Encargos Complementares - Carpinteiro</t>
  </si>
  <si>
    <t xml:space="preserve"> 00001213 </t>
  </si>
  <si>
    <t xml:space="preserve"> 1903 </t>
  </si>
  <si>
    <t>Argamassa cimento e areia traço t-1 (1:3) - 1 saco cimento 50kg / 3 padiolas areia dim. 0.35 x 0.45 x 0.23 m - Confecção mecânica e transporte</t>
  </si>
  <si>
    <t>ESQUADRIAS DE MADEIRA</t>
  </si>
  <si>
    <t xml:space="preserve"> 000050 </t>
  </si>
  <si>
    <t>CIMENTO PORTLAND CP III 32RS NBR 11578 (quilo)</t>
  </si>
  <si>
    <t xml:space="preserve"> 000100 </t>
  </si>
  <si>
    <t>AREIA GROSSA LAVADA</t>
  </si>
  <si>
    <t xml:space="preserve"> 001349 </t>
  </si>
  <si>
    <t xml:space="preserve"> 002203 </t>
  </si>
  <si>
    <t>TACO DE MADEIRA PARA FIXACAO DE ESQUADRIAS/CAIXILHOS</t>
  </si>
  <si>
    <t xml:space="preserve"> 004776 </t>
  </si>
  <si>
    <t>PREGO FERRO GALVANIZADO 19x36 (109 un/kg)</t>
  </si>
  <si>
    <t xml:space="preserve"> 008624 </t>
  </si>
  <si>
    <t>ADUELA/MARCO/BATENTE MADEIRA 3,5x14cm P/PINTURA</t>
  </si>
  <si>
    <t xml:space="preserve"> 014213 </t>
  </si>
  <si>
    <t>PREGO FERRO GALVANIZADO 15x15 (636 un/kg)</t>
  </si>
  <si>
    <t xml:space="preserve"> 00004914 </t>
  </si>
  <si>
    <t>PORTA DE ABRIR EM ALUMINIO COM LAMBRI HORIZONTAL/LAMINADA, ACABAMENTO ANODIZADO NATURAL, SEM GUARNICAO/ALIZAR/VISTA</t>
  </si>
  <si>
    <t xml:space="preserve"> 00004377 </t>
  </si>
  <si>
    <t>PARAFUSO DE ACO ZINCADO COM ROSCA SOBERBA, CABECA CHATA E FENDA SIMPLES, DIAMETRO 4,2 MM, COMPRIMENTO * 32 * MM</t>
  </si>
  <si>
    <t xml:space="preserve"> 00034381 </t>
  </si>
  <si>
    <t xml:space="preserve"> 00039961 </t>
  </si>
  <si>
    <t>SILICONE ACETICO USO GERAL INCOLOR 280 G</t>
  </si>
  <si>
    <t xml:space="preserve"> 86887 </t>
  </si>
  <si>
    <t>ENGATE FLEXÍVEL EM INOX, 1/2  X 40CM - FORNECIMENTO E INSTALAÇÃO. AF_01/2020</t>
  </si>
  <si>
    <t xml:space="preserve"> 00001368 </t>
  </si>
  <si>
    <t>CHUVEIRO COMUM EM PLASTICO BRANCO, COM CANO, 3 TEMPERATURAS, 5500 W (110/220 V)</t>
  </si>
  <si>
    <t xml:space="preserve"> 86879 </t>
  </si>
  <si>
    <t xml:space="preserve"> 86884 </t>
  </si>
  <si>
    <t xml:space="preserve"> 86906 </t>
  </si>
  <si>
    <t xml:space="preserve"> 00004823 </t>
  </si>
  <si>
    <t>MASSA PLASTICA PARA MARMORE/GRANITO</t>
  </si>
  <si>
    <t>Louças e Metais Sanitários</t>
  </si>
  <si>
    <t xml:space="preserve"> 00006141 </t>
  </si>
  <si>
    <t xml:space="preserve"> 00006153 </t>
  </si>
  <si>
    <t>VALVULA EM PLASTICO BRANCO PARA TANQUE OU LAVATORIO 1 ", SEM UNHO E SEM LADRAO</t>
  </si>
  <si>
    <t xml:space="preserve"> 00000246 </t>
  </si>
  <si>
    <t>AUXILIAR DE ENCANADOR OU BOMBEIRO HIDRAULICO (HORISTA)</t>
  </si>
  <si>
    <t>Fita veda rosca 18mm</t>
  </si>
  <si>
    <t xml:space="preserve"> 86872 </t>
  </si>
  <si>
    <t>TANQUE DE LOUÇA BRANCA COM COLUNA, 30L OU EQUIVALENTE - FORNECIMENTO E INSTALAÇÃO. AF_01/2020</t>
  </si>
  <si>
    <t xml:space="preserve"> 86877 </t>
  </si>
  <si>
    <t xml:space="preserve"> 86914 </t>
  </si>
  <si>
    <t>Torneira de mesa com fechamento automático, ref.1173, linha Decamatic Eco, DECA ou similar</t>
  </si>
  <si>
    <t xml:space="preserve"> 00044945 </t>
  </si>
  <si>
    <t>SIFAO / TUBO SINFONADO EXTENSIVEL/SANFONADO, UNIVERSAL/ SIMPLES, ENTRE *50 A 70* CM, DE PLASTICO BRANCO</t>
  </si>
  <si>
    <t>Barra de apoio, reta, fixa, em aço inox, l=40cm, d=1 1/4" - Jackwal ou similar</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</si>
  <si>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</si>
  <si>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</si>
  <si>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</si>
  <si>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</si>
  <si>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00000131 </t>
  </si>
  <si>
    <t>ADESIVO ESTRUTURAL A BASE DE RESINA EPOXI, BICOMPONENTE, PASTOSO (TIXOTROPICO)</t>
  </si>
  <si>
    <t xml:space="preserve"> 00010698 </t>
  </si>
  <si>
    <t xml:space="preserve"> 00037596 </t>
  </si>
  <si>
    <t>ARGAMASSA COLANTE TIPO AC III E</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</si>
  <si>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</si>
  <si>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</si>
  <si>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</si>
  <si>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</si>
  <si>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</si>
  <si>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</si>
  <si>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</si>
  <si>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</si>
  <si>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</si>
  <si>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</si>
  <si>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Diversos</t>
  </si>
  <si>
    <t>Letras aço inox 20 x 20cm</t>
  </si>
  <si>
    <t xml:space="preserve"> B.01.000.010146 </t>
  </si>
  <si>
    <t xml:space="preserve"> 00003322 </t>
  </si>
  <si>
    <t>GRAMA ESMERALDA OU SAO CARLOS OU CURITIBANA, EM PLACAS, SEM PLANTIO</t>
  </si>
  <si>
    <t>kg</t>
  </si>
  <si>
    <t xml:space="preserve"> 00038083 </t>
  </si>
  <si>
    <t>TOMADA RJ45, 8 FIOS, CAT 5E, CONJUNTO MONTADO PARA EMBUTIR 4" X 2" (PLACA + SUPORTE + MODULO)</t>
  </si>
  <si>
    <t xml:space="preserve"> 00039747 </t>
  </si>
  <si>
    <t xml:space="preserve"> 00012732 </t>
  </si>
  <si>
    <t>SOLDA ESTANHO/COBRE PARA CONEXOES DE COBRE, FIO 2,5 MM, CARRETEL 500 GR (SEM CHUMBO)</t>
  </si>
  <si>
    <t xml:space="preserve"> 00012733 </t>
  </si>
  <si>
    <t>TE DE COBRE (REF 611) SEM ANEL DE SOLDA, BOLSA X BOLSA X BOLSA, 15 MM</t>
  </si>
  <si>
    <t xml:space="preserve"> 00039897 </t>
  </si>
  <si>
    <t>PASTA PARA SOLDA DE TUBOS E CONEXOES DE COBRE (EMBALAGEM COM 250 G)</t>
  </si>
  <si>
    <t xml:space="preserve"> 00012723 </t>
  </si>
  <si>
    <t>LUVA DE COBRE (REF 600) SEM ANEL DE SOLDA, BOLSA X BOLSA, 15 MM</t>
  </si>
  <si>
    <t xml:space="preserve"> 00012714 </t>
  </si>
  <si>
    <t>COTOVELO DE COBRE 90 GRAUS (REF 607) SEM ANEL DE SOLDA, BOLSA X BOLSA, 15 MM</t>
  </si>
  <si>
    <t>Tubos e Conexões de Cobre Soldáveis e Roscáveis</t>
  </si>
  <si>
    <t>Limpeza</t>
  </si>
  <si>
    <t>ASTU - ASSENTAMENTO DE TUBOS E PECAS</t>
  </si>
  <si>
    <t xml:space="preserve"> 97063 </t>
  </si>
  <si>
    <t xml:space="preserve"> 00020193 </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</si>
  <si>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</si>
  <si>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</si>
  <si>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</si>
  <si>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</si>
  <si>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</si>
  <si>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</si>
  <si>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</si>
  <si>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</si>
  <si>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</si>
  <si>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</si>
  <si>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</si>
  <si>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</si>
  <si>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</si>
  <si>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</si>
  <si>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</si>
  <si>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</si>
  <si>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</si>
  <si>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</si>
  <si>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</si>
  <si>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</si>
  <si>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</si>
  <si>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</si>
  <si>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</si>
  <si>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</si>
  <si>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</si>
  <si>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</si>
  <si>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</si>
  <si>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</si>
  <si>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</si>
  <si>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</si>
  <si>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</si>
  <si>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</si>
  <si>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</si>
  <si>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</si>
  <si>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</si>
  <si>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</si>
  <si>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</si>
  <si>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</si>
  <si>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</si>
  <si>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00034557 </t>
  </si>
  <si>
    <t>TELA DE ACO SOLDADA GALVANIZADA/ZINCADA PARA ALVENARIA, FIO D = *1,20 A 1,70* MM, MALHA 15 X 15 MM, (C X L) *50 X 7,5* CM</t>
  </si>
  <si>
    <t xml:space="preserve"> 88377 </t>
  </si>
  <si>
    <t>OPERADOR DE BETONEIRA ESTACIONÁRIA/MISTURADOR COM ENCARGOS COMPLEMENTARES</t>
  </si>
  <si>
    <t xml:space="preserve"> 00001106 </t>
  </si>
  <si>
    <t>CAL HIDRATADA CH-I PARA ARGAMASSAS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</si>
  <si>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</si>
  <si>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</si>
  <si>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</si>
  <si>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</si>
  <si>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</si>
  <si>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</si>
  <si>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</si>
  <si>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</si>
  <si>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</si>
  <si>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</si>
  <si>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</si>
  <si>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</si>
  <si>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</si>
  <si>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</si>
  <si>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</si>
  <si>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</si>
  <si>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</si>
  <si>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</si>
  <si>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</si>
  <si>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</si>
  <si>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</si>
  <si>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</si>
  <si>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</si>
  <si>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</si>
  <si>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</si>
  <si>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</si>
  <si>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</si>
  <si>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</si>
  <si>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</si>
  <si>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</si>
  <si>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</si>
  <si>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</si>
  <si>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</si>
  <si>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</si>
  <si>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</si>
  <si>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</si>
  <si>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</si>
  <si>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</si>
  <si>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</si>
  <si>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</si>
  <si>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</si>
  <si>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</si>
  <si>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95324 </t>
  </si>
  <si>
    <t>CURSO DE CAPACITAÇÃO PARA AZULEJISTA OU LADRILHISTA (ENCARGOS COMPLEMENTARES) - HORISTA</t>
  </si>
  <si>
    <t xml:space="preserve"> 00004760 </t>
  </si>
  <si>
    <t>AZULEJISTA OU LADRILHEIRO (HORISTA)</t>
  </si>
  <si>
    <t xml:space="preserve"> 00037329 </t>
  </si>
  <si>
    <t>REJUNTE EPOXI, QUALQUER COR</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</si>
  <si>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</si>
  <si>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</si>
  <si>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</si>
  <si>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</si>
  <si>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</si>
  <si>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</si>
  <si>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</si>
  <si>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</si>
  <si>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</si>
  <si>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</si>
  <si>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</si>
  <si>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</si>
  <si>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</si>
  <si>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</si>
  <si>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</si>
  <si>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</si>
  <si>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</si>
  <si>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</si>
  <si>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</si>
  <si>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</si>
  <si>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</si>
  <si>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</si>
  <si>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101619 </t>
  </si>
  <si>
    <t>PREPARO DE FUNDO DE VALA COM LARGURA MENOR QUE 1,5 M, COM CAMADA DE BRITA, LANÇAMENTO MANUAL. AF_08/2020</t>
  </si>
  <si>
    <t xml:space="preserve"> 97734 </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</si>
  <si>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</si>
  <si>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</si>
  <si>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</si>
  <si>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</si>
  <si>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</si>
  <si>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</si>
  <si>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</si>
  <si>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</si>
  <si>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</si>
  <si>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</si>
  <si>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</si>
  <si>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</si>
  <si>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</si>
  <si>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</si>
  <si>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</si>
  <si>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</si>
  <si>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</si>
  <si>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</si>
  <si>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</si>
  <si>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</si>
  <si>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</si>
  <si>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</si>
  <si>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</si>
  <si>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</si>
  <si>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</si>
  <si>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</si>
  <si>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</si>
  <si>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</si>
  <si>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</si>
  <si>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</si>
  <si>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</si>
  <si>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</si>
  <si>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</si>
  <si>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</si>
  <si>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</si>
  <si>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</si>
  <si>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</si>
  <si>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</si>
  <si>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</si>
  <si>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</si>
  <si>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00004721 </t>
  </si>
  <si>
    <t xml:space="preserve"> 94971 </t>
  </si>
  <si>
    <t>CONCRETO FCK = 25MPA, TRAÇO 1:2,3:2,7 (EM MASSA SECA DE CIMENTO/ AREIA MÉDIA/ BRITA 1) - PREPARO MECÂNICO COM BETONEIRA 600 L. AF_05/2021</t>
  </si>
  <si>
    <t xml:space="preserve"> 00000867 </t>
  </si>
  <si>
    <t>CABO DE COBRE NU 50 MM2 MEIO-DURO</t>
  </si>
  <si>
    <t xml:space="preserve"> 00000034 </t>
  </si>
  <si>
    <t>ACO CA-50, 10,0 MM, VERGALHAO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</si>
  <si>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</si>
  <si>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</si>
  <si>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</si>
  <si>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</si>
  <si>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</si>
  <si>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</si>
  <si>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</si>
  <si>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</si>
  <si>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</si>
  <si>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</si>
  <si>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95335 </t>
  </si>
  <si>
    <t>CURSO DE CAPACITAÇÃO PARA ENCANADOR OU BOMBEIRO HIDRÁULICO (ENCARGOS COMPLEMENTARES) -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</si>
  <si>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</si>
  <si>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</si>
  <si>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</si>
  <si>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</si>
  <si>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</si>
  <si>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</si>
  <si>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</si>
  <si>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</si>
  <si>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</si>
  <si>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</si>
  <si>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</si>
  <si>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</si>
  <si>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</si>
  <si>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</si>
  <si>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</si>
  <si>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</si>
  <si>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</si>
  <si>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</si>
  <si>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</si>
  <si>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</si>
  <si>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</si>
  <si>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</si>
  <si>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</si>
  <si>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</si>
  <si>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</si>
  <si>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</si>
  <si>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</si>
  <si>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</si>
  <si>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</si>
  <si>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</si>
  <si>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</si>
  <si>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</si>
  <si>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</si>
  <si>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</si>
  <si>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</si>
  <si>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</si>
  <si>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</si>
  <si>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</si>
  <si>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</si>
  <si>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</si>
  <si>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</si>
  <si>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</si>
  <si>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</si>
  <si>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</si>
  <si>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</si>
  <si>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</si>
  <si>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</si>
  <si>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</si>
  <si>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</si>
  <si>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</si>
  <si>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</si>
  <si>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</si>
  <si>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</si>
  <si>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00039276 </t>
  </si>
  <si>
    <t>CURVA 180 GRAUS, DE PVC RIGIDO ROSCAVEL, DE 1", PARA ELETRODUTO</t>
  </si>
  <si>
    <t xml:space="preserve"> 00001884 </t>
  </si>
  <si>
    <t>CURVA 90 GRAUS, LONGA, DE PVC RIGIDO ROSCAVEL, DE 1", PARA ELETRODUTO</t>
  </si>
  <si>
    <t xml:space="preserve"> 00002685 </t>
  </si>
  <si>
    <t>ELETRODUTO DE PVC RIGIDO ROSCAVEL DE 1 ", SEM LUVA</t>
  </si>
  <si>
    <t xml:space="preserve"> 00011684 </t>
  </si>
  <si>
    <t xml:space="preserve"> 00034492 </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</si>
  <si>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</si>
  <si>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</si>
  <si>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</si>
  <si>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</si>
  <si>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</si>
  <si>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</si>
  <si>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</si>
  <si>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</si>
  <si>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</si>
  <si>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</si>
  <si>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</si>
  <si>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</si>
  <si>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</si>
  <si>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</si>
  <si>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</si>
  <si>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</si>
  <si>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</si>
  <si>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</si>
  <si>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</si>
  <si>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</si>
  <si>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</si>
  <si>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</si>
  <si>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</si>
  <si>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</si>
  <si>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</si>
  <si>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</si>
  <si>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</si>
  <si>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</si>
  <si>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</si>
  <si>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</si>
  <si>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</si>
  <si>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</si>
  <si>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</si>
  <si>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</si>
  <si>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</si>
  <si>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</si>
  <si>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</si>
  <si>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</si>
  <si>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 xml:space="preserve"> 00000392 </t>
  </si>
  <si>
    <t>ABRACADEIRA EM ACO PARA AMARRACAO DE ELETRODUTOS, TIPO D, COM 1/2" E PARAFUSO DE FIXACAO</t>
  </si>
  <si>
    <t xml:space="preserve"> 00004720 </t>
  </si>
  <si>
    <t>PEDRA BRITADA N. 0, OU PEDRISCO (4,8 A 9,5 MM) POSTO PEDREIRA/FORNECEDOR, SEM FRETE</t>
  </si>
  <si>
    <t xml:space="preserve"> 93267 </t>
  </si>
  <si>
    <t>GRUA ASCENCIONAL, LANÇA DE 30 M, CAPACIDADE DE 1,0 T A 30 M, ALTURA ATÉ 39 M   DEPRECIAÇÃO. AF_05/2023</t>
  </si>
  <si>
    <t xml:space="preserve"> 00036494 </t>
  </si>
  <si>
    <t>GRUA ASCENCIONAL, LANCA DE 30 M, CAPACIDADE DE 1,0 T A 30 M, ALTURA ATE 39 M</t>
  </si>
  <si>
    <t xml:space="preserve"> 93269 </t>
  </si>
  <si>
    <t>GRUA ASCENCIONAL, LANÇA DE 30 M, CAPACIDADE DE 1,0 T A 30 M, ALTURA ATÉ 39 M   JUROS. AF_05/2023</t>
  </si>
  <si>
    <t xml:space="preserve"> 93270 </t>
  </si>
  <si>
    <t>GRUA ASCENCIONAL, LANÇA DE 30 M, CAPACIDADE DE 1,0 T A 30 M, ALTURA ATÉ 39 M   MANUTENÇÃO. AF_05/2023</t>
  </si>
  <si>
    <t xml:space="preserve"> 93271 </t>
  </si>
  <si>
    <t>GRUA ASCENCIONAL, LANÇA DE 30 M, CAPACIDADE DE 1,0 T A 30 M, ALTURA ATÉ 39 M   MATERIAIS NA OPERAÇÃO. AF_05/2023</t>
  </si>
  <si>
    <t xml:space="preserve"> 88296 </t>
  </si>
  <si>
    <t>OPERADOR DE GUINDASTE COM ENCARGOS COMPLEMENTARES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</si>
  <si>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</si>
  <si>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</si>
  <si>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</si>
  <si>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</si>
  <si>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</si>
  <si>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</si>
  <si>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</si>
  <si>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</si>
  <si>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</si>
  <si>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</si>
  <si>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</si>
  <si>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</si>
  <si>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</si>
  <si>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</si>
  <si>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</si>
  <si>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</si>
  <si>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</si>
  <si>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</si>
  <si>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</si>
  <si>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</si>
  <si>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</si>
  <si>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</si>
  <si>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</si>
  <si>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</si>
  <si>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</si>
  <si>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 xml:space="preserve"> 00037752 </t>
  </si>
  <si>
    <t>CAMINHAO TOCO, PESO BRUTO TOTAL 16000 KG, CARGA UTIL MAXIMA 11030 KG, DISTANCIA ENTRE EIXOS 5,41 M, POTENCIA 185 CV (INCLUI CABINE E CHASSI, NAO INCLUI CARROCERIA)</t>
  </si>
  <si>
    <t xml:space="preserve"> 00038101 </t>
  </si>
  <si>
    <t xml:space="preserve"> 89353 </t>
  </si>
  <si>
    <t>REGISTRO DE GAVETA BRUTO, LATÃO, ROSCÁVEL, 3/4" - FORNECIMENTO E INSTALAÇÃO. AF_08/2021</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</si>
  <si>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</si>
  <si>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</si>
  <si>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</si>
  <si>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</si>
  <si>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</si>
  <si>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00043466 </t>
  </si>
  <si>
    <t>FERRAMENTAS - FAMILIA PINTOR - HORISTA (ENCARGOS COMPLEMENTARES - COLETADO CAIXA)</t>
  </si>
  <si>
    <t xml:space="preserve"> 00043490 </t>
  </si>
  <si>
    <t>EPI - FAMILIA PINTOR - HORISTA (ENCARGOS COMPLEMENTARES - COLETADO CAIXA)</t>
  </si>
  <si>
    <t xml:space="preserve"> 00007307 </t>
  </si>
  <si>
    <t>FUNDO ANTICORROSIVO PARA METAIS FERROSOS (ZARCAO)</t>
  </si>
  <si>
    <t xml:space="preserve"> 00007340 </t>
  </si>
  <si>
    <t>IMUNIZANTE PARA MADEIRA, INCOLOR</t>
  </si>
  <si>
    <t xml:space="preserve"> 89356 </t>
  </si>
  <si>
    <t>TUBO, PVC, SOLDÁVEL, DN 25MM, INSTALADO EM RAMAL OU SUB-RAMAL DE ÁGUA - FORNECIMENTO E INSTALAÇÃO. AF_06/2022</t>
  </si>
  <si>
    <t xml:space="preserve"> 00010555 </t>
  </si>
  <si>
    <t>PORTA DE MADEIRA, FOLHA MEDIA (NBR 15930) DE 800 X 2100 MM, DE 35 MM A 40 MM DE ESPESSURA, NUCLEO SEMI-SOLIDO (SARRAFEADO), CAPA LISA EM HDF, ACABAMENTO EM PRIMER PARA PINTURA</t>
  </si>
  <si>
    <t xml:space="preserve"> 00011741 </t>
  </si>
  <si>
    <t xml:space="preserve"> 00006016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</si>
  <si>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</si>
  <si>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</si>
  <si>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</si>
  <si>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</si>
  <si>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</si>
  <si>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</si>
  <si>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</si>
  <si>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</si>
  <si>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</si>
  <si>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</si>
  <si>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</si>
  <si>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</si>
  <si>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</si>
  <si>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</si>
  <si>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</si>
  <si>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</si>
  <si>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</si>
  <si>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</si>
  <si>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</si>
  <si>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</si>
  <si>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</si>
  <si>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</si>
  <si>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</si>
  <si>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</si>
  <si>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</si>
  <si>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</si>
  <si>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</si>
  <si>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</si>
  <si>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</si>
  <si>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</si>
  <si>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</si>
  <si>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</si>
  <si>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</si>
  <si>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</si>
  <si>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</si>
  <si>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</si>
  <si>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</si>
  <si>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</si>
  <si>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</si>
  <si>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</si>
  <si>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</si>
  <si>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</si>
  <si>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</si>
  <si>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</si>
  <si>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</si>
  <si>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</si>
  <si>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</si>
  <si>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</si>
  <si>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</si>
  <si>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</si>
  <si>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</si>
  <si>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</si>
  <si>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</si>
  <si>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</si>
  <si>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</si>
  <si>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</si>
  <si>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</si>
  <si>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</si>
  <si>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</si>
  <si>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</si>
  <si>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</si>
  <si>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</si>
  <si>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</si>
  <si>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</si>
  <si>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</si>
  <si>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</si>
  <si>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</si>
  <si>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</si>
  <si>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</si>
  <si>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</si>
  <si>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</si>
  <si>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</si>
  <si>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</si>
  <si>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</si>
  <si>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</si>
  <si>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</si>
  <si>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</si>
  <si>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</si>
  <si>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</si>
  <si>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</si>
  <si>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</si>
  <si>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</si>
  <si>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</si>
  <si>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</si>
  <si>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</si>
  <si>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</si>
  <si>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</si>
  <si>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</si>
  <si>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</si>
  <si>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</si>
  <si>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</si>
  <si>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</si>
  <si>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</si>
  <si>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</si>
  <si>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</si>
  <si>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</si>
  <si>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</si>
  <si>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</si>
  <si>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</si>
  <si>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</si>
  <si>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</si>
  <si>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</si>
  <si>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</si>
  <si>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</si>
  <si>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</si>
  <si>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</si>
  <si>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</si>
  <si>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</si>
  <si>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</si>
  <si>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</si>
  <si>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</si>
  <si>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</si>
  <si>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</si>
  <si>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</si>
  <si>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</si>
  <si>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</si>
  <si>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</si>
  <si>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</si>
  <si>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</si>
  <si>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</si>
  <si>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</si>
  <si>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</si>
  <si>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</si>
  <si>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</si>
  <si>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</si>
  <si>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</si>
  <si>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</si>
  <si>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</si>
  <si>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</si>
  <si>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</si>
  <si>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</si>
  <si>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</si>
  <si>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</si>
  <si>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</si>
  <si>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</si>
  <si>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</si>
  <si>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</si>
  <si>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</si>
  <si>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</si>
  <si>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</si>
  <si>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</si>
  <si>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</si>
  <si>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</si>
  <si>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</si>
  <si>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</si>
  <si>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</si>
  <si>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</si>
  <si>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</si>
  <si>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</si>
  <si>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</si>
  <si>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</si>
  <si>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</si>
  <si>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</si>
  <si>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</si>
  <si>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</si>
  <si>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</si>
  <si>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</si>
  <si>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</si>
  <si>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</si>
  <si>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</si>
  <si>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</si>
  <si>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</si>
  <si>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</si>
  <si>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</si>
  <si>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</si>
  <si>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</si>
  <si>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</si>
  <si>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</si>
  <si>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</si>
  <si>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</si>
  <si>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</si>
  <si>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</si>
  <si>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</si>
  <si>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</si>
  <si>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</si>
  <si>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</si>
  <si>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</si>
  <si>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</si>
  <si>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</si>
  <si>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</si>
  <si>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</si>
  <si>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</si>
  <si>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</si>
  <si>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</si>
  <si>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</si>
  <si>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</si>
  <si>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</si>
  <si>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</si>
  <si>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</si>
  <si>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</si>
  <si>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</si>
  <si>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</si>
  <si>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</si>
  <si>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</si>
  <si>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</si>
  <si>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</si>
  <si>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</si>
  <si>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 xml:space="preserve"> 100709 </t>
  </si>
  <si>
    <t>DOBRADIÇA EM AÇO/FERRO, 3" X 21/2", E=1,9 A 2MM, SEN ANEL, CROMADO OU ZINCADO, TAMPA BOLA, COM PARAFUSOS. AF_12/2019</t>
  </si>
  <si>
    <t xml:space="preserve"> 112597 </t>
  </si>
  <si>
    <t>ALIZAR ALUMINIO PINTURA ELETROSTATICA BRANCA</t>
  </si>
  <si>
    <t xml:space="preserve"> 100659 </t>
  </si>
  <si>
    <t>ALIZAR DE 5X1,5CM PARA PORTA FIXADO COM PREGOS, PADRÃO MÉDIO - FORNECIMENTO E INSTALAÇÃO. AF_12/2019</t>
  </si>
  <si>
    <t>TELHAMENTO</t>
  </si>
  <si>
    <t>EMOP</t>
  </si>
  <si>
    <t>COMPLEMENTOS</t>
  </si>
  <si>
    <t>IMPERMEABILIZAÇÃO</t>
  </si>
  <si>
    <t xml:space="preserve"> 98556 </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</si>
  <si>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</si>
  <si>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</si>
  <si>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</si>
  <si>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</si>
  <si>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</si>
  <si>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</si>
  <si>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</si>
  <si>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</si>
  <si>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</si>
  <si>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 xml:space="preserve"> 94995 </t>
  </si>
  <si>
    <t>EXECUÇÃO DE PASSEIO (CALÇADA) OU PISO DE CONCRETO COM CONCRETO MOLDADO IN LOCO, USINADO, ACABAMENTO CONVENCIONAL, ESPESSURA 8 CM, ARMADO. AF_08/2022</t>
  </si>
  <si>
    <t xml:space="preserve"> 9.1.2 </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</si>
  <si>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</si>
  <si>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</si>
  <si>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</si>
  <si>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</si>
  <si>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</si>
  <si>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</si>
  <si>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</si>
  <si>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</si>
  <si>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</si>
  <si>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</si>
  <si>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</si>
  <si>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15.2.1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</si>
  <si>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</si>
  <si>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</si>
  <si>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</si>
  <si>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</si>
  <si>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</si>
  <si>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</si>
  <si>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</si>
  <si>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</si>
  <si>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</si>
  <si>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</si>
  <si>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</si>
  <si>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</si>
  <si>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 xml:space="preserve"> 103039 </t>
  </si>
  <si>
    <t>REGISTRO DE ESFERA, PVC, ROSCÁVEL, COM VOLANTE, 1 1/2" - FORNECIMENTO E INSTALAÇÃO. AF_08/2021</t>
  </si>
  <si>
    <t xml:space="preserve"> 17.1.4 </t>
  </si>
  <si>
    <t xml:space="preserve"> 17.1.5 </t>
  </si>
  <si>
    <t xml:space="preserve"> 17.1.6 </t>
  </si>
  <si>
    <t xml:space="preserve"> 17.1.7 </t>
  </si>
  <si>
    <t xml:space="preserve"> 17.1.8 </t>
  </si>
  <si>
    <t xml:space="preserve"> 94681 </t>
  </si>
  <si>
    <t>CURVA 90 GRAUS, PVC, SOLDÁVEL, DN 60 MM, INSTALADO EM RESERVAÇÃO DE ÁGUA DE EDIFICAÇÃO QUE POSSUA RESERVATÓRIO DE FIBRA/FIBROCIMENTO   FORNECIMENTO E INSTALAÇÃO. AF_06/2016</t>
  </si>
  <si>
    <t xml:space="preserve"> 17.1.9 </t>
  </si>
  <si>
    <t xml:space="preserve"> 17.1.10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</si>
  <si>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</si>
  <si>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</si>
  <si>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</si>
  <si>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</si>
  <si>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 xml:space="preserve"> 103986 </t>
  </si>
  <si>
    <t>CURVA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</si>
  <si>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</si>
  <si>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</si>
  <si>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104008 </t>
  </si>
  <si>
    <t>TE DE REDUÇÃO, 90 GRAUS, PVC, SOLDÁVEL, DN 50 MM X 32 MM, INSTALADO EM RAMAL DE DISTRIBUIÇÃO DE ÁGUA - FORNECIMENTO E INSTALAÇÃO. AF_06/2022</t>
  </si>
  <si>
    <t xml:space="preserve"> 89811 </t>
  </si>
  <si>
    <t>CURVA CURTA 90 GRAUS, PVC, SERIE NORMAL, ESGOTO PREDIAL, DN 100 MM, JUNTA ELÁSTICA, FORNECIDO E INSTALADO EM PRUMADA DE ESGOTO SANITÁRIO OU VENTILAÇÃO. AF_08/2022</t>
  </si>
  <si>
    <t xml:space="preserve"> 46.05.020 </t>
  </si>
  <si>
    <t xml:space="preserve"> 92365 </t>
  </si>
  <si>
    <t>TUBO DE AÇO GALVANIZADO COM COSTURA, CLASSE MÉDIA, DN 40 (1 1/2"), CONEXÃO ROSQUEADA, INSTALADO EM REDE DE ALIMENTAÇÃO PARA HIDRANTE - FORNECIMENTO E INSTALAÇÃO. AF_10/2020</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</si>
  <si>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</si>
  <si>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</si>
  <si>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</si>
  <si>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</si>
  <si>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89593 </t>
  </si>
  <si>
    <t>LUVA COM ROSCA, PVC, SOLDÁVEL, DN 50MM X 1.1/2 , INSTALADO EM PRUMADA DE ÁGUA - FORNECIMENTO E INSTALAÇÃO. AF_06/2022</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</si>
  <si>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</si>
  <si>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</si>
  <si>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104002 </t>
  </si>
  <si>
    <t xml:space="preserve"> 103966 </t>
  </si>
  <si>
    <t>BUCHA DE REDUÇÃO, LONGA, PVC, SOLDÁVEL, DN 50 X 25 MM, INSTALADO EM PRUMADA DE ÁGUA - FORNECIMENTO E INSTALAÇÃO. AF_06/2022</t>
  </si>
  <si>
    <t xml:space="preserve"> 89489 </t>
  </si>
  <si>
    <t>CURVA 90 GRAUS, PVC, SOLDÁVEL, DN 25MM, INSTALADO EM PRUMADA DE ÁGUA - FORNECIMENTO E INSTALAÇÃO. AF_06/2022</t>
  </si>
  <si>
    <t xml:space="preserve"> 89384 </t>
  </si>
  <si>
    <t>CURVA DE TRANSPOSIÇÃO, PVC, SOLDÁVEL, DN 25MM, INSTALADO EM RAMAL OU SUB-RAMAL DE ÁGUA   FORNECIMENTO E INSTALAÇÃO. AF_06/2022</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</si>
  <si>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</si>
  <si>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</si>
  <si>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</si>
  <si>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</si>
  <si>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103948 </t>
  </si>
  <si>
    <t>BUCHA DE REDUÇÃO, CURTA, PVC, SOLDÁVEL, DN 32 X 25 MM, INSTALADO EM RAMAL OU SUB-RAMAL DE ÁGUA - FORNECIMENTO E INSTALAÇÃO. AF_06/2022</t>
  </si>
  <si>
    <t xml:space="preserve"> 89415 </t>
  </si>
  <si>
    <t>CURVA 90 GRAUS, PVC, SOLDÁVEL, DN 32MM, INSTALADO EM RAMAL DE DISTRIBUIÇÃO DE ÁGUA - FORNECIMENTO E INSTALAÇÃO. AF_06/2022</t>
  </si>
  <si>
    <t xml:space="preserve"> 89357 </t>
  </si>
  <si>
    <t>TUBO, PVC, SOLDÁVEL, DN 32MM, INSTALADO EM RAMAL OU SUB-RAMAL DE ÁGUA - FORNECIMENTO E INSTALAÇÃO. AF_06/2022</t>
  </si>
  <si>
    <t xml:space="preserve"> 89400 </t>
  </si>
  <si>
    <t>TÊ DE REDUÇÃO, PVC, SOLDÁVEL, DN 32MM X 25MM, INSTALADO EM RAMAL OU SUB-RAMAL DE ÁGUA - FORNECIMENTO E INSTALAÇÃO. AF_06/2022</t>
  </si>
  <si>
    <t xml:space="preserve"> 48.02.300 </t>
  </si>
  <si>
    <t xml:space="preserve"> 17.2.1 </t>
  </si>
  <si>
    <t xml:space="preserve"> 17.2.2 </t>
  </si>
  <si>
    <t xml:space="preserve"> 17.2.3 </t>
  </si>
  <si>
    <t xml:space="preserve"> 86882 </t>
  </si>
  <si>
    <t xml:space="preserve"> 104063 </t>
  </si>
  <si>
    <t>CURVA LONGA, 45 GRAUS, PVC OCRE, JUNTA ELÁSTICA, DN 100 MM, PARA COLETOR PREDIAL DE ESGOTO. AF_06/2022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</si>
  <si>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</si>
  <si>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</si>
  <si>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</si>
  <si>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</si>
  <si>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</si>
  <si>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</si>
  <si>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</si>
  <si>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</si>
  <si>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</si>
  <si>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</si>
  <si>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</si>
  <si>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</si>
  <si>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</si>
  <si>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</si>
  <si>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</si>
  <si>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</si>
  <si>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</si>
  <si>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</si>
  <si>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PLUVIAL</t>
  </si>
  <si>
    <t xml:space="preserve"> 90696 </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</si>
  <si>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</si>
  <si>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</si>
  <si>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</si>
  <si>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</si>
  <si>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</si>
  <si>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</si>
  <si>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</si>
  <si>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</si>
  <si>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</si>
  <si>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 xml:space="preserve"> 92868 </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</si>
  <si>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</si>
  <si>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</si>
  <si>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</si>
  <si>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</si>
  <si>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</si>
  <si>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</si>
  <si>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</si>
  <si>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</si>
  <si>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</si>
  <si>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</si>
  <si>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</si>
  <si>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061462 </t>
  </si>
  <si>
    <t>CAIXA DE PASSAGEM DE ACO C/ TAMPA APARAFUSADA 302X302X120</t>
  </si>
  <si>
    <t xml:space="preserve"> 91953 </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</si>
  <si>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</si>
  <si>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</si>
  <si>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</si>
  <si>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</si>
  <si>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</si>
  <si>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 xml:space="preserve"> 91996 </t>
  </si>
  <si>
    <t>TOMADA MÉDIA DE EMBUTIR (1 MÓDULO), 2P+T 10 A, INCLUINDO SUPORTE E PLACA - FORNECIMENTO E INSTALAÇÃO. AF_03/2023</t>
  </si>
  <si>
    <t xml:space="preserve"> 92002 </t>
  </si>
  <si>
    <t>TOMADA MÉDIA DE EMBUTIR (2 MÓDULOS), 2P+T 10 A, SEM SUPORTE E SEM PLACA - FORNECIMENTO E INSTALAÇÃO. AF_03/2023</t>
  </si>
  <si>
    <t xml:space="preserve"> 92003 </t>
  </si>
  <si>
    <t>TOMADA MÉDIA DE EMBUTIR (2 MÓDULOS), 2P+T 20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</si>
  <si>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</si>
  <si>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</si>
  <si>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</si>
  <si>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</si>
  <si>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</si>
  <si>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</si>
  <si>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</si>
  <si>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</si>
  <si>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</si>
  <si>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</si>
  <si>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</si>
  <si>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</si>
  <si>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</si>
  <si>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</si>
  <si>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</si>
  <si>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</si>
  <si>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</si>
  <si>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</si>
  <si>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 xml:space="preserve"> 8662 </t>
  </si>
  <si>
    <t>Soquete ou bocal de porcelana E27 de tempo, ref.MT-2233, marca Decorlux ou similar</t>
  </si>
  <si>
    <t xml:space="preserve"> 101801 </t>
  </si>
  <si>
    <t>CAIXA COM GRELHA RETANGULAR DE FERRO FUNDIDO, EM ALVENARIA COM BLOCOS DE CONCRETO, DIMENSÕES INTERNAS: 0,30 X 1,00 X 1,00. AF_12/2020</t>
  </si>
  <si>
    <t xml:space="preserve"> 41.31.040 </t>
  </si>
  <si>
    <t xml:space="preserve"> 50.05.312 </t>
  </si>
  <si>
    <t>SPDA</t>
  </si>
  <si>
    <t xml:space="preserve"> 98111 </t>
  </si>
  <si>
    <t>CAIXA DE INSPEÇÃO PARA ATERRAMENTO, CIRCULAR, EM POLIETILENO, DIÂMETRO INTERNO = 0,3 M. AF_12/2020</t>
  </si>
  <si>
    <t xml:space="preserve"> 96988 </t>
  </si>
  <si>
    <t>MASTRO 1 ½", COM 3 METROS, PARA SPDA - FORNECIMENTO E INSTALAÇÃO. AF_08/2023</t>
  </si>
  <si>
    <t xml:space="preserve"> 104746 </t>
  </si>
  <si>
    <t>MINI CAPTOR PARA SPDA - FORNECIMENTO E INSTALAÇÃO. AF_08/2023</t>
  </si>
  <si>
    <t xml:space="preserve"> 96984 </t>
  </si>
  <si>
    <t>ELETRODUTO PVC RÍGIDO, DIÂMETRO 40MM, COM 3 METROS, PARA SPDA - FORNECIMENTO E INSTALAÇÃO. AF_08/2023</t>
  </si>
  <si>
    <t xml:space="preserve"> 101548 </t>
  </si>
  <si>
    <t>ISOLADOR, TIPO ROLDANA, PARA BAIXA TENSÃO - FORNECIMENTO E INSTALAÇÃO. AF_07/2020</t>
  </si>
  <si>
    <t xml:space="preserve"> 69.20.340 </t>
  </si>
  <si>
    <t xml:space="preserve"> 97330 </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</si>
  <si>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</si>
  <si>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</si>
  <si>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</si>
  <si>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104658 </t>
  </si>
  <si>
    <t>SINALIZAÇÃO</t>
  </si>
  <si>
    <t>SERVIÇOS COMPLEMENTARES</t>
  </si>
  <si>
    <t xml:space="preserve"> A.05.000.020358 </t>
  </si>
  <si>
    <t xml:space="preserve"> C.06.000.022012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</si>
  <si>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</si>
  <si>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</si>
  <si>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</si>
  <si>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</si>
  <si>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</si>
  <si>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</si>
  <si>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</si>
  <si>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</si>
  <si>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 xml:space="preserve"> 00002420 </t>
  </si>
  <si>
    <t xml:space="preserve"> 001609 </t>
  </si>
  <si>
    <t xml:space="preserve"> 00020017 </t>
  </si>
  <si>
    <t xml:space="preserve"> 00039026 </t>
  </si>
  <si>
    <t>PREGO DE ACO POLIDO SEM CABECA 15 X 15 (1 1/4 X 13)</t>
  </si>
  <si>
    <t>Telhamento</t>
  </si>
  <si>
    <t xml:space="preserve"> 00000135 </t>
  </si>
  <si>
    <t>ARGAMASSA POLIMERICA IMPERMEABILIZANTE SEMIFLEXIVEL, BICOMPONENTE, A BASE DE CIMENTO E ADITIVOS</t>
  </si>
  <si>
    <t xml:space="preserve"> 00004030 </t>
  </si>
  <si>
    <t>VEU DE POLIESTER PARA IMPERMEABILIZACAO</t>
  </si>
  <si>
    <t xml:space="preserve"> 01968 </t>
  </si>
  <si>
    <t xml:space="preserve"> 01999 </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</si>
  <si>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</si>
  <si>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</si>
  <si>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</si>
  <si>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</si>
  <si>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</si>
  <si>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</si>
  <si>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 xml:space="preserve"> 000386 </t>
  </si>
  <si>
    <t>SOLUCAO LIMPADORA PARA PVC EMBALAGEM 200cc</t>
  </si>
  <si>
    <t xml:space="preserve"> 003389 </t>
  </si>
  <si>
    <t>ADESIVO PARA PVC bisnaga de 75 gramas</t>
  </si>
  <si>
    <t xml:space="preserve"> 00021059 </t>
  </si>
  <si>
    <t>RALO FOFO COM REQUADRO, QUADRADO 150 X 150 MM</t>
  </si>
  <si>
    <t xml:space="preserve"> 010101 </t>
  </si>
  <si>
    <t xml:space="preserve"> 069512 </t>
  </si>
  <si>
    <t xml:space="preserve"> 026550 </t>
  </si>
  <si>
    <t xml:space="preserve"> 010118 </t>
  </si>
  <si>
    <t xml:space="preserve"> 065847 </t>
  </si>
  <si>
    <t xml:space="preserve"> 064506 </t>
  </si>
  <si>
    <t xml:space="preserve"> 069506 </t>
  </si>
  <si>
    <t xml:space="preserve"> 064002 </t>
  </si>
  <si>
    <t xml:space="preserve"> B.01.000.010115 </t>
  </si>
  <si>
    <t xml:space="preserve"> B.01.000.010116 </t>
  </si>
  <si>
    <t xml:space="preserve"> 00011672 </t>
  </si>
  <si>
    <t>REGISTRO DE ESFERA, PVC, COM VOLANTE, VS, ROSCAVEL, DN 1 1/2", COM CORPO DIVIDIDO</t>
  </si>
  <si>
    <t xml:space="preserve"> 00001925 </t>
  </si>
  <si>
    <t>CURVA DE PVC 90 GRAUS, SOLDAVEL, 60 MM, COR MARROM, PARA AGUA FRIA PREDIAL</t>
  </si>
  <si>
    <t>Concreto Simples</t>
  </si>
  <si>
    <t>Escavação Manual em Área Urbana</t>
  </si>
  <si>
    <t>Formas para Fundações</t>
  </si>
  <si>
    <t xml:space="preserve"> O.02.000.062581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</si>
  <si>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</si>
  <si>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</si>
  <si>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</si>
  <si>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</si>
  <si>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</si>
  <si>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</si>
  <si>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</si>
  <si>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</si>
  <si>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00000813 </t>
  </si>
  <si>
    <t>BUCHA DE REDUCAO DE PVC, SOLDAVEL, LONGA, COM 50 X 25 MM, PARA AGUA FRIA PREDIAL</t>
  </si>
  <si>
    <t xml:space="preserve"> 00003873 </t>
  </si>
  <si>
    <t>LUVA DE CORRER PARA TUBO SOLDAVEL, PVC, 25 MM, PARA AGUA FRIA PREDIAL</t>
  </si>
  <si>
    <t xml:space="preserve"> 00003847 </t>
  </si>
  <si>
    <t>LUVA DE CORRER PARA TUBO SOLDAVEL, PVC, 50 MM, PARA AGUA FRIA PREDIAL</t>
  </si>
  <si>
    <t xml:space="preserve"> M.04.000.065082 </t>
  </si>
  <si>
    <t xml:space="preserve"> 00006146 </t>
  </si>
  <si>
    <t xml:space="preserve"> 00000303 </t>
  </si>
  <si>
    <t>ANEL BORRACHA, PARA TUBO PVC, REDE COLETOR ESGOTO, DN 100 MM (NBR 7362)</t>
  </si>
  <si>
    <t xml:space="preserve"> 00001858 </t>
  </si>
  <si>
    <t>CURVA LONGA PVC, PB, JE, 45 GRAUS, DN 100 MM, PARA REDE COLETORA ESGOTO</t>
  </si>
  <si>
    <t xml:space="preserve"> 00003666 </t>
  </si>
  <si>
    <t>JUNCAO SIMPLES, PVC, 45 GRAUS, DN 40 X 40 MM, SERIE NORMAL PARA ESGOTO PREDIAL</t>
  </si>
  <si>
    <t xml:space="preserve"> 00003658 </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</si>
  <si>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</si>
  <si>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</si>
  <si>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</si>
  <si>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</si>
  <si>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</si>
  <si>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</si>
  <si>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</si>
  <si>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</si>
  <si>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</si>
  <si>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</si>
  <si>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</si>
  <si>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</si>
  <si>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</si>
  <si>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</si>
  <si>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</si>
  <si>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</si>
  <si>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</si>
  <si>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</si>
  <si>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89995 </t>
  </si>
  <si>
    <t>GRAUTEAMENTO DE CINTA SUPERIOR OU DE VERGA EM ALVENARIA ESTRUTURAL. AF_09/2021</t>
  </si>
  <si>
    <t xml:space="preserve"> 89998 </t>
  </si>
  <si>
    <t>ARMAÇÃO DE CINTA DE ALVENARIA ESTRUTURAL; DIÂMETRO DE 10,0 MM. AF_09/2021</t>
  </si>
  <si>
    <t xml:space="preserve"> 00025067 </t>
  </si>
  <si>
    <t>BLOCO DE CONCRETO ESTRUTURAL 19 X 19 X 39 CM, FBK 4,5 MPA (NBR 6136)</t>
  </si>
  <si>
    <t xml:space="preserve"> 00000306 </t>
  </si>
  <si>
    <t>ANEL BORRACHA, PARA TUBO PVC, REDE COLETOR ESGOTO, DN 200 MM (NBR 7362)</t>
  </si>
  <si>
    <t xml:space="preserve"> 00041930 </t>
  </si>
  <si>
    <t>TUBO COLETOR DE ESGOTO PVC, JEI, DN 200 MM (NBR 7362)</t>
  </si>
  <si>
    <t xml:space="preserve"> S.04.000.026514 </t>
  </si>
  <si>
    <t xml:space="preserve"> S.04.000.039086 </t>
  </si>
  <si>
    <t>Equipamentos para Combate a Incêndio</t>
  </si>
  <si>
    <t xml:space="preserve"> 00002556 </t>
  </si>
  <si>
    <t>CAIXA DE LUZ "4 X 2" EM ACO ESMALTADA</t>
  </si>
  <si>
    <t>INSTALACOES ELETRICAS - LEITOS E CABOS</t>
  </si>
  <si>
    <t xml:space="preserve"> 003144 </t>
  </si>
  <si>
    <t xml:space="preserve"> 028055 </t>
  </si>
  <si>
    <t xml:space="preserve"> 003563 </t>
  </si>
  <si>
    <t xml:space="preserve"> 036580 </t>
  </si>
  <si>
    <t xml:space="preserve"> 036597 </t>
  </si>
  <si>
    <t>INSTALACOES ELETRICAS - ELETRODUTOS</t>
  </si>
  <si>
    <t xml:space="preserve"> 004948 </t>
  </si>
  <si>
    <t>INSTALACOES DE TELEFONE-LOGICA-CFTV-CATV</t>
  </si>
  <si>
    <t xml:space="preserve"> 003595 </t>
  </si>
  <si>
    <t>PLACA COM UM FURO IMPERIA BRANCO IRIEL</t>
  </si>
  <si>
    <t xml:space="preserve"> 034530 </t>
  </si>
  <si>
    <t>PLACA 1 POSTO HORIZONTAL 4x2 PIAL PLUS</t>
  </si>
  <si>
    <t>INSTALACOES MECANICAS - AR CONDICIONADO</t>
  </si>
  <si>
    <t>INSTALACOES ELETRICAS - QUADROS</t>
  </si>
  <si>
    <t xml:space="preserve"> 036570 </t>
  </si>
  <si>
    <t>DISJUNTOR - DISPOSITIVO PROTETOR DE SURTO DPS CLASSE II 20 ka TRIPOLAR 275V SOPRANO</t>
  </si>
  <si>
    <t xml:space="preserve"> B.01.000.010117 </t>
  </si>
  <si>
    <t xml:space="preserve"> 035753 </t>
  </si>
  <si>
    <t>ELETROCALHA - SAIDA HORIZONTAL PRE GALVANIZADA PARA ELETRODUTO 1 1/4" CHAPA 16</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</si>
  <si>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</si>
  <si>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</si>
  <si>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</si>
  <si>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</si>
  <si>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</si>
  <si>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ELETRODUTO DE PVC RIGIDO ROSCAVEL DE 1 1/2 ", SEM LUVA</t>
  </si>
  <si>
    <t xml:space="preserve"> 00002684 </t>
  </si>
  <si>
    <t>ELETRODUTO DE PVC RIGIDO ROSCAVEL DE 1 1/4 ", SEM LUVA</t>
  </si>
  <si>
    <t xml:space="preserve"> 00002681 </t>
  </si>
  <si>
    <t>ELETRODUTO DE PVC RIGIDO ROSCAVEL DE 2 ", SEM LUVA</t>
  </si>
  <si>
    <t>Soquete ou bocal de louça (porcelana) E27 de tempo, ref.MT-2233, marca Decorlux ou similar</t>
  </si>
  <si>
    <t xml:space="preserve"> 00011245 </t>
  </si>
  <si>
    <t xml:space="preserve"> B.07.000.049501 </t>
  </si>
  <si>
    <t xml:space="preserve"> P.15.000.034118 </t>
  </si>
  <si>
    <t>INSTALACOES ELETRICAS - LUMINARIAS</t>
  </si>
  <si>
    <t xml:space="preserve"> P.16.000.067001 </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</si>
  <si>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</si>
  <si>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</si>
  <si>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</si>
  <si>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</si>
  <si>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</si>
  <si>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</si>
  <si>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00012070 </t>
  </si>
  <si>
    <t>ELETRODUTO DE PVC RIGIDO SOLDAVEL, CLASSE B, DE 40 MM</t>
  </si>
  <si>
    <t xml:space="preserve"> P.13.000.042351 </t>
  </si>
  <si>
    <t xml:space="preserve"> 00000395 </t>
  </si>
  <si>
    <t>ABRACADEIRA EM ACO PARA AMARRACAO DE ELETRODUTOS, TIPO D, COM 1 1/4" E PARAFUSO DE FIXACAO</t>
  </si>
  <si>
    <t xml:space="preserve"> 00034353 </t>
  </si>
  <si>
    <t>ARGAMASSA COLANTE AC II</t>
  </si>
  <si>
    <t xml:space="preserve"> 00036178 </t>
  </si>
  <si>
    <t xml:space="preserve"> 11477 </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</si>
  <si>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</si>
  <si>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</si>
  <si>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</si>
  <si>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</si>
  <si>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</si>
  <si>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</si>
  <si>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</si>
  <si>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 xml:space="preserve"> 1.2 </t>
  </si>
  <si>
    <t xml:space="preserve"> 1.2.1 </t>
  </si>
  <si>
    <t xml:space="preserve"> 96544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</si>
  <si>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</si>
  <si>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</si>
  <si>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</si>
  <si>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</si>
  <si>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</si>
  <si>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</si>
  <si>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</si>
  <si>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</si>
  <si>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</si>
  <si>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</si>
  <si>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</si>
  <si>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</si>
  <si>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</si>
  <si>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</si>
  <si>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</si>
  <si>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</si>
  <si>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</si>
  <si>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</si>
  <si>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</si>
  <si>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14,00</t>
  </si>
  <si>
    <t>30,00</t>
  </si>
  <si>
    <t>70,00</t>
  </si>
  <si>
    <t>SERVENTE</t>
  </si>
  <si>
    <t>PEDRA BRITADA N. 1 (9,5 A 19 MM) POSTO PEDREIRA/FORNECEDOR, SEM FRETE</t>
  </si>
  <si>
    <t>CHAPA/PAINEL DE MADEIRA COMPENSADA RESINADA (MADEIRITE RESINADO ROSA) PARA FORMA DE CONCRETO, DE 2200 X 1100 MM, E = 17 MM</t>
  </si>
  <si>
    <t>PEDREIRO</t>
  </si>
  <si>
    <t>3,00</t>
  </si>
  <si>
    <t>5,00</t>
  </si>
  <si>
    <t>SERRALHEIRO</t>
  </si>
  <si>
    <t>7,00</t>
  </si>
  <si>
    <t xml:space="preserve"> 00011731 </t>
  </si>
  <si>
    <t>GRELHA FIXA, EM PVC BRANCA, QUADRADA, 150 X 150 MM, PARA RALOS E CAIXAS</t>
  </si>
  <si>
    <t>ELETRICISTA</t>
  </si>
  <si>
    <t>63,00</t>
  </si>
  <si>
    <t>28,00</t>
  </si>
  <si>
    <t>Laje pré-fabricada unidirecional em viga treliçada/lajota em EPS LT 16 (12 + 4), exceto capa de concreto</t>
  </si>
  <si>
    <t xml:space="preserve"> 20.3 </t>
  </si>
  <si>
    <t>18,00</t>
  </si>
  <si>
    <t>Pontos de Suprimento de Energia para Computador</t>
  </si>
  <si>
    <t xml:space="preserve"> 01983 </t>
  </si>
  <si>
    <t xml:space="preserve"> 02.02.150 </t>
  </si>
  <si>
    <t xml:space="preserve"> 1.4.1 </t>
  </si>
  <si>
    <t xml:space="preserve"> 93565 </t>
  </si>
  <si>
    <t>ENGENHEIRO CIVIL DE OBRA JUNIOR COM ENCARGOS COMPLEMENTARES</t>
  </si>
  <si>
    <t xml:space="preserve"> 16.2 </t>
  </si>
  <si>
    <t xml:space="preserve"> A.12.000.021099 </t>
  </si>
  <si>
    <t xml:space="preserve"> 95415 </t>
  </si>
  <si>
    <t>CURSO DE CAPACITAÇÃO PARA ENGENHEIRO CIVIL DE OBRA JÚNIOR (ENCARGOS COMPLEMENTARES) - MENSALISTA</t>
  </si>
  <si>
    <t xml:space="preserve"> 00040863 </t>
  </si>
  <si>
    <t>EXAMES - MENSALISTA (COLETADO CAIXA - ENCARGOS COMPLEMENTARES)</t>
  </si>
  <si>
    <t xml:space="preserve"> 00043474 </t>
  </si>
  <si>
    <t>FERRAMENTAS - FAMILIA ENGENHEIRO CIVIL - MENSALISTA (ENCARGOS COMPLEMENTARES - COLETADO CAIXA)</t>
  </si>
  <si>
    <t xml:space="preserve"> 00040811 </t>
  </si>
  <si>
    <t>ENGENHEIRO CIVIL DE OBRA JUNIOR (MENSALISTA)</t>
  </si>
  <si>
    <t xml:space="preserve"> 00043498 </t>
  </si>
  <si>
    <t>EPI - FAMILIA ENGENHEIRO CIVIL - MENSALISTA (ENCARGOS COMPLEMENTARES - COLETADO CAIXA)</t>
  </si>
  <si>
    <t xml:space="preserve"> 00040864 </t>
  </si>
  <si>
    <t>SEGURO - MENSALISTA (COLETADO CAIXA - ENCARGOS COMPLEMENTARES)</t>
  </si>
  <si>
    <t xml:space="preserve"> 110015 </t>
  </si>
  <si>
    <t>PORTA COMPLETA MADEIRA 1 FL.1,20x2,10m-INTERNA</t>
  </si>
  <si>
    <t xml:space="preserve"> 104350 </t>
  </si>
  <si>
    <t>JUNÇÃO DE REDUÇÃO INVERTIDA, PVC, SÉRIE NORMAL, ESGOTO PREDIAL, DN 75 X 50 MM, JUNTA ELÁSTICA, FORNECIDO E INSTALADO EM PRUMADA DE ESGOTO SANITÁRIO OU VENTILAÇÃO. AF_08/2022</t>
  </si>
  <si>
    <t xml:space="preserve"> 080106 </t>
  </si>
  <si>
    <t xml:space="preserve"> 00003669 </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</si>
  <si>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</si>
  <si>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</si>
  <si>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</si>
  <si>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</si>
  <si>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</si>
  <si>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</si>
  <si>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</si>
  <si>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</si>
  <si>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</si>
  <si>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</si>
  <si>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</si>
  <si>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</si>
  <si>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</si>
  <si>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</si>
  <si>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</si>
  <si>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</si>
  <si>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</si>
  <si>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</si>
  <si>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</si>
  <si>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</si>
  <si>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</si>
  <si>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</si>
  <si>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</si>
  <si>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</si>
  <si>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</si>
  <si>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</si>
  <si>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</si>
  <si>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</si>
  <si>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</si>
  <si>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</si>
  <si>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</si>
  <si>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</si>
  <si>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</si>
  <si>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</si>
  <si>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</si>
  <si>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</si>
  <si>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</si>
  <si>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</si>
  <si>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</si>
  <si>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 xml:space="preserve"> 86939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</si>
  <si>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</si>
  <si>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</si>
  <si>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</si>
  <si>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</si>
  <si>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</si>
  <si>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</si>
  <si>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</si>
  <si>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</si>
  <si>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</si>
  <si>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</si>
  <si>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</si>
  <si>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</si>
  <si>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</si>
  <si>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</si>
  <si>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</si>
  <si>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</si>
  <si>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</si>
  <si>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</si>
  <si>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</si>
  <si>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</si>
  <si>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</si>
  <si>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</si>
  <si>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</si>
  <si>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</si>
  <si>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</si>
  <si>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</si>
  <si>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</si>
  <si>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</si>
  <si>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 xml:space="preserve"> 05.054.0115-0 </t>
  </si>
  <si>
    <t xml:space="preserve"> 8732 </t>
  </si>
  <si>
    <t>Central manifold para cilindros 1 x 1para oxigênio, ar comprimido e óxido nitroso com serpentina e sem válvula de alta pressão</t>
  </si>
  <si>
    <t>Elementos Vazados</t>
  </si>
  <si>
    <t>Cobogo cimento, (elemento vazado,circular), 30 x 30 x 5cm</t>
  </si>
  <si>
    <t xml:space="preserve"> 001450 </t>
  </si>
  <si>
    <t>PREGO FERRO GALVANIZADO 16x24 (285 un/kg)</t>
  </si>
  <si>
    <t xml:space="preserve"> E.18.000.036519 </t>
  </si>
  <si>
    <t>FERRAGENS</t>
  </si>
  <si>
    <t xml:space="preserve"> 036546 </t>
  </si>
  <si>
    <t>MOLA AEREA UD94 COM CALHA/BRACO DESLIZANTE UDINESE</t>
  </si>
  <si>
    <t xml:space="preserve"> H.08.000.035019 </t>
  </si>
  <si>
    <t xml:space="preserve"> B.01.000.010112 </t>
  </si>
  <si>
    <t xml:space="preserve"> B.01.000.010111 </t>
  </si>
  <si>
    <t>0,45</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</si>
  <si>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</si>
  <si>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</si>
  <si>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</si>
  <si>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</si>
  <si>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</si>
  <si>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</si>
  <si>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</si>
  <si>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 xml:space="preserve"> 86902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</si>
  <si>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</si>
  <si>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</si>
  <si>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</si>
  <si>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</si>
  <si>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</si>
  <si>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</si>
  <si>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</si>
  <si>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</si>
  <si>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</si>
  <si>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 xml:space="preserve"> 10576 </t>
  </si>
  <si>
    <t>Encargos Complementares - Ajudante Pratico</t>
  </si>
  <si>
    <t xml:space="preserve"> O.11.000.066028 </t>
  </si>
  <si>
    <t>INSTALACOES HIDRAULICAS - AGUAS PLUVIAIS</t>
  </si>
  <si>
    <t xml:space="preserve"> 062090 </t>
  </si>
  <si>
    <t xml:space="preserve"> 062248 </t>
  </si>
  <si>
    <t>ACOPLAMENTO RIGIDO EM FERRO FUNDIDO RANHURADO DN 50mm</t>
  </si>
  <si>
    <t xml:space="preserve"> O.09.000.063552 </t>
  </si>
  <si>
    <t xml:space="preserve"> 6701060 </t>
  </si>
  <si>
    <t>INSTALACOES HIDRAULICAS - ESGOTO</t>
  </si>
  <si>
    <t xml:space="preserve"> O.02.000.062583 </t>
  </si>
  <si>
    <t xml:space="preserve"> 1908 </t>
  </si>
  <si>
    <t>Reboco ou emboço externo, de parede, com argamassa traço t5 - 1:2:8 (cimento / cal / areia), espessura 2,0 cm</t>
  </si>
  <si>
    <t xml:space="preserve"> 2497 </t>
  </si>
  <si>
    <t>Escavação manual de vala ou cava em material de 1ª categoria, profundidade até 1,50m</t>
  </si>
  <si>
    <t xml:space="preserve"> 85 </t>
  </si>
  <si>
    <t>Forma plana para fundações, em compensado resinado 12mm, 03 usos</t>
  </si>
  <si>
    <t xml:space="preserve"> 140 </t>
  </si>
  <si>
    <t>Aço CA - 50 Ø 6,3 a 12,5mm, inclusive corte, dobragem, montagem e colocacao de ferragens nas formas, para superestruturas e fundações - R1</t>
  </si>
  <si>
    <t>Armaduras Convencionais</t>
  </si>
  <si>
    <t xml:space="preserve"> 126 </t>
  </si>
  <si>
    <t>Concreto simples fabricado na obra, fck=15 mpa, lançado e adensado</t>
  </si>
  <si>
    <t xml:space="preserve"> 3310 </t>
  </si>
  <si>
    <t>Chapisco em parede com argamassa traço t1 - 1:3 (cimento / areia) - Revisado 08/2015</t>
  </si>
  <si>
    <t xml:space="preserve"> 155 </t>
  </si>
  <si>
    <t>Alvenaria tijolo cerâmico maciço (5x9x19), esp = 0,09m (singela), com argamassa traço t5 - 1:2:8 (cimento / cal / areia) c/ junta de 2,0cm - R1</t>
  </si>
  <si>
    <t>Alvenarias de Vedação</t>
  </si>
  <si>
    <t>Grelha metálica de ferro fundido 50 x 50cm</t>
  </si>
  <si>
    <t>60,00</t>
  </si>
  <si>
    <t>INSTALAÇÃO DE INCÊNDIO</t>
  </si>
  <si>
    <t xml:space="preserve"> 010139 </t>
  </si>
  <si>
    <t xml:space="preserve"> 067090 </t>
  </si>
  <si>
    <t xml:space="preserve"> 026664 </t>
  </si>
  <si>
    <t xml:space="preserve"> 14735 </t>
  </si>
  <si>
    <t xml:space="preserve"> 003420 </t>
  </si>
  <si>
    <t>FITA ISOLANTE HIGHLAND ADESIVA 19m x 20mm</t>
  </si>
  <si>
    <t>Pontos de Suprimento de Lógica</t>
  </si>
  <si>
    <t>Central manifold para cilindros 1 x 1 para oxigênio, ar comprimido e óxido nitroso com serpentina e sem válvula de alta pressão</t>
  </si>
  <si>
    <t xml:space="preserve"> 3308 </t>
  </si>
  <si>
    <t>Tijolo cerâmico maciço 5 x 9 x 19cm</t>
  </si>
  <si>
    <t xml:space="preserve"> 10555 </t>
  </si>
  <si>
    <t>Encargos Complementares - Armador</t>
  </si>
  <si>
    <t>Aço ca-50   6,3 a 12,5 mm</t>
  </si>
  <si>
    <t xml:space="preserve"> 125 </t>
  </si>
  <si>
    <t>Concreto simples fck= 15 MPA (b1/b2), fabricado na obra, sem lançamento e adensamento</t>
  </si>
  <si>
    <t xml:space="preserve"> 7692 </t>
  </si>
  <si>
    <t>Lançamento de concreto simples fabricado na obra, inclusive adensamento e acabamento em peças da superestrutura</t>
  </si>
  <si>
    <t>Torquesa</t>
  </si>
  <si>
    <t>Arco de serra</t>
  </si>
  <si>
    <t>Compensado resinado 12mm - Madeirit ou similar</t>
  </si>
  <si>
    <t xml:space="preserve"> 00036794 </t>
  </si>
  <si>
    <t>LAVATORIO DE LOUCA BRANCA, COM COLUNA, DIMENSOES *44 X 35* CM (L X C)</t>
  </si>
  <si>
    <t xml:space="preserve"> 14.2 </t>
  </si>
  <si>
    <t xml:space="preserve"> 18.050.0120-0 </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</si>
  <si>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</si>
  <si>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</si>
  <si>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</si>
  <si>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</si>
  <si>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</si>
  <si>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</si>
  <si>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93661 </t>
  </si>
  <si>
    <t>DISJUNTOR BIPOLAR TIPO DIN, CORRENTE NOMINAL DE 16A - FORNECIMENTO E INSTALAÇÃO. AF_10/2020</t>
  </si>
  <si>
    <t xml:space="preserve"> 93664 </t>
  </si>
  <si>
    <t>DISJUNTOR BIPOLAR TIPO DIN, CORRENTE NOMINAL DE 32A - FORNECIMENTO E INSTALAÇÃO. AF_10/2020</t>
  </si>
  <si>
    <t xml:space="preserve"> 93653 </t>
  </si>
  <si>
    <t>DISJUNTOR MONOPOLAR TIPO DIN, CORRENTE NOMINAL DE 10A - FORNECIMENTO E INSTALAÇÃO. AF_10/2020</t>
  </si>
  <si>
    <t xml:space="preserve"> 15.005.0280-0 </t>
  </si>
  <si>
    <t xml:space="preserve"> 070665 </t>
  </si>
  <si>
    <t>DUTO FLEXIVEL DE ALUMINIO C/ ISOLAM. TERM.LA VIDRO 150MM 6""</t>
  </si>
  <si>
    <t xml:space="preserve"> 90460 </t>
  </si>
  <si>
    <t>SUPORTE PARA 2 TUBOS HORIZONTAIS, ESPAÇADO A CADA 56 CM, EM PERFILADO COM COMPRIMENTO DE 25 CM FIXADO EM LAJE, POR METRO DE TUBULAÇÃO FIXADA. AF_09/2023</t>
  </si>
  <si>
    <t xml:space="preserve"> 13302 </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</si>
  <si>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</si>
  <si>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</si>
  <si>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</si>
  <si>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</si>
  <si>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00001018 </t>
  </si>
  <si>
    <t>CABO DE COBRE, FLEXIVEL, CLASSE 4 OU 5, ISOLACAO EM PVC/A, ANTICHAMA BWF-B, COBERTURA PVC-ST1, ANTICHAMA BWF-B, 1 CONDUTOR, 0,6/1 KV, SECAO NOMINAL 50 MM2</t>
  </si>
  <si>
    <t xml:space="preserve"> 00001573 </t>
  </si>
  <si>
    <t>TERMINAL A COMPRESSAO EM COBRE ESTANHADO PARA CABO 6 MM2, 1 FURO E 1 COMPRESSAO, PARA PARAFUSO DE FIXACAO M6</t>
  </si>
  <si>
    <t xml:space="preserve"> B.02.000.020508 </t>
  </si>
  <si>
    <t xml:space="preserve"> B.04.000.020503 </t>
  </si>
  <si>
    <t xml:space="preserve"> 05567 </t>
  </si>
  <si>
    <t xml:space="preserve"> 00011 </t>
  </si>
  <si>
    <t xml:space="preserve"> 06913 </t>
  </si>
  <si>
    <t xml:space="preserve"> 14288 </t>
  </si>
  <si>
    <t xml:space="preserve"> 14289 </t>
  </si>
  <si>
    <t xml:space="preserve"> 01966 </t>
  </si>
  <si>
    <t xml:space="preserve"> 01921 </t>
  </si>
  <si>
    <t xml:space="preserve"> 07231 </t>
  </si>
  <si>
    <t xml:space="preserve"> 036512 </t>
  </si>
  <si>
    <t xml:space="preserve"> 00039028 </t>
  </si>
  <si>
    <t>PERFILADO PERFURADO SIMPLES 38 X 38 MM, CHAPA 22</t>
  </si>
  <si>
    <t xml:space="preserve"> 00011976 </t>
  </si>
  <si>
    <t xml:space="preserve"> 4.2.4 </t>
  </si>
  <si>
    <t xml:space="preserve"> 1979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</si>
  <si>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</si>
  <si>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</si>
  <si>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</si>
  <si>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</si>
  <si>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</si>
  <si>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16.3 </t>
  </si>
  <si>
    <t xml:space="preserve"> 16.3.1 </t>
  </si>
  <si>
    <t>JUSTIFICATIVAS DE COMPOSIÇÕES DE PREÇO UNITÁRIO</t>
  </si>
  <si>
    <t>COMPOSIÇÃO</t>
  </si>
  <si>
    <t>COMPOSIÇÃO DE REFERÊNCIA</t>
  </si>
  <si>
    <t>JUSTIFICATIVA</t>
  </si>
  <si>
    <t>Junção do insumo de locação de andaime m2xmês com a montagem e desmontagem do andaime em m2, sendo coeficiente de 0,416 que corresponde à 1m2 em proporção à área do andaime informado no insumo.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</si>
  <si>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</si>
  <si>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</si>
  <si>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 xml:space="preserve"> CPU1942 </t>
  </si>
  <si>
    <t>PAREDE COM SISTEMA EM CHAPAS DE GESSO RU PARA DRYWALL, USO INTERNO, COM DUAS FACES SIMPLES E ESTRUTURA METÁLICA COM GUIAS SIMPLES PARA PAREDES COM ÁREA LÍQUIDA MAIOR OU IGUAL A 6 M2, COM VÃOS. AF_07/2023_PS</t>
  </si>
  <si>
    <t xml:space="preserve"> 00039417 </t>
  </si>
  <si>
    <t>PLACA / CHAPA DE GESSO ACARTONADO, RESISTENTE A UMIDADE (RU), COR VERDE, E = 12,5 MM, 1200 X 2400 MM (L X C)</t>
  </si>
  <si>
    <t xml:space="preserve"> 86901 </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</si>
  <si>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</si>
  <si>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</si>
  <si>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</si>
  <si>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</si>
  <si>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</si>
  <si>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</si>
  <si>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</si>
  <si>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0,00</t>
  </si>
  <si>
    <t xml:space="preserve"> 00020269 </t>
  </si>
  <si>
    <t>LAVATORIO / CUBA DE EMBUTIR, OVAL, DE LOUCA BRANCA, SEM LADRAO, DIMENSOES *50 X 35* CM (L X C)</t>
  </si>
  <si>
    <t xml:space="preserve"> B.02.000.037501 </t>
  </si>
  <si>
    <t xml:space="preserve"> O.10.000.065544 </t>
  </si>
  <si>
    <t>163,00</t>
  </si>
  <si>
    <t>0,16</t>
  </si>
  <si>
    <t>0,07</t>
  </si>
  <si>
    <t>0,03</t>
  </si>
  <si>
    <t>2,14</t>
  </si>
  <si>
    <t>0,35</t>
  </si>
  <si>
    <t>0,32</t>
  </si>
  <si>
    <t>0,08</t>
  </si>
  <si>
    <t>0,28</t>
  </si>
  <si>
    <t>3,65</t>
  </si>
  <si>
    <t>0,83</t>
  </si>
  <si>
    <t>0,85</t>
  </si>
  <si>
    <t>2,78</t>
  </si>
  <si>
    <t>0,01</t>
  </si>
  <si>
    <t>300,00</t>
  </si>
  <si>
    <t>0,05</t>
  </si>
  <si>
    <t>4,90</t>
  </si>
  <si>
    <t>36,90</t>
  </si>
  <si>
    <t>18,58</t>
  </si>
  <si>
    <t>0,06</t>
  </si>
  <si>
    <t>19,57</t>
  </si>
  <si>
    <t>4,50</t>
  </si>
  <si>
    <t>0,02</t>
  </si>
  <si>
    <t>12,54</t>
  </si>
  <si>
    <t>0,13</t>
  </si>
  <si>
    <t>32,30</t>
  </si>
  <si>
    <t>11,60</t>
  </si>
  <si>
    <t>3,94</t>
  </si>
  <si>
    <t>25,95</t>
  </si>
  <si>
    <t>0,22</t>
  </si>
  <si>
    <t>246,00</t>
  </si>
  <si>
    <t>13,52</t>
  </si>
  <si>
    <t>10,22</t>
  </si>
  <si>
    <t>29,90</t>
  </si>
  <si>
    <t>327,80</t>
  </si>
  <si>
    <t>26,89</t>
  </si>
  <si>
    <t>0,15</t>
  </si>
  <si>
    <t>18,75</t>
  </si>
  <si>
    <t>15,15</t>
  </si>
  <si>
    <t>40,80</t>
  </si>
  <si>
    <t>15,40</t>
  </si>
  <si>
    <t>18,80</t>
  </si>
  <si>
    <t>3,58</t>
  </si>
  <si>
    <t>0,19</t>
  </si>
  <si>
    <t>0,09</t>
  </si>
  <si>
    <t>47,69</t>
  </si>
  <si>
    <t>1,11</t>
  </si>
  <si>
    <t>0,39</t>
  </si>
  <si>
    <t>0,04</t>
  </si>
  <si>
    <t>0,24</t>
  </si>
  <si>
    <t>0,48</t>
  </si>
  <si>
    <t>0,50</t>
  </si>
  <si>
    <t>0,21</t>
  </si>
  <si>
    <t>1,42</t>
  </si>
  <si>
    <t>28,50</t>
  </si>
  <si>
    <t>0,27</t>
  </si>
  <si>
    <t>0,42</t>
  </si>
  <si>
    <t>0,10</t>
  </si>
  <si>
    <t>0,37</t>
  </si>
  <si>
    <t>0,40</t>
  </si>
  <si>
    <t>0,55</t>
  </si>
  <si>
    <t>3,59</t>
  </si>
  <si>
    <t>0,17</t>
  </si>
  <si>
    <t>0,74</t>
  </si>
  <si>
    <t>2,54</t>
  </si>
  <si>
    <t>2,17</t>
  </si>
  <si>
    <t>0,18</t>
  </si>
  <si>
    <t xml:space="preserve"> 050372 </t>
  </si>
  <si>
    <t>Luminárias Internas</t>
  </si>
  <si>
    <t>1,86</t>
  </si>
  <si>
    <t>1,82</t>
  </si>
  <si>
    <t>5,45</t>
  </si>
  <si>
    <t>0,29</t>
  </si>
  <si>
    <t>0,14</t>
  </si>
  <si>
    <t>0,12</t>
  </si>
  <si>
    <t>3,63</t>
  </si>
  <si>
    <t>1,30</t>
  </si>
  <si>
    <t>0,64</t>
  </si>
  <si>
    <t>4,55</t>
  </si>
  <si>
    <t>2,15</t>
  </si>
  <si>
    <t>COMPOSIÇÕES ANALÍTICAS DE PREÇOS UNITÁRIOS</t>
  </si>
  <si>
    <t>SINAPI - Encargos Sociais a partir de dezembro de 2023.</t>
  </si>
  <si>
    <t>LAJES</t>
  </si>
  <si>
    <t>Utilizada composição de referência SINAPI e alterado o insumo 1527 para 1525 conforme especificação do projeto.</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</si>
  <si>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</si>
  <si>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</si>
  <si>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</si>
  <si>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</si>
  <si>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</si>
  <si>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</si>
  <si>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</si>
  <si>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</si>
  <si>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</si>
  <si>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</si>
  <si>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</si>
  <si>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</si>
  <si>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</si>
  <si>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</si>
  <si>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</si>
  <si>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</si>
  <si>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</si>
  <si>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</si>
  <si>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</si>
  <si>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92423 </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</si>
  <si>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</si>
  <si>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</si>
  <si>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</si>
  <si>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 xml:space="preserve"> 92460 </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</si>
  <si>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</si>
  <si>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</si>
  <si>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</si>
  <si>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</si>
  <si>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</si>
  <si>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</si>
  <si>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</si>
  <si>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</si>
  <si>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</si>
  <si>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</si>
  <si>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</si>
  <si>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100776 </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</si>
  <si>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</si>
  <si>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</si>
  <si>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</si>
  <si>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</si>
  <si>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</si>
  <si>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</si>
  <si>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</si>
  <si>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</si>
  <si>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 xml:space="preserve"> 104611 </t>
  </si>
  <si>
    <t>REVESTIMENTO CERÂMICO PARA PAREDES INTERNAS COM PLACAS TIPO ESMALTADA EXTRA DE DIMENSÕES 60X60 CM APLICADAS NA ALTURA INTEIRA DAS PAREDES. AF_02/2023_PE</t>
  </si>
  <si>
    <t xml:space="preserve"> 11.1.1 </t>
  </si>
  <si>
    <t>FORRO</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</si>
  <si>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</si>
  <si>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</si>
  <si>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</si>
  <si>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</si>
  <si>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</si>
  <si>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</si>
  <si>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</si>
  <si>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</si>
  <si>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</si>
  <si>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</si>
  <si>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</si>
  <si>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</si>
  <si>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</si>
  <si>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</si>
  <si>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</si>
  <si>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</si>
  <si>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</si>
  <si>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</si>
  <si>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</si>
  <si>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</si>
  <si>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 xml:space="preserve"> 86900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</si>
  <si>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</si>
  <si>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</si>
  <si>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</si>
  <si>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</si>
  <si>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</si>
  <si>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</si>
  <si>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</si>
  <si>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</si>
  <si>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</si>
  <si>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</si>
  <si>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</si>
  <si>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</si>
  <si>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</si>
  <si>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</si>
  <si>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</si>
  <si>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</si>
  <si>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</si>
  <si>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</si>
  <si>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</si>
  <si>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</si>
  <si>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</si>
  <si>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</si>
  <si>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</si>
  <si>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</si>
  <si>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</si>
  <si>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</si>
  <si>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</si>
  <si>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</si>
  <si>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</si>
  <si>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</si>
  <si>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</si>
  <si>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</si>
  <si>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</si>
  <si>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</si>
  <si>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</si>
  <si>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</si>
  <si>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</si>
  <si>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</si>
  <si>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</si>
  <si>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</si>
  <si>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</si>
  <si>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</si>
  <si>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</si>
  <si>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</si>
  <si>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</si>
  <si>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</si>
  <si>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</si>
  <si>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</si>
  <si>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</si>
  <si>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</si>
  <si>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</si>
  <si>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</si>
  <si>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</si>
  <si>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 xml:space="preserve"> 16.1.40 </t>
  </si>
  <si>
    <t xml:space="preserve"> 16.1.41 </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</si>
  <si>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</si>
  <si>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</si>
  <si>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</si>
  <si>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</si>
  <si>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</si>
  <si>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</si>
  <si>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Caixa de passagem em alvenaria de tijolos maciços esp. = 0,12m,  dim. int. = 0.50 x 0.50 x 0.60m, com grelha de ferro fundido</t>
  </si>
  <si>
    <t xml:space="preserve"> 16.3.2 </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</si>
  <si>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</si>
  <si>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</si>
  <si>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</si>
  <si>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</si>
  <si>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</si>
  <si>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</si>
  <si>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</si>
  <si>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</si>
  <si>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16.3.9 </t>
  </si>
  <si>
    <t xml:space="preserve"> 16.3.10 </t>
  </si>
  <si>
    <t xml:space="preserve"> 16.3.11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</si>
  <si>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</si>
  <si>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</si>
  <si>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</si>
  <si>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 xml:space="preserve"> 91920 </t>
  </si>
  <si>
    <t>CURVA 90 GRAUS PARA ELETRODUTO, PVC, ROSCÁVEL, DN 40 MM (1 1/4"), PARA CIRCUITOS TERMINAIS, INSTALADA EM PAREDE - FORNECIMENTO E INSTALAÇÃO. AF_03/2023</t>
  </si>
  <si>
    <t xml:space="preserve"> 37.24.042 </t>
  </si>
  <si>
    <t>DISPOSITIVO DE PROTEÇÃO CONTRA SURTO, 1 POLO, SUPORTABILIDADE &amp;LT;= 4 KV, UN ATÉ 240V/415V, IIMP = 60 KA, CURVA DE ENSAIO 10/350µS - CLASSE 1</t>
  </si>
  <si>
    <t xml:space="preserve"> 060107 </t>
  </si>
  <si>
    <t>ELETROCALHA PERFURADA TIPO ""U"" 100X50 CHAPA 20 SEM TAMPA</t>
  </si>
  <si>
    <t xml:space="preserve"> 8685 </t>
  </si>
  <si>
    <t>Suporte vertical  100 x 75 mm  para fixação de eletrocalha metálica ( ref.: Mopa ou similar)</t>
  </si>
  <si>
    <t xml:space="preserve"> 38.04.080 </t>
  </si>
  <si>
    <t>ELETRODUTO GALVANIZADO CONFORME NBR13057 -  1 1/4´ COM ACESSÓRIOS</t>
  </si>
  <si>
    <t xml:space="preserve"> 101538 </t>
  </si>
  <si>
    <t>ARMAÇÃO SECUNDÁRIA, COM 1 ESTRIBO E 1 ISOLADOR - FORNECIMENTO E INSTALAÇÃO. AF_07/2020</t>
  </si>
  <si>
    <t>Caixa de equipotencialização em aço 200x200x90mm, para embutir com tampa, com9 terminais, ref:TEL-901 ou similar (SPDA)</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</si>
  <si>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</si>
  <si>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</si>
  <si>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</si>
  <si>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</si>
  <si>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</si>
  <si>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</si>
  <si>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</si>
  <si>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</si>
  <si>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</si>
  <si>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</si>
  <si>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</si>
  <si>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</si>
  <si>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</si>
  <si>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</si>
  <si>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</si>
  <si>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</si>
  <si>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</si>
  <si>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</si>
  <si>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</si>
  <si>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</si>
  <si>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</si>
  <si>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</si>
  <si>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</si>
  <si>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</si>
  <si>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</si>
  <si>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</si>
  <si>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</si>
  <si>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</si>
  <si>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</si>
  <si>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</si>
  <si>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</si>
  <si>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</si>
  <si>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</si>
  <si>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</si>
  <si>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</si>
  <si>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</si>
  <si>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</si>
  <si>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</si>
  <si>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88495 </t>
  </si>
  <si>
    <t>EMASSAMENTO COM MASSA LÁTEX, APLICAÇÃO EM PAREDE, UMA DEMÃO, LIXAMENTO MANUAL. AF_04/2023</t>
  </si>
  <si>
    <t xml:space="preserve"> 88494 </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</si>
  <si>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</si>
  <si>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</si>
  <si>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</si>
  <si>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</si>
  <si>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</si>
  <si>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</si>
  <si>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</si>
  <si>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</si>
  <si>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</si>
  <si>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</si>
  <si>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</si>
  <si>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48,95</t>
  </si>
  <si>
    <t>Servente de obras (horista)</t>
  </si>
  <si>
    <t>13,65</t>
  </si>
  <si>
    <t>18,35</t>
  </si>
  <si>
    <t>1,05</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</si>
  <si>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</si>
  <si>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</si>
  <si>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</si>
  <si>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</si>
  <si>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1,52</t>
  </si>
  <si>
    <t>Pedreiro (horista)</t>
  </si>
  <si>
    <t>Suporte em "U" para fixação do pendural em linhas de tesouras, em barra 4" x 3/16" com parafuso e porca 5/8"</t>
  </si>
  <si>
    <t>Conjunto arruelas de vedacao 5/16" para telha fibrocimento (uma arruela metalica e uma arruela pvc - conicas)</t>
  </si>
  <si>
    <t>0,34</t>
  </si>
  <si>
    <t>4,26</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</si>
  <si>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</si>
  <si>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</si>
  <si>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</si>
  <si>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</si>
  <si>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</si>
  <si>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</si>
  <si>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</si>
  <si>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39,06</t>
  </si>
  <si>
    <t>30,46</t>
  </si>
  <si>
    <t>INSTALACOES PROVISORIAS</t>
  </si>
  <si>
    <t xml:space="preserve"> 001250 </t>
  </si>
  <si>
    <t>TABUA TERCEIRA QUALIDADE NAO APARELHADA</t>
  </si>
  <si>
    <t xml:space="preserve"> 005984 </t>
  </si>
  <si>
    <t>CHAPA DE COMPENSADO COMUM TAPUME MADEIRIT 6mm 1,10x2,20m(2,42m2)</t>
  </si>
  <si>
    <t xml:space="preserve"> 099449 </t>
  </si>
  <si>
    <t xml:space="preserve"> 099350 </t>
  </si>
  <si>
    <t>CARPINTEIRO DE FORMAS</t>
  </si>
  <si>
    <t xml:space="preserve"> 002004 </t>
  </si>
  <si>
    <t xml:space="preserve"> 001825 </t>
  </si>
  <si>
    <t>MADEIRA DE LEI-RIPA 5x1,5cm</t>
  </si>
  <si>
    <t xml:space="preserve"> 001350 </t>
  </si>
  <si>
    <t>PONTALETE 7,5x7,5cm (3x3") PERNA/BARROTE/ESTRONCA</t>
  </si>
  <si>
    <t xml:space="preserve"> 099900 </t>
  </si>
  <si>
    <t xml:space="preserve"> 001460 </t>
  </si>
  <si>
    <t xml:space="preserve"> 002047 </t>
  </si>
  <si>
    <t xml:space="preserve"> 00021114 </t>
  </si>
  <si>
    <t>ADESIVO PARA TUBOS CPVC, *75* G</t>
  </si>
  <si>
    <t xml:space="preserve"> 099034 </t>
  </si>
  <si>
    <t>AJUDANTE DE BOMBEIRO OU ENCANADOR</t>
  </si>
  <si>
    <t xml:space="preserve"> 099200 </t>
  </si>
  <si>
    <t>BOMBEIRO OU ENCANADOR</t>
  </si>
  <si>
    <t xml:space="preserve"> 00006194 </t>
  </si>
  <si>
    <t>TABUA *2,5 X 15 CM EM PINUS, MISTA OU EQUIVALENTE DA REGIAO - BRUTA</t>
  </si>
  <si>
    <t>330,00</t>
  </si>
  <si>
    <t>1,50</t>
  </si>
  <si>
    <t>MONTAGEM E DESMONTAGEM DE ANDAIME MODULAR FACHADEIRO, COM PISO METÁLICO, PARA EDIFÍCIOS COM MULTIPLOS PAVIMENTOS (EXCLUSIVE ANDAIME E LIMPEZA). AF_03/2024</t>
  </si>
  <si>
    <t xml:space="preserve"> 00006212 </t>
  </si>
  <si>
    <t>TABUA *2,5 X 30 CM EM PINUS, MISTA OU EQUIVALENTE DA REGIAO - BRUTA</t>
  </si>
  <si>
    <t xml:space="preserve"> 00001525 </t>
  </si>
  <si>
    <t>CONCRETO USINADO BOMBEAVEL, CLASSE DE RESISTENCIA C30, BRITA 0 E 1, SLUMP = 100 +/- 20 MM, COM BOMBEAMENTO (DISPONIBILIZACAO DE BOMBA), SEM O LANCAMENTO (NBR 8953)</t>
  </si>
  <si>
    <t xml:space="preserve"> 099237 </t>
  </si>
  <si>
    <t xml:space="preserve"> 099311 </t>
  </si>
  <si>
    <t>ENCARREGADO DE TURMA</t>
  </si>
  <si>
    <t>ENSAIO - ENSAIO DE RESISTENCIA A COMPRESSAO SIMPLES - CONCRETO</t>
  </si>
  <si>
    <t xml:space="preserve"> 92267 </t>
  </si>
  <si>
    <t>FABRICAÇÃO DE FÔRMA PARA LAJES, EM CHAPA DE MADEIRA COMPENSADA RESINADA, E = 17 MM. AF_09/2020</t>
  </si>
  <si>
    <t xml:space="preserve"> 00040291 </t>
  </si>
  <si>
    <t xml:space="preserve"> 00040270 </t>
  </si>
  <si>
    <t>Cimento portland composto cp ii-32</t>
  </si>
  <si>
    <t>0,79</t>
  </si>
  <si>
    <t>1,16</t>
  </si>
  <si>
    <t>25,65</t>
  </si>
  <si>
    <t>0,47</t>
  </si>
  <si>
    <t>1,34</t>
  </si>
  <si>
    <t>1,91</t>
  </si>
  <si>
    <t>5,35</t>
  </si>
  <si>
    <t>1,07</t>
  </si>
  <si>
    <t xml:space="preserve"> 00000658 </t>
  </si>
  <si>
    <t>CANALETA DE CONCRETO 9 X 19 X 19 CM (CLASSE C - NBR 6136)</t>
  </si>
  <si>
    <t xml:space="preserve"> 89994 </t>
  </si>
  <si>
    <t>GRAUTEAMENTO DE CINTA INTERMEDIÁRIA OU DE CONTRAVERGA EM ALVENARIA ESTRUTURAL. AF_09/2021</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</si>
  <si>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</si>
  <si>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</si>
  <si>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</si>
  <si>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</si>
  <si>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</si>
  <si>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</si>
  <si>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</si>
  <si>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</si>
  <si>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</si>
  <si>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</si>
  <si>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</si>
  <si>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</si>
  <si>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</si>
  <si>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</si>
  <si>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</si>
  <si>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</si>
  <si>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</si>
  <si>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COBERTURAS</t>
  </si>
  <si>
    <t xml:space="preserve"> 070113 </t>
  </si>
  <si>
    <t>0,68</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</si>
  <si>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</si>
  <si>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</si>
  <si>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</si>
  <si>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</si>
  <si>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</si>
  <si>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</si>
  <si>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ALIZAR/MOLDURA MADEIRA DE LEI 1,5x4,5cm PARA PINTURA</t>
  </si>
  <si>
    <t xml:space="preserve"> 099360 </t>
  </si>
  <si>
    <t>CARPINTEIRO DE ESQUADRIA</t>
  </si>
  <si>
    <t xml:space="preserve"> H.05.000.031120 </t>
  </si>
  <si>
    <t>MAO-DE-OBRA DE SERVENTE DA CONSTRUCAO CI VIL, INCLUSIVE ENCARGOS SOCIAIS</t>
  </si>
  <si>
    <t>MAO-DE-OBRA DE SERRALHEIRO DA CONSTRUCAO CIVIL, INCLUSIVE ENCARGOS SOCIAIS</t>
  </si>
  <si>
    <t xml:space="preserve"> 00022 </t>
  </si>
  <si>
    <t>ALUMINIO EM PERFIL TUBULAR EXTRUDADO, LI GA COMUM</t>
  </si>
  <si>
    <t xml:space="preserve"> 099230 </t>
  </si>
  <si>
    <t xml:space="preserve"> 099662 </t>
  </si>
  <si>
    <t>AJUDANTE DE SERRALHEIRO</t>
  </si>
  <si>
    <t>1,35</t>
  </si>
  <si>
    <t xml:space="preserve"> 099050 </t>
  </si>
  <si>
    <t>25,92</t>
  </si>
  <si>
    <t>Areia media - posto jazida/fornecedor (retirado na jazida, sem transporte)</t>
  </si>
  <si>
    <t>556,38</t>
  </si>
  <si>
    <t>104,90</t>
  </si>
  <si>
    <t xml:space="preserve"> 00010515 </t>
  </si>
  <si>
    <t>6,82</t>
  </si>
  <si>
    <t>7,28</t>
  </si>
  <si>
    <t>2,37</t>
  </si>
  <si>
    <t>18,08</t>
  </si>
  <si>
    <t>4,24</t>
  </si>
  <si>
    <t>15,55</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</si>
  <si>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</si>
  <si>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</si>
  <si>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</si>
  <si>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</si>
  <si>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</si>
  <si>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</si>
  <si>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</si>
  <si>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</si>
  <si>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0,73</t>
  </si>
  <si>
    <t>Encanador ou bombeiro hidraulico (horista)</t>
  </si>
  <si>
    <t>3,64</t>
  </si>
  <si>
    <t>Auxiliar de encanador ou bombeiro hidraulico (horista)</t>
  </si>
  <si>
    <t>13,94</t>
  </si>
  <si>
    <t>2.400,35</t>
  </si>
  <si>
    <t>0,30</t>
  </si>
  <si>
    <t xml:space="preserve"> 00001743 </t>
  </si>
  <si>
    <t>CUBA ACO INOX (AISI 304) DE EMBUTIR COM VALVULA 3 1/2 ", DE *46 X 30 X 12* CM</t>
  </si>
  <si>
    <t>0,11</t>
  </si>
  <si>
    <t>801,43</t>
  </si>
  <si>
    <t>214,90</t>
  </si>
  <si>
    <t>ESTACAO DE CHAMADA DE LEITO, HOSPITALAR,  C/INTER.DE EMBUTIR C/COM.DE CHAMADAS, E MERG.PRES.FIX.SOBRE CX.4"X4" EMB.PAREDE</t>
  </si>
  <si>
    <t>MAO-DE-OBRA DE ELETRICISTA DE CONSTRUCAO CIVIL, INCLUSIVE ENCARGOS SOCIAIS</t>
  </si>
  <si>
    <t xml:space="preserve"> O.18.000.065003 </t>
  </si>
  <si>
    <t>Eletricista (horista)</t>
  </si>
  <si>
    <t>0,31</t>
  </si>
  <si>
    <t>34,00</t>
  </si>
  <si>
    <t>Caixas de Passagem em alvenaria de tijolos maciços</t>
  </si>
  <si>
    <t>34,97</t>
  </si>
  <si>
    <t>12,64</t>
  </si>
  <si>
    <t>21,86</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</si>
  <si>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</si>
  <si>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</si>
  <si>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</si>
  <si>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</si>
  <si>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</si>
  <si>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6,75</t>
  </si>
  <si>
    <t>Cal hidratada ch-i para argamassas</t>
  </si>
  <si>
    <t>Espacador / distanciador tipo garra dupla, em plastico, cobrimento *20* mm, para ferragens de lajes e fundo de vigas</t>
  </si>
  <si>
    <t>Prego de aco polido com cabeca 16 x 24 (2 1/4 x 12)</t>
  </si>
  <si>
    <t>Armador (horista)</t>
  </si>
  <si>
    <t>4,33</t>
  </si>
  <si>
    <t>Sarrafo *2,5 x 10* cm em pinus, mista ou equivalente da regiao - bruta</t>
  </si>
  <si>
    <t>Pedra britada n. 2 (19 a 38 mm) posto pedreira/fornecedor, sem frete</t>
  </si>
  <si>
    <t>Espacador / distanciador circular com entrada lateral, em plastico, para vergalhao *4,2 a 12,5* mm, cobrimento 20 mm</t>
  </si>
  <si>
    <t>19,90</t>
  </si>
  <si>
    <t>Arame recozido 16 bwg, d = 1,65 mm (0,016 kg/m) ou 18 bwg, d = 1,25 mm (0,01 kg/m)</t>
  </si>
  <si>
    <t>Arame galvanizado 12 bwg, d = 2,76 mm (0,048 kg/m) ou 14 bwg, d = 2,11 mm (0,026 kg/m)</t>
  </si>
  <si>
    <t>40,08</t>
  </si>
  <si>
    <t>25,79</t>
  </si>
  <si>
    <t>3,13</t>
  </si>
  <si>
    <t>Anel de vedacao, pvc flexivel, 100 mm, para saida de bacia / vaso sanitario</t>
  </si>
  <si>
    <t>7,95</t>
  </si>
  <si>
    <t>181,39</t>
  </si>
  <si>
    <t>35,39</t>
  </si>
  <si>
    <t>1,33</t>
  </si>
  <si>
    <t>8,89</t>
  </si>
  <si>
    <t xml:space="preserve"> 003694 </t>
  </si>
  <si>
    <t>RALO GRELHA ABACAXI FERRO FUNDIDO SEMI ESFERICO 100mm</t>
  </si>
  <si>
    <t>14,41</t>
  </si>
  <si>
    <t>2,72</t>
  </si>
  <si>
    <t>13,05</t>
  </si>
  <si>
    <t>Placa de sinalizacao de seguranca contra incendio, fotoluminescente, retangular, *20 x 40* cm, em pvc *2* mm anti-chamas (simbolos, cores e pictogramas conforme nbr 16820)</t>
  </si>
  <si>
    <t>20,19</t>
  </si>
  <si>
    <t>13,64</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</si>
  <si>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</si>
  <si>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</si>
  <si>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</si>
  <si>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</si>
  <si>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</si>
  <si>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</si>
  <si>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 xml:space="preserve"> 00001874 </t>
  </si>
  <si>
    <t>CURVA 90 GRAUS, LONGA, DE PVC RIGIDO ROSCAVEL, DE 1 1/4", PARA ELETRODUTO</t>
  </si>
  <si>
    <t xml:space="preserve"> 099250 </t>
  </si>
  <si>
    <t xml:space="preserve"> 099806 </t>
  </si>
  <si>
    <t>AJUDANTE DE ELETRICISTA</t>
  </si>
  <si>
    <t xml:space="preserve"> 099450 </t>
  </si>
  <si>
    <t>AJUDANTE ESPECIALIZADO</t>
  </si>
  <si>
    <t>SUPORTE PARA FIXACAO DE FITA DE ALUMINIO 7/8"x1/8" COM BASE</t>
  </si>
  <si>
    <t>PEÇA RETANGULAR PRÉ-MOLDADA, VOLUME DE CONCRETO DE 10 A 30 LITROS, TAXA DE AÇO APROXIMADA DE 30KG/M³. AF_03/2024</t>
  </si>
  <si>
    <t>TIJOLO CERAMICO MACICO COMUM DE *5 X 10 X 20* CM (L X A X C)</t>
  </si>
  <si>
    <t xml:space="preserve"> P.12.000.049762 </t>
  </si>
  <si>
    <t>8,18</t>
  </si>
  <si>
    <t xml:space="preserve"> 000216 </t>
  </si>
  <si>
    <t>Suporte vertical 100 x 75 mm para fixação de eletrocalha metálica (ref.: mopaou similar)</t>
  </si>
  <si>
    <t>0,71</t>
  </si>
  <si>
    <t>1,36</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</si>
  <si>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</si>
  <si>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</si>
  <si>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2,04</t>
  </si>
  <si>
    <t xml:space="preserve"> 00001091 </t>
  </si>
  <si>
    <t>ARMACAO VERTICAL COM HASTE E CONTRA-PINO, EM CHAPA DE ACO GALVANIZADO 3/16", COM 1 ESTRIBO E 1 ISOLADOR</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</si>
  <si>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</si>
  <si>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</si>
  <si>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</si>
  <si>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</si>
  <si>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91166 </t>
  </si>
  <si>
    <t>FIXAÇÃO DE TUBOS HORIZONTAIS DE PEX OU MULTICAMADAS, DIÂMETROS IGUAIS OU INFERIORES A 40 MM, COM ABRAÇADEIRA PLÁSTICA FIXADA EM LAJE. AF_09/2023_PE</t>
  </si>
  <si>
    <t xml:space="preserve"> 97332 </t>
  </si>
  <si>
    <t>TUBO EM COBRE FLEXÍVEL, DN 3/8", COM ISOLAMENTO, INSTALADO EM RAMAL DE ALIMENTAÇÃO DE AR CONDICIONADO COM CONDENSADORA CENTRAL - FORNECIMENTO E INSTALAÇÃO. AF_12/2015</t>
  </si>
  <si>
    <t xml:space="preserve"> 97333 </t>
  </si>
  <si>
    <t>TUBO EM COBRE FLEXÍVEL, DN 1/2", COM ISOLAMENTO, INSTALADO EM RAMAL DE ALIMENTAÇÃO DE AR CONDICIONADO COM CONDENSADORA CENTRAL - FORNECIMENTO E INSTALAÇÃO. AF_12/2015</t>
  </si>
  <si>
    <t>Cabo de cobre PP Cordplast 4 x 2,5 mm2, 450/750v</t>
  </si>
  <si>
    <t>ELEMENTOS DECORATIVOS</t>
  </si>
  <si>
    <t xml:space="preserve"> 006328 </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</si>
  <si>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</si>
  <si>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</si>
  <si>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</si>
  <si>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</si>
  <si>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</si>
  <si>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</si>
  <si>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</si>
  <si>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 xml:space="preserve"> 036510 </t>
  </si>
  <si>
    <t>0,91</t>
  </si>
  <si>
    <t>Porca zincada, sextavada, diametro 3/8"</t>
  </si>
  <si>
    <t>CHUMBADOR DE ACO ZINCADO, DIAMETRO 1/4" COM PARAFUSO 1/4" X 40 MM</t>
  </si>
  <si>
    <t xml:space="preserve"> 036691 </t>
  </si>
  <si>
    <t>EXAUSTOR CENTRIFUGO SIROCO TRIFASICO EC5-TN-3 ARRANJO 4</t>
  </si>
  <si>
    <t xml:space="preserve"> 099022 </t>
  </si>
  <si>
    <t>MONTADOR</t>
  </si>
  <si>
    <t xml:space="preserve"> 036694 </t>
  </si>
  <si>
    <t xml:space="preserve"> 099970 </t>
  </si>
  <si>
    <t>MECANICO DE REFRIGERACAO</t>
  </si>
  <si>
    <t xml:space="preserve"> 099303 </t>
  </si>
  <si>
    <t>AJUDANTE ESPECIALIZADO - MECANICO DE REFRIGERACAO</t>
  </si>
  <si>
    <t xml:space="preserve"> 006442 </t>
  </si>
  <si>
    <t>1.293,44</t>
  </si>
  <si>
    <t>1,46</t>
  </si>
  <si>
    <t>854,98</t>
  </si>
  <si>
    <t>1,09</t>
  </si>
  <si>
    <t>4,09</t>
  </si>
  <si>
    <t>PISO TATIL / PODOTATIL, LADRILHO HIDRAULICO/CONCRETO, *40 X 40* CM, E= 2,5* CM, PADRAO TATIL ALERTA OU DIRECIONAL, COR NATURAL</t>
  </si>
  <si>
    <t>Diluente aguarras</t>
  </si>
  <si>
    <t>Estopa</t>
  </si>
  <si>
    <t>0,81</t>
  </si>
  <si>
    <t xml:space="preserve"> 94451 </t>
  </si>
  <si>
    <t>CUMEEIRA PARA TELHA DE FIBROCIMENTO ESTRUTURAL E = 6 MM, INCLUSO ACESSÓRIOS DE FIXAÇÃO E IÇAMENTO. AF_07/2019</t>
  </si>
  <si>
    <t xml:space="preserve"> 00007216 </t>
  </si>
  <si>
    <t>CUMEEIRA NORMAL PARA TELHA ESTRUTURAL DE FIBROCIMENTO 2 ABAS, E = 6 MM, DE 1050 X 935 MM (SEM AMIANTO)</t>
  </si>
  <si>
    <t xml:space="preserve"> 95310 </t>
  </si>
  <si>
    <t>CURSO DE CAPACITAÇÃO PARA AJUDANTE DE ESTRUTURA METÁLICA (ENCARGOS COMPLEMENTARES) - HORISTA</t>
  </si>
  <si>
    <t xml:space="preserve"> 00044499 </t>
  </si>
  <si>
    <t>AJUDANTE DE ESTRUTURAS METALICAS (HORISTA)</t>
  </si>
  <si>
    <t>Argamassa em volume - cimento, cal e areia traço t-5 (1:2:8) - 1 saco cimento50 kg / 2 sacos cal 20 kg / 8 padiolas de areia dim 0.35 x 0.45 x 0.13 m - Confecção mecânica e transporte</t>
  </si>
  <si>
    <t>54,58</t>
  </si>
  <si>
    <t xml:space="preserve"> 90801 </t>
  </si>
  <si>
    <t>BATENTE PARA PORTA DE MADEIRA, PADRÃO MÉDIO - FORNECIMENTO E MONTAGEM. AF_12/2019</t>
  </si>
  <si>
    <t xml:space="preserve"> 00039027 </t>
  </si>
  <si>
    <t>PREGO DE ACO POLIDO COM CABECA 19  X 36 (3 1/4  X  9)</t>
  </si>
  <si>
    <t xml:space="preserve"> 00007319 </t>
  </si>
  <si>
    <t>TINTA ASFALTICA IMPERMEABILIZANTE DISPERSA EM AGUA, PARA MATERIAIS CIMENTICIOS</t>
  </si>
  <si>
    <t xml:space="preserve"> 00000183 </t>
  </si>
  <si>
    <t>JG</t>
  </si>
  <si>
    <t xml:space="preserve"> 00005066 </t>
  </si>
  <si>
    <t>PREGO DE ACO POLIDO COM CABECA 12 X 12</t>
  </si>
  <si>
    <t xml:space="preserve"> 95368 </t>
  </si>
  <si>
    <t>CURSO DE CAPACITAÇÃO PARA OPERADOR JATO DE AREIA OU JATISTA (ENCARGOS COMPLEMENTARES) - HORISTA</t>
  </si>
  <si>
    <t xml:space="preserve"> 00004251 </t>
  </si>
  <si>
    <t>OPERADOR DE JATO ABRASIVO OU JATISTA (HORISTA)</t>
  </si>
  <si>
    <t>2,76</t>
  </si>
  <si>
    <t xml:space="preserve"> 124 </t>
  </si>
  <si>
    <t>Concreto simples fabricado na obra, fck=13,5 mpa (b1/b2), sem lançamento e adensamento</t>
  </si>
  <si>
    <t>81,87</t>
  </si>
  <si>
    <t xml:space="preserve"> 95 </t>
  </si>
  <si>
    <t>103,97</t>
  </si>
  <si>
    <t xml:space="preserve"> 11480 </t>
  </si>
  <si>
    <t>Concreto simples usinado fck=15mpa, bombeado, lançado e adensado na infraestrutura</t>
  </si>
  <si>
    <t>29,07</t>
  </si>
  <si>
    <t>40,93</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</si>
  <si>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</si>
  <si>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</si>
  <si>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</si>
  <si>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</si>
  <si>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80 </t>
  </si>
  <si>
    <t>20,46</t>
  </si>
  <si>
    <t>5,20</t>
  </si>
  <si>
    <t>19,10</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</si>
  <si>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</si>
  <si>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</si>
  <si>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</si>
  <si>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</si>
  <si>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</si>
  <si>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</si>
  <si>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</si>
  <si>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</si>
  <si>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</si>
  <si>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</si>
  <si>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</si>
  <si>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GUINDASTE HIDRAULICO AUTOPROPELIDO, COM LANCA TELESCOPICA 40 M, CAPACIDADE MAXIMA 60 T, POTENCIA 260 KW, TRACAO  6 X 6</t>
  </si>
  <si>
    <t xml:space="preserve"> 93409 </t>
  </si>
  <si>
    <t>MÁQUINA JATO DE PRESSAO PORTÁTIL, CAMARA DE 1 SAIDA, CAPACIDADE 280 L, DIAMETRO 670 MM, BICO DE JATO CURTO VENTURI DE 5/16" , MANGUEIRA DE 1" COM COMPRESSOR DE AR REBOCÁVEL 189 PCM E MOTOR DIESEL 63 CV - CHI DIURNO. AF_05/2023</t>
  </si>
  <si>
    <t xml:space="preserve"> 93408 </t>
  </si>
  <si>
    <t>MÁQUINA JATO DE PRESSAO PORTÁTIL, CAMARA DE 1 SAIDA, CAPACIDADE 280 L, DIAMETRO 670 MM, BICO DE JATO CURTO VENTURI DE 5/16" , MANGUEIRA DE 1" COM COMPRESSOR DE AR REBOCÁVEL 189 PCM E MOTOR DIESEL 63 CV - CHP DIURNO. AF_05/2023</t>
  </si>
  <si>
    <t xml:space="preserve"> 88306 </t>
  </si>
  <si>
    <t>OPERADOR JATO DE AREIA OU JATISTA COM ENCARGOS COMPLEMENTARES</t>
  </si>
  <si>
    <t xml:space="preserve"> 00036785 </t>
  </si>
  <si>
    <t>GRANALHA DE ACO, ANGULAR (GRIT), PARA JATEAMENTO, PENEIRA 1,41 A 1,19 MM (SAE G16)</t>
  </si>
  <si>
    <t xml:space="preserve"> 202 </t>
  </si>
  <si>
    <t>Madeiramento em massaranduba/madeira de lei, peça serrada 5cm x 11cm com abertura de encaixes</t>
  </si>
  <si>
    <t>5,18</t>
  </si>
  <si>
    <t xml:space="preserve"> 199 </t>
  </si>
  <si>
    <t xml:space="preserve"> 211 </t>
  </si>
  <si>
    <t>163,74</t>
  </si>
  <si>
    <t xml:space="preserve"> 93405 </t>
  </si>
  <si>
    <t>MÁQUINA JATO DE PRESSAO PORTÁTIL, CAMARA DE 1 SAIDA, CAPACIDADE 280 L, DIAMETRO 670 MM, BICO DE JATO CURTO VENTURI DE 5/16" , MANGUEIRA DE 1" COM COMPRESSOR DE AR REBOCÁVEL 189 PCM E MOTOR DIESEL 63 CV - JUROS. AF_05/2023</t>
  </si>
  <si>
    <t xml:space="preserve"> 93404 </t>
  </si>
  <si>
    <t>MÁQUINA JATO DE PRESSAO PORTÁTIL, CAMARA DE 1 SAIDA, CAPACIDADE 280 L, DIAMETRO 670 MM, BICO DE JATO CURTO VENTURI DE 5/16" , MANGUEIRA DE 1" COM COMPRESSOR DE AR REBOCÁVEL 189 PCM E MOTOR DIESEL 63 CV - DEPRECIAÇÃO. AF_05/2023</t>
  </si>
  <si>
    <t xml:space="preserve"> 93406 </t>
  </si>
  <si>
    <t>MÁQUINA JATO DE PRESSAO PORTÁTIL, CAMARA DE 1 SAIDA, CAPACIDADE 280 L, DIAMETRO 670 MM, BICO DE JATO CURTO VENTURI DE 5/16" , MANGUEIRA DE 1" COM COMPRESSOR DE AR REBOCÁVEL 189 PCM E MOTOR DIESEL 63 CV - MANUTENÇÃO. AF_05/2023</t>
  </si>
  <si>
    <t xml:space="preserve"> 93407 </t>
  </si>
  <si>
    <t>MÁQUINA JATO DE PRESSAO PORTÁTIL, CAMARA DE 1 SAIDA, CAPACIDADE 280 L, DIAMETRO 670 MM, BICO DE JATO CURTO VENTURI DE 5/16" , MANGUEIRA DE 1" COM COMPRESSOR DE AR REBOCÁVEL 189 PCM E MOTOR DIESEL 63 CV - MATERIAIS NA OPERAÇÃO. AF_05/2023</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</si>
  <si>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</si>
  <si>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</si>
  <si>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</si>
  <si>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</si>
  <si>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00010556 </t>
  </si>
  <si>
    <t>PORTA DE MADEIRA, FOLHA MEDIA (NBR 15930) DE 900 X 2100 MM, DE 35 MM A 40 MM DE ESPESSURA, NUCLEO SEMI-SOLIDO (SARRAFEADO), CAPA LISA EM HDF, ACABAMENTO EM PRIMER PARA PINTURA</t>
  </si>
  <si>
    <t xml:space="preserve"> 11702 </t>
  </si>
  <si>
    <t xml:space="preserve"> 72 </t>
  </si>
  <si>
    <t>27,29</t>
  </si>
  <si>
    <t>9,27</t>
  </si>
  <si>
    <t xml:space="preserve"> 5103 </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</si>
  <si>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</si>
  <si>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</si>
  <si>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</si>
  <si>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</si>
  <si>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</si>
  <si>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</si>
  <si>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</si>
  <si>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</si>
  <si>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234 </t>
  </si>
  <si>
    <t xml:space="preserve"> 96534 </t>
  </si>
  <si>
    <t>FABRICAÇÃO, MONTAGEM E DESMONTAGEM DE FÔRMA PARA BLOCO DE COROAMENTO, EM MADEIRA SERRADA, E=25 MM, 4 UTILIZAÇÕES. AF_01/2024</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</si>
  <si>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</si>
  <si>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</si>
  <si>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</si>
  <si>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</si>
  <si>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104641 </t>
  </si>
  <si>
    <t>PINTURA LÁTEX ACRÍLICA ECONÔMICA, APLICAÇÃO MANUAL EM PAREDES, DUAS DEMÃOS. AF_04/2023</t>
  </si>
  <si>
    <t xml:space="preserve"> 95305 </t>
  </si>
  <si>
    <t>TEXTURA ACRÍLICA, APLICAÇÃO MANUAL EM PAREDE, UMA DEMÃO. AF_04/2023</t>
  </si>
  <si>
    <t xml:space="preserve"> 104639 </t>
  </si>
  <si>
    <t>PINTURA LÁTEX ACRÍLICA ECONÔMICA, APLICAÇÃO MANUAL EM TETO, DUAS DEMÃOS. AF_04/2023</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</si>
  <si>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</si>
  <si>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</si>
  <si>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</si>
  <si>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</si>
  <si>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 xml:space="preserve"> 00005074 </t>
  </si>
  <si>
    <t>PREGO DE ACO POLIDO COM CABECA 15 X 18 (1 1/2 X 13)</t>
  </si>
  <si>
    <t xml:space="preserve"> 00037592 </t>
  </si>
  <si>
    <t>BLOCO CERAMICO / TIJOLO VAZADO PARA ALVENARIA DE VEDACAO, FUROS NA VERTICAL DE 9 X 19 X 39 CM (L X A X C)</t>
  </si>
  <si>
    <t xml:space="preserve"> 00037593 </t>
  </si>
  <si>
    <t>BLOCO CERAMICO / TIJOLO VAZADO PARA ALVENARIA DE VEDACAO, FUROS NA VERTICAL DE 14 X 19 X 39 CM (L X A X C)</t>
  </si>
  <si>
    <t xml:space="preserve"> 00035693 </t>
  </si>
  <si>
    <t>TINTA LATEX ACRILICA ECONOMICA, COR BRANCA</t>
  </si>
  <si>
    <t xml:space="preserve"> 00038877 </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</si>
  <si>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</si>
  <si>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</si>
  <si>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</si>
  <si>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</si>
  <si>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</si>
  <si>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</si>
  <si>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</si>
  <si>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</si>
  <si>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</si>
  <si>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</si>
  <si>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</si>
  <si>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</si>
  <si>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</si>
  <si>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</si>
  <si>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</si>
  <si>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</si>
  <si>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</si>
  <si>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</si>
  <si>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</si>
  <si>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</si>
  <si>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</si>
  <si>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</si>
  <si>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</si>
  <si>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</si>
  <si>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</si>
  <si>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</si>
  <si>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</si>
  <si>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</si>
  <si>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</si>
  <si>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</si>
  <si>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</si>
  <si>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</si>
  <si>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</si>
  <si>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</si>
  <si>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</si>
  <si>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</si>
  <si>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</si>
  <si>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</si>
  <si>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</si>
  <si>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</si>
  <si>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</si>
  <si>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</si>
  <si>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</si>
  <si>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</si>
  <si>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</si>
  <si>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</si>
  <si>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</si>
  <si>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</si>
  <si>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</si>
  <si>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</si>
  <si>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</si>
  <si>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</si>
  <si>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</si>
  <si>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</si>
  <si>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</si>
  <si>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</si>
  <si>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</si>
  <si>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</si>
  <si>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</si>
  <si>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</si>
  <si>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</si>
  <si>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</si>
  <si>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</si>
  <si>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</si>
  <si>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</si>
  <si>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</si>
  <si>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</si>
  <si>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</si>
  <si>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</si>
  <si>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</si>
  <si>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</si>
  <si>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</si>
  <si>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</si>
  <si>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</si>
  <si>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</si>
  <si>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</si>
  <si>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</si>
  <si>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</si>
  <si>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</si>
  <si>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</si>
  <si>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</si>
  <si>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</si>
  <si>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</si>
  <si>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</si>
  <si>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</si>
  <si>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</si>
  <si>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</si>
  <si>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</si>
  <si>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</si>
  <si>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</si>
  <si>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</si>
  <si>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</si>
  <si>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</si>
  <si>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</si>
  <si>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</si>
  <si>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</si>
  <si>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</si>
  <si>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</si>
  <si>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</si>
  <si>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</si>
  <si>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</si>
  <si>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</si>
  <si>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</si>
  <si>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</si>
  <si>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</si>
  <si>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</si>
  <si>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</si>
  <si>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</si>
  <si>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</si>
  <si>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</si>
  <si>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</si>
  <si>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</si>
  <si>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</si>
  <si>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</si>
  <si>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</si>
  <si>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</si>
  <si>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</si>
  <si>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</si>
  <si>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</si>
  <si>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</si>
  <si>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</si>
  <si>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</si>
  <si>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</si>
  <si>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</si>
  <si>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</si>
  <si>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</si>
  <si>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</si>
  <si>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</si>
  <si>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</si>
  <si>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</si>
  <si>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</si>
  <si>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</si>
  <si>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</si>
  <si>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</si>
  <si>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</si>
  <si>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</si>
  <si>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</si>
  <si>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</si>
  <si>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</si>
  <si>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20.1.1 </t>
  </si>
  <si>
    <t xml:space="preserve"> 20.2.1 </t>
  </si>
  <si>
    <t xml:space="preserve"> 20.3.1 </t>
  </si>
  <si>
    <t xml:space="preserve"> 4656 </t>
  </si>
  <si>
    <t>Locação de container - Banheiro com chuveiros e vasos - 4,30 x 2,30m</t>
  </si>
  <si>
    <t>mês</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</si>
  <si>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</si>
  <si>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</si>
  <si>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100324 </t>
  </si>
  <si>
    <t>LASTRO COM MATERIAL GRANULAR (PEDRA BRITADA N.1 E PEDRA BRITADA N.2), APLICADO EM PISOS OU LAJES SOBRE SOLO, ESPESSURA DE *10 CM*. AF_01/2024</t>
  </si>
  <si>
    <t xml:space="preserve"> 2.16 </t>
  </si>
  <si>
    <t xml:space="preserve"> 3.4 </t>
  </si>
  <si>
    <t>BASE RESERVATÓRIO</t>
  </si>
  <si>
    <t xml:space="preserve"> 3.4.1 </t>
  </si>
  <si>
    <t xml:space="preserve"> 97103 </t>
  </si>
  <si>
    <t>EXECUÇÃO DE RADIER, ESPESSURA DE 20 CM, FCK = 30 MPA, COM USO DE FORMAS EM MADEIRA SERRADA. AF_09/2021</t>
  </si>
  <si>
    <t xml:space="preserve"> 6.2 </t>
  </si>
  <si>
    <t xml:space="preserve"> 98555 </t>
  </si>
  <si>
    <t>IMPERMEABILIZAÇÃO DE SUPERFÍCIE COM ARGAMASSA POLIMÉRICA / MEMBRANA ACRÍLICA, 3 DEMÃOS. AF_09/2023</t>
  </si>
  <si>
    <t xml:space="preserve"> 23.08.242 </t>
  </si>
  <si>
    <t>PORTA LISA DE CORRER SUSPENSA EM MADEIRA COM BATENTE</t>
  </si>
  <si>
    <t xml:space="preserve"> 94573 </t>
  </si>
  <si>
    <t>JANELA DE ALUMÍNIO DE CORRER COM 4 FOLHAS PARA VIDROS, COM VIDROS, BATENTE, ACABAMENTO COM ACETATO OU BRILHANTE E FERRAGENS. EXCLUSIVE ALIZAR E CONTRAMARCO. FORNECIMENTO E INSTALAÇÃO. AF_12/2019</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</si>
  <si>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</si>
  <si>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</si>
  <si>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</si>
  <si>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</si>
  <si>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</si>
  <si>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</si>
  <si>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</si>
  <si>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Locacao de container 2,30 x 4,30 m, alt. 2,50 m, para sanitario, com 3 bacias, 4 chuveiros, 1 lavatorio e 1 mictorio (nao inclui mobilizacao/desmobilizacao)</t>
  </si>
  <si>
    <t>mes</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</si>
  <si>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</si>
  <si>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</si>
  <si>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</si>
  <si>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</si>
  <si>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</si>
  <si>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</si>
  <si>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</si>
  <si>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</si>
  <si>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</si>
  <si>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</si>
  <si>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96624 </t>
  </si>
  <si>
    <t>LASTRO COM MATERIAL GRANULAR (PEDRA BRITADA N.2), APLICADO EM PISOS OU LAJES SOBRE SOLO, ESPESSURA DE *10 CM*. AF_01/2024</t>
  </si>
  <si>
    <t xml:space="preserve"> 97082 </t>
  </si>
  <si>
    <t>ESCAVAÇÃO MANUAL DE VIGA DE BORDA PARA RADIER.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</si>
  <si>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</si>
  <si>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</si>
  <si>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</si>
  <si>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</si>
  <si>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</si>
  <si>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</si>
  <si>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 xml:space="preserve"> 97083 </t>
  </si>
  <si>
    <t>COMPACTAÇÃO MECÂNICA DE SOLO PARA EXECUÇÃO DE RADIER, PISO DE CONCRETO OU LAJE SOBRE SOLO, COM COMPACTADOR DE SOLOS A PERCUSSÃO. AF_09/2021</t>
  </si>
  <si>
    <t xml:space="preserve"> 97087 </t>
  </si>
  <si>
    <t>CAMADA SEPARADORA PARA EXECUÇÃO DE RADIER, PISO DE CONCRETO OU LAJE SOBRE SOLO, EM LONA PLÁSTICA. AF_09/2021</t>
  </si>
  <si>
    <t xml:space="preserve"> D.04.000.030003 </t>
  </si>
  <si>
    <t xml:space="preserve"> 00034364 </t>
  </si>
  <si>
    <t>JANELA DE CORRER, EM ALUMINIO PERFIL 25, 120 X 150 CM (A X L), 4 FLS, BANDEIRA COM BASCULA, ACABAMENTO BRANCO OU BRILHANTE, BATENTE/REQUADRO DE 6 A 14 CM, COM VIDRO 4 MM, SEM GUARNICAO/ALIZAR</t>
  </si>
  <si>
    <t xml:space="preserve"> 00043653 </t>
  </si>
  <si>
    <t>FUNDO SINTETICO NIVELADOR BRANCO FOSCO PARA MADEIRA</t>
  </si>
  <si>
    <t xml:space="preserve"> 00007311 </t>
  </si>
  <si>
    <t>TINTA ESMALTE SINTETICO PREMIUM ACETINADO</t>
  </si>
  <si>
    <t xml:space="preserve"> 00042407 </t>
  </si>
  <si>
    <t>TRELICA NERVURADA (ESPACADOR), ALTURA = 120,0 MM, DIAMETRO DOS BANZOS INFERIORES E SUPERIOR = 6,0 MM, DIAMETRO DA DIAGONAL = 4,2 MM</t>
  </si>
  <si>
    <t xml:space="preserve"> 00042406 </t>
  </si>
  <si>
    <t xml:space="preserve"> 00042408 </t>
  </si>
  <si>
    <t>LONA PLASTICA EXTRA FORTE PRETA, E = 200 MICRA</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</si>
  <si>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</si>
  <si>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</si>
  <si>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</si>
  <si>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</si>
  <si>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</si>
  <si>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</si>
  <si>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</si>
  <si>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</si>
  <si>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</si>
  <si>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</si>
  <si>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</si>
  <si>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</si>
  <si>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</si>
  <si>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</si>
  <si>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</si>
  <si>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</si>
  <si>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</si>
  <si>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</si>
  <si>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</si>
  <si>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</si>
  <si>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</si>
  <si>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</si>
  <si>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</si>
  <si>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</si>
  <si>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</si>
  <si>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</si>
  <si>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</si>
  <si>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</si>
  <si>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</si>
  <si>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</si>
  <si>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</si>
  <si>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</si>
  <si>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</si>
  <si>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</si>
  <si>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</si>
  <si>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</si>
  <si>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</si>
  <si>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</si>
  <si>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</si>
  <si>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Ministério da Saúde - Departamento de Estratégias e Políticas de Saúde Comunitária</t>
  </si>
  <si>
    <t xml:space="preserve">CPOS/CDHU 02.02.150 </t>
  </si>
  <si>
    <t xml:space="preserve">ORSE 11703 </t>
  </si>
  <si>
    <t xml:space="preserve">ORSE 4656 </t>
  </si>
  <si>
    <t xml:space="preserve">SBC 012208 </t>
  </si>
  <si>
    <t xml:space="preserve">CPOS/CDHU 05.07.040 </t>
  </si>
  <si>
    <t>SINAPI 97063 + INSUMO SINAPI 20193</t>
  </si>
  <si>
    <t xml:space="preserve">SBC 000128 </t>
  </si>
  <si>
    <t>SINAPI 103672</t>
  </si>
  <si>
    <t>SINAPI 103675</t>
  </si>
  <si>
    <t>CPOS 13.01.320</t>
  </si>
  <si>
    <t xml:space="preserve">ORSE 10783 </t>
  </si>
  <si>
    <t>SINAPI 96359</t>
  </si>
  <si>
    <t xml:space="preserve">SBC 100113 </t>
  </si>
  <si>
    <t xml:space="preserve">SBC 110015 </t>
  </si>
  <si>
    <t xml:space="preserve">CPOS/CDHU 23.08.242 </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</si>
  <si>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</si>
  <si>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</si>
  <si>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</si>
  <si>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</si>
  <si>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</si>
  <si>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</si>
  <si>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</si>
  <si>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CPOS/CDHU 28.01.550 </t>
  </si>
  <si>
    <t xml:space="preserve">SBC 110108 </t>
  </si>
  <si>
    <t xml:space="preserve">ORSE 2180 </t>
  </si>
  <si>
    <t xml:space="preserve">ORSE 10168 </t>
  </si>
  <si>
    <t xml:space="preserve">ORSE 11233 </t>
  </si>
  <si>
    <t xml:space="preserve">ORSE 12492 </t>
  </si>
  <si>
    <t xml:space="preserve">CPOS/CDHU 44.01.040 </t>
  </si>
  <si>
    <t xml:space="preserve">IOPES 170124 </t>
  </si>
  <si>
    <t xml:space="preserve">CPOS/CDHU 44.01.850 </t>
  </si>
  <si>
    <t xml:space="preserve">CPOS/CDHU 44.02.200 </t>
  </si>
  <si>
    <t xml:space="preserve">ORSE 13262 </t>
  </si>
  <si>
    <t xml:space="preserve">CPOS/CDHU 44.03.300 </t>
  </si>
  <si>
    <t xml:space="preserve">CPOS/CDHU 44.03.316 </t>
  </si>
  <si>
    <t xml:space="preserve">ORSE 9676 </t>
  </si>
  <si>
    <t xml:space="preserve">ORSE 11747 </t>
  </si>
  <si>
    <t xml:space="preserve">ORSE 9503 </t>
  </si>
  <si>
    <t xml:space="preserve">ORSE 13113 </t>
  </si>
  <si>
    <t>SBC 053037</t>
  </si>
  <si>
    <t xml:space="preserve">EMOP 18.050.0120-0 </t>
  </si>
  <si>
    <t xml:space="preserve">SBC 054668 </t>
  </si>
  <si>
    <t xml:space="preserve">CPOS/CDHU 45.03.110 </t>
  </si>
  <si>
    <t>SBC 077390 + COTAÇÃO</t>
  </si>
  <si>
    <t xml:space="preserve">CPOS/CDHU 48.02.008 </t>
  </si>
  <si>
    <t xml:space="preserve">CPOS/CDHU 48.02.300 </t>
  </si>
  <si>
    <t xml:space="preserve">ORSE 4883 </t>
  </si>
  <si>
    <t xml:space="preserve">CPOS/CDHU 46.03.050 </t>
  </si>
  <si>
    <t xml:space="preserve">CPOS/CDHU 46.03.038 </t>
  </si>
  <si>
    <t xml:space="preserve">CPOS/CDHU 46.03.040 </t>
  </si>
  <si>
    <t xml:space="preserve">CPOS/CDHU 46.01.040 </t>
  </si>
  <si>
    <t xml:space="preserve">CPOS/CDHU 46.02.010 </t>
  </si>
  <si>
    <t xml:space="preserve">CPOS/CDHU 46.03.080 </t>
  </si>
  <si>
    <t xml:space="preserve">ORSE 1595 </t>
  </si>
  <si>
    <t xml:space="preserve">ORSE 3234 </t>
  </si>
  <si>
    <t xml:space="preserve">SBC 053039 </t>
  </si>
  <si>
    <t xml:space="preserve">CPOS/CDHU 46.05.020 </t>
  </si>
  <si>
    <t xml:space="preserve">CPOS/CDHU 46.05.040 </t>
  </si>
  <si>
    <t>SINAPI 83535</t>
  </si>
  <si>
    <t xml:space="preserve">ORSE 12889 </t>
  </si>
  <si>
    <t xml:space="preserve">ORSE 12888 </t>
  </si>
  <si>
    <t xml:space="preserve">CPOS/CDHU 97.02.210 </t>
  </si>
  <si>
    <t xml:space="preserve">ORSE 11853 </t>
  </si>
  <si>
    <t xml:space="preserve">CPOS/CDHU 97.02.198 </t>
  </si>
  <si>
    <t xml:space="preserve">ORSE 12884 </t>
  </si>
  <si>
    <t xml:space="preserve">CPOS/CDHU 50.05.312 </t>
  </si>
  <si>
    <t xml:space="preserve">ORSE 10785 </t>
  </si>
  <si>
    <t xml:space="preserve">IOPES 160612 </t>
  </si>
  <si>
    <t xml:space="preserve">EMOP 05.054.0115-0 </t>
  </si>
  <si>
    <t xml:space="preserve">ORSE 9925 </t>
  </si>
  <si>
    <t xml:space="preserve">SBC 063445 </t>
  </si>
  <si>
    <t xml:space="preserve">SBC 063444 </t>
  </si>
  <si>
    <t xml:space="preserve">SBC 040395 </t>
  </si>
  <si>
    <t xml:space="preserve">SBC 063111 </t>
  </si>
  <si>
    <t xml:space="preserve">SBC 078583 </t>
  </si>
  <si>
    <t xml:space="preserve">SBC 062690 </t>
  </si>
  <si>
    <t xml:space="preserve">SBC 061462 </t>
  </si>
  <si>
    <t xml:space="preserve">SBC 059208 </t>
  </si>
  <si>
    <t xml:space="preserve">SBC 062568 </t>
  </si>
  <si>
    <t xml:space="preserve">SBC 064563 </t>
  </si>
  <si>
    <t xml:space="preserve">CPOS/CDHU 37.24.042 </t>
  </si>
  <si>
    <t xml:space="preserve">SBC 063612 </t>
  </si>
  <si>
    <t xml:space="preserve">SBC 060107 </t>
  </si>
  <si>
    <t xml:space="preserve">ORSE 8685 </t>
  </si>
  <si>
    <t xml:space="preserve">CPOS/CDHU 38.04.080 </t>
  </si>
  <si>
    <t xml:space="preserve">ORSE 8662 </t>
  </si>
  <si>
    <t xml:space="preserve">CPOS/CDHU 41.31.040 </t>
  </si>
  <si>
    <t xml:space="preserve">SBC 060121 </t>
  </si>
  <si>
    <t xml:space="preserve">ORSE 13158 </t>
  </si>
  <si>
    <t xml:space="preserve">ORSE 11273 </t>
  </si>
  <si>
    <t xml:space="preserve">SBC 078206 </t>
  </si>
  <si>
    <t xml:space="preserve">SBC 078212 </t>
  </si>
  <si>
    <t xml:space="preserve">ORSE 11412 </t>
  </si>
  <si>
    <t xml:space="preserve">SBC 200065 </t>
  </si>
  <si>
    <t xml:space="preserve">EMOP 15.005.0280-0 </t>
  </si>
  <si>
    <t xml:space="preserve">SBC 070665 </t>
  </si>
  <si>
    <t xml:space="preserve">SBC 070660 </t>
  </si>
  <si>
    <t xml:space="preserve">ORSE 12498 </t>
  </si>
  <si>
    <t xml:space="preserve">ORSE 721 </t>
  </si>
  <si>
    <t xml:space="preserve">SBC 070901 </t>
  </si>
  <si>
    <t xml:space="preserve">SBC 070904 </t>
  </si>
  <si>
    <t xml:space="preserve">SBC 070216 </t>
  </si>
  <si>
    <t xml:space="preserve">CPOS/CDHU 69.20.340 </t>
  </si>
  <si>
    <t xml:space="preserve">ORSE 8733 </t>
  </si>
  <si>
    <t xml:space="preserve">ORSE 8732 </t>
  </si>
  <si>
    <t xml:space="preserve">ORSE 12043 </t>
  </si>
  <si>
    <t xml:space="preserve">ORSE 2451 </t>
  </si>
  <si>
    <t>SIURB 17010074</t>
  </si>
  <si>
    <t>Utilizada composição de referência SIURB para mão de obra e insumo, bem como inclusão do insumo SBC 016202 para atendimento do projeto.</t>
  </si>
  <si>
    <t xml:space="preserve"> 96557 </t>
  </si>
  <si>
    <t>CONCRETAGEM DE BLOCO DE COROAMENTO OU VIGA BALDRAME, FCK 30 MPA, COM USO DE BOMBA - LANÇAMENTO, ADENSAMENTO E ACABAMENTO. AF_01/2024</t>
  </si>
  <si>
    <t xml:space="preserve"> 7.1.1.5 </t>
  </si>
  <si>
    <t xml:space="preserve"> 110016 </t>
  </si>
  <si>
    <t>PORTA COMPLETA MADEIRA 2 FL.1,60x2,10m LISA FER.VAI-E-VEM</t>
  </si>
  <si>
    <t xml:space="preserve"> 7.2.1.5 </t>
  </si>
  <si>
    <t xml:space="preserve"> 112370 </t>
  </si>
  <si>
    <t>PORTA ALUMINIO ANODIZADO NATURAL 1 FOLHA DE ABRIR</t>
  </si>
  <si>
    <t xml:space="preserve"> 91961 </t>
  </si>
  <si>
    <t>INTERRUPTOR PARALELO (2 MÓDULOS), 10A/250V, INCLUINDO SUPORTE E PLACA - FORNECIMENTO E INSTALAÇÃO. AF_03/2023</t>
  </si>
  <si>
    <t xml:space="preserve"> 16.2.5 </t>
  </si>
  <si>
    <t xml:space="preserve"> 17.2.4 </t>
  </si>
  <si>
    <t xml:space="preserve"> 070205 </t>
  </si>
  <si>
    <t>EXAUSTOR AXIAL MULTIVAC MODELO MURO 150A</t>
  </si>
  <si>
    <t xml:space="preserve"> CPU2424 </t>
  </si>
  <si>
    <t>POSTO DE CONSUMO DE O2 OU AR VÁCUO OU N2O</t>
  </si>
  <si>
    <t xml:space="preserve"> 014241 </t>
  </si>
  <si>
    <t>DOBRADICA VAI-E-VEM 3" METAL CROMADO UNIAO MUNDIAL</t>
  </si>
  <si>
    <t xml:space="preserve"> 000699 </t>
  </si>
  <si>
    <t>PORTA MADEIRA LISA PINTURA 0,80x2,10m</t>
  </si>
  <si>
    <t xml:space="preserve"> 001328 </t>
  </si>
  <si>
    <t>PORTA 1 FOLHA LAMBRIL ALUMINIO NATURAL LINHA 25</t>
  </si>
  <si>
    <t>70,08</t>
  </si>
  <si>
    <t xml:space="preserve"> 91960 </t>
  </si>
  <si>
    <t>INTERRUPTOR PARALELO (2 MÓDULOS), 10A/250V, SEM SUPORTE E SEM PLACA - FORNECIMENTO E INSTALAÇÃO. AF_03/2023</t>
  </si>
  <si>
    <t xml:space="preserve"> 060985 </t>
  </si>
  <si>
    <t>Edificação</t>
  </si>
  <si>
    <t xml:space="preserve"> 016202 </t>
  </si>
  <si>
    <t xml:space="preserve"> 85001 </t>
  </si>
  <si>
    <t>SIURB</t>
  </si>
  <si>
    <t>POSTO DE CONSUMO DE O2 OU AR OU VÁCUO OU N2O SOMENTE O APARELHO, SEM INSTALAÇÃO</t>
  </si>
  <si>
    <t>Unidade Básica de Saúde Porte 2 - Área Construída: 500,17m²</t>
  </si>
  <si>
    <t xml:space="preserve"> 012689 </t>
  </si>
  <si>
    <t>SBC 00012689</t>
  </si>
  <si>
    <t xml:space="preserve"> 4065 </t>
  </si>
  <si>
    <t>ORSE 4065</t>
  </si>
  <si>
    <t xml:space="preserve"> 120220 </t>
  </si>
  <si>
    <t>SBC 120220</t>
  </si>
  <si>
    <t>SBC 110016</t>
  </si>
  <si>
    <t xml:space="preserve"> 24.02.460 </t>
  </si>
  <si>
    <t xml:space="preserve">CPOS/CDHU 24.02.460 </t>
  </si>
  <si>
    <t xml:space="preserve">SBC 112370 </t>
  </si>
  <si>
    <t xml:space="preserve"> 12220 </t>
  </si>
  <si>
    <t xml:space="preserve">ORSE 12220 </t>
  </si>
  <si>
    <t xml:space="preserve"> 170602 </t>
  </si>
  <si>
    <t xml:space="preserve">IOPES 170602 </t>
  </si>
  <si>
    <t xml:space="preserve"> 47.05.020 </t>
  </si>
  <si>
    <t xml:space="preserve">CPOS/CDHU 47.05.020 </t>
  </si>
  <si>
    <t xml:space="preserve"> 47.20.320 </t>
  </si>
  <si>
    <t xml:space="preserve">CPOS/CDHU 47.20.320 </t>
  </si>
  <si>
    <t xml:space="preserve"> CPU2464 </t>
  </si>
  <si>
    <t xml:space="preserve"> 4717 </t>
  </si>
  <si>
    <t xml:space="preserve">ORSE 4717 </t>
  </si>
  <si>
    <t xml:space="preserve"> CPU2092 </t>
  </si>
  <si>
    <t>Utilizada composição SINAPI de referência na qual foi descontinuada em 2020 e atualizados os insumos para o SINAPI da data base do orçamento, sendo eles, 00020079 para 00020078 com conversão de coeficiente proporcional ao consumo da embalagem e 00042692 por 00042695.</t>
  </si>
  <si>
    <t xml:space="preserve"> 060680 </t>
  </si>
  <si>
    <t xml:space="preserve">SBC 060680 </t>
  </si>
  <si>
    <t xml:space="preserve"> 059109 </t>
  </si>
  <si>
    <t xml:space="preserve">SBC 059109 </t>
  </si>
  <si>
    <t xml:space="preserve"> 060380 </t>
  </si>
  <si>
    <t xml:space="preserve">SBC 060380 </t>
  </si>
  <si>
    <t xml:space="preserve"> 13457 </t>
  </si>
  <si>
    <t xml:space="preserve">ORSE 13457 </t>
  </si>
  <si>
    <t xml:space="preserve"> 9216 </t>
  </si>
  <si>
    <t xml:space="preserve">ORSE 9216 </t>
  </si>
  <si>
    <t xml:space="preserve"> 151334 </t>
  </si>
  <si>
    <t xml:space="preserve">IOPES 151334 </t>
  </si>
  <si>
    <t xml:space="preserve"> 151350 </t>
  </si>
  <si>
    <t xml:space="preserve">IOPES 151350 </t>
  </si>
  <si>
    <t xml:space="preserve"> 151357 </t>
  </si>
  <si>
    <t xml:space="preserve">IOPES 151357 </t>
  </si>
  <si>
    <t xml:space="preserve"> 062571 </t>
  </si>
  <si>
    <t xml:space="preserve">SBC 062571 </t>
  </si>
  <si>
    <t xml:space="preserve"> 11285 </t>
  </si>
  <si>
    <t xml:space="preserve">ORSE 11285 </t>
  </si>
  <si>
    <t xml:space="preserve"> 15.018.0520-0 </t>
  </si>
  <si>
    <t xml:space="preserve">EMOP 15.018.0520-0 </t>
  </si>
  <si>
    <t xml:space="preserve"> 12488 </t>
  </si>
  <si>
    <t xml:space="preserve">ORSE 12488 </t>
  </si>
  <si>
    <t xml:space="preserve"> 15.018.0756-0 </t>
  </si>
  <si>
    <t xml:space="preserve">EMOP 15.018.0756-0 </t>
  </si>
  <si>
    <t xml:space="preserve"> 063617 </t>
  </si>
  <si>
    <t xml:space="preserve">SBC 063617 </t>
  </si>
  <si>
    <t xml:space="preserve"> 12535 </t>
  </si>
  <si>
    <t xml:space="preserve">ORSE 12535 </t>
  </si>
  <si>
    <t xml:space="preserve"> 4527 </t>
  </si>
  <si>
    <t xml:space="preserve">ORSE 4527 </t>
  </si>
  <si>
    <t xml:space="preserve"> 150308 </t>
  </si>
  <si>
    <t xml:space="preserve">IOPES 150308 </t>
  </si>
  <si>
    <t xml:space="preserve"> 37.04.270 </t>
  </si>
  <si>
    <t xml:space="preserve">CPOS/CDHU 37.04.270 </t>
  </si>
  <si>
    <t xml:space="preserve"> 12232 </t>
  </si>
  <si>
    <t xml:space="preserve">ORSE 12232 </t>
  </si>
  <si>
    <t xml:space="preserve"> 061465 </t>
  </si>
  <si>
    <t xml:space="preserve">SBC 061465 </t>
  </si>
  <si>
    <t xml:space="preserve"> 41.11.712 </t>
  </si>
  <si>
    <t xml:space="preserve">CPOS/CDHU 41.11.712 </t>
  </si>
  <si>
    <t xml:space="preserve"> 078054 </t>
  </si>
  <si>
    <t xml:space="preserve">SBC 078054 </t>
  </si>
  <si>
    <t xml:space="preserve">SBC 070205 </t>
  </si>
  <si>
    <t xml:space="preserve"> 2450 </t>
  </si>
  <si>
    <t xml:space="preserve">ORSE 2450 </t>
  </si>
  <si>
    <t>MOBILIZACAO E DESMOBILIZACAO DE CANTEIRO</t>
  </si>
  <si>
    <t xml:space="preserve"> 92765 </t>
  </si>
  <si>
    <t>ARMAÇÃO DE PILAR OU VIGA DE ESTRUTURA CONVENCIONAL DE CONCRETO ARMADO UTILIZANDO AÇO CA-50 DE 20,0 MM - MONTAGEM. AF_06/2022</t>
  </si>
  <si>
    <t xml:space="preserve"> 92772 </t>
  </si>
  <si>
    <t>ARMAÇÃO DE LAJE DE ESTRUTURA CONVENCIONAL DE CONCRETO ARMADO UTILIZANDO AÇO CA-50 DE 12,5 MM - MONTAGEM. AF_06/2022</t>
  </si>
  <si>
    <t xml:space="preserve"> 101792 </t>
  </si>
  <si>
    <t>ESCORAMENTO DE FÔRMAS DE LAJE EM MADEIRA NÃO APARELHADA, PÉ-DIREITO SIMPLES, INCLUSO TRAVAMENTO, 4 UTILIZAÇÕES. AF_09/2020</t>
  </si>
  <si>
    <t xml:space="preserve"> 4.3.2 </t>
  </si>
  <si>
    <t>Divisoria Naval (painel com vidro), e=40mm, com perfis em aço - fornecimento e aplicação - Rev 02</t>
  </si>
  <si>
    <t xml:space="preserve"> 4.3.3 </t>
  </si>
  <si>
    <t>LAMBRI CHAPA ALUMINIO ANODIZADO EM PAREDES</t>
  </si>
  <si>
    <t>PORTA DE ABRIR EM TELA ONDULADA DE AÇO GALVANIZADO, COMPLETA</t>
  </si>
  <si>
    <t xml:space="preserve"> 7.2.1.6 </t>
  </si>
  <si>
    <t>Portão/porta em alumínio cor N/B/P, de abrir, 02 fls, vazado, em tubo quadrado 3"x1.1/2" horizontais e engradado e 1.1/2"x1.1/2" verticais, com espaçamento de 12cm.</t>
  </si>
  <si>
    <t xml:space="preserve"> 94570 </t>
  </si>
  <si>
    <t>JANELA DE ALUMÍNIO DE CORRER COM 2 FOLHAS PARA VIDROS, COM VIDROS, BATENTE, ACABAMENTO COM ACETATO OU BRILHANTE E FERRAGENS. EXCLUSIVE ALIZAR E CONTRAMARCO. FORNECIMENTO E INSTALAÇÃO. AF_12/2019</t>
  </si>
  <si>
    <t xml:space="preserve"> 94991 </t>
  </si>
  <si>
    <t>EXECUÇÃO DE PASSEIO (CALÇADA) OU PISO DE CONCRETO COM CONCRETO MOLDADO IN LOCO, USINADO C20, ACABAMENTO CONVENCIONAL, NÃO ARMADO. AF_08/2022</t>
  </si>
  <si>
    <t xml:space="preserve"> 96130 </t>
  </si>
  <si>
    <t>APLICAÇÃO MANUAL DE MASSA ACRÍLICA EM PAREDES EXTERNAS DE CASAS, UMA DEMÃO. AF_03/2024</t>
  </si>
  <si>
    <t xml:space="preserve"> 12.1.5 </t>
  </si>
  <si>
    <t>Barra de apoio reta em aço inox 304 p/ portadores de necessidades especiais (NBR 9050), largura 60 cm</t>
  </si>
  <si>
    <t xml:space="preserve"> 100875 </t>
  </si>
  <si>
    <t>BANCO ARTICULADO, EM ACO INOX, PARA PCD, FIXADO NA PAREDE - FORNECIMENTO E INSTALAÇÃO. AF_01/2020</t>
  </si>
  <si>
    <t xml:space="preserve"> 14.3.15 </t>
  </si>
  <si>
    <t xml:space="preserve"> 89396 </t>
  </si>
  <si>
    <t>TÊ COM BUCHA DE LATÃO NA BOLSA CENTRAL, PVC, SOLDÁVEL, DN 25MM X 1/2 , INSTALADO EM RAMAL OU SUB-RAMAL DE ÁGUA - FORNECIMENTO E INSTALAÇÃO. AF_06/2022</t>
  </si>
  <si>
    <t xml:space="preserve"> 94689 </t>
  </si>
  <si>
    <t>TÊ COM BUCHA DE LATÃO NA BOLSA CENTRAL, PVC, SOLDÁVEL, DN  25 MM X 3/4 , INSTALADO EM RESERVAÇÃO DE ÁGUA DE EDIFICAÇÃO QUE POSSUA RESERVATÓRIO DE FIBRA/FIBROCIMENTO   FORNECIMENTO E INSTALAÇÃO. AF_06/2016</t>
  </si>
  <si>
    <t xml:space="preserve"> 94490 </t>
  </si>
  <si>
    <t>REGISTRO DE ESFERA, PVC, SOLDÁVEL, COM VOLANTE, DN  32 MM - FORNECIMENTO E INSTALAÇÃO. AF_08/2021</t>
  </si>
  <si>
    <t>VÁLVULA DE RETENÇÃO HORIZONTAL EM BRONZE, DN= 1´</t>
  </si>
  <si>
    <t xml:space="preserve"> 89436 </t>
  </si>
  <si>
    <t>ADAPTADOR CURTO COM BOLSA E ROSCA PARA REGISTRO, PVC, SOLDÁVEL, DN 32MM X 1 , INSTALADO EM RAMAL DE DISTRIBUIÇÃO DE ÁGUA - FORNECIMENTO E INSTALAÇÃO. AF_06/2022</t>
  </si>
  <si>
    <t>FILTRO ´Y´ CORPO EM BRONZE, PRESSÃO DE SERVIÇO ATÉ 20,7 BAR (PN 20), DN= 1 1/2´</t>
  </si>
  <si>
    <t>PRESSURIZADOR MAX PRESS 20E</t>
  </si>
  <si>
    <t xml:space="preserve"> 15.1.42 </t>
  </si>
  <si>
    <t xml:space="preserve"> 104347 </t>
  </si>
  <si>
    <t>JUNÇÃO DE REDUCAO INVERTIDA, PVC, SÉRIE NORMAL, ESGOTO PREDIAL, DN 100 X 75 MM, JUNTA ELÁSTICA, FORNECIDO E INSTALADO EM RAMAL DE DESCARGA OU RAMAL DE ESGOTO SANITÁRIO. AF_08/2022</t>
  </si>
  <si>
    <t xml:space="preserve"> 89785 </t>
  </si>
  <si>
    <t>JUNÇÃO SIMPLES, PVC, SERIE NORMAL, ESGOTO PREDIAL, DN 50 X 50 MM, JUNTA ELÁSTICA, FORNECIDO E INSTALADO EM RAMAL DE DESCARGA OU RAMAL DE ESGOTO SANITÁRIO. AF_08/2022</t>
  </si>
  <si>
    <t>Caixa de gordura em pvc 300mm</t>
  </si>
  <si>
    <t xml:space="preserve"> 97961 </t>
  </si>
  <si>
    <t>CAIXA PARA BOCA DE LOBO COMBINADA COM GRELHA RETANGULAR, EM ALVENARIA COM BLOCOS DE CONCRETO, DIMENSÕES INTERNAS: 1,3X1X1,2 M. AF_12/2020</t>
  </si>
  <si>
    <t>CURVA PVC PARA REDE COLETOR ESGOTO, EB-644, 45 GR, 200 MM, COM JUNTA ELASTICA.</t>
  </si>
  <si>
    <t xml:space="preserve"> 89363 </t>
  </si>
  <si>
    <t>JOELHO 45 GRAUS, PVC, SOLDÁVEL, DN 25MM, INSTALADO EM RAMAL OU SUB-RAMAL DE ÁGUA - FORNECIMENTO E INSTALAÇÃO. AF_06/2022</t>
  </si>
  <si>
    <t>LUMINARIA DE EMERGENCIA 30 LEDS BIVOLT LDE INTELBRAS</t>
  </si>
  <si>
    <t>Placa de sinalização de segurança CODIGO 14 - 315/158(NBR 13.434); CÓDIGO S3(NT 14/2010-ES) ("SAIDA DE EMERGÊNCIA" - seta vertical)</t>
  </si>
  <si>
    <t xml:space="preserve"> 15.4.12 </t>
  </si>
  <si>
    <t xml:space="preserve"> 91943 </t>
  </si>
  <si>
    <t>CAIXA RETANGULAR 4" X 4" MÉDIA (1,30 M DO PISO), PVC, INSTALADA EM PAREDE - FORNECIMENTO E INSTALAÇÃO. AF_03/2023</t>
  </si>
  <si>
    <t xml:space="preserve"> 92992 </t>
  </si>
  <si>
    <t>CABO DE COBRE FLEXÍVEL ISOLADO, 95 MM², ANTI-CHAMA 0,6/1,0 KV, PARA REDE ENTERRADA DE DISTRIBUIÇÃO DE ENERGIA ELÉTRICA - FORNECIMENTO E INSTALAÇÃO. AF_12/2021</t>
  </si>
  <si>
    <t xml:space="preserve"> 91932 </t>
  </si>
  <si>
    <t>CABO DE COBRE FLEXÍVEL ISOLADO, 10 MM², ANTI-CHAMA 450/750 V, PARA CIRCUITOS TERMINAIS - FORNECIMENTO E INSTALAÇÃO. AF_03/2023</t>
  </si>
  <si>
    <t xml:space="preserve"> 91934 </t>
  </si>
  <si>
    <t>CABO DE COBRE FLEXÍVEL ISOLADO, 16 MM², ANTI-CHAMA 450/750 V, PARA CIRCUITOS TERMINAIS - FORNECIMENTO E INSTALAÇÃO. AF_03/2023</t>
  </si>
  <si>
    <t xml:space="preserve"> 101888 </t>
  </si>
  <si>
    <t>CABO DE COBRE ISOLADO, 25 MM², ANTI-CHAMA 450/750 V, INSTALADO EM ELETROCALHA OU PERFILADO - FORNECIMENTO E INSTALAÇÃO. AF_10/2020</t>
  </si>
  <si>
    <t xml:space="preserve"> 91963 </t>
  </si>
  <si>
    <t>INTERRUPTOR SIMPLES (1 MÓDULO) COM INTERRUPTOR PARALELO (2 MÓDULOS), 10A/250V, INCLUINDO SUPORTE E PLACA - FORNECIMENTO E INSTALAÇÃO. AF_03/2023</t>
  </si>
  <si>
    <t xml:space="preserve"> 91979 </t>
  </si>
  <si>
    <t>INTERRUPTOR INTERMEDIÁRIO (1 MÓDULO), 10A/250V, INCLUINDO SUPORTE E PLACA - FORNECIMENTO E INSTALAÇÃO. AF_03/2023</t>
  </si>
  <si>
    <t xml:space="preserve"> 91969 </t>
  </si>
  <si>
    <t>INTERRUPTOR PARALELO (3 MÓDULOS), 10A/250V, INCLUINDO SUPORTE E PLACA - FORNECIMENTO E INSTALAÇÃO. AF_03/2023</t>
  </si>
  <si>
    <t>PLACA CEGA 4""x4""</t>
  </si>
  <si>
    <t xml:space="preserve"> 91972 </t>
  </si>
  <si>
    <t>INTERRUPTOR SIMPLES (2 MÓDULOS) COM INTERRUPTOR PARALELO (2 MÓDULOS), 10A/250V, SEM SUPORTE E SEM PLACA - FORNECIMENTO E INSTALAÇÃO. AF_03/2023</t>
  </si>
  <si>
    <t xml:space="preserve"> 92026 </t>
  </si>
  <si>
    <t>INTERRUPTOR SIMPLES (2 MÓDULOS) COM 1 TOMADA DE EMBUTIR 2P+T 10 A, SEM SUPORTE E SEM PLACA - FORNECIMENTO E INSTALAÇÃO. AF_03/2023</t>
  </si>
  <si>
    <t>SENSOR DE PRESENCA (LIGA/DESLIGA)</t>
  </si>
  <si>
    <t>Disjuntor tripolar 80 A, padrão DIN (  linha branca ), curva de disparo C, corrente de interrupção 10KA, ref.: Siemens 5SX1 ou similar.</t>
  </si>
  <si>
    <t xml:space="preserve"> 101894 </t>
  </si>
  <si>
    <t>DISJUNTOR TRIPOLAR TIPO NEMA, CORRENTE NOMINAL DE 60 ATÉ 100A - FORNECIMENTO E INSTALAÇÃO. AF_10/2020</t>
  </si>
  <si>
    <t xml:space="preserve"> 93655 </t>
  </si>
  <si>
    <t>DISJUNTOR MONOPOLAR TIPO DIN, CORRENTE NOMINAL DE 20A - FORNECIMENTO E INSTALAÇÃO. AF_10/2020</t>
  </si>
  <si>
    <t xml:space="preserve"> 93660 </t>
  </si>
  <si>
    <t>DISJUNTOR BIPOLAR TIPO DIN, CORRENTE NOMINAL DE 10A - FORNECIMENTO E INSTALAÇÃO. AF_10/2020</t>
  </si>
  <si>
    <t>Disjuntor termomagnetico bipolar 80 A, padrão DIN (Europeu - linha branca), curva C, corrente 5KA</t>
  </si>
  <si>
    <t xml:space="preserve"> 101895 </t>
  </si>
  <si>
    <t>DISJUNTOR TERMOMAGNÉTICO TRIPOLAR , CORRENTE NOMINAL DE 125A - FORNECIMENTO E INSTALAÇÃO. AF_10/2020</t>
  </si>
  <si>
    <t>Disjuntor caixa moldada termomagnetico fixo, tripolar 200A, Icu: 50kA, 400/500Vca, referência Siemens, Soprano, Schneider ou equivalente</t>
  </si>
  <si>
    <t>Interruptor Diferencial Bipolar DR 25A, 30mA ? 6kA, referência Siemens, Schneider, WEG ou equivalente</t>
  </si>
  <si>
    <t>Interruptor Diferencial Bipolar DR 40A, 30mA ? 6kA, referência Siemens, Schneider, WEG ou equivalente</t>
  </si>
  <si>
    <t>SAIDA PARA ELETRODUTO MG2982 HORIZONTAL</t>
  </si>
  <si>
    <t>Curva horizontal 100 x 75 mm para eletrocalha metálica, com ângulo 90° (ref.:mopa ou similar)</t>
  </si>
  <si>
    <t>ELETROCALHA PERFURADA,COM TAMPA,TIPO "U",100X75MM,TRATAMENTO SUPERFICIAL PRE-ZINCADO A QUENTE,EXCLUSIVE CONEXOES,ACESSOR IOS E FIXACAO SUPERIOR.FORNECIMENTO E COLOCACAO</t>
  </si>
  <si>
    <t>Suporte vertical 150 x 150 mm para fixação de eletrocalha metálica (ref.: mopa ou similar)</t>
  </si>
  <si>
    <t>TE HORIZONTAL,90º,PARA ELETROCALHA PERFURADA OU LISA,100X75M M.FORNECIMENTO E COLOCACAO</t>
  </si>
  <si>
    <t>EMENDA PARA ELETROCALHA TIPO U 100X100</t>
  </si>
  <si>
    <t xml:space="preserve"> 16.1.72 </t>
  </si>
  <si>
    <t>Terminal 100 x 75 mm, zincado, para eletrocalha metálica (ref. Mopa ou similar)</t>
  </si>
  <si>
    <t xml:space="preserve"> 16.1.73 </t>
  </si>
  <si>
    <t xml:space="preserve"> 16.1.74 </t>
  </si>
  <si>
    <t xml:space="preserve"> 16.1.75 </t>
  </si>
  <si>
    <t xml:space="preserve"> 16.1.76 </t>
  </si>
  <si>
    <t xml:space="preserve"> 16.1.77 </t>
  </si>
  <si>
    <t xml:space="preserve"> 16.1.78 </t>
  </si>
  <si>
    <t xml:space="preserve"> 93011 </t>
  </si>
  <si>
    <t>ELETRODUTO RÍGIDO ROSCÁVEL, PVC, DN 85 MM (3"), PARA REDE ENTERRADA DE DISTRIBUIÇÃO DE ENERGIA ELÉTRICA - FORNECIMENTO E INSTALAÇÃO. AF_12/2021</t>
  </si>
  <si>
    <t xml:space="preserve"> 16.1.79 </t>
  </si>
  <si>
    <t xml:space="preserve"> 16.1.80 </t>
  </si>
  <si>
    <t xml:space="preserve"> 16.1.81 </t>
  </si>
  <si>
    <t xml:space="preserve"> 16.1.82 </t>
  </si>
  <si>
    <t xml:space="preserve"> 16.1.83 </t>
  </si>
  <si>
    <t>Quadro de medição trifásica em Noril com lente para leitura</t>
  </si>
  <si>
    <t xml:space="preserve"> 16.1.84 </t>
  </si>
  <si>
    <t>Quadro de distribuição de energia, de embutir, com 24 divisões modulares, com barramento</t>
  </si>
  <si>
    <t xml:space="preserve"> 16.1.85 </t>
  </si>
  <si>
    <t>QUADRO DE DISTRIBUIÇÃO UNIVERSAL DE SOBREPOR, PARA DISJUNTORES 34 DIN / 24 BOLT-ON - 150 A - SEM COMPONENTES</t>
  </si>
  <si>
    <t xml:space="preserve"> 16.1.86 </t>
  </si>
  <si>
    <t>Quadro de distribuição de embutir, em chapa de aço, para até 56 disjuntores, com barramento, padrão DIN, exclusive disjuntores</t>
  </si>
  <si>
    <t xml:space="preserve"> 16.1.87 </t>
  </si>
  <si>
    <t xml:space="preserve"> 101882 </t>
  </si>
  <si>
    <t>QUADRO DE DISTRIBUIÇÃO DE ENERGIA EM CHAPA DE AÇO GALVANIZADO, DE EMBUTIR, COM BARRAMENTO TRIFÁSICO, PARA 30 DISJUNTORES DIN 225A - FORNECIMENTO E INSTALAÇÃO. AF_10/2020</t>
  </si>
  <si>
    <t xml:space="preserve"> 16.1.88 </t>
  </si>
  <si>
    <t>CAIXA DE PASSAGEM ELETRICA 40x40cm COM TAMPAO FERRO FUNDIDO</t>
  </si>
  <si>
    <t xml:space="preserve"> 16.1.89 </t>
  </si>
  <si>
    <t xml:space="preserve"> 16.2.6 </t>
  </si>
  <si>
    <t>LUMINÁRIA LED REDONDA DE EMBUTIR PARA PAREDE OU PISO, ÁREA INTERNA OU EXTERNA, BIVOLT - POTÊNCIA 6 W</t>
  </si>
  <si>
    <t>HASTE ATERRAMENTO COBREADA 5/8"" x 2,40m 6715 670106 - MAGNET</t>
  </si>
  <si>
    <t xml:space="preserve"> 20.1.2 </t>
  </si>
  <si>
    <t xml:space="preserve"> 94276 </t>
  </si>
  <si>
    <t>ASSENTAMENTO DE GUIA (MEIO-FIO) EM TRECHO CURVO, CONFECCIONADA EM CONCRETO PRÉ-FABRICADO, DIMENSÕES 100X15X13X20 CM (COMPRIMENTO X BASE INFERIOR X BASE SUPERIOR X ALTURA). AF_01/2024</t>
  </si>
  <si>
    <t xml:space="preserve"> 21.2 </t>
  </si>
  <si>
    <t>Limpeza geral</t>
  </si>
  <si>
    <t xml:space="preserve"> 099014 </t>
  </si>
  <si>
    <t>MARCENEIRO 1a. CLASSE</t>
  </si>
  <si>
    <t xml:space="preserve"> 099550 </t>
  </si>
  <si>
    <t>PINTOR</t>
  </si>
  <si>
    <t xml:space="preserve"> 099537 </t>
  </si>
  <si>
    <t>VIDRACEIRO</t>
  </si>
  <si>
    <t xml:space="preserve"> 92806 </t>
  </si>
  <si>
    <t>CORTE E DOBRA DE AÇO CA-50, DIÂMETRO DE 20,0 MM. AF_06/2022</t>
  </si>
  <si>
    <t xml:space="preserve"> 92273 </t>
  </si>
  <si>
    <t>FABRICAÇÃO DE ESCORAS DO TIPO PONTALETE, EM MADEIRA, PARA PÉ-DIREITO SIMPLES. AF_09/2020</t>
  </si>
  <si>
    <t>Divisórias</t>
  </si>
  <si>
    <t>Divisória Naval (painel com vidro), e=40mm, com perfis em aço ou similar</t>
  </si>
  <si>
    <t>130,00</t>
  </si>
  <si>
    <t>REVESTIMENTOS INTERNOS</t>
  </si>
  <si>
    <t xml:space="preserve"> 005512 </t>
  </si>
  <si>
    <t xml:space="preserve"> 019958 </t>
  </si>
  <si>
    <t>MADEIRA DE LEI - BARROTE CEDRO 2"x2"</t>
  </si>
  <si>
    <t xml:space="preserve"> H.04.000.031272 </t>
  </si>
  <si>
    <t>Esquadrias de Alumínio</t>
  </si>
  <si>
    <t>350,00</t>
  </si>
  <si>
    <t>20,63</t>
  </si>
  <si>
    <t xml:space="preserve"> 00036896 </t>
  </si>
  <si>
    <t>JANELA DE CORRER, EM ALUMINIO PERFIL 25, 100 X 120 CM (A X L), 2 FLS MOVEIS, SEM BANDEIRA, ACABAMENTO BRANCO OU BRILHANTE, BATENTE DE 6 A 7 CM, COM VIDRO 4 MM, SEM GUARNICAO</t>
  </si>
  <si>
    <t xml:space="preserve"> 00043651 </t>
  </si>
  <si>
    <t>MASSA ACRILICA PARA SUPERFICIES INTERNAS E EXTERNAS</t>
  </si>
  <si>
    <t xml:space="preserve"> 010146 </t>
  </si>
  <si>
    <t xml:space="preserve"> 029221 </t>
  </si>
  <si>
    <t>BARRA APOIO RETA INOX 60CM ACCESS - JACKWAL OU EQUIVALENTE</t>
  </si>
  <si>
    <t xml:space="preserve"> 00036215 </t>
  </si>
  <si>
    <t>BANCO ARTICULADO PARA BANHO, EM ACO INOX POLIDO, 70* CM X 45* CM</t>
  </si>
  <si>
    <t xml:space="preserve"> 00007137 </t>
  </si>
  <si>
    <t>TE PVC, SOLDAVEL, COM BUCHA DE LATAO NA BOLSA CENTRAL, 90 GRAUS, 25 MM X 1/2", PARA AGUA FRIA PREDIAL</t>
  </si>
  <si>
    <t xml:space="preserve"> 00037947 </t>
  </si>
  <si>
    <t>TE PVC, SOLDAVEL, COM ROSCA NA BOLSA CENTRAL, 90 GRAUS, 25 MM X 3/4", PARA AGUA FRIA PREDIAL</t>
  </si>
  <si>
    <t xml:space="preserve"> 00011675 </t>
  </si>
  <si>
    <t>REGISTRO DE ESFERA, PVC, COM VOLANTE, VS, SOLDAVEL, DN 32 MM, COM CORPO DIVIDIDO</t>
  </si>
  <si>
    <t xml:space="preserve"> O.09.000.064017 </t>
  </si>
  <si>
    <t xml:space="preserve"> 00000108 </t>
  </si>
  <si>
    <t>ADAPTADOR PVC SOLDAVEL CURTO COM BOLSA E ROSCA, 32 MM X 1", PARA AGUA FRIA</t>
  </si>
  <si>
    <t xml:space="preserve"> O.08.000.061342 </t>
  </si>
  <si>
    <t xml:space="preserve"> 6704001 </t>
  </si>
  <si>
    <t>0,93</t>
  </si>
  <si>
    <t>3,05</t>
  </si>
  <si>
    <t xml:space="preserve"> 00010909 </t>
  </si>
  <si>
    <t>JUNCAO DE REDUCAO INVERTIDA, PVC SOLDAVEL, 100 X 75 MM, SERIE NORMAL PARA ESGOTO PREDIAL</t>
  </si>
  <si>
    <t xml:space="preserve"> 00003662 </t>
  </si>
  <si>
    <t>JUNCAO SIMPLES, PVC, 45 GRAUS, DN 50 X 50 MM, SERIE NORMAL PARA ESGOTO PREDIAL</t>
  </si>
  <si>
    <t>13,37</t>
  </si>
  <si>
    <t>Porta tampa / tampa p/caixa de gordura 300mm em pvc, akros ou similar</t>
  </si>
  <si>
    <t>109,45</t>
  </si>
  <si>
    <t>Corpo da caixa de gordura 300mm em pvc, akros ou similar</t>
  </si>
  <si>
    <t>273,90</t>
  </si>
  <si>
    <t xml:space="preserve"> 97735 </t>
  </si>
  <si>
    <t>PEÇA RETANGULAR PRÉ-MOLDADA, VOLUME DE CONCRETO DE 30 A 100 LITROS, TAXA DE AÇO APROXIMADA DE 30KG/M³. AF_03/2024</t>
  </si>
  <si>
    <t xml:space="preserve"> 89993 </t>
  </si>
  <si>
    <t>GRAUTEAMENTO VERTICAL EM ALVENARIA ESTRUTURAL. AF_09/2021</t>
  </si>
  <si>
    <t xml:space="preserve"> 101617 </t>
  </si>
  <si>
    <t>PREPARO DE FUNDO DE VALA COM LARGURA MAIOR OU IGUAL A 1,5 M E MENOR QUE 2,5 M (ACERTO DO SOLO NATURAL). AF_08/2020</t>
  </si>
  <si>
    <t xml:space="preserve"> 89996 </t>
  </si>
  <si>
    <t>ARMAÇÃO VERTICAL DE ALVENARIA ESTRUTURAL; DIÂMETRO DE 10,0 MM. AF_09/2021</t>
  </si>
  <si>
    <t xml:space="preserve"> 00043386 </t>
  </si>
  <si>
    <t>MEIO-FIO OU GUIA DE CONCRETO PRE-MOLDADO, TIPO CHAPEU PARA BOCA DE LOBO,  DIMENSOES *1,20* X 0,15 X 0,30 M</t>
  </si>
  <si>
    <t xml:space="preserve"> 00043440 </t>
  </si>
  <si>
    <t>CONJUNTO PRE-MOLDADO COMPOSTO POR GRELHA (0,99 X 0,45 M), QUADRO (1,10 X 0,52 M) E CANTONEIRA (1,10 X 0,35 M), EM CONCRETO ARMADO, COM FCK DE 21 MPA</t>
  </si>
  <si>
    <t xml:space="preserve"> 00042695 </t>
  </si>
  <si>
    <t>CURVA PVC, BB, JE, 90 GRAUS, DN 200 MM, PARA TUBO CORRUGADO E/OU LISO, REDE COLETORA ESGOTO</t>
  </si>
  <si>
    <t xml:space="preserve"> 00003500 </t>
  </si>
  <si>
    <t>JOELHO, PVC SOLDAVEL, 45 GRAUS, 25 MM, COR MARROM, PARA AGUA FRIA PREDIAL</t>
  </si>
  <si>
    <t xml:space="preserve"> 004606 </t>
  </si>
  <si>
    <t xml:space="preserve"> 00001873 </t>
  </si>
  <si>
    <t>CAIXA DE PASSAGEM, EM PVC, DE 4" X 4", PARA ELETRODUTO FLEXIVEL CORRUGADO</t>
  </si>
  <si>
    <t xml:space="preserve"> 00000998 </t>
  </si>
  <si>
    <t>CABO DE COBRE, FLEXIVEL, CLASSE 4 OU 5, ISOLACAO EM PVC/A, ANTICHAMA BWF-B, COBERTURA PVC-ST1, ANTICHAMA BWF-B, 1 CONDUTOR, 0,6/1 KV, SECAO NOMINAL 95 MM2</t>
  </si>
  <si>
    <t xml:space="preserve"> 00000980 </t>
  </si>
  <si>
    <t>CABO DE COBRE, FLEXIVEL, CLASSE 4 OU 5, ISOLACAO EM PVC/A, ANTICHAMA BWF-B, 1 CONDUTOR, 450/750 V, SECAO NOMINAL 10 MM2</t>
  </si>
  <si>
    <t xml:space="preserve"> 00000979 </t>
  </si>
  <si>
    <t>CABO DE COBRE, FLEXIVEL, CLASSE 4 OU 5, ISOLACAO EM PVC/A, ANTICHAMA BWF-B, 1 CONDUTOR, 450/750 V, SECAO NOMINAL 16 MM2</t>
  </si>
  <si>
    <t xml:space="preserve"> 00039232 </t>
  </si>
  <si>
    <t>CABO DE COBRE, FLEXIVEL, CLASSE 4 OU 5, ISOLACAO EM PVC/A, ANTICHAMA BWF-B, 1 CONDUTOR, 450/750 V, SECAO NOMINAL 25 MM2</t>
  </si>
  <si>
    <t xml:space="preserve"> 91962 </t>
  </si>
  <si>
    <t>INTERRUPTOR SIMPLES (1 MÓDULO) COM INTERRUPTOR PARALELO (2 MÓDULOS), 10A/250V, SEM SUPORTE E SEM PLACA - FORNECIMENTO E INSTALAÇÃO. AF_03/2023</t>
  </si>
  <si>
    <t xml:space="preserve"> 91978 </t>
  </si>
  <si>
    <t>INTERRUPTOR INTERMEDIÁRIO (1 MÓDULO), 10A/250V, SEM SUPORTE E SEM PLACA - FORNECIMENTO E INSTALAÇÃO. AF_03/2023</t>
  </si>
  <si>
    <t xml:space="preserve"> 91968 </t>
  </si>
  <si>
    <t>INTERRUPTOR PARALELO (3 MÓDULOS), 10A/250V, SEM SUPORTE E SEM PLACA - FORNECIMENTO E INSTALAÇÃO. AF_03/2023</t>
  </si>
  <si>
    <t xml:space="preserve"> 010945 </t>
  </si>
  <si>
    <t>PLACA CEGA 4"x4" PIAL LEGRAND</t>
  </si>
  <si>
    <t>112,00</t>
  </si>
  <si>
    <t xml:space="preserve"> 044340 </t>
  </si>
  <si>
    <t>SENSOR DE PRESENCA LIGHTEX PARA PAREDE(LIGA/DESLIGA)</t>
  </si>
  <si>
    <t xml:space="preserve"> 003421 </t>
  </si>
  <si>
    <t>BUCHA DE ALUMINIO PARA ELETRODUTO 1/2"</t>
  </si>
  <si>
    <t xml:space="preserve"> 003530 </t>
  </si>
  <si>
    <t xml:space="preserve"> 007731 </t>
  </si>
  <si>
    <t xml:space="preserve"> 004979 </t>
  </si>
  <si>
    <t xml:space="preserve"> 003349 </t>
  </si>
  <si>
    <t xml:space="preserve"> 00001576 </t>
  </si>
  <si>
    <t>TERMINAL A COMPRESSAO EM COBRE ESTANHADO PARA CABO 25 MM2, 1 FURO E 1 COMPRESSAO, PARA PARAFUSO DE FIXACAO M8</t>
  </si>
  <si>
    <t xml:space="preserve"> 00002373 </t>
  </si>
  <si>
    <t>DISJUNTOR TIPO NEMA, TRIPOLAR 60 ATE 100 A, TENSAO MAXIMA DE 415 V</t>
  </si>
  <si>
    <t>35,00</t>
  </si>
  <si>
    <t>Disjuntor bipolar 80 A, padrão DIN (linha branca), curva de disparo C, corrente de interrupção 5KA, ref.: Siemens 5SX1 ou similar.</t>
  </si>
  <si>
    <t>58,90</t>
  </si>
  <si>
    <t xml:space="preserve"> 00002391 </t>
  </si>
  <si>
    <t>DISJUNTOR TERMOMAGNETICO TRIPOLAR 125 A / 425 V / ICC - 25 KA</t>
  </si>
  <si>
    <t xml:space="preserve"> 00001578 </t>
  </si>
  <si>
    <t>TERMINAL A COMPRESSAO EM COBRE ESTANHADO PARA CABO 50 MM2, 1 FURO E 1 COMPRESSAO, PARA PARAFUSO DE FIXACAO M8</t>
  </si>
  <si>
    <t>CHAVES, FUSIVEIS E DISJUNTORES</t>
  </si>
  <si>
    <t xml:space="preserve"> 044793 </t>
  </si>
  <si>
    <t>DISJUNTOR CAIXA MOLDADA TERMOMAGNETICO FIXO, TRIPOLAR 200A, ICU: 50KA, 400/500VCA</t>
  </si>
  <si>
    <t xml:space="preserve"> 010115 </t>
  </si>
  <si>
    <t xml:space="preserve"> 044680 </t>
  </si>
  <si>
    <t>DISPOSITIVO INTERRUPTOR DR BIPOLAR 25A - 30MA</t>
  </si>
  <si>
    <t xml:space="preserve"> 044624 </t>
  </si>
  <si>
    <t>DISPOSITIVO INTERRUPTOR DR BIPOLAR 40A - 30MA</t>
  </si>
  <si>
    <t xml:space="preserve"> 034533 </t>
  </si>
  <si>
    <t>ELETROCALHA - SAIDA HORIZONTAL PRE GALVANIZADA PARA ELETRODUTO 2.1/2" CHAPA 16</t>
  </si>
  <si>
    <t xml:space="preserve"> 07646 </t>
  </si>
  <si>
    <t>ELETROCALHA PERFURADA S/VIROLA, TIPO "U" , DE (100X75X3000)MM</t>
  </si>
  <si>
    <t xml:space="preserve"> 13885 </t>
  </si>
  <si>
    <t>TAMPA DE ENCAIXE PARA ELETROCALHA PERFUR ADA OU LISA, 100X3000MM</t>
  </si>
  <si>
    <t xml:space="preserve"> 12130 </t>
  </si>
  <si>
    <t>TE HORIZONTAL 90°, PARA ELETROCALHA PERF URADA OU LISA, 100X75MM, PRE-ZINCADA</t>
  </si>
  <si>
    <t xml:space="preserve"> 035758 </t>
  </si>
  <si>
    <t>4,77</t>
  </si>
  <si>
    <t>1,25</t>
  </si>
  <si>
    <t xml:space="preserve"> 00002686 </t>
  </si>
  <si>
    <t>ELETRODUTO DE PVC RIGIDO ROSCAVEL DE 3 ", SEM LUVA</t>
  </si>
  <si>
    <t>Entrada em Baixa Tensão</t>
  </si>
  <si>
    <t>Arruela de alumínio p/eletroduto d=1 1/ 4"</t>
  </si>
  <si>
    <t>1,75</t>
  </si>
  <si>
    <t>5,25</t>
  </si>
  <si>
    <t>Bucha em liga zamak para eletroduto 16mm, d=1/2"</t>
  </si>
  <si>
    <t>Conector p/ haste de aterramento 3/4"</t>
  </si>
  <si>
    <t>Cabo cobre rígido, isolado, 16mm2 - 450/750v / 70º</t>
  </si>
  <si>
    <t>Cabo de cobre nu 25 mm2 meio-duro</t>
  </si>
  <si>
    <t>65,49</t>
  </si>
  <si>
    <t>Quadro de medição trifásico em Noril c/lente para leitura</t>
  </si>
  <si>
    <t>Bucha aluminio p/eletroduto d=1 1/ 4"</t>
  </si>
  <si>
    <t>Haste cobreada copperweld p/ aterramento 254 micr d= 3/4" x 3,00 m c/conector</t>
  </si>
  <si>
    <t>Eletroduto condulete pvc rígido, d= 1/2"</t>
  </si>
  <si>
    <t>QUADRO DE DISTRIBUIÇÃO</t>
  </si>
  <si>
    <t xml:space="preserve"> 041533 </t>
  </si>
  <si>
    <t>QUADRO DIST EMBUTIR MET C/ BARRAMENTO TRIFASICO 24 CIRC - 100A C/ TRINCO</t>
  </si>
  <si>
    <t xml:space="preserve"> P.18.000.050279 </t>
  </si>
  <si>
    <t>57,30</t>
  </si>
  <si>
    <t>Quadro de distribuição de embutir em chapa de aço, p/até 56 disjuntores c/barramento, padrão DIN, Cemar ou similar</t>
  </si>
  <si>
    <t>ARGAMASSA TRAÇO 1:3:12 (EM VOLUME DE CIMENTO, CAL E AREIA MÉDIA ÚMIDA) PARA EMBOÇO/MASSA ÚNICA/ASSENTAMENTO DE ALVENARIA DE VEDAÇÃO, PREPARO MECÂNICO COM BETONEIRA 600 L. AF_08/2019</t>
  </si>
  <si>
    <t>0,86</t>
  </si>
  <si>
    <t>0,60</t>
  </si>
  <si>
    <t>0,95</t>
  </si>
  <si>
    <t>0,61</t>
  </si>
  <si>
    <t xml:space="preserve"> 00012043 </t>
  </si>
  <si>
    <t>QUADRO DE DISTRIBUICAO COM BARRAMENTO TRIFASICO, DE EMBUTIR, EM CHAPA DE ACO GALVANIZADO, PARA 30 DISJUNTORES DIN, 225 A</t>
  </si>
  <si>
    <t xml:space="preserve"> 036720 </t>
  </si>
  <si>
    <t xml:space="preserve"> P.15.000.034123 </t>
  </si>
  <si>
    <t xml:space="preserve"> 045201 </t>
  </si>
  <si>
    <t xml:space="preserve"> 00041679 </t>
  </si>
  <si>
    <t>MEIO-FIO OU GUIA DE CONCRETO PRE-MOLDADO, COMP 1 M, *20 X 12/15* CM (H X L1/L2)</t>
  </si>
  <si>
    <t>Vassoura piaçava</t>
  </si>
  <si>
    <t>0,59</t>
  </si>
  <si>
    <t>Sabão em pó</t>
  </si>
  <si>
    <t xml:space="preserve"> 87296 </t>
  </si>
  <si>
    <t>14,16</t>
  </si>
  <si>
    <t xml:space="preserve"> 94972 </t>
  </si>
  <si>
    <t>CONCRETO FCK = 30MPA, TRAÇO 1:2,1:2,5 (EM MASSA SECA DE CIMENTO/ AREIA MÉDIA/ BRITA 1) - PREPARO MECÂNICO COM BETONEIRA 600 L. AF_05/2021</t>
  </si>
  <si>
    <t xml:space="preserve"> 00043056 </t>
  </si>
  <si>
    <t>ACO CA-50, 20,0 MM OU 25,0 MM, VERGALHAO</t>
  </si>
  <si>
    <t xml:space="preserve"> 00038115 </t>
  </si>
  <si>
    <t>INTERRUPTOR INTERMEDIARIO 10 A, 250 V (APENAS MODULO)</t>
  </si>
  <si>
    <t xml:space="preserve"> 9.2.2 </t>
  </si>
  <si>
    <t xml:space="preserve"> 12623 </t>
  </si>
  <si>
    <t>Piso alta resistência ou industrial de 12 mm, comum, cor cinza, com juntas plásticas, sem polimento, ecclusive argamassa de regularização, aplicado</t>
  </si>
  <si>
    <t>Piso alta resistencia, comum, cor cinza, e=12mm, aplicado com juntas plásticas, sem polimento</t>
  </si>
  <si>
    <t>7,58</t>
  </si>
  <si>
    <t>SINAPI (11/2024) - CPOS/CDHU (01/2025) - SBC (01/2025) - ORSE (10/2024) - IOPES (08/2024) - EMOP (11/2024) - SEINFRA (028)</t>
  </si>
  <si>
    <t>00</t>
  </si>
  <si>
    <t>Estão exclusos do escopo: movimentação de terra, mobiliário e equipamentos, piso intertravado, bate-macas, chapas metálicas das portas, paisagismo (exceto grama), instalações de automação, CFTV, energia fotovoltaica, controle de acesso, CATV, sonorização, compressor odontológico e bomba de vacuo odontológico portatéis e equipamentos de ar condicionado.</t>
  </si>
  <si>
    <t>ISS conforme a Lei Complementar 116/2003 e a Lei 11.438/1997 da Prefeitura Municipal de São Paulo. A responsabilidade pela adequação do ISS às normas vigentes no município cabe a cada ente competente.</t>
  </si>
  <si>
    <t>UNMES</t>
  </si>
  <si>
    <t xml:space="preserve"> 93200 </t>
  </si>
  <si>
    <t>FIXAÇÃO (ENCUNHAMENTO) DE ALVENARIA DE VEDAÇÃO COM ARGAMASSA APLICADA COM BISNAGA. AF_03/2024</t>
  </si>
  <si>
    <t xml:space="preserve"> 9816 </t>
  </si>
  <si>
    <t>Arruela lisa zincada d=1/4"</t>
  </si>
  <si>
    <t xml:space="preserve"> 063120 </t>
  </si>
  <si>
    <t>CHUMBADOR CB 3/8""x2.1/2""+ PARAFUSO</t>
  </si>
  <si>
    <t>Locação de container tipo depósito - área mínima de 13,80 m²</t>
  </si>
  <si>
    <t>Ajudante eletricista</t>
  </si>
  <si>
    <t>Eletricista</t>
  </si>
  <si>
    <t>Ajudante geral</t>
  </si>
  <si>
    <t>Container depósito, módulo metálico em aço galvanizado de 6,0x2,3x2,5m, vão livre, piso de concreto, cimentado, madeira ou material equivalente</t>
  </si>
  <si>
    <t>5,16</t>
  </si>
  <si>
    <t>39,79</t>
  </si>
  <si>
    <t>50,72</t>
  </si>
  <si>
    <t>48,13</t>
  </si>
  <si>
    <t>1.660,14</t>
  </si>
  <si>
    <t>49,80</t>
  </si>
  <si>
    <t xml:space="preserve"> 2064 </t>
  </si>
  <si>
    <t>205,19</t>
  </si>
  <si>
    <t>6,15</t>
  </si>
  <si>
    <t xml:space="preserve"> 158 </t>
  </si>
  <si>
    <t xml:space="preserve"> 11247 </t>
  </si>
  <si>
    <t xml:space="preserve"> 10578 </t>
  </si>
  <si>
    <t xml:space="preserve"> 4728 </t>
  </si>
  <si>
    <t xml:space="preserve"> 00012894/SINAPI </t>
  </si>
  <si>
    <t>17,48</t>
  </si>
  <si>
    <t xml:space="preserve"> 11249 </t>
  </si>
  <si>
    <t>617,95</t>
  </si>
  <si>
    <t xml:space="preserve"> 4174 </t>
  </si>
  <si>
    <t>12,00</t>
  </si>
  <si>
    <t xml:space="preserve"> 8877 </t>
  </si>
  <si>
    <t xml:space="preserve"> 10788 </t>
  </si>
  <si>
    <t xml:space="preserve"> 11248 </t>
  </si>
  <si>
    <t xml:space="preserve"> 00012895/SINAPI </t>
  </si>
  <si>
    <t>13,45</t>
  </si>
  <si>
    <t xml:space="preserve"> 941 </t>
  </si>
  <si>
    <t>190,77</t>
  </si>
  <si>
    <t xml:space="preserve"> 11245 </t>
  </si>
  <si>
    <t xml:space="preserve"> 10492 </t>
  </si>
  <si>
    <t>190,00</t>
  </si>
  <si>
    <t>2,55</t>
  </si>
  <si>
    <t xml:space="preserve"> 10362 </t>
  </si>
  <si>
    <t xml:space="preserve"> 11264 </t>
  </si>
  <si>
    <t xml:space="preserve"> 10517 </t>
  </si>
  <si>
    <t xml:space="preserve"> 00004299/SINAPI </t>
  </si>
  <si>
    <t>Parafuso zincado rosca soberba, cabeca sextavada, 5/16" x 110 mm, para fixacao de telha em madeira</t>
  </si>
  <si>
    <t>1,84</t>
  </si>
  <si>
    <t>2,61</t>
  </si>
  <si>
    <t xml:space="preserve"> 11246 </t>
  </si>
  <si>
    <t xml:space="preserve"> 1567 </t>
  </si>
  <si>
    <t xml:space="preserve"> 4729 </t>
  </si>
  <si>
    <t>37,80</t>
  </si>
  <si>
    <t xml:space="preserve"> 00006111/SINAPI </t>
  </si>
  <si>
    <t xml:space="preserve"> 10761 </t>
  </si>
  <si>
    <t xml:space="preserve"> 00001607/SINAPI </t>
  </si>
  <si>
    <t>0,49</t>
  </si>
  <si>
    <t xml:space="preserve"> 634 </t>
  </si>
  <si>
    <t>472,62</t>
  </si>
  <si>
    <t>33,08</t>
  </si>
  <si>
    <t xml:space="preserve"> 00044535/SINAPI </t>
  </si>
  <si>
    <t>50,63</t>
  </si>
  <si>
    <t>3,54</t>
  </si>
  <si>
    <t xml:space="preserve"> 11243 </t>
  </si>
  <si>
    <t xml:space="preserve"> 00012892/SINAPI </t>
  </si>
  <si>
    <t>12,10</t>
  </si>
  <si>
    <t xml:space="preserve"> 2193 </t>
  </si>
  <si>
    <t>23,84</t>
  </si>
  <si>
    <t>27,89</t>
  </si>
  <si>
    <t xml:space="preserve"> 00002711/SINAPI </t>
  </si>
  <si>
    <t xml:space="preserve"> 11265 </t>
  </si>
  <si>
    <t xml:space="preserve"> 10790 </t>
  </si>
  <si>
    <t xml:space="preserve"> 10596 </t>
  </si>
  <si>
    <t xml:space="preserve"> 10599 </t>
  </si>
  <si>
    <t xml:space="preserve"> 00012893/SINAPI </t>
  </si>
  <si>
    <t>64,56</t>
  </si>
  <si>
    <t xml:space="preserve"> 10789 </t>
  </si>
  <si>
    <t xml:space="preserve"> 00004750/SINAPI </t>
  </si>
  <si>
    <t>19,13</t>
  </si>
  <si>
    <t>10,62</t>
  </si>
  <si>
    <t xml:space="preserve"> 00001213/SINAPI </t>
  </si>
  <si>
    <t>Carpinteiro de formas para concreto (horista)</t>
  </si>
  <si>
    <t>20,85</t>
  </si>
  <si>
    <t xml:space="preserve"> 2378 </t>
  </si>
  <si>
    <t xml:space="preserve"> 1651 </t>
  </si>
  <si>
    <t>Óculos branco proteçãoProtetor auricular</t>
  </si>
  <si>
    <t>6,70</t>
  </si>
  <si>
    <t xml:space="preserve"> 10282 </t>
  </si>
  <si>
    <t>46,20</t>
  </si>
  <si>
    <t xml:space="preserve"> 4722 </t>
  </si>
  <si>
    <t xml:space="preserve"> 11244 </t>
  </si>
  <si>
    <t xml:space="preserve"> 10579 </t>
  </si>
  <si>
    <t xml:space="preserve"> 10577 </t>
  </si>
  <si>
    <t xml:space="preserve"> 00010777/SINAPI </t>
  </si>
  <si>
    <t>945,23</t>
  </si>
  <si>
    <t>DOBRADICA FERRO 3x 3" COM PINO DE METAL BICROMATIZADO</t>
  </si>
  <si>
    <t>TELHA CIMENTICIA ONDULADA 5mm 1,83x1,10 (2,01m2)</t>
  </si>
  <si>
    <t>PREGO FERRO GALVANIZADO TELHADEIRO (53 un/kg)</t>
  </si>
  <si>
    <t>REGISTRO GAVETA BRUTO EM LATAO FORJADO, BITOLA 1" (REF 1509)</t>
  </si>
  <si>
    <t>FITA VEDA ROSCA, EM PTFE, ROLO DE 18 MM X 50 M (L X C)</t>
  </si>
  <si>
    <t>ENTRADA DE ENERGIA ELÉTRICA, AÉREA, TRIFÁSICA, COM CAIXA DE EMBUTIR, CABO DE 10 MM2 E DISJUNTOR DIN 50A (NÃO INCLUSO O POSTE DE CONCRETO). AF_07/2020</t>
  </si>
  <si>
    <t xml:space="preserve"> 104749 </t>
  </si>
  <si>
    <t>CONECTOR GRAMPO METÁLICO TIPO OLHAL, PARA SPDA, PARA HASTE DE ATERRAMENTO DE 3/4'' E CABOS DE 10 A 50 MM2 - FORNECIMENTO E INSTALAÇÃO. AF_08/2023</t>
  </si>
  <si>
    <t>VERGALHAO ZINCADO ROSCA TOTAL, 1/4" (6,3 MM)</t>
  </si>
  <si>
    <t>CAIXA DE INSPECAO PARA ATERRAMENTO E PARA RAIOS, EM POLIPROPILENO, DIAMETRO = 300 MM X ALTURA = 400 MM</t>
  </si>
  <si>
    <t>Remoção de entulho separado de obra com caçamba metálica - terra, alvenaria, concreto, argamassa, madeira, papel, plástico ou metal</t>
  </si>
  <si>
    <t>Remoção de entulho de obra, terra, alvenaria, concreto, argamassa, madeira, papel, plástico, metal, capacidade de 4m³</t>
  </si>
  <si>
    <t>Servente</t>
  </si>
  <si>
    <t>M2XMES</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</si>
  <si>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</si>
  <si>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</si>
  <si>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</si>
  <si>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</si>
  <si>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</si>
  <si>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</si>
  <si>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</si>
  <si>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</si>
  <si>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Laje pré-fabricada unidirecional em viga treliçada/lajota em EPS LT 16 (12 + 4) - SC = 300kgf/m²</t>
  </si>
  <si>
    <t>Pedreiro</t>
  </si>
  <si>
    <t>TELA DE ACO SOLDADA GALVANIZADA/ZINCADA PARA ALVENARIA, FIO D = *1,20 A 1,70* MM, MALHA 15 X 15 MM, (C X L) *50 X 12* CM</t>
  </si>
  <si>
    <t xml:space="preserve"> 00001379/SINAPI </t>
  </si>
  <si>
    <t>0,76</t>
  </si>
  <si>
    <t>3,79</t>
  </si>
  <si>
    <t>7,12</t>
  </si>
  <si>
    <t xml:space="preserve"> 00000367/SINAPI </t>
  </si>
  <si>
    <t>Areia grossa - posto jazida/fornecedor (retirado na jazida, sem transporte)</t>
  </si>
  <si>
    <t>101,30</t>
  </si>
  <si>
    <t xml:space="preserve"> 11639 </t>
  </si>
  <si>
    <t>11,54</t>
  </si>
  <si>
    <t>128,32</t>
  </si>
  <si>
    <t>35,96</t>
  </si>
  <si>
    <t>3,66</t>
  </si>
  <si>
    <t>6,88</t>
  </si>
  <si>
    <t>3,21</t>
  </si>
  <si>
    <t>DIVISORIA, PLACA PRE-MOLDADA EM GRANILITE, MARMORITE OU GRANITINA, E = *3 CM</t>
  </si>
  <si>
    <t xml:space="preserve"> 3188 </t>
  </si>
  <si>
    <t>PERFIL MODULAR EM ALUMINIO 6MT CHAMPAGNE CLARO SEM ABA LINK RM-283 ROMETAL</t>
  </si>
  <si>
    <t>CHAPA DE ACO GROSSA, ASTM A36, E = 5/8" (15,88 MM) 124,49 KG/M2</t>
  </si>
  <si>
    <t>PARAFUSO ZINCADO ROSCA SOBERBA, CABECA SEXTAVADA, 5/16" X 250 MM, PARA FIXACAO DE TELHA EM MADEIRA</t>
  </si>
  <si>
    <t>CHAPA DE POLICARBONATO ALVEOLAR 2,10x6,0mx10mm</t>
  </si>
  <si>
    <t>IMPERMEABILIZAÇÃO DE SUPERFÍCIE COM ARGAMASSA POLIMÉRICA / MEMBRANA ACRÍLICA, 4 DEMÃOS, REFORÇADA COM VÉU DE POLIÉSTER (MAV). AF_09/2023</t>
  </si>
  <si>
    <t>PORTA MADEIRA LISA PARA PINTURA 1,20x2,10m</t>
  </si>
  <si>
    <t>Porta lisa de correr suspensa em madeira com batente</t>
  </si>
  <si>
    <t>Carpinteiro</t>
  </si>
  <si>
    <t>Porta lisa de correr suspensa em madeira Curupixá, freijo, com batente e trilho na parte superior</t>
  </si>
  <si>
    <t>Porta veneziana de abrir em alumínio, sob medida</t>
  </si>
  <si>
    <t>Cimento CPII-E-32 (sacos de 50 kg)</t>
  </si>
  <si>
    <t>Porta em alumínio anodizado fosco L 30, tipo veneziana de giro, completa com batente e ferragem, sob medida com referência 90 cm x 185 cm</t>
  </si>
  <si>
    <t>Areia média lavada (a granel caçamba fechada)</t>
  </si>
  <si>
    <t>PORTA DE ALUMINIO ANODIZADO AO NATURAL,EM 2 FOLHAS DE ABRIR, TENDO 1 CONTRAPINAZIO DIVIDINDO A ESQUADRIA EM 2 VAZIOS PARA VIDRO,EM PERFIS SERIE 25,EXCLUSIVE FECHADURA.FORNECIMENTO E COLOCACAO 3%-DESGASTE DE FERRAMENTAS E EPI 39%-ANODIZACAO E ACESSORIOS</t>
  </si>
  <si>
    <t>Porta de abrir em tela ondulada de aço galvanizado, completa</t>
  </si>
  <si>
    <t>Porta de abrir em tela de aço galvanizado, ondulada de 1´ fio 12, sob medida</t>
  </si>
  <si>
    <t>5,68</t>
  </si>
  <si>
    <t>521,68</t>
  </si>
  <si>
    <t>1,56</t>
  </si>
  <si>
    <t xml:space="preserve"> 13064 </t>
  </si>
  <si>
    <t>19,12</t>
  </si>
  <si>
    <t>1,27</t>
  </si>
  <si>
    <t>1,03</t>
  </si>
  <si>
    <t xml:space="preserve"> 00000370/SINAPI </t>
  </si>
  <si>
    <t>100,00</t>
  </si>
  <si>
    <t>JANELA DE ALUMÍNIO TIPO MAXIM-AR, COM VIDROS, BATENTE E FERRAGENS, EXCLUSIVE ALIZAR, ACABAMENTO E CONTRAMARCO, FIXAÇÃO COM PARAFUSO. FORNECIMENTO E INSTALAÇÃO. AF_11/2024</t>
  </si>
  <si>
    <t>JANELA MAXIM-AR, EM ALUMINIO PERFIL 25, 60 X 80 CM (A X L), ACABAMENTO BRANCO OU BRILHANTE, BATENTE DE 4 A 5 CM, COM VIDRO 4 MM, SEM GUARNICAO/ALIZAR</t>
  </si>
  <si>
    <t>JANELA DE ALUMÍNIO DE CORRER COM 4 FOLHAS PARA VIDROS, COM VIDROS, BATENTE E FERRAGENS, EXCLUSIVE ACABAMENTO, ALIZAR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</si>
  <si>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</si>
  <si>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8,71</t>
  </si>
  <si>
    <t xml:space="preserve"> 12929 </t>
  </si>
  <si>
    <t>3,49</t>
  </si>
  <si>
    <t>1,00</t>
  </si>
  <si>
    <t>45,52</t>
  </si>
  <si>
    <t xml:space="preserve"> 00004721/SINAPI </t>
  </si>
  <si>
    <t>Pedra britada n. 1 (9,5 a 19 mm) posto pedreira/fornecedor, sem frete</t>
  </si>
  <si>
    <t>125,38</t>
  </si>
  <si>
    <t>7,20</t>
  </si>
  <si>
    <t>0,51</t>
  </si>
  <si>
    <t>6,09</t>
  </si>
  <si>
    <t>1,22</t>
  </si>
  <si>
    <t>Puxador duplo em aço inoxidável, para porta de madeira, alumínio ou vidro, de 350 mm</t>
  </si>
  <si>
    <t>Ajudante serralheiro</t>
  </si>
  <si>
    <t>Serralheiro</t>
  </si>
  <si>
    <t>Puxador duplo para porta de madeira, alumínio ou vidro, ref. Dorma Manet de 350mm da Dorma ou equivalente</t>
  </si>
  <si>
    <t>5,73</t>
  </si>
  <si>
    <t xml:space="preserve"> 2062 </t>
  </si>
  <si>
    <t>0,25</t>
  </si>
  <si>
    <t>ALIZAR ALUMINIO PARA CAIXILHO PINT.ELETROSTATICA BRANCA</t>
  </si>
  <si>
    <t>Fechadura com maçaneta tipo alavanca em aço inoxidável, para porta externa</t>
  </si>
  <si>
    <t>Ajudante de carpinteiro</t>
  </si>
  <si>
    <t>Fechadura com maçaneta tipo alavanca em aço inoxidável e rozeta, ref. Victória Ecoinox 882 IXE externa da Pado ou equivalente</t>
  </si>
  <si>
    <t>DOBRADICA EM ACO/FERRO, 3" X 2 1/2", E= 1,9 A 2 MM, SEM ANEL, CROMADO OU ZINCADO, TAMPA BOLA, COM PARAFUSOS</t>
  </si>
  <si>
    <t>REVESTIMENTO CERÂMICO PARA PAREDES INTERNAS COM PLACAS TIPO ESMALTADA DE DIMENSÕES 60X60 CM APLICADAS NA ALTURA INTEIRA DAS PAREDES. AF_02/2023_PE</t>
  </si>
  <si>
    <t>REVESTIMENTO EM CERAMICA ESMALTADA, FORMATO MAIOR A 2025 CM2</t>
  </si>
  <si>
    <t>7,65</t>
  </si>
  <si>
    <t>1,51</t>
  </si>
  <si>
    <t>406,01</t>
  </si>
  <si>
    <t>10,15</t>
  </si>
  <si>
    <t>1,28</t>
  </si>
  <si>
    <t>2,70</t>
  </si>
  <si>
    <t>5,70</t>
  </si>
  <si>
    <t>7,60</t>
  </si>
  <si>
    <t xml:space="preserve"> 3077 </t>
  </si>
  <si>
    <t>7,29</t>
  </si>
  <si>
    <t xml:space="preserve"> 8428 </t>
  </si>
  <si>
    <t>2,28</t>
  </si>
  <si>
    <t xml:space="preserve"> 12112 </t>
  </si>
  <si>
    <t xml:space="preserve"> 7119 </t>
  </si>
  <si>
    <t>616,79</t>
  </si>
  <si>
    <t>4,32</t>
  </si>
  <si>
    <t>12,43</t>
  </si>
  <si>
    <t xml:space="preserve"> 9964 </t>
  </si>
  <si>
    <t>20,66</t>
  </si>
  <si>
    <t>12,39</t>
  </si>
  <si>
    <t>1,53</t>
  </si>
  <si>
    <t>0,67</t>
  </si>
  <si>
    <t>FITA VEDA ROSCA, EM PTFE, ROLO DE 18 MM X 10 M (L X C)</t>
  </si>
  <si>
    <t>Bacia sifonada com caixa de descarga acoplada e tampa - infantil</t>
  </si>
  <si>
    <t>Massa para vidro comum branca e/ou cinza</t>
  </si>
  <si>
    <t>Bolsa de borracha para bacia sifonada</t>
  </si>
  <si>
    <t>Encanador</t>
  </si>
  <si>
    <t>Tubo de ligação com canopla para sanitários</t>
  </si>
  <si>
    <t>Ajudante de encanador</t>
  </si>
  <si>
    <t>Parafusos niquelados para sanitários</t>
  </si>
  <si>
    <t>Bacia sifonafa com caixa de descarga acoplada de louça branca - infantil, referência Icasa, Celite ou equivalente</t>
  </si>
  <si>
    <t>Assento sanitário tipo universal para bacia sifonada infantil; referência Tupan, Astra ou equivalente</t>
  </si>
  <si>
    <t>Anel de borracha expansão para ligação em bacia sifonada, 100 mm (4´)</t>
  </si>
  <si>
    <t>Lavatório suspenso de Canto - Izy - L101 - Deca ou equivalente, inclusive válvula de saída cromada 1?, sifão em metal cromado 1? x 1/2", engate flexível trançado inox 1/2? x 30cm e parafusos para fixação, exclusive torneira</t>
  </si>
  <si>
    <t>Quantidade</t>
  </si>
  <si>
    <t>Custo Horário</t>
  </si>
  <si>
    <t>Custo Horário Total</t>
  </si>
  <si>
    <t>AJUDANTE (AJUDANTE PRATICO - SINDUSCON) (LABOR)</t>
  </si>
  <si>
    <t>20,14</t>
  </si>
  <si>
    <t>42,29</t>
  </si>
  <si>
    <t>ENCANADOR (OFICIAL - SINDUSCON) (LABOR)</t>
  </si>
  <si>
    <t>23,87</t>
  </si>
  <si>
    <t>50,12</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</si>
  <si>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</si>
  <si>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</si>
  <si>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</si>
  <si>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</si>
  <si>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</si>
  <si>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</si>
  <si>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</si>
  <si>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</si>
  <si>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</si>
  <si>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233,32</t>
  </si>
  <si>
    <t>147,93</t>
  </si>
  <si>
    <t>40,97</t>
  </si>
  <si>
    <t>CONJUNTO PARAFUSO ACO INOX 304 ROSCA SOBERBA 7,2MM PARA FIXACAO DE BACIA/MICTORIOS</t>
  </si>
  <si>
    <t>13,00</t>
  </si>
  <si>
    <t>ENGATE FLEXIVEL TRANÇADO INOX 1/2? X 30CM</t>
  </si>
  <si>
    <t>40,10</t>
  </si>
  <si>
    <t>Custo unitário total de material</t>
  </si>
  <si>
    <t>Cuba de louça de embutir redonda</t>
  </si>
  <si>
    <t>Cuba de louça de embutir redonda, de 36cm, branca, ref. Icasa, Deca ou equivalente</t>
  </si>
  <si>
    <t>Massa plástica para mármore e granito</t>
  </si>
  <si>
    <t>Tampo/bancada em concreto armado, revestido em aço inoxidável fosco polido</t>
  </si>
  <si>
    <t>Sarrafo de cedrinho 2,5 x 5 cm</t>
  </si>
  <si>
    <t>Concreto usinado fck= 15 MPa, slump 5 ± 1cm</t>
  </si>
  <si>
    <t>Desmoldante para formas</t>
  </si>
  <si>
    <t>Chapa compensada cola PVA resinada de 12mm (2,20 x 1,10)m</t>
  </si>
  <si>
    <t>Prego diversas bitolas (referência 18 x 27)</t>
  </si>
  <si>
    <t>Ferreiro/armador</t>
  </si>
  <si>
    <t>Revestimento em aço inoxidável AISI304, liga18,8 em chapa 20 com espessura de 1mm, acabamento escovado - instalado</t>
  </si>
  <si>
    <t>Ajudante de ferreiro</t>
  </si>
  <si>
    <t>Tela em aço soldada nervurada CA-60, Q-61, diâmetro do fio = 3,4mm, espaçamento da malha = 15x15cm - (0,97 kg/m²)</t>
  </si>
  <si>
    <t>0,75</t>
  </si>
  <si>
    <t>3,73</t>
  </si>
  <si>
    <t xml:space="preserve"> 13989 </t>
  </si>
  <si>
    <t xml:space="preserve"> 00002696/SINAPI </t>
  </si>
  <si>
    <t>3,82</t>
  </si>
  <si>
    <t xml:space="preserve"> 00000246/SINAPI </t>
  </si>
  <si>
    <t xml:space="preserve"> 11255 </t>
  </si>
  <si>
    <t xml:space="preserve"> 11256 </t>
  </si>
  <si>
    <t xml:space="preserve"> 11257 </t>
  </si>
  <si>
    <t>0,20</t>
  </si>
  <si>
    <t xml:space="preserve"> 10592 </t>
  </si>
  <si>
    <t>37,45</t>
  </si>
  <si>
    <t xml:space="preserve"> 10593 </t>
  </si>
  <si>
    <t xml:space="preserve"> 11254 </t>
  </si>
  <si>
    <t>27,49</t>
  </si>
  <si>
    <t>0,57</t>
  </si>
  <si>
    <t xml:space="preserve"> 11253 </t>
  </si>
  <si>
    <t>29,00</t>
  </si>
  <si>
    <t>TORNEIRA METALICA CROMADA PARA TANQUE / JARDIM, SEM BICO, CANO LONGO, DE PAREDE, PADRAO POPULAR / USO GERAL, 1/2" OU 3/4"</t>
  </si>
  <si>
    <t>Torneira clínica com volante tipo alavanca</t>
  </si>
  <si>
    <t>Fita teflon de 18 mm</t>
  </si>
  <si>
    <t>Torneira clínica profissional, parede ou mesa tipo alavanca, fabricada em metal cromado com bico arejador</t>
  </si>
  <si>
    <t>Torneira misturador clínica de mesa com arejador articulado, acionamento cotovelo</t>
  </si>
  <si>
    <t>Torneira misturador clínica de mesa com arejador articulado, acionamento cotovelo; ref. Certiva, Solucenter, Proflux  ou equivalente</t>
  </si>
  <si>
    <t xml:space="preserve"> 981 </t>
  </si>
  <si>
    <t xml:space="preserve"> 10053 </t>
  </si>
  <si>
    <t>251,77</t>
  </si>
  <si>
    <t>1,89</t>
  </si>
  <si>
    <t>9,56</t>
  </si>
  <si>
    <t xml:space="preserve"> 9833 </t>
  </si>
  <si>
    <t xml:space="preserve"> 13877 </t>
  </si>
  <si>
    <t>PEDREIRO (OFICIAL - SINDUSCON) (LABOR)</t>
  </si>
  <si>
    <t>19,09</t>
  </si>
  <si>
    <t>SERVENTE (AUXILIAR DE OBRAS - SINDUSCON) (LABOR)</t>
  </si>
  <si>
    <t>17,72</t>
  </si>
  <si>
    <t>14,17</t>
  </si>
  <si>
    <t>99,71</t>
  </si>
  <si>
    <t>ESTACAO DE CHAMADA DE LEITO,COM INTERRUPTOR DE EMBUTIR COM C OMANDOS DE CHAMADAS,EMERGENCIA E PRESENCA,FIXADA SOBRE CAIXA 4"X4" EMBUTIDA NA PAREDE.FORNECIMENTO E COLOCACAO 3%-DESGASTE DE FERRAMENTAS E EPI</t>
  </si>
  <si>
    <t>JUNTA RAPID SMU, DESTINADA PARA UNIAO E VEDACAO ENTRE EXTREMIDADES PONTA/ PONTA DE TUBOS E CONEXOES COM DN 50mm</t>
  </si>
  <si>
    <t>CURVA 90 GRAUS, PVC, SOLDÁVEL, DN 60 MM, INSTALADO EM RESERVAÇÃO PREDIAL DE ÁGUA - FORNECIMENTO E INSTALAÇÃO. AF_04/2024</t>
  </si>
  <si>
    <t>LIXA D'AGUA EM FOLHA, COR PRETA, GRAO 100</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</si>
  <si>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</si>
  <si>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</si>
  <si>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</si>
  <si>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</si>
  <si>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</si>
  <si>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</si>
  <si>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</si>
  <si>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</si>
  <si>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</si>
  <si>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</si>
  <si>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TÊ COM BUCHA DE LATÃO NA BOLSA CENTRAL, PVC, SOLDÁVEL, DN  25 MM X 3/4", INSTALADO EM RESERVAÇÃO PREDIAL DE ÁGUA - FORNECIMENTO E INSTALAÇÃO. AF_04/2024</t>
  </si>
  <si>
    <t>Reservatório de fibra de vidro - capacidade de 15.000 litros</t>
  </si>
  <si>
    <t>Reservatório em poliester reforçado de fibra vidro, capacidade de 15.000 litros</t>
  </si>
  <si>
    <t>Válvula de retenção horizontal em bronze, DN= 1´</t>
  </si>
  <si>
    <t>Válvula de retenção horizontal em bronze 1´</t>
  </si>
  <si>
    <t>Filtro ´Y´ corpo em bronze, pressão de serviço até 20,7 bar (PN 20), DN= 1 1/2´</t>
  </si>
  <si>
    <t>TUBO, PVC, SOLDÁVEL, DE 32MM, INSTALADO EM RAMAL OU SUB-RAMAL DE ÁGUA - FORNECIMENTO E INSTALAÇÃO. AF_06/2022</t>
  </si>
  <si>
    <t>Reservatório em polietileno de alta densidade (cisterna) com antioxidante e proteção contra raios ultravioleta (UV) - capacidade de 5.000 litros</t>
  </si>
  <si>
    <t>Reservatório em polietileno de alta densidade (cisterna), antioxidante e proteção anti UV, capacidade de 5.000 litros, com acessórios, ref. Acqualimp ou equivalente</t>
  </si>
  <si>
    <t>574,33</t>
  </si>
  <si>
    <t>46,52</t>
  </si>
  <si>
    <t>52,47</t>
  </si>
  <si>
    <t>94,44</t>
  </si>
  <si>
    <t>6,57</t>
  </si>
  <si>
    <t>11,23</t>
  </si>
  <si>
    <t>109,61</t>
  </si>
  <si>
    <t>197,29</t>
  </si>
  <si>
    <t>548,49</t>
  </si>
  <si>
    <t>44,42</t>
  </si>
  <si>
    <t>40,21</t>
  </si>
  <si>
    <t>35,48</t>
  </si>
  <si>
    <t>60,67</t>
  </si>
  <si>
    <t>106,24</t>
  </si>
  <si>
    <t>124,30</t>
  </si>
  <si>
    <t>10,19</t>
  </si>
  <si>
    <t xml:space="preserve"> 1569 </t>
  </si>
  <si>
    <t>17,13</t>
  </si>
  <si>
    <t>2,40</t>
  </si>
  <si>
    <t>191,90</t>
  </si>
  <si>
    <t xml:space="preserve"> 00005067/SINAPI </t>
  </si>
  <si>
    <t>18,05</t>
  </si>
  <si>
    <t>6,33</t>
  </si>
  <si>
    <t xml:space="preserve"> 630 </t>
  </si>
  <si>
    <t>1,13</t>
  </si>
  <si>
    <t>7,71</t>
  </si>
  <si>
    <t>1,02</t>
  </si>
  <si>
    <t xml:space="preserve"> 10586 </t>
  </si>
  <si>
    <t>39,00</t>
  </si>
  <si>
    <t xml:space="preserve"> 2212 </t>
  </si>
  <si>
    <t>73,44</t>
  </si>
  <si>
    <t xml:space="preserve"> 00039315/SINAPI </t>
  </si>
  <si>
    <t>0,36</t>
  </si>
  <si>
    <t xml:space="preserve"> 00001106/SINAPI </t>
  </si>
  <si>
    <t>21,71</t>
  </si>
  <si>
    <t>28,55</t>
  </si>
  <si>
    <t>76,34</t>
  </si>
  <si>
    <t xml:space="preserve"> 10585 </t>
  </si>
  <si>
    <t>0,92</t>
  </si>
  <si>
    <t xml:space="preserve"> 00039017/SINAPI </t>
  </si>
  <si>
    <t xml:space="preserve"> 00004509/SINAPI </t>
  </si>
  <si>
    <t>5,51</t>
  </si>
  <si>
    <t>12,89</t>
  </si>
  <si>
    <t xml:space="preserve"> 00043132/SINAPI </t>
  </si>
  <si>
    <t>25,00</t>
  </si>
  <si>
    <t>0,44</t>
  </si>
  <si>
    <t xml:space="preserve"> 00004718/SINAPI </t>
  </si>
  <si>
    <t>126,04</t>
  </si>
  <si>
    <t>12,80</t>
  </si>
  <si>
    <t>34,68</t>
  </si>
  <si>
    <t xml:space="preserve"> 00043130/SINAPI </t>
  </si>
  <si>
    <t>4,38</t>
  </si>
  <si>
    <t xml:space="preserve"> 00000378/SINAPI </t>
  </si>
  <si>
    <t>3,20</t>
  </si>
  <si>
    <t xml:space="preserve"> 00002692/SINAPI </t>
  </si>
  <si>
    <t>Desmoldante protetor para formas de madeira, de base oleosa emulsionada em agua</t>
  </si>
  <si>
    <t>8,47</t>
  </si>
  <si>
    <t>26,53</t>
  </si>
  <si>
    <t xml:space="preserve"> 81 </t>
  </si>
  <si>
    <t>8,77</t>
  </si>
  <si>
    <t>15,17</t>
  </si>
  <si>
    <t>49,37</t>
  </si>
  <si>
    <t>RALO SIFONADO CILINDRICO, PVC, 100 X 40 MM, COM GRELHA REDONDA BRANCA</t>
  </si>
  <si>
    <t>SIFAO PLASTICO TIPO COPO PARA TANQUE, 1.1/4 X 1.1/2"</t>
  </si>
  <si>
    <t>Tubo de PVC rígido PxB com virola e anel de borracha, linha esgoto série reforçada ´R´, DN= 100 mm, inclusive conexões</t>
  </si>
  <si>
    <t>Anel de borracha para tubo PVC 100mm (4´)</t>
  </si>
  <si>
    <t>Tubo de PVC rígido PxB com virola, linha esgoto série reforçada ´R´, DN= 100mm</t>
  </si>
  <si>
    <t>Solução limpadora para PVC</t>
  </si>
  <si>
    <t>Lubrificante para anel de neoprene</t>
  </si>
  <si>
    <t>Tubo de PVC rígido PxB com virola e anel de borracha, linha esgoto série reforçada ´R´, DN= 50 mm, inclusive conexões</t>
  </si>
  <si>
    <t>Tubo de PVC rígido PxB com virola, linha esgoto série reforçada ´R´, DN= 50mm</t>
  </si>
  <si>
    <t>Anel de borracha para tubo PVC 50mm (2´)</t>
  </si>
  <si>
    <t>Tubo de PVC rígido PxB com virola e anel de borracha, linha esgoto série reforçada ´R´, DN= 75 mm, inclusive conexões</t>
  </si>
  <si>
    <t>Tubo de PVC rígido PxB com virola, linha esgoto série reforçada ´R´, DN= 75mm</t>
  </si>
  <si>
    <t>Anel de borracha para tubo PVC 75mm (3´)</t>
  </si>
  <si>
    <t>Tubo de PVC rígido soldável marrom, DN= 40 mm, (1 1/4´), inclusive conexões</t>
  </si>
  <si>
    <t>Lixa d´água, ref. Norton n° 80, Aquaflex ou equivalente</t>
  </si>
  <si>
    <t>Adesivo para tubos PVC</t>
  </si>
  <si>
    <t>Tubo de PVC rígido soldável marrom, DN= 40mm (1 1/4´)</t>
  </si>
  <si>
    <t>Tubo de PVC rígido branco, pontas lisas, soldável, linha esgoto série normal, DN= 40 mm, inclusive conexões</t>
  </si>
  <si>
    <t>Tubo de PVC rígido branco, pontas lisas, soldável, série normal, DN 40mm</t>
  </si>
  <si>
    <t>Anel de borracha para tubo PVC 40mm (1 1/2´)</t>
  </si>
  <si>
    <t>Tubo de PVC rígido, pontas lisas, soldável, linha esgoto série reforçada ´R´, DN= 40 mm, inclusive conexões</t>
  </si>
  <si>
    <t>Tubo de PVC rígido, pontas lisas, soldável, linha esgoto série reforçada ´R´, DN= 40mm</t>
  </si>
  <si>
    <t>0,87</t>
  </si>
  <si>
    <t xml:space="preserve"> 2036 </t>
  </si>
  <si>
    <t>69,74</t>
  </si>
  <si>
    <t>4,39</t>
  </si>
  <si>
    <t xml:space="preserve"> 00006138/SINAPI </t>
  </si>
  <si>
    <t>8,23</t>
  </si>
  <si>
    <t xml:space="preserve"> 138 </t>
  </si>
  <si>
    <t>72,41</t>
  </si>
  <si>
    <t>1,81</t>
  </si>
  <si>
    <t>0,65</t>
  </si>
  <si>
    <t>0,23</t>
  </si>
  <si>
    <t xml:space="preserve"> 4407 </t>
  </si>
  <si>
    <t xml:space="preserve"> 4412 </t>
  </si>
  <si>
    <t>18,74</t>
  </si>
  <si>
    <t>3,71</t>
  </si>
  <si>
    <t>1,67</t>
  </si>
  <si>
    <t>0,70</t>
  </si>
  <si>
    <t>0,99</t>
  </si>
  <si>
    <t>0,56</t>
  </si>
  <si>
    <t>2,79</t>
  </si>
  <si>
    <t xml:space="preserve"> 2602 </t>
  </si>
  <si>
    <t>42,57</t>
  </si>
  <si>
    <t>7,88</t>
  </si>
  <si>
    <t>17,83</t>
  </si>
  <si>
    <t>45,02</t>
  </si>
  <si>
    <t>157,83</t>
  </si>
  <si>
    <t>90,15</t>
  </si>
  <si>
    <t>54,09</t>
  </si>
  <si>
    <t>29,21</t>
  </si>
  <si>
    <t>24,55</t>
  </si>
  <si>
    <t>3,24</t>
  </si>
  <si>
    <t>16,58</t>
  </si>
  <si>
    <t>3,40</t>
  </si>
  <si>
    <t>1,40</t>
  </si>
  <si>
    <t>58,75</t>
  </si>
  <si>
    <t>13,25</t>
  </si>
  <si>
    <t>0,52</t>
  </si>
  <si>
    <t>2,05</t>
  </si>
  <si>
    <t>58,47</t>
  </si>
  <si>
    <t>2,25</t>
  </si>
  <si>
    <t>6,19</t>
  </si>
  <si>
    <t>15,88</t>
  </si>
  <si>
    <t>16,60</t>
  </si>
  <si>
    <t>2,66</t>
  </si>
  <si>
    <t>4,73</t>
  </si>
  <si>
    <t>Tubo PVC rígido, tipo Coletor Esgoto, junta elástica, DN= 100 mm, inclusive conexões</t>
  </si>
  <si>
    <t>Tubo de PVC rígido tipo Coletor Esgoto, DN= 100mm</t>
  </si>
  <si>
    <t>Tubo PVC rígido, tipo Coletor Esgoto, junta elástica, DN= 150 mm, inclusive conexões</t>
  </si>
  <si>
    <t>Tubo de PVC rígido tipo Coletor Esgoto, DN= 150mm</t>
  </si>
  <si>
    <t xml:space="preserve"> 13656 </t>
  </si>
  <si>
    <t xml:space="preserve"> 13655 </t>
  </si>
  <si>
    <t>Placa de sinalização em PVC para ambientes</t>
  </si>
  <si>
    <t>Placa de sinalização em PVC expandido de 70x20cm, espessura 3mm, adesivo dupla face sobre todo o verso</t>
  </si>
  <si>
    <t>Parafuso auto-atarraxante com fenda, zincado branco de 9,5 x 2,9 mm</t>
  </si>
  <si>
    <t xml:space="preserve"> 00037558/SINAPI </t>
  </si>
  <si>
    <t>46,61</t>
  </si>
  <si>
    <t>Placa de sinalização em PVC, com indicação de proibição normativa</t>
  </si>
  <si>
    <t>Placa de sinalização em PVC, com indicação de proibição normativa, (150x200x2mm); ref. P00111C da ADVcomm, 639 da TAG Sinalização, P4 da Net Placa ou equivalente</t>
  </si>
  <si>
    <t xml:space="preserve"> 13651 </t>
  </si>
  <si>
    <t>Bloco autônomo de iluminação de emergência LED, com autonomia mínima de 3 horas, fluxo luminoso de 2.000 até 3.000 lúmens, equipado com 2 faróis</t>
  </si>
  <si>
    <t>Bloco autônomo de iluminação de emergência LED, autonomia de 3 horas, equipado com 2 faróis, fluxo luminoso 2.000 até 3.000 lúmens; ref. FAE-LED216 da KBR, Bloco de 3000 lumens da Segurimax ou equivalente</t>
  </si>
  <si>
    <t xml:space="preserve"> 11641 </t>
  </si>
  <si>
    <t>313,00</t>
  </si>
  <si>
    <t>1,71</t>
  </si>
  <si>
    <t>2,85</t>
  </si>
  <si>
    <t>1,01</t>
  </si>
  <si>
    <t>6,04</t>
  </si>
  <si>
    <t>7,16</t>
  </si>
  <si>
    <t>PLACA FOTOLUMINESCENTE DE SINALIZACAO DE SEGURANCA CONTRA IN CENDIO,PARA EQUIPAMENTOS DE COMBATE A INCENDIO E ALARME,EM P VC ANTICHAMA,DIMENSOES APROXIMADAS DE (20X15)CM,CONFORME ABN T NBR 16820.FORNECIMENTO E COLOCACAO 3%-DESGASTE DE FERRAMENTAS E EPI</t>
  </si>
  <si>
    <t xml:space="preserve"> 10364 </t>
  </si>
  <si>
    <t xml:space="preserve"> 00002436/SINAPI </t>
  </si>
  <si>
    <t xml:space="preserve"> 10366 </t>
  </si>
  <si>
    <t xml:space="preserve"> 11242 </t>
  </si>
  <si>
    <t xml:space="preserve"> 11240 </t>
  </si>
  <si>
    <t xml:space="preserve"> 11241 </t>
  </si>
  <si>
    <t>Interligações até Quadro Geral - Fios e Cabos</t>
  </si>
  <si>
    <t xml:space="preserve"> 8347 </t>
  </si>
  <si>
    <t>Arruela lisa zincada ø 1/4"</t>
  </si>
  <si>
    <t>PORCA SEXTAVADA PESADA TEMPERADO EM ACO CARBONO UNC 3/8" -16 CHAVE 11/16"</t>
  </si>
  <si>
    <t>ARRUELA LISA PESADA 5/16"</t>
  </si>
  <si>
    <t xml:space="preserve"> 002375 </t>
  </si>
  <si>
    <t>CHUMBADOR CB 3/8"x2.1/2" + PARAFUSO</t>
  </si>
  <si>
    <t>VERGALHAO ZINCADO ROSCA TOTAL 1/4" (6,3mm)</t>
  </si>
  <si>
    <t>CAIXA DE PASSAGEM EM CHAPA DE ACO DE EMBUTIR COM TAMPA APARAFUSADA 302x302x122 CEMAR</t>
  </si>
  <si>
    <t>TOMADA 2P+T 10A, 250V (APENAS MODULO)</t>
  </si>
  <si>
    <t>TOMADA 2P+T 20A, 250V (APENAS MODULO)</t>
  </si>
  <si>
    <t>CAIXA DE PASSAGEM PARA ENERGIA 4"x2" PVC</t>
  </si>
  <si>
    <t>CABO SUPERASTIC FLEX 450/750V 1,5mm2 CORES DIVERSAS</t>
  </si>
  <si>
    <t>ELETRODUTO PVC RIGIDO ROSCAVEL 1/2" (METRO)</t>
  </si>
  <si>
    <t>ARRUELA ALUMINIO PARA ELETRODUTO 1/2"</t>
  </si>
  <si>
    <t xml:space="preserve"> 14182 </t>
  </si>
  <si>
    <t>259,25</t>
  </si>
  <si>
    <t>2,27</t>
  </si>
  <si>
    <t>11,47</t>
  </si>
  <si>
    <t xml:space="preserve"> 3693 </t>
  </si>
  <si>
    <t>2,19</t>
  </si>
  <si>
    <t>0,43</t>
  </si>
  <si>
    <t>30,21</t>
  </si>
  <si>
    <t>ELETRICISTA (OFICIAL - SINDUSCON) (LABOR)</t>
  </si>
  <si>
    <t>35,80</t>
  </si>
  <si>
    <t>417,40</t>
  </si>
  <si>
    <t>#REF!</t>
  </si>
  <si>
    <t>Eletrotécnico montador</t>
  </si>
  <si>
    <t>Dispositivo de proteção contra surto, classe 1, suportabilidade &lt;= 4 kV, 2 polos; F+N, F+T ou F/PEN, 240V/415V, TN-C, TN-S, TT e IT, curva de ensaio: 10/350µs; Iimp= 60 kA; ref. SCL 275 60 kA da Clamper, 810299SG da Embrastec ou equivalente</t>
  </si>
  <si>
    <t>12,08</t>
  </si>
  <si>
    <t>14,32</t>
  </si>
  <si>
    <t>102,85</t>
  </si>
  <si>
    <t>111,44</t>
  </si>
  <si>
    <t xml:space="preserve"> 12151 </t>
  </si>
  <si>
    <t>34,02</t>
  </si>
  <si>
    <t>ELETROCALHA PERFURADA TIPO "U" 100x50mm CHAPA 20 PRE-GALVANIZADA</t>
  </si>
  <si>
    <t>ELETROCALHA PERFURADA,COM TAMPA,TIPO "U",100X75MM,TRATAMENTO SUPERFICIAL PRE-ZINCADO A QUENTE,EXCLUSIVE CONEXOES,ACESSOR IOS E FIXACAO SUPERIOR.FORNECIMENTO E COLOCACAO 3%-DESGASTE DE FERRAMENTAS E EPI</t>
  </si>
  <si>
    <t xml:space="preserve"> 13318 </t>
  </si>
  <si>
    <t>16,70</t>
  </si>
  <si>
    <t xml:space="preserve"> 3980 </t>
  </si>
  <si>
    <t>6,32</t>
  </si>
  <si>
    <t>TE HORIZONTAL,90º,PARA ELETROCALHA PERFURADA OU LISA,100X75M M.FORNECIMENTO E COLOCACAO 3%-DESGASTE DE FERRAMENTAS E EPI</t>
  </si>
  <si>
    <t>ELETROCALHA - EMENDA PLANA INTERNA "U" 100x100mm CHAPA 22</t>
  </si>
  <si>
    <t xml:space="preserve"> 13351 </t>
  </si>
  <si>
    <t>9,18</t>
  </si>
  <si>
    <t>1,32</t>
  </si>
  <si>
    <t>6,69</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</si>
  <si>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</si>
  <si>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</si>
  <si>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</si>
  <si>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Eletroduto com costura galvanizado eletroliticamente, DN = 1 1/4´ - NBR13057</t>
  </si>
  <si>
    <t>2,86</t>
  </si>
  <si>
    <t xml:space="preserve"> 8928 </t>
  </si>
  <si>
    <t>6,45</t>
  </si>
  <si>
    <t>0,54</t>
  </si>
  <si>
    <t xml:space="preserve"> 00000868/SINAPI </t>
  </si>
  <si>
    <t>25,67</t>
  </si>
  <si>
    <t>51,34</t>
  </si>
  <si>
    <t>17,52</t>
  </si>
  <si>
    <t xml:space="preserve"> 1094 </t>
  </si>
  <si>
    <t>91,81</t>
  </si>
  <si>
    <t xml:space="preserve"> 209 </t>
  </si>
  <si>
    <t xml:space="preserve"> 314 </t>
  </si>
  <si>
    <t>2,10</t>
  </si>
  <si>
    <t>6,30</t>
  </si>
  <si>
    <t xml:space="preserve"> 663 </t>
  </si>
  <si>
    <t xml:space="preserve"> 414 </t>
  </si>
  <si>
    <t>16,14</t>
  </si>
  <si>
    <t xml:space="preserve"> 10394 </t>
  </si>
  <si>
    <t xml:space="preserve"> 4198 </t>
  </si>
  <si>
    <t xml:space="preserve"> 865 </t>
  </si>
  <si>
    <t>3,48</t>
  </si>
  <si>
    <t>5,22</t>
  </si>
  <si>
    <t>18,19</t>
  </si>
  <si>
    <t>2,74</t>
  </si>
  <si>
    <t>13,68</t>
  </si>
  <si>
    <t>0,46</t>
  </si>
  <si>
    <t>1,15</t>
  </si>
  <si>
    <t>4,88</t>
  </si>
  <si>
    <t>3,44</t>
  </si>
  <si>
    <t>8,20</t>
  </si>
  <si>
    <t>0,26</t>
  </si>
  <si>
    <t>40,28</t>
  </si>
  <si>
    <t>47,74</t>
  </si>
  <si>
    <t>462,30</t>
  </si>
  <si>
    <t>Quadro de distribuição universal de sobrepor, para disjuntores 34 DIN / 24 Bolt-on - 150 A - sem componentes</t>
  </si>
  <si>
    <t>Quadro de sobrepor em chapa de aço, para disjuntores 34 DIN / 24 Bolt-on de 150 A, QDSTG-U II, ref. 904509 da Cemar ou equivalente</t>
  </si>
  <si>
    <t>214,24</t>
  </si>
  <si>
    <t>40,88</t>
  </si>
  <si>
    <t>53,56</t>
  </si>
  <si>
    <t xml:space="preserve"> 4908 </t>
  </si>
  <si>
    <t>1.470,00</t>
  </si>
  <si>
    <t>10,24</t>
  </si>
  <si>
    <t>15,91</t>
  </si>
  <si>
    <t>Franquia</t>
  </si>
  <si>
    <t>KWH</t>
  </si>
  <si>
    <t>0,72</t>
  </si>
  <si>
    <t>2,18</t>
  </si>
  <si>
    <t>9,26</t>
  </si>
  <si>
    <t>BETONEIRA, CAPACIDADE NOMINAL 600 L, CAPACIDADE DE MISTURA 360L, MOTOR ELETRICO TRIFASICO 220/380V, POTENCIA 4CV, EXCLUSO CARREGADOR</t>
  </si>
  <si>
    <t>Equipamento para Aquisição Permanente</t>
  </si>
  <si>
    <t>25,93</t>
  </si>
  <si>
    <t>15,56</t>
  </si>
  <si>
    <t>5,89</t>
  </si>
  <si>
    <t>0,58</t>
  </si>
  <si>
    <t>CAIXA DE PASSAGEM ELETRICA 60x60cm COM TAMPAO FERRO FUNDIDO</t>
  </si>
  <si>
    <t xml:space="preserve"> 063721 </t>
  </si>
  <si>
    <t>TAMPAO DE FERRO FUNDIDO LEVE T 60 ARTICULADO RB</t>
  </si>
  <si>
    <t>CAIXA INSPECAO CONCR.PREMOLDADO SEM TAMPA 600x600x50mm</t>
  </si>
  <si>
    <t>LUMINÁRIA ARANDELA TIPO TARTARUGA, DE SOBREPOR, COM 1 LÂMPADA LED DE 6 W, SEM REATOR - FORNECIMENTO E INSTALAÇÃO. AF_09/2024</t>
  </si>
  <si>
    <t>Luminária LED retangular de sobrepor com difusor translúcido, 4000 K, fluxo luminoso de 3690 a 4800 lm, potência de 35 W a 41 W</t>
  </si>
  <si>
    <t>Luminária LED retangular, sobrepor, de 35 a 41W, 3690 a 4800 lm, 220V, temper. cor 4000K, difusor translúcido; ref. AL0756D.L102 da Ajalumi, SM-755/2 LED LC da ARM, LHT42-S4000840 da Lumicenter ou equivalente</t>
  </si>
  <si>
    <t>Fita isolante de 20 m, ref. 3M Scoth 33MR ou equivalente - uso especial</t>
  </si>
  <si>
    <t>LUMINARIA DE EMBUTIR PLAFON 18W LED BRANCO FRIO 22,5x22,5 BRONZEARTE</t>
  </si>
  <si>
    <t xml:space="preserve"> 13947 </t>
  </si>
  <si>
    <t>203,00</t>
  </si>
  <si>
    <t>Luminária LED redonda de embutir para parede ou piso, área interna ou externa, bivolt - potência 6 W</t>
  </si>
  <si>
    <t>Luminária LED redonta de embutir tipo balizador, para piso, potência 6W, 300lm / 360 lm, temperatura de cor 2700K/3000K, bivolt; ref. comercial: LM615 da Luminatti ou equivalente</t>
  </si>
  <si>
    <t>5,47</t>
  </si>
  <si>
    <t xml:space="preserve"> 12141 </t>
  </si>
  <si>
    <t>320,00</t>
  </si>
  <si>
    <t>28,69</t>
  </si>
  <si>
    <t>2,13</t>
  </si>
  <si>
    <t>GRELHA FOFO SIMPLES COM REQUADRO, CARGA MAXIMA 12,5 T, *300 X 1000* MM, E= *15* MM, AREA ESTACIONAMENTO CARRO PASSEIO</t>
  </si>
  <si>
    <t>HASTE ATERRAMENTO COBREADA 5/8" x 2,40m 6715 670106 - MAGNET</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</si>
  <si>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</si>
  <si>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</si>
  <si>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 xml:space="preserve"> 3162 </t>
  </si>
  <si>
    <t>10,60</t>
  </si>
  <si>
    <t>10,81</t>
  </si>
  <si>
    <t>0,41</t>
  </si>
  <si>
    <t>TABUA/ASSOALHO DE MADEIRA PARA PISO, CUMARU/IPE CHAMPANHE OU EQUIVALENTE 10x2cm</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</si>
  <si>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</si>
  <si>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</si>
  <si>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 xml:space="preserve"> 099715 </t>
  </si>
  <si>
    <t>DUTEIRO - MONTADOR</t>
  </si>
  <si>
    <t xml:space="preserve"> 099065 </t>
  </si>
  <si>
    <t>AJUDANTE DE ESPECIALIZADO - DUTEIRO</t>
  </si>
  <si>
    <t>DUTO FLEXIVEL ALUMINIO C/ISOL.TERMICO 25MM LàVIDRO 6" 150MM</t>
  </si>
  <si>
    <t>DUTO FLEXIVEL DE ALUMINIO C/ ISOLAM. TERM.LA VIDRO 109mm 4""</t>
  </si>
  <si>
    <t>DUTO FLEXIVEL ALUMINIO C/ISOL.TERMICO 25MM LàVIDRO 4" 100MM</t>
  </si>
  <si>
    <t xml:space="preserve"> 13326 </t>
  </si>
  <si>
    <t>68,41</t>
  </si>
  <si>
    <t>1,14</t>
  </si>
  <si>
    <t xml:space="preserve"> 00004342/SINAPI </t>
  </si>
  <si>
    <t>CAIXA DE VENTILACAO PARA FORRO CAB-250 220V S&amp;P</t>
  </si>
  <si>
    <t>Tomada para TV, tipo pino Jack, com placa</t>
  </si>
  <si>
    <t>Tomada para TV, tipo pino Jack, com placa, ref. linha Trii da Tramontina, Simon, Pial Legrand, ou equivalente</t>
  </si>
  <si>
    <t>TUBO DE COBRE CLASSE "A", DN = 1/2" (15 MM), PARA INSTALACOES DE MEDIA PRESSAO PARA GASES COMBUSTIVEIS E MEDICINAIS</t>
  </si>
  <si>
    <t>TARUGO ACO INOX 5/8" (50cm)</t>
  </si>
  <si>
    <t xml:space="preserve"> 8985 </t>
  </si>
  <si>
    <t>1,49</t>
  </si>
  <si>
    <t xml:space="preserve"> 8507 </t>
  </si>
  <si>
    <t>PLANTIO DE GRAMA ESMERALDA OU SÃO CARLOS OU CURITIBANA, EM PLACAS. AF_07/2024</t>
  </si>
  <si>
    <t xml:space="preserve"> 4876 </t>
  </si>
  <si>
    <t>101,79</t>
  </si>
  <si>
    <t>4,78</t>
  </si>
  <si>
    <t xml:space="preserve"> 00005318/SINAPI </t>
  </si>
  <si>
    <t>27,96</t>
  </si>
  <si>
    <t>3,91</t>
  </si>
  <si>
    <t xml:space="preserve"> 00000013/SINAPI </t>
  </si>
  <si>
    <t>15,39</t>
  </si>
  <si>
    <t xml:space="preserve"> 2414 </t>
  </si>
  <si>
    <t>11,90</t>
  </si>
  <si>
    <t xml:space="preserve"> 1997 </t>
  </si>
  <si>
    <t>10,55</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</si>
  <si>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</si>
  <si>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</si>
  <si>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568,11</t>
  </si>
  <si>
    <t>18,17</t>
  </si>
  <si>
    <t>5,56</t>
  </si>
  <si>
    <t>12,41</t>
  </si>
  <si>
    <t>0,88</t>
  </si>
  <si>
    <t>4,42</t>
  </si>
  <si>
    <t>7,57</t>
  </si>
  <si>
    <t>15,16</t>
  </si>
  <si>
    <t>108,00</t>
  </si>
  <si>
    <t>343,67</t>
  </si>
  <si>
    <t>2,03</t>
  </si>
  <si>
    <t>3,42</t>
  </si>
  <si>
    <t>1,69</t>
  </si>
  <si>
    <t>228,00</t>
  </si>
  <si>
    <t>123,18</t>
  </si>
  <si>
    <t>138,32</t>
  </si>
  <si>
    <t>236,60</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</si>
  <si>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</si>
  <si>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</si>
  <si>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CARPINTEIRO DE FORMAS PARA CONCRETO (HORISTA)</t>
  </si>
  <si>
    <t xml:space="preserve"> 00000416 </t>
  </si>
  <si>
    <t>GRAMPO METALICO TIPO OLHAL PARA HASTE DE ATERRAMENTO DE 3/4", CONDUTOR DE *10* A 50 MM2</t>
  </si>
  <si>
    <t>TELHADOR / TELHADISTA (HORISTA)</t>
  </si>
  <si>
    <t>2,60</t>
  </si>
  <si>
    <t>1,63</t>
  </si>
  <si>
    <t>26,20</t>
  </si>
  <si>
    <t>193,80</t>
  </si>
  <si>
    <t>22,74</t>
  </si>
  <si>
    <t>95,52</t>
  </si>
  <si>
    <t>79,02</t>
  </si>
  <si>
    <t>0,33</t>
  </si>
  <si>
    <t>5,13</t>
  </si>
  <si>
    <t>8,55</t>
  </si>
  <si>
    <t>499,59</t>
  </si>
  <si>
    <t>48,87</t>
  </si>
  <si>
    <t>2,43</t>
  </si>
  <si>
    <t>12,14</t>
  </si>
  <si>
    <t>525,43</t>
  </si>
  <si>
    <t>92,48</t>
  </si>
  <si>
    <t>222,68</t>
  </si>
  <si>
    <t>29,50</t>
  </si>
  <si>
    <t>16,64</t>
  </si>
  <si>
    <t>0,62</t>
  </si>
  <si>
    <t>0,80</t>
  </si>
  <si>
    <t>ENGATE / RABICHO FLEXIVEL INOX 1/2" X 40 CM</t>
  </si>
  <si>
    <t>ENGATE/RABICHO FLEXIVEL PLASTICO (PVC OU ABS) BRANCO 1/2" X 30 CM</t>
  </si>
  <si>
    <t>11,37</t>
  </si>
  <si>
    <t>2,56</t>
  </si>
  <si>
    <t>4,27</t>
  </si>
  <si>
    <t>22,04</t>
  </si>
  <si>
    <t>3,37</t>
  </si>
  <si>
    <t>11,02</t>
  </si>
  <si>
    <t>3,75</t>
  </si>
  <si>
    <t>3,70</t>
  </si>
  <si>
    <t>5,55</t>
  </si>
  <si>
    <t>5,41</t>
  </si>
  <si>
    <t>2,22</t>
  </si>
  <si>
    <t>5,30</t>
  </si>
  <si>
    <t>26,78</t>
  </si>
  <si>
    <t>14,82</t>
  </si>
  <si>
    <t>7,32</t>
  </si>
  <si>
    <t>2,39</t>
  </si>
  <si>
    <t>3,99</t>
  </si>
  <si>
    <t>GUINDAUTO HIDRAULICO, CAPACIDADE MAXIMA DE CARGA 6200 KG, MOMENTO MAXIMO DE CARGA 11,7 TM, ALCANCE MAXIMO HORIZONTAL 9,70 M, PARA MONTAGEM SOBRE CHASSI DE CAMINHAO PBT MINIMO 13000 KG (INCLUI MONTAGEM, NAO INCLUI CAMINHAO)</t>
  </si>
  <si>
    <t xml:space="preserve"> 25 </t>
  </si>
  <si>
    <t>65,39</t>
  </si>
  <si>
    <t>SC25KG</t>
  </si>
  <si>
    <t>22,10</t>
  </si>
  <si>
    <t>1,31</t>
  </si>
  <si>
    <t>6,13</t>
  </si>
  <si>
    <t>4,62</t>
  </si>
  <si>
    <t>50,64</t>
  </si>
  <si>
    <t>48,10</t>
  </si>
  <si>
    <t>10,90</t>
  </si>
  <si>
    <t>37,00</t>
  </si>
  <si>
    <t>191,28</t>
  </si>
  <si>
    <t>45,48</t>
  </si>
  <si>
    <t>1.015,56</t>
  </si>
  <si>
    <t>2,64</t>
  </si>
  <si>
    <t>8,02</t>
  </si>
  <si>
    <t>1,24</t>
  </si>
  <si>
    <t>6,29</t>
  </si>
  <si>
    <t>11,19</t>
  </si>
  <si>
    <t>31,35</t>
  </si>
  <si>
    <t>18,81</t>
  </si>
  <si>
    <t>DOBRADICA EM ACO/FERRO, 3 1/2" X 3", E= 1,9 A 2 MM, COM ANEL, CROMADO OU ZINCADO, TAMPA BOLA, COM PARAFUSOS</t>
  </si>
  <si>
    <t>10,13</t>
  </si>
  <si>
    <t>1,93</t>
  </si>
  <si>
    <t>552,75</t>
  </si>
  <si>
    <t>38,69</t>
  </si>
  <si>
    <t>RETROESCAVADEIRA SOBRE RODAS COM CARREGADEIRA, TRACAO 4 X 4, POTENCIA LIQUIDA 88 HP, PESO OPERACIONAL MINIMO DE 6674 KG, CAPACIDADE DA CARREGADEIRA DE 1,00 M3 E DA RETROESCAVADEIRA MINIMA DE 0,26 M3, PROFUNDIDADE DE ESCAVACAO MAXIMA DE 4,37 M</t>
  </si>
  <si>
    <t>0,84</t>
  </si>
  <si>
    <t>11,36</t>
  </si>
  <si>
    <t>2,46</t>
  </si>
  <si>
    <t>TORNEIRA METALICA CROMADA CANO CURTO, SEM BICO, SEM AREJADOR, DE PAREDE, PARA TANQUE E USO GERAL, 1/2" OU 3/4"</t>
  </si>
  <si>
    <t>TORNEIRA DE MESA/BANCADA, PARA LAVATORIO, FIXA, METALICA CROMADA, PADRAO POPULAR, 1/2" OU 3/4" (REF 1193)</t>
  </si>
  <si>
    <t>4,20</t>
  </si>
  <si>
    <t>RS</t>
  </si>
  <si>
    <t>Utilizada composição CPOS visto que o SINAPI não possui composição adequada referente a esse serviço. Os preços praticados para esse serviço no estado de Rio Grande do Sul são referenciais e exequíveis para o orçamento em Rio Grande do Sul.</t>
  </si>
  <si>
    <t>Utilizada composição do ORSE visto que o SINAPI não possui composição adequada referente a esse serviço. Os preços praticados para esse serviço no estado de Sergipe são referenciais e exequíveis para o orçamento em Rio Grande do Sul. Os insumos da composição ORSE que são SINAPI estão atualizados para o estado de Rio Grande do Sul, portanto, somente insumos do ORSE que mantem preço na região de Sergipe.</t>
  </si>
  <si>
    <t>Utilizada composição do SBC para Rio Grande do Sul visto que o SINAPI não possui composição adequada para contemplar tal serviço.</t>
  </si>
  <si>
    <t>Utilizada composição CPOS visto que o SINAPI não possui composição adequada referente a esse serviço. Os preços praticados para esse serviço no estado de Rio Grande do Sul são referenciais e exequíveis para o orçamento em Rio Grande do Sul.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</si>
  <si>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Rio Grande do Sul. Os insumos da composição EMOP que são SINAPI estão atualizados para o estado de Rio Grande do Sul,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</si>
  <si>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Rio Grande do Sul. Os insumos da composição Espírito Santo que são SINAPI estão atualizados para o estado de Rio Grande do Sul, portanto, somente insumos do IOPES que mantem preço na região de Espírito Santo.</t>
  </si>
  <si>
    <t>550,14</t>
  </si>
  <si>
    <t>10,45</t>
  </si>
  <si>
    <t>0,89</t>
  </si>
  <si>
    <t>16,94</t>
  </si>
  <si>
    <t>20.330,84</t>
  </si>
  <si>
    <t>97,00</t>
  </si>
  <si>
    <t>2,23</t>
  </si>
  <si>
    <t>29,44</t>
  </si>
  <si>
    <t>1,79</t>
  </si>
  <si>
    <t>3,47</t>
  </si>
  <si>
    <t xml:space="preserve">ENCARREGADO GERAL DE OBRAS COM ENCARGOS COMPLEMENTARES </t>
  </si>
  <si>
    <t>ESTACA BROCA DE CONCRETO, DIÂMETRO DE 30 CM, ESCAVAÇÃO MANUAL COM TRADO CONCHA, INTEIRAMENTE ARMADA</t>
  </si>
  <si>
    <t xml:space="preserve"> 3.4.2</t>
  </si>
  <si>
    <t>RESERVATÓRIO METÁLICO CILINDRICO - CAPACIDADE DE 15.000 LITROS</t>
  </si>
  <si>
    <t>PORCELANATO</t>
  </si>
  <si>
    <t>REVESTIMENTO CERÂMICO PARA PISO COM PLACAS TIPO PORCELANATO D DIMENSÕES 80X80 CM APLICADAS EM AMBIENTES DE AREA MAIOR QUE 10 M²</t>
  </si>
  <si>
    <t>REVESTIMENTO CERÂMICO PARA PISO COM PLACAS TIPO PORCELANATO D DIMENSÕES 60X60 CM APLICADAS EM AMBIENTES DE AREA MAIOR QUE 10 M²</t>
  </si>
  <si>
    <t xml:space="preserve"> 21.1</t>
  </si>
  <si>
    <t/>
  </si>
  <si>
    <t>11/02/2025</t>
  </si>
  <si>
    <t xml:space="preserve"> </t>
  </si>
  <si>
    <t xml:space="preserve">Total = </t>
  </si>
  <si>
    <t xml:space="preserve">Total Geral = </t>
  </si>
  <si>
    <t>Pinheiro Machado, 11 de fevereiro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</si>
</sst>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R$&quot;\ * #,##0.00_-;\-&quot;R$&quot;\ * #,##0.00_-;_-&quot;R$&quot;\ * &quot;-&quot;??_-;_-@_-"/>
    <numFmt numFmtId="165" formatCode="_-* #,##0.00_-;\-* #,##0.00_-;_-* &quot;-&quot;??_-;_-@_-"/>
    <numFmt numFmtId="166" formatCode="[$-416]mmmm\-yy"/>
    <numFmt numFmtId="167" formatCode="_-* #,##0.00_-;\-* #,##0.00_-;_-* &quot;-&quot;??_-;_-@"/>
    <numFmt numFmtId="168" formatCode="_-&quot;R$&quot;\ * #,##0.00_-;\-&quot;R$&quot;\ * #,##0.00_-;_-&quot;R$&quot;\ * &quot;-&quot;??_-;_-@"/>
    <numFmt numFmtId="169" formatCode="&quot;R$&quot;\ #,##0.00"/>
    <numFmt numFmtId="170" formatCode="#,##0.00\ %"/>
    <numFmt numFmtId="171" formatCode="#,##0.0000000"/>
    <numFmt numFmtId="172" formatCode="#,##0.0000"/>
  </numFmts>
  <fonts count="41"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scheme val="minor"/>
    </font>
    <font>
      <sz val="8"/>
      <name val="Arial"/>
      <family val="2"/>
      <scheme val="minor"/>
    </font>
    <font>
      <sz val="12"/>
      <name val="Arial"/>
      <family val="2"/>
    </font>
    <font>
      <sz val="10"/>
      <color theme="1"/>
      <name val="Arial"/>
    </font>
    <font>
      <b/>
      <sz val="12"/>
      <name val="Arial"/>
      <family val="2"/>
    </font>
    <font>
      <sz val="11"/>
      <color rgb="FFFF0000"/>
      <name val="Arial"/>
      <family val="2"/>
      <scheme val="minor"/>
    </font>
    <font>
      <sz val="12"/>
      <color rgb="FFFF0000"/>
      <name val="Arial"/>
      <family val="2"/>
    </font>
    <font>
      <sz val="11"/>
      <name val="Arial"/>
      <family val="2"/>
      <scheme val="minor"/>
    </font>
    <font>
      <sz val="8"/>
      <name val="Arial"/>
      <scheme val="minor"/>
    </font>
    <font>
      <b/>
      <sz val="11"/>
      <name val="Arial"/>
      <family val="2"/>
    </font>
  </fonts>
  <fills count="16">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
      <patternFill patternType="solid">
        <fgColor rgb="FFFFFF00"/>
        <bgColor theme="0"/>
      </patternFill>
    </fill>
    <fill>
      <patternFill patternType="solid">
        <fgColor rgb="FFFFFF00"/>
      </patternFill>
    </fill>
    <fill>
      <patternFill patternType="solid">
        <fgColor rgb="FFFFC000"/>
        <bgColor indexed="64"/>
      </patternFill>
    </fill>
    <fill>
      <patternFill patternType="solid">
        <fgColor theme="8" tint="0.79998168889431442"/>
        <bgColor indexed="64"/>
      </patternFill>
    </fill>
  </fills>
  <borders count="4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indexed="64"/>
      </top>
      <bottom style="hair">
        <color rgb="FF000000"/>
      </bottom>
      <diagonal/>
    </border>
    <border>
      <left style="thin">
        <color rgb="FFCCCCCC"/>
      </left>
      <right/>
      <top style="thin">
        <color rgb="FFCCCCCC"/>
      </top>
      <bottom style="thin">
        <color rgb="FFCCCCCC"/>
      </bottom>
      <diagonal/>
    </border>
  </borders>
  <cellStyleXfs count="6">
    <xf numFmtId="0" fontId="0" fillId="0" borderId="0"/>
    <xf numFmtId="165" fontId="18" fillId="0" borderId="0" applyFont="0" applyFill="0" applyBorder="0" applyAlignment="0" applyProtection="0"/>
    <xf numFmtId="0" fontId="27" fillId="0" borderId="26"/>
    <xf numFmtId="0" fontId="1" fillId="0" borderId="26"/>
    <xf numFmtId="0" fontId="31" fillId="0" borderId="26"/>
    <xf numFmtId="9" fontId="31" fillId="0" borderId="0" applyFont="0" applyFill="0" applyBorder="0" applyAlignment="0" applyProtection="0"/>
  </cellStyleXfs>
  <cellXfs count="507">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8" fillId="0" borderId="1" xfId="0" applyFont="1" applyBorder="1" applyAlignment="1">
      <alignment horizontal="left"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lignment vertical="center"/>
    </xf>
    <xf numFmtId="167" fontId="2" fillId="0" borderId="0" xfId="0" applyNumberFormat="1" applyFont="1" applyAlignment="1">
      <alignment vertical="center"/>
    </xf>
    <xf numFmtId="0" fontId="4" fillId="0" borderId="0" xfId="0" applyFont="1" applyAlignment="1">
      <alignment vertical="center"/>
    </xf>
    <xf numFmtId="167" fontId="4" fillId="0" borderId="0" xfId="0" applyNumberFormat="1" applyFont="1" applyAlignment="1">
      <alignment vertical="center"/>
    </xf>
    <xf numFmtId="0" fontId="7" fillId="0" borderId="0" xfId="0" applyFont="1" applyAlignment="1">
      <alignment vertical="center"/>
    </xf>
    <xf numFmtId="167"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2" borderId="10"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0" xfId="0" applyFont="1" applyFill="1" applyBorder="1" applyAlignment="1">
      <alignment horizontal="center" vertical="center" wrapText="1"/>
    </xf>
    <xf numFmtId="10" fontId="14" fillId="2" borderId="10" xfId="0" applyNumberFormat="1" applyFont="1" applyFill="1" applyBorder="1" applyAlignment="1">
      <alignment horizontal="center" vertical="center"/>
    </xf>
    <xf numFmtId="168" fontId="7" fillId="0" borderId="0" xfId="0" applyNumberFormat="1" applyFont="1" applyAlignment="1">
      <alignment horizontal="center" vertical="center"/>
    </xf>
    <xf numFmtId="0" fontId="11" fillId="3" borderId="14" xfId="0" applyFont="1" applyFill="1" applyBorder="1" applyAlignment="1">
      <alignment horizontal="center" vertical="center"/>
    </xf>
    <xf numFmtId="0" fontId="11" fillId="3" borderId="15" xfId="0" applyFont="1" applyFill="1" applyBorder="1" applyAlignment="1">
      <alignment horizontal="center" vertical="center"/>
    </xf>
    <xf numFmtId="0" fontId="13" fillId="0" borderId="11" xfId="0" applyFont="1" applyBorder="1" applyAlignment="1">
      <alignment horizontal="center" vertical="center"/>
    </xf>
    <xf numFmtId="168" fontId="7" fillId="0" borderId="12" xfId="0" applyNumberFormat="1" applyFont="1" applyBorder="1" applyAlignment="1">
      <alignment horizontal="center" vertical="center"/>
    </xf>
    <xf numFmtId="168" fontId="11" fillId="0" borderId="12" xfId="0" applyNumberFormat="1" applyFont="1" applyBorder="1" applyAlignment="1">
      <alignment horizontal="center" vertical="center"/>
    </xf>
    <xf numFmtId="10" fontId="11" fillId="0" borderId="10" xfId="0" applyNumberFormat="1" applyFont="1" applyBorder="1" applyAlignment="1">
      <alignment horizontal="center" vertical="center"/>
    </xf>
    <xf numFmtId="168" fontId="15" fillId="0" borderId="12" xfId="0" applyNumberFormat="1" applyFont="1" applyBorder="1" applyAlignment="1">
      <alignment horizontal="center" vertical="center"/>
    </xf>
    <xf numFmtId="0" fontId="11" fillId="3" borderId="16" xfId="0" applyFont="1" applyFill="1" applyBorder="1" applyAlignment="1">
      <alignment horizontal="center" vertical="center"/>
    </xf>
    <xf numFmtId="168" fontId="14" fillId="2" borderId="10" xfId="0" applyNumberFormat="1" applyFont="1" applyFill="1" applyBorder="1" applyAlignment="1">
      <alignment horizontal="center" vertical="center"/>
    </xf>
    <xf numFmtId="168"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68" fontId="7" fillId="0" borderId="0" xfId="0" applyNumberFormat="1"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168" fontId="16" fillId="0" borderId="0" xfId="0" applyNumberFormat="1" applyFont="1" applyAlignment="1">
      <alignment horizontal="center" vertical="center"/>
    </xf>
    <xf numFmtId="0" fontId="17" fillId="0" borderId="0" xfId="0" applyFont="1" applyAlignment="1">
      <alignment horizontal="center" vertical="center"/>
    </xf>
    <xf numFmtId="0" fontId="7" fillId="3" borderId="17"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9" fontId="7" fillId="0" borderId="0" xfId="0" applyNumberFormat="1" applyFont="1" applyAlignment="1">
      <alignment horizontal="center" vertical="center"/>
    </xf>
    <xf numFmtId="167"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167" fontId="9"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7" fontId="9" fillId="0" borderId="0" xfId="0" applyNumberFormat="1" applyFont="1" applyAlignment="1">
      <alignmen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7"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7"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3" borderId="17" xfId="0" applyFont="1" applyFill="1" applyBorder="1" applyAlignment="1">
      <alignment horizontal="center" vertical="center" wrapText="1"/>
    </xf>
    <xf numFmtId="0" fontId="9" fillId="4" borderId="10" xfId="0" applyFont="1" applyFill="1" applyBorder="1" applyAlignment="1">
      <alignment horizontal="right" vertical="center" wrapText="1"/>
    </xf>
    <xf numFmtId="49" fontId="11" fillId="3" borderId="16" xfId="0" applyNumberFormat="1" applyFont="1" applyFill="1" applyBorder="1" applyAlignment="1">
      <alignment horizontal="center" vertical="center" wrapText="1"/>
    </xf>
    <xf numFmtId="0" fontId="11" fillId="3" borderId="16" xfId="0" applyFont="1" applyFill="1" applyBorder="1" applyAlignment="1">
      <alignment horizontal="center" vertical="center" wrapText="1"/>
    </xf>
    <xf numFmtId="4" fontId="7" fillId="3" borderId="16"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7" fontId="11" fillId="3" borderId="16" xfId="0" applyNumberFormat="1" applyFont="1" applyFill="1" applyBorder="1" applyAlignment="1">
      <alignment horizontal="center" vertical="center" wrapText="1"/>
    </xf>
    <xf numFmtId="169" fontId="11" fillId="3" borderId="16" xfId="0" applyNumberFormat="1" applyFont="1" applyFill="1" applyBorder="1" applyAlignment="1">
      <alignment horizontal="center" vertical="center" wrapText="1"/>
    </xf>
    <xf numFmtId="10" fontId="11" fillId="3" borderId="16" xfId="0" applyNumberFormat="1" applyFont="1" applyFill="1" applyBorder="1" applyAlignment="1">
      <alignment horizontal="center" vertical="center" wrapText="1"/>
    </xf>
    <xf numFmtId="10" fontId="7" fillId="0" borderId="0" xfId="0" applyNumberFormat="1" applyFont="1" applyAlignment="1">
      <alignment vertical="center"/>
    </xf>
    <xf numFmtId="0" fontId="11" fillId="3" borderId="17" xfId="0" applyFont="1" applyFill="1" applyBorder="1" applyAlignment="1">
      <alignment horizontal="center" vertical="center"/>
    </xf>
    <xf numFmtId="169" fontId="7" fillId="3" borderId="17" xfId="0" applyNumberFormat="1" applyFont="1" applyFill="1" applyBorder="1" applyAlignment="1">
      <alignment horizontal="center" vertical="center"/>
    </xf>
    <xf numFmtId="169" fontId="15" fillId="0" borderId="0" xfId="0" applyNumberFormat="1" applyFont="1" applyAlignment="1">
      <alignment horizontal="center" vertical="center"/>
    </xf>
    <xf numFmtId="169" fontId="7" fillId="0" borderId="0" xfId="0" applyNumberFormat="1" applyFont="1" applyAlignment="1">
      <alignment vertical="center"/>
    </xf>
    <xf numFmtId="4" fontId="15" fillId="0" borderId="0" xfId="0" applyNumberFormat="1" applyFont="1" applyAlignment="1">
      <alignment vertical="center"/>
    </xf>
    <xf numFmtId="0" fontId="12" fillId="3" borderId="17" xfId="0" applyFont="1" applyFill="1" applyBorder="1" applyAlignment="1">
      <alignment horizontal="center" vertical="center"/>
    </xf>
    <xf numFmtId="0" fontId="12" fillId="0" borderId="0" xfId="0" applyFont="1" applyAlignment="1">
      <alignment vertical="center"/>
    </xf>
    <xf numFmtId="0" fontId="9" fillId="4" borderId="10" xfId="0" applyFont="1" applyFill="1" applyBorder="1" applyAlignment="1">
      <alignment horizontal="left" vertical="center" wrapText="1"/>
    </xf>
    <xf numFmtId="0" fontId="9" fillId="4"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33" xfId="0" applyFont="1" applyBorder="1" applyAlignment="1">
      <alignment horizontal="center" vertical="center"/>
    </xf>
    <xf numFmtId="0" fontId="7" fillId="0" borderId="33" xfId="0" applyFont="1" applyBorder="1" applyAlignment="1">
      <alignment horizontal="left" vertical="center"/>
    </xf>
    <xf numFmtId="0" fontId="7" fillId="0" borderId="34" xfId="0" applyFont="1" applyBorder="1" applyAlignment="1">
      <alignment horizontal="center" vertical="center"/>
    </xf>
    <xf numFmtId="0" fontId="7" fillId="0" borderId="34" xfId="0" applyFont="1" applyBorder="1" applyAlignment="1">
      <alignment horizontal="left" vertical="center"/>
    </xf>
    <xf numFmtId="10" fontId="7" fillId="0" borderId="34"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5"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5" borderId="10" xfId="0" applyFont="1" applyFill="1" applyBorder="1" applyAlignment="1">
      <alignment horizontal="center" vertical="center"/>
    </xf>
    <xf numFmtId="0" fontId="7" fillId="0" borderId="36" xfId="0" applyFont="1" applyBorder="1" applyAlignment="1">
      <alignment horizontal="center" vertical="center"/>
    </xf>
    <xf numFmtId="10" fontId="7" fillId="0" borderId="36" xfId="0" applyNumberFormat="1" applyFont="1" applyBorder="1" applyAlignment="1">
      <alignment horizontal="center" vertical="center"/>
    </xf>
    <xf numFmtId="0" fontId="7" fillId="0" borderId="37" xfId="0" applyFont="1" applyBorder="1" applyAlignment="1">
      <alignment horizontal="center" vertical="center"/>
    </xf>
    <xf numFmtId="10" fontId="7" fillId="0" borderId="35" xfId="0" applyNumberFormat="1" applyFont="1" applyBorder="1" applyAlignment="1">
      <alignment horizontal="center" vertical="center"/>
    </xf>
    <xf numFmtId="0" fontId="11" fillId="5" borderId="38" xfId="0" applyFont="1" applyFill="1" applyBorder="1" applyAlignment="1">
      <alignment horizontal="center" vertical="center"/>
    </xf>
    <xf numFmtId="10" fontId="11" fillId="5" borderId="10" xfId="0" applyNumberFormat="1" applyFont="1" applyFill="1" applyBorder="1" applyAlignment="1">
      <alignment horizontal="center" vertical="center"/>
    </xf>
    <xf numFmtId="0" fontId="11" fillId="5" borderId="39" xfId="0" applyFont="1" applyFill="1" applyBorder="1" applyAlignment="1">
      <alignment horizontal="center" vertical="center"/>
    </xf>
    <xf numFmtId="10" fontId="11" fillId="5" borderId="3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0" fontId="6" fillId="0" borderId="12" xfId="0" applyFont="1" applyBorder="1"/>
    <xf numFmtId="4" fontId="19" fillId="7" borderId="20" xfId="0" applyNumberFormat="1" applyFont="1" applyFill="1" applyBorder="1" applyAlignment="1">
      <alignment horizontal="right" vertical="top" wrapText="1"/>
    </xf>
    <xf numFmtId="0" fontId="22" fillId="8" borderId="20" xfId="0" applyFont="1" applyFill="1" applyBorder="1" applyAlignment="1">
      <alignment horizontal="left" vertical="top" wrapText="1"/>
    </xf>
    <xf numFmtId="0" fontId="22" fillId="8" borderId="20" xfId="0" applyFont="1" applyFill="1" applyBorder="1" applyAlignment="1">
      <alignment horizontal="right" vertical="top" wrapText="1"/>
    </xf>
    <xf numFmtId="0" fontId="22" fillId="8" borderId="20" xfId="0" applyFont="1" applyFill="1" applyBorder="1" applyAlignment="1">
      <alignment horizontal="center" vertical="top" wrapText="1"/>
    </xf>
    <xf numFmtId="4" fontId="21" fillId="9" borderId="20" xfId="0" applyNumberFormat="1" applyFont="1" applyFill="1" applyBorder="1" applyAlignment="1">
      <alignment horizontal="right" vertical="top" wrapText="1"/>
    </xf>
    <xf numFmtId="4" fontId="21" fillId="8" borderId="0" xfId="0" applyNumberFormat="1" applyFont="1" applyFill="1" applyAlignment="1">
      <alignment horizontal="right" vertical="top" wrapText="1"/>
    </xf>
    <xf numFmtId="0" fontId="19" fillId="7" borderId="31" xfId="0" applyFont="1" applyFill="1" applyBorder="1" applyAlignment="1">
      <alignment horizontal="left" vertical="top" wrapText="1"/>
    </xf>
    <xf numFmtId="4" fontId="21" fillId="10" borderId="20" xfId="0" applyNumberFormat="1" applyFont="1" applyFill="1" applyBorder="1" applyAlignment="1">
      <alignment horizontal="right" vertical="top" wrapText="1"/>
    </xf>
    <xf numFmtId="0" fontId="9" fillId="0" borderId="22" xfId="0" applyFont="1" applyBorder="1" applyAlignment="1">
      <alignment vertical="center"/>
    </xf>
    <xf numFmtId="0" fontId="9" fillId="0" borderId="29" xfId="0" applyFont="1" applyBorder="1" applyAlignment="1">
      <alignment vertical="center"/>
    </xf>
    <xf numFmtId="0" fontId="23" fillId="4" borderId="10" xfId="0" applyFont="1" applyFill="1" applyBorder="1" applyAlignment="1">
      <alignment horizontal="center" vertical="center" wrapText="1"/>
    </xf>
    <xf numFmtId="165" fontId="7" fillId="0" borderId="0" xfId="1" applyFont="1" applyAlignment="1">
      <alignment horizontal="center" vertical="center"/>
    </xf>
    <xf numFmtId="165" fontId="9" fillId="0" borderId="2" xfId="1" applyFont="1" applyBorder="1" applyAlignment="1">
      <alignment vertical="center"/>
    </xf>
    <xf numFmtId="165" fontId="2" fillId="0" borderId="0" xfId="1" applyFont="1" applyAlignment="1">
      <alignment vertical="center"/>
    </xf>
    <xf numFmtId="165" fontId="9" fillId="0" borderId="0" xfId="1" applyFont="1" applyAlignment="1">
      <alignment vertical="center"/>
    </xf>
    <xf numFmtId="165" fontId="9" fillId="0" borderId="7" xfId="1" applyFont="1" applyBorder="1" applyAlignment="1">
      <alignment vertical="center"/>
    </xf>
    <xf numFmtId="165" fontId="7" fillId="0" borderId="0" xfId="1" applyFont="1" applyAlignment="1">
      <alignment vertical="center"/>
    </xf>
    <xf numFmtId="165" fontId="11" fillId="3" borderId="16" xfId="1" applyFont="1" applyFill="1" applyBorder="1" applyAlignment="1">
      <alignment horizontal="center" vertical="center" wrapText="1"/>
    </xf>
    <xf numFmtId="0" fontId="11" fillId="3" borderId="29" xfId="0" applyFont="1" applyFill="1" applyBorder="1" applyAlignment="1">
      <alignment horizontal="center" vertical="center" wrapText="1"/>
    </xf>
    <xf numFmtId="0" fontId="20" fillId="8" borderId="0" xfId="0" applyFont="1" applyFill="1" applyAlignment="1">
      <alignment vertical="top" wrapText="1"/>
    </xf>
    <xf numFmtId="0" fontId="0" fillId="0" borderId="0" xfId="0" applyAlignment="1">
      <alignment vertical="center"/>
    </xf>
    <xf numFmtId="165" fontId="0" fillId="0" borderId="0" xfId="1" applyFont="1" applyAlignment="1">
      <alignment vertical="center"/>
    </xf>
    <xf numFmtId="0" fontId="7" fillId="0" borderId="29" xfId="0" applyFont="1" applyBorder="1" applyAlignment="1">
      <alignment horizontal="center" vertical="center"/>
    </xf>
    <xf numFmtId="4" fontId="2" fillId="0" borderId="0" xfId="0" applyNumberFormat="1" applyFont="1"/>
    <xf numFmtId="164" fontId="7" fillId="0" borderId="0" xfId="0" applyNumberFormat="1" applyFont="1" applyAlignment="1">
      <alignment vertical="center"/>
    </xf>
    <xf numFmtId="0" fontId="2" fillId="0" borderId="26" xfId="3" applyFont="1"/>
    <xf numFmtId="49" fontId="2" fillId="0" borderId="26" xfId="3" applyNumberFormat="1" applyFont="1"/>
    <xf numFmtId="0" fontId="1" fillId="0" borderId="26" xfId="3"/>
    <xf numFmtId="0" fontId="4" fillId="0" borderId="26" xfId="3" applyFont="1" applyAlignment="1">
      <alignment vertical="center"/>
    </xf>
    <xf numFmtId="167" fontId="4" fillId="0" borderId="26" xfId="3" applyNumberFormat="1" applyFont="1" applyAlignment="1">
      <alignment vertical="center"/>
    </xf>
    <xf numFmtId="0" fontId="2" fillId="0" borderId="26" xfId="3" applyFont="1" applyAlignment="1">
      <alignment vertical="center"/>
    </xf>
    <xf numFmtId="0" fontId="7" fillId="0" borderId="26" xfId="3" applyFont="1" applyAlignment="1">
      <alignment vertical="center"/>
    </xf>
    <xf numFmtId="0" fontId="7" fillId="0" borderId="26" xfId="3" applyFont="1" applyAlignment="1">
      <alignment horizontal="center" vertical="center"/>
    </xf>
    <xf numFmtId="167" fontId="7" fillId="0" borderId="26" xfId="3" applyNumberFormat="1" applyFont="1" applyAlignment="1">
      <alignment vertical="center"/>
    </xf>
    <xf numFmtId="0" fontId="9" fillId="0" borderId="21" xfId="3" applyFont="1" applyBorder="1" applyAlignment="1">
      <alignment horizontal="left" vertical="center"/>
    </xf>
    <xf numFmtId="0" fontId="9" fillId="0" borderId="22" xfId="3" applyFont="1" applyBorder="1" applyAlignment="1">
      <alignment horizontal="left" vertical="center"/>
    </xf>
    <xf numFmtId="0" fontId="2" fillId="0" borderId="22" xfId="3" applyFont="1" applyBorder="1" applyAlignment="1">
      <alignment horizontal="center" vertical="center"/>
    </xf>
    <xf numFmtId="49" fontId="2" fillId="0" borderId="24" xfId="3" applyNumberFormat="1" applyFont="1" applyBorder="1" applyAlignment="1">
      <alignment horizontal="left" vertical="center"/>
    </xf>
    <xf numFmtId="49" fontId="2" fillId="0" borderId="26" xfId="3" applyNumberFormat="1" applyFont="1" applyAlignment="1">
      <alignment horizontal="left" vertical="center"/>
    </xf>
    <xf numFmtId="0" fontId="2" fillId="0" borderId="26" xfId="3" applyFont="1" applyAlignment="1">
      <alignment horizontal="center" vertical="center"/>
    </xf>
    <xf numFmtId="10" fontId="2" fillId="0" borderId="26" xfId="3" applyNumberFormat="1" applyFont="1" applyAlignment="1">
      <alignment horizontal="left" vertical="center" wrapText="1"/>
    </xf>
    <xf numFmtId="49" fontId="2" fillId="0" borderId="27" xfId="3" applyNumberFormat="1" applyFont="1" applyBorder="1" applyAlignment="1">
      <alignment horizontal="left" vertical="center"/>
    </xf>
    <xf numFmtId="0" fontId="2" fillId="0" borderId="24" xfId="3" applyFont="1" applyBorder="1" applyAlignment="1">
      <alignment vertical="center"/>
    </xf>
    <xf numFmtId="0" fontId="9" fillId="0" borderId="24" xfId="3" applyFont="1" applyBorder="1" applyAlignment="1">
      <alignment horizontal="left" vertical="center"/>
    </xf>
    <xf numFmtId="0" fontId="9" fillId="0" borderId="26" xfId="3" applyFont="1" applyAlignment="1">
      <alignment horizontal="left" vertical="center"/>
    </xf>
    <xf numFmtId="49" fontId="9" fillId="0" borderId="27" xfId="3" applyNumberFormat="1" applyFont="1" applyBorder="1" applyAlignment="1">
      <alignment horizontal="left" vertical="center"/>
    </xf>
    <xf numFmtId="0" fontId="2" fillId="0" borderId="29" xfId="3" applyFont="1" applyBorder="1"/>
    <xf numFmtId="0" fontId="2" fillId="0" borderId="30" xfId="3" applyFont="1" applyBorder="1" applyAlignment="1">
      <alignment vertical="center"/>
    </xf>
    <xf numFmtId="0" fontId="28" fillId="0" borderId="24" xfId="3" applyFont="1" applyBorder="1" applyAlignment="1">
      <alignment horizontal="center" vertical="center"/>
    </xf>
    <xf numFmtId="0" fontId="2" fillId="0" borderId="27" xfId="3" applyFont="1" applyBorder="1"/>
    <xf numFmtId="0" fontId="12" fillId="0" borderId="26" xfId="3" applyFont="1" applyAlignment="1">
      <alignment vertical="center"/>
    </xf>
    <xf numFmtId="0" fontId="29" fillId="2" borderId="39" xfId="3" applyFont="1" applyFill="1" applyBorder="1" applyAlignment="1">
      <alignment horizontal="center" vertical="center" wrapText="1"/>
    </xf>
    <xf numFmtId="49" fontId="30" fillId="2" borderId="39" xfId="3" applyNumberFormat="1" applyFont="1" applyFill="1" applyBorder="1" applyAlignment="1">
      <alignment horizontal="center" vertical="center" wrapText="1"/>
    </xf>
    <xf numFmtId="0" fontId="3" fillId="0" borderId="26" xfId="3" applyFont="1" applyAlignment="1">
      <alignment horizontal="left" vertical="center"/>
    </xf>
    <xf numFmtId="0" fontId="12" fillId="0" borderId="26" xfId="3" applyFont="1" applyAlignment="1">
      <alignment horizontal="left" vertical="center"/>
    </xf>
    <xf numFmtId="0" fontId="12" fillId="0" borderId="10" xfId="3" applyFont="1" applyBorder="1" applyAlignment="1">
      <alignment horizontal="center" vertical="center"/>
    </xf>
    <xf numFmtId="0" fontId="9" fillId="0" borderId="23" xfId="3" applyFont="1" applyBorder="1" applyAlignment="1">
      <alignment horizontal="left" vertical="center"/>
    </xf>
    <xf numFmtId="0" fontId="2" fillId="0" borderId="27" xfId="3" applyFont="1" applyBorder="1" applyAlignment="1">
      <alignment horizontal="left" vertical="center"/>
    </xf>
    <xf numFmtId="17" fontId="2" fillId="0" borderId="0" xfId="0" applyNumberFormat="1" applyFont="1"/>
    <xf numFmtId="0" fontId="2" fillId="0" borderId="26" xfId="0" applyFont="1" applyBorder="1"/>
    <xf numFmtId="164" fontId="2" fillId="0" borderId="0" xfId="0" applyNumberFormat="1" applyFont="1"/>
    <xf numFmtId="165" fontId="7" fillId="3" borderId="17" xfId="0" applyNumberFormat="1" applyFont="1" applyFill="1" applyBorder="1" applyAlignment="1">
      <alignment horizontal="center" vertical="center"/>
    </xf>
    <xf numFmtId="165" fontId="11" fillId="3" borderId="17" xfId="0" applyNumberFormat="1" applyFont="1" applyFill="1" applyBorder="1" applyAlignment="1">
      <alignment horizontal="center" vertical="center"/>
    </xf>
    <xf numFmtId="164" fontId="33" fillId="0" borderId="0" xfId="0" applyNumberFormat="1" applyFont="1" applyAlignment="1">
      <alignment vertical="center"/>
    </xf>
    <xf numFmtId="0" fontId="22" fillId="8" borderId="0" xfId="0" applyFont="1" applyFill="1" applyAlignment="1">
      <alignment horizontal="right" vertical="top" wrapText="1"/>
    </xf>
    <xf numFmtId="0" fontId="27" fillId="8" borderId="0" xfId="0" applyFont="1" applyFill="1" applyAlignment="1">
      <alignment horizontal="left" vertical="top" wrapText="1"/>
    </xf>
    <xf numFmtId="10" fontId="7" fillId="0" borderId="46" xfId="0" applyNumberFormat="1" applyFont="1" applyBorder="1" applyAlignment="1">
      <alignment horizontal="center" vertical="center"/>
    </xf>
    <xf numFmtId="0" fontId="12" fillId="0" borderId="10" xfId="3" applyFont="1" applyBorder="1" applyAlignment="1">
      <alignment horizontal="center" vertical="center" wrapText="1"/>
    </xf>
    <xf numFmtId="49" fontId="12" fillId="0" borderId="10" xfId="3" applyNumberFormat="1" applyFont="1" applyBorder="1" applyAlignment="1">
      <alignment horizontal="center" vertical="center" wrapText="1"/>
    </xf>
    <xf numFmtId="49" fontId="34" fillId="0" borderId="10" xfId="0" applyNumberFormat="1" applyFont="1" applyBorder="1" applyAlignment="1">
      <alignment horizontal="center" vertical="center" wrapText="1"/>
    </xf>
    <xf numFmtId="0" fontId="34" fillId="0" borderId="10" xfId="0" applyFont="1" applyBorder="1" applyAlignment="1">
      <alignment horizontal="center" vertical="center" wrapText="1"/>
    </xf>
    <xf numFmtId="165" fontId="25" fillId="6" borderId="20" xfId="1" applyFont="1" applyFill="1" applyBorder="1" applyAlignment="1">
      <alignment horizontal="right" vertical="top" wrapText="1"/>
    </xf>
    <xf numFmtId="165" fontId="26" fillId="7" borderId="20" xfId="1" applyFont="1" applyFill="1" applyBorder="1" applyAlignment="1">
      <alignment horizontal="right" vertical="top" wrapText="1"/>
    </xf>
    <xf numFmtId="165" fontId="22" fillId="8" borderId="0" xfId="1" applyFont="1" applyFill="1" applyAlignment="1">
      <alignment horizontal="right" vertical="top" wrapText="1"/>
    </xf>
    <xf numFmtId="49" fontId="11" fillId="0" borderId="21" xfId="0" applyNumberFormat="1" applyFont="1" applyBorder="1" applyAlignment="1">
      <alignment vertical="center"/>
    </xf>
    <xf numFmtId="49" fontId="11" fillId="0" borderId="22" xfId="0" applyNumberFormat="1" applyFont="1" applyBorder="1" applyAlignment="1">
      <alignment vertical="center"/>
    </xf>
    <xf numFmtId="49" fontId="11" fillId="0" borderId="23" xfId="0" applyNumberFormat="1" applyFont="1" applyBorder="1" applyAlignment="1">
      <alignment vertical="center"/>
    </xf>
    <xf numFmtId="49" fontId="13" fillId="0" borderId="21" xfId="0" applyNumberFormat="1" applyFont="1" applyBorder="1" applyAlignment="1">
      <alignment vertical="center"/>
    </xf>
    <xf numFmtId="49" fontId="11" fillId="0" borderId="14" xfId="0" applyNumberFormat="1" applyFont="1" applyBorder="1" applyAlignment="1">
      <alignment vertical="center"/>
    </xf>
    <xf numFmtId="49" fontId="11" fillId="0" borderId="13" xfId="0" applyNumberFormat="1" applyFont="1" applyBorder="1" applyAlignment="1">
      <alignment vertical="center"/>
    </xf>
    <xf numFmtId="0" fontId="6" fillId="0" borderId="24" xfId="0" applyFont="1" applyBorder="1" applyAlignment="1">
      <alignment vertical="center"/>
    </xf>
    <xf numFmtId="166" fontId="35" fillId="0" borderId="11" xfId="0" applyNumberFormat="1" applyFont="1" applyBorder="1" applyAlignment="1">
      <alignment horizontal="left" vertical="center"/>
    </xf>
    <xf numFmtId="49" fontId="35" fillId="0" borderId="11" xfId="0" applyNumberFormat="1" applyFont="1" applyBorder="1" applyAlignment="1">
      <alignment vertical="center"/>
    </xf>
    <xf numFmtId="0" fontId="25" fillId="6" borderId="20" xfId="2" applyFont="1" applyFill="1" applyBorder="1" applyAlignment="1">
      <alignment horizontal="left" vertical="top" wrapText="1"/>
    </xf>
    <xf numFmtId="0" fontId="25" fillId="6" borderId="20" xfId="2" applyFont="1" applyFill="1" applyBorder="1" applyAlignment="1">
      <alignment horizontal="right" vertical="top" wrapText="1"/>
    </xf>
    <xf numFmtId="4" fontId="25" fillId="6" borderId="20" xfId="2" applyNumberFormat="1" applyFont="1" applyFill="1" applyBorder="1" applyAlignment="1">
      <alignment horizontal="right" vertical="top" wrapText="1"/>
    </xf>
    <xf numFmtId="170" fontId="25" fillId="6" borderId="20" xfId="2" applyNumberFormat="1" applyFont="1" applyFill="1" applyBorder="1" applyAlignment="1">
      <alignment horizontal="right" vertical="top" wrapText="1"/>
    </xf>
    <xf numFmtId="0" fontId="26" fillId="7" borderId="20" xfId="2" applyFont="1" applyFill="1" applyBorder="1" applyAlignment="1">
      <alignment horizontal="left" vertical="top" wrapText="1"/>
    </xf>
    <xf numFmtId="0" fontId="26" fillId="7" borderId="20" xfId="2" applyFont="1" applyFill="1" applyBorder="1" applyAlignment="1">
      <alignment horizontal="right" vertical="top" wrapText="1"/>
    </xf>
    <xf numFmtId="0" fontId="26" fillId="7" borderId="20" xfId="2" applyFont="1" applyFill="1" applyBorder="1" applyAlignment="1">
      <alignment horizontal="center" vertical="top" wrapText="1"/>
    </xf>
    <xf numFmtId="4" fontId="26" fillId="7" borderId="20" xfId="2" applyNumberFormat="1" applyFont="1" applyFill="1" applyBorder="1" applyAlignment="1">
      <alignment horizontal="right" vertical="top" wrapText="1"/>
    </xf>
    <xf numFmtId="170" fontId="26" fillId="7" borderId="20" xfId="2" applyNumberFormat="1" applyFont="1" applyFill="1" applyBorder="1" applyAlignment="1">
      <alignment horizontal="right" vertical="top" wrapText="1"/>
    </xf>
    <xf numFmtId="0" fontId="22" fillId="8" borderId="26" xfId="2" applyFont="1" applyFill="1" applyAlignment="1">
      <alignment horizontal="right" vertical="top" wrapText="1"/>
    </xf>
    <xf numFmtId="165" fontId="22" fillId="8" borderId="26" xfId="1" applyFont="1" applyFill="1" applyBorder="1" applyAlignment="1">
      <alignment horizontal="right" vertical="top" wrapText="1"/>
    </xf>
    <xf numFmtId="165" fontId="27" fillId="8" borderId="26" xfId="1" applyFont="1" applyFill="1" applyBorder="1" applyAlignment="1">
      <alignment horizontal="center" vertical="top" wrapText="1"/>
    </xf>
    <xf numFmtId="0" fontId="19" fillId="7" borderId="20" xfId="2" applyFont="1" applyFill="1" applyBorder="1" applyAlignment="1">
      <alignment horizontal="left" vertical="top" wrapText="1"/>
    </xf>
    <xf numFmtId="0" fontId="21" fillId="10" borderId="20" xfId="2" applyFont="1" applyFill="1" applyBorder="1" applyAlignment="1">
      <alignment horizontal="left" vertical="top" wrapText="1"/>
    </xf>
    <xf numFmtId="0" fontId="21" fillId="8" borderId="26" xfId="2" applyFont="1" applyFill="1" applyAlignment="1">
      <alignment horizontal="right" vertical="top" wrapText="1"/>
    </xf>
    <xf numFmtId="0" fontId="22" fillId="8" borderId="20" xfId="2" applyFont="1" applyFill="1" applyBorder="1" applyAlignment="1">
      <alignment horizontal="left" vertical="top" wrapText="1"/>
    </xf>
    <xf numFmtId="0" fontId="22" fillId="8" borderId="20" xfId="2" applyFont="1" applyFill="1" applyBorder="1" applyAlignment="1">
      <alignment horizontal="right" vertical="top" wrapText="1"/>
    </xf>
    <xf numFmtId="0" fontId="21" fillId="9" borderId="20" xfId="2" applyFont="1" applyFill="1" applyBorder="1" applyAlignment="1">
      <alignment horizontal="left" vertical="top" wrapText="1"/>
    </xf>
    <xf numFmtId="0" fontId="20" fillId="8" borderId="26" xfId="2" applyFont="1" applyFill="1" applyAlignment="1">
      <alignment horizontal="right" vertical="top" wrapText="1"/>
    </xf>
    <xf numFmtId="172" fontId="21" fillId="10" borderId="20" xfId="2" applyNumberFormat="1" applyFont="1" applyFill="1" applyBorder="1" applyAlignment="1">
      <alignment horizontal="right" vertical="top" wrapText="1"/>
    </xf>
    <xf numFmtId="0" fontId="27" fillId="0" borderId="26" xfId="2"/>
    <xf numFmtId="0" fontId="27" fillId="8" borderId="26" xfId="2" applyFill="1" applyAlignment="1">
      <alignment horizontal="center" vertical="top" wrapText="1"/>
    </xf>
    <xf numFmtId="0" fontId="27" fillId="8" borderId="26" xfId="2" applyFill="1" applyAlignment="1">
      <alignment horizontal="left" vertical="top" wrapText="1"/>
    </xf>
    <xf numFmtId="0" fontId="22" fillId="8" borderId="20" xfId="2" applyFont="1" applyFill="1" applyBorder="1" applyAlignment="1">
      <alignment horizontal="center" vertical="top" wrapText="1"/>
    </xf>
    <xf numFmtId="0" fontId="19" fillId="7" borderId="20" xfId="2" applyFont="1" applyFill="1" applyBorder="1" applyAlignment="1">
      <alignment horizontal="center" vertical="top" wrapText="1"/>
    </xf>
    <xf numFmtId="0" fontId="19" fillId="7" borderId="20" xfId="2" applyFont="1" applyFill="1" applyBorder="1" applyAlignment="1">
      <alignment horizontal="right" vertical="top" wrapText="1"/>
    </xf>
    <xf numFmtId="4" fontId="19" fillId="7" borderId="20" xfId="2" applyNumberFormat="1" applyFont="1" applyFill="1" applyBorder="1" applyAlignment="1">
      <alignment horizontal="right" vertical="top" wrapText="1"/>
    </xf>
    <xf numFmtId="171" fontId="19" fillId="7" borderId="20" xfId="2" applyNumberFormat="1" applyFont="1" applyFill="1" applyBorder="1" applyAlignment="1">
      <alignment horizontal="right" vertical="top" wrapText="1"/>
    </xf>
    <xf numFmtId="0" fontId="19" fillId="7" borderId="31" xfId="2" applyFont="1" applyFill="1" applyBorder="1" applyAlignment="1">
      <alignment horizontal="left" vertical="top" wrapText="1"/>
    </xf>
    <xf numFmtId="0" fontId="21" fillId="9" borderId="20" xfId="2" applyFont="1" applyFill="1" applyBorder="1" applyAlignment="1">
      <alignment horizontal="center" vertical="top" wrapText="1"/>
    </xf>
    <xf numFmtId="0" fontId="21" fillId="9" borderId="20" xfId="2" applyFont="1" applyFill="1" applyBorder="1" applyAlignment="1">
      <alignment horizontal="right" vertical="top" wrapText="1"/>
    </xf>
    <xf numFmtId="4" fontId="21" fillId="9" borderId="20" xfId="2" applyNumberFormat="1" applyFont="1" applyFill="1" applyBorder="1" applyAlignment="1">
      <alignment horizontal="right" vertical="top" wrapText="1"/>
    </xf>
    <xf numFmtId="172" fontId="21" fillId="9" borderId="20" xfId="2" applyNumberFormat="1" applyFont="1" applyFill="1" applyBorder="1" applyAlignment="1">
      <alignment horizontal="right" vertical="top" wrapText="1"/>
    </xf>
    <xf numFmtId="171" fontId="21" fillId="9" borderId="20" xfId="2" applyNumberFormat="1" applyFont="1" applyFill="1" applyBorder="1" applyAlignment="1">
      <alignment horizontal="right" vertical="top" wrapText="1"/>
    </xf>
    <xf numFmtId="0" fontId="21" fillId="10" borderId="20" xfId="2" applyFont="1" applyFill="1" applyBorder="1" applyAlignment="1">
      <alignment horizontal="center" vertical="top" wrapText="1"/>
    </xf>
    <xf numFmtId="0" fontId="21" fillId="10" borderId="20" xfId="2" applyFont="1" applyFill="1" applyBorder="1" applyAlignment="1">
      <alignment horizontal="right" vertical="top" wrapText="1"/>
    </xf>
    <xf numFmtId="4" fontId="21" fillId="10" borderId="20" xfId="2" applyNumberFormat="1" applyFont="1" applyFill="1" applyBorder="1" applyAlignment="1">
      <alignment horizontal="right" vertical="top" wrapText="1"/>
    </xf>
    <xf numFmtId="171" fontId="21" fillId="10" borderId="20" xfId="2" applyNumberFormat="1" applyFont="1" applyFill="1" applyBorder="1" applyAlignment="1">
      <alignment horizontal="right" vertical="top" wrapText="1"/>
    </xf>
    <xf numFmtId="172" fontId="20" fillId="8" borderId="26" xfId="2" applyNumberFormat="1" applyFont="1" applyFill="1" applyAlignment="1">
      <alignment horizontal="right" vertical="top" wrapText="1"/>
    </xf>
    <xf numFmtId="0" fontId="21" fillId="8" borderId="26" xfId="2" applyFont="1" applyFill="1" applyAlignment="1">
      <alignment horizontal="left" vertical="top" wrapText="1"/>
    </xf>
    <xf numFmtId="0" fontId="21" fillId="8" borderId="26" xfId="2" applyFont="1" applyFill="1" applyAlignment="1">
      <alignment horizontal="center" vertical="top" wrapText="1"/>
    </xf>
    <xf numFmtId="4" fontId="21" fillId="8" borderId="26" xfId="2" applyNumberFormat="1" applyFont="1" applyFill="1" applyAlignment="1">
      <alignment horizontal="right" vertical="top" wrapText="1"/>
    </xf>
    <xf numFmtId="0" fontId="33" fillId="3" borderId="17" xfId="0" applyFont="1" applyFill="1" applyBorder="1" applyAlignment="1">
      <alignment horizontal="center" vertical="center"/>
    </xf>
    <xf numFmtId="0" fontId="6" fillId="7" borderId="20" xfId="2" applyFont="1" applyFill="1" applyBorder="1" applyAlignment="1">
      <alignment horizontal="left" vertical="top" wrapText="1"/>
    </xf>
    <xf numFmtId="0" fontId="6" fillId="7" borderId="20" xfId="2" applyFont="1" applyFill="1" applyBorder="1" applyAlignment="1">
      <alignment horizontal="right" vertical="top" wrapText="1"/>
    </xf>
    <xf numFmtId="0" fontId="6" fillId="7" borderId="20" xfId="2" applyFont="1" applyFill="1" applyBorder="1" applyAlignment="1">
      <alignment horizontal="center" vertical="top" wrapText="1"/>
    </xf>
    <xf numFmtId="165" fontId="6" fillId="7" borderId="20" xfId="1" applyFont="1" applyFill="1" applyBorder="1" applyAlignment="1">
      <alignment horizontal="right" vertical="top" wrapText="1"/>
    </xf>
    <xf numFmtId="4" fontId="6" fillId="7" borderId="20" xfId="2" applyNumberFormat="1" applyFont="1" applyFill="1" applyBorder="1" applyAlignment="1">
      <alignment horizontal="right" vertical="top" wrapText="1"/>
    </xf>
    <xf numFmtId="170" fontId="6" fillId="7" borderId="20" xfId="2" applyNumberFormat="1" applyFont="1" applyFill="1" applyBorder="1" applyAlignment="1">
      <alignment horizontal="right" vertical="top" wrapText="1"/>
    </xf>
    <xf numFmtId="0" fontId="6" fillId="0" borderId="0" xfId="0" applyFont="1" applyAlignment="1">
      <alignment vertical="center"/>
    </xf>
    <xf numFmtId="167" fontId="33" fillId="0" borderId="0" xfId="0" applyNumberFormat="1" applyFont="1" applyAlignment="1">
      <alignment vertical="center"/>
    </xf>
    <xf numFmtId="4" fontId="33" fillId="0" borderId="0" xfId="0" applyNumberFormat="1" applyFont="1" applyAlignment="1">
      <alignment vertical="center"/>
    </xf>
    <xf numFmtId="0" fontId="33" fillId="0" borderId="0" xfId="0" applyFont="1" applyAlignment="1">
      <alignment vertical="center"/>
    </xf>
    <xf numFmtId="0" fontId="38" fillId="0" borderId="0" xfId="0" applyFont="1" applyAlignment="1">
      <alignment vertical="center"/>
    </xf>
    <xf numFmtId="4" fontId="22" fillId="8" borderId="26" xfId="2" applyNumberFormat="1" applyFont="1" applyFill="1" applyAlignment="1">
      <alignment horizontal="right" vertical="top" wrapText="1"/>
    </xf>
    <xf numFmtId="0" fontId="7" fillId="12" borderId="17" xfId="0" applyFont="1" applyFill="1" applyBorder="1" applyAlignment="1">
      <alignment horizontal="center" vertical="center"/>
    </xf>
    <xf numFmtId="0" fontId="2" fillId="11" borderId="0" xfId="0" applyFont="1" applyFill="1" applyAlignment="1">
      <alignment vertical="center"/>
    </xf>
    <xf numFmtId="0" fontId="7" fillId="11" borderId="0" xfId="0" applyFont="1" applyFill="1" applyAlignment="1">
      <alignment vertical="center"/>
    </xf>
    <xf numFmtId="0" fontId="0" fillId="11" borderId="0" xfId="0" applyFill="1" applyAlignment="1">
      <alignment vertical="center"/>
    </xf>
    <xf numFmtId="0" fontId="36" fillId="11" borderId="0" xfId="0" applyFont="1" applyFill="1" applyAlignment="1">
      <alignment vertical="center"/>
    </xf>
    <xf numFmtId="0" fontId="19" fillId="13" borderId="31" xfId="2" applyFont="1" applyFill="1" applyBorder="1" applyAlignment="1">
      <alignment horizontal="left" vertical="top" wrapText="1"/>
    </xf>
    <xf numFmtId="0" fontId="0" fillId="11" borderId="0" xfId="0" applyFill="1"/>
    <xf numFmtId="0" fontId="22" fillId="13" borderId="20" xfId="2" applyFont="1" applyFill="1" applyBorder="1" applyAlignment="1">
      <alignment horizontal="left" vertical="top" wrapText="1"/>
    </xf>
    <xf numFmtId="0" fontId="22" fillId="13" borderId="20" xfId="2" applyFont="1" applyFill="1" applyBorder="1" applyAlignment="1">
      <alignment horizontal="right" vertical="top" wrapText="1"/>
    </xf>
    <xf numFmtId="0" fontId="22" fillId="13" borderId="20" xfId="2" applyFont="1" applyFill="1" applyBorder="1" applyAlignment="1">
      <alignment horizontal="center" vertical="top" wrapText="1"/>
    </xf>
    <xf numFmtId="0" fontId="19" fillId="13" borderId="20" xfId="2" applyFont="1" applyFill="1" applyBorder="1" applyAlignment="1">
      <alignment horizontal="left" vertical="top" wrapText="1"/>
    </xf>
    <xf numFmtId="0" fontId="19" fillId="13" borderId="20" xfId="2" applyFont="1" applyFill="1" applyBorder="1" applyAlignment="1">
      <alignment horizontal="right" vertical="top" wrapText="1"/>
    </xf>
    <xf numFmtId="0" fontId="19" fillId="13" borderId="20" xfId="2" applyFont="1" applyFill="1" applyBorder="1" applyAlignment="1">
      <alignment horizontal="center" vertical="top" wrapText="1"/>
    </xf>
    <xf numFmtId="171" fontId="19" fillId="13" borderId="20" xfId="2" applyNumberFormat="1" applyFont="1" applyFill="1" applyBorder="1" applyAlignment="1">
      <alignment horizontal="right" vertical="top" wrapText="1"/>
    </xf>
    <xf numFmtId="4" fontId="19" fillId="13" borderId="20" xfId="2" applyNumberFormat="1" applyFont="1" applyFill="1" applyBorder="1" applyAlignment="1">
      <alignment horizontal="right" vertical="top" wrapText="1"/>
    </xf>
    <xf numFmtId="0" fontId="21" fillId="13" borderId="20" xfId="2" applyFont="1" applyFill="1" applyBorder="1" applyAlignment="1">
      <alignment horizontal="left" vertical="top" wrapText="1"/>
    </xf>
    <xf numFmtId="0" fontId="21" fillId="13" borderId="20" xfId="2" applyFont="1" applyFill="1" applyBorder="1" applyAlignment="1">
      <alignment horizontal="right" vertical="top" wrapText="1"/>
    </xf>
    <xf numFmtId="0" fontId="21" fillId="13" borderId="20" xfId="2" applyFont="1" applyFill="1" applyBorder="1" applyAlignment="1">
      <alignment horizontal="center" vertical="top" wrapText="1"/>
    </xf>
    <xf numFmtId="171" fontId="21" fillId="13" borderId="20" xfId="2" applyNumberFormat="1" applyFont="1" applyFill="1" applyBorder="1" applyAlignment="1">
      <alignment horizontal="right" vertical="top" wrapText="1"/>
    </xf>
    <xf numFmtId="4" fontId="21" fillId="13" borderId="20" xfId="2" applyNumberFormat="1" applyFont="1" applyFill="1" applyBorder="1" applyAlignment="1">
      <alignment horizontal="right" vertical="top" wrapText="1"/>
    </xf>
    <xf numFmtId="10" fontId="25" fillId="6" borderId="20" xfId="5" applyNumberFormat="1" applyFont="1" applyFill="1" applyBorder="1" applyAlignment="1">
      <alignment horizontal="right" vertical="top" wrapText="1"/>
    </xf>
    <xf numFmtId="170" fontId="26" fillId="7" borderId="20" xfId="2" quotePrefix="1" applyNumberFormat="1" applyFont="1" applyFill="1" applyBorder="1" applyAlignment="1">
      <alignment horizontal="right" vertical="top" wrapText="1"/>
    </xf>
    <xf numFmtId="4" fontId="2" fillId="0" borderId="0" xfId="5" applyNumberFormat="1" applyFont="1" applyAlignment="1">
      <alignment vertical="center"/>
    </xf>
    <xf numFmtId="4" fontId="27" fillId="8" borderId="26" xfId="2" applyNumberFormat="1" applyFill="1" applyAlignment="1">
      <alignment horizontal="center" vertical="top" wrapText="1"/>
    </xf>
    <xf numFmtId="0" fontId="40" fillId="0" borderId="10" xfId="0" applyFont="1" applyBorder="1" applyAlignment="1">
      <alignment horizontal="right" vertical="center" wrapText="1"/>
    </xf>
    <xf numFmtId="170" fontId="25" fillId="15" borderId="20" xfId="2" applyNumberFormat="1" applyFont="1" applyFill="1" applyBorder="1" applyAlignment="1">
      <alignment horizontal="right" vertical="top" wrapText="1"/>
    </xf>
    <xf numFmtId="0" fontId="9" fillId="0" borderId="10" xfId="0" applyFont="1" applyBorder="1" applyAlignment="1">
      <alignment horizontal="right" vertical="center" wrapText="1"/>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11" fillId="0" borderId="14" xfId="0" applyFont="1" applyBorder="1" applyAlignment="1">
      <alignment horizontal="left" vertical="center" wrapText="1"/>
    </xf>
    <xf numFmtId="0" fontId="11" fillId="0" borderId="13" xfId="0" applyFont="1" applyBorder="1" applyAlignment="1">
      <alignment horizontal="left" vertical="center" wrapText="1"/>
    </xf>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0" fontId="14" fillId="2" borderId="11" xfId="0" applyFont="1" applyFill="1" applyBorder="1" applyAlignment="1">
      <alignment horizontal="center" vertical="center"/>
    </xf>
    <xf numFmtId="0" fontId="6" fillId="0" borderId="12" xfId="0" applyFont="1" applyBorder="1"/>
    <xf numFmtId="0" fontId="11" fillId="0" borderId="4" xfId="0" applyFont="1" applyBorder="1" applyAlignment="1">
      <alignment horizontal="center" vertical="center"/>
    </xf>
    <xf numFmtId="49" fontId="11"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2" fillId="0" borderId="24" xfId="0" applyFont="1" applyBorder="1" applyAlignment="1">
      <alignment horizontal="left" vertical="center" wrapText="1"/>
    </xf>
    <xf numFmtId="0" fontId="2" fillId="0" borderId="26" xfId="0" applyFont="1" applyBorder="1" applyAlignment="1">
      <alignment horizontal="left"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4" fillId="0" borderId="24" xfId="0" applyFont="1" applyBorder="1" applyAlignment="1">
      <alignment horizontal="left" vertical="center" wrapText="1"/>
    </xf>
    <xf numFmtId="0" fontId="24" fillId="0" borderId="26" xfId="0" applyFont="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24" fillId="0" borderId="29" xfId="0" applyFont="1" applyBorder="1" applyAlignment="1">
      <alignment horizontal="left" vertical="center" wrapText="1"/>
    </xf>
    <xf numFmtId="0" fontId="24" fillId="0" borderId="30" xfId="0" applyFont="1" applyBorder="1" applyAlignment="1">
      <alignment horizontal="left" vertical="center" wrapText="1"/>
    </xf>
    <xf numFmtId="0" fontId="22" fillId="14" borderId="26" xfId="2" applyFont="1" applyFill="1" applyAlignment="1">
      <alignment horizontal="left" vertical="top" wrapText="1"/>
    </xf>
    <xf numFmtId="0" fontId="22" fillId="14" borderId="26" xfId="2" applyFont="1" applyFill="1" applyAlignment="1">
      <alignment horizontal="right" vertical="top" wrapText="1"/>
    </xf>
    <xf numFmtId="49" fontId="5" fillId="0" borderId="1" xfId="0" applyNumberFormat="1" applyFont="1" applyBorder="1" applyAlignment="1">
      <alignment horizontal="center"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0" fillId="0" borderId="0" xfId="0"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9" fillId="4" borderId="18" xfId="0" applyFont="1" applyFill="1" applyBorder="1" applyAlignment="1">
      <alignment horizontal="left" vertical="center" wrapText="1"/>
    </xf>
    <xf numFmtId="0" fontId="6" fillId="0" borderId="19" xfId="0" applyFont="1" applyBorder="1" applyAlignment="1">
      <alignment vertical="center"/>
    </xf>
    <xf numFmtId="0" fontId="9" fillId="4" borderId="18" xfId="0" applyFont="1" applyFill="1" applyBorder="1" applyAlignment="1">
      <alignment horizontal="right" vertical="center" wrapText="1"/>
    </xf>
    <xf numFmtId="0" fontId="9" fillId="4" borderId="18" xfId="0" applyFont="1" applyFill="1" applyBorder="1" applyAlignment="1">
      <alignment horizontal="center" vertical="center" wrapText="1"/>
    </xf>
    <xf numFmtId="165" fontId="9" fillId="0" borderId="18" xfId="1" applyFont="1" applyFill="1" applyBorder="1" applyAlignment="1">
      <alignment horizontal="right" vertical="center" wrapText="1"/>
    </xf>
    <xf numFmtId="165" fontId="6" fillId="0" borderId="19" xfId="1" applyFont="1" applyFill="1" applyBorder="1" applyAlignment="1">
      <alignment vertical="center"/>
    </xf>
    <xf numFmtId="0" fontId="9" fillId="4" borderId="11" xfId="0" applyFont="1" applyFill="1" applyBorder="1" applyAlignment="1">
      <alignment horizontal="center" vertical="center" wrapText="1"/>
    </xf>
    <xf numFmtId="0" fontId="6" fillId="0" borderId="9" xfId="0" applyFont="1" applyBorder="1" applyAlignment="1">
      <alignment vertical="center"/>
    </xf>
    <xf numFmtId="0" fontId="6" fillId="0" borderId="12" xfId="0" applyFont="1" applyBorder="1" applyAlignment="1">
      <alignment vertical="center"/>
    </xf>
    <xf numFmtId="4" fontId="22" fillId="14" borderId="26" xfId="2" applyNumberFormat="1" applyFont="1" applyFill="1" applyAlignment="1">
      <alignment horizontal="right" vertical="top" wrapText="1"/>
    </xf>
    <xf numFmtId="0" fontId="22" fillId="8" borderId="26" xfId="2" applyFont="1" applyFill="1" applyAlignment="1">
      <alignment horizontal="right" vertical="top" wrapText="1"/>
    </xf>
    <xf numFmtId="0" fontId="22" fillId="8" borderId="0" xfId="0" applyFont="1" applyFill="1" applyAlignment="1">
      <alignment horizontal="right" vertical="top" wrapText="1"/>
    </xf>
    <xf numFmtId="4" fontId="22" fillId="8" borderId="0" xfId="0" applyNumberFormat="1" applyFont="1" applyFill="1" applyAlignment="1">
      <alignment horizontal="left" vertical="top" wrapText="1"/>
    </xf>
    <xf numFmtId="4" fontId="22" fillId="8" borderId="0" xfId="0" applyNumberFormat="1" applyFont="1" applyFill="1" applyAlignment="1">
      <alignment horizontal="right" vertical="top" wrapText="1"/>
    </xf>
    <xf numFmtId="0" fontId="22" fillId="8" borderId="0" xfId="0" applyFont="1" applyFill="1" applyAlignment="1">
      <alignment horizontal="left" vertical="top" wrapText="1"/>
    </xf>
    <xf numFmtId="0" fontId="22" fillId="15" borderId="26" xfId="2" applyFont="1" applyFill="1" applyAlignment="1">
      <alignment horizontal="left" vertical="top" wrapText="1"/>
    </xf>
    <xf numFmtId="0" fontId="22" fillId="15" borderId="26" xfId="2" applyFont="1" applyFill="1" applyAlignment="1">
      <alignment horizontal="right" vertical="top" wrapText="1"/>
    </xf>
    <xf numFmtId="4" fontId="22" fillId="15" borderId="26" xfId="2" applyNumberFormat="1" applyFont="1" applyFill="1" applyAlignment="1">
      <alignment horizontal="right" vertical="top" wrapText="1"/>
    </xf>
    <xf numFmtId="4" fontId="22" fillId="8" borderId="0" xfId="0" applyNumberFormat="1" applyFont="1" applyFill="1" applyAlignment="1">
      <alignment horizontal="right" vertical="center" wrapText="1"/>
    </xf>
    <xf numFmtId="0" fontId="19" fillId="7" borderId="20" xfId="2" applyFont="1" applyFill="1" applyBorder="1" applyAlignment="1">
      <alignment horizontal="left" vertical="top" wrapText="1"/>
    </xf>
    <xf numFmtId="0" fontId="21" fillId="10" borderId="20" xfId="2" applyFont="1" applyFill="1" applyBorder="1" applyAlignment="1">
      <alignment horizontal="left" vertical="top" wrapText="1"/>
    </xf>
    <xf numFmtId="0" fontId="22" fillId="8" borderId="20" xfId="2" applyFont="1" applyFill="1" applyBorder="1" applyAlignment="1">
      <alignment horizontal="left" vertical="top" wrapText="1"/>
    </xf>
    <xf numFmtId="0" fontId="22" fillId="8" borderId="20" xfId="2" applyFont="1" applyFill="1" applyBorder="1" applyAlignment="1">
      <alignment horizontal="right" vertical="top" wrapText="1"/>
    </xf>
    <xf numFmtId="0" fontId="21" fillId="9" borderId="20" xfId="2" applyFont="1" applyFill="1" applyBorder="1" applyAlignment="1">
      <alignment horizontal="left" vertical="top" wrapText="1"/>
    </xf>
    <xf numFmtId="0" fontId="22" fillId="8" borderId="20" xfId="2" applyFont="1" applyFill="1" applyBorder="1" applyAlignment="1">
      <alignment horizontal="center" vertical="center" wrapText="1"/>
    </xf>
    <xf numFmtId="0" fontId="21" fillId="8" borderId="26" xfId="2" applyFont="1" applyFill="1" applyAlignment="1">
      <alignment horizontal="right" vertical="top" wrapText="1"/>
    </xf>
    <xf numFmtId="0" fontId="19" fillId="13" borderId="20" xfId="2" applyFont="1" applyFill="1" applyBorder="1" applyAlignment="1">
      <alignment horizontal="left" vertical="top" wrapText="1"/>
    </xf>
    <xf numFmtId="0" fontId="21" fillId="13" borderId="20" xfId="2" applyFont="1" applyFill="1" applyBorder="1" applyAlignment="1">
      <alignment horizontal="left" vertical="top" wrapText="1"/>
    </xf>
    <xf numFmtId="0" fontId="20" fillId="8" borderId="26" xfId="2" applyFont="1" applyFill="1" applyAlignment="1">
      <alignment horizontal="right" vertical="top" wrapText="1"/>
    </xf>
    <xf numFmtId="172" fontId="21" fillId="10" borderId="20" xfId="2" applyNumberFormat="1" applyFont="1" applyFill="1" applyBorder="1" applyAlignment="1">
      <alignment horizontal="right" vertical="top" wrapText="1"/>
    </xf>
    <xf numFmtId="49" fontId="5" fillId="0" borderId="21" xfId="0" applyNumberFormat="1" applyFont="1" applyBorder="1" applyAlignment="1">
      <alignment horizontal="center" vertical="center"/>
    </xf>
    <xf numFmtId="49" fontId="5" fillId="0" borderId="22" xfId="0" applyNumberFormat="1" applyFont="1" applyBorder="1" applyAlignment="1">
      <alignment horizontal="center" vertical="center"/>
    </xf>
    <xf numFmtId="49" fontId="5" fillId="0" borderId="23"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2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28"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30" xfId="0" applyNumberFormat="1" applyFont="1" applyBorder="1" applyAlignment="1">
      <alignment horizontal="center" vertical="center"/>
    </xf>
    <xf numFmtId="0" fontId="9" fillId="4" borderId="26" xfId="0" applyFont="1" applyFill="1" applyBorder="1" applyAlignment="1">
      <alignment horizontal="center" wrapText="1"/>
    </xf>
    <xf numFmtId="0" fontId="6" fillId="0" borderId="25" xfId="0" applyFont="1" applyBorder="1"/>
    <xf numFmtId="0" fontId="6" fillId="0" borderId="26" xfId="0" applyFont="1" applyBorder="1"/>
    <xf numFmtId="0" fontId="22" fillId="8" borderId="20" xfId="0" applyFont="1" applyFill="1" applyBorder="1" applyAlignment="1">
      <alignment horizontal="left" vertical="top" wrapText="1"/>
    </xf>
    <xf numFmtId="0" fontId="20" fillId="8" borderId="26" xfId="2" applyFont="1" applyFill="1" applyAlignment="1">
      <alignment horizontal="left" vertical="top" wrapText="1"/>
    </xf>
    <xf numFmtId="4" fontId="20" fillId="8" borderId="26" xfId="2" applyNumberFormat="1" applyFont="1" applyFill="1" applyAlignment="1">
      <alignment horizontal="right" vertical="top" wrapText="1"/>
    </xf>
    <xf numFmtId="0" fontId="22" fillId="8" borderId="26" xfId="2" applyFont="1" applyFill="1" applyAlignment="1">
      <alignment horizontal="center" wrapText="1"/>
    </xf>
    <xf numFmtId="0" fontId="27" fillId="0" borderId="26" xfId="2"/>
    <xf numFmtId="0" fontId="22" fillId="13" borderId="20" xfId="2" applyFont="1" applyFill="1" applyBorder="1" applyAlignment="1">
      <alignment horizontal="left" vertical="top" wrapText="1"/>
    </xf>
    <xf numFmtId="0" fontId="7" fillId="0" borderId="1" xfId="0" applyFont="1" applyBorder="1" applyAlignment="1">
      <alignment horizontal="center" wrapText="1"/>
    </xf>
    <xf numFmtId="49" fontId="7" fillId="0" borderId="4" xfId="0" applyNumberFormat="1" applyFont="1" applyBorder="1" applyAlignment="1">
      <alignment horizontal="center"/>
    </xf>
    <xf numFmtId="0" fontId="14" fillId="2" borderId="32" xfId="0" applyFont="1" applyFill="1" applyBorder="1" applyAlignment="1">
      <alignment horizontal="center" vertical="center"/>
    </xf>
    <xf numFmtId="0" fontId="6" fillId="0" borderId="19" xfId="0" applyFont="1" applyBorder="1"/>
    <xf numFmtId="0" fontId="14" fillId="2" borderId="32" xfId="0" applyFont="1" applyFill="1" applyBorder="1" applyAlignment="1">
      <alignment horizontal="center" vertical="center" wrapText="1"/>
    </xf>
    <xf numFmtId="0" fontId="6" fillId="0" borderId="9" xfId="0" applyFont="1" applyBorder="1"/>
    <xf numFmtId="0" fontId="7" fillId="0" borderId="0" xfId="0" applyFont="1" applyAlignment="1">
      <alignment vertical="center"/>
    </xf>
    <xf numFmtId="0" fontId="7" fillId="0" borderId="0" xfId="0" applyFont="1" applyAlignment="1">
      <alignment vertical="center" wrapText="1"/>
    </xf>
    <xf numFmtId="0" fontId="0" fillId="0" borderId="0" xfId="0" applyAlignment="1">
      <alignment wrapText="1"/>
    </xf>
    <xf numFmtId="0" fontId="7" fillId="0" borderId="0" xfId="0" applyFont="1" applyAlignment="1">
      <alignment horizontal="left" vertical="center" wrapText="1"/>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6" fillId="0" borderId="14" xfId="0" applyFont="1" applyBorder="1"/>
    <xf numFmtId="0" fontId="6" fillId="0" borderId="22" xfId="0" applyFont="1" applyBorder="1"/>
    <xf numFmtId="0" fontId="7" fillId="0" borderId="40" xfId="0" applyFont="1" applyBorder="1" applyAlignment="1">
      <alignment horizontal="left" vertical="center"/>
    </xf>
    <xf numFmtId="0" fontId="7" fillId="0" borderId="41" xfId="0" applyFont="1" applyBorder="1" applyAlignment="1">
      <alignment horizontal="left"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11" fillId="5" borderId="21" xfId="0" applyFont="1" applyFill="1" applyBorder="1" applyAlignment="1">
      <alignment horizontal="center" vertical="center"/>
    </xf>
    <xf numFmtId="0" fontId="11" fillId="5" borderId="23" xfId="0" applyFont="1" applyFill="1" applyBorder="1" applyAlignment="1">
      <alignment horizontal="center" vertical="center"/>
    </xf>
    <xf numFmtId="0" fontId="11" fillId="5" borderId="28" xfId="0" applyFont="1" applyFill="1" applyBorder="1" applyAlignment="1">
      <alignment horizontal="center" vertical="center"/>
    </xf>
    <xf numFmtId="0" fontId="11" fillId="5" borderId="30"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3" xfId="0" applyFont="1" applyFill="1" applyBorder="1" applyAlignment="1">
      <alignment horizontal="center" vertical="center"/>
    </xf>
    <xf numFmtId="0" fontId="11" fillId="5" borderId="44" xfId="0" applyFont="1" applyFill="1" applyBorder="1" applyAlignment="1">
      <alignment horizontal="center" vertical="center"/>
    </xf>
    <xf numFmtId="0" fontId="11" fillId="5" borderId="45" xfId="0" applyFont="1" applyFill="1" applyBorder="1" applyAlignment="1">
      <alignment horizontal="center" vertical="center"/>
    </xf>
    <xf numFmtId="0" fontId="12" fillId="0" borderId="11" xfId="3" applyFont="1" applyBorder="1" applyAlignment="1">
      <alignment horizontal="left" vertical="center" wrapText="1"/>
    </xf>
    <xf numFmtId="0" fontId="12" fillId="0" borderId="14" xfId="3" applyFont="1" applyBorder="1" applyAlignment="1">
      <alignment horizontal="left" vertical="center" wrapText="1"/>
    </xf>
    <xf numFmtId="0" fontId="12" fillId="0" borderId="13" xfId="3" applyFont="1" applyBorder="1" applyAlignment="1">
      <alignment horizontal="left" vertical="center" wrapText="1"/>
    </xf>
    <xf numFmtId="0" fontId="5" fillId="0" borderId="21" xfId="3" applyFont="1" applyBorder="1" applyAlignment="1">
      <alignment horizontal="center" vertical="center"/>
    </xf>
    <xf numFmtId="0" fontId="5" fillId="0" borderId="22" xfId="3" applyFont="1" applyBorder="1" applyAlignment="1">
      <alignment horizontal="center" vertical="center"/>
    </xf>
    <xf numFmtId="0" fontId="6" fillId="0" borderId="22" xfId="3" applyFont="1" applyBorder="1"/>
    <xf numFmtId="0" fontId="6" fillId="0" borderId="23" xfId="3" applyFont="1" applyBorder="1"/>
    <xf numFmtId="0" fontId="6" fillId="0" borderId="24" xfId="3" applyFont="1" applyBorder="1"/>
    <xf numFmtId="0" fontId="6" fillId="0" borderId="26" xfId="3" applyFont="1"/>
    <xf numFmtId="0" fontId="1" fillId="0" borderId="26" xfId="3"/>
    <xf numFmtId="0" fontId="6" fillId="0" borderId="27" xfId="3" applyFont="1" applyBorder="1"/>
    <xf numFmtId="0" fontId="6" fillId="0" borderId="28" xfId="3" applyFont="1" applyBorder="1"/>
    <xf numFmtId="0" fontId="6" fillId="0" borderId="29" xfId="3" applyFont="1" applyBorder="1"/>
    <xf numFmtId="0" fontId="6" fillId="0" borderId="30" xfId="3" applyFont="1" applyBorder="1"/>
    <xf numFmtId="0" fontId="2" fillId="0" borderId="24" xfId="3" applyFont="1" applyBorder="1" applyAlignment="1">
      <alignment horizontal="left" vertical="center" wrapText="1"/>
    </xf>
    <xf numFmtId="0" fontId="2" fillId="0" borderId="26" xfId="3" applyFont="1" applyAlignment="1">
      <alignment horizontal="left" vertical="center" wrapText="1"/>
    </xf>
    <xf numFmtId="0" fontId="2" fillId="0" borderId="28" xfId="3" applyFont="1" applyBorder="1" applyAlignment="1">
      <alignment horizontal="left" vertical="center" wrapText="1"/>
    </xf>
    <xf numFmtId="0" fontId="2" fillId="0" borderId="29" xfId="3" applyFont="1" applyBorder="1" applyAlignment="1">
      <alignment horizontal="left" vertical="center" wrapText="1"/>
    </xf>
    <xf numFmtId="0" fontId="30" fillId="2" borderId="11" xfId="3" applyFont="1" applyFill="1" applyBorder="1" applyAlignment="1">
      <alignment horizontal="center" vertical="center" wrapText="1"/>
    </xf>
    <xf numFmtId="0" fontId="30" fillId="2" borderId="14" xfId="3" applyFont="1" applyFill="1" applyBorder="1" applyAlignment="1">
      <alignment horizontal="center" vertical="center" wrapText="1"/>
    </xf>
    <xf numFmtId="0" fontId="30" fillId="2" borderId="13" xfId="3" applyFont="1" applyFill="1" applyBorder="1" applyAlignment="1">
      <alignment horizontal="center" vertical="center" wrapText="1"/>
    </xf>
    <xf numFmtId="0" fontId="2" fillId="0" borderId="26" xfId="0" applyFont="1" applyBorder="1" applyAlignment="1">
      <alignment vertical="center"/>
    </xf>
    <xf numFmtId="165" fontId="2" fillId="0" borderId="26" xfId="1" applyFont="1" applyBorder="1" applyAlignment="1">
      <alignment vertical="center"/>
    </xf>
    <xf numFmtId="165" fontId="2" fillId="0" borderId="26" xfId="0" applyNumberFormat="1" applyFont="1" applyBorder="1" applyAlignment="1">
      <alignment vertical="center"/>
    </xf>
    <xf numFmtId="4" fontId="2" fillId="0" borderId="26" xfId="0" applyNumberFormat="1" applyFont="1" applyBorder="1" applyAlignment="1">
      <alignment vertical="center"/>
    </xf>
    <xf numFmtId="167" fontId="7" fillId="0" borderId="0" xfId="0" applyNumberFormat="1" applyFont="1" applyFill="1" applyAlignment="1">
      <alignment vertical="center"/>
    </xf>
    <xf numFmtId="167" fontId="37" fillId="0" borderId="0" xfId="0" applyNumberFormat="1" applyFont="1" applyFill="1" applyAlignment="1">
      <alignment vertical="center"/>
    </xf>
    <xf numFmtId="0" fontId="7" fillId="0" borderId="0" xfId="0" applyFont="1" applyFill="1" applyAlignment="1">
      <alignment vertical="center"/>
    </xf>
    <xf numFmtId="167" fontId="7" fillId="0" borderId="26" xfId="0" applyNumberFormat="1" applyFont="1" applyBorder="1" applyAlignment="1">
      <alignment vertical="center"/>
    </xf>
    <xf numFmtId="4" fontId="7" fillId="0" borderId="26" xfId="0" applyNumberFormat="1" applyFont="1" applyBorder="1" applyAlignment="1">
      <alignment vertical="center"/>
    </xf>
    <xf numFmtId="167" fontId="7" fillId="0" borderId="26" xfId="0" applyNumberFormat="1" applyFont="1" applyFill="1" applyBorder="1" applyAlignment="1">
      <alignment vertical="center"/>
    </xf>
    <xf numFmtId="4" fontId="7" fillId="0" borderId="26" xfId="0" applyNumberFormat="1" applyFont="1" applyFill="1" applyBorder="1" applyAlignment="1">
      <alignment vertical="center"/>
    </xf>
    <xf numFmtId="168" fontId="7" fillId="0" borderId="26" xfId="0" applyNumberFormat="1" applyFont="1" applyFill="1" applyBorder="1" applyAlignment="1">
      <alignment vertical="center"/>
    </xf>
    <xf numFmtId="4" fontId="11" fillId="0" borderId="26" xfId="0" applyNumberFormat="1" applyFont="1" applyFill="1" applyBorder="1" applyAlignment="1">
      <alignment vertical="center"/>
    </xf>
    <xf numFmtId="170" fontId="25" fillId="6" borderId="47" xfId="2" applyNumberFormat="1" applyFont="1" applyFill="1" applyBorder="1" applyAlignment="1">
      <alignment horizontal="right" vertical="top" wrapText="1"/>
    </xf>
    <xf numFmtId="170" fontId="6" fillId="7" borderId="47" xfId="2" applyNumberFormat="1" applyFont="1" applyFill="1" applyBorder="1" applyAlignment="1">
      <alignment horizontal="right" vertical="top" wrapText="1"/>
    </xf>
    <xf numFmtId="170" fontId="26" fillId="7" borderId="47" xfId="2" applyNumberFormat="1" applyFont="1" applyFill="1" applyBorder="1" applyAlignment="1">
      <alignment horizontal="right" vertical="top" wrapText="1"/>
    </xf>
    <xf numFmtId="170" fontId="25" fillId="15" borderId="47" xfId="2" applyNumberFormat="1" applyFont="1" applyFill="1" applyBorder="1" applyAlignment="1">
      <alignment horizontal="right" vertical="top" wrapText="1"/>
    </xf>
    <xf numFmtId="0" fontId="2" fillId="0" borderId="26" xfId="0" applyFont="1" applyFill="1" applyBorder="1" applyAlignment="1">
      <alignment vertical="center"/>
    </xf>
  </cellXfs>
  <cellStyles count="6">
    <cellStyle name="Normal" xfId="0" builtinId="0"/>
    <cellStyle name="Normal 2" xfId="2" xr:uid="{00000000-0005-0000-0000-000001000000}"/>
    <cellStyle name="Normal 3" xfId="3" xr:uid="{00000000-0005-0000-0000-000002000000}"/>
    <cellStyle name="Normal 4" xfId="4" xr:uid="{00000000-0005-0000-0000-000003000000}"/>
    <cellStyle name="Porcentagem" xfId="5" builtinId="5"/>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11</xdr:col>
          <xdr:colOff>733425</xdr:colOff>
          <xdr:row>1</xdr:row>
          <xdr:rowOff>9525</xdr:rowOff>
        </xdr:from>
        <xdr:to>
          <xdr:col>12</xdr:col>
          <xdr:colOff>666750</xdr:colOff>
          <xdr:row>5</xdr:row>
          <xdr:rowOff>228600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4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zoomScale="70" zoomScaleNormal="70" workbookViewId="0">
      <selection activeCell="J26" sqref="J26"/>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bestFit="1"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43" t="s">
        <v>0</v>
      </c>
      <c r="C2" s="344"/>
      <c r="D2" s="344"/>
      <c r="E2" s="345"/>
      <c r="F2" s="3"/>
      <c r="G2" s="3"/>
      <c r="H2" s="3"/>
      <c r="I2" s="3"/>
      <c r="J2" s="3"/>
      <c r="K2" s="3"/>
      <c r="L2" s="3"/>
      <c r="M2" s="3"/>
      <c r="N2" s="3"/>
      <c r="O2" s="3"/>
      <c r="P2" s="3"/>
      <c r="Q2" s="3"/>
      <c r="R2" s="3"/>
      <c r="S2" s="3"/>
      <c r="T2" s="3"/>
      <c r="U2" s="3"/>
      <c r="V2" s="3"/>
      <c r="W2" s="1"/>
      <c r="X2" s="1"/>
      <c r="Y2" s="1"/>
      <c r="Z2" s="1"/>
    </row>
    <row r="3" spans="1:26" ht="18.75" customHeight="1" x14ac:dyDescent="0.3">
      <c r="A3" s="3"/>
      <c r="B3" s="346"/>
      <c r="C3" s="347"/>
      <c r="D3" s="347"/>
      <c r="E3" s="348"/>
      <c r="F3" s="3"/>
      <c r="G3" s="3"/>
      <c r="H3" s="3"/>
      <c r="I3" s="3"/>
      <c r="J3" s="3"/>
      <c r="K3" s="3"/>
      <c r="L3" s="3"/>
      <c r="M3" s="3"/>
      <c r="N3" s="3"/>
      <c r="O3" s="3"/>
      <c r="P3" s="3"/>
      <c r="Q3" s="3"/>
      <c r="R3" s="3"/>
      <c r="S3" s="3"/>
      <c r="T3" s="3"/>
      <c r="U3" s="3"/>
      <c r="V3" s="3"/>
      <c r="W3" s="1"/>
      <c r="X3" s="1"/>
      <c r="Y3" s="1"/>
      <c r="Z3" s="1"/>
    </row>
    <row r="4" spans="1:26" ht="18.75" customHeight="1" x14ac:dyDescent="0.3">
      <c r="A4" s="3"/>
      <c r="B4" s="346"/>
      <c r="C4" s="347"/>
      <c r="D4" s="347"/>
      <c r="E4" s="348"/>
      <c r="F4" s="3"/>
      <c r="G4" s="3"/>
      <c r="H4" s="3"/>
      <c r="I4" s="3"/>
      <c r="J4" s="3"/>
      <c r="K4" s="3"/>
      <c r="L4" s="3"/>
      <c r="M4" s="3"/>
      <c r="N4" s="3"/>
      <c r="O4" s="3"/>
      <c r="P4" s="3"/>
      <c r="Q4" s="3"/>
      <c r="R4" s="3"/>
      <c r="S4" s="3"/>
      <c r="T4" s="3"/>
      <c r="U4" s="3"/>
      <c r="V4" s="3"/>
      <c r="W4" s="1"/>
      <c r="X4" s="1"/>
      <c r="Y4" s="1"/>
      <c r="Z4" s="1"/>
    </row>
    <row r="5" spans="1:26" ht="18.75" customHeight="1" x14ac:dyDescent="0.3">
      <c r="A5" s="3"/>
      <c r="B5" s="346"/>
      <c r="C5" s="347"/>
      <c r="D5" s="347"/>
      <c r="E5" s="348"/>
      <c r="F5" s="3"/>
      <c r="G5" s="3"/>
      <c r="H5" s="3"/>
      <c r="I5" s="3"/>
      <c r="J5" s="3"/>
      <c r="K5" s="3"/>
      <c r="L5" s="3"/>
      <c r="M5" s="3"/>
      <c r="N5" s="3"/>
      <c r="O5" s="3"/>
      <c r="P5" s="3"/>
      <c r="Q5" s="3"/>
      <c r="R5" s="3"/>
      <c r="S5" s="3"/>
      <c r="T5" s="3"/>
      <c r="U5" s="3"/>
      <c r="V5" s="3"/>
      <c r="W5" s="1"/>
      <c r="X5" s="1"/>
      <c r="Y5" s="1"/>
      <c r="Z5" s="1"/>
    </row>
    <row r="6" spans="1:26" ht="18.75" customHeight="1" x14ac:dyDescent="0.3">
      <c r="A6" s="3"/>
      <c r="B6" s="349"/>
      <c r="C6" s="350"/>
      <c r="D6" s="350"/>
      <c r="E6" s="351"/>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
      <c r="A9" s="1"/>
      <c r="B9" s="8" t="str">
        <f>C15</f>
        <v>Unidade Básica de Saúde Porte 2 - Área Construída: 500,17m²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58" t="s">
        <v>3558</v>
      </c>
      <c r="C12" s="9"/>
      <c r="D12" s="9"/>
      <c r="E12" s="10"/>
      <c r="F12" s="1"/>
      <c r="G12" s="236"/>
      <c r="H12" s="236"/>
      <c r="I12" s="236"/>
      <c r="J12" s="236"/>
      <c r="K12" s="237"/>
      <c r="L12" s="1"/>
      <c r="M12" s="1"/>
      <c r="N12" s="1"/>
      <c r="O12" s="1"/>
      <c r="P12" s="1"/>
      <c r="Q12" s="1"/>
      <c r="R12" s="1"/>
      <c r="S12" s="1"/>
      <c r="T12" s="1"/>
      <c r="U12" s="1"/>
      <c r="V12" s="1"/>
      <c r="W12" s="1"/>
      <c r="X12" s="1"/>
      <c r="Y12" s="1"/>
      <c r="Z12" s="1"/>
    </row>
    <row r="13" spans="1:26" ht="15" customHeight="1" x14ac:dyDescent="0.2">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9" t="s">
        <v>3</v>
      </c>
      <c r="C15" s="252" t="s">
        <v>3185</v>
      </c>
      <c r="D15" s="253"/>
      <c r="E15" s="254"/>
      <c r="F15" s="1"/>
      <c r="G15" s="1"/>
      <c r="H15" s="1"/>
      <c r="I15" s="1"/>
      <c r="J15" s="1"/>
      <c r="K15" s="1"/>
      <c r="L15" s="1"/>
      <c r="M15" s="1"/>
      <c r="N15" s="1"/>
      <c r="O15" s="1"/>
      <c r="P15" s="1"/>
      <c r="Q15" s="1"/>
      <c r="R15" s="1"/>
      <c r="S15" s="1"/>
      <c r="T15" s="1"/>
      <c r="U15" s="1"/>
      <c r="V15" s="1"/>
      <c r="W15" s="1"/>
      <c r="X15" s="1"/>
      <c r="Y15" s="1"/>
      <c r="Z15" s="1"/>
    </row>
    <row r="16" spans="1:26" ht="30" customHeight="1" x14ac:dyDescent="0.2">
      <c r="A16" s="20"/>
      <c r="B16" s="19" t="s">
        <v>4</v>
      </c>
      <c r="C16" s="352" t="s">
        <v>3044</v>
      </c>
      <c r="D16" s="353"/>
      <c r="E16" s="354"/>
      <c r="F16" s="20"/>
      <c r="G16" s="1"/>
      <c r="H16" s="1"/>
      <c r="I16" s="1"/>
      <c r="J16" s="1"/>
      <c r="K16" s="1"/>
      <c r="L16" s="1"/>
      <c r="M16" s="1"/>
      <c r="N16" s="1"/>
      <c r="O16" s="1"/>
      <c r="P16" s="1"/>
      <c r="Q16" s="1"/>
      <c r="R16" s="1"/>
      <c r="S16" s="1"/>
      <c r="T16" s="1"/>
      <c r="U16" s="1"/>
      <c r="V16" s="1"/>
      <c r="W16" s="1"/>
      <c r="X16" s="1"/>
      <c r="Y16" s="1"/>
      <c r="Z16" s="1"/>
    </row>
    <row r="17" spans="1:26" ht="30" customHeight="1" x14ac:dyDescent="0.2">
      <c r="A17" s="20"/>
      <c r="B17" s="19" t="s">
        <v>5</v>
      </c>
      <c r="C17" s="255" t="s">
        <v>4310</v>
      </c>
      <c r="D17" s="253"/>
      <c r="E17" s="254"/>
      <c r="F17" s="20"/>
      <c r="G17" s="1"/>
      <c r="H17" s="1"/>
      <c r="I17" s="1"/>
      <c r="J17" s="197"/>
      <c r="K17" s="197"/>
      <c r="L17" s="197"/>
      <c r="M17" s="197"/>
      <c r="N17" s="197"/>
      <c r="O17" s="197"/>
      <c r="P17" s="197"/>
      <c r="Q17" s="197"/>
      <c r="R17" s="1"/>
      <c r="S17" s="1"/>
      <c r="T17" s="1"/>
      <c r="U17" s="1"/>
      <c r="V17" s="1"/>
      <c r="W17" s="1"/>
      <c r="X17" s="1"/>
      <c r="Y17" s="1"/>
      <c r="Z17" s="1"/>
    </row>
    <row r="18" spans="1:26" ht="30" customHeight="1" x14ac:dyDescent="0.2">
      <c r="A18" s="1"/>
      <c r="B18" s="19" t="s">
        <v>6</v>
      </c>
      <c r="C18" s="259">
        <v>45597</v>
      </c>
      <c r="D18" s="256"/>
      <c r="E18" s="257"/>
      <c r="F18" s="1"/>
      <c r="G18" s="1"/>
      <c r="H18" s="1"/>
      <c r="I18" s="1"/>
      <c r="J18" s="197"/>
      <c r="K18" s="197"/>
      <c r="L18" s="197"/>
      <c r="M18" s="197"/>
      <c r="N18" s="197"/>
      <c r="O18" s="197"/>
      <c r="P18" s="197"/>
      <c r="Q18" s="197"/>
      <c r="R18" s="1"/>
      <c r="S18" s="1"/>
      <c r="T18" s="1"/>
      <c r="U18" s="1"/>
      <c r="V18" s="1"/>
      <c r="W18" s="1"/>
      <c r="X18" s="1"/>
      <c r="Y18" s="1"/>
      <c r="Z18" s="1"/>
    </row>
    <row r="19" spans="1:26" ht="30" customHeight="1" x14ac:dyDescent="0.2">
      <c r="A19" s="1"/>
      <c r="B19" s="19" t="s">
        <v>7</v>
      </c>
      <c r="C19" s="24">
        <f>'BDI SEM DESONERAÇÃO'!E36</f>
        <v>0.24017565633210713</v>
      </c>
      <c r="D19" s="22"/>
      <c r="E19" s="23"/>
      <c r="F19" s="1"/>
      <c r="G19" s="1"/>
      <c r="H19" s="1"/>
      <c r="I19" s="1"/>
      <c r="J19" s="197"/>
      <c r="K19" s="197"/>
      <c r="L19" s="197"/>
      <c r="M19" s="197"/>
      <c r="N19" s="197"/>
      <c r="O19" s="197"/>
      <c r="P19" s="197"/>
      <c r="Q19" s="197"/>
      <c r="R19" s="1"/>
      <c r="S19" s="1"/>
      <c r="T19" s="1"/>
      <c r="U19" s="1"/>
      <c r="V19" s="1"/>
      <c r="W19" s="1"/>
      <c r="X19" s="1"/>
      <c r="Y19" s="1"/>
      <c r="Z19" s="1"/>
    </row>
    <row r="20" spans="1:26" ht="30" customHeight="1" x14ac:dyDescent="0.2">
      <c r="A20" s="1"/>
      <c r="B20" s="19" t="s">
        <v>8</v>
      </c>
      <c r="C20" s="24">
        <f>'BDI SEM DESONERAÇÃO'!F36</f>
        <v>0.13512301037882701</v>
      </c>
      <c r="D20" s="22"/>
      <c r="E20" s="23"/>
      <c r="F20" s="1"/>
      <c r="G20" s="1"/>
      <c r="H20" s="1"/>
      <c r="I20" s="1"/>
      <c r="J20" s="197"/>
      <c r="K20" s="197"/>
      <c r="L20" s="197"/>
      <c r="M20" s="197"/>
      <c r="N20" s="197"/>
      <c r="O20" s="197"/>
      <c r="P20" s="197"/>
      <c r="Q20" s="197"/>
      <c r="R20" s="1"/>
      <c r="S20" s="1"/>
      <c r="T20" s="1"/>
      <c r="U20" s="1"/>
      <c r="V20" s="1"/>
      <c r="W20" s="1"/>
      <c r="X20" s="1"/>
      <c r="Y20" s="1"/>
      <c r="Z20" s="1"/>
    </row>
    <row r="21" spans="1:26" ht="30" customHeight="1" x14ac:dyDescent="0.2">
      <c r="A21" s="1"/>
      <c r="B21" s="19" t="s">
        <v>9</v>
      </c>
      <c r="C21" s="25">
        <v>500.17</v>
      </c>
      <c r="D21" s="22"/>
      <c r="E21" s="23"/>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9" t="s">
        <v>10</v>
      </c>
      <c r="C22" s="260" t="s">
        <v>4336</v>
      </c>
      <c r="D22" s="22"/>
      <c r="E22" s="23"/>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9" t="s">
        <v>11</v>
      </c>
      <c r="C23" s="260" t="s">
        <v>3559</v>
      </c>
      <c r="D23" s="22"/>
      <c r="E23" s="23"/>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27" t="s">
        <v>12</v>
      </c>
      <c r="C24" s="26"/>
      <c r="D24" s="22"/>
      <c r="E24" s="23"/>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9" t="s">
        <v>13</v>
      </c>
      <c r="C25" s="26"/>
      <c r="D25" s="22"/>
      <c r="E25" s="23"/>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28"/>
      <c r="C26" s="29"/>
      <c r="D26" s="29"/>
      <c r="E26" s="29"/>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0"/>
      <c r="C27" s="31"/>
      <c r="D27" s="32"/>
      <c r="E27" s="33"/>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4"/>
      <c r="C28" s="35"/>
      <c r="D28" s="35"/>
      <c r="E28" s="36"/>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4"/>
      <c r="C29" s="35"/>
      <c r="D29" s="35"/>
      <c r="E29" s="36"/>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4"/>
      <c r="C30" s="35"/>
      <c r="D30" s="35"/>
      <c r="E30" s="36"/>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55" t="s">
        <v>14</v>
      </c>
      <c r="C31" s="347"/>
      <c r="D31" s="347"/>
      <c r="E31" s="348"/>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56">
        <f>C24</f>
        <v>0</v>
      </c>
      <c r="C32" s="347"/>
      <c r="D32" s="347"/>
      <c r="E32" s="348"/>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57">
        <f>C25</f>
        <v>0</v>
      </c>
      <c r="C33" s="347"/>
      <c r="D33" s="347"/>
      <c r="E33" s="348"/>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37"/>
      <c r="C34" s="38"/>
      <c r="D34" s="38"/>
      <c r="E34" s="39"/>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0"/>
      <c r="D35" s="20"/>
      <c r="E35" s="20"/>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20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zoomScale="70" zoomScaleNormal="70" workbookViewId="0">
      <selection activeCell="L29" sqref="L29"/>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bestFit="1" customWidth="1"/>
    <col min="10" max="10" width="13.75" bestFit="1" customWidth="1"/>
    <col min="11" max="11" width="17.75" customWidth="1"/>
    <col min="12" max="12" width="19" customWidth="1"/>
    <col min="13" max="13" width="13.75" customWidth="1"/>
    <col min="14" max="14" width="2.75" customWidth="1"/>
    <col min="15" max="15" width="13.75" customWidth="1"/>
  </cols>
  <sheetData>
    <row r="1" spans="1:26" ht="14.25" x14ac:dyDescent="0.2">
      <c r="A1" s="40"/>
      <c r="B1" s="2"/>
      <c r="C1" s="20"/>
      <c r="D1" s="20"/>
      <c r="E1" s="20"/>
      <c r="F1" s="20"/>
      <c r="G1" s="40"/>
      <c r="H1" s="40"/>
      <c r="I1" s="41"/>
      <c r="J1" s="40"/>
      <c r="K1" s="40"/>
      <c r="L1" s="40"/>
      <c r="M1" s="40"/>
      <c r="N1" s="40"/>
      <c r="O1" s="40"/>
      <c r="P1" s="40"/>
      <c r="Q1" s="40"/>
      <c r="R1" s="40"/>
      <c r="S1" s="40"/>
      <c r="T1" s="40"/>
      <c r="U1" s="40"/>
      <c r="V1" s="40"/>
      <c r="W1" s="40"/>
      <c r="X1" s="40"/>
      <c r="Y1" s="40"/>
      <c r="Z1" s="40"/>
    </row>
    <row r="2" spans="1:26" ht="18.75" customHeight="1" x14ac:dyDescent="0.2">
      <c r="A2" s="42"/>
      <c r="B2" s="343" t="s">
        <v>15</v>
      </c>
      <c r="C2" s="344"/>
      <c r="D2" s="344"/>
      <c r="E2" s="344"/>
      <c r="F2" s="345"/>
      <c r="G2" s="42"/>
      <c r="H2" s="43"/>
      <c r="I2" s="42"/>
      <c r="J2" s="42"/>
      <c r="K2" s="42"/>
      <c r="L2" s="42"/>
      <c r="M2" s="42"/>
      <c r="N2" s="42"/>
      <c r="O2" s="42"/>
      <c r="P2" s="42"/>
      <c r="Q2" s="42"/>
      <c r="R2" s="42"/>
      <c r="S2" s="42"/>
      <c r="T2" s="42"/>
      <c r="U2" s="42"/>
      <c r="V2" s="40"/>
      <c r="W2" s="40"/>
      <c r="X2" s="40"/>
      <c r="Y2" s="40"/>
      <c r="Z2" s="1"/>
    </row>
    <row r="3" spans="1:26" ht="18.75" customHeight="1" x14ac:dyDescent="0.2">
      <c r="A3" s="42"/>
      <c r="B3" s="346"/>
      <c r="C3" s="347"/>
      <c r="D3" s="347"/>
      <c r="E3" s="347"/>
      <c r="F3" s="348"/>
      <c r="G3" s="42"/>
      <c r="H3" s="43"/>
      <c r="I3" s="42"/>
      <c r="J3" s="42"/>
      <c r="K3" s="42"/>
      <c r="L3" s="42"/>
      <c r="M3" s="42"/>
      <c r="N3" s="42"/>
      <c r="O3" s="42"/>
      <c r="P3" s="42"/>
      <c r="Q3" s="42"/>
      <c r="R3" s="42"/>
      <c r="S3" s="42"/>
      <c r="T3" s="42"/>
      <c r="U3" s="42"/>
      <c r="V3" s="40"/>
      <c r="W3" s="40"/>
      <c r="X3" s="40"/>
      <c r="Y3" s="40"/>
      <c r="Z3" s="1"/>
    </row>
    <row r="4" spans="1:26" ht="18.75" customHeight="1" x14ac:dyDescent="0.2">
      <c r="A4" s="42"/>
      <c r="B4" s="346"/>
      <c r="C4" s="347"/>
      <c r="D4" s="347"/>
      <c r="E4" s="347"/>
      <c r="F4" s="348"/>
      <c r="G4" s="42"/>
      <c r="H4" s="43"/>
      <c r="I4" s="42"/>
      <c r="J4" s="42"/>
      <c r="K4" s="42"/>
      <c r="L4" s="42"/>
      <c r="M4" s="42"/>
      <c r="N4" s="42"/>
      <c r="O4" s="42"/>
      <c r="P4" s="42"/>
      <c r="Q4" s="42"/>
      <c r="R4" s="42"/>
      <c r="S4" s="42"/>
      <c r="T4" s="42"/>
      <c r="U4" s="42"/>
      <c r="V4" s="40"/>
      <c r="W4" s="40"/>
      <c r="X4" s="40"/>
      <c r="Y4" s="40"/>
      <c r="Z4" s="1"/>
    </row>
    <row r="5" spans="1:26" ht="18.75" customHeight="1" x14ac:dyDescent="0.2">
      <c r="A5" s="42"/>
      <c r="B5" s="346"/>
      <c r="C5" s="347"/>
      <c r="D5" s="347"/>
      <c r="E5" s="347"/>
      <c r="F5" s="348"/>
      <c r="G5" s="42"/>
      <c r="H5" s="43"/>
      <c r="I5" s="42"/>
      <c r="J5" s="42"/>
      <c r="K5" s="42"/>
      <c r="L5" s="42"/>
      <c r="M5" s="42"/>
      <c r="N5" s="42"/>
      <c r="O5" s="42"/>
      <c r="P5" s="42"/>
      <c r="Q5" s="42"/>
      <c r="R5" s="42"/>
      <c r="S5" s="42"/>
      <c r="T5" s="42"/>
      <c r="U5" s="42"/>
      <c r="V5" s="40"/>
      <c r="W5" s="40"/>
      <c r="X5" s="40"/>
      <c r="Y5" s="40"/>
      <c r="Z5" s="1"/>
    </row>
    <row r="6" spans="1:26" ht="18.75" customHeight="1" x14ac:dyDescent="0.2">
      <c r="A6" s="42"/>
      <c r="B6" s="349"/>
      <c r="C6" s="350"/>
      <c r="D6" s="350"/>
      <c r="E6" s="350"/>
      <c r="F6" s="351"/>
      <c r="G6" s="42"/>
      <c r="H6" s="43"/>
      <c r="I6" s="42"/>
      <c r="J6" s="42"/>
      <c r="K6" s="42"/>
      <c r="L6" s="42"/>
      <c r="M6" s="42"/>
      <c r="N6" s="42"/>
      <c r="O6" s="42"/>
      <c r="P6" s="42"/>
      <c r="Q6" s="42"/>
      <c r="R6" s="42"/>
      <c r="S6" s="42"/>
      <c r="T6" s="42"/>
      <c r="U6" s="42"/>
      <c r="V6" s="40"/>
      <c r="W6" s="40"/>
      <c r="X6" s="40"/>
      <c r="Y6" s="40"/>
      <c r="Z6" s="1"/>
    </row>
    <row r="7" spans="1:26" ht="15" customHeight="1" x14ac:dyDescent="0.2">
      <c r="A7" s="44"/>
      <c r="B7" s="4"/>
      <c r="C7" s="4"/>
      <c r="D7" s="4"/>
      <c r="E7" s="4"/>
      <c r="F7" s="4"/>
      <c r="G7" s="44"/>
      <c r="H7" s="45"/>
      <c r="I7" s="44"/>
      <c r="J7" s="44"/>
      <c r="K7" s="44"/>
      <c r="L7" s="44"/>
      <c r="M7" s="44"/>
      <c r="N7" s="44"/>
      <c r="O7" s="44"/>
      <c r="P7" s="44"/>
      <c r="Q7" s="44"/>
      <c r="R7" s="44"/>
      <c r="S7" s="44"/>
      <c r="T7" s="44"/>
      <c r="U7" s="44"/>
      <c r="V7" s="44"/>
      <c r="W7" s="44"/>
      <c r="X7" s="44"/>
      <c r="Y7" s="44"/>
      <c r="Z7" s="1"/>
    </row>
    <row r="8" spans="1:26" ht="15" customHeight="1" x14ac:dyDescent="0.2">
      <c r="A8" s="44"/>
      <c r="B8" s="46" t="str">
        <f>'DADOS GERAIS'!B8</f>
        <v>Secretaria de Atenção Especializada à Saúde</v>
      </c>
      <c r="C8" s="47"/>
      <c r="D8" s="48" t="s">
        <v>16</v>
      </c>
      <c r="E8" s="48" t="s">
        <v>17</v>
      </c>
      <c r="F8" s="49" t="str">
        <f>'DADOS GERAIS'!$B$22</f>
        <v>Data:</v>
      </c>
      <c r="G8" s="44"/>
      <c r="H8" s="45"/>
      <c r="I8" s="44"/>
      <c r="J8" s="44"/>
      <c r="K8" s="44"/>
      <c r="L8" s="44"/>
      <c r="M8" s="44"/>
      <c r="N8" s="44"/>
      <c r="O8" s="44"/>
      <c r="P8" s="44"/>
      <c r="Q8" s="44"/>
      <c r="R8" s="44"/>
      <c r="S8" s="44"/>
      <c r="T8" s="44"/>
      <c r="U8" s="44"/>
      <c r="V8" s="44"/>
      <c r="W8" s="44"/>
      <c r="X8" s="44"/>
      <c r="Y8" s="44"/>
      <c r="Z8" s="1"/>
    </row>
    <row r="9" spans="1:26" ht="15" customHeight="1" x14ac:dyDescent="0.2">
      <c r="A9" s="44"/>
      <c r="B9" s="50" t="str">
        <f>'DADOS GERAIS'!B9</f>
        <v>Unidade Básica de Saúde Porte 2 - Área Construída: 500,17m²</v>
      </c>
      <c r="C9" s="51"/>
      <c r="D9" s="52">
        <f>'DADOS GERAIS'!C19</f>
        <v>0.24017565633210713</v>
      </c>
      <c r="E9" s="52">
        <f>'ENCARGOS SOCIAIS'!F56</f>
        <v>0.69789999999999996</v>
      </c>
      <c r="F9" s="53" t="str">
        <f>'DADOS GERAIS'!$C$22</f>
        <v>11/02/2025</v>
      </c>
      <c r="G9" s="44"/>
      <c r="H9" s="45"/>
      <c r="I9" s="44"/>
      <c r="J9" s="44"/>
      <c r="K9" s="44"/>
      <c r="L9" s="44"/>
      <c r="M9" s="44"/>
      <c r="N9" s="44"/>
      <c r="O9" s="44"/>
      <c r="P9" s="44"/>
      <c r="Q9" s="44"/>
      <c r="R9" s="44"/>
      <c r="S9" s="44"/>
      <c r="T9" s="44"/>
      <c r="U9" s="44"/>
      <c r="V9" s="44"/>
      <c r="W9" s="44"/>
      <c r="X9" s="44"/>
      <c r="Y9" s="44"/>
      <c r="Z9" s="1"/>
    </row>
    <row r="10" spans="1:26" ht="15" customHeight="1" x14ac:dyDescent="0.2">
      <c r="A10" s="44"/>
      <c r="B10" s="54"/>
      <c r="C10" s="51"/>
      <c r="D10" s="1"/>
      <c r="E10" s="1"/>
      <c r="F10" s="55"/>
      <c r="G10" s="44"/>
      <c r="H10" s="45"/>
      <c r="I10" s="44"/>
      <c r="J10" s="44"/>
      <c r="K10" s="44"/>
      <c r="L10" s="44"/>
      <c r="M10" s="44"/>
      <c r="N10" s="44"/>
      <c r="O10" s="44"/>
      <c r="P10" s="44"/>
      <c r="Q10" s="44"/>
      <c r="R10" s="44"/>
      <c r="S10" s="44"/>
      <c r="T10" s="44"/>
      <c r="U10" s="44"/>
      <c r="V10" s="44"/>
      <c r="W10" s="44"/>
      <c r="X10" s="44"/>
      <c r="Y10" s="44"/>
      <c r="Z10" s="1"/>
    </row>
    <row r="11" spans="1:26" ht="15" customHeight="1" x14ac:dyDescent="0.2">
      <c r="A11" s="44"/>
      <c r="B11" s="56" t="str">
        <f>'DADOS GERAIS'!B11</f>
        <v>Bancos:</v>
      </c>
      <c r="C11" s="51"/>
      <c r="D11" s="57" t="s">
        <v>18</v>
      </c>
      <c r="E11" s="57" t="s">
        <v>19</v>
      </c>
      <c r="F11" s="55" t="str">
        <f>'DADOS GERAIS'!$B$23</f>
        <v>Revisão:</v>
      </c>
      <c r="G11" s="44"/>
      <c r="H11" s="45"/>
      <c r="I11" s="44"/>
      <c r="J11" s="44"/>
      <c r="K11" s="44"/>
      <c r="L11" s="44"/>
      <c r="M11" s="44"/>
      <c r="N11" s="44"/>
      <c r="O11" s="44"/>
      <c r="P11" s="44"/>
      <c r="Q11" s="44"/>
      <c r="R11" s="44"/>
      <c r="S11" s="44"/>
      <c r="T11" s="44"/>
      <c r="U11" s="44"/>
      <c r="V11" s="44"/>
      <c r="W11" s="44"/>
      <c r="X11" s="44"/>
      <c r="Y11" s="44"/>
      <c r="Z11" s="1"/>
    </row>
    <row r="12" spans="1:26" ht="15" customHeight="1" x14ac:dyDescent="0.2">
      <c r="A12" s="44"/>
      <c r="B12" s="363" t="str">
        <f>'DADOS GERAIS'!B12</f>
        <v>SINAPI (11/2024) - CPOS/CDHU (01/2025) - SBC (01/2025) - ORSE (10/2024) - IOPES (08/2024) - EMOP (11/2024) - SEINFRA (028)</v>
      </c>
      <c r="C12" s="364"/>
      <c r="D12" s="52">
        <f>'DADOS GERAIS'!C20</f>
        <v>0.13512301037882701</v>
      </c>
      <c r="E12" s="52">
        <f>'ENCARGOS SOCIAIS'!E56</f>
        <v>1.1287768</v>
      </c>
      <c r="F12" s="58" t="str">
        <f>'DADOS GERAIS'!$C$23</f>
        <v>00</v>
      </c>
      <c r="G12" s="44"/>
      <c r="H12" s="45"/>
      <c r="I12" s="44"/>
      <c r="J12" s="44"/>
      <c r="K12" s="44"/>
      <c r="L12" s="44"/>
      <c r="M12" s="44"/>
      <c r="N12" s="44"/>
      <c r="O12" s="44"/>
      <c r="P12" s="44"/>
      <c r="Q12" s="44"/>
      <c r="R12" s="44"/>
      <c r="S12" s="44"/>
      <c r="T12" s="44"/>
      <c r="U12" s="44"/>
      <c r="V12" s="44"/>
      <c r="W12" s="44"/>
      <c r="X12" s="44"/>
      <c r="Y12" s="44"/>
      <c r="Z12" s="1"/>
    </row>
    <row r="13" spans="1:26" ht="15" customHeight="1" x14ac:dyDescent="0.2">
      <c r="A13" s="44"/>
      <c r="B13" s="365"/>
      <c r="C13" s="366"/>
      <c r="D13" s="59"/>
      <c r="E13" s="59"/>
      <c r="F13" s="60"/>
      <c r="G13" s="44"/>
      <c r="H13" s="45"/>
      <c r="I13" s="44"/>
      <c r="J13" s="44"/>
      <c r="K13" s="44"/>
      <c r="L13" s="44"/>
      <c r="M13" s="44"/>
      <c r="N13" s="44"/>
      <c r="O13" s="44"/>
      <c r="P13" s="44"/>
      <c r="Q13" s="44"/>
      <c r="R13" s="44"/>
      <c r="S13" s="44"/>
      <c r="T13" s="44"/>
      <c r="U13" s="44"/>
      <c r="V13" s="44"/>
      <c r="W13" s="44"/>
      <c r="X13" s="44"/>
      <c r="Y13" s="44"/>
      <c r="Z13" s="1"/>
    </row>
    <row r="14" spans="1:26" ht="15" customHeight="1" x14ac:dyDescent="0.2">
      <c r="A14" s="44"/>
      <c r="B14" s="61"/>
      <c r="C14" s="4"/>
      <c r="D14" s="4"/>
      <c r="E14" s="4"/>
      <c r="F14" s="4"/>
      <c r="G14" s="44"/>
      <c r="H14" s="1"/>
      <c r="I14" s="1"/>
      <c r="J14" s="1"/>
      <c r="K14" s="44"/>
      <c r="L14" s="44"/>
      <c r="M14" s="44"/>
      <c r="N14" s="44"/>
      <c r="O14" s="44"/>
      <c r="P14" s="44"/>
      <c r="Q14" s="44"/>
      <c r="R14" s="44"/>
      <c r="S14" s="44"/>
      <c r="T14" s="44"/>
      <c r="U14" s="44"/>
      <c r="V14" s="44"/>
      <c r="W14" s="44"/>
      <c r="X14" s="44"/>
      <c r="Y14" s="44"/>
      <c r="Z14" s="1"/>
    </row>
    <row r="15" spans="1:26" ht="15" customHeight="1" x14ac:dyDescent="0.2">
      <c r="A15" s="62"/>
      <c r="B15" s="63" t="s">
        <v>20</v>
      </c>
      <c r="C15" s="64" t="s">
        <v>21</v>
      </c>
      <c r="D15" s="65"/>
      <c r="E15" s="65" t="s">
        <v>22</v>
      </c>
      <c r="F15" s="66" t="s">
        <v>23</v>
      </c>
      <c r="G15" s="40"/>
      <c r="H15" s="67"/>
      <c r="I15" s="1"/>
      <c r="J15" s="1"/>
      <c r="K15" s="1"/>
      <c r="L15" s="44"/>
      <c r="M15" s="44"/>
      <c r="N15" s="44"/>
      <c r="O15" s="44"/>
      <c r="P15" s="44"/>
      <c r="Q15" s="44"/>
      <c r="R15" s="44"/>
      <c r="S15" s="44"/>
      <c r="T15" s="44"/>
      <c r="U15" s="44"/>
      <c r="V15" s="44"/>
      <c r="W15" s="44"/>
      <c r="X15" s="44"/>
      <c r="Y15" s="44"/>
      <c r="Z15" s="44"/>
    </row>
    <row r="16" spans="1:26" ht="15" customHeight="1" x14ac:dyDescent="0.2">
      <c r="A16" s="62"/>
      <c r="B16" s="68"/>
      <c r="C16" s="69"/>
      <c r="D16" s="69"/>
      <c r="E16" s="68"/>
      <c r="F16" s="68"/>
      <c r="G16" s="40"/>
      <c r="H16" s="44"/>
      <c r="I16" s="1"/>
      <c r="J16" s="1"/>
      <c r="K16" s="1"/>
      <c r="L16" s="44"/>
      <c r="M16" s="44"/>
      <c r="N16" s="44"/>
      <c r="O16" s="44"/>
      <c r="P16" s="44"/>
      <c r="Q16" s="44"/>
      <c r="R16" s="44"/>
      <c r="S16" s="44"/>
      <c r="T16" s="44"/>
      <c r="U16" s="44"/>
      <c r="V16" s="44"/>
      <c r="W16" s="44"/>
      <c r="X16" s="44"/>
      <c r="Y16" s="44"/>
      <c r="Z16" s="44"/>
    </row>
    <row r="17" spans="1:26" ht="15" customHeight="1" x14ac:dyDescent="0.2">
      <c r="A17" s="44"/>
      <c r="B17" s="70">
        <v>1</v>
      </c>
      <c r="C17" s="21" t="str">
        <f t="array" ref="C17">INDEX('ORC. SINTÉTICO'!$E:$E,MATCH($B17,'ORC. SINTÉTICO'!$B:$B,0))</f>
        <v>SERVIÇOS PRELIMINARES E INDIRETOS</v>
      </c>
      <c r="D17" s="71"/>
      <c r="E17" s="72">
        <f t="array" ref="E17">INDEX('ORC. SINTÉTICO'!$N:$N,MATCH($B17,'ORC. SINTÉTICO'!$B:$B,0))</f>
        <v>30089.974559999999</v>
      </c>
      <c r="F17" s="73">
        <f t="shared" ref="F17:F37" si="0">IFERROR(E17/$E$39,"-")</f>
        <v>1.2348512148784957E-2</v>
      </c>
      <c r="G17" s="40"/>
      <c r="H17" s="241"/>
      <c r="I17" s="1"/>
      <c r="J17" s="1"/>
      <c r="K17" s="1"/>
      <c r="L17" s="44"/>
      <c r="M17" s="44"/>
      <c r="N17" s="44"/>
      <c r="O17" s="44"/>
      <c r="P17" s="44"/>
      <c r="Q17" s="44"/>
      <c r="R17" s="44"/>
      <c r="S17" s="44"/>
      <c r="T17" s="44"/>
      <c r="U17" s="44"/>
      <c r="V17" s="44"/>
      <c r="W17" s="44"/>
      <c r="X17" s="40"/>
      <c r="Y17" s="40"/>
      <c r="Z17" s="40"/>
    </row>
    <row r="18" spans="1:26" ht="15" customHeight="1" x14ac:dyDescent="0.2">
      <c r="A18" s="44"/>
      <c r="B18" s="70">
        <v>2</v>
      </c>
      <c r="C18" s="21" t="str">
        <f t="array" ref="C18">INDEX('ORC. SINTÉTICO'!$E:$E,MATCH($B18,'ORC. SINTÉTICO'!$B:$B,0))</f>
        <v>FUNDAÇÃO</v>
      </c>
      <c r="D18" s="71"/>
      <c r="E18" s="72">
        <f t="array" ref="E18">INDEX('ORC. SINTÉTICO'!$N:$N,MATCH($B18,'ORC. SINTÉTICO'!$B:$B,0))</f>
        <v>262901.50177999999</v>
      </c>
      <c r="F18" s="73">
        <f t="shared" si="0"/>
        <v>0.10789116428764904</v>
      </c>
      <c r="G18" s="40"/>
      <c r="H18" s="241"/>
      <c r="I18" s="1"/>
      <c r="J18" s="1"/>
      <c r="K18" s="1"/>
      <c r="L18" s="44"/>
      <c r="M18" s="44"/>
      <c r="N18" s="44"/>
      <c r="O18" s="44"/>
      <c r="P18" s="44"/>
      <c r="Q18" s="44"/>
      <c r="R18" s="44"/>
      <c r="S18" s="44"/>
      <c r="T18" s="44"/>
      <c r="U18" s="44"/>
      <c r="V18" s="44"/>
      <c r="W18" s="44"/>
      <c r="X18" s="40"/>
      <c r="Y18" s="40"/>
      <c r="Z18" s="40"/>
    </row>
    <row r="19" spans="1:26" ht="15" customHeight="1" x14ac:dyDescent="0.2">
      <c r="A19" s="44"/>
      <c r="B19" s="70">
        <v>3</v>
      </c>
      <c r="C19" s="21" t="str">
        <f t="array" ref="C19">INDEX('ORC. SINTÉTICO'!$E:$E,MATCH($B19,'ORC. SINTÉTICO'!$B:$B,0))</f>
        <v>ESTRUTURA</v>
      </c>
      <c r="D19" s="71"/>
      <c r="E19" s="72">
        <f t="array" ref="E19">INDEX('ORC. SINTÉTICO'!$N:$N,MATCH($B19,'ORC. SINTÉTICO'!$B:$B,0))</f>
        <v>338382.02489999996</v>
      </c>
      <c r="F19" s="73">
        <f t="shared" si="0"/>
        <v>0.13886733393795542</v>
      </c>
      <c r="G19" s="40"/>
      <c r="H19" s="241"/>
      <c r="I19" s="1"/>
      <c r="J19" s="1"/>
      <c r="K19" s="1"/>
      <c r="L19" s="44"/>
      <c r="M19" s="44"/>
      <c r="N19" s="44"/>
      <c r="O19" s="44"/>
      <c r="P19" s="44"/>
      <c r="Q19" s="44"/>
      <c r="R19" s="44"/>
      <c r="S19" s="44"/>
      <c r="T19" s="44"/>
      <c r="U19" s="44"/>
      <c r="V19" s="44"/>
      <c r="W19" s="44"/>
      <c r="X19" s="40"/>
      <c r="Y19" s="40"/>
      <c r="Z19" s="40"/>
    </row>
    <row r="20" spans="1:26" ht="15" customHeight="1" x14ac:dyDescent="0.2">
      <c r="A20" s="44"/>
      <c r="B20" s="70">
        <v>4</v>
      </c>
      <c r="C20" s="21" t="str">
        <f t="array" ref="C20">INDEX('ORC. SINTÉTICO'!$E:$E,MATCH($B20,'ORC. SINTÉTICO'!$B:$B,0))</f>
        <v>ALVENARIA, VEDAÇÕES E DIVISÓRIAS</v>
      </c>
      <c r="D20" s="74"/>
      <c r="E20" s="72">
        <f t="array" ref="E20">INDEX('ORC. SINTÉTICO'!$N:$N,MATCH($B20,'ORC. SINTÉTICO'!$B:$B,0))</f>
        <v>235266.13</v>
      </c>
      <c r="F20" s="73">
        <f t="shared" si="0"/>
        <v>9.6549987395623149E-2</v>
      </c>
      <c r="G20" s="40"/>
      <c r="H20" s="241"/>
      <c r="I20" s="1"/>
      <c r="J20" s="1"/>
      <c r="K20" s="1"/>
      <c r="L20" s="44"/>
      <c r="M20" s="44"/>
      <c r="N20" s="44"/>
      <c r="O20" s="44"/>
      <c r="P20" s="44"/>
      <c r="Q20" s="44"/>
      <c r="R20" s="44"/>
      <c r="S20" s="44"/>
      <c r="T20" s="44"/>
      <c r="U20" s="44"/>
      <c r="V20" s="44"/>
      <c r="W20" s="44"/>
      <c r="X20" s="40"/>
      <c r="Y20" s="40"/>
      <c r="Z20" s="40"/>
    </row>
    <row r="21" spans="1:26" ht="15" customHeight="1" x14ac:dyDescent="0.2">
      <c r="A21" s="44"/>
      <c r="B21" s="70">
        <v>5</v>
      </c>
      <c r="C21" s="21" t="str">
        <f t="array" ref="C21">INDEX('ORC. SINTÉTICO'!$E:$E,MATCH($B21,'ORC. SINTÉTICO'!$B:$B,0))</f>
        <v>COBERTURA</v>
      </c>
      <c r="D21" s="71"/>
      <c r="E21" s="72">
        <f t="array" ref="E21">INDEX('ORC. SINTÉTICO'!$N:$N,MATCH($B21,'ORC. SINTÉTICO'!$B:$B,0))</f>
        <v>120023.72</v>
      </c>
      <c r="F21" s="73">
        <f t="shared" si="0"/>
        <v>4.9256085664246704E-2</v>
      </c>
      <c r="G21" s="40"/>
      <c r="H21" s="241"/>
      <c r="I21" s="1"/>
      <c r="J21" s="1"/>
      <c r="K21" s="1"/>
      <c r="L21" s="44"/>
      <c r="M21" s="44"/>
      <c r="N21" s="44"/>
      <c r="O21" s="44"/>
      <c r="P21" s="44"/>
      <c r="Q21" s="44"/>
      <c r="R21" s="44"/>
      <c r="S21" s="44"/>
      <c r="T21" s="44"/>
      <c r="U21" s="44"/>
      <c r="V21" s="44"/>
      <c r="W21" s="44"/>
      <c r="X21" s="40"/>
      <c r="Y21" s="40"/>
      <c r="Z21" s="40"/>
    </row>
    <row r="22" spans="1:26" ht="15" customHeight="1" x14ac:dyDescent="0.2">
      <c r="A22" s="44"/>
      <c r="B22" s="70">
        <v>6</v>
      </c>
      <c r="C22" s="21" t="str">
        <f t="array" ref="C22">INDEX('ORC. SINTÉTICO'!$E:$E,MATCH($B22,'ORC. SINTÉTICO'!$B:$B,0))</f>
        <v>IMPERMEABILIZAÇÃO</v>
      </c>
      <c r="D22" s="71"/>
      <c r="E22" s="72">
        <f t="array" ref="E22">INDEX('ORC. SINTÉTICO'!$N:$N,MATCH($B22,'ORC. SINTÉTICO'!$B:$B,0))</f>
        <v>17536.64</v>
      </c>
      <c r="F22" s="73">
        <f t="shared" si="0"/>
        <v>7.1967961174929035E-3</v>
      </c>
      <c r="G22" s="40"/>
      <c r="H22" s="241"/>
      <c r="I22" s="1"/>
      <c r="J22" s="1"/>
      <c r="K22" s="1"/>
      <c r="L22" s="44"/>
      <c r="M22" s="44"/>
      <c r="N22" s="44"/>
      <c r="O22" s="44"/>
      <c r="P22" s="44"/>
      <c r="Q22" s="44"/>
      <c r="R22" s="44"/>
      <c r="S22" s="44"/>
      <c r="T22" s="44"/>
      <c r="U22" s="44"/>
      <c r="V22" s="44"/>
      <c r="W22" s="44"/>
      <c r="X22" s="40"/>
      <c r="Y22" s="40"/>
      <c r="Z22" s="40"/>
    </row>
    <row r="23" spans="1:26" ht="15" customHeight="1" x14ac:dyDescent="0.2">
      <c r="A23" s="44"/>
      <c r="B23" s="70">
        <v>7</v>
      </c>
      <c r="C23" s="21" t="str">
        <f t="array" ref="C23">INDEX('ORC. SINTÉTICO'!$E:$E,MATCH($B23,'ORC. SINTÉTICO'!$B:$B,0))</f>
        <v>ESQUADRIAS</v>
      </c>
      <c r="D23" s="74"/>
      <c r="E23" s="72">
        <f t="array" ref="E23">INDEX('ORC. SINTÉTICO'!$N:$N,MATCH($B23,'ORC. SINTÉTICO'!$B:$B,0))</f>
        <v>245102.49999999997</v>
      </c>
      <c r="F23" s="73">
        <f t="shared" si="0"/>
        <v>0.10058669850027167</v>
      </c>
      <c r="G23" s="40"/>
      <c r="H23" s="241"/>
      <c r="I23" s="1"/>
      <c r="J23" s="1"/>
      <c r="K23" s="1"/>
      <c r="L23" s="44"/>
      <c r="M23" s="44"/>
      <c r="N23" s="44"/>
      <c r="O23" s="44"/>
      <c r="P23" s="44"/>
      <c r="Q23" s="44"/>
      <c r="R23" s="44"/>
      <c r="S23" s="44"/>
      <c r="T23" s="44"/>
      <c r="U23" s="44"/>
      <c r="V23" s="44"/>
      <c r="W23" s="44"/>
      <c r="X23" s="40"/>
      <c r="Y23" s="40"/>
      <c r="Z23" s="40"/>
    </row>
    <row r="24" spans="1:26" ht="15" customHeight="1" x14ac:dyDescent="0.2">
      <c r="A24" s="44"/>
      <c r="B24" s="70">
        <v>8</v>
      </c>
      <c r="C24" s="21" t="str">
        <f t="array" ref="C24">INDEX('ORC. SINTÉTICO'!$E:$E,MATCH($B24,'ORC. SINTÉTICO'!$B:$B,0))</f>
        <v>REVESTIMENTO DE PAREDE</v>
      </c>
      <c r="D24" s="71"/>
      <c r="E24" s="72">
        <f t="array" ref="E24">INDEX('ORC. SINTÉTICO'!$N:$N,MATCH($B24,'ORC. SINTÉTICO'!$B:$B,0))</f>
        <v>106598.29</v>
      </c>
      <c r="F24" s="73">
        <f t="shared" si="0"/>
        <v>4.3746473646227697E-2</v>
      </c>
      <c r="G24" s="40"/>
      <c r="H24" s="241"/>
      <c r="I24" s="1"/>
      <c r="J24" s="1"/>
      <c r="K24" s="1"/>
      <c r="L24" s="44"/>
      <c r="M24" s="44"/>
      <c r="N24" s="44"/>
      <c r="O24" s="44"/>
      <c r="P24" s="44"/>
      <c r="Q24" s="44"/>
      <c r="R24" s="44"/>
      <c r="S24" s="44"/>
      <c r="T24" s="44"/>
      <c r="U24" s="44"/>
      <c r="V24" s="44"/>
      <c r="W24" s="44"/>
      <c r="X24" s="40"/>
      <c r="Y24" s="40"/>
      <c r="Z24" s="40"/>
    </row>
    <row r="25" spans="1:26" ht="15" customHeight="1" x14ac:dyDescent="0.2">
      <c r="A25" s="44"/>
      <c r="B25" s="70">
        <v>9</v>
      </c>
      <c r="C25" s="21" t="str">
        <f t="array" ref="C25">INDEX('ORC. SINTÉTICO'!$E:$E,MATCH($B25,'ORC. SINTÉTICO'!$B:$B,0))</f>
        <v>REVESTIMENTO DE PISO INTERNO</v>
      </c>
      <c r="D25" s="71"/>
      <c r="E25" s="72">
        <f t="array" ref="E25">INDEX('ORC. SINTÉTICO'!$N:$N,MATCH($B25,'ORC. SINTÉTICO'!$B:$B,0))</f>
        <v>145648.16101188</v>
      </c>
      <c r="F25" s="73">
        <f t="shared" si="0"/>
        <v>5.977200419751328E-2</v>
      </c>
      <c r="G25" s="40"/>
      <c r="H25" s="241"/>
      <c r="I25" s="1"/>
      <c r="J25" s="1"/>
      <c r="K25" s="1"/>
      <c r="L25" s="44"/>
      <c r="M25" s="44"/>
      <c r="N25" s="44"/>
      <c r="O25" s="44"/>
      <c r="P25" s="44"/>
      <c r="Q25" s="44"/>
      <c r="R25" s="44"/>
      <c r="S25" s="44"/>
      <c r="T25" s="44"/>
      <c r="U25" s="44"/>
      <c r="V25" s="44"/>
      <c r="W25" s="44"/>
      <c r="X25" s="40"/>
      <c r="Y25" s="40"/>
      <c r="Z25" s="40"/>
    </row>
    <row r="26" spans="1:26" ht="15" customHeight="1" x14ac:dyDescent="0.2">
      <c r="A26" s="44"/>
      <c r="B26" s="70">
        <v>10</v>
      </c>
      <c r="C26" s="21" t="str">
        <f t="array" ref="C26">INDEX('ORC. SINTÉTICO'!$E:$E,MATCH($B26,'ORC. SINTÉTICO'!$B:$B,0))</f>
        <v>REVESTIMENTO DE PISO EXTERNO</v>
      </c>
      <c r="D26" s="71"/>
      <c r="E26" s="72">
        <f t="array" ref="E26">INDEX('ORC. SINTÉTICO'!$N:$N,MATCH($B26,'ORC. SINTÉTICO'!$B:$B,0))</f>
        <v>54364.62</v>
      </c>
      <c r="F26" s="73">
        <f t="shared" si="0"/>
        <v>2.2310493124394242E-2</v>
      </c>
      <c r="G26" s="40"/>
      <c r="H26" s="241"/>
      <c r="I26" s="1"/>
      <c r="J26" s="1"/>
      <c r="K26" s="1"/>
      <c r="L26" s="44"/>
      <c r="M26" s="44"/>
      <c r="N26" s="44"/>
      <c r="O26" s="44"/>
      <c r="P26" s="44"/>
      <c r="Q26" s="44"/>
      <c r="R26" s="44"/>
      <c r="S26" s="44"/>
      <c r="T26" s="44"/>
      <c r="U26" s="44"/>
      <c r="V26" s="44"/>
      <c r="W26" s="44"/>
      <c r="X26" s="40"/>
      <c r="Y26" s="40"/>
      <c r="Z26" s="40"/>
    </row>
    <row r="27" spans="1:26" ht="15" customHeight="1" x14ac:dyDescent="0.2">
      <c r="A27" s="44"/>
      <c r="B27" s="70">
        <v>11</v>
      </c>
      <c r="C27" s="21" t="str">
        <f t="array" ref="C27">INDEX('ORC. SINTÉTICO'!$E:$E,MATCH($B27,'ORC. SINTÉTICO'!$B:$B,0))</f>
        <v>REVESTIMENTO DE TETO</v>
      </c>
      <c r="D27" s="71"/>
      <c r="E27" s="72">
        <f t="array" ref="E27">INDEX('ORC. SINTÉTICO'!$N:$N,MATCH($B27,'ORC. SINTÉTICO'!$B:$B,0))</f>
        <v>54869.32</v>
      </c>
      <c r="F27" s="73">
        <f t="shared" si="0"/>
        <v>2.2517615070245824E-2</v>
      </c>
      <c r="G27" s="40"/>
      <c r="H27" s="241"/>
      <c r="I27" s="1"/>
      <c r="J27" s="1"/>
      <c r="K27" s="1"/>
      <c r="L27" s="44"/>
      <c r="M27" s="44"/>
      <c r="N27" s="44"/>
      <c r="O27" s="44"/>
      <c r="P27" s="44"/>
      <c r="Q27" s="44"/>
      <c r="R27" s="44"/>
      <c r="S27" s="44"/>
      <c r="T27" s="44"/>
      <c r="U27" s="44"/>
      <c r="V27" s="44"/>
      <c r="W27" s="44"/>
      <c r="X27" s="40"/>
      <c r="Y27" s="40"/>
      <c r="Z27" s="40"/>
    </row>
    <row r="28" spans="1:26" ht="15" customHeight="1" x14ac:dyDescent="0.2">
      <c r="A28" s="44"/>
      <c r="B28" s="70">
        <v>12</v>
      </c>
      <c r="C28" s="21" t="str">
        <f t="array" ref="C28">INDEX('ORC. SINTÉTICO'!$E:$E,MATCH($B28,'ORC. SINTÉTICO'!$B:$B,0))</f>
        <v>PINTURA</v>
      </c>
      <c r="D28" s="71"/>
      <c r="E28" s="72">
        <f t="array" ref="E28">INDEX('ORC. SINTÉTICO'!$N:$N,MATCH($B28,'ORC. SINTÉTICO'!$B:$B,0))</f>
        <v>101421.96</v>
      </c>
      <c r="F28" s="73">
        <f t="shared" si="0"/>
        <v>4.1622178932596017E-2</v>
      </c>
      <c r="G28" s="40"/>
      <c r="H28" s="241"/>
      <c r="I28" s="1"/>
      <c r="J28" s="1"/>
      <c r="K28" s="1"/>
      <c r="L28" s="44"/>
      <c r="M28" s="44"/>
      <c r="N28" s="44"/>
      <c r="O28" s="44"/>
      <c r="P28" s="44"/>
      <c r="Q28" s="44"/>
      <c r="R28" s="44"/>
      <c r="S28" s="44"/>
      <c r="T28" s="44"/>
      <c r="U28" s="44"/>
      <c r="V28" s="44"/>
      <c r="W28" s="44"/>
      <c r="X28" s="40"/>
      <c r="Y28" s="40"/>
      <c r="Z28" s="40"/>
    </row>
    <row r="29" spans="1:26" ht="15" customHeight="1" x14ac:dyDescent="0.2">
      <c r="A29" s="44"/>
      <c r="B29" s="70">
        <v>13</v>
      </c>
      <c r="C29" s="21" t="str">
        <f t="array" ref="C29">INDEX('ORC. SINTÉTICO'!$E:$E,MATCH($B29,'ORC. SINTÉTICO'!$B:$B,0))</f>
        <v>MARMORARIA</v>
      </c>
      <c r="D29" s="71"/>
      <c r="E29" s="72">
        <f t="array" ref="E29">INDEX('ORC. SINTÉTICO'!$N:$N,MATCH($B29,'ORC. SINTÉTICO'!$B:$B,0))</f>
        <v>15880.78</v>
      </c>
      <c r="F29" s="73">
        <f t="shared" si="0"/>
        <v>6.5172539235999003E-3</v>
      </c>
      <c r="G29" s="40"/>
      <c r="H29" s="241"/>
      <c r="I29" s="1"/>
      <c r="J29" s="1"/>
      <c r="K29" s="1"/>
      <c r="L29" s="44"/>
      <c r="M29" s="44"/>
      <c r="N29" s="44"/>
      <c r="O29" s="44"/>
      <c r="P29" s="44"/>
      <c r="Q29" s="44"/>
      <c r="R29" s="44"/>
      <c r="S29" s="44"/>
      <c r="T29" s="44"/>
      <c r="U29" s="44"/>
      <c r="V29" s="44"/>
      <c r="W29" s="44"/>
      <c r="X29" s="40"/>
      <c r="Y29" s="40"/>
      <c r="Z29" s="40"/>
    </row>
    <row r="30" spans="1:26" ht="15" customHeight="1" x14ac:dyDescent="0.2">
      <c r="A30" s="44"/>
      <c r="B30" s="70">
        <v>14</v>
      </c>
      <c r="C30" s="21" t="str">
        <f t="array" ref="C30">INDEX('ORC. SINTÉTICO'!$E:$E,MATCH($B30,'ORC. SINTÉTICO'!$B:$B,0))</f>
        <v>LOUÇAS, METAIS E ACESSÓRIOS</v>
      </c>
      <c r="D30" s="71"/>
      <c r="E30" s="72">
        <f t="array" ref="E30">INDEX('ORC. SINTÉTICO'!$N:$N,MATCH($B30,'ORC. SINTÉTICO'!$B:$B,0))</f>
        <v>71434.76999999999</v>
      </c>
      <c r="F30" s="73">
        <f t="shared" si="0"/>
        <v>2.9315848155062683E-2</v>
      </c>
      <c r="G30" s="40"/>
      <c r="H30" s="241"/>
      <c r="I30" s="1"/>
      <c r="J30" s="1"/>
      <c r="K30" s="1"/>
      <c r="L30" s="44"/>
      <c r="M30" s="44"/>
      <c r="N30" s="44"/>
      <c r="O30" s="44"/>
      <c r="P30" s="44"/>
      <c r="Q30" s="44"/>
      <c r="R30" s="44"/>
      <c r="S30" s="44"/>
      <c r="T30" s="44"/>
      <c r="U30" s="44"/>
      <c r="V30" s="44"/>
      <c r="W30" s="44"/>
      <c r="X30" s="40"/>
      <c r="Y30" s="40"/>
      <c r="Z30" s="40"/>
    </row>
    <row r="31" spans="1:26" ht="15" customHeight="1" x14ac:dyDescent="0.2">
      <c r="A31" s="44"/>
      <c r="B31" s="70">
        <v>15</v>
      </c>
      <c r="C31" s="21" t="str">
        <f t="array" ref="C31">INDEX('ORC. SINTÉTICO'!$E:$E,MATCH($B31,'ORC. SINTÉTICO'!$B:$B,0))</f>
        <v>INSTALAÇÕES HIDROSSANITÁRIAS</v>
      </c>
      <c r="D31" s="71"/>
      <c r="E31" s="72">
        <f t="array" ref="E31">INDEX('ORC. SINTÉTICO'!$N:$N,MATCH($B31,'ORC. SINTÉTICO'!$B:$B,0))</f>
        <v>205684.87672219996</v>
      </c>
      <c r="F31" s="73">
        <f t="shared" si="0"/>
        <v>8.4410247471655639E-2</v>
      </c>
      <c r="G31" s="40"/>
      <c r="H31" s="241"/>
      <c r="I31" s="1"/>
      <c r="J31" s="1"/>
      <c r="K31" s="1"/>
      <c r="L31" s="44"/>
      <c r="M31" s="44"/>
      <c r="N31" s="44"/>
      <c r="O31" s="44"/>
      <c r="P31" s="44"/>
      <c r="Q31" s="44"/>
      <c r="R31" s="44"/>
      <c r="S31" s="44"/>
      <c r="T31" s="44"/>
      <c r="U31" s="44"/>
      <c r="V31" s="44"/>
      <c r="W31" s="44"/>
      <c r="X31" s="40"/>
      <c r="Y31" s="40"/>
      <c r="Z31" s="40"/>
    </row>
    <row r="32" spans="1:26" ht="15" customHeight="1" x14ac:dyDescent="0.2">
      <c r="A32" s="44"/>
      <c r="B32" s="70">
        <v>16</v>
      </c>
      <c r="C32" s="21" t="str">
        <f t="array" ref="C32">INDEX('ORC. SINTÉTICO'!$E:$E,MATCH($B32,'ORC. SINTÉTICO'!$B:$B,0))</f>
        <v>INSTALAÇÕES ELÉTRICAS</v>
      </c>
      <c r="D32" s="71"/>
      <c r="E32" s="72">
        <f t="array" ref="E32">INDEX('ORC. SINTÉTICO'!$N:$N,MATCH($B32,'ORC. SINTÉTICO'!$B:$B,0))</f>
        <v>291913.89</v>
      </c>
      <c r="F32" s="73">
        <f t="shared" si="0"/>
        <v>0.11979744980761711</v>
      </c>
      <c r="G32" s="40"/>
      <c r="H32" s="241"/>
      <c r="I32" s="1"/>
      <c r="J32" s="1"/>
      <c r="K32" s="1"/>
      <c r="L32" s="44"/>
      <c r="M32" s="44"/>
      <c r="N32" s="44"/>
      <c r="O32" s="44"/>
      <c r="P32" s="44"/>
      <c r="Q32" s="44"/>
      <c r="R32" s="44"/>
      <c r="S32" s="44"/>
      <c r="T32" s="44"/>
      <c r="U32" s="44"/>
      <c r="V32" s="44"/>
      <c r="W32" s="44"/>
      <c r="X32" s="40"/>
      <c r="Y32" s="40"/>
      <c r="Z32" s="40"/>
    </row>
    <row r="33" spans="1:26" ht="15" customHeight="1" x14ac:dyDescent="0.2">
      <c r="A33" s="44"/>
      <c r="B33" s="70">
        <v>17</v>
      </c>
      <c r="C33" s="21" t="str">
        <f t="array" ref="C33">INDEX('ORC. SINTÉTICO'!$E:$E,MATCH($B33,'ORC. SINTÉTICO'!$B:$B,0))</f>
        <v>CLIMATIZAÇÃO</v>
      </c>
      <c r="D33" s="71"/>
      <c r="E33" s="72">
        <f t="array" ref="E33">INDEX('ORC. SINTÉTICO'!$N:$N,MATCH($B33,'ORC. SINTÉTICO'!$B:$B,0))</f>
        <v>108081.44</v>
      </c>
      <c r="F33" s="73">
        <f t="shared" si="0"/>
        <v>4.4355138029009103E-2</v>
      </c>
      <c r="G33" s="40"/>
      <c r="H33" s="241"/>
      <c r="I33" s="1"/>
      <c r="J33" s="1"/>
      <c r="K33" s="1"/>
      <c r="L33" s="44"/>
      <c r="M33" s="44"/>
      <c r="N33" s="44"/>
      <c r="O33" s="44"/>
      <c r="P33" s="44"/>
      <c r="Q33" s="44"/>
      <c r="R33" s="44"/>
      <c r="S33" s="44"/>
      <c r="T33" s="44"/>
      <c r="U33" s="44"/>
      <c r="V33" s="44"/>
      <c r="W33" s="44"/>
      <c r="X33" s="40"/>
      <c r="Y33" s="40"/>
      <c r="Z33" s="40"/>
    </row>
    <row r="34" spans="1:26" ht="15" customHeight="1" x14ac:dyDescent="0.2">
      <c r="A34" s="44"/>
      <c r="B34" s="70">
        <v>18</v>
      </c>
      <c r="C34" s="21" t="str">
        <f t="array" ref="C34">INDEX('ORC. SINTÉTICO'!$E:$E,MATCH($B34,'ORC. SINTÉTICO'!$B:$B,0))</f>
        <v>DADOS E VOZ</v>
      </c>
      <c r="D34" s="71"/>
      <c r="E34" s="72">
        <f t="array" ref="E34">INDEX('ORC. SINTÉTICO'!$N:$N,MATCH($B34,'ORC. SINTÉTICO'!$B:$B,0))</f>
        <v>7921.03</v>
      </c>
      <c r="F34" s="73">
        <f t="shared" si="0"/>
        <v>3.2506818837898716E-3</v>
      </c>
      <c r="G34" s="40"/>
      <c r="H34" s="241"/>
      <c r="I34" s="1"/>
      <c r="J34" s="1"/>
      <c r="K34" s="1"/>
      <c r="L34" s="44"/>
      <c r="M34" s="44"/>
      <c r="N34" s="44"/>
      <c r="O34" s="44"/>
      <c r="P34" s="44"/>
      <c r="Q34" s="44"/>
      <c r="R34" s="44"/>
      <c r="S34" s="44"/>
      <c r="T34" s="44"/>
      <c r="U34" s="44"/>
      <c r="V34" s="44"/>
      <c r="W34" s="44"/>
      <c r="X34" s="40"/>
      <c r="Y34" s="40"/>
      <c r="Z34" s="40"/>
    </row>
    <row r="35" spans="1:26" ht="15" customHeight="1" x14ac:dyDescent="0.2">
      <c r="A35" s="44"/>
      <c r="B35" s="70">
        <v>19</v>
      </c>
      <c r="C35" s="21" t="str">
        <f t="array" ref="C35">INDEX('ORC. SINTÉTICO'!$E:$E,MATCH($B35,'ORC. SINTÉTICO'!$B:$B,0))</f>
        <v>GASES MEDICINAIS</v>
      </c>
      <c r="D35" s="71"/>
      <c r="E35" s="72">
        <f t="array" ref="E35">INDEX('ORC. SINTÉTICO'!$N:$N,MATCH($B35,'ORC. SINTÉTICO'!$B:$B,0))</f>
        <v>11637.46</v>
      </c>
      <c r="F35" s="73">
        <f t="shared" si="0"/>
        <v>4.7758536952049509E-3</v>
      </c>
      <c r="G35" s="40"/>
      <c r="H35" s="241"/>
      <c r="I35" s="1"/>
      <c r="J35" s="1"/>
      <c r="K35" s="1"/>
      <c r="L35" s="44"/>
      <c r="M35" s="44"/>
      <c r="N35" s="44"/>
      <c r="O35" s="44"/>
      <c r="P35" s="44"/>
      <c r="Q35" s="44"/>
      <c r="R35" s="44"/>
      <c r="S35" s="44"/>
      <c r="T35" s="44"/>
      <c r="U35" s="44"/>
      <c r="V35" s="44"/>
      <c r="W35" s="44"/>
      <c r="X35" s="40"/>
      <c r="Y35" s="40"/>
      <c r="Z35" s="40"/>
    </row>
    <row r="36" spans="1:26" ht="15" customHeight="1" x14ac:dyDescent="0.2">
      <c r="A36" s="44"/>
      <c r="B36" s="70">
        <v>20</v>
      </c>
      <c r="C36" s="21" t="str">
        <f t="array" ref="C36">INDEX('ORC. SINTÉTICO'!$E:$E,MATCH($B36,'ORC. SINTÉTICO'!$B:$B,0))</f>
        <v>URBANIZAÇÃO</v>
      </c>
      <c r="D36" s="71"/>
      <c r="E36" s="72">
        <f t="array" ref="E36">INDEX('ORC. SINTÉTICO'!$N:$N,MATCH($B36,'ORC. SINTÉTICO'!$B:$B,0))</f>
        <v>10559.19</v>
      </c>
      <c r="F36" s="73">
        <f t="shared" si="0"/>
        <v>4.3333465017169701E-3</v>
      </c>
      <c r="G36" s="40"/>
      <c r="H36" s="241"/>
      <c r="I36" s="1"/>
      <c r="J36" s="1"/>
      <c r="K36" s="1"/>
      <c r="L36" s="44"/>
      <c r="M36" s="44"/>
      <c r="N36" s="44"/>
      <c r="O36" s="44"/>
      <c r="P36" s="44"/>
      <c r="Q36" s="44"/>
      <c r="R36" s="44"/>
      <c r="S36" s="44"/>
      <c r="T36" s="44"/>
      <c r="U36" s="44"/>
      <c r="V36" s="44"/>
      <c r="W36" s="44"/>
      <c r="X36" s="40"/>
      <c r="Y36" s="40"/>
      <c r="Z36" s="40"/>
    </row>
    <row r="37" spans="1:26" ht="15" customHeight="1" x14ac:dyDescent="0.2">
      <c r="A37" s="44"/>
      <c r="B37" s="70">
        <v>21</v>
      </c>
      <c r="C37" s="21" t="str">
        <f t="array" ref="C37">INDEX('ORC. SINTÉTICO'!$E:$E,MATCH($B37,'ORC. SINTÉTICO'!$B:$B,0))</f>
        <v>SERVIÇOS COMPLEMENTARES</v>
      </c>
      <c r="D37" s="71"/>
      <c r="E37" s="72">
        <f t="array" ref="E37">INDEX('ORC. SINTÉTICO'!$N:$N,MATCH($B37,'ORC. SINTÉTICO'!$B:$B,0))</f>
        <v>1410.47</v>
      </c>
      <c r="F37" s="73">
        <f t="shared" si="0"/>
        <v>5.7883750934273706E-4</v>
      </c>
      <c r="G37" s="40"/>
      <c r="H37" s="202"/>
      <c r="I37" s="1"/>
      <c r="J37" s="1"/>
      <c r="K37" s="1"/>
      <c r="L37" s="44"/>
      <c r="M37" s="44"/>
      <c r="N37" s="44"/>
      <c r="O37" s="44"/>
      <c r="P37" s="44"/>
      <c r="Q37" s="44"/>
      <c r="R37" s="44"/>
      <c r="S37" s="44"/>
      <c r="T37" s="44"/>
      <c r="U37" s="44"/>
      <c r="V37" s="44"/>
      <c r="W37" s="44"/>
      <c r="X37" s="40"/>
      <c r="Y37" s="40"/>
      <c r="Z37" s="40"/>
    </row>
    <row r="38" spans="1:26" ht="15" customHeight="1" x14ac:dyDescent="0.2">
      <c r="A38" s="62"/>
      <c r="B38" s="68"/>
      <c r="C38" s="75"/>
      <c r="D38" s="75"/>
      <c r="E38" s="68"/>
      <c r="F38" s="68"/>
      <c r="G38" s="40"/>
      <c r="H38" s="202"/>
      <c r="I38" s="1"/>
      <c r="J38" s="1"/>
      <c r="K38" s="1"/>
      <c r="L38" s="44"/>
      <c r="M38" s="44"/>
      <c r="N38" s="44"/>
      <c r="O38" s="44"/>
      <c r="P38" s="44"/>
      <c r="Q38" s="44"/>
      <c r="R38" s="44"/>
      <c r="S38" s="44"/>
      <c r="T38" s="44"/>
      <c r="U38" s="44"/>
      <c r="V38" s="44"/>
      <c r="W38" s="44"/>
      <c r="X38" s="44"/>
      <c r="Y38" s="44"/>
      <c r="Z38" s="44"/>
    </row>
    <row r="39" spans="1:26" ht="15" customHeight="1" x14ac:dyDescent="0.2">
      <c r="A39" s="62"/>
      <c r="B39" s="358" t="s">
        <v>24</v>
      </c>
      <c r="C39" s="359"/>
      <c r="D39" s="76"/>
      <c r="E39" s="76">
        <f>SUBTOTAL(9,E17:E37)</f>
        <v>2436728.7489740802</v>
      </c>
      <c r="F39" s="66">
        <f>SUBTOTAL(9,F17:F37)</f>
        <v>1</v>
      </c>
      <c r="G39" s="40"/>
      <c r="H39" s="202"/>
      <c r="I39" s="77"/>
      <c r="J39" s="238"/>
      <c r="K39" s="1"/>
      <c r="L39" s="44"/>
      <c r="M39" s="44"/>
      <c r="N39" s="44"/>
      <c r="O39" s="44"/>
      <c r="P39" s="44"/>
      <c r="Q39" s="44"/>
      <c r="R39" s="44"/>
      <c r="S39" s="44"/>
      <c r="T39" s="44"/>
      <c r="U39" s="44"/>
      <c r="V39" s="44"/>
      <c r="W39" s="44"/>
      <c r="X39" s="44"/>
      <c r="Y39" s="44"/>
      <c r="Z39" s="44"/>
    </row>
    <row r="40" spans="1:26" ht="15" customHeight="1" x14ac:dyDescent="0.2">
      <c r="A40" s="62"/>
      <c r="B40" s="61"/>
      <c r="C40" s="61"/>
      <c r="D40" s="61"/>
      <c r="E40" s="61"/>
      <c r="F40" s="61"/>
      <c r="G40" s="40"/>
      <c r="H40" s="202"/>
      <c r="I40" s="77"/>
      <c r="J40" s="238"/>
      <c r="K40" s="1"/>
      <c r="L40" s="44"/>
      <c r="M40" s="44"/>
      <c r="N40" s="44"/>
      <c r="O40" s="44"/>
      <c r="P40" s="44"/>
      <c r="Q40" s="44"/>
      <c r="R40" s="44"/>
      <c r="S40" s="44"/>
      <c r="T40" s="44"/>
      <c r="U40" s="44"/>
      <c r="V40" s="44"/>
      <c r="W40" s="44"/>
      <c r="X40" s="44"/>
      <c r="Y40" s="44"/>
      <c r="Z40" s="44"/>
    </row>
    <row r="41" spans="1:26" ht="15" customHeight="1" x14ac:dyDescent="0.2">
      <c r="A41" s="44"/>
      <c r="B41" s="78" t="s">
        <v>25</v>
      </c>
      <c r="C41" s="79"/>
      <c r="D41" s="79"/>
      <c r="E41" s="79"/>
      <c r="F41" s="80"/>
      <c r="G41" s="40"/>
      <c r="H41" s="44"/>
      <c r="I41" s="238"/>
      <c r="J41" s="238"/>
      <c r="K41" s="1"/>
      <c r="L41" s="44"/>
      <c r="M41" s="44"/>
      <c r="N41" s="44"/>
      <c r="O41" s="44"/>
      <c r="P41" s="44"/>
      <c r="Q41" s="44"/>
      <c r="R41" s="44"/>
      <c r="S41" s="44"/>
      <c r="T41" s="44"/>
      <c r="U41" s="44"/>
      <c r="V41" s="44"/>
      <c r="W41" s="44"/>
      <c r="X41" s="44"/>
      <c r="Y41" s="44"/>
      <c r="Z41" s="44"/>
    </row>
    <row r="42" spans="1:26" ht="15" customHeight="1" x14ac:dyDescent="0.2">
      <c r="A42" s="44"/>
      <c r="B42" s="367" t="s">
        <v>3560</v>
      </c>
      <c r="C42" s="368"/>
      <c r="D42" s="368"/>
      <c r="E42" s="368"/>
      <c r="F42" s="369"/>
      <c r="G42" s="40"/>
      <c r="H42" s="81"/>
      <c r="I42" s="1"/>
      <c r="J42" s="1"/>
      <c r="K42" s="1"/>
      <c r="L42" s="44"/>
      <c r="M42" s="44"/>
      <c r="N42" s="44"/>
      <c r="O42" s="44"/>
      <c r="P42" s="44"/>
      <c r="Q42" s="44"/>
      <c r="R42" s="44"/>
      <c r="S42" s="44"/>
      <c r="T42" s="44"/>
      <c r="U42" s="44"/>
      <c r="V42" s="44"/>
      <c r="W42" s="44"/>
      <c r="X42" s="44"/>
      <c r="Y42" s="44"/>
      <c r="Z42" s="44"/>
    </row>
    <row r="43" spans="1:26" ht="15" customHeight="1" x14ac:dyDescent="0.2">
      <c r="A43" s="44"/>
      <c r="B43" s="370"/>
      <c r="C43" s="371"/>
      <c r="D43" s="371"/>
      <c r="E43" s="371"/>
      <c r="F43" s="372"/>
      <c r="G43" s="40"/>
      <c r="H43" s="44"/>
      <c r="I43" s="1"/>
      <c r="J43" s="1"/>
      <c r="K43" s="1"/>
      <c r="L43" s="44"/>
      <c r="M43" s="44"/>
      <c r="N43" s="44"/>
      <c r="O43" s="44"/>
      <c r="P43" s="44"/>
      <c r="Q43" s="44"/>
      <c r="R43" s="44"/>
      <c r="S43" s="44"/>
      <c r="T43" s="44"/>
      <c r="U43" s="44"/>
      <c r="V43" s="44"/>
      <c r="W43" s="44"/>
      <c r="X43" s="44"/>
      <c r="Y43" s="44"/>
      <c r="Z43" s="44"/>
    </row>
    <row r="44" spans="1:26" ht="15" customHeight="1" x14ac:dyDescent="0.2">
      <c r="A44" s="40"/>
      <c r="B44" s="40"/>
      <c r="C44" s="40"/>
      <c r="D44" s="40"/>
      <c r="E44" s="40"/>
      <c r="F44" s="40"/>
      <c r="G44" s="40"/>
      <c r="H44" s="40"/>
      <c r="I44" s="238"/>
      <c r="J44" s="1"/>
      <c r="K44" s="1"/>
      <c r="L44" s="44"/>
      <c r="M44" s="44"/>
      <c r="N44" s="44"/>
      <c r="O44" s="44"/>
      <c r="P44" s="40"/>
      <c r="Q44" s="40"/>
      <c r="R44" s="40"/>
      <c r="S44" s="40"/>
      <c r="T44" s="40"/>
      <c r="U44" s="40"/>
      <c r="V44" s="40"/>
      <c r="W44" s="40"/>
      <c r="X44" s="40"/>
      <c r="Y44" s="40"/>
      <c r="Z44" s="40"/>
    </row>
    <row r="45" spans="1:26" ht="15" customHeight="1" x14ac:dyDescent="0.2">
      <c r="A45" s="44"/>
      <c r="B45" s="82"/>
      <c r="C45" s="83"/>
      <c r="D45" s="83"/>
      <c r="E45" s="83"/>
      <c r="F45" s="84"/>
      <c r="G45" s="40"/>
      <c r="H45" s="44"/>
      <c r="I45" s="238"/>
      <c r="J45" s="1"/>
      <c r="K45" s="1"/>
      <c r="L45" s="44"/>
      <c r="M45" s="44"/>
      <c r="N45" s="44"/>
      <c r="O45" s="44"/>
      <c r="P45" s="44"/>
      <c r="Q45" s="44"/>
      <c r="R45" s="44"/>
      <c r="S45" s="44"/>
      <c r="T45" s="44"/>
      <c r="U45" s="44"/>
      <c r="V45" s="44"/>
      <c r="W45" s="44"/>
      <c r="X45" s="44"/>
      <c r="Y45" s="44"/>
      <c r="Z45" s="44"/>
    </row>
    <row r="46" spans="1:26" ht="15" customHeight="1" x14ac:dyDescent="0.2">
      <c r="A46" s="44"/>
      <c r="B46" s="85"/>
      <c r="C46" s="62"/>
      <c r="D46" s="62"/>
      <c r="E46" s="62"/>
      <c r="F46" s="86"/>
      <c r="G46" s="40"/>
      <c r="H46" s="44"/>
      <c r="I46" s="1"/>
      <c r="J46" s="1"/>
      <c r="K46" s="1"/>
      <c r="L46" s="44"/>
      <c r="M46" s="44"/>
      <c r="N46" s="44"/>
      <c r="O46" s="44"/>
      <c r="P46" s="44"/>
      <c r="Q46" s="44"/>
      <c r="R46" s="44"/>
      <c r="S46" s="44"/>
      <c r="T46" s="44"/>
      <c r="U46" s="44"/>
      <c r="V46" s="44"/>
      <c r="W46" s="44"/>
      <c r="X46" s="44"/>
      <c r="Y46" s="44"/>
      <c r="Z46" s="44"/>
    </row>
    <row r="47" spans="1:26" ht="15" customHeight="1" x14ac:dyDescent="0.2">
      <c r="A47" s="44"/>
      <c r="B47" s="85"/>
      <c r="C47" s="62"/>
      <c r="D47" s="62"/>
      <c r="E47" s="62"/>
      <c r="F47" s="86"/>
      <c r="G47" s="40"/>
      <c r="H47" s="44"/>
      <c r="I47" s="45"/>
      <c r="J47" s="44"/>
      <c r="K47" s="44"/>
      <c r="L47" s="44"/>
      <c r="M47" s="44"/>
      <c r="N47" s="44"/>
      <c r="O47" s="44"/>
      <c r="P47" s="44"/>
      <c r="Q47" s="44"/>
      <c r="R47" s="44"/>
      <c r="S47" s="44"/>
      <c r="T47" s="44"/>
      <c r="U47" s="44"/>
      <c r="V47" s="44"/>
      <c r="W47" s="44"/>
      <c r="X47" s="44"/>
      <c r="Y47" s="44"/>
      <c r="Z47" s="44"/>
    </row>
    <row r="48" spans="1:26" ht="15" customHeight="1" x14ac:dyDescent="0.2">
      <c r="A48" s="44"/>
      <c r="B48" s="85"/>
      <c r="C48" s="62"/>
      <c r="D48" s="62"/>
      <c r="E48" s="62"/>
      <c r="F48" s="86"/>
      <c r="G48" s="40"/>
      <c r="H48" s="44"/>
      <c r="I48" s="45"/>
      <c r="J48" s="44"/>
      <c r="K48" s="44"/>
      <c r="L48" s="44"/>
      <c r="M48" s="44"/>
      <c r="N48" s="44"/>
      <c r="O48" s="44"/>
      <c r="P48" s="44"/>
      <c r="Q48" s="44"/>
      <c r="R48" s="44"/>
      <c r="S48" s="44"/>
      <c r="T48" s="44"/>
      <c r="U48" s="44"/>
      <c r="V48" s="44"/>
      <c r="W48" s="44"/>
      <c r="X48" s="44"/>
      <c r="Y48" s="44"/>
      <c r="Z48" s="44"/>
    </row>
    <row r="49" spans="1:26" ht="15" customHeight="1" x14ac:dyDescent="0.2">
      <c r="A49" s="44"/>
      <c r="B49" s="360" t="s">
        <v>14</v>
      </c>
      <c r="C49" s="347"/>
      <c r="D49" s="347"/>
      <c r="E49" s="347"/>
      <c r="F49" s="348"/>
      <c r="G49" s="40"/>
      <c r="H49" s="44"/>
      <c r="I49" s="45"/>
      <c r="J49" s="44"/>
      <c r="K49" s="44"/>
      <c r="L49" s="44"/>
      <c r="M49" s="44"/>
      <c r="N49" s="44"/>
      <c r="O49" s="44"/>
      <c r="P49" s="44"/>
      <c r="Q49" s="44"/>
      <c r="R49" s="44"/>
      <c r="S49" s="44"/>
      <c r="T49" s="44"/>
      <c r="U49" s="44"/>
      <c r="V49" s="44"/>
      <c r="W49" s="44"/>
      <c r="X49" s="44"/>
      <c r="Y49" s="44"/>
      <c r="Z49" s="44"/>
    </row>
    <row r="50" spans="1:26" ht="15" customHeight="1" x14ac:dyDescent="0.2">
      <c r="A50" s="44"/>
      <c r="B50" s="361">
        <f>'DADOS GERAIS'!C24</f>
        <v>0</v>
      </c>
      <c r="C50" s="347"/>
      <c r="D50" s="347"/>
      <c r="E50" s="347"/>
      <c r="F50" s="348"/>
      <c r="G50" s="40"/>
      <c r="H50" s="44"/>
      <c r="I50" s="45"/>
      <c r="J50" s="44"/>
      <c r="K50" s="44"/>
      <c r="L50" s="44"/>
      <c r="M50" s="44"/>
      <c r="N50" s="44"/>
      <c r="O50" s="44"/>
      <c r="P50" s="44"/>
      <c r="Q50" s="44"/>
      <c r="R50" s="44"/>
      <c r="S50" s="44"/>
      <c r="T50" s="44"/>
      <c r="U50" s="44"/>
      <c r="V50" s="44"/>
      <c r="W50" s="44"/>
      <c r="X50" s="44"/>
      <c r="Y50" s="44"/>
      <c r="Z50" s="44"/>
    </row>
    <row r="51" spans="1:26" ht="15" customHeight="1" x14ac:dyDescent="0.2">
      <c r="A51" s="44"/>
      <c r="B51" s="362">
        <f>'DADOS GERAIS'!C25</f>
        <v>0</v>
      </c>
      <c r="C51" s="347"/>
      <c r="D51" s="347"/>
      <c r="E51" s="347"/>
      <c r="F51" s="348"/>
      <c r="G51" s="40"/>
      <c r="H51" s="44"/>
      <c r="I51" s="45"/>
      <c r="J51" s="44"/>
      <c r="K51" s="44"/>
      <c r="L51" s="44"/>
      <c r="M51" s="44"/>
      <c r="N51" s="44"/>
      <c r="O51" s="44"/>
      <c r="P51" s="44"/>
      <c r="Q51" s="44"/>
      <c r="R51" s="44"/>
      <c r="S51" s="44"/>
      <c r="T51" s="44"/>
      <c r="U51" s="44"/>
      <c r="V51" s="44"/>
      <c r="W51" s="44"/>
      <c r="X51" s="44"/>
      <c r="Y51" s="44"/>
      <c r="Z51" s="44"/>
    </row>
    <row r="52" spans="1:26" ht="15" customHeight="1" x14ac:dyDescent="0.2">
      <c r="A52" s="44"/>
      <c r="B52" s="87"/>
      <c r="C52" s="38"/>
      <c r="D52" s="38"/>
      <c r="E52" s="38"/>
      <c r="F52" s="39"/>
      <c r="G52" s="40"/>
      <c r="H52" s="44"/>
      <c r="I52" s="45"/>
      <c r="J52" s="44"/>
      <c r="K52" s="44"/>
      <c r="L52" s="44"/>
      <c r="M52" s="44"/>
      <c r="N52" s="44"/>
      <c r="O52" s="44"/>
      <c r="P52" s="44"/>
      <c r="Q52" s="44"/>
      <c r="R52" s="44"/>
      <c r="S52" s="44"/>
      <c r="T52" s="44"/>
      <c r="U52" s="44"/>
      <c r="V52" s="44"/>
      <c r="W52" s="44"/>
      <c r="X52" s="44"/>
      <c r="Y52" s="44"/>
      <c r="Z52" s="44"/>
    </row>
    <row r="53" spans="1:26" ht="15.75" customHeight="1" x14ac:dyDescent="0.2">
      <c r="A53" s="44"/>
      <c r="B53" s="61"/>
      <c r="C53" s="4"/>
      <c r="D53" s="4"/>
      <c r="E53" s="4"/>
      <c r="F53" s="4"/>
      <c r="G53" s="40"/>
      <c r="H53" s="40"/>
      <c r="I53" s="41"/>
      <c r="J53" s="40"/>
      <c r="K53" s="40"/>
      <c r="L53" s="40"/>
      <c r="M53" s="40"/>
      <c r="N53" s="40"/>
      <c r="O53" s="40"/>
      <c r="P53" s="40"/>
      <c r="Q53" s="40"/>
      <c r="R53" s="40"/>
      <c r="S53" s="40"/>
      <c r="T53" s="40"/>
      <c r="U53" s="40"/>
      <c r="V53" s="40"/>
      <c r="W53" s="40"/>
      <c r="X53" s="40"/>
      <c r="Y53" s="40"/>
      <c r="Z53" s="40"/>
    </row>
    <row r="54" spans="1:26" ht="15.75" customHeight="1" x14ac:dyDescent="0.2">
      <c r="A54" s="40"/>
      <c r="B54" s="40"/>
      <c r="C54" s="40"/>
      <c r="D54" s="40"/>
      <c r="E54" s="40"/>
      <c r="F54" s="40"/>
      <c r="G54" s="40"/>
      <c r="H54" s="40"/>
      <c r="I54" s="41"/>
      <c r="J54" s="40"/>
      <c r="K54" s="40"/>
      <c r="L54" s="40"/>
      <c r="M54" s="40"/>
      <c r="N54" s="40"/>
      <c r="O54" s="40"/>
      <c r="P54" s="40"/>
      <c r="Q54" s="40"/>
      <c r="R54" s="40"/>
      <c r="S54" s="40"/>
      <c r="T54" s="40"/>
      <c r="U54" s="40"/>
      <c r="V54" s="40"/>
      <c r="W54" s="40"/>
      <c r="X54" s="40"/>
      <c r="Y54" s="40"/>
      <c r="Z54" s="40"/>
    </row>
    <row r="55" spans="1:26" ht="15.75" customHeight="1" x14ac:dyDescent="0.2">
      <c r="A55" s="40"/>
      <c r="B55" s="40"/>
      <c r="C55" s="40"/>
      <c r="D55" s="40"/>
      <c r="E55" s="40"/>
      <c r="F55" s="40"/>
      <c r="G55" s="40"/>
      <c r="H55" s="40"/>
      <c r="I55" s="41"/>
      <c r="J55" s="40"/>
      <c r="K55" s="40"/>
      <c r="L55" s="40"/>
      <c r="M55" s="40"/>
      <c r="N55" s="40"/>
      <c r="O55" s="40"/>
      <c r="P55" s="40"/>
      <c r="Q55" s="40"/>
      <c r="R55" s="40"/>
      <c r="S55" s="40"/>
      <c r="T55" s="40"/>
      <c r="U55" s="40"/>
      <c r="V55" s="40"/>
      <c r="W55" s="40"/>
      <c r="X55" s="40"/>
      <c r="Y55" s="40"/>
      <c r="Z55" s="40"/>
    </row>
    <row r="56" spans="1:26" ht="15.75" customHeight="1" x14ac:dyDescent="0.2">
      <c r="A56" s="40"/>
      <c r="B56" s="40"/>
      <c r="C56" s="40"/>
      <c r="D56" s="40"/>
      <c r="E56" s="40"/>
      <c r="F56" s="40"/>
      <c r="G56" s="40"/>
      <c r="H56" s="40"/>
      <c r="I56" s="41"/>
      <c r="J56" s="40"/>
      <c r="K56" s="40"/>
      <c r="L56" s="40"/>
      <c r="M56" s="40"/>
      <c r="N56" s="40"/>
      <c r="O56" s="40"/>
      <c r="P56" s="40"/>
      <c r="Q56" s="40"/>
      <c r="R56" s="40"/>
      <c r="S56" s="40"/>
      <c r="T56" s="40"/>
      <c r="U56" s="40"/>
      <c r="V56" s="40"/>
      <c r="W56" s="40"/>
      <c r="X56" s="40"/>
      <c r="Y56" s="40"/>
      <c r="Z56" s="40"/>
    </row>
    <row r="57" spans="1:26" ht="15.75" customHeight="1" x14ac:dyDescent="0.2">
      <c r="A57" s="40"/>
      <c r="B57" s="40"/>
      <c r="C57" s="40"/>
      <c r="D57" s="40"/>
      <c r="E57" s="40"/>
      <c r="F57" s="40"/>
      <c r="G57" s="40"/>
      <c r="H57" s="40"/>
      <c r="I57" s="41"/>
      <c r="J57" s="40"/>
      <c r="K57" s="40"/>
      <c r="L57" s="40"/>
      <c r="M57" s="40"/>
      <c r="N57" s="40"/>
      <c r="O57" s="40"/>
      <c r="P57" s="40"/>
      <c r="Q57" s="40"/>
      <c r="R57" s="40"/>
      <c r="S57" s="40"/>
      <c r="T57" s="40"/>
      <c r="U57" s="40"/>
      <c r="V57" s="40"/>
      <c r="W57" s="40"/>
      <c r="X57" s="40"/>
      <c r="Y57" s="40"/>
      <c r="Z57" s="40"/>
    </row>
    <row r="58" spans="1:26" ht="15.75" customHeight="1" x14ac:dyDescent="0.2">
      <c r="A58" s="40"/>
      <c r="B58" s="40"/>
      <c r="C58" s="40"/>
      <c r="D58" s="40"/>
      <c r="E58" s="40"/>
      <c r="F58" s="40"/>
      <c r="G58" s="40"/>
      <c r="H58" s="40"/>
      <c r="I58" s="41"/>
      <c r="J58" s="40"/>
      <c r="K58" s="40"/>
      <c r="L58" s="40"/>
      <c r="M58" s="40"/>
      <c r="N58" s="40"/>
      <c r="O58" s="40"/>
      <c r="P58" s="40"/>
      <c r="Q58" s="40"/>
      <c r="R58" s="40"/>
      <c r="S58" s="40"/>
      <c r="T58" s="40"/>
      <c r="U58" s="40"/>
      <c r="V58" s="40"/>
      <c r="W58" s="40"/>
      <c r="X58" s="40"/>
      <c r="Y58" s="40"/>
      <c r="Z58" s="40"/>
    </row>
    <row r="59" spans="1:26" ht="15.75" customHeight="1" x14ac:dyDescent="0.2">
      <c r="A59" s="40"/>
      <c r="B59" s="40"/>
      <c r="C59" s="40"/>
      <c r="D59" s="88"/>
      <c r="E59" s="88"/>
      <c r="F59" s="88"/>
      <c r="G59" s="40"/>
      <c r="H59" s="40"/>
      <c r="I59" s="41"/>
      <c r="J59" s="40"/>
      <c r="K59" s="40"/>
      <c r="L59" s="40"/>
      <c r="M59" s="40"/>
      <c r="N59" s="40"/>
      <c r="O59" s="40"/>
      <c r="P59" s="40"/>
      <c r="Q59" s="40"/>
      <c r="R59" s="40"/>
      <c r="S59" s="40"/>
      <c r="T59" s="40"/>
      <c r="U59" s="40"/>
      <c r="V59" s="40"/>
      <c r="W59" s="40"/>
      <c r="X59" s="40"/>
      <c r="Y59" s="40"/>
      <c r="Z59" s="40"/>
    </row>
    <row r="60" spans="1:26" ht="15.75" customHeight="1" x14ac:dyDescent="0.2">
      <c r="A60" s="40"/>
      <c r="B60" s="40"/>
      <c r="C60" s="40"/>
      <c r="D60" s="89"/>
      <c r="E60" s="89"/>
      <c r="F60" s="89"/>
      <c r="G60" s="40"/>
      <c r="H60" s="40"/>
      <c r="I60" s="41"/>
      <c r="J60" s="40"/>
      <c r="K60" s="40"/>
      <c r="L60" s="40"/>
      <c r="M60" s="40"/>
      <c r="N60" s="40"/>
      <c r="O60" s="40"/>
      <c r="P60" s="40"/>
      <c r="Q60" s="40"/>
      <c r="R60" s="40"/>
      <c r="S60" s="40"/>
      <c r="T60" s="40"/>
      <c r="U60" s="40"/>
      <c r="V60" s="40"/>
      <c r="W60" s="40"/>
      <c r="X60" s="40"/>
      <c r="Y60" s="40"/>
      <c r="Z60" s="40"/>
    </row>
    <row r="61" spans="1:26" ht="15.75" customHeight="1" x14ac:dyDescent="0.2">
      <c r="A61" s="40"/>
      <c r="B61" s="40"/>
      <c r="C61" s="40"/>
      <c r="D61" s="40"/>
      <c r="E61" s="40"/>
      <c r="F61" s="40"/>
      <c r="G61" s="40"/>
      <c r="H61" s="40"/>
      <c r="I61" s="41"/>
      <c r="J61" s="40"/>
      <c r="K61" s="40"/>
      <c r="L61" s="40"/>
      <c r="M61" s="40"/>
      <c r="N61" s="40"/>
      <c r="O61" s="40"/>
      <c r="P61" s="40"/>
      <c r="Q61" s="40"/>
      <c r="R61" s="40"/>
      <c r="S61" s="40"/>
      <c r="T61" s="40"/>
      <c r="U61" s="40"/>
      <c r="V61" s="40"/>
      <c r="W61" s="40"/>
      <c r="X61" s="40"/>
      <c r="Y61" s="40"/>
      <c r="Z61" s="40"/>
    </row>
    <row r="62" spans="1:26" ht="15.75" customHeight="1" x14ac:dyDescent="0.2">
      <c r="A62" s="40"/>
      <c r="B62" s="40"/>
      <c r="C62" s="40"/>
      <c r="D62" s="40"/>
      <c r="E62" s="40"/>
      <c r="F62" s="40"/>
      <c r="G62" s="40"/>
      <c r="H62" s="40"/>
      <c r="I62" s="41"/>
      <c r="J62" s="40"/>
      <c r="K62" s="40"/>
      <c r="L62" s="40"/>
      <c r="M62" s="40"/>
      <c r="N62" s="40"/>
      <c r="O62" s="40"/>
      <c r="P62" s="40"/>
      <c r="Q62" s="40"/>
      <c r="R62" s="40"/>
      <c r="S62" s="40"/>
      <c r="T62" s="40"/>
      <c r="U62" s="40"/>
      <c r="V62" s="40"/>
      <c r="W62" s="40"/>
      <c r="X62" s="40"/>
      <c r="Y62" s="40"/>
      <c r="Z62" s="40"/>
    </row>
    <row r="63" spans="1:26" ht="15.75" customHeight="1" x14ac:dyDescent="0.2">
      <c r="A63" s="40"/>
      <c r="B63" s="40"/>
      <c r="C63" s="40"/>
      <c r="D63" s="40"/>
      <c r="E63" s="40"/>
      <c r="F63" s="40"/>
      <c r="G63" s="40"/>
      <c r="H63" s="40"/>
      <c r="I63" s="41"/>
      <c r="J63" s="40"/>
      <c r="K63" s="40"/>
      <c r="L63" s="40"/>
      <c r="M63" s="40"/>
      <c r="N63" s="40"/>
      <c r="O63" s="40"/>
      <c r="P63" s="40"/>
      <c r="Q63" s="40"/>
      <c r="R63" s="40"/>
      <c r="S63" s="40"/>
      <c r="T63" s="40"/>
      <c r="U63" s="40"/>
      <c r="V63" s="40"/>
      <c r="W63" s="40"/>
      <c r="X63" s="40"/>
      <c r="Y63" s="40"/>
      <c r="Z63" s="40"/>
    </row>
    <row r="64" spans="1:26" ht="15.75" customHeight="1" x14ac:dyDescent="0.2">
      <c r="A64" s="40"/>
      <c r="B64" s="40"/>
      <c r="C64" s="40"/>
      <c r="D64" s="40"/>
      <c r="E64" s="40"/>
      <c r="F64" s="40"/>
      <c r="G64" s="40"/>
      <c r="H64" s="40"/>
      <c r="I64" s="41"/>
      <c r="J64" s="40"/>
      <c r="K64" s="40"/>
      <c r="L64" s="40"/>
      <c r="M64" s="40"/>
      <c r="N64" s="40"/>
      <c r="O64" s="40"/>
      <c r="P64" s="40"/>
      <c r="Q64" s="40"/>
      <c r="R64" s="40"/>
      <c r="S64" s="40"/>
      <c r="T64" s="40"/>
      <c r="U64" s="40"/>
      <c r="V64" s="40"/>
      <c r="W64" s="40"/>
      <c r="X64" s="40"/>
      <c r="Y64" s="40"/>
      <c r="Z64" s="40"/>
    </row>
    <row r="65" spans="1:26" ht="15.75" customHeight="1" x14ac:dyDescent="0.2">
      <c r="A65" s="40"/>
      <c r="B65" s="40"/>
      <c r="C65" s="40"/>
      <c r="D65" s="40"/>
      <c r="E65" s="40"/>
      <c r="F65" s="40"/>
      <c r="G65" s="40"/>
      <c r="H65" s="40"/>
      <c r="I65" s="41"/>
      <c r="J65" s="40"/>
      <c r="K65" s="40"/>
      <c r="L65" s="40"/>
      <c r="M65" s="40"/>
      <c r="N65" s="40"/>
      <c r="O65" s="40"/>
      <c r="P65" s="40"/>
      <c r="Q65" s="40"/>
      <c r="R65" s="40"/>
      <c r="S65" s="40"/>
      <c r="T65" s="40"/>
      <c r="U65" s="40"/>
      <c r="V65" s="40"/>
      <c r="W65" s="40"/>
      <c r="X65" s="40"/>
      <c r="Y65" s="40"/>
      <c r="Z65" s="40"/>
    </row>
    <row r="66" spans="1:26" ht="15.75" customHeight="1" x14ac:dyDescent="0.2">
      <c r="A66" s="40"/>
      <c r="B66" s="40"/>
      <c r="C66" s="40"/>
      <c r="D66" s="40"/>
      <c r="E66" s="40"/>
      <c r="F66" s="40"/>
      <c r="G66" s="40"/>
      <c r="H66" s="40"/>
      <c r="I66" s="41"/>
      <c r="J66" s="40"/>
      <c r="K66" s="40"/>
      <c r="L66" s="40"/>
      <c r="M66" s="40"/>
      <c r="N66" s="40"/>
      <c r="O66" s="40"/>
      <c r="P66" s="40"/>
      <c r="Q66" s="40"/>
      <c r="R66" s="40"/>
      <c r="S66" s="40"/>
      <c r="T66" s="40"/>
      <c r="U66" s="40"/>
      <c r="V66" s="40"/>
      <c r="W66" s="40"/>
      <c r="X66" s="40"/>
      <c r="Y66" s="40"/>
      <c r="Z66" s="40"/>
    </row>
    <row r="67" spans="1:26" ht="15.75" customHeight="1" x14ac:dyDescent="0.2">
      <c r="A67" s="40"/>
      <c r="B67" s="40"/>
      <c r="C67" s="40"/>
      <c r="D67" s="40"/>
      <c r="E67" s="40"/>
      <c r="F67" s="40"/>
      <c r="G67" s="40"/>
      <c r="H67" s="40"/>
      <c r="I67" s="41"/>
      <c r="J67" s="40"/>
      <c r="K67" s="40"/>
      <c r="L67" s="40"/>
      <c r="M67" s="40"/>
      <c r="N67" s="40"/>
      <c r="O67" s="40"/>
      <c r="P67" s="40"/>
      <c r="Q67" s="40"/>
      <c r="R67" s="40"/>
      <c r="S67" s="40"/>
      <c r="T67" s="40"/>
      <c r="U67" s="40"/>
      <c r="V67" s="40"/>
      <c r="W67" s="40"/>
      <c r="X67" s="40"/>
      <c r="Y67" s="40"/>
      <c r="Z67" s="40"/>
    </row>
    <row r="68" spans="1:26" ht="15.75" customHeight="1" x14ac:dyDescent="0.2">
      <c r="A68" s="40"/>
      <c r="B68" s="40"/>
      <c r="C68" s="40"/>
      <c r="D68" s="40"/>
      <c r="E68" s="40"/>
      <c r="F68" s="40"/>
      <c r="G68" s="40"/>
      <c r="H68" s="40"/>
      <c r="I68" s="41"/>
      <c r="J68" s="40"/>
      <c r="K68" s="40"/>
      <c r="L68" s="40"/>
      <c r="M68" s="40"/>
      <c r="N68" s="40"/>
      <c r="O68" s="40"/>
      <c r="P68" s="40"/>
      <c r="Q68" s="40"/>
      <c r="R68" s="40"/>
      <c r="S68" s="40"/>
      <c r="T68" s="40"/>
      <c r="U68" s="40"/>
      <c r="V68" s="40"/>
      <c r="W68" s="40"/>
      <c r="X68" s="40"/>
      <c r="Y68" s="40"/>
      <c r="Z68" s="40"/>
    </row>
    <row r="69" spans="1:26" ht="15.75" customHeight="1" x14ac:dyDescent="0.2">
      <c r="A69" s="40"/>
      <c r="B69" s="40"/>
      <c r="C69" s="40"/>
      <c r="D69" s="40"/>
      <c r="E69" s="40"/>
      <c r="F69" s="40"/>
      <c r="G69" s="40"/>
      <c r="H69" s="40"/>
      <c r="I69" s="41"/>
      <c r="J69" s="40"/>
      <c r="K69" s="40"/>
      <c r="L69" s="40"/>
      <c r="M69" s="40"/>
      <c r="N69" s="40"/>
      <c r="O69" s="40"/>
      <c r="P69" s="40"/>
      <c r="Q69" s="40"/>
      <c r="R69" s="40"/>
      <c r="S69" s="40"/>
      <c r="T69" s="40"/>
      <c r="U69" s="40"/>
      <c r="V69" s="40"/>
      <c r="W69" s="40"/>
      <c r="X69" s="40"/>
      <c r="Y69" s="40"/>
      <c r="Z69" s="40"/>
    </row>
    <row r="70" spans="1:26" ht="15.75" customHeight="1" x14ac:dyDescent="0.2">
      <c r="A70" s="40"/>
      <c r="B70" s="40"/>
      <c r="C70" s="40"/>
      <c r="D70" s="40"/>
      <c r="E70" s="40"/>
      <c r="F70" s="40"/>
      <c r="G70" s="40"/>
      <c r="H70" s="40"/>
      <c r="I70" s="41"/>
      <c r="J70" s="40"/>
      <c r="K70" s="40"/>
      <c r="L70" s="40"/>
      <c r="M70" s="40"/>
      <c r="N70" s="40"/>
      <c r="O70" s="40"/>
      <c r="P70" s="40"/>
      <c r="Q70" s="40"/>
      <c r="R70" s="40"/>
      <c r="S70" s="40"/>
      <c r="T70" s="40"/>
      <c r="U70" s="40"/>
      <c r="V70" s="40"/>
      <c r="W70" s="40"/>
      <c r="X70" s="40"/>
      <c r="Y70" s="40"/>
      <c r="Z70" s="40"/>
    </row>
    <row r="71" spans="1:26" ht="15.75" customHeight="1" x14ac:dyDescent="0.2">
      <c r="A71" s="40"/>
      <c r="B71" s="40"/>
      <c r="C71" s="40"/>
      <c r="D71" s="40"/>
      <c r="E71" s="40"/>
      <c r="F71" s="40"/>
      <c r="G71" s="40"/>
      <c r="H71" s="40"/>
      <c r="I71" s="41"/>
      <c r="J71" s="40"/>
      <c r="K71" s="40"/>
      <c r="L71" s="40"/>
      <c r="M71" s="40"/>
      <c r="N71" s="40"/>
      <c r="O71" s="40"/>
      <c r="P71" s="40"/>
      <c r="Q71" s="40"/>
      <c r="R71" s="40"/>
      <c r="S71" s="40"/>
      <c r="T71" s="40"/>
      <c r="U71" s="40"/>
      <c r="V71" s="40"/>
      <c r="W71" s="40"/>
      <c r="X71" s="40"/>
      <c r="Y71" s="40"/>
      <c r="Z71" s="40"/>
    </row>
    <row r="72" spans="1:26" ht="15.75" customHeight="1" x14ac:dyDescent="0.2">
      <c r="A72" s="40"/>
      <c r="B72" s="40"/>
      <c r="C72" s="40"/>
      <c r="D72" s="40"/>
      <c r="E72" s="40"/>
      <c r="F72" s="40"/>
      <c r="G72" s="40"/>
      <c r="H72" s="40"/>
      <c r="I72" s="41"/>
      <c r="J72" s="40"/>
      <c r="K72" s="40"/>
      <c r="L72" s="40"/>
      <c r="M72" s="40"/>
      <c r="N72" s="40"/>
      <c r="O72" s="40"/>
      <c r="P72" s="40"/>
      <c r="Q72" s="40"/>
      <c r="R72" s="40"/>
      <c r="S72" s="40"/>
      <c r="T72" s="40"/>
      <c r="U72" s="40"/>
      <c r="V72" s="40"/>
      <c r="W72" s="40"/>
      <c r="X72" s="40"/>
      <c r="Y72" s="40"/>
      <c r="Z72" s="40"/>
    </row>
    <row r="73" spans="1:26" ht="15.75" customHeight="1" x14ac:dyDescent="0.2">
      <c r="A73" s="40"/>
      <c r="B73" s="40"/>
      <c r="C73" s="40"/>
      <c r="D73" s="40"/>
      <c r="E73" s="40"/>
      <c r="F73" s="40"/>
      <c r="G73" s="40"/>
      <c r="H73" s="40"/>
      <c r="I73" s="41"/>
      <c r="J73" s="40"/>
      <c r="K73" s="40"/>
      <c r="L73" s="40"/>
      <c r="M73" s="40"/>
      <c r="N73" s="40"/>
      <c r="O73" s="40"/>
      <c r="P73" s="40"/>
      <c r="Q73" s="40"/>
      <c r="R73" s="40"/>
      <c r="S73" s="40"/>
      <c r="T73" s="40"/>
      <c r="U73" s="40"/>
      <c r="V73" s="40"/>
      <c r="W73" s="40"/>
      <c r="X73" s="40"/>
      <c r="Y73" s="40"/>
      <c r="Z73" s="40"/>
    </row>
    <row r="74" spans="1:26" ht="15.75" customHeight="1" x14ac:dyDescent="0.2">
      <c r="A74" s="40"/>
      <c r="B74" s="40"/>
      <c r="C74" s="40"/>
      <c r="D74" s="40"/>
      <c r="E74" s="40"/>
      <c r="F74" s="40"/>
      <c r="G74" s="40"/>
      <c r="H74" s="40"/>
      <c r="I74" s="41"/>
      <c r="J74" s="40"/>
      <c r="K74" s="40"/>
      <c r="L74" s="40"/>
      <c r="M74" s="40"/>
      <c r="N74" s="40"/>
      <c r="O74" s="40"/>
      <c r="P74" s="40"/>
      <c r="Q74" s="40"/>
      <c r="R74" s="40"/>
      <c r="S74" s="40"/>
      <c r="T74" s="40"/>
      <c r="U74" s="40"/>
      <c r="V74" s="40"/>
      <c r="W74" s="40"/>
      <c r="X74" s="40"/>
      <c r="Y74" s="40"/>
      <c r="Z74" s="40"/>
    </row>
    <row r="75" spans="1:26" ht="15.75" customHeight="1" x14ac:dyDescent="0.2">
      <c r="A75" s="40"/>
      <c r="B75" s="40"/>
      <c r="C75" s="40"/>
      <c r="D75" s="40"/>
      <c r="E75" s="40"/>
      <c r="F75" s="40"/>
      <c r="G75" s="40"/>
      <c r="H75" s="40"/>
      <c r="I75" s="41"/>
      <c r="J75" s="40"/>
      <c r="K75" s="40"/>
      <c r="L75" s="40"/>
      <c r="M75" s="40"/>
      <c r="N75" s="40"/>
      <c r="O75" s="40"/>
      <c r="P75" s="40"/>
      <c r="Q75" s="40"/>
      <c r="R75" s="40"/>
      <c r="S75" s="40"/>
      <c r="T75" s="40"/>
      <c r="U75" s="40"/>
      <c r="V75" s="40"/>
      <c r="W75" s="40"/>
      <c r="X75" s="40"/>
      <c r="Y75" s="40"/>
      <c r="Z75" s="40"/>
    </row>
    <row r="76" spans="1:26" ht="15.75" customHeight="1" x14ac:dyDescent="0.2">
      <c r="A76" s="40"/>
      <c r="B76" s="40"/>
      <c r="C76" s="40"/>
      <c r="D76" s="40"/>
      <c r="E76" s="40"/>
      <c r="F76" s="40"/>
      <c r="G76" s="40"/>
      <c r="H76" s="40"/>
      <c r="I76" s="41"/>
      <c r="J76" s="40"/>
      <c r="K76" s="40"/>
      <c r="L76" s="40"/>
      <c r="M76" s="40"/>
      <c r="N76" s="40"/>
      <c r="O76" s="40"/>
      <c r="P76" s="40"/>
      <c r="Q76" s="40"/>
      <c r="R76" s="40"/>
      <c r="S76" s="40"/>
      <c r="T76" s="40"/>
      <c r="U76" s="40"/>
      <c r="V76" s="40"/>
      <c r="W76" s="40"/>
      <c r="X76" s="40"/>
      <c r="Y76" s="40"/>
      <c r="Z76" s="40"/>
    </row>
    <row r="77" spans="1:26" ht="15.75" customHeight="1" x14ac:dyDescent="0.2">
      <c r="A77" s="40"/>
      <c r="B77" s="40"/>
      <c r="C77" s="40"/>
      <c r="D77" s="40"/>
      <c r="E77" s="40"/>
      <c r="F77" s="40"/>
      <c r="G77" s="40"/>
      <c r="H77" s="40"/>
      <c r="I77" s="41"/>
      <c r="J77" s="40"/>
      <c r="K77" s="40"/>
      <c r="L77" s="40"/>
      <c r="M77" s="40"/>
      <c r="N77" s="40"/>
      <c r="O77" s="40"/>
      <c r="P77" s="40"/>
      <c r="Q77" s="40"/>
      <c r="R77" s="40"/>
      <c r="S77" s="40"/>
      <c r="T77" s="40"/>
      <c r="U77" s="40"/>
      <c r="V77" s="40"/>
      <c r="W77" s="40"/>
      <c r="X77" s="40"/>
      <c r="Y77" s="40"/>
      <c r="Z77" s="40"/>
    </row>
    <row r="78" spans="1:26" ht="15.75" customHeight="1" x14ac:dyDescent="0.2">
      <c r="A78" s="40"/>
      <c r="B78" s="40"/>
      <c r="C78" s="40"/>
      <c r="D78" s="40"/>
      <c r="E78" s="40"/>
      <c r="F78" s="40"/>
      <c r="G78" s="40"/>
      <c r="H78" s="40"/>
      <c r="I78" s="41"/>
      <c r="J78" s="40"/>
      <c r="K78" s="40"/>
      <c r="L78" s="40"/>
      <c r="M78" s="40"/>
      <c r="N78" s="40"/>
      <c r="O78" s="40"/>
      <c r="P78" s="40"/>
      <c r="Q78" s="40"/>
      <c r="R78" s="40"/>
      <c r="S78" s="40"/>
      <c r="T78" s="40"/>
      <c r="U78" s="40"/>
      <c r="V78" s="40"/>
      <c r="W78" s="40"/>
      <c r="X78" s="40"/>
      <c r="Y78" s="40"/>
      <c r="Z78" s="40"/>
    </row>
    <row r="79" spans="1:26" ht="15.75" customHeight="1" x14ac:dyDescent="0.2">
      <c r="A79" s="40"/>
      <c r="B79" s="40"/>
      <c r="C79" s="40"/>
      <c r="D79" s="40"/>
      <c r="E79" s="40"/>
      <c r="F79" s="40"/>
      <c r="G79" s="40"/>
      <c r="H79" s="40"/>
      <c r="I79" s="41"/>
      <c r="J79" s="40"/>
      <c r="K79" s="40"/>
      <c r="L79" s="40"/>
      <c r="M79" s="40"/>
      <c r="N79" s="40"/>
      <c r="O79" s="40"/>
      <c r="P79" s="40"/>
      <c r="Q79" s="40"/>
      <c r="R79" s="40"/>
      <c r="S79" s="40"/>
      <c r="T79" s="40"/>
      <c r="U79" s="40"/>
      <c r="V79" s="40"/>
      <c r="W79" s="40"/>
      <c r="X79" s="40"/>
      <c r="Y79" s="40"/>
      <c r="Z79" s="40"/>
    </row>
    <row r="80" spans="1:26" ht="15.75" customHeight="1" x14ac:dyDescent="0.2">
      <c r="A80" s="40"/>
      <c r="B80" s="40"/>
      <c r="C80" s="40"/>
      <c r="D80" s="40"/>
      <c r="E80" s="40"/>
      <c r="F80" s="40"/>
      <c r="G80" s="40"/>
      <c r="H80" s="40"/>
      <c r="I80" s="41"/>
      <c r="J80" s="40"/>
      <c r="K80" s="40"/>
      <c r="L80" s="40"/>
      <c r="M80" s="40"/>
      <c r="N80" s="40"/>
      <c r="O80" s="40"/>
      <c r="P80" s="40"/>
      <c r="Q80" s="40"/>
      <c r="R80" s="40"/>
      <c r="S80" s="40"/>
      <c r="T80" s="40"/>
      <c r="U80" s="40"/>
      <c r="V80" s="40"/>
      <c r="W80" s="40"/>
      <c r="X80" s="40"/>
      <c r="Y80" s="40"/>
      <c r="Z80" s="40"/>
    </row>
    <row r="81" spans="1:26" ht="15.75" customHeight="1" x14ac:dyDescent="0.2">
      <c r="A81" s="40"/>
      <c r="B81" s="40"/>
      <c r="C81" s="40"/>
      <c r="D81" s="40"/>
      <c r="E81" s="40"/>
      <c r="F81" s="40"/>
      <c r="G81" s="40"/>
      <c r="H81" s="40"/>
      <c r="I81" s="41"/>
      <c r="J81" s="40"/>
      <c r="K81" s="40"/>
      <c r="L81" s="40"/>
      <c r="M81" s="40"/>
      <c r="N81" s="40"/>
      <c r="O81" s="40"/>
      <c r="P81" s="40"/>
      <c r="Q81" s="40"/>
      <c r="R81" s="40"/>
      <c r="S81" s="40"/>
      <c r="T81" s="40"/>
      <c r="U81" s="40"/>
      <c r="V81" s="40"/>
      <c r="W81" s="40"/>
      <c r="X81" s="40"/>
      <c r="Y81" s="40"/>
      <c r="Z81" s="40"/>
    </row>
    <row r="82" spans="1:26" ht="15.75" customHeight="1" x14ac:dyDescent="0.2">
      <c r="A82" s="40"/>
      <c r="B82" s="40"/>
      <c r="C82" s="40"/>
      <c r="D82" s="40"/>
      <c r="E82" s="40"/>
      <c r="F82" s="40"/>
      <c r="G82" s="40"/>
      <c r="H82" s="40"/>
      <c r="I82" s="41"/>
      <c r="J82" s="40"/>
      <c r="K82" s="40"/>
      <c r="L82" s="40"/>
      <c r="M82" s="40"/>
      <c r="N82" s="40"/>
      <c r="O82" s="40"/>
      <c r="P82" s="40"/>
      <c r="Q82" s="40"/>
      <c r="R82" s="40"/>
      <c r="S82" s="40"/>
      <c r="T82" s="40"/>
      <c r="U82" s="40"/>
      <c r="V82" s="40"/>
      <c r="W82" s="40"/>
      <c r="X82" s="40"/>
      <c r="Y82" s="40"/>
      <c r="Z82" s="40"/>
    </row>
    <row r="83" spans="1:26" ht="15.75" customHeight="1" x14ac:dyDescent="0.2">
      <c r="A83" s="40"/>
      <c r="B83" s="40"/>
      <c r="C83" s="40"/>
      <c r="D83" s="40"/>
      <c r="E83" s="40"/>
      <c r="F83" s="40"/>
      <c r="G83" s="40"/>
      <c r="H83" s="40"/>
      <c r="I83" s="41"/>
      <c r="J83" s="40"/>
      <c r="K83" s="40"/>
      <c r="L83" s="40"/>
      <c r="M83" s="40"/>
      <c r="N83" s="40"/>
      <c r="O83" s="40"/>
      <c r="P83" s="40"/>
      <c r="Q83" s="40"/>
      <c r="R83" s="40"/>
      <c r="S83" s="40"/>
      <c r="T83" s="40"/>
      <c r="U83" s="40"/>
      <c r="V83" s="40"/>
      <c r="W83" s="40"/>
      <c r="X83" s="40"/>
      <c r="Y83" s="40"/>
      <c r="Z83" s="40"/>
    </row>
    <row r="84" spans="1:26" ht="15.75" customHeight="1" x14ac:dyDescent="0.2">
      <c r="A84" s="40"/>
      <c r="B84" s="40"/>
      <c r="C84" s="40"/>
      <c r="D84" s="40"/>
      <c r="E84" s="40"/>
      <c r="F84" s="40"/>
      <c r="G84" s="40"/>
      <c r="H84" s="40"/>
      <c r="I84" s="41"/>
      <c r="J84" s="40"/>
      <c r="K84" s="40"/>
      <c r="L84" s="40"/>
      <c r="M84" s="40"/>
      <c r="N84" s="40"/>
      <c r="O84" s="40"/>
      <c r="P84" s="40"/>
      <c r="Q84" s="40"/>
      <c r="R84" s="40"/>
      <c r="S84" s="40"/>
      <c r="T84" s="40"/>
      <c r="U84" s="40"/>
      <c r="V84" s="40"/>
      <c r="W84" s="40"/>
      <c r="X84" s="40"/>
      <c r="Y84" s="40"/>
      <c r="Z84" s="40"/>
    </row>
    <row r="85" spans="1:26" ht="15.75" customHeight="1" x14ac:dyDescent="0.2">
      <c r="A85" s="40"/>
      <c r="B85" s="40"/>
      <c r="C85" s="40"/>
      <c r="D85" s="40"/>
      <c r="E85" s="40"/>
      <c r="F85" s="40"/>
      <c r="G85" s="40"/>
      <c r="H85" s="40"/>
      <c r="I85" s="41"/>
      <c r="J85" s="40"/>
      <c r="K85" s="40"/>
      <c r="L85" s="40"/>
      <c r="M85" s="40"/>
      <c r="N85" s="40"/>
      <c r="O85" s="40"/>
      <c r="P85" s="40"/>
      <c r="Q85" s="40"/>
      <c r="R85" s="40"/>
      <c r="S85" s="40"/>
      <c r="T85" s="40"/>
      <c r="U85" s="40"/>
      <c r="V85" s="40"/>
      <c r="W85" s="40"/>
      <c r="X85" s="40"/>
      <c r="Y85" s="40"/>
      <c r="Z85" s="40"/>
    </row>
    <row r="86" spans="1:26" ht="15.75" customHeight="1" x14ac:dyDescent="0.2">
      <c r="A86" s="40"/>
      <c r="B86" s="40"/>
      <c r="C86" s="40"/>
      <c r="D86" s="40"/>
      <c r="E86" s="40"/>
      <c r="F86" s="40"/>
      <c r="G86" s="40"/>
      <c r="H86" s="40"/>
      <c r="I86" s="41"/>
      <c r="J86" s="40"/>
      <c r="K86" s="40"/>
      <c r="L86" s="40"/>
      <c r="M86" s="40"/>
      <c r="N86" s="40"/>
      <c r="O86" s="40"/>
      <c r="P86" s="40"/>
      <c r="Q86" s="40"/>
      <c r="R86" s="40"/>
      <c r="S86" s="40"/>
      <c r="T86" s="40"/>
      <c r="U86" s="40"/>
      <c r="V86" s="40"/>
      <c r="W86" s="40"/>
      <c r="X86" s="40"/>
      <c r="Y86" s="40"/>
      <c r="Z86" s="40"/>
    </row>
    <row r="87" spans="1:26" ht="15.75" customHeight="1" x14ac:dyDescent="0.2">
      <c r="A87" s="40"/>
      <c r="B87" s="40"/>
      <c r="C87" s="40"/>
      <c r="D87" s="40"/>
      <c r="E87" s="40"/>
      <c r="F87" s="40"/>
      <c r="G87" s="40"/>
      <c r="H87" s="40"/>
      <c r="I87" s="41"/>
      <c r="J87" s="40"/>
      <c r="K87" s="40"/>
      <c r="L87" s="40"/>
      <c r="M87" s="40"/>
      <c r="N87" s="40"/>
      <c r="O87" s="40"/>
      <c r="P87" s="40"/>
      <c r="Q87" s="40"/>
      <c r="R87" s="40"/>
      <c r="S87" s="40"/>
      <c r="T87" s="40"/>
      <c r="U87" s="40"/>
      <c r="V87" s="40"/>
      <c r="W87" s="40"/>
      <c r="X87" s="40"/>
      <c r="Y87" s="40"/>
      <c r="Z87" s="40"/>
    </row>
    <row r="88" spans="1:26" ht="15.75" customHeight="1" x14ac:dyDescent="0.2">
      <c r="A88" s="40"/>
      <c r="B88" s="40"/>
      <c r="C88" s="40"/>
      <c r="D88" s="40"/>
      <c r="E88" s="40"/>
      <c r="F88" s="40"/>
      <c r="G88" s="40"/>
      <c r="H88" s="40"/>
      <c r="I88" s="41"/>
      <c r="J88" s="40"/>
      <c r="K88" s="40"/>
      <c r="L88" s="40"/>
      <c r="M88" s="40"/>
      <c r="N88" s="40"/>
      <c r="O88" s="40"/>
      <c r="P88" s="40"/>
      <c r="Q88" s="40"/>
      <c r="R88" s="40"/>
      <c r="S88" s="40"/>
      <c r="T88" s="40"/>
      <c r="U88" s="40"/>
      <c r="V88" s="40"/>
      <c r="W88" s="40"/>
      <c r="X88" s="40"/>
      <c r="Y88" s="40"/>
      <c r="Z88" s="40"/>
    </row>
    <row r="89" spans="1:26" ht="15.75" customHeight="1" x14ac:dyDescent="0.2">
      <c r="A89" s="40"/>
      <c r="B89" s="40"/>
      <c r="C89" s="40"/>
      <c r="D89" s="40"/>
      <c r="E89" s="40"/>
      <c r="F89" s="40"/>
      <c r="G89" s="40"/>
      <c r="H89" s="40"/>
      <c r="I89" s="41"/>
      <c r="J89" s="40"/>
      <c r="K89" s="40"/>
      <c r="L89" s="40"/>
      <c r="M89" s="40"/>
      <c r="N89" s="40"/>
      <c r="O89" s="40"/>
      <c r="P89" s="40"/>
      <c r="Q89" s="40"/>
      <c r="R89" s="40"/>
      <c r="S89" s="40"/>
      <c r="T89" s="40"/>
      <c r="U89" s="40"/>
      <c r="V89" s="40"/>
      <c r="W89" s="40"/>
      <c r="X89" s="40"/>
      <c r="Y89" s="40"/>
      <c r="Z89" s="40"/>
    </row>
    <row r="90" spans="1:26" ht="15.75" customHeight="1" x14ac:dyDescent="0.2">
      <c r="A90" s="40"/>
      <c r="B90" s="40"/>
      <c r="C90" s="40"/>
      <c r="D90" s="40"/>
      <c r="E90" s="40"/>
      <c r="F90" s="40"/>
      <c r="G90" s="40"/>
      <c r="H90" s="40"/>
      <c r="I90" s="41"/>
      <c r="J90" s="40"/>
      <c r="K90" s="40"/>
      <c r="L90" s="40"/>
      <c r="M90" s="40"/>
      <c r="N90" s="40"/>
      <c r="O90" s="40"/>
      <c r="P90" s="40"/>
      <c r="Q90" s="40"/>
      <c r="R90" s="40"/>
      <c r="S90" s="40"/>
      <c r="T90" s="40"/>
      <c r="U90" s="40"/>
      <c r="V90" s="40"/>
      <c r="W90" s="40"/>
      <c r="X90" s="40"/>
      <c r="Y90" s="40"/>
      <c r="Z90" s="40"/>
    </row>
    <row r="91" spans="1:26" ht="15.75" customHeight="1" x14ac:dyDescent="0.2">
      <c r="A91" s="40"/>
      <c r="B91" s="40"/>
      <c r="C91" s="40"/>
      <c r="D91" s="40"/>
      <c r="E91" s="40"/>
      <c r="F91" s="40"/>
      <c r="G91" s="40"/>
      <c r="H91" s="40"/>
      <c r="I91" s="41"/>
      <c r="J91" s="40"/>
      <c r="K91" s="40"/>
      <c r="L91" s="40"/>
      <c r="M91" s="40"/>
      <c r="N91" s="40"/>
      <c r="O91" s="40"/>
      <c r="P91" s="40"/>
      <c r="Q91" s="40"/>
      <c r="R91" s="40"/>
      <c r="S91" s="40"/>
      <c r="T91" s="40"/>
      <c r="U91" s="40"/>
      <c r="V91" s="40"/>
      <c r="W91" s="40"/>
      <c r="X91" s="40"/>
      <c r="Y91" s="40"/>
      <c r="Z91" s="40"/>
    </row>
    <row r="92" spans="1:26" ht="15.75" customHeight="1" x14ac:dyDescent="0.2">
      <c r="A92" s="40"/>
      <c r="B92" s="40"/>
      <c r="C92" s="40"/>
      <c r="D92" s="40"/>
      <c r="E92" s="40"/>
      <c r="F92" s="40"/>
      <c r="G92" s="40"/>
      <c r="H92" s="40"/>
      <c r="I92" s="41"/>
      <c r="J92" s="40"/>
      <c r="K92" s="40"/>
      <c r="L92" s="40"/>
      <c r="M92" s="40"/>
      <c r="N92" s="40"/>
      <c r="O92" s="40"/>
      <c r="P92" s="40"/>
      <c r="Q92" s="40"/>
      <c r="R92" s="40"/>
      <c r="S92" s="40"/>
      <c r="T92" s="40"/>
      <c r="U92" s="40"/>
      <c r="V92" s="40"/>
      <c r="W92" s="40"/>
      <c r="X92" s="40"/>
      <c r="Y92" s="40"/>
      <c r="Z92" s="40"/>
    </row>
    <row r="93" spans="1:26" ht="15.75" customHeight="1" x14ac:dyDescent="0.2">
      <c r="A93" s="40"/>
      <c r="B93" s="40"/>
      <c r="C93" s="40"/>
      <c r="D93" s="40"/>
      <c r="E93" s="40"/>
      <c r="F93" s="40"/>
      <c r="G93" s="40"/>
      <c r="H93" s="40"/>
      <c r="I93" s="41"/>
      <c r="J93" s="40"/>
      <c r="K93" s="40"/>
      <c r="L93" s="40"/>
      <c r="M93" s="40"/>
      <c r="N93" s="40"/>
      <c r="O93" s="40"/>
      <c r="P93" s="40"/>
      <c r="Q93" s="40"/>
      <c r="R93" s="40"/>
      <c r="S93" s="40"/>
      <c r="T93" s="40"/>
      <c r="U93" s="40"/>
      <c r="V93" s="40"/>
      <c r="W93" s="40"/>
      <c r="X93" s="40"/>
      <c r="Y93" s="40"/>
      <c r="Z93" s="40"/>
    </row>
    <row r="94" spans="1:26" ht="15.75" customHeight="1" x14ac:dyDescent="0.2">
      <c r="A94" s="40"/>
      <c r="B94" s="40"/>
      <c r="C94" s="40"/>
      <c r="D94" s="40"/>
      <c r="E94" s="40"/>
      <c r="F94" s="40"/>
      <c r="G94" s="40"/>
      <c r="H94" s="40"/>
      <c r="I94" s="41"/>
      <c r="J94" s="40"/>
      <c r="K94" s="40"/>
      <c r="L94" s="40"/>
      <c r="M94" s="40"/>
      <c r="N94" s="40"/>
      <c r="O94" s="40"/>
      <c r="P94" s="40"/>
      <c r="Q94" s="40"/>
      <c r="R94" s="40"/>
      <c r="S94" s="40"/>
      <c r="T94" s="40"/>
      <c r="U94" s="40"/>
      <c r="V94" s="40"/>
      <c r="W94" s="40"/>
      <c r="X94" s="40"/>
      <c r="Y94" s="40"/>
      <c r="Z94" s="40"/>
    </row>
    <row r="95" spans="1:26" ht="15.75" customHeight="1" x14ac:dyDescent="0.2">
      <c r="A95" s="40"/>
      <c r="B95" s="40"/>
      <c r="C95" s="40"/>
      <c r="D95" s="40"/>
      <c r="E95" s="40"/>
      <c r="F95" s="40"/>
      <c r="G95" s="40"/>
      <c r="H95" s="40"/>
      <c r="I95" s="41"/>
      <c r="J95" s="40"/>
      <c r="K95" s="40"/>
      <c r="L95" s="40"/>
      <c r="M95" s="40"/>
      <c r="N95" s="40"/>
      <c r="O95" s="40"/>
      <c r="P95" s="40"/>
      <c r="Q95" s="40"/>
      <c r="R95" s="40"/>
      <c r="S95" s="40"/>
      <c r="T95" s="40"/>
      <c r="U95" s="40"/>
      <c r="V95" s="40"/>
      <c r="W95" s="40"/>
      <c r="X95" s="40"/>
      <c r="Y95" s="40"/>
      <c r="Z95" s="40"/>
    </row>
    <row r="96" spans="1:26" ht="15.75" customHeight="1" x14ac:dyDescent="0.2">
      <c r="A96" s="40"/>
      <c r="B96" s="40"/>
      <c r="C96" s="40"/>
      <c r="D96" s="40"/>
      <c r="E96" s="40"/>
      <c r="F96" s="40"/>
      <c r="G96" s="40"/>
      <c r="H96" s="40"/>
      <c r="I96" s="41"/>
      <c r="J96" s="40"/>
      <c r="K96" s="40"/>
      <c r="L96" s="40"/>
      <c r="M96" s="40"/>
      <c r="N96" s="40"/>
      <c r="O96" s="40"/>
      <c r="P96" s="40"/>
      <c r="Q96" s="40"/>
      <c r="R96" s="40"/>
      <c r="S96" s="40"/>
      <c r="T96" s="40"/>
      <c r="U96" s="40"/>
      <c r="V96" s="40"/>
      <c r="W96" s="40"/>
      <c r="X96" s="40"/>
      <c r="Y96" s="40"/>
      <c r="Z96" s="40"/>
    </row>
    <row r="97" spans="1:26" ht="15.75" customHeight="1" x14ac:dyDescent="0.2">
      <c r="A97" s="40"/>
      <c r="B97" s="40"/>
      <c r="C97" s="40"/>
      <c r="D97" s="40"/>
      <c r="E97" s="40"/>
      <c r="F97" s="40"/>
      <c r="G97" s="40"/>
      <c r="H97" s="40"/>
      <c r="I97" s="41"/>
      <c r="J97" s="40"/>
      <c r="K97" s="40"/>
      <c r="L97" s="40"/>
      <c r="M97" s="40"/>
      <c r="N97" s="40"/>
      <c r="O97" s="40"/>
      <c r="P97" s="40"/>
      <c r="Q97" s="40"/>
      <c r="R97" s="40"/>
      <c r="S97" s="40"/>
      <c r="T97" s="40"/>
      <c r="U97" s="40"/>
      <c r="V97" s="40"/>
      <c r="W97" s="40"/>
      <c r="X97" s="40"/>
      <c r="Y97" s="40"/>
      <c r="Z97" s="40"/>
    </row>
    <row r="98" spans="1:26" ht="15.75" customHeight="1" x14ac:dyDescent="0.2">
      <c r="A98" s="40"/>
      <c r="B98" s="40"/>
      <c r="C98" s="40"/>
      <c r="D98" s="40"/>
      <c r="E98" s="40"/>
      <c r="F98" s="40"/>
      <c r="G98" s="40"/>
      <c r="H98" s="40"/>
      <c r="I98" s="41"/>
      <c r="J98" s="40"/>
      <c r="K98" s="40"/>
      <c r="L98" s="40"/>
      <c r="M98" s="40"/>
      <c r="N98" s="40"/>
      <c r="O98" s="40"/>
      <c r="P98" s="40"/>
      <c r="Q98" s="40"/>
      <c r="R98" s="40"/>
      <c r="S98" s="40"/>
      <c r="T98" s="40"/>
      <c r="U98" s="40"/>
      <c r="V98" s="40"/>
      <c r="W98" s="40"/>
      <c r="X98" s="40"/>
      <c r="Y98" s="40"/>
      <c r="Z98" s="40"/>
    </row>
    <row r="99" spans="1:26" ht="15.75" customHeight="1" x14ac:dyDescent="0.2">
      <c r="A99" s="40"/>
      <c r="B99" s="40"/>
      <c r="C99" s="40"/>
      <c r="D99" s="40"/>
      <c r="E99" s="40"/>
      <c r="F99" s="40"/>
      <c r="G99" s="40"/>
      <c r="H99" s="40"/>
      <c r="I99" s="41"/>
      <c r="J99" s="40"/>
      <c r="K99" s="40"/>
      <c r="L99" s="40"/>
      <c r="M99" s="40"/>
      <c r="N99" s="40"/>
      <c r="O99" s="40"/>
      <c r="P99" s="40"/>
      <c r="Q99" s="40"/>
      <c r="R99" s="40"/>
      <c r="S99" s="40"/>
      <c r="T99" s="40"/>
      <c r="U99" s="40"/>
      <c r="V99" s="40"/>
      <c r="W99" s="40"/>
      <c r="X99" s="40"/>
      <c r="Y99" s="40"/>
      <c r="Z99" s="40"/>
    </row>
    <row r="100" spans="1:26" ht="15.75" customHeight="1" x14ac:dyDescent="0.2">
      <c r="A100" s="40"/>
      <c r="B100" s="40"/>
      <c r="C100" s="40"/>
      <c r="D100" s="40"/>
      <c r="E100" s="40"/>
      <c r="F100" s="40"/>
      <c r="G100" s="40"/>
      <c r="H100" s="40"/>
      <c r="I100" s="41"/>
      <c r="J100" s="40"/>
      <c r="K100" s="40"/>
      <c r="L100" s="40"/>
      <c r="M100" s="40"/>
      <c r="N100" s="40"/>
      <c r="O100" s="40"/>
      <c r="P100" s="40"/>
      <c r="Q100" s="40"/>
      <c r="R100" s="40"/>
      <c r="S100" s="40"/>
      <c r="T100" s="40"/>
      <c r="U100" s="40"/>
      <c r="V100" s="40"/>
      <c r="W100" s="40"/>
      <c r="X100" s="40"/>
      <c r="Y100" s="40"/>
      <c r="Z100" s="40"/>
    </row>
    <row r="101" spans="1:26" ht="15.75" customHeight="1" x14ac:dyDescent="0.2">
      <c r="A101" s="40"/>
      <c r="B101" s="40"/>
      <c r="C101" s="40"/>
      <c r="D101" s="40"/>
      <c r="E101" s="40"/>
      <c r="F101" s="40"/>
      <c r="G101" s="40"/>
      <c r="H101" s="40"/>
      <c r="I101" s="41"/>
      <c r="J101" s="40"/>
      <c r="K101" s="40"/>
      <c r="L101" s="40"/>
      <c r="M101" s="40"/>
      <c r="N101" s="40"/>
      <c r="O101" s="40"/>
      <c r="P101" s="40"/>
      <c r="Q101" s="40"/>
      <c r="R101" s="40"/>
      <c r="S101" s="40"/>
      <c r="T101" s="40"/>
      <c r="U101" s="40"/>
      <c r="V101" s="40"/>
      <c r="W101" s="40"/>
      <c r="X101" s="40"/>
      <c r="Y101" s="40"/>
      <c r="Z101" s="40"/>
    </row>
    <row r="102" spans="1:26" ht="15.75" customHeight="1" x14ac:dyDescent="0.2">
      <c r="A102" s="40"/>
      <c r="B102" s="40"/>
      <c r="C102" s="40"/>
      <c r="D102" s="40"/>
      <c r="E102" s="40"/>
      <c r="F102" s="40"/>
      <c r="G102" s="40"/>
      <c r="H102" s="40"/>
      <c r="I102" s="41"/>
      <c r="J102" s="40"/>
      <c r="K102" s="40"/>
      <c r="L102" s="40"/>
      <c r="M102" s="40"/>
      <c r="N102" s="40"/>
      <c r="O102" s="40"/>
      <c r="P102" s="40"/>
      <c r="Q102" s="40"/>
      <c r="R102" s="40"/>
      <c r="S102" s="40"/>
      <c r="T102" s="40"/>
      <c r="U102" s="40"/>
      <c r="V102" s="40"/>
      <c r="W102" s="40"/>
      <c r="X102" s="40"/>
      <c r="Y102" s="40"/>
      <c r="Z102" s="40"/>
    </row>
    <row r="103" spans="1:26" ht="15.75" customHeight="1" x14ac:dyDescent="0.2">
      <c r="A103" s="40"/>
      <c r="B103" s="40"/>
      <c r="C103" s="40"/>
      <c r="D103" s="40"/>
      <c r="E103" s="40"/>
      <c r="F103" s="40"/>
      <c r="G103" s="40"/>
      <c r="H103" s="40"/>
      <c r="I103" s="41"/>
      <c r="J103" s="40"/>
      <c r="K103" s="40"/>
      <c r="L103" s="40"/>
      <c r="M103" s="40"/>
      <c r="N103" s="40"/>
      <c r="O103" s="40"/>
      <c r="P103" s="40"/>
      <c r="Q103" s="40"/>
      <c r="R103" s="40"/>
      <c r="S103" s="40"/>
      <c r="T103" s="40"/>
      <c r="U103" s="40"/>
      <c r="V103" s="40"/>
      <c r="W103" s="40"/>
      <c r="X103" s="40"/>
      <c r="Y103" s="40"/>
      <c r="Z103" s="40"/>
    </row>
    <row r="104" spans="1:26" ht="15.75" customHeight="1" x14ac:dyDescent="0.2">
      <c r="A104" s="40"/>
      <c r="B104" s="40"/>
      <c r="C104" s="40"/>
      <c r="D104" s="40"/>
      <c r="E104" s="40"/>
      <c r="F104" s="40"/>
      <c r="G104" s="40"/>
      <c r="H104" s="40"/>
      <c r="I104" s="41"/>
      <c r="J104" s="40"/>
      <c r="K104" s="40"/>
      <c r="L104" s="40"/>
      <c r="M104" s="40"/>
      <c r="N104" s="40"/>
      <c r="O104" s="40"/>
      <c r="P104" s="40"/>
      <c r="Q104" s="40"/>
      <c r="R104" s="40"/>
      <c r="S104" s="40"/>
      <c r="T104" s="40"/>
      <c r="U104" s="40"/>
      <c r="V104" s="40"/>
      <c r="W104" s="40"/>
      <c r="X104" s="40"/>
      <c r="Y104" s="40"/>
      <c r="Z104" s="40"/>
    </row>
    <row r="105" spans="1:26" ht="15.75" customHeight="1" x14ac:dyDescent="0.2">
      <c r="A105" s="40"/>
      <c r="B105" s="40"/>
      <c r="C105" s="40"/>
      <c r="D105" s="40"/>
      <c r="E105" s="40"/>
      <c r="F105" s="40"/>
      <c r="G105" s="40"/>
      <c r="H105" s="40"/>
      <c r="I105" s="41"/>
      <c r="J105" s="40"/>
      <c r="K105" s="40"/>
      <c r="L105" s="40"/>
      <c r="M105" s="40"/>
      <c r="N105" s="40"/>
      <c r="O105" s="40"/>
      <c r="P105" s="40"/>
      <c r="Q105" s="40"/>
      <c r="R105" s="40"/>
      <c r="S105" s="40"/>
      <c r="T105" s="40"/>
      <c r="U105" s="40"/>
      <c r="V105" s="40"/>
      <c r="W105" s="40"/>
      <c r="X105" s="40"/>
      <c r="Y105" s="40"/>
      <c r="Z105" s="40"/>
    </row>
    <row r="106" spans="1:26" ht="15.75" customHeight="1" x14ac:dyDescent="0.2">
      <c r="A106" s="40"/>
      <c r="B106" s="40"/>
      <c r="C106" s="40"/>
      <c r="D106" s="40"/>
      <c r="E106" s="40"/>
      <c r="F106" s="40"/>
      <c r="G106" s="40"/>
      <c r="H106" s="40"/>
      <c r="I106" s="41"/>
      <c r="J106" s="40"/>
      <c r="K106" s="40"/>
      <c r="L106" s="40"/>
      <c r="M106" s="40"/>
      <c r="N106" s="40"/>
      <c r="O106" s="40"/>
      <c r="P106" s="40"/>
      <c r="Q106" s="40"/>
      <c r="R106" s="40"/>
      <c r="S106" s="40"/>
      <c r="T106" s="40"/>
      <c r="U106" s="40"/>
      <c r="V106" s="40"/>
      <c r="W106" s="40"/>
      <c r="X106" s="40"/>
      <c r="Y106" s="40"/>
      <c r="Z106" s="40"/>
    </row>
    <row r="107" spans="1:26" ht="15.75" customHeight="1" x14ac:dyDescent="0.2">
      <c r="A107" s="40"/>
      <c r="B107" s="40"/>
      <c r="C107" s="40"/>
      <c r="D107" s="40"/>
      <c r="E107" s="40"/>
      <c r="F107" s="40"/>
      <c r="G107" s="40"/>
      <c r="H107" s="40"/>
      <c r="I107" s="41"/>
      <c r="J107" s="40"/>
      <c r="K107" s="40"/>
      <c r="L107" s="40"/>
      <c r="M107" s="40"/>
      <c r="N107" s="40"/>
      <c r="O107" s="40"/>
      <c r="P107" s="40"/>
      <c r="Q107" s="40"/>
      <c r="R107" s="40"/>
      <c r="S107" s="40"/>
      <c r="T107" s="40"/>
      <c r="U107" s="40"/>
      <c r="V107" s="40"/>
      <c r="W107" s="40"/>
      <c r="X107" s="40"/>
      <c r="Y107" s="40"/>
      <c r="Z107" s="40"/>
    </row>
    <row r="108" spans="1:26" ht="15.75" customHeight="1" x14ac:dyDescent="0.2">
      <c r="A108" s="40"/>
      <c r="B108" s="40"/>
      <c r="C108" s="40"/>
      <c r="D108" s="40"/>
      <c r="E108" s="40"/>
      <c r="F108" s="40"/>
      <c r="G108" s="40"/>
      <c r="H108" s="40"/>
      <c r="I108" s="41"/>
      <c r="J108" s="40"/>
      <c r="K108" s="40"/>
      <c r="L108" s="40"/>
      <c r="M108" s="40"/>
      <c r="N108" s="40"/>
      <c r="O108" s="40"/>
      <c r="P108" s="40"/>
      <c r="Q108" s="40"/>
      <c r="R108" s="40"/>
      <c r="S108" s="40"/>
      <c r="T108" s="40"/>
      <c r="U108" s="40"/>
      <c r="V108" s="40"/>
      <c r="W108" s="40"/>
      <c r="X108" s="40"/>
      <c r="Y108" s="40"/>
      <c r="Z108" s="40"/>
    </row>
    <row r="109" spans="1:26" ht="15.75" customHeight="1" x14ac:dyDescent="0.2">
      <c r="A109" s="40"/>
      <c r="B109" s="40"/>
      <c r="C109" s="40"/>
      <c r="D109" s="40"/>
      <c r="E109" s="40"/>
      <c r="F109" s="40"/>
      <c r="G109" s="40"/>
      <c r="H109" s="40"/>
      <c r="I109" s="41"/>
      <c r="J109" s="40"/>
      <c r="K109" s="40"/>
      <c r="L109" s="40"/>
      <c r="M109" s="40"/>
      <c r="N109" s="40"/>
      <c r="O109" s="40"/>
      <c r="P109" s="40"/>
      <c r="Q109" s="40"/>
      <c r="R109" s="40"/>
      <c r="S109" s="40"/>
      <c r="T109" s="40"/>
      <c r="U109" s="40"/>
      <c r="V109" s="40"/>
      <c r="W109" s="40"/>
      <c r="X109" s="40"/>
      <c r="Y109" s="40"/>
      <c r="Z109" s="40"/>
    </row>
    <row r="110" spans="1:26" ht="15.75" customHeight="1" x14ac:dyDescent="0.2">
      <c r="A110" s="40"/>
      <c r="B110" s="40"/>
      <c r="C110" s="40"/>
      <c r="D110" s="40"/>
      <c r="E110" s="40"/>
      <c r="F110" s="40"/>
      <c r="G110" s="40"/>
      <c r="H110" s="40"/>
      <c r="I110" s="41"/>
      <c r="J110" s="40"/>
      <c r="K110" s="40"/>
      <c r="L110" s="40"/>
      <c r="M110" s="40"/>
      <c r="N110" s="40"/>
      <c r="O110" s="40"/>
      <c r="P110" s="40"/>
      <c r="Q110" s="40"/>
      <c r="R110" s="40"/>
      <c r="S110" s="40"/>
      <c r="T110" s="40"/>
      <c r="U110" s="40"/>
      <c r="V110" s="40"/>
      <c r="W110" s="40"/>
      <c r="X110" s="40"/>
      <c r="Y110" s="40"/>
      <c r="Z110" s="40"/>
    </row>
    <row r="111" spans="1:26" ht="15.75" customHeight="1" x14ac:dyDescent="0.2">
      <c r="A111" s="40"/>
      <c r="B111" s="40"/>
      <c r="C111" s="40"/>
      <c r="D111" s="40"/>
      <c r="E111" s="40"/>
      <c r="F111" s="40"/>
      <c r="G111" s="40"/>
      <c r="H111" s="40"/>
      <c r="I111" s="41"/>
      <c r="J111" s="40"/>
      <c r="K111" s="40"/>
      <c r="L111" s="40"/>
      <c r="M111" s="40"/>
      <c r="N111" s="40"/>
      <c r="O111" s="40"/>
      <c r="P111" s="40"/>
      <c r="Q111" s="40"/>
      <c r="R111" s="40"/>
      <c r="S111" s="40"/>
      <c r="T111" s="40"/>
      <c r="U111" s="40"/>
      <c r="V111" s="40"/>
      <c r="W111" s="40"/>
      <c r="X111" s="40"/>
      <c r="Y111" s="40"/>
      <c r="Z111" s="40"/>
    </row>
    <row r="112" spans="1:26" ht="15.75" customHeight="1" x14ac:dyDescent="0.2">
      <c r="A112" s="40"/>
      <c r="B112" s="40"/>
      <c r="C112" s="40"/>
      <c r="D112" s="40"/>
      <c r="E112" s="40"/>
      <c r="F112" s="40"/>
      <c r="G112" s="40"/>
      <c r="H112" s="40"/>
      <c r="I112" s="41"/>
      <c r="J112" s="40"/>
      <c r="K112" s="40"/>
      <c r="L112" s="40"/>
      <c r="M112" s="40"/>
      <c r="N112" s="40"/>
      <c r="O112" s="40"/>
      <c r="P112" s="40"/>
      <c r="Q112" s="40"/>
      <c r="R112" s="40"/>
      <c r="S112" s="40"/>
      <c r="T112" s="40"/>
      <c r="U112" s="40"/>
      <c r="V112" s="40"/>
      <c r="W112" s="40"/>
      <c r="X112" s="40"/>
      <c r="Y112" s="40"/>
      <c r="Z112" s="40"/>
    </row>
    <row r="113" spans="1:26" ht="15.75" customHeight="1" x14ac:dyDescent="0.2">
      <c r="A113" s="40"/>
      <c r="B113" s="40"/>
      <c r="C113" s="40"/>
      <c r="D113" s="40"/>
      <c r="E113" s="40"/>
      <c r="F113" s="40"/>
      <c r="G113" s="40"/>
      <c r="H113" s="40"/>
      <c r="I113" s="41"/>
      <c r="J113" s="40"/>
      <c r="K113" s="40"/>
      <c r="L113" s="40"/>
      <c r="M113" s="40"/>
      <c r="N113" s="40"/>
      <c r="O113" s="40"/>
      <c r="P113" s="40"/>
      <c r="Q113" s="40"/>
      <c r="R113" s="40"/>
      <c r="S113" s="40"/>
      <c r="T113" s="40"/>
      <c r="U113" s="40"/>
      <c r="V113" s="40"/>
      <c r="W113" s="40"/>
      <c r="X113" s="40"/>
      <c r="Y113" s="40"/>
      <c r="Z113" s="40"/>
    </row>
    <row r="114" spans="1:26" ht="15.75" customHeight="1" x14ac:dyDescent="0.2">
      <c r="A114" s="40"/>
      <c r="B114" s="40"/>
      <c r="C114" s="40"/>
      <c r="D114" s="40"/>
      <c r="E114" s="40"/>
      <c r="F114" s="40"/>
      <c r="G114" s="40"/>
      <c r="H114" s="40"/>
      <c r="I114" s="41"/>
      <c r="J114" s="40"/>
      <c r="K114" s="40"/>
      <c r="L114" s="40"/>
      <c r="M114" s="40"/>
      <c r="N114" s="40"/>
      <c r="O114" s="40"/>
      <c r="P114" s="40"/>
      <c r="Q114" s="40"/>
      <c r="R114" s="40"/>
      <c r="S114" s="40"/>
      <c r="T114" s="40"/>
      <c r="U114" s="40"/>
      <c r="V114" s="40"/>
      <c r="W114" s="40"/>
      <c r="X114" s="40"/>
      <c r="Y114" s="40"/>
      <c r="Z114" s="40"/>
    </row>
    <row r="115" spans="1:26" ht="15.75" customHeight="1" x14ac:dyDescent="0.2">
      <c r="A115" s="40"/>
      <c r="B115" s="40"/>
      <c r="C115" s="40"/>
      <c r="D115" s="40"/>
      <c r="E115" s="40"/>
      <c r="F115" s="40"/>
      <c r="G115" s="40"/>
      <c r="H115" s="40"/>
      <c r="I115" s="41"/>
      <c r="J115" s="40"/>
      <c r="K115" s="40"/>
      <c r="L115" s="40"/>
      <c r="M115" s="40"/>
      <c r="N115" s="40"/>
      <c r="O115" s="40"/>
      <c r="P115" s="40"/>
      <c r="Q115" s="40"/>
      <c r="R115" s="40"/>
      <c r="S115" s="40"/>
      <c r="T115" s="40"/>
      <c r="U115" s="40"/>
      <c r="V115" s="40"/>
      <c r="W115" s="40"/>
      <c r="X115" s="40"/>
      <c r="Y115" s="40"/>
      <c r="Z115" s="40"/>
    </row>
    <row r="116" spans="1:26" ht="15.75" customHeight="1" x14ac:dyDescent="0.2">
      <c r="A116" s="40"/>
      <c r="B116" s="40"/>
      <c r="C116" s="40"/>
      <c r="D116" s="40"/>
      <c r="E116" s="40"/>
      <c r="F116" s="40"/>
      <c r="G116" s="40"/>
      <c r="H116" s="40"/>
      <c r="I116" s="41"/>
      <c r="J116" s="40"/>
      <c r="K116" s="40"/>
      <c r="L116" s="40"/>
      <c r="M116" s="40"/>
      <c r="N116" s="40"/>
      <c r="O116" s="40"/>
      <c r="P116" s="40"/>
      <c r="Q116" s="40"/>
      <c r="R116" s="40"/>
      <c r="S116" s="40"/>
      <c r="T116" s="40"/>
      <c r="U116" s="40"/>
      <c r="V116" s="40"/>
      <c r="W116" s="40"/>
      <c r="X116" s="40"/>
      <c r="Y116" s="40"/>
      <c r="Z116" s="40"/>
    </row>
    <row r="117" spans="1:26" ht="15.75" customHeight="1" x14ac:dyDescent="0.2">
      <c r="A117" s="40"/>
      <c r="B117" s="40"/>
      <c r="C117" s="40"/>
      <c r="D117" s="40"/>
      <c r="E117" s="40"/>
      <c r="F117" s="40"/>
      <c r="G117" s="40"/>
      <c r="H117" s="40"/>
      <c r="I117" s="41"/>
      <c r="J117" s="40"/>
      <c r="K117" s="40"/>
      <c r="L117" s="40"/>
      <c r="M117" s="40"/>
      <c r="N117" s="40"/>
      <c r="O117" s="40"/>
      <c r="P117" s="40"/>
      <c r="Q117" s="40"/>
      <c r="R117" s="40"/>
      <c r="S117" s="40"/>
      <c r="T117" s="40"/>
      <c r="U117" s="40"/>
      <c r="V117" s="40"/>
      <c r="W117" s="40"/>
      <c r="X117" s="40"/>
      <c r="Y117" s="40"/>
      <c r="Z117" s="40"/>
    </row>
    <row r="118" spans="1:26" ht="15.75" customHeight="1" x14ac:dyDescent="0.2">
      <c r="A118" s="40"/>
      <c r="B118" s="40"/>
      <c r="C118" s="40"/>
      <c r="D118" s="40"/>
      <c r="E118" s="40"/>
      <c r="F118" s="40"/>
      <c r="G118" s="40"/>
      <c r="H118" s="40"/>
      <c r="I118" s="41"/>
      <c r="J118" s="40"/>
      <c r="K118" s="40"/>
      <c r="L118" s="40"/>
      <c r="M118" s="40"/>
      <c r="N118" s="40"/>
      <c r="O118" s="40"/>
      <c r="P118" s="40"/>
      <c r="Q118" s="40"/>
      <c r="R118" s="40"/>
      <c r="S118" s="40"/>
      <c r="T118" s="40"/>
      <c r="U118" s="40"/>
      <c r="V118" s="40"/>
      <c r="W118" s="40"/>
      <c r="X118" s="40"/>
      <c r="Y118" s="40"/>
      <c r="Z118" s="40"/>
    </row>
    <row r="119" spans="1:26" ht="15.75" customHeight="1" x14ac:dyDescent="0.2">
      <c r="A119" s="40"/>
      <c r="B119" s="40"/>
      <c r="C119" s="40"/>
      <c r="D119" s="40"/>
      <c r="E119" s="40"/>
      <c r="F119" s="40"/>
      <c r="G119" s="40"/>
      <c r="H119" s="40"/>
      <c r="I119" s="41"/>
      <c r="J119" s="40"/>
      <c r="K119" s="40"/>
      <c r="L119" s="40"/>
      <c r="M119" s="40"/>
      <c r="N119" s="40"/>
      <c r="O119" s="40"/>
      <c r="P119" s="40"/>
      <c r="Q119" s="40"/>
      <c r="R119" s="40"/>
      <c r="S119" s="40"/>
      <c r="T119" s="40"/>
      <c r="U119" s="40"/>
      <c r="V119" s="40"/>
      <c r="W119" s="40"/>
      <c r="X119" s="40"/>
      <c r="Y119" s="40"/>
      <c r="Z119" s="40"/>
    </row>
    <row r="120" spans="1:26" ht="15.75" customHeight="1" x14ac:dyDescent="0.2">
      <c r="A120" s="40"/>
      <c r="B120" s="40"/>
      <c r="C120" s="40"/>
      <c r="D120" s="40"/>
      <c r="E120" s="40"/>
      <c r="F120" s="40"/>
      <c r="G120" s="40"/>
      <c r="H120" s="40"/>
      <c r="I120" s="41"/>
      <c r="J120" s="40"/>
      <c r="K120" s="40"/>
      <c r="L120" s="40"/>
      <c r="M120" s="40"/>
      <c r="N120" s="40"/>
      <c r="O120" s="40"/>
      <c r="P120" s="40"/>
      <c r="Q120" s="40"/>
      <c r="R120" s="40"/>
      <c r="S120" s="40"/>
      <c r="T120" s="40"/>
      <c r="U120" s="40"/>
      <c r="V120" s="40"/>
      <c r="W120" s="40"/>
      <c r="X120" s="40"/>
      <c r="Y120" s="40"/>
      <c r="Z120" s="40"/>
    </row>
    <row r="121" spans="1:26" ht="15.75" customHeight="1" x14ac:dyDescent="0.2">
      <c r="A121" s="40"/>
      <c r="B121" s="40"/>
      <c r="C121" s="40"/>
      <c r="D121" s="40"/>
      <c r="E121" s="40"/>
      <c r="F121" s="40"/>
      <c r="G121" s="40"/>
      <c r="H121" s="40"/>
      <c r="I121" s="41"/>
      <c r="J121" s="40"/>
      <c r="K121" s="40"/>
      <c r="L121" s="40"/>
      <c r="M121" s="40"/>
      <c r="N121" s="40"/>
      <c r="O121" s="40"/>
      <c r="P121" s="40"/>
      <c r="Q121" s="40"/>
      <c r="R121" s="40"/>
      <c r="S121" s="40"/>
      <c r="T121" s="40"/>
      <c r="U121" s="40"/>
      <c r="V121" s="40"/>
      <c r="W121" s="40"/>
      <c r="X121" s="40"/>
      <c r="Y121" s="40"/>
      <c r="Z121" s="40"/>
    </row>
    <row r="122" spans="1:26" ht="15.75" customHeight="1" x14ac:dyDescent="0.2">
      <c r="A122" s="40"/>
      <c r="B122" s="40"/>
      <c r="C122" s="40"/>
      <c r="D122" s="40"/>
      <c r="E122" s="40"/>
      <c r="F122" s="40"/>
      <c r="G122" s="40"/>
      <c r="H122" s="40"/>
      <c r="I122" s="41"/>
      <c r="J122" s="40"/>
      <c r="K122" s="40"/>
      <c r="L122" s="40"/>
      <c r="M122" s="40"/>
      <c r="N122" s="40"/>
      <c r="O122" s="40"/>
      <c r="P122" s="40"/>
      <c r="Q122" s="40"/>
      <c r="R122" s="40"/>
      <c r="S122" s="40"/>
      <c r="T122" s="40"/>
      <c r="U122" s="40"/>
      <c r="V122" s="40"/>
      <c r="W122" s="40"/>
      <c r="X122" s="40"/>
      <c r="Y122" s="40"/>
      <c r="Z122" s="40"/>
    </row>
    <row r="123" spans="1:26" ht="15.75" customHeight="1" x14ac:dyDescent="0.2">
      <c r="A123" s="40"/>
      <c r="B123" s="40"/>
      <c r="C123" s="40"/>
      <c r="D123" s="40"/>
      <c r="E123" s="40"/>
      <c r="F123" s="40"/>
      <c r="G123" s="40"/>
      <c r="H123" s="40"/>
      <c r="I123" s="41"/>
      <c r="J123" s="40"/>
      <c r="K123" s="40"/>
      <c r="L123" s="40"/>
      <c r="M123" s="40"/>
      <c r="N123" s="40"/>
      <c r="O123" s="40"/>
      <c r="P123" s="40"/>
      <c r="Q123" s="40"/>
      <c r="R123" s="40"/>
      <c r="S123" s="40"/>
      <c r="T123" s="40"/>
      <c r="U123" s="40"/>
      <c r="V123" s="40"/>
      <c r="W123" s="40"/>
      <c r="X123" s="40"/>
      <c r="Y123" s="40"/>
      <c r="Z123" s="40"/>
    </row>
    <row r="124" spans="1:26" ht="15.75" customHeight="1" x14ac:dyDescent="0.2">
      <c r="A124" s="40"/>
      <c r="B124" s="40"/>
      <c r="C124" s="40"/>
      <c r="D124" s="40"/>
      <c r="E124" s="40"/>
      <c r="F124" s="40"/>
      <c r="G124" s="40"/>
      <c r="H124" s="40"/>
      <c r="I124" s="41"/>
      <c r="J124" s="40"/>
      <c r="K124" s="40"/>
      <c r="L124" s="40"/>
      <c r="M124" s="40"/>
      <c r="N124" s="40"/>
      <c r="O124" s="40"/>
      <c r="P124" s="40"/>
      <c r="Q124" s="40"/>
      <c r="R124" s="40"/>
      <c r="S124" s="40"/>
      <c r="T124" s="40"/>
      <c r="U124" s="40"/>
      <c r="V124" s="40"/>
      <c r="W124" s="40"/>
      <c r="X124" s="40"/>
      <c r="Y124" s="40"/>
      <c r="Z124" s="40"/>
    </row>
    <row r="125" spans="1:26" ht="15.75" customHeight="1" x14ac:dyDescent="0.2">
      <c r="A125" s="40"/>
      <c r="B125" s="40"/>
      <c r="C125" s="40"/>
      <c r="D125" s="40"/>
      <c r="E125" s="40"/>
      <c r="F125" s="40"/>
      <c r="G125" s="40"/>
      <c r="H125" s="40"/>
      <c r="I125" s="41"/>
      <c r="J125" s="40"/>
      <c r="K125" s="40"/>
      <c r="L125" s="40"/>
      <c r="M125" s="40"/>
      <c r="N125" s="40"/>
      <c r="O125" s="40"/>
      <c r="P125" s="40"/>
      <c r="Q125" s="40"/>
      <c r="R125" s="40"/>
      <c r="S125" s="40"/>
      <c r="T125" s="40"/>
      <c r="U125" s="40"/>
      <c r="V125" s="40"/>
      <c r="W125" s="40"/>
      <c r="X125" s="40"/>
      <c r="Y125" s="40"/>
      <c r="Z125" s="40"/>
    </row>
    <row r="126" spans="1:26" ht="15.75" customHeight="1" x14ac:dyDescent="0.2">
      <c r="A126" s="40"/>
      <c r="B126" s="40"/>
      <c r="C126" s="40"/>
      <c r="D126" s="40"/>
      <c r="E126" s="40"/>
      <c r="F126" s="40"/>
      <c r="G126" s="40"/>
      <c r="H126" s="40"/>
      <c r="I126" s="41"/>
      <c r="J126" s="40"/>
      <c r="K126" s="40"/>
      <c r="L126" s="40"/>
      <c r="M126" s="40"/>
      <c r="N126" s="40"/>
      <c r="O126" s="40"/>
      <c r="P126" s="40"/>
      <c r="Q126" s="40"/>
      <c r="R126" s="40"/>
      <c r="S126" s="40"/>
      <c r="T126" s="40"/>
      <c r="U126" s="40"/>
      <c r="V126" s="40"/>
      <c r="W126" s="40"/>
      <c r="X126" s="40"/>
      <c r="Y126" s="40"/>
      <c r="Z126" s="40"/>
    </row>
    <row r="127" spans="1:26" ht="15.75" customHeight="1" x14ac:dyDescent="0.2">
      <c r="A127" s="40"/>
      <c r="B127" s="40"/>
      <c r="C127" s="40"/>
      <c r="D127" s="40"/>
      <c r="E127" s="40"/>
      <c r="F127" s="40"/>
      <c r="G127" s="40"/>
      <c r="H127" s="40"/>
      <c r="I127" s="41"/>
      <c r="J127" s="40"/>
      <c r="K127" s="40"/>
      <c r="L127" s="40"/>
      <c r="M127" s="40"/>
      <c r="N127" s="40"/>
      <c r="O127" s="40"/>
      <c r="P127" s="40"/>
      <c r="Q127" s="40"/>
      <c r="R127" s="40"/>
      <c r="S127" s="40"/>
      <c r="T127" s="40"/>
      <c r="U127" s="40"/>
      <c r="V127" s="40"/>
      <c r="W127" s="40"/>
      <c r="X127" s="40"/>
      <c r="Y127" s="40"/>
      <c r="Z127" s="40"/>
    </row>
    <row r="128" spans="1:26" ht="15.75" customHeight="1" x14ac:dyDescent="0.2">
      <c r="A128" s="40"/>
      <c r="B128" s="40"/>
      <c r="C128" s="40"/>
      <c r="D128" s="40"/>
      <c r="E128" s="40"/>
      <c r="F128" s="40"/>
      <c r="G128" s="40"/>
      <c r="H128" s="40"/>
      <c r="I128" s="41"/>
      <c r="J128" s="40"/>
      <c r="K128" s="40"/>
      <c r="L128" s="40"/>
      <c r="M128" s="40"/>
      <c r="N128" s="40"/>
      <c r="O128" s="40"/>
      <c r="P128" s="40"/>
      <c r="Q128" s="40"/>
      <c r="R128" s="40"/>
      <c r="S128" s="40"/>
      <c r="T128" s="40"/>
      <c r="U128" s="40"/>
      <c r="V128" s="40"/>
      <c r="W128" s="40"/>
      <c r="X128" s="40"/>
      <c r="Y128" s="40"/>
      <c r="Z128" s="40"/>
    </row>
    <row r="129" spans="1:26" ht="15.75" customHeight="1" x14ac:dyDescent="0.2">
      <c r="A129" s="40"/>
      <c r="B129" s="40"/>
      <c r="C129" s="40"/>
      <c r="D129" s="40"/>
      <c r="E129" s="40"/>
      <c r="F129" s="40"/>
      <c r="G129" s="40"/>
      <c r="H129" s="40"/>
      <c r="I129" s="41"/>
      <c r="J129" s="40"/>
      <c r="K129" s="40"/>
      <c r="L129" s="40"/>
      <c r="M129" s="40"/>
      <c r="N129" s="40"/>
      <c r="O129" s="40"/>
      <c r="P129" s="40"/>
      <c r="Q129" s="40"/>
      <c r="R129" s="40"/>
      <c r="S129" s="40"/>
      <c r="T129" s="40"/>
      <c r="U129" s="40"/>
      <c r="V129" s="40"/>
      <c r="W129" s="40"/>
      <c r="X129" s="40"/>
      <c r="Y129" s="40"/>
      <c r="Z129" s="40"/>
    </row>
    <row r="130" spans="1:26" ht="15.75" customHeight="1" x14ac:dyDescent="0.2">
      <c r="A130" s="40"/>
      <c r="B130" s="40"/>
      <c r="C130" s="40"/>
      <c r="D130" s="40"/>
      <c r="E130" s="40"/>
      <c r="F130" s="40"/>
      <c r="G130" s="40"/>
      <c r="H130" s="40"/>
      <c r="I130" s="41"/>
      <c r="J130" s="40"/>
      <c r="K130" s="40"/>
      <c r="L130" s="40"/>
      <c r="M130" s="40"/>
      <c r="N130" s="40"/>
      <c r="O130" s="40"/>
      <c r="P130" s="40"/>
      <c r="Q130" s="40"/>
      <c r="R130" s="40"/>
      <c r="S130" s="40"/>
      <c r="T130" s="40"/>
      <c r="U130" s="40"/>
      <c r="V130" s="40"/>
      <c r="W130" s="40"/>
      <c r="X130" s="40"/>
      <c r="Y130" s="40"/>
      <c r="Z130" s="40"/>
    </row>
    <row r="131" spans="1:26" ht="15.75" customHeight="1" x14ac:dyDescent="0.2">
      <c r="A131" s="40"/>
      <c r="B131" s="40"/>
      <c r="C131" s="40"/>
      <c r="D131" s="40"/>
      <c r="E131" s="40"/>
      <c r="F131" s="40"/>
      <c r="G131" s="40"/>
      <c r="H131" s="40"/>
      <c r="I131" s="41"/>
      <c r="J131" s="40"/>
      <c r="K131" s="40"/>
      <c r="L131" s="40"/>
      <c r="M131" s="40"/>
      <c r="N131" s="40"/>
      <c r="O131" s="40"/>
      <c r="P131" s="40"/>
      <c r="Q131" s="40"/>
      <c r="R131" s="40"/>
      <c r="S131" s="40"/>
      <c r="T131" s="40"/>
      <c r="U131" s="40"/>
      <c r="V131" s="40"/>
      <c r="W131" s="40"/>
      <c r="X131" s="40"/>
      <c r="Y131" s="40"/>
      <c r="Z131" s="40"/>
    </row>
    <row r="132" spans="1:26" ht="15.75" customHeight="1" x14ac:dyDescent="0.2">
      <c r="A132" s="40"/>
      <c r="B132" s="40"/>
      <c r="C132" s="40"/>
      <c r="D132" s="40"/>
      <c r="E132" s="40"/>
      <c r="F132" s="40"/>
      <c r="G132" s="40"/>
      <c r="H132" s="40"/>
      <c r="I132" s="41"/>
      <c r="J132" s="40"/>
      <c r="K132" s="40"/>
      <c r="L132" s="40"/>
      <c r="M132" s="40"/>
      <c r="N132" s="40"/>
      <c r="O132" s="40"/>
      <c r="P132" s="40"/>
      <c r="Q132" s="40"/>
      <c r="R132" s="40"/>
      <c r="S132" s="40"/>
      <c r="T132" s="40"/>
      <c r="U132" s="40"/>
      <c r="V132" s="40"/>
      <c r="W132" s="40"/>
      <c r="X132" s="40"/>
      <c r="Y132" s="40"/>
      <c r="Z132" s="40"/>
    </row>
    <row r="133" spans="1:26" ht="15.75" customHeight="1" x14ac:dyDescent="0.2">
      <c r="A133" s="40"/>
      <c r="B133" s="40"/>
      <c r="C133" s="40"/>
      <c r="D133" s="40"/>
      <c r="E133" s="40"/>
      <c r="F133" s="40"/>
      <c r="G133" s="40"/>
      <c r="H133" s="40"/>
      <c r="I133" s="41"/>
      <c r="J133" s="40"/>
      <c r="K133" s="40"/>
      <c r="L133" s="40"/>
      <c r="M133" s="40"/>
      <c r="N133" s="40"/>
      <c r="O133" s="40"/>
      <c r="P133" s="40"/>
      <c r="Q133" s="40"/>
      <c r="R133" s="40"/>
      <c r="S133" s="40"/>
      <c r="T133" s="40"/>
      <c r="U133" s="40"/>
      <c r="V133" s="40"/>
      <c r="W133" s="40"/>
      <c r="X133" s="40"/>
      <c r="Y133" s="40"/>
      <c r="Z133" s="40"/>
    </row>
    <row r="134" spans="1:26" ht="15.75" customHeight="1" x14ac:dyDescent="0.2">
      <c r="A134" s="40"/>
      <c r="B134" s="40"/>
      <c r="C134" s="40"/>
      <c r="D134" s="40"/>
      <c r="E134" s="40"/>
      <c r="F134" s="40"/>
      <c r="G134" s="40"/>
      <c r="H134" s="40"/>
      <c r="I134" s="41"/>
      <c r="J134" s="40"/>
      <c r="K134" s="40"/>
      <c r="L134" s="40"/>
      <c r="M134" s="40"/>
      <c r="N134" s="40"/>
      <c r="O134" s="40"/>
      <c r="P134" s="40"/>
      <c r="Q134" s="40"/>
      <c r="R134" s="40"/>
      <c r="S134" s="40"/>
      <c r="T134" s="40"/>
      <c r="U134" s="40"/>
      <c r="V134" s="40"/>
      <c r="W134" s="40"/>
      <c r="X134" s="40"/>
      <c r="Y134" s="40"/>
      <c r="Z134" s="40"/>
    </row>
    <row r="135" spans="1:26" ht="15.75" customHeight="1" x14ac:dyDescent="0.2">
      <c r="A135" s="40"/>
      <c r="B135" s="40"/>
      <c r="C135" s="40"/>
      <c r="D135" s="40"/>
      <c r="E135" s="40"/>
      <c r="F135" s="40"/>
      <c r="G135" s="40"/>
      <c r="H135" s="40"/>
      <c r="I135" s="41"/>
      <c r="J135" s="40"/>
      <c r="K135" s="40"/>
      <c r="L135" s="40"/>
      <c r="M135" s="40"/>
      <c r="N135" s="40"/>
      <c r="O135" s="40"/>
      <c r="P135" s="40"/>
      <c r="Q135" s="40"/>
      <c r="R135" s="40"/>
      <c r="S135" s="40"/>
      <c r="T135" s="40"/>
      <c r="U135" s="40"/>
      <c r="V135" s="40"/>
      <c r="W135" s="40"/>
      <c r="X135" s="40"/>
      <c r="Y135" s="40"/>
      <c r="Z135" s="40"/>
    </row>
    <row r="136" spans="1:26" ht="15.75" customHeight="1" x14ac:dyDescent="0.2">
      <c r="A136" s="40"/>
      <c r="B136" s="40"/>
      <c r="C136" s="40"/>
      <c r="D136" s="40"/>
      <c r="E136" s="40"/>
      <c r="F136" s="40"/>
      <c r="G136" s="40"/>
      <c r="H136" s="40"/>
      <c r="I136" s="41"/>
      <c r="J136" s="40"/>
      <c r="K136" s="40"/>
      <c r="L136" s="40"/>
      <c r="M136" s="40"/>
      <c r="N136" s="40"/>
      <c r="O136" s="40"/>
      <c r="P136" s="40"/>
      <c r="Q136" s="40"/>
      <c r="R136" s="40"/>
      <c r="S136" s="40"/>
      <c r="T136" s="40"/>
      <c r="U136" s="40"/>
      <c r="V136" s="40"/>
      <c r="W136" s="40"/>
      <c r="X136" s="40"/>
      <c r="Y136" s="40"/>
      <c r="Z136" s="40"/>
    </row>
    <row r="137" spans="1:26" ht="15.75" customHeight="1" x14ac:dyDescent="0.2">
      <c r="A137" s="40"/>
      <c r="B137" s="40"/>
      <c r="C137" s="40"/>
      <c r="D137" s="40"/>
      <c r="E137" s="40"/>
      <c r="F137" s="40"/>
      <c r="G137" s="40"/>
      <c r="H137" s="40"/>
      <c r="I137" s="41"/>
      <c r="J137" s="40"/>
      <c r="K137" s="40"/>
      <c r="L137" s="40"/>
      <c r="M137" s="40"/>
      <c r="N137" s="40"/>
      <c r="O137" s="40"/>
      <c r="P137" s="40"/>
      <c r="Q137" s="40"/>
      <c r="R137" s="40"/>
      <c r="S137" s="40"/>
      <c r="T137" s="40"/>
      <c r="U137" s="40"/>
      <c r="V137" s="40"/>
      <c r="W137" s="40"/>
      <c r="X137" s="40"/>
      <c r="Y137" s="40"/>
      <c r="Z137" s="40"/>
    </row>
    <row r="138" spans="1:26" ht="15.75" customHeight="1" x14ac:dyDescent="0.2">
      <c r="A138" s="40"/>
      <c r="B138" s="40"/>
      <c r="C138" s="40"/>
      <c r="D138" s="40"/>
      <c r="E138" s="40"/>
      <c r="F138" s="40"/>
      <c r="G138" s="40"/>
      <c r="H138" s="40"/>
      <c r="I138" s="41"/>
      <c r="J138" s="40"/>
      <c r="K138" s="40"/>
      <c r="L138" s="40"/>
      <c r="M138" s="40"/>
      <c r="N138" s="40"/>
      <c r="O138" s="40"/>
      <c r="P138" s="40"/>
      <c r="Q138" s="40"/>
      <c r="R138" s="40"/>
      <c r="S138" s="40"/>
      <c r="T138" s="40"/>
      <c r="U138" s="40"/>
      <c r="V138" s="40"/>
      <c r="W138" s="40"/>
      <c r="X138" s="40"/>
      <c r="Y138" s="40"/>
      <c r="Z138" s="40"/>
    </row>
    <row r="139" spans="1:26" ht="15.75" customHeight="1" x14ac:dyDescent="0.2">
      <c r="A139" s="40"/>
      <c r="B139" s="40"/>
      <c r="C139" s="40"/>
      <c r="D139" s="40"/>
      <c r="E139" s="40"/>
      <c r="F139" s="40"/>
      <c r="G139" s="40"/>
      <c r="H139" s="40"/>
      <c r="I139" s="41"/>
      <c r="J139" s="40"/>
      <c r="K139" s="40"/>
      <c r="L139" s="40"/>
      <c r="M139" s="40"/>
      <c r="N139" s="40"/>
      <c r="O139" s="40"/>
      <c r="P139" s="40"/>
      <c r="Q139" s="40"/>
      <c r="R139" s="40"/>
      <c r="S139" s="40"/>
      <c r="T139" s="40"/>
      <c r="U139" s="40"/>
      <c r="V139" s="40"/>
      <c r="W139" s="40"/>
      <c r="X139" s="40"/>
      <c r="Y139" s="40"/>
      <c r="Z139" s="40"/>
    </row>
    <row r="140" spans="1:26" ht="15.75" customHeight="1" x14ac:dyDescent="0.2">
      <c r="A140" s="40"/>
      <c r="B140" s="40"/>
      <c r="C140" s="40"/>
      <c r="D140" s="40"/>
      <c r="E140" s="40"/>
      <c r="F140" s="40"/>
      <c r="G140" s="40"/>
      <c r="H140" s="40"/>
      <c r="I140" s="41"/>
      <c r="J140" s="40"/>
      <c r="K140" s="40"/>
      <c r="L140" s="40"/>
      <c r="M140" s="40"/>
      <c r="N140" s="40"/>
      <c r="O140" s="40"/>
      <c r="P140" s="40"/>
      <c r="Q140" s="40"/>
      <c r="R140" s="40"/>
      <c r="S140" s="40"/>
      <c r="T140" s="40"/>
      <c r="U140" s="40"/>
      <c r="V140" s="40"/>
      <c r="W140" s="40"/>
      <c r="X140" s="40"/>
      <c r="Y140" s="40"/>
      <c r="Z140" s="40"/>
    </row>
    <row r="141" spans="1:26" ht="15.75" customHeight="1" x14ac:dyDescent="0.2">
      <c r="A141" s="40"/>
      <c r="B141" s="40"/>
      <c r="C141" s="40"/>
      <c r="D141" s="40"/>
      <c r="E141" s="40"/>
      <c r="F141" s="40"/>
      <c r="G141" s="40"/>
      <c r="H141" s="40"/>
      <c r="I141" s="41"/>
      <c r="J141" s="40"/>
      <c r="K141" s="40"/>
      <c r="L141" s="40"/>
      <c r="M141" s="40"/>
      <c r="N141" s="40"/>
      <c r="O141" s="40"/>
      <c r="P141" s="40"/>
      <c r="Q141" s="40"/>
      <c r="R141" s="40"/>
      <c r="S141" s="40"/>
      <c r="T141" s="40"/>
      <c r="U141" s="40"/>
      <c r="V141" s="40"/>
      <c r="W141" s="40"/>
      <c r="X141" s="40"/>
      <c r="Y141" s="40"/>
      <c r="Z141" s="40"/>
    </row>
    <row r="142" spans="1:26" ht="15.75" customHeight="1" x14ac:dyDescent="0.2">
      <c r="A142" s="40"/>
      <c r="B142" s="40"/>
      <c r="C142" s="40"/>
      <c r="D142" s="40"/>
      <c r="E142" s="40"/>
      <c r="F142" s="40"/>
      <c r="G142" s="40"/>
      <c r="H142" s="40"/>
      <c r="I142" s="41"/>
      <c r="J142" s="40"/>
      <c r="K142" s="40"/>
      <c r="L142" s="40"/>
      <c r="M142" s="40"/>
      <c r="N142" s="40"/>
      <c r="O142" s="40"/>
      <c r="P142" s="40"/>
      <c r="Q142" s="40"/>
      <c r="R142" s="40"/>
      <c r="S142" s="40"/>
      <c r="T142" s="40"/>
      <c r="U142" s="40"/>
      <c r="V142" s="40"/>
      <c r="W142" s="40"/>
      <c r="X142" s="40"/>
      <c r="Y142" s="40"/>
      <c r="Z142" s="40"/>
    </row>
    <row r="143" spans="1:26" ht="15.75" customHeight="1" x14ac:dyDescent="0.2">
      <c r="A143" s="40"/>
      <c r="B143" s="40"/>
      <c r="C143" s="40"/>
      <c r="D143" s="40"/>
      <c r="E143" s="40"/>
      <c r="F143" s="40"/>
      <c r="G143" s="40"/>
      <c r="H143" s="40"/>
      <c r="I143" s="41"/>
      <c r="J143" s="40"/>
      <c r="K143" s="40"/>
      <c r="L143" s="40"/>
      <c r="M143" s="40"/>
      <c r="N143" s="40"/>
      <c r="O143" s="40"/>
      <c r="P143" s="40"/>
      <c r="Q143" s="40"/>
      <c r="R143" s="40"/>
      <c r="S143" s="40"/>
      <c r="T143" s="40"/>
      <c r="U143" s="40"/>
      <c r="V143" s="40"/>
      <c r="W143" s="40"/>
      <c r="X143" s="40"/>
      <c r="Y143" s="40"/>
      <c r="Z143" s="40"/>
    </row>
    <row r="144" spans="1:26" ht="15.75" customHeight="1" x14ac:dyDescent="0.2">
      <c r="A144" s="40"/>
      <c r="B144" s="40"/>
      <c r="C144" s="40"/>
      <c r="D144" s="40"/>
      <c r="E144" s="40"/>
      <c r="F144" s="40"/>
      <c r="G144" s="40"/>
      <c r="H144" s="40"/>
      <c r="I144" s="41"/>
      <c r="J144" s="40"/>
      <c r="K144" s="40"/>
      <c r="L144" s="40"/>
      <c r="M144" s="40"/>
      <c r="N144" s="40"/>
      <c r="O144" s="40"/>
      <c r="P144" s="40"/>
      <c r="Q144" s="40"/>
      <c r="R144" s="40"/>
      <c r="S144" s="40"/>
      <c r="T144" s="40"/>
      <c r="U144" s="40"/>
      <c r="V144" s="40"/>
      <c r="W144" s="40"/>
      <c r="X144" s="40"/>
      <c r="Y144" s="40"/>
      <c r="Z144" s="40"/>
    </row>
    <row r="145" spans="1:26" ht="15.75" customHeight="1" x14ac:dyDescent="0.2">
      <c r="A145" s="40"/>
      <c r="B145" s="40"/>
      <c r="C145" s="40"/>
      <c r="D145" s="40"/>
      <c r="E145" s="40"/>
      <c r="F145" s="40"/>
      <c r="G145" s="40"/>
      <c r="H145" s="40"/>
      <c r="I145" s="41"/>
      <c r="J145" s="40"/>
      <c r="K145" s="40"/>
      <c r="L145" s="40"/>
      <c r="M145" s="40"/>
      <c r="N145" s="40"/>
      <c r="O145" s="40"/>
      <c r="P145" s="40"/>
      <c r="Q145" s="40"/>
      <c r="R145" s="40"/>
      <c r="S145" s="40"/>
      <c r="T145" s="40"/>
      <c r="U145" s="40"/>
      <c r="V145" s="40"/>
      <c r="W145" s="40"/>
      <c r="X145" s="40"/>
      <c r="Y145" s="40"/>
      <c r="Z145" s="40"/>
    </row>
    <row r="146" spans="1:26" ht="15.75" customHeight="1" x14ac:dyDescent="0.2">
      <c r="A146" s="40"/>
      <c r="B146" s="40"/>
      <c r="C146" s="40"/>
      <c r="D146" s="40"/>
      <c r="E146" s="40"/>
      <c r="F146" s="40"/>
      <c r="G146" s="40"/>
      <c r="H146" s="40"/>
      <c r="I146" s="41"/>
      <c r="J146" s="40"/>
      <c r="K146" s="40"/>
      <c r="L146" s="40"/>
      <c r="M146" s="40"/>
      <c r="N146" s="40"/>
      <c r="O146" s="40"/>
      <c r="P146" s="40"/>
      <c r="Q146" s="40"/>
      <c r="R146" s="40"/>
      <c r="S146" s="40"/>
      <c r="T146" s="40"/>
      <c r="U146" s="40"/>
      <c r="V146" s="40"/>
      <c r="W146" s="40"/>
      <c r="X146" s="40"/>
      <c r="Y146" s="40"/>
      <c r="Z146" s="40"/>
    </row>
    <row r="147" spans="1:26" ht="15.75" customHeight="1" x14ac:dyDescent="0.2">
      <c r="A147" s="40"/>
      <c r="B147" s="40"/>
      <c r="C147" s="40"/>
      <c r="D147" s="40"/>
      <c r="E147" s="40"/>
      <c r="F147" s="40"/>
      <c r="G147" s="40"/>
      <c r="H147" s="40"/>
      <c r="I147" s="41"/>
      <c r="J147" s="40"/>
      <c r="K147" s="40"/>
      <c r="L147" s="40"/>
      <c r="M147" s="40"/>
      <c r="N147" s="40"/>
      <c r="O147" s="40"/>
      <c r="P147" s="40"/>
      <c r="Q147" s="40"/>
      <c r="R147" s="40"/>
      <c r="S147" s="40"/>
      <c r="T147" s="40"/>
      <c r="U147" s="40"/>
      <c r="V147" s="40"/>
      <c r="W147" s="40"/>
      <c r="X147" s="40"/>
      <c r="Y147" s="40"/>
      <c r="Z147" s="40"/>
    </row>
    <row r="148" spans="1:26" ht="15.75" customHeight="1" x14ac:dyDescent="0.2">
      <c r="A148" s="40"/>
      <c r="B148" s="40"/>
      <c r="C148" s="40"/>
      <c r="D148" s="40"/>
      <c r="E148" s="40"/>
      <c r="F148" s="40"/>
      <c r="G148" s="40"/>
      <c r="H148" s="40"/>
      <c r="I148" s="41"/>
      <c r="J148" s="40"/>
      <c r="K148" s="40"/>
      <c r="L148" s="40"/>
      <c r="M148" s="40"/>
      <c r="N148" s="40"/>
      <c r="O148" s="40"/>
      <c r="P148" s="40"/>
      <c r="Q148" s="40"/>
      <c r="R148" s="40"/>
      <c r="S148" s="40"/>
      <c r="T148" s="40"/>
      <c r="U148" s="40"/>
      <c r="V148" s="40"/>
      <c r="W148" s="40"/>
      <c r="X148" s="40"/>
      <c r="Y148" s="40"/>
      <c r="Z148" s="40"/>
    </row>
    <row r="149" spans="1:26" ht="15.75" customHeight="1" x14ac:dyDescent="0.2">
      <c r="A149" s="40"/>
      <c r="B149" s="40"/>
      <c r="C149" s="40"/>
      <c r="D149" s="40"/>
      <c r="E149" s="40"/>
      <c r="F149" s="40"/>
      <c r="G149" s="40"/>
      <c r="H149" s="40"/>
      <c r="I149" s="41"/>
      <c r="J149" s="40"/>
      <c r="K149" s="40"/>
      <c r="L149" s="40"/>
      <c r="M149" s="40"/>
      <c r="N149" s="40"/>
      <c r="O149" s="40"/>
      <c r="P149" s="40"/>
      <c r="Q149" s="40"/>
      <c r="R149" s="40"/>
      <c r="S149" s="40"/>
      <c r="T149" s="40"/>
      <c r="U149" s="40"/>
      <c r="V149" s="40"/>
      <c r="W149" s="40"/>
      <c r="X149" s="40"/>
      <c r="Y149" s="40"/>
      <c r="Z149" s="40"/>
    </row>
    <row r="150" spans="1:26" ht="15.75" customHeight="1" x14ac:dyDescent="0.2">
      <c r="A150" s="40"/>
      <c r="B150" s="40"/>
      <c r="C150" s="40"/>
      <c r="D150" s="40"/>
      <c r="E150" s="40"/>
      <c r="F150" s="40"/>
      <c r="G150" s="40"/>
      <c r="H150" s="40"/>
      <c r="I150" s="41"/>
      <c r="J150" s="40"/>
      <c r="K150" s="40"/>
      <c r="L150" s="40"/>
      <c r="M150" s="40"/>
      <c r="N150" s="40"/>
      <c r="O150" s="40"/>
      <c r="P150" s="40"/>
      <c r="Q150" s="40"/>
      <c r="R150" s="40"/>
      <c r="S150" s="40"/>
      <c r="T150" s="40"/>
      <c r="U150" s="40"/>
      <c r="V150" s="40"/>
      <c r="W150" s="40"/>
      <c r="X150" s="40"/>
      <c r="Y150" s="40"/>
      <c r="Z150" s="40"/>
    </row>
    <row r="151" spans="1:26" ht="15.75" customHeight="1" x14ac:dyDescent="0.2">
      <c r="A151" s="40"/>
      <c r="B151" s="40"/>
      <c r="C151" s="40"/>
      <c r="D151" s="40"/>
      <c r="E151" s="40"/>
      <c r="F151" s="40"/>
      <c r="G151" s="40"/>
      <c r="H151" s="40"/>
      <c r="I151" s="41"/>
      <c r="J151" s="40"/>
      <c r="K151" s="40"/>
      <c r="L151" s="40"/>
      <c r="M151" s="40"/>
      <c r="N151" s="40"/>
      <c r="O151" s="40"/>
      <c r="P151" s="40"/>
      <c r="Q151" s="40"/>
      <c r="R151" s="40"/>
      <c r="S151" s="40"/>
      <c r="T151" s="40"/>
      <c r="U151" s="40"/>
      <c r="V151" s="40"/>
      <c r="W151" s="40"/>
      <c r="X151" s="40"/>
      <c r="Y151" s="40"/>
      <c r="Z151" s="40"/>
    </row>
    <row r="152" spans="1:26" ht="15.75" customHeight="1" x14ac:dyDescent="0.2">
      <c r="A152" s="40"/>
      <c r="B152" s="40"/>
      <c r="C152" s="40"/>
      <c r="D152" s="40"/>
      <c r="E152" s="40"/>
      <c r="F152" s="40"/>
      <c r="G152" s="40"/>
      <c r="H152" s="40"/>
      <c r="I152" s="41"/>
      <c r="J152" s="40"/>
      <c r="K152" s="40"/>
      <c r="L152" s="40"/>
      <c r="M152" s="40"/>
      <c r="N152" s="40"/>
      <c r="O152" s="40"/>
      <c r="P152" s="40"/>
      <c r="Q152" s="40"/>
      <c r="R152" s="40"/>
      <c r="S152" s="40"/>
      <c r="T152" s="40"/>
      <c r="U152" s="40"/>
      <c r="V152" s="40"/>
      <c r="W152" s="40"/>
      <c r="X152" s="40"/>
      <c r="Y152" s="40"/>
      <c r="Z152" s="40"/>
    </row>
    <row r="153" spans="1:26" ht="15.75" customHeight="1" x14ac:dyDescent="0.2">
      <c r="A153" s="40"/>
      <c r="B153" s="40"/>
      <c r="C153" s="40"/>
      <c r="D153" s="40"/>
      <c r="E153" s="40"/>
      <c r="F153" s="40"/>
      <c r="G153" s="40"/>
      <c r="H153" s="40"/>
      <c r="I153" s="41"/>
      <c r="J153" s="40"/>
      <c r="K153" s="40"/>
      <c r="L153" s="40"/>
      <c r="M153" s="40"/>
      <c r="N153" s="40"/>
      <c r="O153" s="40"/>
      <c r="P153" s="40"/>
      <c r="Q153" s="40"/>
      <c r="R153" s="40"/>
      <c r="S153" s="40"/>
      <c r="T153" s="40"/>
      <c r="U153" s="40"/>
      <c r="V153" s="40"/>
      <c r="W153" s="40"/>
      <c r="X153" s="40"/>
      <c r="Y153" s="40"/>
      <c r="Z153" s="40"/>
    </row>
    <row r="154" spans="1:26" ht="15.75" customHeight="1" x14ac:dyDescent="0.2">
      <c r="A154" s="40"/>
      <c r="B154" s="40"/>
      <c r="C154" s="40"/>
      <c r="D154" s="40"/>
      <c r="E154" s="40"/>
      <c r="F154" s="40"/>
      <c r="G154" s="40"/>
      <c r="H154" s="40"/>
      <c r="I154" s="41"/>
      <c r="J154" s="40"/>
      <c r="K154" s="40"/>
      <c r="L154" s="40"/>
      <c r="M154" s="40"/>
      <c r="N154" s="40"/>
      <c r="O154" s="40"/>
      <c r="P154" s="40"/>
      <c r="Q154" s="40"/>
      <c r="R154" s="40"/>
      <c r="S154" s="40"/>
      <c r="T154" s="40"/>
      <c r="U154" s="40"/>
      <c r="V154" s="40"/>
      <c r="W154" s="40"/>
      <c r="X154" s="40"/>
      <c r="Y154" s="40"/>
      <c r="Z154" s="40"/>
    </row>
    <row r="155" spans="1:26" ht="15.75" customHeight="1" x14ac:dyDescent="0.2">
      <c r="A155" s="40"/>
      <c r="B155" s="40"/>
      <c r="C155" s="40"/>
      <c r="D155" s="40"/>
      <c r="E155" s="40"/>
      <c r="F155" s="40"/>
      <c r="G155" s="40"/>
      <c r="H155" s="40"/>
      <c r="I155" s="41"/>
      <c r="J155" s="40"/>
      <c r="K155" s="40"/>
      <c r="L155" s="40"/>
      <c r="M155" s="40"/>
      <c r="N155" s="40"/>
      <c r="O155" s="40"/>
      <c r="P155" s="40"/>
      <c r="Q155" s="40"/>
      <c r="R155" s="40"/>
      <c r="S155" s="40"/>
      <c r="T155" s="40"/>
      <c r="U155" s="40"/>
      <c r="V155" s="40"/>
      <c r="W155" s="40"/>
      <c r="X155" s="40"/>
      <c r="Y155" s="40"/>
      <c r="Z155" s="40"/>
    </row>
    <row r="156" spans="1:26" ht="15.75" customHeight="1" x14ac:dyDescent="0.2">
      <c r="A156" s="40"/>
      <c r="B156" s="40"/>
      <c r="C156" s="40"/>
      <c r="D156" s="40"/>
      <c r="E156" s="40"/>
      <c r="F156" s="40"/>
      <c r="G156" s="40"/>
      <c r="H156" s="40"/>
      <c r="I156" s="41"/>
      <c r="J156" s="40"/>
      <c r="K156" s="40"/>
      <c r="L156" s="40"/>
      <c r="M156" s="40"/>
      <c r="N156" s="40"/>
      <c r="O156" s="40"/>
      <c r="P156" s="40"/>
      <c r="Q156" s="40"/>
      <c r="R156" s="40"/>
      <c r="S156" s="40"/>
      <c r="T156" s="40"/>
      <c r="U156" s="40"/>
      <c r="V156" s="40"/>
      <c r="W156" s="40"/>
      <c r="X156" s="40"/>
      <c r="Y156" s="40"/>
      <c r="Z156" s="40"/>
    </row>
    <row r="157" spans="1:26" ht="15.75" customHeight="1" x14ac:dyDescent="0.2">
      <c r="A157" s="40"/>
      <c r="B157" s="40"/>
      <c r="C157" s="40"/>
      <c r="D157" s="40"/>
      <c r="E157" s="40"/>
      <c r="F157" s="40"/>
      <c r="G157" s="40"/>
      <c r="H157" s="40"/>
      <c r="I157" s="41"/>
      <c r="J157" s="40"/>
      <c r="K157" s="40"/>
      <c r="L157" s="40"/>
      <c r="M157" s="40"/>
      <c r="N157" s="40"/>
      <c r="O157" s="40"/>
      <c r="P157" s="40"/>
      <c r="Q157" s="40"/>
      <c r="R157" s="40"/>
      <c r="S157" s="40"/>
      <c r="T157" s="40"/>
      <c r="U157" s="40"/>
      <c r="V157" s="40"/>
      <c r="W157" s="40"/>
      <c r="X157" s="40"/>
      <c r="Y157" s="40"/>
      <c r="Z157" s="40"/>
    </row>
    <row r="158" spans="1:26" ht="15.75" customHeight="1" x14ac:dyDescent="0.2">
      <c r="A158" s="40"/>
      <c r="B158" s="40"/>
      <c r="C158" s="40"/>
      <c r="D158" s="40"/>
      <c r="E158" s="40"/>
      <c r="F158" s="40"/>
      <c r="G158" s="40"/>
      <c r="H158" s="40"/>
      <c r="I158" s="41"/>
      <c r="J158" s="40"/>
      <c r="K158" s="40"/>
      <c r="L158" s="40"/>
      <c r="M158" s="40"/>
      <c r="N158" s="40"/>
      <c r="O158" s="40"/>
      <c r="P158" s="40"/>
      <c r="Q158" s="40"/>
      <c r="R158" s="40"/>
      <c r="S158" s="40"/>
      <c r="T158" s="40"/>
      <c r="U158" s="40"/>
      <c r="V158" s="40"/>
      <c r="W158" s="40"/>
      <c r="X158" s="40"/>
      <c r="Y158" s="40"/>
      <c r="Z158" s="40"/>
    </row>
    <row r="159" spans="1:26" ht="15.75" customHeight="1" x14ac:dyDescent="0.2">
      <c r="A159" s="40"/>
      <c r="B159" s="40"/>
      <c r="C159" s="40"/>
      <c r="D159" s="40"/>
      <c r="E159" s="40"/>
      <c r="F159" s="40"/>
      <c r="G159" s="40"/>
      <c r="H159" s="40"/>
      <c r="I159" s="41"/>
      <c r="J159" s="40"/>
      <c r="K159" s="40"/>
      <c r="L159" s="40"/>
      <c r="M159" s="40"/>
      <c r="N159" s="40"/>
      <c r="O159" s="40"/>
      <c r="P159" s="40"/>
      <c r="Q159" s="40"/>
      <c r="R159" s="40"/>
      <c r="S159" s="40"/>
      <c r="T159" s="40"/>
      <c r="U159" s="40"/>
      <c r="V159" s="40"/>
      <c r="W159" s="40"/>
      <c r="X159" s="40"/>
      <c r="Y159" s="40"/>
      <c r="Z159" s="40"/>
    </row>
    <row r="160" spans="1:26" ht="15.75" customHeight="1" x14ac:dyDescent="0.2">
      <c r="A160" s="40"/>
      <c r="B160" s="40"/>
      <c r="C160" s="40"/>
      <c r="D160" s="40"/>
      <c r="E160" s="40"/>
      <c r="F160" s="40"/>
      <c r="G160" s="40"/>
      <c r="H160" s="40"/>
      <c r="I160" s="41"/>
      <c r="J160" s="40"/>
      <c r="K160" s="40"/>
      <c r="L160" s="40"/>
      <c r="M160" s="40"/>
      <c r="N160" s="40"/>
      <c r="O160" s="40"/>
      <c r="P160" s="40"/>
      <c r="Q160" s="40"/>
      <c r="R160" s="40"/>
      <c r="S160" s="40"/>
      <c r="T160" s="40"/>
      <c r="U160" s="40"/>
      <c r="V160" s="40"/>
      <c r="W160" s="40"/>
      <c r="X160" s="40"/>
      <c r="Y160" s="40"/>
      <c r="Z160" s="40"/>
    </row>
    <row r="161" spans="1:26" ht="15.75" customHeight="1" x14ac:dyDescent="0.2">
      <c r="A161" s="40"/>
      <c r="B161" s="40"/>
      <c r="C161" s="40"/>
      <c r="D161" s="40"/>
      <c r="E161" s="40"/>
      <c r="F161" s="40"/>
      <c r="G161" s="40"/>
      <c r="H161" s="40"/>
      <c r="I161" s="41"/>
      <c r="J161" s="40"/>
      <c r="K161" s="40"/>
      <c r="L161" s="40"/>
      <c r="M161" s="40"/>
      <c r="N161" s="40"/>
      <c r="O161" s="40"/>
      <c r="P161" s="40"/>
      <c r="Q161" s="40"/>
      <c r="R161" s="40"/>
      <c r="S161" s="40"/>
      <c r="T161" s="40"/>
      <c r="U161" s="40"/>
      <c r="V161" s="40"/>
      <c r="W161" s="40"/>
      <c r="X161" s="40"/>
      <c r="Y161" s="40"/>
      <c r="Z161" s="40"/>
    </row>
    <row r="162" spans="1:26" ht="15.75" customHeight="1" x14ac:dyDescent="0.2">
      <c r="A162" s="40"/>
      <c r="B162" s="40"/>
      <c r="C162" s="40"/>
      <c r="D162" s="40"/>
      <c r="E162" s="40"/>
      <c r="F162" s="40"/>
      <c r="G162" s="40"/>
      <c r="H162" s="40"/>
      <c r="I162" s="41"/>
      <c r="J162" s="40"/>
      <c r="K162" s="40"/>
      <c r="L162" s="40"/>
      <c r="M162" s="40"/>
      <c r="N162" s="40"/>
      <c r="O162" s="40"/>
      <c r="P162" s="40"/>
      <c r="Q162" s="40"/>
      <c r="R162" s="40"/>
      <c r="S162" s="40"/>
      <c r="T162" s="40"/>
      <c r="U162" s="40"/>
      <c r="V162" s="40"/>
      <c r="W162" s="40"/>
      <c r="X162" s="40"/>
      <c r="Y162" s="40"/>
      <c r="Z162" s="40"/>
    </row>
    <row r="163" spans="1:26" ht="15.75" customHeight="1" x14ac:dyDescent="0.2">
      <c r="A163" s="40"/>
      <c r="B163" s="40"/>
      <c r="C163" s="40"/>
      <c r="D163" s="40"/>
      <c r="E163" s="40"/>
      <c r="F163" s="40"/>
      <c r="G163" s="40"/>
      <c r="H163" s="40"/>
      <c r="I163" s="41"/>
      <c r="J163" s="40"/>
      <c r="K163" s="40"/>
      <c r="L163" s="40"/>
      <c r="M163" s="40"/>
      <c r="N163" s="40"/>
      <c r="O163" s="40"/>
      <c r="P163" s="40"/>
      <c r="Q163" s="40"/>
      <c r="R163" s="40"/>
      <c r="S163" s="40"/>
      <c r="T163" s="40"/>
      <c r="U163" s="40"/>
      <c r="V163" s="40"/>
      <c r="W163" s="40"/>
      <c r="X163" s="40"/>
      <c r="Y163" s="40"/>
      <c r="Z163" s="40"/>
    </row>
    <row r="164" spans="1:26" ht="15.75" customHeight="1" x14ac:dyDescent="0.2">
      <c r="A164" s="40"/>
      <c r="B164" s="40"/>
      <c r="C164" s="40"/>
      <c r="D164" s="40"/>
      <c r="E164" s="40"/>
      <c r="F164" s="40"/>
      <c r="G164" s="40"/>
      <c r="H164" s="40"/>
      <c r="I164" s="41"/>
      <c r="J164" s="40"/>
      <c r="K164" s="40"/>
      <c r="L164" s="40"/>
      <c r="M164" s="40"/>
      <c r="N164" s="40"/>
      <c r="O164" s="40"/>
      <c r="P164" s="40"/>
      <c r="Q164" s="40"/>
      <c r="R164" s="40"/>
      <c r="S164" s="40"/>
      <c r="T164" s="40"/>
      <c r="U164" s="40"/>
      <c r="V164" s="40"/>
      <c r="W164" s="40"/>
      <c r="X164" s="40"/>
      <c r="Y164" s="40"/>
      <c r="Z164" s="40"/>
    </row>
    <row r="165" spans="1:26" ht="15.75" customHeight="1" x14ac:dyDescent="0.2">
      <c r="A165" s="40"/>
      <c r="B165" s="40"/>
      <c r="C165" s="40"/>
      <c r="D165" s="40"/>
      <c r="E165" s="40"/>
      <c r="F165" s="40"/>
      <c r="G165" s="40"/>
      <c r="H165" s="40"/>
      <c r="I165" s="41"/>
      <c r="J165" s="40"/>
      <c r="K165" s="40"/>
      <c r="L165" s="40"/>
      <c r="M165" s="40"/>
      <c r="N165" s="40"/>
      <c r="O165" s="40"/>
      <c r="P165" s="40"/>
      <c r="Q165" s="40"/>
      <c r="R165" s="40"/>
      <c r="S165" s="40"/>
      <c r="T165" s="40"/>
      <c r="U165" s="40"/>
      <c r="V165" s="40"/>
      <c r="W165" s="40"/>
      <c r="X165" s="40"/>
      <c r="Y165" s="40"/>
      <c r="Z165" s="40"/>
    </row>
    <row r="166" spans="1:26" ht="15.75" customHeight="1" x14ac:dyDescent="0.2">
      <c r="A166" s="40"/>
      <c r="B166" s="40"/>
      <c r="C166" s="40"/>
      <c r="D166" s="40"/>
      <c r="E166" s="40"/>
      <c r="F166" s="40"/>
      <c r="G166" s="40"/>
      <c r="H166" s="40"/>
      <c r="I166" s="41"/>
      <c r="J166" s="40"/>
      <c r="K166" s="40"/>
      <c r="L166" s="40"/>
      <c r="M166" s="40"/>
      <c r="N166" s="40"/>
      <c r="O166" s="40"/>
      <c r="P166" s="40"/>
      <c r="Q166" s="40"/>
      <c r="R166" s="40"/>
      <c r="S166" s="40"/>
      <c r="T166" s="40"/>
      <c r="U166" s="40"/>
      <c r="V166" s="40"/>
      <c r="W166" s="40"/>
      <c r="X166" s="40"/>
      <c r="Y166" s="40"/>
      <c r="Z166" s="40"/>
    </row>
    <row r="167" spans="1:26" ht="15.75" customHeight="1" x14ac:dyDescent="0.2">
      <c r="A167" s="40"/>
      <c r="B167" s="40"/>
      <c r="C167" s="40"/>
      <c r="D167" s="40"/>
      <c r="E167" s="40"/>
      <c r="F167" s="40"/>
      <c r="G167" s="40"/>
      <c r="H167" s="40"/>
      <c r="I167" s="41"/>
      <c r="J167" s="40"/>
      <c r="K167" s="40"/>
      <c r="L167" s="40"/>
      <c r="M167" s="40"/>
      <c r="N167" s="40"/>
      <c r="O167" s="40"/>
      <c r="P167" s="40"/>
      <c r="Q167" s="40"/>
      <c r="R167" s="40"/>
      <c r="S167" s="40"/>
      <c r="T167" s="40"/>
      <c r="U167" s="40"/>
      <c r="V167" s="40"/>
      <c r="W167" s="40"/>
      <c r="X167" s="40"/>
      <c r="Y167" s="40"/>
      <c r="Z167" s="40"/>
    </row>
    <row r="168" spans="1:26" ht="15.75" customHeight="1" x14ac:dyDescent="0.2">
      <c r="A168" s="40"/>
      <c r="B168" s="40"/>
      <c r="C168" s="40"/>
      <c r="D168" s="40"/>
      <c r="E168" s="40"/>
      <c r="F168" s="40"/>
      <c r="G168" s="40"/>
      <c r="H168" s="40"/>
      <c r="I168" s="41"/>
      <c r="J168" s="40"/>
      <c r="K168" s="40"/>
      <c r="L168" s="40"/>
      <c r="M168" s="40"/>
      <c r="N168" s="40"/>
      <c r="O168" s="40"/>
      <c r="P168" s="40"/>
      <c r="Q168" s="40"/>
      <c r="R168" s="40"/>
      <c r="S168" s="40"/>
      <c r="T168" s="40"/>
      <c r="U168" s="40"/>
      <c r="V168" s="40"/>
      <c r="W168" s="40"/>
      <c r="X168" s="40"/>
      <c r="Y168" s="40"/>
      <c r="Z168" s="40"/>
    </row>
    <row r="169" spans="1:26" ht="15.75" customHeight="1" x14ac:dyDescent="0.2">
      <c r="A169" s="40"/>
      <c r="B169" s="40"/>
      <c r="C169" s="40"/>
      <c r="D169" s="40"/>
      <c r="E169" s="40"/>
      <c r="F169" s="40"/>
      <c r="G169" s="40"/>
      <c r="H169" s="40"/>
      <c r="I169" s="41"/>
      <c r="J169" s="40"/>
      <c r="K169" s="40"/>
      <c r="L169" s="40"/>
      <c r="M169" s="40"/>
      <c r="N169" s="40"/>
      <c r="O169" s="40"/>
      <c r="P169" s="40"/>
      <c r="Q169" s="40"/>
      <c r="R169" s="40"/>
      <c r="S169" s="40"/>
      <c r="T169" s="40"/>
      <c r="U169" s="40"/>
      <c r="V169" s="40"/>
      <c r="W169" s="40"/>
      <c r="X169" s="40"/>
      <c r="Y169" s="40"/>
      <c r="Z169" s="40"/>
    </row>
    <row r="170" spans="1:26" ht="15.75" customHeight="1" x14ac:dyDescent="0.2">
      <c r="A170" s="40"/>
      <c r="B170" s="40"/>
      <c r="C170" s="40"/>
      <c r="D170" s="40"/>
      <c r="E170" s="40"/>
      <c r="F170" s="40"/>
      <c r="G170" s="40"/>
      <c r="H170" s="40"/>
      <c r="I170" s="41"/>
      <c r="J170" s="40"/>
      <c r="K170" s="40"/>
      <c r="L170" s="40"/>
      <c r="M170" s="40"/>
      <c r="N170" s="40"/>
      <c r="O170" s="40"/>
      <c r="P170" s="40"/>
      <c r="Q170" s="40"/>
      <c r="R170" s="40"/>
      <c r="S170" s="40"/>
      <c r="T170" s="40"/>
      <c r="U170" s="40"/>
      <c r="V170" s="40"/>
      <c r="W170" s="40"/>
      <c r="X170" s="40"/>
      <c r="Y170" s="40"/>
      <c r="Z170" s="40"/>
    </row>
    <row r="171" spans="1:26" ht="15.75" customHeight="1" x14ac:dyDescent="0.2">
      <c r="A171" s="40"/>
      <c r="B171" s="40"/>
      <c r="C171" s="40"/>
      <c r="D171" s="40"/>
      <c r="E171" s="40"/>
      <c r="F171" s="40"/>
      <c r="G171" s="40"/>
      <c r="H171" s="40"/>
      <c r="I171" s="41"/>
      <c r="J171" s="40"/>
      <c r="K171" s="40"/>
      <c r="L171" s="40"/>
      <c r="M171" s="40"/>
      <c r="N171" s="40"/>
      <c r="O171" s="40"/>
      <c r="P171" s="40"/>
      <c r="Q171" s="40"/>
      <c r="R171" s="40"/>
      <c r="S171" s="40"/>
      <c r="T171" s="40"/>
      <c r="U171" s="40"/>
      <c r="V171" s="40"/>
      <c r="W171" s="40"/>
      <c r="X171" s="40"/>
      <c r="Y171" s="40"/>
      <c r="Z171" s="40"/>
    </row>
    <row r="172" spans="1:26" ht="15.75" customHeight="1" x14ac:dyDescent="0.2">
      <c r="A172" s="40"/>
      <c r="B172" s="40"/>
      <c r="C172" s="40"/>
      <c r="D172" s="40"/>
      <c r="E172" s="40"/>
      <c r="F172" s="40"/>
      <c r="G172" s="40"/>
      <c r="H172" s="40"/>
      <c r="I172" s="41"/>
      <c r="J172" s="40"/>
      <c r="K172" s="40"/>
      <c r="L172" s="40"/>
      <c r="M172" s="40"/>
      <c r="N172" s="40"/>
      <c r="O172" s="40"/>
      <c r="P172" s="40"/>
      <c r="Q172" s="40"/>
      <c r="R172" s="40"/>
      <c r="S172" s="40"/>
      <c r="T172" s="40"/>
      <c r="U172" s="40"/>
      <c r="V172" s="40"/>
      <c r="W172" s="40"/>
      <c r="X172" s="40"/>
      <c r="Y172" s="40"/>
      <c r="Z172" s="40"/>
    </row>
    <row r="173" spans="1:26" ht="15.75" customHeight="1" x14ac:dyDescent="0.2">
      <c r="A173" s="40"/>
      <c r="B173" s="40"/>
      <c r="C173" s="40"/>
      <c r="D173" s="40"/>
      <c r="E173" s="40"/>
      <c r="F173" s="40"/>
      <c r="G173" s="40"/>
      <c r="H173" s="40"/>
      <c r="I173" s="41"/>
      <c r="J173" s="40"/>
      <c r="K173" s="40"/>
      <c r="L173" s="40"/>
      <c r="M173" s="40"/>
      <c r="N173" s="40"/>
      <c r="O173" s="40"/>
      <c r="P173" s="40"/>
      <c r="Q173" s="40"/>
      <c r="R173" s="40"/>
      <c r="S173" s="40"/>
      <c r="T173" s="40"/>
      <c r="U173" s="40"/>
      <c r="V173" s="40"/>
      <c r="W173" s="40"/>
      <c r="X173" s="40"/>
      <c r="Y173" s="40"/>
      <c r="Z173" s="40"/>
    </row>
    <row r="174" spans="1:26" ht="15.75" customHeight="1" x14ac:dyDescent="0.2">
      <c r="A174" s="40"/>
      <c r="B174" s="40"/>
      <c r="C174" s="40"/>
      <c r="D174" s="40"/>
      <c r="E174" s="40"/>
      <c r="F174" s="40"/>
      <c r="G174" s="40"/>
      <c r="H174" s="40"/>
      <c r="I174" s="41"/>
      <c r="J174" s="40"/>
      <c r="K174" s="40"/>
      <c r="L174" s="40"/>
      <c r="M174" s="40"/>
      <c r="N174" s="40"/>
      <c r="O174" s="40"/>
      <c r="P174" s="40"/>
      <c r="Q174" s="40"/>
      <c r="R174" s="40"/>
      <c r="S174" s="40"/>
      <c r="T174" s="40"/>
      <c r="U174" s="40"/>
      <c r="V174" s="40"/>
      <c r="W174" s="40"/>
      <c r="X174" s="40"/>
      <c r="Y174" s="40"/>
      <c r="Z174" s="40"/>
    </row>
    <row r="175" spans="1:26" ht="15.75" customHeight="1" x14ac:dyDescent="0.2">
      <c r="A175" s="40"/>
      <c r="B175" s="40"/>
      <c r="C175" s="40"/>
      <c r="D175" s="40"/>
      <c r="E175" s="40"/>
      <c r="F175" s="40"/>
      <c r="G175" s="40"/>
      <c r="H175" s="40"/>
      <c r="I175" s="41"/>
      <c r="J175" s="40"/>
      <c r="K175" s="40"/>
      <c r="L175" s="40"/>
      <c r="M175" s="40"/>
      <c r="N175" s="40"/>
      <c r="O175" s="40"/>
      <c r="P175" s="40"/>
      <c r="Q175" s="40"/>
      <c r="R175" s="40"/>
      <c r="S175" s="40"/>
      <c r="T175" s="40"/>
      <c r="U175" s="40"/>
      <c r="V175" s="40"/>
      <c r="W175" s="40"/>
      <c r="X175" s="40"/>
      <c r="Y175" s="40"/>
      <c r="Z175" s="40"/>
    </row>
    <row r="176" spans="1:26" ht="15.75" customHeight="1" x14ac:dyDescent="0.2">
      <c r="A176" s="40"/>
      <c r="B176" s="40"/>
      <c r="C176" s="40"/>
      <c r="D176" s="40"/>
      <c r="E176" s="40"/>
      <c r="F176" s="40"/>
      <c r="G176" s="40"/>
      <c r="H176" s="40"/>
      <c r="I176" s="41"/>
      <c r="J176" s="40"/>
      <c r="K176" s="40"/>
      <c r="L176" s="40"/>
      <c r="M176" s="40"/>
      <c r="N176" s="40"/>
      <c r="O176" s="40"/>
      <c r="P176" s="40"/>
      <c r="Q176" s="40"/>
      <c r="R176" s="40"/>
      <c r="S176" s="40"/>
      <c r="T176" s="40"/>
      <c r="U176" s="40"/>
      <c r="V176" s="40"/>
      <c r="W176" s="40"/>
      <c r="X176" s="40"/>
      <c r="Y176" s="40"/>
      <c r="Z176" s="40"/>
    </row>
    <row r="177" spans="1:26" ht="15.75" customHeight="1" x14ac:dyDescent="0.2">
      <c r="A177" s="40"/>
      <c r="B177" s="40"/>
      <c r="C177" s="40"/>
      <c r="D177" s="40"/>
      <c r="E177" s="40"/>
      <c r="F177" s="40"/>
      <c r="G177" s="40"/>
      <c r="H177" s="40"/>
      <c r="I177" s="41"/>
      <c r="J177" s="40"/>
      <c r="K177" s="40"/>
      <c r="L177" s="40"/>
      <c r="M177" s="40"/>
      <c r="N177" s="40"/>
      <c r="O177" s="40"/>
      <c r="P177" s="40"/>
      <c r="Q177" s="40"/>
      <c r="R177" s="40"/>
      <c r="S177" s="40"/>
      <c r="T177" s="40"/>
      <c r="U177" s="40"/>
      <c r="V177" s="40"/>
      <c r="W177" s="40"/>
      <c r="X177" s="40"/>
      <c r="Y177" s="40"/>
      <c r="Z177" s="40"/>
    </row>
    <row r="178" spans="1:26" ht="15.75" customHeight="1" x14ac:dyDescent="0.2">
      <c r="A178" s="40"/>
      <c r="B178" s="40"/>
      <c r="C178" s="40"/>
      <c r="D178" s="40"/>
      <c r="E178" s="40"/>
      <c r="F178" s="40"/>
      <c r="G178" s="40"/>
      <c r="H178" s="40"/>
      <c r="I178" s="41"/>
      <c r="J178" s="40"/>
      <c r="K178" s="40"/>
      <c r="L178" s="40"/>
      <c r="M178" s="40"/>
      <c r="N178" s="40"/>
      <c r="O178" s="40"/>
      <c r="P178" s="40"/>
      <c r="Q178" s="40"/>
      <c r="R178" s="40"/>
      <c r="S178" s="40"/>
      <c r="T178" s="40"/>
      <c r="U178" s="40"/>
      <c r="V178" s="40"/>
      <c r="W178" s="40"/>
      <c r="X178" s="40"/>
      <c r="Y178" s="40"/>
      <c r="Z178" s="40"/>
    </row>
    <row r="179" spans="1:26" ht="15.75" customHeight="1" x14ac:dyDescent="0.2">
      <c r="A179" s="40"/>
      <c r="B179" s="40"/>
      <c r="C179" s="40"/>
      <c r="D179" s="40"/>
      <c r="E179" s="40"/>
      <c r="F179" s="40"/>
      <c r="G179" s="40"/>
      <c r="H179" s="40"/>
      <c r="I179" s="41"/>
      <c r="J179" s="40"/>
      <c r="K179" s="40"/>
      <c r="L179" s="40"/>
      <c r="M179" s="40"/>
      <c r="N179" s="40"/>
      <c r="O179" s="40"/>
      <c r="P179" s="40"/>
      <c r="Q179" s="40"/>
      <c r="R179" s="40"/>
      <c r="S179" s="40"/>
      <c r="T179" s="40"/>
      <c r="U179" s="40"/>
      <c r="V179" s="40"/>
      <c r="W179" s="40"/>
      <c r="X179" s="40"/>
      <c r="Y179" s="40"/>
      <c r="Z179" s="40"/>
    </row>
    <row r="180" spans="1:26" ht="15.75" customHeight="1" x14ac:dyDescent="0.2">
      <c r="A180" s="40"/>
      <c r="B180" s="40"/>
      <c r="C180" s="40"/>
      <c r="D180" s="40"/>
      <c r="E180" s="40"/>
      <c r="F180" s="40"/>
      <c r="G180" s="40"/>
      <c r="H180" s="40"/>
      <c r="I180" s="41"/>
      <c r="J180" s="40"/>
      <c r="K180" s="40"/>
      <c r="L180" s="40"/>
      <c r="M180" s="40"/>
      <c r="N180" s="40"/>
      <c r="O180" s="40"/>
      <c r="P180" s="40"/>
      <c r="Q180" s="40"/>
      <c r="R180" s="40"/>
      <c r="S180" s="40"/>
      <c r="T180" s="40"/>
      <c r="U180" s="40"/>
      <c r="V180" s="40"/>
      <c r="W180" s="40"/>
      <c r="X180" s="40"/>
      <c r="Y180" s="40"/>
      <c r="Z180" s="40"/>
    </row>
    <row r="181" spans="1:26" ht="15.75" customHeight="1" x14ac:dyDescent="0.2">
      <c r="A181" s="40"/>
      <c r="B181" s="40"/>
      <c r="C181" s="40"/>
      <c r="D181" s="40"/>
      <c r="E181" s="40"/>
      <c r="F181" s="40"/>
      <c r="G181" s="40"/>
      <c r="H181" s="40"/>
      <c r="I181" s="41"/>
      <c r="J181" s="40"/>
      <c r="K181" s="40"/>
      <c r="L181" s="40"/>
      <c r="M181" s="40"/>
      <c r="N181" s="40"/>
      <c r="O181" s="40"/>
      <c r="P181" s="40"/>
      <c r="Q181" s="40"/>
      <c r="R181" s="40"/>
      <c r="S181" s="40"/>
      <c r="T181" s="40"/>
      <c r="U181" s="40"/>
      <c r="V181" s="40"/>
      <c r="W181" s="40"/>
      <c r="X181" s="40"/>
      <c r="Y181" s="40"/>
      <c r="Z181" s="40"/>
    </row>
    <row r="182" spans="1:26" ht="15.75" customHeight="1" x14ac:dyDescent="0.2">
      <c r="A182" s="40"/>
      <c r="B182" s="40"/>
      <c r="C182" s="40"/>
      <c r="D182" s="40"/>
      <c r="E182" s="40"/>
      <c r="F182" s="40"/>
      <c r="G182" s="40"/>
      <c r="H182" s="40"/>
      <c r="I182" s="41"/>
      <c r="J182" s="40"/>
      <c r="K182" s="40"/>
      <c r="L182" s="40"/>
      <c r="M182" s="40"/>
      <c r="N182" s="40"/>
      <c r="O182" s="40"/>
      <c r="P182" s="40"/>
      <c r="Q182" s="40"/>
      <c r="R182" s="40"/>
      <c r="S182" s="40"/>
      <c r="T182" s="40"/>
      <c r="U182" s="40"/>
      <c r="V182" s="40"/>
      <c r="W182" s="40"/>
      <c r="X182" s="40"/>
      <c r="Y182" s="40"/>
      <c r="Z182" s="40"/>
    </row>
    <row r="183" spans="1:26" ht="15.75" customHeight="1" x14ac:dyDescent="0.2">
      <c r="A183" s="40"/>
      <c r="B183" s="40"/>
      <c r="C183" s="40"/>
      <c r="D183" s="40"/>
      <c r="E183" s="40"/>
      <c r="F183" s="40"/>
      <c r="G183" s="40"/>
      <c r="H183" s="40"/>
      <c r="I183" s="41"/>
      <c r="J183" s="40"/>
      <c r="K183" s="40"/>
      <c r="L183" s="40"/>
      <c r="M183" s="40"/>
      <c r="N183" s="40"/>
      <c r="O183" s="40"/>
      <c r="P183" s="40"/>
      <c r="Q183" s="40"/>
      <c r="R183" s="40"/>
      <c r="S183" s="40"/>
      <c r="T183" s="40"/>
      <c r="U183" s="40"/>
      <c r="V183" s="40"/>
      <c r="W183" s="40"/>
      <c r="X183" s="40"/>
      <c r="Y183" s="40"/>
      <c r="Z183" s="40"/>
    </row>
    <row r="184" spans="1:26" ht="15.75" customHeight="1" x14ac:dyDescent="0.2">
      <c r="A184" s="40"/>
      <c r="B184" s="40"/>
      <c r="C184" s="40"/>
      <c r="D184" s="40"/>
      <c r="E184" s="40"/>
      <c r="F184" s="40"/>
      <c r="G184" s="40"/>
      <c r="H184" s="40"/>
      <c r="I184" s="41"/>
      <c r="J184" s="40"/>
      <c r="K184" s="40"/>
      <c r="L184" s="40"/>
      <c r="M184" s="40"/>
      <c r="N184" s="40"/>
      <c r="O184" s="40"/>
      <c r="P184" s="40"/>
      <c r="Q184" s="40"/>
      <c r="R184" s="40"/>
      <c r="S184" s="40"/>
      <c r="T184" s="40"/>
      <c r="U184" s="40"/>
      <c r="V184" s="40"/>
      <c r="W184" s="40"/>
      <c r="X184" s="40"/>
      <c r="Y184" s="40"/>
      <c r="Z184" s="40"/>
    </row>
    <row r="185" spans="1:26" ht="15.75" customHeight="1" x14ac:dyDescent="0.2">
      <c r="A185" s="40"/>
      <c r="B185" s="40"/>
      <c r="C185" s="40"/>
      <c r="D185" s="40"/>
      <c r="E185" s="40"/>
      <c r="F185" s="40"/>
      <c r="G185" s="40"/>
      <c r="H185" s="40"/>
      <c r="I185" s="41"/>
      <c r="J185" s="40"/>
      <c r="K185" s="40"/>
      <c r="L185" s="40"/>
      <c r="M185" s="40"/>
      <c r="N185" s="40"/>
      <c r="O185" s="40"/>
      <c r="P185" s="40"/>
      <c r="Q185" s="40"/>
      <c r="R185" s="40"/>
      <c r="S185" s="40"/>
      <c r="T185" s="40"/>
      <c r="U185" s="40"/>
      <c r="V185" s="40"/>
      <c r="W185" s="40"/>
      <c r="X185" s="40"/>
      <c r="Y185" s="40"/>
      <c r="Z185" s="40"/>
    </row>
    <row r="186" spans="1:26" ht="15.75" customHeight="1" x14ac:dyDescent="0.2">
      <c r="A186" s="40"/>
      <c r="B186" s="40"/>
      <c r="C186" s="40"/>
      <c r="D186" s="40"/>
      <c r="E186" s="40"/>
      <c r="F186" s="40"/>
      <c r="G186" s="40"/>
      <c r="H186" s="40"/>
      <c r="I186" s="41"/>
      <c r="J186" s="40"/>
      <c r="K186" s="40"/>
      <c r="L186" s="40"/>
      <c r="M186" s="40"/>
      <c r="N186" s="40"/>
      <c r="O186" s="40"/>
      <c r="P186" s="40"/>
      <c r="Q186" s="40"/>
      <c r="R186" s="40"/>
      <c r="S186" s="40"/>
      <c r="T186" s="40"/>
      <c r="U186" s="40"/>
      <c r="V186" s="40"/>
      <c r="W186" s="40"/>
      <c r="X186" s="40"/>
      <c r="Y186" s="40"/>
      <c r="Z186" s="40"/>
    </row>
    <row r="187" spans="1:26" ht="15.75" customHeight="1" x14ac:dyDescent="0.2">
      <c r="A187" s="40"/>
      <c r="B187" s="40"/>
      <c r="C187" s="40"/>
      <c r="D187" s="40"/>
      <c r="E187" s="40"/>
      <c r="F187" s="40"/>
      <c r="G187" s="40"/>
      <c r="H187" s="40"/>
      <c r="I187" s="41"/>
      <c r="J187" s="40"/>
      <c r="K187" s="40"/>
      <c r="L187" s="40"/>
      <c r="M187" s="40"/>
      <c r="N187" s="40"/>
      <c r="O187" s="40"/>
      <c r="P187" s="40"/>
      <c r="Q187" s="40"/>
      <c r="R187" s="40"/>
      <c r="S187" s="40"/>
      <c r="T187" s="40"/>
      <c r="U187" s="40"/>
      <c r="V187" s="40"/>
      <c r="W187" s="40"/>
      <c r="X187" s="40"/>
      <c r="Y187" s="40"/>
      <c r="Z187" s="40"/>
    </row>
    <row r="188" spans="1:26" ht="15.75" customHeight="1" x14ac:dyDescent="0.2">
      <c r="A188" s="40"/>
      <c r="B188" s="40"/>
      <c r="C188" s="40"/>
      <c r="D188" s="40"/>
      <c r="E188" s="40"/>
      <c r="F188" s="40"/>
      <c r="G188" s="40"/>
      <c r="H188" s="40"/>
      <c r="I188" s="41"/>
      <c r="J188" s="40"/>
      <c r="K188" s="40"/>
      <c r="L188" s="40"/>
      <c r="M188" s="40"/>
      <c r="N188" s="40"/>
      <c r="O188" s="40"/>
      <c r="P188" s="40"/>
      <c r="Q188" s="40"/>
      <c r="R188" s="40"/>
      <c r="S188" s="40"/>
      <c r="T188" s="40"/>
      <c r="U188" s="40"/>
      <c r="V188" s="40"/>
      <c r="W188" s="40"/>
      <c r="X188" s="40"/>
      <c r="Y188" s="40"/>
      <c r="Z188" s="40"/>
    </row>
    <row r="189" spans="1:26" ht="15.75" customHeight="1" x14ac:dyDescent="0.2">
      <c r="A189" s="40"/>
      <c r="B189" s="40"/>
      <c r="C189" s="40"/>
      <c r="D189" s="40"/>
      <c r="E189" s="40"/>
      <c r="F189" s="40"/>
      <c r="G189" s="40"/>
      <c r="H189" s="40"/>
      <c r="I189" s="41"/>
      <c r="J189" s="40"/>
      <c r="K189" s="40"/>
      <c r="L189" s="40"/>
      <c r="M189" s="40"/>
      <c r="N189" s="40"/>
      <c r="O189" s="40"/>
      <c r="P189" s="40"/>
      <c r="Q189" s="40"/>
      <c r="R189" s="40"/>
      <c r="S189" s="40"/>
      <c r="T189" s="40"/>
      <c r="U189" s="40"/>
      <c r="V189" s="40"/>
      <c r="W189" s="40"/>
      <c r="X189" s="40"/>
      <c r="Y189" s="40"/>
      <c r="Z189" s="40"/>
    </row>
    <row r="190" spans="1:26" ht="15.75" customHeight="1" x14ac:dyDescent="0.2">
      <c r="A190" s="40"/>
      <c r="B190" s="40"/>
      <c r="C190" s="40"/>
      <c r="D190" s="40"/>
      <c r="E190" s="40"/>
      <c r="F190" s="40"/>
      <c r="G190" s="40"/>
      <c r="H190" s="40"/>
      <c r="I190" s="41"/>
      <c r="J190" s="40"/>
      <c r="K190" s="40"/>
      <c r="L190" s="40"/>
      <c r="M190" s="40"/>
      <c r="N190" s="40"/>
      <c r="O190" s="40"/>
      <c r="P190" s="40"/>
      <c r="Q190" s="40"/>
      <c r="R190" s="40"/>
      <c r="S190" s="40"/>
      <c r="T190" s="40"/>
      <c r="U190" s="40"/>
      <c r="V190" s="40"/>
      <c r="W190" s="40"/>
      <c r="X190" s="40"/>
      <c r="Y190" s="40"/>
      <c r="Z190" s="40"/>
    </row>
    <row r="191" spans="1:26" ht="15.75" customHeight="1" x14ac:dyDescent="0.2">
      <c r="A191" s="40"/>
      <c r="B191" s="40"/>
      <c r="C191" s="40"/>
      <c r="D191" s="40"/>
      <c r="E191" s="40"/>
      <c r="F191" s="40"/>
      <c r="G191" s="40"/>
      <c r="H191" s="40"/>
      <c r="I191" s="41"/>
      <c r="J191" s="40"/>
      <c r="K191" s="40"/>
      <c r="L191" s="40"/>
      <c r="M191" s="40"/>
      <c r="N191" s="40"/>
      <c r="O191" s="40"/>
      <c r="P191" s="40"/>
      <c r="Q191" s="40"/>
      <c r="R191" s="40"/>
      <c r="S191" s="40"/>
      <c r="T191" s="40"/>
      <c r="U191" s="40"/>
      <c r="V191" s="40"/>
      <c r="W191" s="40"/>
      <c r="X191" s="40"/>
      <c r="Y191" s="40"/>
      <c r="Z191" s="40"/>
    </row>
    <row r="192" spans="1:26" ht="15.75" customHeight="1" x14ac:dyDescent="0.2">
      <c r="A192" s="40"/>
      <c r="B192" s="40"/>
      <c r="C192" s="40"/>
      <c r="D192" s="40"/>
      <c r="E192" s="40"/>
      <c r="F192" s="40"/>
      <c r="G192" s="40"/>
      <c r="H192" s="40"/>
      <c r="I192" s="41"/>
      <c r="J192" s="40"/>
      <c r="K192" s="40"/>
      <c r="L192" s="40"/>
      <c r="M192" s="40"/>
      <c r="N192" s="40"/>
      <c r="O192" s="40"/>
      <c r="P192" s="40"/>
      <c r="Q192" s="40"/>
      <c r="R192" s="40"/>
      <c r="S192" s="40"/>
      <c r="T192" s="40"/>
      <c r="U192" s="40"/>
      <c r="V192" s="40"/>
      <c r="W192" s="40"/>
      <c r="X192" s="40"/>
      <c r="Y192" s="40"/>
      <c r="Z192" s="40"/>
    </row>
    <row r="193" spans="1:26" ht="15.75" customHeight="1" x14ac:dyDescent="0.2">
      <c r="A193" s="40"/>
      <c r="B193" s="40"/>
      <c r="C193" s="40"/>
      <c r="D193" s="40"/>
      <c r="E193" s="40"/>
      <c r="F193" s="40"/>
      <c r="G193" s="40"/>
      <c r="H193" s="40"/>
      <c r="I193" s="41"/>
      <c r="J193" s="40"/>
      <c r="K193" s="40"/>
      <c r="L193" s="40"/>
      <c r="M193" s="40"/>
      <c r="N193" s="40"/>
      <c r="O193" s="40"/>
      <c r="P193" s="40"/>
      <c r="Q193" s="40"/>
      <c r="R193" s="40"/>
      <c r="S193" s="40"/>
      <c r="T193" s="40"/>
      <c r="U193" s="40"/>
      <c r="V193" s="40"/>
      <c r="W193" s="40"/>
      <c r="X193" s="40"/>
      <c r="Y193" s="40"/>
      <c r="Z193" s="40"/>
    </row>
    <row r="194" spans="1:26" ht="15.75" customHeight="1" x14ac:dyDescent="0.2">
      <c r="A194" s="40"/>
      <c r="B194" s="40"/>
      <c r="C194" s="40"/>
      <c r="D194" s="40"/>
      <c r="E194" s="40"/>
      <c r="F194" s="40"/>
      <c r="G194" s="40"/>
      <c r="H194" s="40"/>
      <c r="I194" s="41"/>
      <c r="J194" s="40"/>
      <c r="K194" s="40"/>
      <c r="L194" s="40"/>
      <c r="M194" s="40"/>
      <c r="N194" s="40"/>
      <c r="O194" s="40"/>
      <c r="P194" s="40"/>
      <c r="Q194" s="40"/>
      <c r="R194" s="40"/>
      <c r="S194" s="40"/>
      <c r="T194" s="40"/>
      <c r="U194" s="40"/>
      <c r="V194" s="40"/>
      <c r="W194" s="40"/>
      <c r="X194" s="40"/>
      <c r="Y194" s="40"/>
      <c r="Z194" s="40"/>
    </row>
    <row r="195" spans="1:26" ht="15.75" customHeight="1" x14ac:dyDescent="0.2">
      <c r="A195" s="40"/>
      <c r="B195" s="40"/>
      <c r="C195" s="40"/>
      <c r="D195" s="40"/>
      <c r="E195" s="40"/>
      <c r="F195" s="40"/>
      <c r="G195" s="40"/>
      <c r="H195" s="40"/>
      <c r="I195" s="41"/>
      <c r="J195" s="40"/>
      <c r="K195" s="40"/>
      <c r="L195" s="40"/>
      <c r="M195" s="40"/>
      <c r="N195" s="40"/>
      <c r="O195" s="40"/>
      <c r="P195" s="40"/>
      <c r="Q195" s="40"/>
      <c r="R195" s="40"/>
      <c r="S195" s="40"/>
      <c r="T195" s="40"/>
      <c r="U195" s="40"/>
      <c r="V195" s="40"/>
      <c r="W195" s="40"/>
      <c r="X195" s="40"/>
      <c r="Y195" s="40"/>
      <c r="Z195" s="40"/>
    </row>
    <row r="196" spans="1:26" ht="15.75" customHeight="1" x14ac:dyDescent="0.2">
      <c r="A196" s="40"/>
      <c r="B196" s="40"/>
      <c r="C196" s="40"/>
      <c r="D196" s="40"/>
      <c r="E196" s="40"/>
      <c r="F196" s="40"/>
      <c r="G196" s="40"/>
      <c r="H196" s="40"/>
      <c r="I196" s="41"/>
      <c r="J196" s="40"/>
      <c r="K196" s="40"/>
      <c r="L196" s="40"/>
      <c r="M196" s="40"/>
      <c r="N196" s="40"/>
      <c r="O196" s="40"/>
      <c r="P196" s="40"/>
      <c r="Q196" s="40"/>
      <c r="R196" s="40"/>
      <c r="S196" s="40"/>
      <c r="T196" s="40"/>
      <c r="U196" s="40"/>
      <c r="V196" s="40"/>
      <c r="W196" s="40"/>
      <c r="X196" s="40"/>
      <c r="Y196" s="40"/>
      <c r="Z196" s="40"/>
    </row>
    <row r="197" spans="1:26" ht="15.75" customHeight="1" x14ac:dyDescent="0.2">
      <c r="A197" s="40"/>
      <c r="B197" s="40"/>
      <c r="C197" s="40"/>
      <c r="D197" s="40"/>
      <c r="E197" s="40"/>
      <c r="F197" s="40"/>
      <c r="G197" s="40"/>
      <c r="H197" s="40"/>
      <c r="I197" s="41"/>
      <c r="J197" s="40"/>
      <c r="K197" s="40"/>
      <c r="L197" s="40"/>
      <c r="M197" s="40"/>
      <c r="N197" s="40"/>
      <c r="O197" s="40"/>
      <c r="P197" s="40"/>
      <c r="Q197" s="40"/>
      <c r="R197" s="40"/>
      <c r="S197" s="40"/>
      <c r="T197" s="40"/>
      <c r="U197" s="40"/>
      <c r="V197" s="40"/>
      <c r="W197" s="40"/>
      <c r="X197" s="40"/>
      <c r="Y197" s="40"/>
      <c r="Z197" s="40"/>
    </row>
    <row r="198" spans="1:26" ht="15.75" customHeight="1" x14ac:dyDescent="0.2">
      <c r="A198" s="40"/>
      <c r="B198" s="40"/>
      <c r="C198" s="40"/>
      <c r="D198" s="40"/>
      <c r="E198" s="40"/>
      <c r="F198" s="40"/>
      <c r="G198" s="40"/>
      <c r="H198" s="40"/>
      <c r="I198" s="41"/>
      <c r="J198" s="40"/>
      <c r="K198" s="40"/>
      <c r="L198" s="40"/>
      <c r="M198" s="40"/>
      <c r="N198" s="40"/>
      <c r="O198" s="40"/>
      <c r="P198" s="40"/>
      <c r="Q198" s="40"/>
      <c r="R198" s="40"/>
      <c r="S198" s="40"/>
      <c r="T198" s="40"/>
      <c r="U198" s="40"/>
      <c r="V198" s="40"/>
      <c r="W198" s="40"/>
      <c r="X198" s="40"/>
      <c r="Y198" s="40"/>
      <c r="Z198" s="40"/>
    </row>
    <row r="199" spans="1:26" ht="15.75" customHeight="1" x14ac:dyDescent="0.2">
      <c r="A199" s="40"/>
      <c r="B199" s="40"/>
      <c r="C199" s="40"/>
      <c r="D199" s="40"/>
      <c r="E199" s="40"/>
      <c r="F199" s="40"/>
      <c r="G199" s="40"/>
      <c r="H199" s="40"/>
      <c r="I199" s="41"/>
      <c r="J199" s="40"/>
      <c r="K199" s="40"/>
      <c r="L199" s="40"/>
      <c r="M199" s="40"/>
      <c r="N199" s="40"/>
      <c r="O199" s="40"/>
      <c r="P199" s="40"/>
      <c r="Q199" s="40"/>
      <c r="R199" s="40"/>
      <c r="S199" s="40"/>
      <c r="T199" s="40"/>
      <c r="U199" s="40"/>
      <c r="V199" s="40"/>
      <c r="W199" s="40"/>
      <c r="X199" s="40"/>
      <c r="Y199" s="40"/>
      <c r="Z199" s="40"/>
    </row>
    <row r="200" spans="1:26" ht="15.75" customHeight="1" x14ac:dyDescent="0.2">
      <c r="A200" s="40"/>
      <c r="B200" s="40"/>
      <c r="C200" s="40"/>
      <c r="D200" s="40"/>
      <c r="E200" s="40"/>
      <c r="F200" s="40"/>
      <c r="G200" s="40"/>
      <c r="H200" s="40"/>
      <c r="I200" s="41"/>
      <c r="J200" s="40"/>
      <c r="K200" s="40"/>
      <c r="L200" s="40"/>
      <c r="M200" s="40"/>
      <c r="N200" s="40"/>
      <c r="O200" s="40"/>
      <c r="P200" s="40"/>
      <c r="Q200" s="40"/>
      <c r="R200" s="40"/>
      <c r="S200" s="40"/>
      <c r="T200" s="40"/>
      <c r="U200" s="40"/>
      <c r="V200" s="40"/>
      <c r="W200" s="40"/>
      <c r="X200" s="40"/>
      <c r="Y200" s="40"/>
      <c r="Z200" s="40"/>
    </row>
    <row r="201" spans="1:26" ht="15.75" customHeight="1" x14ac:dyDescent="0.2">
      <c r="A201" s="40"/>
      <c r="B201" s="40"/>
      <c r="C201" s="40"/>
      <c r="D201" s="40"/>
      <c r="E201" s="40"/>
      <c r="F201" s="40"/>
      <c r="G201" s="40"/>
      <c r="H201" s="40"/>
      <c r="I201" s="41"/>
      <c r="J201" s="40"/>
      <c r="K201" s="40"/>
      <c r="L201" s="40"/>
      <c r="M201" s="40"/>
      <c r="N201" s="40"/>
      <c r="O201" s="40"/>
      <c r="P201" s="40"/>
      <c r="Q201" s="40"/>
      <c r="R201" s="40"/>
      <c r="S201" s="40"/>
      <c r="T201" s="40"/>
      <c r="U201" s="40"/>
      <c r="V201" s="40"/>
      <c r="W201" s="40"/>
      <c r="X201" s="40"/>
      <c r="Y201" s="40"/>
      <c r="Z201" s="40"/>
    </row>
    <row r="202" spans="1:26" ht="15.75" customHeight="1" x14ac:dyDescent="0.2">
      <c r="A202" s="40"/>
      <c r="B202" s="40"/>
      <c r="C202" s="40"/>
      <c r="D202" s="40"/>
      <c r="E202" s="40"/>
      <c r="F202" s="40"/>
      <c r="G202" s="40"/>
      <c r="H202" s="40"/>
      <c r="I202" s="41"/>
      <c r="J202" s="40"/>
      <c r="K202" s="40"/>
      <c r="L202" s="40"/>
      <c r="M202" s="40"/>
      <c r="N202" s="40"/>
      <c r="O202" s="40"/>
      <c r="P202" s="40"/>
      <c r="Q202" s="40"/>
      <c r="R202" s="40"/>
      <c r="S202" s="40"/>
      <c r="T202" s="40"/>
      <c r="U202" s="40"/>
      <c r="V202" s="40"/>
      <c r="W202" s="40"/>
      <c r="X202" s="40"/>
      <c r="Y202" s="40"/>
      <c r="Z202" s="40"/>
    </row>
    <row r="203" spans="1:26" ht="15.75" customHeight="1" x14ac:dyDescent="0.2">
      <c r="A203" s="40"/>
      <c r="B203" s="40"/>
      <c r="C203" s="40"/>
      <c r="D203" s="40"/>
      <c r="E203" s="40"/>
      <c r="F203" s="40"/>
      <c r="G203" s="40"/>
      <c r="H203" s="40"/>
      <c r="I203" s="41"/>
      <c r="J203" s="40"/>
      <c r="K203" s="40"/>
      <c r="L203" s="40"/>
      <c r="M203" s="40"/>
      <c r="N203" s="40"/>
      <c r="O203" s="40"/>
      <c r="P203" s="40"/>
      <c r="Q203" s="40"/>
      <c r="R203" s="40"/>
      <c r="S203" s="40"/>
      <c r="T203" s="40"/>
      <c r="U203" s="40"/>
      <c r="V203" s="40"/>
      <c r="W203" s="40"/>
      <c r="X203" s="40"/>
      <c r="Y203" s="40"/>
      <c r="Z203" s="40"/>
    </row>
    <row r="204" spans="1:26" ht="15.75" customHeight="1" x14ac:dyDescent="0.2">
      <c r="A204" s="40"/>
      <c r="B204" s="40"/>
      <c r="C204" s="40"/>
      <c r="D204" s="40"/>
      <c r="E204" s="40"/>
      <c r="F204" s="40"/>
      <c r="G204" s="40"/>
      <c r="H204" s="40"/>
      <c r="I204" s="41"/>
      <c r="J204" s="40"/>
      <c r="K204" s="40"/>
      <c r="L204" s="40"/>
      <c r="M204" s="40"/>
      <c r="N204" s="40"/>
      <c r="O204" s="40"/>
      <c r="P204" s="40"/>
      <c r="Q204" s="40"/>
      <c r="R204" s="40"/>
      <c r="S204" s="40"/>
      <c r="T204" s="40"/>
      <c r="U204" s="40"/>
      <c r="V204" s="40"/>
      <c r="W204" s="40"/>
      <c r="X204" s="40"/>
      <c r="Y204" s="40"/>
      <c r="Z204" s="40"/>
    </row>
    <row r="205" spans="1:26" ht="15.75" customHeight="1" x14ac:dyDescent="0.2">
      <c r="A205" s="40"/>
      <c r="B205" s="40"/>
      <c r="C205" s="40"/>
      <c r="D205" s="40"/>
      <c r="E205" s="40"/>
      <c r="F205" s="40"/>
      <c r="G205" s="40"/>
      <c r="H205" s="40"/>
      <c r="I205" s="41"/>
      <c r="J205" s="40"/>
      <c r="K205" s="40"/>
      <c r="L205" s="40"/>
      <c r="M205" s="40"/>
      <c r="N205" s="40"/>
      <c r="O205" s="40"/>
      <c r="P205" s="40"/>
      <c r="Q205" s="40"/>
      <c r="R205" s="40"/>
      <c r="S205" s="40"/>
      <c r="T205" s="40"/>
      <c r="U205" s="40"/>
      <c r="V205" s="40"/>
      <c r="W205" s="40"/>
      <c r="X205" s="40"/>
      <c r="Y205" s="40"/>
      <c r="Z205" s="40"/>
    </row>
    <row r="206" spans="1:26" ht="15.75" customHeight="1" x14ac:dyDescent="0.2">
      <c r="A206" s="40"/>
      <c r="B206" s="40"/>
      <c r="C206" s="40"/>
      <c r="D206" s="40"/>
      <c r="E206" s="40"/>
      <c r="F206" s="40"/>
      <c r="G206" s="40"/>
      <c r="H206" s="40"/>
      <c r="I206" s="41"/>
      <c r="J206" s="40"/>
      <c r="K206" s="40"/>
      <c r="L206" s="40"/>
      <c r="M206" s="40"/>
      <c r="N206" s="40"/>
      <c r="O206" s="40"/>
      <c r="P206" s="40"/>
      <c r="Q206" s="40"/>
      <c r="R206" s="40"/>
      <c r="S206" s="40"/>
      <c r="T206" s="40"/>
      <c r="U206" s="40"/>
      <c r="V206" s="40"/>
      <c r="W206" s="40"/>
      <c r="X206" s="40"/>
      <c r="Y206" s="40"/>
      <c r="Z206" s="40"/>
    </row>
    <row r="207" spans="1:26" ht="15.75" customHeight="1" x14ac:dyDescent="0.2">
      <c r="A207" s="40"/>
      <c r="B207" s="40"/>
      <c r="C207" s="40"/>
      <c r="D207" s="40"/>
      <c r="E207" s="40"/>
      <c r="F207" s="40"/>
      <c r="G207" s="40"/>
      <c r="H207" s="40"/>
      <c r="I207" s="41"/>
      <c r="J207" s="40"/>
      <c r="K207" s="40"/>
      <c r="L207" s="40"/>
      <c r="M207" s="40"/>
      <c r="N207" s="40"/>
      <c r="O207" s="40"/>
      <c r="P207" s="40"/>
      <c r="Q207" s="40"/>
      <c r="R207" s="40"/>
      <c r="S207" s="40"/>
      <c r="T207" s="40"/>
      <c r="U207" s="40"/>
      <c r="V207" s="40"/>
      <c r="W207" s="40"/>
      <c r="X207" s="40"/>
      <c r="Y207" s="40"/>
      <c r="Z207" s="40"/>
    </row>
    <row r="208" spans="1:26" ht="15.75" customHeight="1" x14ac:dyDescent="0.2">
      <c r="A208" s="40"/>
      <c r="B208" s="40"/>
      <c r="C208" s="40"/>
      <c r="D208" s="40"/>
      <c r="E208" s="40"/>
      <c r="F208" s="40"/>
      <c r="G208" s="40"/>
      <c r="H208" s="40"/>
      <c r="I208" s="41"/>
      <c r="J208" s="40"/>
      <c r="K208" s="40"/>
      <c r="L208" s="40"/>
      <c r="M208" s="40"/>
      <c r="N208" s="40"/>
      <c r="O208" s="40"/>
      <c r="P208" s="40"/>
      <c r="Q208" s="40"/>
      <c r="R208" s="40"/>
      <c r="S208" s="40"/>
      <c r="T208" s="40"/>
      <c r="U208" s="40"/>
      <c r="V208" s="40"/>
      <c r="W208" s="40"/>
      <c r="X208" s="40"/>
      <c r="Y208" s="40"/>
      <c r="Z208" s="40"/>
    </row>
    <row r="209" spans="1:26" ht="15.75" customHeight="1" x14ac:dyDescent="0.2">
      <c r="A209" s="40"/>
      <c r="B209" s="40"/>
      <c r="C209" s="40"/>
      <c r="D209" s="40"/>
      <c r="E209" s="40"/>
      <c r="F209" s="40"/>
      <c r="G209" s="40"/>
      <c r="H209" s="40"/>
      <c r="I209" s="41"/>
      <c r="J209" s="40"/>
      <c r="K209" s="40"/>
      <c r="L209" s="40"/>
      <c r="M209" s="40"/>
      <c r="N209" s="40"/>
      <c r="O209" s="40"/>
      <c r="P209" s="40"/>
      <c r="Q209" s="40"/>
      <c r="R209" s="40"/>
      <c r="S209" s="40"/>
      <c r="T209" s="40"/>
      <c r="U209" s="40"/>
      <c r="V209" s="40"/>
      <c r="W209" s="40"/>
      <c r="X209" s="40"/>
      <c r="Y209" s="40"/>
      <c r="Z209" s="40"/>
    </row>
    <row r="210" spans="1:26" ht="15.75" customHeight="1" x14ac:dyDescent="0.2">
      <c r="A210" s="40"/>
      <c r="B210" s="40"/>
      <c r="C210" s="40"/>
      <c r="D210" s="40"/>
      <c r="E210" s="40"/>
      <c r="F210" s="40"/>
      <c r="G210" s="40"/>
      <c r="H210" s="40"/>
      <c r="I210" s="41"/>
      <c r="J210" s="40"/>
      <c r="K210" s="40"/>
      <c r="L210" s="40"/>
      <c r="M210" s="40"/>
      <c r="N210" s="40"/>
      <c r="O210" s="40"/>
      <c r="P210" s="40"/>
      <c r="Q210" s="40"/>
      <c r="R210" s="40"/>
      <c r="S210" s="40"/>
      <c r="T210" s="40"/>
      <c r="U210" s="40"/>
      <c r="V210" s="40"/>
      <c r="W210" s="40"/>
      <c r="X210" s="40"/>
      <c r="Y210" s="40"/>
      <c r="Z210" s="40"/>
    </row>
    <row r="211" spans="1:26" ht="15.75" customHeight="1" x14ac:dyDescent="0.2">
      <c r="A211" s="40"/>
      <c r="B211" s="40"/>
      <c r="C211" s="40"/>
      <c r="D211" s="40"/>
      <c r="E211" s="40"/>
      <c r="F211" s="40"/>
      <c r="G211" s="40"/>
      <c r="H211" s="40"/>
      <c r="I211" s="41"/>
      <c r="J211" s="40"/>
      <c r="K211" s="40"/>
      <c r="L211" s="40"/>
      <c r="M211" s="40"/>
      <c r="N211" s="40"/>
      <c r="O211" s="40"/>
      <c r="P211" s="40"/>
      <c r="Q211" s="40"/>
      <c r="R211" s="40"/>
      <c r="S211" s="40"/>
      <c r="T211" s="40"/>
      <c r="U211" s="40"/>
      <c r="V211" s="40"/>
      <c r="W211" s="40"/>
      <c r="X211" s="40"/>
      <c r="Y211" s="40"/>
      <c r="Z211" s="40"/>
    </row>
    <row r="212" spans="1:26" ht="15.75" customHeight="1" x14ac:dyDescent="0.2">
      <c r="A212" s="40"/>
      <c r="B212" s="40"/>
      <c r="C212" s="40"/>
      <c r="D212" s="40"/>
      <c r="E212" s="40"/>
      <c r="F212" s="40"/>
      <c r="G212" s="40"/>
      <c r="H212" s="40"/>
      <c r="I212" s="41"/>
      <c r="J212" s="40"/>
      <c r="K212" s="40"/>
      <c r="L212" s="40"/>
      <c r="M212" s="40"/>
      <c r="N212" s="40"/>
      <c r="O212" s="40"/>
      <c r="P212" s="40"/>
      <c r="Q212" s="40"/>
      <c r="R212" s="40"/>
      <c r="S212" s="40"/>
      <c r="T212" s="40"/>
      <c r="U212" s="40"/>
      <c r="V212" s="40"/>
      <c r="W212" s="40"/>
      <c r="X212" s="40"/>
      <c r="Y212" s="40"/>
      <c r="Z212" s="40"/>
    </row>
    <row r="213" spans="1:26" ht="15.75" customHeight="1" x14ac:dyDescent="0.2">
      <c r="A213" s="40"/>
      <c r="B213" s="40"/>
      <c r="C213" s="40"/>
      <c r="D213" s="40"/>
      <c r="E213" s="40"/>
      <c r="F213" s="40"/>
      <c r="G213" s="40"/>
      <c r="H213" s="40"/>
      <c r="I213" s="41"/>
      <c r="J213" s="40"/>
      <c r="K213" s="40"/>
      <c r="L213" s="40"/>
      <c r="M213" s="40"/>
      <c r="N213" s="40"/>
      <c r="O213" s="40"/>
      <c r="P213" s="40"/>
      <c r="Q213" s="40"/>
      <c r="R213" s="40"/>
      <c r="S213" s="40"/>
      <c r="T213" s="40"/>
      <c r="U213" s="40"/>
      <c r="V213" s="40"/>
      <c r="W213" s="40"/>
      <c r="X213" s="40"/>
      <c r="Y213" s="40"/>
      <c r="Z213" s="40"/>
    </row>
    <row r="214" spans="1:26" ht="15.75" customHeight="1" x14ac:dyDescent="0.2">
      <c r="A214" s="40"/>
      <c r="B214" s="40"/>
      <c r="C214" s="40"/>
      <c r="D214" s="40"/>
      <c r="E214" s="40"/>
      <c r="F214" s="40"/>
      <c r="G214" s="40"/>
      <c r="H214" s="40"/>
      <c r="I214" s="41"/>
      <c r="J214" s="40"/>
      <c r="K214" s="40"/>
      <c r="L214" s="40"/>
      <c r="M214" s="40"/>
      <c r="N214" s="40"/>
      <c r="O214" s="40"/>
      <c r="P214" s="40"/>
      <c r="Q214" s="40"/>
      <c r="R214" s="40"/>
      <c r="S214" s="40"/>
      <c r="T214" s="40"/>
      <c r="U214" s="40"/>
      <c r="V214" s="40"/>
      <c r="W214" s="40"/>
      <c r="X214" s="40"/>
      <c r="Y214" s="40"/>
      <c r="Z214" s="40"/>
    </row>
    <row r="215" spans="1:26" ht="15.75" customHeight="1" x14ac:dyDescent="0.2">
      <c r="A215" s="40"/>
      <c r="B215" s="40"/>
      <c r="C215" s="40"/>
      <c r="D215" s="40"/>
      <c r="E215" s="40"/>
      <c r="F215" s="40"/>
      <c r="G215" s="40"/>
      <c r="H215" s="40"/>
      <c r="I215" s="41"/>
      <c r="J215" s="40"/>
      <c r="K215" s="40"/>
      <c r="L215" s="40"/>
      <c r="M215" s="40"/>
      <c r="N215" s="40"/>
      <c r="O215" s="40"/>
      <c r="P215" s="40"/>
      <c r="Q215" s="40"/>
      <c r="R215" s="40"/>
      <c r="S215" s="40"/>
      <c r="T215" s="40"/>
      <c r="U215" s="40"/>
      <c r="V215" s="40"/>
      <c r="W215" s="40"/>
      <c r="X215" s="40"/>
      <c r="Y215" s="40"/>
      <c r="Z215" s="40"/>
    </row>
    <row r="216" spans="1:26" ht="15.75" customHeight="1" x14ac:dyDescent="0.2">
      <c r="A216" s="40"/>
      <c r="B216" s="40"/>
      <c r="C216" s="40"/>
      <c r="D216" s="40"/>
      <c r="E216" s="40"/>
      <c r="F216" s="40"/>
      <c r="G216" s="40"/>
      <c r="H216" s="40"/>
      <c r="I216" s="41"/>
      <c r="J216" s="40"/>
      <c r="K216" s="40"/>
      <c r="L216" s="40"/>
      <c r="M216" s="40"/>
      <c r="N216" s="40"/>
      <c r="O216" s="40"/>
      <c r="P216" s="40"/>
      <c r="Q216" s="40"/>
      <c r="R216" s="40"/>
      <c r="S216" s="40"/>
      <c r="T216" s="40"/>
      <c r="U216" s="40"/>
      <c r="V216" s="40"/>
      <c r="W216" s="40"/>
      <c r="X216" s="40"/>
      <c r="Y216" s="40"/>
      <c r="Z216" s="40"/>
    </row>
    <row r="217" spans="1:26" ht="15.75" customHeight="1" x14ac:dyDescent="0.2">
      <c r="A217" s="40"/>
      <c r="B217" s="40"/>
      <c r="C217" s="40"/>
      <c r="D217" s="40"/>
      <c r="E217" s="40"/>
      <c r="F217" s="40"/>
      <c r="G217" s="40"/>
      <c r="H217" s="40"/>
      <c r="I217" s="41"/>
      <c r="J217" s="40"/>
      <c r="K217" s="40"/>
      <c r="L217" s="40"/>
      <c r="M217" s="40"/>
      <c r="N217" s="40"/>
      <c r="O217" s="40"/>
      <c r="P217" s="40"/>
      <c r="Q217" s="40"/>
      <c r="R217" s="40"/>
      <c r="S217" s="40"/>
      <c r="T217" s="40"/>
      <c r="U217" s="40"/>
      <c r="V217" s="40"/>
      <c r="W217" s="40"/>
      <c r="X217" s="40"/>
      <c r="Y217" s="40"/>
      <c r="Z217" s="40"/>
    </row>
    <row r="218" spans="1:26" ht="15.75" customHeight="1" x14ac:dyDescent="0.2">
      <c r="A218" s="40"/>
      <c r="B218" s="40"/>
      <c r="C218" s="40"/>
      <c r="D218" s="40"/>
      <c r="E218" s="40"/>
      <c r="F218" s="40"/>
      <c r="G218" s="40"/>
      <c r="H218" s="40"/>
      <c r="I218" s="41"/>
      <c r="J218" s="40"/>
      <c r="K218" s="40"/>
      <c r="L218" s="40"/>
      <c r="M218" s="40"/>
      <c r="N218" s="40"/>
      <c r="O218" s="40"/>
      <c r="P218" s="40"/>
      <c r="Q218" s="40"/>
      <c r="R218" s="40"/>
      <c r="S218" s="40"/>
      <c r="T218" s="40"/>
      <c r="U218" s="40"/>
      <c r="V218" s="40"/>
      <c r="W218" s="40"/>
      <c r="X218" s="40"/>
      <c r="Y218" s="40"/>
      <c r="Z218" s="40"/>
    </row>
    <row r="219" spans="1:26" ht="15.75" customHeight="1" x14ac:dyDescent="0.2">
      <c r="A219" s="40"/>
      <c r="B219" s="40"/>
      <c r="C219" s="40"/>
      <c r="D219" s="40"/>
      <c r="E219" s="40"/>
      <c r="F219" s="40"/>
      <c r="G219" s="40"/>
      <c r="H219" s="40"/>
      <c r="I219" s="41"/>
      <c r="J219" s="40"/>
      <c r="K219" s="40"/>
      <c r="L219" s="40"/>
      <c r="M219" s="40"/>
      <c r="N219" s="40"/>
      <c r="O219" s="40"/>
      <c r="P219" s="40"/>
      <c r="Q219" s="40"/>
      <c r="R219" s="40"/>
      <c r="S219" s="40"/>
      <c r="T219" s="40"/>
      <c r="U219" s="40"/>
      <c r="V219" s="40"/>
      <c r="W219" s="40"/>
      <c r="X219" s="40"/>
      <c r="Y219" s="40"/>
      <c r="Z219" s="40"/>
    </row>
    <row r="220" spans="1:26" ht="15.75" customHeight="1" x14ac:dyDescent="0.2">
      <c r="A220" s="40"/>
      <c r="B220" s="40"/>
      <c r="C220" s="40"/>
      <c r="D220" s="40"/>
      <c r="E220" s="40"/>
      <c r="F220" s="40"/>
      <c r="G220" s="40"/>
      <c r="H220" s="40"/>
      <c r="I220" s="41"/>
      <c r="J220" s="40"/>
      <c r="K220" s="40"/>
      <c r="L220" s="40"/>
      <c r="M220" s="40"/>
      <c r="N220" s="40"/>
      <c r="O220" s="40"/>
      <c r="P220" s="40"/>
      <c r="Q220" s="40"/>
      <c r="R220" s="40"/>
      <c r="S220" s="40"/>
      <c r="T220" s="40"/>
      <c r="U220" s="40"/>
      <c r="V220" s="40"/>
      <c r="W220" s="40"/>
      <c r="X220" s="40"/>
      <c r="Y220" s="40"/>
      <c r="Z220" s="40"/>
    </row>
    <row r="221" spans="1:26" ht="15.75" customHeight="1" x14ac:dyDescent="0.2">
      <c r="A221" s="40"/>
      <c r="B221" s="40"/>
      <c r="C221" s="40"/>
      <c r="D221" s="40"/>
      <c r="E221" s="40"/>
      <c r="F221" s="40"/>
      <c r="G221" s="40"/>
      <c r="H221" s="40"/>
      <c r="I221" s="41"/>
      <c r="J221" s="40"/>
      <c r="K221" s="40"/>
      <c r="L221" s="40"/>
      <c r="M221" s="40"/>
      <c r="N221" s="40"/>
      <c r="O221" s="40"/>
      <c r="P221" s="40"/>
      <c r="Q221" s="40"/>
      <c r="R221" s="40"/>
      <c r="S221" s="40"/>
      <c r="T221" s="40"/>
      <c r="U221" s="40"/>
      <c r="V221" s="40"/>
      <c r="W221" s="40"/>
      <c r="X221" s="40"/>
      <c r="Y221" s="40"/>
      <c r="Z221" s="40"/>
    </row>
    <row r="222" spans="1:26" ht="15.75" customHeight="1" x14ac:dyDescent="0.2">
      <c r="A222" s="40"/>
      <c r="B222" s="40"/>
      <c r="C222" s="40"/>
      <c r="D222" s="40"/>
      <c r="E222" s="40"/>
      <c r="F222" s="40"/>
      <c r="G222" s="40"/>
      <c r="H222" s="40"/>
      <c r="I222" s="41"/>
      <c r="J222" s="40"/>
      <c r="K222" s="40"/>
      <c r="L222" s="40"/>
      <c r="M222" s="40"/>
      <c r="N222" s="40"/>
      <c r="O222" s="40"/>
      <c r="P222" s="40"/>
      <c r="Q222" s="40"/>
      <c r="R222" s="40"/>
      <c r="S222" s="40"/>
      <c r="T222" s="40"/>
      <c r="U222" s="40"/>
      <c r="V222" s="40"/>
      <c r="W222" s="40"/>
      <c r="X222" s="40"/>
      <c r="Y222" s="40"/>
      <c r="Z222" s="40"/>
    </row>
    <row r="223" spans="1:26" ht="15.75" customHeight="1" x14ac:dyDescent="0.2">
      <c r="A223" s="40"/>
      <c r="B223" s="40"/>
      <c r="C223" s="40"/>
      <c r="D223" s="40"/>
      <c r="E223" s="40"/>
      <c r="F223" s="40"/>
      <c r="G223" s="40"/>
      <c r="H223" s="40"/>
      <c r="I223" s="41"/>
      <c r="J223" s="40"/>
      <c r="K223" s="40"/>
      <c r="L223" s="40"/>
      <c r="M223" s="40"/>
      <c r="N223" s="40"/>
      <c r="O223" s="40"/>
      <c r="P223" s="40"/>
      <c r="Q223" s="40"/>
      <c r="R223" s="40"/>
      <c r="S223" s="40"/>
      <c r="T223" s="40"/>
      <c r="U223" s="40"/>
      <c r="V223" s="40"/>
      <c r="W223" s="40"/>
      <c r="X223" s="40"/>
      <c r="Y223" s="40"/>
      <c r="Z223" s="40"/>
    </row>
    <row r="224" spans="1:26" ht="15.75" customHeight="1" x14ac:dyDescent="0.2">
      <c r="A224" s="40"/>
      <c r="B224" s="40"/>
      <c r="C224" s="40"/>
      <c r="D224" s="40"/>
      <c r="E224" s="40"/>
      <c r="F224" s="40"/>
      <c r="G224" s="40"/>
      <c r="H224" s="40"/>
      <c r="I224" s="41"/>
      <c r="J224" s="40"/>
      <c r="K224" s="40"/>
      <c r="L224" s="40"/>
      <c r="M224" s="40"/>
      <c r="N224" s="40"/>
      <c r="O224" s="40"/>
      <c r="P224" s="40"/>
      <c r="Q224" s="40"/>
      <c r="R224" s="40"/>
      <c r="S224" s="40"/>
      <c r="T224" s="40"/>
      <c r="U224" s="40"/>
      <c r="V224" s="40"/>
      <c r="W224" s="40"/>
      <c r="X224" s="40"/>
      <c r="Y224" s="40"/>
      <c r="Z224" s="40"/>
    </row>
    <row r="225" spans="1:26" ht="15.75" customHeight="1" x14ac:dyDescent="0.2">
      <c r="A225" s="40"/>
      <c r="B225" s="40"/>
      <c r="C225" s="40"/>
      <c r="D225" s="40"/>
      <c r="E225" s="40"/>
      <c r="F225" s="40"/>
      <c r="G225" s="40"/>
      <c r="H225" s="40"/>
      <c r="I225" s="41"/>
      <c r="J225" s="40"/>
      <c r="K225" s="40"/>
      <c r="L225" s="40"/>
      <c r="M225" s="40"/>
      <c r="N225" s="40"/>
      <c r="O225" s="40"/>
      <c r="P225" s="40"/>
      <c r="Q225" s="40"/>
      <c r="R225" s="40"/>
      <c r="S225" s="40"/>
      <c r="T225" s="40"/>
      <c r="U225" s="40"/>
      <c r="V225" s="40"/>
      <c r="W225" s="40"/>
      <c r="X225" s="40"/>
      <c r="Y225" s="40"/>
      <c r="Z225" s="40"/>
    </row>
    <row r="226" spans="1:26" ht="15.75" customHeight="1" x14ac:dyDescent="0.2">
      <c r="A226" s="40"/>
      <c r="B226" s="40"/>
      <c r="C226" s="40"/>
      <c r="D226" s="40"/>
      <c r="E226" s="40"/>
      <c r="F226" s="40"/>
      <c r="G226" s="40"/>
      <c r="H226" s="40"/>
      <c r="I226" s="41"/>
      <c r="J226" s="40"/>
      <c r="K226" s="40"/>
      <c r="L226" s="40"/>
      <c r="M226" s="40"/>
      <c r="N226" s="40"/>
      <c r="O226" s="40"/>
      <c r="P226" s="40"/>
      <c r="Q226" s="40"/>
      <c r="R226" s="40"/>
      <c r="S226" s="40"/>
      <c r="T226" s="40"/>
      <c r="U226" s="40"/>
      <c r="V226" s="40"/>
      <c r="W226" s="40"/>
      <c r="X226" s="40"/>
      <c r="Y226" s="40"/>
      <c r="Z226" s="40"/>
    </row>
    <row r="227" spans="1:26" ht="15.75" customHeight="1" x14ac:dyDescent="0.2">
      <c r="A227" s="40"/>
      <c r="B227" s="40"/>
      <c r="C227" s="40"/>
      <c r="D227" s="40"/>
      <c r="E227" s="40"/>
      <c r="F227" s="40"/>
      <c r="G227" s="40"/>
      <c r="H227" s="40"/>
      <c r="I227" s="41"/>
      <c r="J227" s="40"/>
      <c r="K227" s="40"/>
      <c r="L227" s="40"/>
      <c r="M227" s="40"/>
      <c r="N227" s="40"/>
      <c r="O227" s="40"/>
      <c r="P227" s="40"/>
      <c r="Q227" s="40"/>
      <c r="R227" s="40"/>
      <c r="S227" s="40"/>
      <c r="T227" s="40"/>
      <c r="U227" s="40"/>
      <c r="V227" s="40"/>
      <c r="W227" s="40"/>
      <c r="X227" s="40"/>
      <c r="Y227" s="40"/>
      <c r="Z227" s="40"/>
    </row>
    <row r="228" spans="1:26" ht="15.75" customHeight="1" x14ac:dyDescent="0.2">
      <c r="A228" s="40"/>
      <c r="B228" s="40"/>
      <c r="C228" s="40"/>
      <c r="D228" s="40"/>
      <c r="E228" s="40"/>
      <c r="F228" s="40"/>
      <c r="G228" s="40"/>
      <c r="H228" s="40"/>
      <c r="I228" s="41"/>
      <c r="J228" s="40"/>
      <c r="K228" s="40"/>
      <c r="L228" s="40"/>
      <c r="M228" s="40"/>
      <c r="N228" s="40"/>
      <c r="O228" s="40"/>
      <c r="P228" s="40"/>
      <c r="Q228" s="40"/>
      <c r="R228" s="40"/>
      <c r="S228" s="40"/>
      <c r="T228" s="40"/>
      <c r="U228" s="40"/>
      <c r="V228" s="40"/>
      <c r="W228" s="40"/>
      <c r="X228" s="40"/>
      <c r="Y228" s="40"/>
      <c r="Z228" s="40"/>
    </row>
    <row r="229" spans="1:26" ht="15.75" customHeight="1" x14ac:dyDescent="0.2">
      <c r="A229" s="40"/>
      <c r="B229" s="40"/>
      <c r="C229" s="40"/>
      <c r="D229" s="40"/>
      <c r="E229" s="40"/>
      <c r="F229" s="40"/>
      <c r="G229" s="40"/>
      <c r="H229" s="40"/>
      <c r="I229" s="41"/>
      <c r="J229" s="40"/>
      <c r="K229" s="40"/>
      <c r="L229" s="40"/>
      <c r="M229" s="40"/>
      <c r="N229" s="40"/>
      <c r="O229" s="40"/>
      <c r="P229" s="40"/>
      <c r="Q229" s="40"/>
      <c r="R229" s="40"/>
      <c r="S229" s="40"/>
      <c r="T229" s="40"/>
      <c r="U229" s="40"/>
      <c r="V229" s="40"/>
      <c r="W229" s="40"/>
      <c r="X229" s="40"/>
      <c r="Y229" s="40"/>
      <c r="Z229" s="40"/>
    </row>
    <row r="230" spans="1:26" ht="15.75" customHeight="1" x14ac:dyDescent="0.2">
      <c r="A230" s="40"/>
      <c r="B230" s="40"/>
      <c r="C230" s="40"/>
      <c r="D230" s="40"/>
      <c r="E230" s="40"/>
      <c r="F230" s="40"/>
      <c r="G230" s="40"/>
      <c r="H230" s="40"/>
      <c r="I230" s="41"/>
      <c r="J230" s="40"/>
      <c r="K230" s="40"/>
      <c r="L230" s="40"/>
      <c r="M230" s="40"/>
      <c r="N230" s="40"/>
      <c r="O230" s="40"/>
      <c r="P230" s="40"/>
      <c r="Q230" s="40"/>
      <c r="R230" s="40"/>
      <c r="S230" s="40"/>
      <c r="T230" s="40"/>
      <c r="U230" s="40"/>
      <c r="V230" s="40"/>
      <c r="W230" s="40"/>
      <c r="X230" s="40"/>
      <c r="Y230" s="40"/>
      <c r="Z230" s="40"/>
    </row>
    <row r="231" spans="1:26" ht="15.75" customHeight="1" x14ac:dyDescent="0.2">
      <c r="A231" s="40"/>
      <c r="B231" s="40"/>
      <c r="C231" s="40"/>
      <c r="D231" s="40"/>
      <c r="E231" s="40"/>
      <c r="F231" s="40"/>
      <c r="G231" s="40"/>
      <c r="H231" s="40"/>
      <c r="I231" s="41"/>
      <c r="J231" s="40"/>
      <c r="K231" s="40"/>
      <c r="L231" s="40"/>
      <c r="M231" s="40"/>
      <c r="N231" s="40"/>
      <c r="O231" s="40"/>
      <c r="P231" s="40"/>
      <c r="Q231" s="40"/>
      <c r="R231" s="40"/>
      <c r="S231" s="40"/>
      <c r="T231" s="40"/>
      <c r="U231" s="40"/>
      <c r="V231" s="40"/>
      <c r="W231" s="40"/>
      <c r="X231" s="40"/>
      <c r="Y231" s="40"/>
      <c r="Z231" s="40"/>
    </row>
    <row r="232" spans="1:26" ht="15.75" customHeight="1" x14ac:dyDescent="0.2">
      <c r="A232" s="40"/>
      <c r="B232" s="40"/>
      <c r="C232" s="40"/>
      <c r="D232" s="40"/>
      <c r="E232" s="40"/>
      <c r="F232" s="40"/>
      <c r="G232" s="40"/>
      <c r="H232" s="40"/>
      <c r="I232" s="41"/>
      <c r="J232" s="40"/>
      <c r="K232" s="40"/>
      <c r="L232" s="40"/>
      <c r="M232" s="40"/>
      <c r="N232" s="40"/>
      <c r="O232" s="40"/>
      <c r="P232" s="40"/>
      <c r="Q232" s="40"/>
      <c r="R232" s="40"/>
      <c r="S232" s="40"/>
      <c r="T232" s="40"/>
      <c r="U232" s="40"/>
      <c r="V232" s="40"/>
      <c r="W232" s="40"/>
      <c r="X232" s="40"/>
      <c r="Y232" s="40"/>
      <c r="Z232" s="40"/>
    </row>
    <row r="233" spans="1:26" ht="15.75" customHeight="1" x14ac:dyDescent="0.2">
      <c r="A233" s="40"/>
      <c r="B233" s="40"/>
      <c r="C233" s="40"/>
      <c r="D233" s="40"/>
      <c r="E233" s="40"/>
      <c r="F233" s="40"/>
      <c r="G233" s="40"/>
      <c r="H233" s="40"/>
      <c r="I233" s="41"/>
      <c r="J233" s="40"/>
      <c r="K233" s="40"/>
      <c r="L233" s="40"/>
      <c r="M233" s="40"/>
      <c r="N233" s="40"/>
      <c r="O233" s="40"/>
      <c r="P233" s="40"/>
      <c r="Q233" s="40"/>
      <c r="R233" s="40"/>
      <c r="S233" s="40"/>
      <c r="T233" s="40"/>
      <c r="U233" s="40"/>
      <c r="V233" s="40"/>
      <c r="W233" s="40"/>
      <c r="X233" s="40"/>
      <c r="Y233" s="40"/>
      <c r="Z233" s="40"/>
    </row>
    <row r="234" spans="1:26" ht="15.75" customHeight="1" x14ac:dyDescent="0.2">
      <c r="A234" s="40"/>
      <c r="B234" s="40"/>
      <c r="C234" s="40"/>
      <c r="D234" s="40"/>
      <c r="E234" s="40"/>
      <c r="F234" s="40"/>
      <c r="G234" s="40"/>
      <c r="H234" s="40"/>
      <c r="I234" s="41"/>
      <c r="J234" s="40"/>
      <c r="K234" s="40"/>
      <c r="L234" s="40"/>
      <c r="M234" s="40"/>
      <c r="N234" s="40"/>
      <c r="O234" s="40"/>
      <c r="P234" s="40"/>
      <c r="Q234" s="40"/>
      <c r="R234" s="40"/>
      <c r="S234" s="40"/>
      <c r="T234" s="40"/>
      <c r="U234" s="40"/>
      <c r="V234" s="40"/>
      <c r="W234" s="40"/>
      <c r="X234" s="40"/>
      <c r="Y234" s="40"/>
      <c r="Z234" s="40"/>
    </row>
    <row r="235" spans="1:26" ht="15.75" customHeight="1" x14ac:dyDescent="0.2">
      <c r="A235" s="40"/>
      <c r="B235" s="40"/>
      <c r="C235" s="40"/>
      <c r="D235" s="40"/>
      <c r="E235" s="40"/>
      <c r="F235" s="40"/>
      <c r="G235" s="40"/>
      <c r="H235" s="40"/>
      <c r="I235" s="41"/>
      <c r="J235" s="40"/>
      <c r="K235" s="40"/>
      <c r="L235" s="40"/>
      <c r="M235" s="40"/>
      <c r="N235" s="40"/>
      <c r="O235" s="40"/>
      <c r="P235" s="40"/>
      <c r="Q235" s="40"/>
      <c r="R235" s="40"/>
      <c r="S235" s="40"/>
      <c r="T235" s="40"/>
      <c r="U235" s="40"/>
      <c r="V235" s="40"/>
      <c r="W235" s="40"/>
      <c r="X235" s="40"/>
      <c r="Y235" s="40"/>
      <c r="Z235" s="40"/>
    </row>
    <row r="236" spans="1:26" ht="15.75" customHeight="1" x14ac:dyDescent="0.2">
      <c r="A236" s="40"/>
      <c r="B236" s="40"/>
      <c r="C236" s="40"/>
      <c r="D236" s="40"/>
      <c r="E236" s="40"/>
      <c r="F236" s="40"/>
      <c r="G236" s="40"/>
      <c r="H236" s="40"/>
      <c r="I236" s="41"/>
      <c r="J236" s="40"/>
      <c r="K236" s="40"/>
      <c r="L236" s="40"/>
      <c r="M236" s="40"/>
      <c r="N236" s="40"/>
      <c r="O236" s="40"/>
      <c r="P236" s="40"/>
      <c r="Q236" s="40"/>
      <c r="R236" s="40"/>
      <c r="S236" s="40"/>
      <c r="T236" s="40"/>
      <c r="U236" s="40"/>
      <c r="V236" s="40"/>
      <c r="W236" s="40"/>
      <c r="X236" s="40"/>
      <c r="Y236" s="40"/>
      <c r="Z236" s="40"/>
    </row>
    <row r="237" spans="1:26" ht="15.75" customHeight="1" x14ac:dyDescent="0.2">
      <c r="A237" s="40"/>
      <c r="B237" s="40"/>
      <c r="C237" s="40"/>
      <c r="D237" s="40"/>
      <c r="E237" s="40"/>
      <c r="F237" s="40"/>
      <c r="G237" s="40"/>
      <c r="H237" s="40"/>
      <c r="I237" s="41"/>
      <c r="J237" s="40"/>
      <c r="K237" s="40"/>
      <c r="L237" s="40"/>
      <c r="M237" s="40"/>
      <c r="N237" s="40"/>
      <c r="O237" s="40"/>
      <c r="P237" s="40"/>
      <c r="Q237" s="40"/>
      <c r="R237" s="40"/>
      <c r="S237" s="40"/>
      <c r="T237" s="40"/>
      <c r="U237" s="40"/>
      <c r="V237" s="40"/>
      <c r="W237" s="40"/>
      <c r="X237" s="40"/>
      <c r="Y237" s="40"/>
      <c r="Z237" s="40"/>
    </row>
    <row r="238" spans="1:26" ht="15.75" customHeight="1" x14ac:dyDescent="0.2">
      <c r="A238" s="40"/>
      <c r="B238" s="40"/>
      <c r="C238" s="40"/>
      <c r="D238" s="40"/>
      <c r="E238" s="40"/>
      <c r="F238" s="40"/>
      <c r="G238" s="40"/>
      <c r="H238" s="40"/>
      <c r="I238" s="41"/>
      <c r="J238" s="40"/>
      <c r="K238" s="40"/>
      <c r="L238" s="40"/>
      <c r="M238" s="40"/>
      <c r="N238" s="40"/>
      <c r="O238" s="40"/>
      <c r="P238" s="40"/>
      <c r="Q238" s="40"/>
      <c r="R238" s="40"/>
      <c r="S238" s="40"/>
      <c r="T238" s="40"/>
      <c r="U238" s="40"/>
      <c r="V238" s="40"/>
      <c r="W238" s="40"/>
      <c r="X238" s="40"/>
      <c r="Y238" s="40"/>
      <c r="Z238" s="40"/>
    </row>
    <row r="239" spans="1:26" ht="15.75" customHeight="1" x14ac:dyDescent="0.2">
      <c r="A239" s="40"/>
      <c r="B239" s="40"/>
      <c r="C239" s="40"/>
      <c r="D239" s="40"/>
      <c r="E239" s="40"/>
      <c r="F239" s="40"/>
      <c r="G239" s="40"/>
      <c r="H239" s="40"/>
      <c r="I239" s="41"/>
      <c r="J239" s="40"/>
      <c r="K239" s="40"/>
      <c r="L239" s="40"/>
      <c r="M239" s="40"/>
      <c r="N239" s="40"/>
      <c r="O239" s="40"/>
      <c r="P239" s="40"/>
      <c r="Q239" s="40"/>
      <c r="R239" s="40"/>
      <c r="S239" s="40"/>
      <c r="T239" s="40"/>
      <c r="U239" s="40"/>
      <c r="V239" s="40"/>
      <c r="W239" s="40"/>
      <c r="X239" s="40"/>
      <c r="Y239" s="40"/>
      <c r="Z239" s="40"/>
    </row>
    <row r="240" spans="1:26" ht="15.75" customHeight="1" x14ac:dyDescent="0.2">
      <c r="A240" s="40"/>
      <c r="B240" s="40"/>
      <c r="C240" s="40"/>
      <c r="D240" s="40"/>
      <c r="E240" s="40"/>
      <c r="F240" s="40"/>
      <c r="G240" s="40"/>
      <c r="H240" s="40"/>
      <c r="I240" s="41"/>
      <c r="J240" s="40"/>
      <c r="K240" s="40"/>
      <c r="L240" s="40"/>
      <c r="M240" s="40"/>
      <c r="N240" s="40"/>
      <c r="O240" s="40"/>
      <c r="P240" s="40"/>
      <c r="Q240" s="40"/>
      <c r="R240" s="40"/>
      <c r="S240" s="40"/>
      <c r="T240" s="40"/>
      <c r="U240" s="40"/>
      <c r="V240" s="40"/>
      <c r="W240" s="40"/>
      <c r="X240" s="40"/>
      <c r="Y240" s="40"/>
      <c r="Z240" s="40"/>
    </row>
    <row r="241" spans="1:26" ht="15.75" customHeight="1" x14ac:dyDescent="0.2">
      <c r="A241" s="40"/>
      <c r="B241" s="40"/>
      <c r="C241" s="40"/>
      <c r="D241" s="40"/>
      <c r="E241" s="40"/>
      <c r="F241" s="40"/>
      <c r="G241" s="40"/>
      <c r="H241" s="40"/>
      <c r="I241" s="41"/>
      <c r="J241" s="40"/>
      <c r="K241" s="40"/>
      <c r="L241" s="40"/>
      <c r="M241" s="40"/>
      <c r="N241" s="40"/>
      <c r="O241" s="40"/>
      <c r="P241" s="40"/>
      <c r="Q241" s="40"/>
      <c r="R241" s="40"/>
      <c r="S241" s="40"/>
      <c r="T241" s="40"/>
      <c r="U241" s="40"/>
      <c r="V241" s="40"/>
      <c r="W241" s="40"/>
      <c r="X241" s="40"/>
      <c r="Y241" s="40"/>
      <c r="Z241" s="40"/>
    </row>
    <row r="242" spans="1:26" ht="15.75" customHeight="1" x14ac:dyDescent="0.2">
      <c r="A242" s="40"/>
      <c r="B242" s="40"/>
      <c r="C242" s="40"/>
      <c r="D242" s="40"/>
      <c r="E242" s="40"/>
      <c r="F242" s="40"/>
      <c r="G242" s="40"/>
      <c r="H242" s="40"/>
      <c r="I242" s="41"/>
      <c r="J242" s="40"/>
      <c r="K242" s="40"/>
      <c r="L242" s="40"/>
      <c r="M242" s="40"/>
      <c r="N242" s="40"/>
      <c r="O242" s="40"/>
      <c r="P242" s="40"/>
      <c r="Q242" s="40"/>
      <c r="R242" s="40"/>
      <c r="S242" s="40"/>
      <c r="T242" s="40"/>
      <c r="U242" s="40"/>
      <c r="V242" s="40"/>
      <c r="W242" s="40"/>
      <c r="X242" s="40"/>
      <c r="Y242" s="40"/>
      <c r="Z242" s="40"/>
    </row>
    <row r="243" spans="1:26" ht="15.75" customHeight="1" x14ac:dyDescent="0.2">
      <c r="A243" s="40"/>
      <c r="B243" s="40"/>
      <c r="C243" s="40"/>
      <c r="D243" s="40"/>
      <c r="E243" s="40"/>
      <c r="F243" s="40"/>
      <c r="G243" s="40"/>
      <c r="H243" s="40"/>
      <c r="I243" s="41"/>
      <c r="J243" s="40"/>
      <c r="K243" s="40"/>
      <c r="L243" s="40"/>
      <c r="M243" s="40"/>
      <c r="N243" s="40"/>
      <c r="O243" s="40"/>
      <c r="P243" s="40"/>
      <c r="Q243" s="40"/>
      <c r="R243" s="40"/>
      <c r="S243" s="40"/>
      <c r="T243" s="40"/>
      <c r="U243" s="40"/>
      <c r="V243" s="40"/>
      <c r="W243" s="40"/>
      <c r="X243" s="40"/>
      <c r="Y243" s="40"/>
      <c r="Z243" s="40"/>
    </row>
    <row r="244" spans="1:26" ht="15.75" customHeight="1" x14ac:dyDescent="0.2">
      <c r="A244" s="40"/>
      <c r="B244" s="40"/>
      <c r="C244" s="40"/>
      <c r="D244" s="40"/>
      <c r="E244" s="40"/>
      <c r="F244" s="40"/>
      <c r="G244" s="40"/>
      <c r="H244" s="40"/>
      <c r="I244" s="41"/>
      <c r="J244" s="40"/>
      <c r="K244" s="40"/>
      <c r="L244" s="40"/>
      <c r="M244" s="40"/>
      <c r="N244" s="40"/>
      <c r="O244" s="40"/>
      <c r="P244" s="40"/>
      <c r="Q244" s="40"/>
      <c r="R244" s="40"/>
      <c r="S244" s="40"/>
      <c r="T244" s="40"/>
      <c r="U244" s="40"/>
      <c r="V244" s="40"/>
      <c r="W244" s="40"/>
      <c r="X244" s="40"/>
      <c r="Y244" s="40"/>
      <c r="Z244" s="40"/>
    </row>
    <row r="245" spans="1:26" ht="15.75" customHeight="1" x14ac:dyDescent="0.2">
      <c r="A245" s="40"/>
      <c r="B245" s="40"/>
      <c r="C245" s="40"/>
      <c r="D245" s="40"/>
      <c r="E245" s="40"/>
      <c r="F245" s="40"/>
      <c r="G245" s="40"/>
      <c r="H245" s="40"/>
      <c r="I245" s="41"/>
      <c r="J245" s="40"/>
      <c r="K245" s="40"/>
      <c r="L245" s="40"/>
      <c r="M245" s="40"/>
      <c r="N245" s="40"/>
      <c r="O245" s="40"/>
      <c r="P245" s="40"/>
      <c r="Q245" s="40"/>
      <c r="R245" s="40"/>
      <c r="S245" s="40"/>
      <c r="T245" s="40"/>
      <c r="U245" s="40"/>
      <c r="V245" s="40"/>
      <c r="W245" s="40"/>
      <c r="X245" s="40"/>
      <c r="Y245" s="40"/>
      <c r="Z245" s="40"/>
    </row>
    <row r="246" spans="1:26" ht="15.75" customHeight="1" x14ac:dyDescent="0.2">
      <c r="A246" s="40"/>
      <c r="B246" s="40"/>
      <c r="C246" s="40"/>
      <c r="D246" s="40"/>
      <c r="E246" s="40"/>
      <c r="F246" s="40"/>
      <c r="G246" s="40"/>
      <c r="H246" s="40"/>
      <c r="I246" s="41"/>
      <c r="J246" s="40"/>
      <c r="K246" s="40"/>
      <c r="L246" s="40"/>
      <c r="M246" s="40"/>
      <c r="N246" s="40"/>
      <c r="O246" s="40"/>
      <c r="P246" s="40"/>
      <c r="Q246" s="40"/>
      <c r="R246" s="40"/>
      <c r="S246" s="40"/>
      <c r="T246" s="40"/>
      <c r="U246" s="40"/>
      <c r="V246" s="40"/>
      <c r="W246" s="40"/>
      <c r="X246" s="40"/>
      <c r="Y246" s="40"/>
      <c r="Z246" s="40"/>
    </row>
    <row r="247" spans="1:26" ht="15.75" customHeight="1" x14ac:dyDescent="0.2">
      <c r="A247" s="40"/>
      <c r="B247" s="40"/>
      <c r="C247" s="40"/>
      <c r="D247" s="40"/>
      <c r="E247" s="40"/>
      <c r="F247" s="40"/>
      <c r="G247" s="40"/>
      <c r="H247" s="40"/>
      <c r="I247" s="41"/>
      <c r="J247" s="40"/>
      <c r="K247" s="40"/>
      <c r="L247" s="40"/>
      <c r="M247" s="40"/>
      <c r="N247" s="40"/>
      <c r="O247" s="40"/>
      <c r="P247" s="40"/>
      <c r="Q247" s="40"/>
      <c r="R247" s="40"/>
      <c r="S247" s="40"/>
      <c r="T247" s="40"/>
      <c r="U247" s="40"/>
      <c r="V247" s="40"/>
      <c r="W247" s="40"/>
      <c r="X247" s="40"/>
      <c r="Y247" s="40"/>
      <c r="Z247" s="40"/>
    </row>
    <row r="248" spans="1:26" ht="15.75" customHeight="1" x14ac:dyDescent="0.2">
      <c r="A248" s="40"/>
      <c r="B248" s="40"/>
      <c r="C248" s="40"/>
      <c r="D248" s="40"/>
      <c r="E248" s="40"/>
      <c r="F248" s="40"/>
      <c r="G248" s="40"/>
      <c r="H248" s="40"/>
      <c r="I248" s="41"/>
      <c r="J248" s="40"/>
      <c r="K248" s="40"/>
      <c r="L248" s="40"/>
      <c r="M248" s="40"/>
      <c r="N248" s="40"/>
      <c r="O248" s="40"/>
      <c r="P248" s="40"/>
      <c r="Q248" s="40"/>
      <c r="R248" s="40"/>
      <c r="S248" s="40"/>
      <c r="T248" s="40"/>
      <c r="U248" s="40"/>
      <c r="V248" s="40"/>
      <c r="W248" s="40"/>
      <c r="X248" s="40"/>
      <c r="Y248" s="40"/>
      <c r="Z248" s="40"/>
    </row>
    <row r="249" spans="1:26" ht="15.75" customHeight="1" x14ac:dyDescent="0.2">
      <c r="A249" s="40"/>
      <c r="B249" s="40"/>
      <c r="C249" s="40"/>
      <c r="D249" s="40"/>
      <c r="E249" s="40"/>
      <c r="F249" s="40"/>
      <c r="G249" s="40"/>
      <c r="H249" s="40"/>
      <c r="I249" s="41"/>
      <c r="J249" s="40"/>
      <c r="K249" s="40"/>
      <c r="L249" s="40"/>
      <c r="M249" s="40"/>
      <c r="N249" s="40"/>
      <c r="O249" s="40"/>
      <c r="P249" s="40"/>
      <c r="Q249" s="40"/>
      <c r="R249" s="40"/>
      <c r="S249" s="40"/>
      <c r="T249" s="40"/>
      <c r="U249" s="40"/>
      <c r="V249" s="40"/>
      <c r="W249" s="40"/>
      <c r="X249" s="40"/>
      <c r="Y249" s="40"/>
      <c r="Z249" s="40"/>
    </row>
    <row r="250" spans="1:26" ht="15.75" customHeight="1" x14ac:dyDescent="0.2">
      <c r="A250" s="40"/>
      <c r="B250" s="40"/>
      <c r="C250" s="40"/>
      <c r="D250" s="40"/>
      <c r="E250" s="40"/>
      <c r="F250" s="40"/>
      <c r="G250" s="40"/>
      <c r="H250" s="40"/>
      <c r="I250" s="41"/>
      <c r="J250" s="40"/>
      <c r="K250" s="40"/>
      <c r="L250" s="40"/>
      <c r="M250" s="40"/>
      <c r="N250" s="40"/>
      <c r="O250" s="40"/>
      <c r="P250" s="40"/>
      <c r="Q250" s="40"/>
      <c r="R250" s="40"/>
      <c r="S250" s="40"/>
      <c r="T250" s="40"/>
      <c r="U250" s="40"/>
      <c r="V250" s="40"/>
      <c r="W250" s="40"/>
      <c r="X250" s="40"/>
      <c r="Y250" s="40"/>
      <c r="Z250" s="40"/>
    </row>
    <row r="251" spans="1:26" ht="15.75" customHeight="1" x14ac:dyDescent="0.2">
      <c r="A251" s="40"/>
      <c r="B251" s="40"/>
      <c r="C251" s="40"/>
      <c r="D251" s="40"/>
      <c r="E251" s="40"/>
      <c r="F251" s="40"/>
      <c r="G251" s="40"/>
      <c r="H251" s="40"/>
      <c r="I251" s="41"/>
      <c r="J251" s="40"/>
      <c r="K251" s="40"/>
      <c r="L251" s="40"/>
      <c r="M251" s="40"/>
      <c r="N251" s="40"/>
      <c r="O251" s="40"/>
      <c r="P251" s="40"/>
      <c r="Q251" s="40"/>
      <c r="R251" s="40"/>
      <c r="S251" s="40"/>
      <c r="T251" s="40"/>
      <c r="U251" s="40"/>
      <c r="V251" s="40"/>
      <c r="W251" s="40"/>
      <c r="X251" s="40"/>
      <c r="Y251" s="40"/>
      <c r="Z251" s="40"/>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KM524"/>
  <sheetViews>
    <sheetView showGridLines="0" topLeftCell="A437" zoomScale="60" zoomScaleNormal="60" workbookViewId="0">
      <selection activeCell="R31" sqref="R31:S31"/>
    </sheetView>
  </sheetViews>
  <sheetFormatPr defaultColWidth="12.625" defaultRowHeight="15" customHeight="1" x14ac:dyDescent="0.2"/>
  <cols>
    <col min="1" max="1" width="7.25" style="198" customWidth="1"/>
    <col min="2" max="2" width="10.625" style="198" customWidth="1"/>
    <col min="3" max="3" width="15.25" style="198" customWidth="1"/>
    <col min="4" max="4" width="15" style="198" customWidth="1"/>
    <col min="5" max="5" width="99.5" style="198" customWidth="1"/>
    <col min="6" max="6" width="8.5" style="198" customWidth="1"/>
    <col min="7" max="7" width="11.375" style="199" customWidth="1"/>
    <col min="8" max="8" width="17.375" style="198" customWidth="1"/>
    <col min="9" max="13" width="14.75" style="198" customWidth="1"/>
    <col min="14" max="14" width="16.25" style="198" customWidth="1"/>
    <col min="15" max="15" width="18" style="198" customWidth="1"/>
    <col min="16" max="16" width="16" style="198" customWidth="1"/>
    <col min="17" max="17" width="14.625" style="198" customWidth="1"/>
    <col min="18" max="19" width="15.125" style="198" customWidth="1"/>
    <col min="20" max="20" width="7.625" style="198" customWidth="1"/>
    <col min="21" max="21" width="17.875" style="198" customWidth="1"/>
    <col min="22" max="34" width="7.625" style="198" customWidth="1"/>
    <col min="35" max="16384" width="12.625" style="198"/>
  </cols>
  <sheetData>
    <row r="1" spans="1:36" ht="18.75" customHeight="1" x14ac:dyDescent="0.2">
      <c r="A1" s="90"/>
      <c r="B1" s="91"/>
      <c r="C1" s="92"/>
      <c r="D1" s="93"/>
      <c r="E1" s="93"/>
      <c r="F1" s="94"/>
      <c r="G1" s="189"/>
      <c r="H1" s="94"/>
      <c r="I1" s="96"/>
      <c r="J1" s="96"/>
      <c r="K1" s="96"/>
      <c r="L1" s="44"/>
      <c r="M1" s="95"/>
      <c r="N1" s="4"/>
      <c r="O1" s="4"/>
      <c r="P1" s="4"/>
      <c r="Q1" s="4"/>
      <c r="R1" s="97"/>
      <c r="S1" s="44"/>
      <c r="T1" s="44"/>
      <c r="U1" s="44"/>
      <c r="V1" s="44"/>
      <c r="W1" s="44"/>
      <c r="X1" s="44"/>
      <c r="Y1" s="44"/>
      <c r="Z1" s="44"/>
      <c r="AA1" s="44"/>
      <c r="AB1" s="44"/>
      <c r="AC1" s="44"/>
      <c r="AD1" s="44"/>
      <c r="AE1" s="44"/>
      <c r="AF1" s="44"/>
      <c r="AG1" s="44"/>
      <c r="AH1" s="44"/>
      <c r="AI1" s="40"/>
      <c r="AJ1" s="40"/>
    </row>
    <row r="2" spans="1:36" ht="18.75" customHeight="1" x14ac:dyDescent="0.2">
      <c r="A2" s="90"/>
      <c r="B2" s="375" t="s">
        <v>26</v>
      </c>
      <c r="C2" s="376"/>
      <c r="D2" s="376"/>
      <c r="E2" s="376"/>
      <c r="F2" s="376"/>
      <c r="G2" s="376"/>
      <c r="H2" s="376"/>
      <c r="I2" s="376"/>
      <c r="J2" s="376"/>
      <c r="K2" s="376"/>
      <c r="L2" s="376"/>
      <c r="M2" s="376"/>
      <c r="N2" s="376"/>
      <c r="O2" s="377"/>
      <c r="P2" s="95"/>
      <c r="Q2" s="4"/>
      <c r="R2" s="4"/>
      <c r="S2" s="4"/>
      <c r="T2" s="4"/>
      <c r="U2" s="97"/>
      <c r="V2" s="44"/>
      <c r="W2" s="44"/>
      <c r="X2" s="44"/>
      <c r="Y2" s="44"/>
      <c r="Z2" s="44"/>
      <c r="AA2" s="44"/>
      <c r="AB2" s="44"/>
      <c r="AC2" s="44"/>
      <c r="AD2" s="44"/>
      <c r="AE2" s="44"/>
      <c r="AF2" s="44"/>
      <c r="AG2" s="44"/>
      <c r="AH2" s="44"/>
      <c r="AI2" s="44"/>
      <c r="AJ2" s="44"/>
    </row>
    <row r="3" spans="1:36" ht="18.75" customHeight="1" x14ac:dyDescent="0.2">
      <c r="A3" s="90"/>
      <c r="B3" s="378"/>
      <c r="C3" s="379"/>
      <c r="D3" s="379"/>
      <c r="E3" s="379"/>
      <c r="F3" s="379"/>
      <c r="G3" s="379"/>
      <c r="H3" s="379"/>
      <c r="I3" s="379"/>
      <c r="J3" s="379"/>
      <c r="K3" s="379"/>
      <c r="L3" s="379"/>
      <c r="M3" s="379"/>
      <c r="N3" s="379"/>
      <c r="O3" s="380"/>
      <c r="P3" s="95"/>
      <c r="Q3" s="4"/>
      <c r="R3" s="4"/>
      <c r="S3" s="4"/>
      <c r="T3" s="4"/>
      <c r="U3" s="97"/>
      <c r="V3" s="44"/>
      <c r="W3" s="44"/>
      <c r="X3" s="44"/>
      <c r="Y3" s="44"/>
      <c r="Z3" s="44"/>
      <c r="AA3" s="44"/>
      <c r="AB3" s="44"/>
      <c r="AC3" s="44"/>
      <c r="AD3" s="44"/>
      <c r="AE3" s="44"/>
      <c r="AF3" s="44"/>
      <c r="AG3" s="44"/>
      <c r="AH3" s="44"/>
      <c r="AI3" s="44"/>
      <c r="AJ3" s="44"/>
    </row>
    <row r="4" spans="1:36" ht="18.75" customHeight="1" x14ac:dyDescent="0.2">
      <c r="A4" s="90"/>
      <c r="B4" s="378"/>
      <c r="C4" s="379"/>
      <c r="D4" s="379"/>
      <c r="E4" s="379"/>
      <c r="F4" s="379"/>
      <c r="G4" s="379"/>
      <c r="H4" s="379"/>
      <c r="I4" s="379"/>
      <c r="J4" s="379"/>
      <c r="K4" s="379"/>
      <c r="L4" s="379"/>
      <c r="M4" s="379"/>
      <c r="N4" s="379"/>
      <c r="O4" s="380"/>
      <c r="P4" s="95"/>
      <c r="Q4" s="4"/>
      <c r="R4" s="4"/>
      <c r="S4" s="4"/>
      <c r="T4" s="4"/>
      <c r="U4" s="97"/>
      <c r="V4" s="44"/>
      <c r="W4" s="44"/>
      <c r="X4" s="44"/>
      <c r="Y4" s="44"/>
      <c r="Z4" s="44"/>
      <c r="AA4" s="44"/>
      <c r="AB4" s="44"/>
      <c r="AC4" s="44"/>
      <c r="AD4" s="44"/>
      <c r="AE4" s="44"/>
      <c r="AF4" s="44"/>
      <c r="AG4" s="44"/>
      <c r="AH4" s="44"/>
      <c r="AI4" s="44"/>
      <c r="AJ4" s="44"/>
    </row>
    <row r="5" spans="1:36" ht="18.75" customHeight="1" x14ac:dyDescent="0.2">
      <c r="A5" s="90"/>
      <c r="B5" s="378"/>
      <c r="C5" s="379"/>
      <c r="D5" s="379"/>
      <c r="E5" s="379"/>
      <c r="F5" s="379"/>
      <c r="G5" s="379"/>
      <c r="H5" s="379"/>
      <c r="I5" s="379"/>
      <c r="J5" s="379"/>
      <c r="K5" s="379"/>
      <c r="L5" s="379"/>
      <c r="M5" s="379"/>
      <c r="N5" s="379"/>
      <c r="O5" s="380"/>
      <c r="P5" s="95"/>
      <c r="Q5" s="4"/>
      <c r="R5" s="4"/>
      <c r="S5" s="4"/>
      <c r="T5" s="4"/>
      <c r="U5" s="97"/>
      <c r="V5" s="44"/>
      <c r="W5" s="44"/>
      <c r="X5" s="44"/>
      <c r="Y5" s="44"/>
      <c r="Z5" s="44"/>
      <c r="AA5" s="44"/>
      <c r="AB5" s="44"/>
      <c r="AC5" s="44"/>
      <c r="AD5" s="44"/>
      <c r="AE5" s="44"/>
      <c r="AF5" s="44"/>
      <c r="AG5" s="44"/>
      <c r="AH5" s="44"/>
      <c r="AI5" s="44"/>
      <c r="AJ5" s="44"/>
    </row>
    <row r="6" spans="1:36" ht="18.75" customHeight="1" x14ac:dyDescent="0.2">
      <c r="A6" s="90"/>
      <c r="B6" s="381"/>
      <c r="C6" s="382"/>
      <c r="D6" s="382"/>
      <c r="E6" s="382"/>
      <c r="F6" s="382"/>
      <c r="G6" s="382"/>
      <c r="H6" s="382"/>
      <c r="I6" s="382"/>
      <c r="J6" s="382"/>
      <c r="K6" s="382"/>
      <c r="L6" s="382"/>
      <c r="M6" s="382"/>
      <c r="N6" s="382"/>
      <c r="O6" s="383"/>
      <c r="P6" s="95"/>
      <c r="Q6" s="4"/>
      <c r="R6" s="4"/>
      <c r="S6" s="4"/>
      <c r="T6" s="4"/>
      <c r="U6" s="97"/>
      <c r="V6" s="44"/>
      <c r="W6" s="44"/>
      <c r="X6" s="44"/>
      <c r="Y6" s="44"/>
      <c r="Z6" s="44"/>
      <c r="AA6" s="44"/>
      <c r="AB6" s="44"/>
      <c r="AC6" s="44"/>
      <c r="AD6" s="44"/>
      <c r="AE6" s="44"/>
      <c r="AF6" s="44"/>
      <c r="AG6" s="44"/>
      <c r="AH6" s="44"/>
      <c r="AI6" s="44"/>
      <c r="AJ6" s="44"/>
    </row>
    <row r="7" spans="1:36" ht="15" customHeight="1" x14ac:dyDescent="0.2">
      <c r="A7" s="90"/>
      <c r="B7" s="91"/>
      <c r="C7" s="92"/>
      <c r="D7" s="4"/>
      <c r="E7" s="93"/>
      <c r="F7" s="4"/>
      <c r="G7" s="189"/>
      <c r="H7" s="4"/>
      <c r="I7" s="4"/>
      <c r="J7" s="95"/>
      <c r="K7" s="94"/>
      <c r="L7" s="44"/>
      <c r="M7" s="44"/>
      <c r="N7" s="44"/>
      <c r="O7" s="44"/>
      <c r="P7" s="95"/>
      <c r="Q7" s="4"/>
      <c r="R7" s="4"/>
      <c r="S7" s="4"/>
      <c r="T7" s="4"/>
      <c r="U7" s="97"/>
      <c r="V7" s="44"/>
      <c r="W7" s="44"/>
      <c r="X7" s="44"/>
      <c r="Y7" s="44"/>
      <c r="Z7" s="44"/>
      <c r="AA7" s="44"/>
      <c r="AB7" s="44"/>
      <c r="AC7" s="44"/>
      <c r="AD7" s="44"/>
      <c r="AE7" s="44"/>
      <c r="AF7" s="44"/>
      <c r="AG7" s="44"/>
      <c r="AH7" s="44"/>
      <c r="AI7" s="44"/>
      <c r="AJ7" s="44"/>
    </row>
    <row r="8" spans="1:36" ht="15" customHeight="1" x14ac:dyDescent="0.2">
      <c r="A8" s="90"/>
      <c r="B8" s="98" t="str">
        <f>'DADOS GERAIS'!$B$8</f>
        <v>Secretaria de Atenção Especializada à Saúde</v>
      </c>
      <c r="C8" s="99"/>
      <c r="D8" s="6"/>
      <c r="E8" s="100"/>
      <c r="F8" s="6"/>
      <c r="G8" s="190"/>
      <c r="H8" s="6"/>
      <c r="I8" s="6"/>
      <c r="J8" s="101"/>
      <c r="K8" s="6" t="str">
        <f>RESUMO!D8</f>
        <v>BDI Geral:</v>
      </c>
      <c r="L8" s="102"/>
      <c r="M8" s="6" t="str">
        <f>RESUMO!E8</f>
        <v>Encargo Social Mensalista:</v>
      </c>
      <c r="N8" s="102"/>
      <c r="O8" s="49" t="str">
        <f>'DADOS GERAIS'!$B$22</f>
        <v>Data:</v>
      </c>
      <c r="P8" s="95"/>
      <c r="Q8" s="4"/>
      <c r="R8" s="4"/>
      <c r="S8" s="4"/>
      <c r="T8" s="4"/>
      <c r="U8" s="97"/>
      <c r="V8" s="44"/>
      <c r="W8" s="44"/>
      <c r="X8" s="44"/>
      <c r="Y8" s="44"/>
      <c r="Z8" s="44"/>
      <c r="AA8" s="44"/>
      <c r="AB8" s="44"/>
      <c r="AC8" s="44"/>
      <c r="AD8" s="44"/>
      <c r="AE8" s="44"/>
      <c r="AF8" s="44"/>
      <c r="AG8" s="44"/>
      <c r="AH8" s="44"/>
      <c r="AI8" s="44"/>
      <c r="AJ8" s="44"/>
    </row>
    <row r="9" spans="1:36" ht="15" customHeight="1" x14ac:dyDescent="0.2">
      <c r="A9" s="90"/>
      <c r="B9" s="50" t="str">
        <f>'DADOS GERAIS'!$B$9</f>
        <v>Unidade Básica de Saúde Porte 2 - Área Construída: 500,17m²</v>
      </c>
      <c r="C9" s="103"/>
      <c r="D9" s="9"/>
      <c r="E9" s="104"/>
      <c r="F9" s="40"/>
      <c r="G9" s="191"/>
      <c r="H9" s="40"/>
      <c r="I9" s="40"/>
      <c r="J9" s="41"/>
      <c r="K9" s="105">
        <f>RESUMO!D9</f>
        <v>0.24017565633210713</v>
      </c>
      <c r="L9" s="104"/>
      <c r="M9" s="105">
        <f>RESUMO!E9</f>
        <v>0.69789999999999996</v>
      </c>
      <c r="N9" s="104"/>
      <c r="O9" s="53" t="str">
        <f>'DADOS GERAIS'!$C$22</f>
        <v>11/02/2025</v>
      </c>
      <c r="P9" s="95"/>
      <c r="Q9" s="4"/>
      <c r="R9" s="4"/>
      <c r="S9" s="4"/>
      <c r="T9" s="4"/>
      <c r="U9" s="97"/>
      <c r="V9" s="44"/>
      <c r="W9" s="44"/>
      <c r="X9" s="44"/>
      <c r="Y9" s="44"/>
      <c r="Z9" s="44"/>
      <c r="AA9" s="44"/>
      <c r="AB9" s="44"/>
      <c r="AC9" s="44"/>
      <c r="AD9" s="44"/>
      <c r="AE9" s="44"/>
      <c r="AF9" s="44"/>
      <c r="AG9" s="44"/>
      <c r="AH9" s="44"/>
      <c r="AI9" s="44"/>
      <c r="AJ9" s="44"/>
    </row>
    <row r="10" spans="1:36" ht="15" customHeight="1" x14ac:dyDescent="0.2">
      <c r="A10" s="90"/>
      <c r="B10" s="50"/>
      <c r="C10" s="103"/>
      <c r="D10" s="9"/>
      <c r="E10" s="104"/>
      <c r="F10" s="9"/>
      <c r="G10" s="192"/>
      <c r="H10" s="9"/>
      <c r="I10" s="9"/>
      <c r="J10" s="106"/>
      <c r="K10" s="9"/>
      <c r="L10" s="40"/>
      <c r="M10" s="40"/>
      <c r="N10" s="40"/>
      <c r="O10" s="107"/>
      <c r="P10" s="95"/>
      <c r="Q10" s="4"/>
      <c r="R10" s="4"/>
      <c r="S10" s="4"/>
      <c r="T10" s="4"/>
      <c r="U10" s="97"/>
      <c r="V10" s="44"/>
      <c r="W10" s="44"/>
      <c r="X10" s="44"/>
      <c r="Y10" s="44"/>
      <c r="Z10" s="44"/>
      <c r="AA10" s="44"/>
      <c r="AB10" s="44"/>
      <c r="AC10" s="44"/>
      <c r="AD10" s="44"/>
      <c r="AE10" s="44"/>
      <c r="AF10" s="44"/>
      <c r="AG10" s="44"/>
      <c r="AH10" s="44"/>
      <c r="AI10" s="44"/>
      <c r="AJ10" s="44"/>
    </row>
    <row r="11" spans="1:36" ht="12.75" customHeight="1" x14ac:dyDescent="0.2">
      <c r="A11" s="90"/>
      <c r="B11" s="56" t="str">
        <f>RESUMO!B11</f>
        <v>Bancos:</v>
      </c>
      <c r="C11" s="103"/>
      <c r="D11" s="9"/>
      <c r="E11" s="104"/>
      <c r="F11" s="9"/>
      <c r="G11" s="192"/>
      <c r="H11" s="9"/>
      <c r="I11" s="9"/>
      <c r="J11" s="106"/>
      <c r="K11" s="9" t="str">
        <f>RESUMO!D11</f>
        <v>BDI Equipamentos:</v>
      </c>
      <c r="L11" s="40"/>
      <c r="M11" s="108" t="str">
        <f>RESUMO!E11</f>
        <v>Encargo Social Horista:</v>
      </c>
      <c r="N11" s="40"/>
      <c r="O11" s="55" t="str">
        <f>'DADOS GERAIS'!$B$23</f>
        <v>Revisão:</v>
      </c>
      <c r="P11" s="95"/>
      <c r="Q11" s="4"/>
      <c r="R11" s="4"/>
      <c r="S11" s="4"/>
      <c r="T11" s="4"/>
      <c r="U11" s="97"/>
      <c r="V11" s="44"/>
      <c r="W11" s="44"/>
      <c r="X11" s="44"/>
      <c r="Y11" s="44"/>
      <c r="Z11" s="44"/>
      <c r="AA11" s="44"/>
      <c r="AB11" s="44"/>
      <c r="AC11" s="44"/>
      <c r="AD11" s="44"/>
      <c r="AE11" s="44"/>
      <c r="AF11" s="44"/>
      <c r="AG11" s="44"/>
      <c r="AH11" s="44"/>
      <c r="AI11" s="44"/>
      <c r="AJ11" s="44"/>
    </row>
    <row r="12" spans="1:36" ht="15" customHeight="1" x14ac:dyDescent="0.2">
      <c r="A12" s="90"/>
      <c r="B12" s="109" t="str">
        <f>'DADOS GERAIS'!$B$12</f>
        <v>SINAPI (11/2024) - CPOS/CDHU (01/2025) - SBC (01/2025) - ORSE (10/2024) - IOPES (08/2024) - EMOP (11/2024) - SEINFRA (028)</v>
      </c>
      <c r="C12" s="103"/>
      <c r="D12" s="9"/>
      <c r="E12" s="104"/>
      <c r="F12" s="9"/>
      <c r="G12" s="192"/>
      <c r="H12" s="9"/>
      <c r="I12" s="9"/>
      <c r="J12" s="106"/>
      <c r="K12" s="105">
        <f>RESUMO!D12</f>
        <v>0.13512301037882701</v>
      </c>
      <c r="L12" s="110"/>
      <c r="M12" s="105">
        <f>RESUMO!E12</f>
        <v>1.1287768</v>
      </c>
      <c r="N12" s="110"/>
      <c r="O12" s="111" t="str">
        <f>'DADOS GERAIS'!$C$23</f>
        <v>00</v>
      </c>
      <c r="P12" s="95"/>
      <c r="Q12" s="4"/>
      <c r="R12" s="4"/>
      <c r="S12" s="4"/>
      <c r="T12" s="4"/>
      <c r="U12" s="97"/>
      <c r="V12" s="44"/>
      <c r="W12" s="44"/>
      <c r="X12" s="44"/>
      <c r="Y12" s="44"/>
      <c r="Z12" s="44"/>
      <c r="AA12" s="44"/>
      <c r="AB12" s="44"/>
      <c r="AC12" s="44"/>
      <c r="AD12" s="44"/>
      <c r="AE12" s="44"/>
      <c r="AF12" s="44"/>
      <c r="AG12" s="44"/>
      <c r="AH12" s="44"/>
      <c r="AI12" s="44"/>
      <c r="AJ12" s="44"/>
    </row>
    <row r="13" spans="1:36" ht="15" customHeight="1" x14ac:dyDescent="0.2">
      <c r="A13" s="90"/>
      <c r="B13" s="112"/>
      <c r="C13" s="113"/>
      <c r="D13" s="14"/>
      <c r="E13" s="114"/>
      <c r="F13" s="14"/>
      <c r="G13" s="193"/>
      <c r="H13" s="14"/>
      <c r="I13" s="14"/>
      <c r="J13" s="115"/>
      <c r="K13" s="14"/>
      <c r="L13" s="116"/>
      <c r="M13" s="116"/>
      <c r="N13" s="116"/>
      <c r="O13" s="117"/>
      <c r="P13" s="118"/>
      <c r="Q13" s="119"/>
      <c r="R13" s="119"/>
      <c r="S13" s="119"/>
      <c r="T13" s="119"/>
      <c r="U13" s="120"/>
      <c r="V13" s="44"/>
      <c r="W13" s="44"/>
      <c r="X13" s="44"/>
      <c r="Y13" s="44"/>
      <c r="Z13" s="44"/>
      <c r="AA13" s="44"/>
      <c r="AB13" s="44"/>
      <c r="AC13" s="44"/>
      <c r="AD13" s="44"/>
      <c r="AE13" s="44"/>
      <c r="AF13" s="44"/>
      <c r="AG13" s="44"/>
      <c r="AH13" s="44"/>
      <c r="AI13" s="44"/>
      <c r="AJ13" s="44"/>
    </row>
    <row r="14" spans="1:36" ht="15" customHeight="1" x14ac:dyDescent="0.2">
      <c r="A14" s="90"/>
      <c r="B14" s="91"/>
      <c r="C14" s="121"/>
      <c r="D14" s="44"/>
      <c r="E14" s="122"/>
      <c r="F14" s="44"/>
      <c r="G14" s="194"/>
      <c r="H14" s="44"/>
      <c r="I14" s="44"/>
      <c r="J14" s="45"/>
      <c r="K14" s="4"/>
      <c r="L14" s="44"/>
      <c r="M14" s="44"/>
      <c r="N14" s="44"/>
      <c r="O14" s="44"/>
      <c r="P14" s="95"/>
      <c r="Q14" s="4"/>
      <c r="R14" s="4"/>
      <c r="S14" s="4"/>
      <c r="T14" s="4"/>
      <c r="U14" s="97"/>
      <c r="V14" s="44"/>
      <c r="W14" s="44"/>
      <c r="X14" s="44"/>
      <c r="Y14" s="44"/>
      <c r="Z14" s="44"/>
      <c r="AA14" s="44"/>
      <c r="AB14" s="44"/>
      <c r="AC14" s="44"/>
      <c r="AD14" s="44"/>
      <c r="AE14" s="44"/>
      <c r="AF14" s="44"/>
      <c r="AG14" s="44"/>
      <c r="AH14" s="44"/>
      <c r="AI14" s="44"/>
      <c r="AJ14" s="44"/>
    </row>
    <row r="15" spans="1:36" ht="15" customHeight="1" x14ac:dyDescent="0.2">
      <c r="A15" s="123"/>
      <c r="B15" s="384" t="s">
        <v>27</v>
      </c>
      <c r="C15" s="386" t="s">
        <v>28</v>
      </c>
      <c r="D15" s="384" t="s">
        <v>29</v>
      </c>
      <c r="E15" s="384" t="s">
        <v>30</v>
      </c>
      <c r="F15" s="387" t="s">
        <v>31</v>
      </c>
      <c r="G15" s="388" t="s">
        <v>32</v>
      </c>
      <c r="H15" s="386" t="s">
        <v>33</v>
      </c>
      <c r="I15" s="390" t="s">
        <v>34</v>
      </c>
      <c r="J15" s="391"/>
      <c r="K15" s="392"/>
      <c r="L15" s="390" t="s">
        <v>35</v>
      </c>
      <c r="M15" s="391"/>
      <c r="N15" s="392"/>
      <c r="O15" s="386" t="s">
        <v>36</v>
      </c>
      <c r="P15" s="92"/>
      <c r="Q15" s="92"/>
      <c r="R15" s="120"/>
      <c r="S15" s="121"/>
      <c r="T15" s="121"/>
      <c r="U15" s="121"/>
      <c r="V15" s="121"/>
      <c r="W15" s="121"/>
      <c r="X15" s="121"/>
      <c r="Y15" s="121"/>
      <c r="Z15" s="121"/>
      <c r="AA15" s="121"/>
      <c r="AB15" s="121"/>
      <c r="AC15" s="121"/>
      <c r="AD15" s="121"/>
      <c r="AE15" s="121"/>
      <c r="AF15" s="121"/>
      <c r="AG15" s="121"/>
      <c r="AH15" s="121"/>
      <c r="AI15" s="40"/>
      <c r="AJ15" s="40"/>
    </row>
    <row r="16" spans="1:36" x14ac:dyDescent="0.2">
      <c r="A16" s="123"/>
      <c r="B16" s="385"/>
      <c r="C16" s="385"/>
      <c r="D16" s="385"/>
      <c r="E16" s="385"/>
      <c r="F16" s="385"/>
      <c r="G16" s="389"/>
      <c r="H16" s="385"/>
      <c r="I16" s="342" t="s">
        <v>37</v>
      </c>
      <c r="J16" s="124" t="s">
        <v>38</v>
      </c>
      <c r="K16" s="124" t="s">
        <v>35</v>
      </c>
      <c r="L16" s="340" t="s">
        <v>37</v>
      </c>
      <c r="M16" s="124" t="s">
        <v>38</v>
      </c>
      <c r="N16" s="124" t="s">
        <v>35</v>
      </c>
      <c r="O16" s="385"/>
      <c r="P16" s="92"/>
      <c r="Q16" s="92"/>
      <c r="R16" s="120"/>
      <c r="S16" s="121"/>
      <c r="T16" s="121"/>
      <c r="U16" s="121"/>
      <c r="V16" s="121"/>
      <c r="W16" s="121"/>
      <c r="X16" s="121"/>
      <c r="Y16" s="121"/>
      <c r="Z16" s="121"/>
      <c r="AA16" s="121"/>
      <c r="AB16" s="121"/>
      <c r="AC16" s="121"/>
      <c r="AD16" s="121"/>
      <c r="AE16" s="121"/>
      <c r="AF16" s="121"/>
      <c r="AG16" s="121"/>
      <c r="AH16" s="121"/>
      <c r="AI16" s="40"/>
      <c r="AJ16" s="40"/>
    </row>
    <row r="17" spans="1:36" ht="15.75" x14ac:dyDescent="0.2">
      <c r="A17" s="90"/>
      <c r="B17" s="125"/>
      <c r="C17" s="126"/>
      <c r="D17" s="126"/>
      <c r="E17" s="127"/>
      <c r="F17" s="128"/>
      <c r="G17" s="195"/>
      <c r="H17" s="126"/>
      <c r="I17" s="130"/>
      <c r="J17" s="130"/>
      <c r="K17" s="130"/>
      <c r="L17" s="131"/>
      <c r="M17" s="118"/>
      <c r="N17" s="92"/>
      <c r="O17" s="92"/>
      <c r="P17" s="92"/>
      <c r="Q17" s="92"/>
      <c r="R17" s="97"/>
      <c r="S17" s="44"/>
      <c r="T17" s="44"/>
      <c r="U17" s="44"/>
      <c r="V17" s="44"/>
      <c r="W17" s="44"/>
      <c r="X17" s="44"/>
      <c r="Y17" s="44"/>
      <c r="Z17" s="44"/>
      <c r="AA17" s="44"/>
      <c r="AB17" s="44"/>
      <c r="AC17" s="44"/>
      <c r="AD17" s="44"/>
      <c r="AE17" s="44"/>
      <c r="AF17" s="44"/>
      <c r="AG17" s="44"/>
      <c r="AH17" s="44"/>
      <c r="AI17" s="40"/>
      <c r="AJ17" s="40"/>
    </row>
    <row r="18" spans="1:36" ht="15" customHeight="1" x14ac:dyDescent="0.2">
      <c r="A18" s="90"/>
      <c r="B18" s="261">
        <v>1</v>
      </c>
      <c r="C18" s="261"/>
      <c r="D18" s="261"/>
      <c r="E18" s="261" t="s">
        <v>1412</v>
      </c>
      <c r="F18" s="261"/>
      <c r="G18" s="249"/>
      <c r="H18" s="262"/>
      <c r="I18" s="261"/>
      <c r="J18" s="261"/>
      <c r="K18" s="261"/>
      <c r="L18" s="261"/>
      <c r="M18" s="261"/>
      <c r="N18" s="263">
        <f>N19+N25+N27</f>
        <v>30089.974559999999</v>
      </c>
      <c r="O18" s="341">
        <f>N18/N471</f>
        <v>1.2348512148784959E-2</v>
      </c>
      <c r="P18" s="44"/>
      <c r="Q18" s="132"/>
      <c r="R18" s="122"/>
      <c r="S18" s="44"/>
      <c r="T18" s="44"/>
      <c r="U18" s="44"/>
      <c r="V18" s="44"/>
      <c r="W18" s="44"/>
      <c r="X18" s="44"/>
      <c r="Y18" s="44"/>
      <c r="Z18" s="44"/>
      <c r="AA18" s="44"/>
      <c r="AB18" s="44"/>
      <c r="AC18" s="44"/>
      <c r="AD18" s="44"/>
      <c r="AE18" s="44"/>
      <c r="AF18" s="44"/>
      <c r="AG18" s="44"/>
      <c r="AH18" s="44"/>
      <c r="AI18" s="40"/>
      <c r="AJ18" s="40"/>
    </row>
    <row r="19" spans="1:36" x14ac:dyDescent="0.2">
      <c r="A19" s="90"/>
      <c r="B19" s="261" t="s">
        <v>39</v>
      </c>
      <c r="C19" s="261"/>
      <c r="D19" s="261"/>
      <c r="E19" s="261" t="s">
        <v>1413</v>
      </c>
      <c r="F19" s="261"/>
      <c r="G19" s="249"/>
      <c r="H19" s="262"/>
      <c r="I19" s="261"/>
      <c r="J19" s="261"/>
      <c r="K19" s="261"/>
      <c r="L19" s="261"/>
      <c r="M19" s="261"/>
      <c r="N19" s="263">
        <f>N20+N21+N22+N23+N24</f>
        <v>10289.82</v>
      </c>
      <c r="O19" s="336">
        <f>N19/N18</f>
        <v>0.34196838483468628</v>
      </c>
      <c r="P19" s="81"/>
      <c r="Q19" s="45"/>
      <c r="R19" s="122"/>
      <c r="S19" s="44"/>
      <c r="T19" s="44"/>
      <c r="U19" s="44"/>
      <c r="V19" s="44"/>
      <c r="W19" s="44"/>
      <c r="X19" s="44"/>
      <c r="Y19" s="44"/>
      <c r="Z19" s="44"/>
      <c r="AA19" s="44"/>
      <c r="AB19" s="44"/>
      <c r="AC19" s="44"/>
      <c r="AD19" s="44"/>
      <c r="AE19" s="44"/>
      <c r="AF19" s="44"/>
      <c r="AG19" s="44"/>
      <c r="AH19" s="44"/>
      <c r="AI19" s="40"/>
      <c r="AJ19" s="40"/>
    </row>
    <row r="20" spans="1:36" s="314" customFormat="1" ht="28.5" x14ac:dyDescent="0.2">
      <c r="A20" s="303"/>
      <c r="B20" s="304" t="s">
        <v>1415</v>
      </c>
      <c r="C20" s="305" t="s">
        <v>2209</v>
      </c>
      <c r="D20" s="304" t="s">
        <v>143</v>
      </c>
      <c r="E20" s="304" t="s">
        <v>2210</v>
      </c>
      <c r="F20" s="306" t="s">
        <v>41</v>
      </c>
      <c r="G20" s="307">
        <v>16</v>
      </c>
      <c r="H20" s="308">
        <v>193.83</v>
      </c>
      <c r="I20" s="308">
        <v>60.15</v>
      </c>
      <c r="J20" s="308">
        <v>174.01</v>
      </c>
      <c r="K20" s="308">
        <v>234.16</v>
      </c>
      <c r="L20" s="308">
        <f>I20*G20</f>
        <v>962.4</v>
      </c>
      <c r="M20" s="308">
        <f>J20*G20</f>
        <v>2784.16</v>
      </c>
      <c r="N20" s="308">
        <f>L20+M20</f>
        <v>3746.56</v>
      </c>
      <c r="O20" s="309">
        <f>N20/N$19</f>
        <v>0.36410355088815938</v>
      </c>
      <c r="P20" s="310"/>
      <c r="Q20" s="311"/>
      <c r="R20" s="312"/>
      <c r="S20" s="313"/>
      <c r="T20" s="313"/>
      <c r="U20" s="313"/>
      <c r="V20" s="313"/>
      <c r="W20" s="313"/>
      <c r="X20" s="313"/>
      <c r="Y20" s="313"/>
      <c r="Z20" s="313"/>
      <c r="AA20" s="313"/>
      <c r="AB20" s="313"/>
      <c r="AC20" s="313"/>
      <c r="AD20" s="313"/>
      <c r="AE20" s="313"/>
      <c r="AF20" s="313"/>
      <c r="AG20" s="313"/>
      <c r="AH20" s="313"/>
      <c r="AI20" s="310"/>
      <c r="AJ20" s="310"/>
    </row>
    <row r="21" spans="1:36" ht="28.5" x14ac:dyDescent="0.2">
      <c r="A21" s="90"/>
      <c r="B21" s="265" t="s">
        <v>1418</v>
      </c>
      <c r="C21" s="266" t="s">
        <v>43</v>
      </c>
      <c r="D21" s="265" t="s">
        <v>40</v>
      </c>
      <c r="E21" s="265" t="s">
        <v>2213</v>
      </c>
      <c r="F21" s="267" t="s">
        <v>44</v>
      </c>
      <c r="G21" s="250">
        <v>1</v>
      </c>
      <c r="H21" s="268">
        <v>591.34</v>
      </c>
      <c r="I21" s="268">
        <v>84.45</v>
      </c>
      <c r="J21" s="268">
        <v>629.94000000000005</v>
      </c>
      <c r="K21" s="268">
        <v>714.39</v>
      </c>
      <c r="L21" s="308">
        <f t="shared" ref="L21:L24" si="0">I21*G21</f>
        <v>84.45</v>
      </c>
      <c r="M21" s="308">
        <f t="shared" ref="M21:M24" si="1">J21*G21</f>
        <v>629.94000000000005</v>
      </c>
      <c r="N21" s="308">
        <f t="shared" ref="N21:N24" si="2">L21+M21</f>
        <v>714.3900000000001</v>
      </c>
      <c r="O21" s="309">
        <f t="shared" ref="O21:O24" si="3">N21/N$19</f>
        <v>6.942687044088236E-2</v>
      </c>
      <c r="P21" s="40"/>
      <c r="Q21" s="496"/>
      <c r="R21" s="122"/>
      <c r="S21" s="44"/>
      <c r="T21" s="44"/>
      <c r="U21" s="44"/>
      <c r="V21" s="44"/>
      <c r="W21" s="44"/>
      <c r="X21" s="44"/>
      <c r="Y21" s="44"/>
      <c r="Z21" s="44"/>
      <c r="AA21" s="44"/>
      <c r="AB21" s="44"/>
      <c r="AC21" s="44"/>
      <c r="AD21" s="44"/>
      <c r="AE21" s="44"/>
      <c r="AF21" s="44"/>
      <c r="AG21" s="44"/>
      <c r="AH21" s="44"/>
      <c r="AI21" s="40"/>
      <c r="AJ21" s="40"/>
    </row>
    <row r="22" spans="1:36" x14ac:dyDescent="0.2">
      <c r="A22" s="90"/>
      <c r="B22" s="265" t="s">
        <v>1419</v>
      </c>
      <c r="C22" s="266" t="s">
        <v>45</v>
      </c>
      <c r="D22" s="265" t="s">
        <v>40</v>
      </c>
      <c r="E22" s="265" t="s">
        <v>2214</v>
      </c>
      <c r="F22" s="267" t="s">
        <v>44</v>
      </c>
      <c r="G22" s="250">
        <v>1</v>
      </c>
      <c r="H22" s="268">
        <v>169.02</v>
      </c>
      <c r="I22" s="268">
        <v>22.18</v>
      </c>
      <c r="J22" s="268">
        <v>182.01</v>
      </c>
      <c r="K22" s="268">
        <v>204.19</v>
      </c>
      <c r="L22" s="308">
        <f t="shared" si="0"/>
        <v>22.18</v>
      </c>
      <c r="M22" s="308">
        <f t="shared" si="1"/>
        <v>182.01</v>
      </c>
      <c r="N22" s="308">
        <f t="shared" si="2"/>
        <v>204.19</v>
      </c>
      <c r="O22" s="309">
        <f t="shared" si="3"/>
        <v>1.984388453831068E-2</v>
      </c>
      <c r="P22" s="40"/>
      <c r="Q22" s="45"/>
      <c r="R22" s="122"/>
      <c r="S22" s="44"/>
      <c r="T22" s="44"/>
      <c r="U22" s="44"/>
      <c r="V22" s="44"/>
      <c r="W22" s="44"/>
      <c r="X22" s="44"/>
      <c r="Y22" s="44"/>
      <c r="Z22" s="44"/>
      <c r="AA22" s="44"/>
      <c r="AB22" s="44"/>
      <c r="AC22" s="44"/>
      <c r="AD22" s="44"/>
      <c r="AE22" s="44"/>
      <c r="AF22" s="44"/>
      <c r="AG22" s="44"/>
      <c r="AH22" s="44"/>
      <c r="AI22" s="40"/>
      <c r="AJ22" s="40"/>
    </row>
    <row r="23" spans="1:36" ht="28.5" x14ac:dyDescent="0.2">
      <c r="A23" s="90"/>
      <c r="B23" s="265" t="s">
        <v>1420</v>
      </c>
      <c r="C23" s="266" t="s">
        <v>46</v>
      </c>
      <c r="D23" s="265" t="s">
        <v>40</v>
      </c>
      <c r="E23" s="265" t="s">
        <v>47</v>
      </c>
      <c r="F23" s="267" t="s">
        <v>44</v>
      </c>
      <c r="G23" s="250">
        <v>1</v>
      </c>
      <c r="H23" s="268">
        <v>1896.83</v>
      </c>
      <c r="I23" s="268">
        <v>501.36</v>
      </c>
      <c r="J23" s="268">
        <v>1790.2</v>
      </c>
      <c r="K23" s="268">
        <v>2291.56</v>
      </c>
      <c r="L23" s="308">
        <f t="shared" si="0"/>
        <v>501.36</v>
      </c>
      <c r="M23" s="308">
        <f t="shared" si="1"/>
        <v>1790.2</v>
      </c>
      <c r="N23" s="308">
        <f t="shared" si="2"/>
        <v>2291.56</v>
      </c>
      <c r="O23" s="309">
        <f t="shared" si="3"/>
        <v>0.2227016604760822</v>
      </c>
      <c r="P23" s="40"/>
      <c r="Q23" s="45"/>
      <c r="R23" s="122"/>
      <c r="S23" s="44"/>
      <c r="T23" s="44"/>
      <c r="U23" s="44"/>
      <c r="V23" s="44"/>
      <c r="W23" s="44"/>
      <c r="X23" s="44"/>
      <c r="Y23" s="44"/>
      <c r="Z23" s="44"/>
      <c r="AA23" s="44"/>
      <c r="AB23" s="44"/>
      <c r="AC23" s="44"/>
      <c r="AD23" s="44"/>
      <c r="AE23" s="44"/>
      <c r="AF23" s="44"/>
      <c r="AG23" s="44"/>
      <c r="AH23" s="44"/>
      <c r="AI23" s="40"/>
      <c r="AJ23" s="40"/>
    </row>
    <row r="24" spans="1:36" ht="28.5" x14ac:dyDescent="0.2">
      <c r="A24" s="90"/>
      <c r="B24" s="265" t="s">
        <v>1421</v>
      </c>
      <c r="C24" s="266" t="s">
        <v>48</v>
      </c>
      <c r="D24" s="265" t="s">
        <v>40</v>
      </c>
      <c r="E24" s="265" t="s">
        <v>49</v>
      </c>
      <c r="F24" s="267" t="s">
        <v>41</v>
      </c>
      <c r="G24" s="250">
        <v>6</v>
      </c>
      <c r="H24" s="268">
        <v>459.83</v>
      </c>
      <c r="I24" s="268">
        <v>39.229999999999997</v>
      </c>
      <c r="J24" s="268">
        <v>516.29</v>
      </c>
      <c r="K24" s="268">
        <v>555.52</v>
      </c>
      <c r="L24" s="308">
        <f t="shared" si="0"/>
        <v>235.38</v>
      </c>
      <c r="M24" s="308">
        <f t="shared" si="1"/>
        <v>3097.74</v>
      </c>
      <c r="N24" s="308">
        <f t="shared" si="2"/>
        <v>3333.12</v>
      </c>
      <c r="O24" s="309">
        <f t="shared" si="3"/>
        <v>0.32392403365656541</v>
      </c>
      <c r="P24" s="40"/>
      <c r="Q24" s="45"/>
      <c r="R24" s="122"/>
      <c r="S24" s="44"/>
      <c r="T24" s="44"/>
      <c r="U24" s="44"/>
      <c r="V24" s="44"/>
      <c r="W24" s="44"/>
      <c r="X24" s="44"/>
      <c r="Y24" s="44"/>
      <c r="Z24" s="44"/>
      <c r="AA24" s="44"/>
      <c r="AB24" s="44"/>
      <c r="AC24" s="44"/>
      <c r="AD24" s="44"/>
      <c r="AE24" s="44"/>
      <c r="AF24" s="44"/>
      <c r="AG24" s="44"/>
      <c r="AH24" s="44"/>
      <c r="AI24" s="40"/>
      <c r="AJ24" s="40"/>
    </row>
    <row r="25" spans="1:36" x14ac:dyDescent="0.2">
      <c r="A25" s="90"/>
      <c r="B25" s="261" t="s">
        <v>1828</v>
      </c>
      <c r="C25" s="261"/>
      <c r="D25" s="261"/>
      <c r="E25" s="261" t="s">
        <v>1896</v>
      </c>
      <c r="F25" s="261"/>
      <c r="G25" s="249"/>
      <c r="H25" s="262"/>
      <c r="I25" s="261"/>
      <c r="J25" s="261"/>
      <c r="K25" s="261"/>
      <c r="L25" s="261"/>
      <c r="M25" s="261"/>
      <c r="N25" s="263">
        <f>N26</f>
        <v>13844.104559999998</v>
      </c>
      <c r="O25" s="502">
        <f>N25/N18</f>
        <v>0.46009027134252251</v>
      </c>
      <c r="P25" s="506"/>
      <c r="Q25" s="498"/>
      <c r="R25" s="500"/>
      <c r="S25" s="44"/>
      <c r="T25" s="44"/>
      <c r="U25" s="44"/>
      <c r="V25" s="44"/>
      <c r="W25" s="44"/>
      <c r="X25" s="44"/>
      <c r="Y25" s="44"/>
      <c r="Z25" s="44"/>
      <c r="AA25" s="44"/>
      <c r="AB25" s="44"/>
      <c r="AC25" s="44"/>
      <c r="AD25" s="44"/>
      <c r="AE25" s="44"/>
      <c r="AF25" s="44"/>
      <c r="AG25" s="44"/>
      <c r="AH25" s="40"/>
      <c r="AI25" s="40"/>
      <c r="AJ25" s="40"/>
    </row>
    <row r="26" spans="1:36" x14ac:dyDescent="0.2">
      <c r="A26" s="90"/>
      <c r="B26" s="265"/>
      <c r="C26" s="266">
        <v>93572</v>
      </c>
      <c r="D26" s="265" t="s">
        <v>40</v>
      </c>
      <c r="E26" s="265" t="s">
        <v>4327</v>
      </c>
      <c r="F26" s="267" t="s">
        <v>531</v>
      </c>
      <c r="G26" s="250">
        <v>2.4</v>
      </c>
      <c r="H26" s="268">
        <v>11162.8</v>
      </c>
      <c r="I26" s="268"/>
      <c r="J26" s="268"/>
      <c r="K26" s="268"/>
      <c r="L26" s="308"/>
      <c r="M26" s="308"/>
      <c r="N26" s="308">
        <f>H26*1.2402</f>
        <v>13844.104559999998</v>
      </c>
      <c r="O26" s="503">
        <f>N26/N25</f>
        <v>1</v>
      </c>
      <c r="P26" s="506"/>
      <c r="Q26" s="498"/>
      <c r="R26" s="499"/>
      <c r="S26" s="44"/>
      <c r="T26" s="44"/>
      <c r="U26" s="44"/>
      <c r="V26" s="44"/>
      <c r="W26" s="44"/>
      <c r="X26" s="44"/>
      <c r="Y26" s="44"/>
      <c r="Z26" s="44"/>
      <c r="AA26" s="44"/>
      <c r="AB26" s="44"/>
      <c r="AC26" s="44"/>
      <c r="AD26" s="44"/>
      <c r="AE26" s="44"/>
      <c r="AF26" s="44"/>
      <c r="AG26" s="44"/>
      <c r="AH26" s="44"/>
      <c r="AI26" s="40"/>
      <c r="AJ26" s="40"/>
    </row>
    <row r="27" spans="1:36" x14ac:dyDescent="0.2">
      <c r="A27" s="90"/>
      <c r="B27" s="261" t="s">
        <v>42</v>
      </c>
      <c r="C27" s="261"/>
      <c r="D27" s="261"/>
      <c r="E27" s="261" t="s">
        <v>1425</v>
      </c>
      <c r="F27" s="261"/>
      <c r="G27" s="249"/>
      <c r="H27" s="262"/>
      <c r="I27" s="261"/>
      <c r="J27" s="261"/>
      <c r="K27" s="261"/>
      <c r="L27" s="261"/>
      <c r="M27" s="261"/>
      <c r="N27" s="263">
        <f>N28</f>
        <v>5956.05</v>
      </c>
      <c r="O27" s="502">
        <f>N27/N18</f>
        <v>0.19794134382279122</v>
      </c>
      <c r="P27" s="506"/>
      <c r="Q27" s="498"/>
      <c r="R27" s="499"/>
      <c r="S27" s="44"/>
      <c r="T27" s="44"/>
      <c r="U27" s="44"/>
      <c r="V27" s="44"/>
      <c r="W27" s="44"/>
      <c r="X27" s="44"/>
      <c r="Y27" s="44"/>
      <c r="Z27" s="44"/>
      <c r="AA27" s="44"/>
      <c r="AB27" s="44"/>
      <c r="AC27" s="44"/>
      <c r="AD27" s="44"/>
      <c r="AE27" s="44"/>
      <c r="AF27" s="44"/>
      <c r="AG27" s="44"/>
      <c r="AH27" s="44"/>
      <c r="AI27" s="40"/>
      <c r="AJ27" s="40"/>
    </row>
    <row r="28" spans="1:36" x14ac:dyDescent="0.2">
      <c r="A28" s="90"/>
      <c r="B28" s="265" t="s">
        <v>1426</v>
      </c>
      <c r="C28" s="266" t="s">
        <v>3186</v>
      </c>
      <c r="D28" s="265" t="s">
        <v>51</v>
      </c>
      <c r="E28" s="265" t="s">
        <v>3256</v>
      </c>
      <c r="F28" s="267" t="s">
        <v>44</v>
      </c>
      <c r="G28" s="250">
        <v>1</v>
      </c>
      <c r="H28" s="268">
        <v>4930.1000000000004</v>
      </c>
      <c r="I28" s="268">
        <v>5954.67</v>
      </c>
      <c r="J28" s="268">
        <v>1.38</v>
      </c>
      <c r="K28" s="268">
        <v>5956.05</v>
      </c>
      <c r="L28" s="268">
        <v>5954.67</v>
      </c>
      <c r="M28" s="268">
        <v>1.38</v>
      </c>
      <c r="N28" s="268">
        <v>5956.05</v>
      </c>
      <c r="O28" s="504">
        <f>N28/N27</f>
        <v>1</v>
      </c>
      <c r="P28" s="506"/>
      <c r="Q28" s="498"/>
      <c r="R28" s="499"/>
      <c r="S28" s="44"/>
      <c r="T28" s="44"/>
      <c r="U28" s="44"/>
      <c r="V28" s="44"/>
      <c r="W28" s="44"/>
      <c r="X28" s="44"/>
      <c r="Y28" s="44"/>
      <c r="Z28" s="44"/>
      <c r="AA28" s="44"/>
      <c r="AB28" s="44"/>
      <c r="AC28" s="44"/>
      <c r="AD28" s="44"/>
      <c r="AE28" s="44"/>
      <c r="AF28" s="44"/>
      <c r="AG28" s="44"/>
      <c r="AH28" s="44"/>
      <c r="AI28" s="40"/>
      <c r="AJ28" s="40"/>
    </row>
    <row r="29" spans="1:36" x14ac:dyDescent="0.2">
      <c r="A29" s="90"/>
      <c r="B29" s="261">
        <v>2</v>
      </c>
      <c r="C29" s="261"/>
      <c r="D29" s="261"/>
      <c r="E29" s="261" t="s">
        <v>52</v>
      </c>
      <c r="F29" s="261"/>
      <c r="G29" s="249"/>
      <c r="H29" s="262"/>
      <c r="I29" s="261"/>
      <c r="J29" s="261"/>
      <c r="K29" s="261"/>
      <c r="L29" s="261"/>
      <c r="M29" s="261"/>
      <c r="N29" s="263">
        <f>N30+N31+N32+N33+N34+N35+N36+N37+N38+N39+N40+N41+N42+N43+N44+N45</f>
        <v>262901.50177999999</v>
      </c>
      <c r="O29" s="505">
        <f>N29/N471</f>
        <v>0.10789116428764906</v>
      </c>
      <c r="P29" s="506"/>
      <c r="Q29" s="498"/>
      <c r="R29" s="499"/>
      <c r="S29" s="44"/>
      <c r="T29" s="44"/>
      <c r="U29" s="44"/>
      <c r="V29" s="44"/>
      <c r="W29" s="44"/>
      <c r="X29" s="44"/>
      <c r="Y29" s="44"/>
      <c r="Z29" s="44"/>
      <c r="AA29" s="44"/>
      <c r="AB29" s="44"/>
      <c r="AC29" s="44"/>
      <c r="AD29" s="44"/>
      <c r="AE29" s="44"/>
      <c r="AF29" s="44"/>
      <c r="AG29" s="44"/>
      <c r="AH29" s="44"/>
      <c r="AI29" s="40"/>
      <c r="AJ29" s="40"/>
    </row>
    <row r="30" spans="1:36" ht="28.5" x14ac:dyDescent="0.2">
      <c r="A30" s="90"/>
      <c r="B30" s="265" t="s">
        <v>53</v>
      </c>
      <c r="C30" s="266" t="s">
        <v>54</v>
      </c>
      <c r="D30" s="265" t="s">
        <v>40</v>
      </c>
      <c r="E30" s="265" t="s">
        <v>2216</v>
      </c>
      <c r="F30" s="267" t="s">
        <v>55</v>
      </c>
      <c r="G30" s="250">
        <v>135.65</v>
      </c>
      <c r="H30" s="268">
        <v>57.28</v>
      </c>
      <c r="I30" s="268">
        <v>37.299999999999997</v>
      </c>
      <c r="J30" s="268">
        <v>31.89</v>
      </c>
      <c r="K30" s="268">
        <v>69.19</v>
      </c>
      <c r="L30" s="268">
        <f>I30*G30</f>
        <v>5059.7449999999999</v>
      </c>
      <c r="M30" s="268">
        <f>J30*G30</f>
        <v>4325.8785000000007</v>
      </c>
      <c r="N30" s="268">
        <f>M30+L30</f>
        <v>9385.6235000000015</v>
      </c>
      <c r="O30" s="504">
        <f>N30/N$29</f>
        <v>3.5700151716341409E-2</v>
      </c>
      <c r="P30" s="506"/>
      <c r="Q30" s="498"/>
      <c r="R30" s="499"/>
      <c r="S30" s="44"/>
      <c r="T30" s="44"/>
      <c r="U30" s="44"/>
      <c r="V30" s="44"/>
      <c r="W30" s="44"/>
      <c r="X30" s="44"/>
      <c r="Y30" s="44"/>
      <c r="Z30" s="44"/>
      <c r="AA30" s="44"/>
      <c r="AB30" s="44"/>
      <c r="AC30" s="44"/>
      <c r="AD30" s="44"/>
      <c r="AE30" s="44"/>
      <c r="AF30" s="44"/>
      <c r="AG30" s="44"/>
      <c r="AH30" s="44"/>
      <c r="AI30" s="40"/>
      <c r="AJ30" s="40"/>
    </row>
    <row r="31" spans="1:36" ht="42.75" x14ac:dyDescent="0.2">
      <c r="A31" s="90"/>
      <c r="B31" s="265" t="s">
        <v>56</v>
      </c>
      <c r="C31" s="266" t="s">
        <v>2943</v>
      </c>
      <c r="D31" s="265" t="s">
        <v>40</v>
      </c>
      <c r="E31" s="265" t="s">
        <v>2944</v>
      </c>
      <c r="F31" s="267" t="s">
        <v>59</v>
      </c>
      <c r="G31" s="250">
        <v>190.69</v>
      </c>
      <c r="H31" s="268">
        <v>13.71</v>
      </c>
      <c r="I31" s="268">
        <v>6.21</v>
      </c>
      <c r="J31" s="268">
        <v>10.35</v>
      </c>
      <c r="K31" s="268">
        <v>16.559999999999999</v>
      </c>
      <c r="L31" s="268">
        <f t="shared" ref="L31:L41" si="4">I31*G31</f>
        <v>1184.1849</v>
      </c>
      <c r="M31" s="268">
        <f t="shared" ref="M31:M41" si="5">J31*G31</f>
        <v>1973.6415</v>
      </c>
      <c r="N31" s="268">
        <f t="shared" ref="N31:N41" si="6">M31+L31</f>
        <v>3157.8263999999999</v>
      </c>
      <c r="O31" s="504">
        <f t="shared" ref="O31:O45" si="7">N31/N$29</f>
        <v>1.2011442987657474E-2</v>
      </c>
      <c r="P31" s="506"/>
      <c r="Q31" s="498"/>
      <c r="R31" s="499"/>
      <c r="S31" s="44"/>
      <c r="T31" s="44"/>
      <c r="U31" s="44"/>
      <c r="V31" s="44"/>
      <c r="W31" s="44"/>
      <c r="X31" s="44"/>
      <c r="Y31" s="44"/>
      <c r="Z31" s="44"/>
      <c r="AA31" s="44"/>
      <c r="AB31" s="44"/>
      <c r="AC31" s="44"/>
      <c r="AD31" s="44"/>
      <c r="AE31" s="44"/>
      <c r="AF31" s="44"/>
      <c r="AG31" s="44"/>
      <c r="AH31" s="44"/>
      <c r="AI31" s="40"/>
      <c r="AJ31" s="40"/>
    </row>
    <row r="32" spans="1:36" x14ac:dyDescent="0.2">
      <c r="A32" s="90"/>
      <c r="B32" s="265" t="s">
        <v>60</v>
      </c>
      <c r="C32" s="266" t="s">
        <v>57</v>
      </c>
      <c r="D32" s="265" t="s">
        <v>40</v>
      </c>
      <c r="E32" s="265" t="s">
        <v>58</v>
      </c>
      <c r="F32" s="267" t="s">
        <v>59</v>
      </c>
      <c r="G32" s="250">
        <v>47.67</v>
      </c>
      <c r="H32" s="268">
        <v>91.29</v>
      </c>
      <c r="I32" s="268">
        <v>82.87</v>
      </c>
      <c r="J32" s="268">
        <v>27.41</v>
      </c>
      <c r="K32" s="268">
        <v>110.28</v>
      </c>
      <c r="L32" s="268">
        <f t="shared" si="4"/>
        <v>3950.4129000000003</v>
      </c>
      <c r="M32" s="268">
        <f t="shared" si="5"/>
        <v>1306.6347000000001</v>
      </c>
      <c r="N32" s="268">
        <f t="shared" si="6"/>
        <v>5257.0475999999999</v>
      </c>
      <c r="O32" s="504">
        <f t="shared" si="7"/>
        <v>1.9996263103887395E-2</v>
      </c>
      <c r="P32" s="506"/>
      <c r="Q32" s="498"/>
      <c r="R32" s="499"/>
      <c r="S32" s="44"/>
      <c r="T32" s="44"/>
      <c r="U32" s="44"/>
      <c r="V32" s="44"/>
      <c r="W32" s="44"/>
      <c r="X32" s="44"/>
      <c r="Y32" s="44"/>
      <c r="Z32" s="44"/>
      <c r="AA32" s="44"/>
      <c r="AB32" s="44"/>
      <c r="AC32" s="44"/>
      <c r="AD32" s="44"/>
      <c r="AE32" s="44"/>
      <c r="AF32" s="44"/>
      <c r="AG32" s="44"/>
      <c r="AH32" s="44"/>
      <c r="AI32" s="40"/>
      <c r="AJ32" s="40"/>
    </row>
    <row r="33" spans="1:36" ht="28.5" x14ac:dyDescent="0.2">
      <c r="A33" s="90"/>
      <c r="B33" s="265" t="s">
        <v>61</v>
      </c>
      <c r="C33" s="266" t="s">
        <v>2945</v>
      </c>
      <c r="D33" s="265" t="s">
        <v>40</v>
      </c>
      <c r="E33" s="265" t="s">
        <v>2946</v>
      </c>
      <c r="F33" s="267" t="s">
        <v>59</v>
      </c>
      <c r="G33" s="250">
        <v>63.85</v>
      </c>
      <c r="H33" s="268">
        <v>163.51</v>
      </c>
      <c r="I33" s="268">
        <v>55.36</v>
      </c>
      <c r="J33" s="268">
        <v>142.16999999999999</v>
      </c>
      <c r="K33" s="268">
        <v>197.53</v>
      </c>
      <c r="L33" s="268">
        <f t="shared" si="4"/>
        <v>3534.7359999999999</v>
      </c>
      <c r="M33" s="268">
        <f t="shared" si="5"/>
        <v>9077.5545000000002</v>
      </c>
      <c r="N33" s="268">
        <f t="shared" si="6"/>
        <v>12612.290499999999</v>
      </c>
      <c r="O33" s="504">
        <f t="shared" si="7"/>
        <v>4.7973444102096294E-2</v>
      </c>
      <c r="P33" s="506"/>
      <c r="Q33" s="498"/>
      <c r="R33" s="499"/>
      <c r="S33" s="44"/>
      <c r="T33" s="44"/>
      <c r="U33" s="44"/>
      <c r="V33" s="44"/>
      <c r="W33" s="44"/>
      <c r="X33" s="44"/>
      <c r="Y33" s="44"/>
      <c r="Z33" s="44"/>
      <c r="AA33" s="44"/>
      <c r="AB33" s="44"/>
      <c r="AC33" s="44"/>
      <c r="AD33" s="44"/>
      <c r="AE33" s="44"/>
      <c r="AF33" s="44"/>
      <c r="AG33" s="44"/>
      <c r="AH33" s="44"/>
      <c r="AI33" s="40"/>
      <c r="AJ33" s="40"/>
    </row>
    <row r="34" spans="1:36" ht="28.5" x14ac:dyDescent="0.2">
      <c r="A34" s="90"/>
      <c r="B34" s="265" t="s">
        <v>62</v>
      </c>
      <c r="C34" s="266" t="s">
        <v>2773</v>
      </c>
      <c r="D34" s="265" t="s">
        <v>40</v>
      </c>
      <c r="E34" s="265" t="s">
        <v>2774</v>
      </c>
      <c r="F34" s="267" t="s">
        <v>41</v>
      </c>
      <c r="G34" s="250">
        <v>465.2</v>
      </c>
      <c r="H34" s="268">
        <v>74.38</v>
      </c>
      <c r="I34" s="268">
        <v>50.63</v>
      </c>
      <c r="J34" s="268">
        <v>39.22</v>
      </c>
      <c r="K34" s="268">
        <v>89.85</v>
      </c>
      <c r="L34" s="268">
        <f t="shared" si="4"/>
        <v>23553.076000000001</v>
      </c>
      <c r="M34" s="268">
        <f t="shared" si="5"/>
        <v>18245.144</v>
      </c>
      <c r="N34" s="268">
        <f t="shared" si="6"/>
        <v>41798.22</v>
      </c>
      <c r="O34" s="504">
        <f t="shared" si="7"/>
        <v>0.15898813706654819</v>
      </c>
      <c r="P34" s="506"/>
      <c r="Q34" s="498"/>
      <c r="R34" s="499"/>
      <c r="S34" s="44"/>
      <c r="T34" s="44"/>
      <c r="U34" s="44"/>
      <c r="V34" s="44"/>
      <c r="W34" s="44"/>
      <c r="X34" s="44"/>
      <c r="Y34" s="44"/>
      <c r="Z34" s="44"/>
      <c r="AA34" s="44"/>
      <c r="AB34" s="44"/>
      <c r="AC34" s="44"/>
      <c r="AD34" s="44"/>
      <c r="AE34" s="44"/>
      <c r="AF34" s="44"/>
      <c r="AG34" s="44"/>
      <c r="AH34" s="44"/>
      <c r="AI34" s="40"/>
      <c r="AJ34" s="40"/>
    </row>
    <row r="35" spans="1:36" x14ac:dyDescent="0.2">
      <c r="A35" s="90"/>
      <c r="B35" s="265" t="s">
        <v>63</v>
      </c>
      <c r="C35" s="266" t="s">
        <v>64</v>
      </c>
      <c r="D35" s="265" t="s">
        <v>40</v>
      </c>
      <c r="E35" s="265" t="s">
        <v>2217</v>
      </c>
      <c r="F35" s="267" t="s">
        <v>65</v>
      </c>
      <c r="G35" s="250">
        <v>536</v>
      </c>
      <c r="H35" s="268">
        <v>20.329999999999998</v>
      </c>
      <c r="I35" s="268">
        <v>10.52</v>
      </c>
      <c r="J35" s="268">
        <v>14.04</v>
      </c>
      <c r="K35" s="268">
        <v>24.56</v>
      </c>
      <c r="L35" s="268">
        <f t="shared" si="4"/>
        <v>5638.7199999999993</v>
      </c>
      <c r="M35" s="268">
        <f t="shared" si="5"/>
        <v>7525.44</v>
      </c>
      <c r="N35" s="268">
        <f t="shared" si="6"/>
        <v>13164.16</v>
      </c>
      <c r="O35" s="504">
        <f t="shared" si="7"/>
        <v>5.0072593389047931E-2</v>
      </c>
      <c r="P35" s="506"/>
      <c r="Q35" s="498"/>
      <c r="R35" s="499"/>
      <c r="S35" s="44"/>
      <c r="T35" s="44"/>
      <c r="U35" s="44"/>
      <c r="V35" s="44"/>
      <c r="W35" s="44"/>
      <c r="X35" s="44"/>
      <c r="Y35" s="44"/>
      <c r="Z35" s="44"/>
      <c r="AA35" s="44"/>
      <c r="AB35" s="44"/>
      <c r="AC35" s="44"/>
      <c r="AD35" s="44"/>
      <c r="AE35" s="44"/>
      <c r="AF35" s="44"/>
      <c r="AG35" s="44"/>
      <c r="AH35" s="44"/>
      <c r="AI35" s="40"/>
      <c r="AJ35" s="40"/>
    </row>
    <row r="36" spans="1:36" x14ac:dyDescent="0.2">
      <c r="A36" s="90"/>
      <c r="B36" s="265" t="s">
        <v>66</v>
      </c>
      <c r="C36" s="266" t="s">
        <v>1830</v>
      </c>
      <c r="D36" s="265" t="s">
        <v>40</v>
      </c>
      <c r="E36" s="265" t="s">
        <v>2218</v>
      </c>
      <c r="F36" s="267" t="s">
        <v>65</v>
      </c>
      <c r="G36" s="250">
        <v>41.3</v>
      </c>
      <c r="H36" s="268">
        <v>18.350000000000001</v>
      </c>
      <c r="I36" s="268">
        <v>7.73</v>
      </c>
      <c r="J36" s="268">
        <v>14.43</v>
      </c>
      <c r="K36" s="268">
        <v>22.16</v>
      </c>
      <c r="L36" s="268">
        <f t="shared" si="4"/>
        <v>319.24900000000002</v>
      </c>
      <c r="M36" s="268">
        <f t="shared" si="5"/>
        <v>595.95899999999995</v>
      </c>
      <c r="N36" s="268">
        <f t="shared" si="6"/>
        <v>915.20799999999997</v>
      </c>
      <c r="O36" s="504">
        <f t="shared" si="7"/>
        <v>3.4811820921656815E-3</v>
      </c>
      <c r="P36" s="506"/>
      <c r="Q36" s="498"/>
      <c r="R36" s="499"/>
      <c r="S36" s="44"/>
      <c r="T36" s="44"/>
      <c r="U36" s="44"/>
      <c r="V36" s="44"/>
      <c r="W36" s="44"/>
      <c r="X36" s="44"/>
      <c r="Y36" s="44"/>
      <c r="Z36" s="44"/>
      <c r="AA36" s="44"/>
      <c r="AB36" s="44"/>
      <c r="AC36" s="44"/>
      <c r="AD36" s="44"/>
      <c r="AE36" s="44"/>
      <c r="AF36" s="44"/>
      <c r="AG36" s="44"/>
      <c r="AH36" s="44"/>
      <c r="AI36" s="40"/>
      <c r="AJ36" s="40"/>
    </row>
    <row r="37" spans="1:36" x14ac:dyDescent="0.2">
      <c r="A37" s="90"/>
      <c r="B37" s="265" t="s">
        <v>67</v>
      </c>
      <c r="C37" s="266" t="s">
        <v>68</v>
      </c>
      <c r="D37" s="265" t="s">
        <v>40</v>
      </c>
      <c r="E37" s="265" t="s">
        <v>2219</v>
      </c>
      <c r="F37" s="267" t="s">
        <v>65</v>
      </c>
      <c r="G37" s="250">
        <v>395.2</v>
      </c>
      <c r="H37" s="268">
        <v>16.55</v>
      </c>
      <c r="I37" s="268">
        <v>5.66</v>
      </c>
      <c r="J37" s="268">
        <v>14.33</v>
      </c>
      <c r="K37" s="268">
        <v>19.989999999999998</v>
      </c>
      <c r="L37" s="268">
        <f t="shared" si="4"/>
        <v>2236.8319999999999</v>
      </c>
      <c r="M37" s="268">
        <f t="shared" si="5"/>
        <v>5663.2159999999994</v>
      </c>
      <c r="N37" s="268">
        <f t="shared" si="6"/>
        <v>7900.0479999999989</v>
      </c>
      <c r="O37" s="504">
        <f t="shared" si="7"/>
        <v>3.0049459385024284E-2</v>
      </c>
      <c r="P37" s="506"/>
      <c r="Q37" s="498"/>
      <c r="R37" s="499"/>
      <c r="S37" s="44"/>
      <c r="T37" s="44"/>
      <c r="U37" s="44"/>
      <c r="V37" s="44"/>
      <c r="W37" s="44"/>
      <c r="X37" s="44"/>
      <c r="Y37" s="44"/>
      <c r="Z37" s="44"/>
      <c r="AA37" s="44"/>
      <c r="AB37" s="44"/>
      <c r="AC37" s="44"/>
      <c r="AD37" s="44"/>
      <c r="AE37" s="44"/>
      <c r="AF37" s="44"/>
      <c r="AG37" s="44"/>
      <c r="AH37" s="44"/>
      <c r="AI37" s="40"/>
      <c r="AJ37" s="40"/>
    </row>
    <row r="38" spans="1:36" x14ac:dyDescent="0.2">
      <c r="A38" s="90"/>
      <c r="B38" s="265" t="s">
        <v>69</v>
      </c>
      <c r="C38" s="266" t="s">
        <v>70</v>
      </c>
      <c r="D38" s="265" t="s">
        <v>40</v>
      </c>
      <c r="E38" s="265" t="s">
        <v>2220</v>
      </c>
      <c r="F38" s="267" t="s">
        <v>65</v>
      </c>
      <c r="G38" s="250">
        <v>2221</v>
      </c>
      <c r="H38" s="268">
        <v>14.47</v>
      </c>
      <c r="I38" s="268">
        <v>4.26</v>
      </c>
      <c r="J38" s="268">
        <v>13.22</v>
      </c>
      <c r="K38" s="268">
        <v>17.48</v>
      </c>
      <c r="L38" s="268">
        <f t="shared" si="4"/>
        <v>9461.4599999999991</v>
      </c>
      <c r="M38" s="268">
        <f t="shared" si="5"/>
        <v>29361.620000000003</v>
      </c>
      <c r="N38" s="268">
        <f t="shared" si="6"/>
        <v>38823.08</v>
      </c>
      <c r="O38" s="504">
        <f t="shared" si="7"/>
        <v>0.1476715794209793</v>
      </c>
      <c r="P38" s="506"/>
      <c r="Q38" s="498"/>
      <c r="R38" s="499"/>
      <c r="S38" s="44"/>
      <c r="T38" s="44"/>
      <c r="U38" s="44"/>
      <c r="V38" s="44"/>
      <c r="W38" s="44"/>
      <c r="X38" s="44"/>
      <c r="Y38" s="44"/>
      <c r="Z38" s="44"/>
      <c r="AA38" s="44"/>
      <c r="AB38" s="44"/>
      <c r="AC38" s="44"/>
      <c r="AD38" s="44"/>
      <c r="AE38" s="44"/>
      <c r="AF38" s="44"/>
      <c r="AG38" s="44"/>
      <c r="AH38" s="44"/>
      <c r="AI38" s="40"/>
      <c r="AJ38" s="40"/>
    </row>
    <row r="39" spans="1:36" ht="28.5" x14ac:dyDescent="0.2">
      <c r="A39" s="90"/>
      <c r="B39" s="265" t="s">
        <v>71</v>
      </c>
      <c r="C39" s="266" t="s">
        <v>2221</v>
      </c>
      <c r="D39" s="265" t="s">
        <v>40</v>
      </c>
      <c r="E39" s="265" t="s">
        <v>2222</v>
      </c>
      <c r="F39" s="267" t="s">
        <v>65</v>
      </c>
      <c r="G39" s="250">
        <v>425.3</v>
      </c>
      <c r="H39" s="268">
        <v>11.17</v>
      </c>
      <c r="I39" s="268">
        <v>2.35</v>
      </c>
      <c r="J39" s="268">
        <v>11.14</v>
      </c>
      <c r="K39" s="268">
        <v>13.49</v>
      </c>
      <c r="L39" s="268">
        <f t="shared" si="4"/>
        <v>999.45500000000004</v>
      </c>
      <c r="M39" s="268">
        <f t="shared" si="5"/>
        <v>4737.8420000000006</v>
      </c>
      <c r="N39" s="268">
        <f t="shared" si="6"/>
        <v>5737.2970000000005</v>
      </c>
      <c r="O39" s="504">
        <f t="shared" si="7"/>
        <v>2.1822990592123198E-2</v>
      </c>
      <c r="P39" s="506"/>
      <c r="Q39" s="498"/>
      <c r="R39" s="499"/>
      <c r="S39" s="44"/>
      <c r="T39" s="44"/>
      <c r="U39" s="44"/>
      <c r="V39" s="44"/>
      <c r="W39" s="44"/>
      <c r="X39" s="44"/>
      <c r="Y39" s="44"/>
      <c r="Z39" s="44"/>
      <c r="AA39" s="44"/>
      <c r="AB39" s="44"/>
      <c r="AC39" s="44"/>
      <c r="AD39" s="44"/>
      <c r="AE39" s="44"/>
      <c r="AF39" s="44"/>
      <c r="AG39" s="44"/>
      <c r="AH39" s="44"/>
      <c r="AI39" s="40"/>
      <c r="AJ39" s="40"/>
    </row>
    <row r="40" spans="1:36" ht="28.5" x14ac:dyDescent="0.2">
      <c r="A40" s="90"/>
      <c r="B40" s="265" t="s">
        <v>72</v>
      </c>
      <c r="C40" s="266" t="s">
        <v>2223</v>
      </c>
      <c r="D40" s="265" t="s">
        <v>40</v>
      </c>
      <c r="E40" s="265" t="s">
        <v>2224</v>
      </c>
      <c r="F40" s="267" t="s">
        <v>65</v>
      </c>
      <c r="G40" s="250">
        <v>531.5</v>
      </c>
      <c r="H40" s="268">
        <v>10.52</v>
      </c>
      <c r="I40" s="268">
        <v>1.77</v>
      </c>
      <c r="J40" s="268">
        <v>10.93</v>
      </c>
      <c r="K40" s="268">
        <v>12.7</v>
      </c>
      <c r="L40" s="268">
        <f t="shared" si="4"/>
        <v>940.755</v>
      </c>
      <c r="M40" s="268">
        <f t="shared" si="5"/>
        <v>5809.2950000000001</v>
      </c>
      <c r="N40" s="268">
        <f t="shared" si="6"/>
        <v>6750.05</v>
      </c>
      <c r="O40" s="269">
        <f t="shared" si="7"/>
        <v>2.5675205178738558E-2</v>
      </c>
      <c r="P40" s="40"/>
      <c r="Q40" s="45"/>
      <c r="R40" s="122"/>
      <c r="S40" s="44"/>
      <c r="T40" s="44"/>
      <c r="U40" s="44"/>
      <c r="V40" s="44"/>
      <c r="W40" s="44"/>
      <c r="X40" s="44"/>
      <c r="Y40" s="44"/>
      <c r="Z40" s="44"/>
      <c r="AA40" s="44"/>
      <c r="AB40" s="44"/>
      <c r="AC40" s="44"/>
      <c r="AD40" s="44"/>
      <c r="AE40" s="44"/>
      <c r="AF40" s="44"/>
      <c r="AG40" s="44"/>
      <c r="AH40" s="40"/>
      <c r="AI40" s="40"/>
      <c r="AJ40" s="40"/>
    </row>
    <row r="41" spans="1:36" ht="28.5" x14ac:dyDescent="0.2">
      <c r="A41" s="90"/>
      <c r="B41" s="265" t="s">
        <v>73</v>
      </c>
      <c r="C41" s="266" t="s">
        <v>3154</v>
      </c>
      <c r="D41" s="265" t="s">
        <v>40</v>
      </c>
      <c r="E41" s="265" t="s">
        <v>3155</v>
      </c>
      <c r="F41" s="267" t="s">
        <v>59</v>
      </c>
      <c r="G41" s="250">
        <v>76.2</v>
      </c>
      <c r="H41" s="268">
        <v>783.61</v>
      </c>
      <c r="I41" s="268">
        <v>19.38</v>
      </c>
      <c r="J41" s="268">
        <v>927.29</v>
      </c>
      <c r="K41" s="268">
        <v>946.67</v>
      </c>
      <c r="L41" s="268">
        <f t="shared" si="4"/>
        <v>1476.7560000000001</v>
      </c>
      <c r="M41" s="268">
        <f t="shared" si="5"/>
        <v>70659.498000000007</v>
      </c>
      <c r="N41" s="268">
        <f t="shared" si="6"/>
        <v>72136.254000000001</v>
      </c>
      <c r="O41" s="269">
        <f t="shared" si="7"/>
        <v>0.27438509674381673</v>
      </c>
      <c r="P41" s="40"/>
      <c r="Q41" s="45"/>
      <c r="R41" s="122"/>
      <c r="S41" s="44"/>
      <c r="T41" s="44"/>
      <c r="U41" s="44"/>
      <c r="V41" s="44"/>
      <c r="W41" s="44"/>
      <c r="X41" s="44"/>
      <c r="Y41" s="44"/>
      <c r="Z41" s="44"/>
      <c r="AA41" s="44"/>
      <c r="AB41" s="44"/>
      <c r="AC41" s="44"/>
      <c r="AD41" s="44"/>
      <c r="AE41" s="44"/>
      <c r="AF41" s="44"/>
      <c r="AG41" s="44"/>
      <c r="AH41" s="40"/>
      <c r="AI41" s="40"/>
      <c r="AJ41" s="40"/>
    </row>
    <row r="42" spans="1:36" ht="28.5" x14ac:dyDescent="0.2">
      <c r="A42" s="90"/>
      <c r="B42" s="265" t="s">
        <v>74</v>
      </c>
      <c r="C42" s="266">
        <v>101176</v>
      </c>
      <c r="D42" s="265" t="s">
        <v>40</v>
      </c>
      <c r="E42" s="265" t="s">
        <v>4328</v>
      </c>
      <c r="F42" s="267" t="s">
        <v>242</v>
      </c>
      <c r="G42" s="250">
        <v>44</v>
      </c>
      <c r="H42" s="268">
        <v>150.1</v>
      </c>
      <c r="I42" s="268"/>
      <c r="J42" s="268"/>
      <c r="K42" s="268"/>
      <c r="L42" s="268"/>
      <c r="M42" s="268"/>
      <c r="N42" s="268">
        <f>G42*(H42*1.2402)</f>
        <v>8190.7768799999985</v>
      </c>
      <c r="O42" s="269">
        <f t="shared" si="7"/>
        <v>3.1155306548435641E-2</v>
      </c>
      <c r="P42" s="40"/>
      <c r="Q42" s="498"/>
      <c r="R42" s="499"/>
      <c r="S42" s="44"/>
      <c r="T42" s="44"/>
      <c r="U42" s="44"/>
      <c r="V42" s="44"/>
      <c r="W42" s="44"/>
      <c r="X42" s="44"/>
      <c r="Y42" s="44"/>
      <c r="Z42" s="44"/>
      <c r="AA42" s="44"/>
      <c r="AB42" s="44"/>
      <c r="AC42" s="44"/>
      <c r="AD42" s="44"/>
      <c r="AE42" s="44"/>
      <c r="AF42" s="44"/>
      <c r="AG42" s="44"/>
      <c r="AH42" s="40"/>
      <c r="AI42" s="40"/>
      <c r="AJ42" s="40"/>
    </row>
    <row r="43" spans="1:36" x14ac:dyDescent="0.2">
      <c r="A43" s="90"/>
      <c r="B43" s="265" t="s">
        <v>1831</v>
      </c>
      <c r="C43" s="266" t="s">
        <v>76</v>
      </c>
      <c r="D43" s="265" t="s">
        <v>40</v>
      </c>
      <c r="E43" s="265" t="s">
        <v>77</v>
      </c>
      <c r="F43" s="267" t="s">
        <v>59</v>
      </c>
      <c r="G43" s="250">
        <v>284.54000000000002</v>
      </c>
      <c r="H43" s="268">
        <v>29.36</v>
      </c>
      <c r="I43" s="268">
        <v>24.91</v>
      </c>
      <c r="J43" s="268">
        <v>10.55</v>
      </c>
      <c r="K43" s="268">
        <v>35.46</v>
      </c>
      <c r="L43" s="268">
        <f>I43*G43</f>
        <v>7087.8914000000004</v>
      </c>
      <c r="M43" s="268">
        <f>J43*G43</f>
        <v>3001.8970000000004</v>
      </c>
      <c r="N43" s="268">
        <f>L43+M43</f>
        <v>10089.788400000001</v>
      </c>
      <c r="O43" s="269">
        <f t="shared" si="7"/>
        <v>3.8378587918616348E-2</v>
      </c>
      <c r="P43" s="40"/>
      <c r="Q43" s="498"/>
      <c r="R43" s="499"/>
      <c r="S43" s="44"/>
      <c r="T43" s="44"/>
      <c r="U43" s="44"/>
      <c r="V43" s="44"/>
      <c r="W43" s="44"/>
      <c r="X43" s="44"/>
      <c r="Y43" s="44"/>
      <c r="Z43" s="44"/>
      <c r="AA43" s="44"/>
      <c r="AB43" s="44"/>
      <c r="AC43" s="44"/>
      <c r="AD43" s="44"/>
      <c r="AE43" s="44"/>
      <c r="AF43" s="44"/>
      <c r="AG43" s="44"/>
      <c r="AH43" s="40"/>
      <c r="AI43" s="40"/>
      <c r="AJ43" s="40"/>
    </row>
    <row r="44" spans="1:36" x14ac:dyDescent="0.2">
      <c r="A44" s="90"/>
      <c r="B44" s="265" t="s">
        <v>1832</v>
      </c>
      <c r="C44" s="266" t="s">
        <v>78</v>
      </c>
      <c r="D44" s="265" t="s">
        <v>40</v>
      </c>
      <c r="E44" s="265" t="s">
        <v>79</v>
      </c>
      <c r="F44" s="267" t="s">
        <v>41</v>
      </c>
      <c r="G44" s="250">
        <v>463.02</v>
      </c>
      <c r="H44" s="268">
        <v>46.64</v>
      </c>
      <c r="I44" s="268">
        <v>14.39</v>
      </c>
      <c r="J44" s="268">
        <v>41.95</v>
      </c>
      <c r="K44" s="268">
        <v>56.34</v>
      </c>
      <c r="L44" s="268">
        <f>I44*G44</f>
        <v>6662.8577999999998</v>
      </c>
      <c r="M44" s="268">
        <f>J44*G44</f>
        <v>19423.689000000002</v>
      </c>
      <c r="N44" s="268">
        <f>L44+M44</f>
        <v>26086.546800000004</v>
      </c>
      <c r="O44" s="269">
        <f t="shared" si="7"/>
        <v>9.9225552624760682E-2</v>
      </c>
      <c r="P44" s="40"/>
      <c r="Q44" s="498"/>
      <c r="R44" s="499"/>
      <c r="S44" s="44"/>
      <c r="T44" s="44"/>
      <c r="U44" s="44"/>
      <c r="V44" s="44"/>
      <c r="W44" s="44"/>
      <c r="X44" s="44"/>
      <c r="Y44" s="44"/>
      <c r="Z44" s="44"/>
      <c r="AA44" s="44"/>
      <c r="AB44" s="44"/>
      <c r="AC44" s="44"/>
      <c r="AD44" s="44"/>
      <c r="AE44" s="44"/>
      <c r="AF44" s="44"/>
      <c r="AG44" s="44"/>
      <c r="AH44" s="40"/>
      <c r="AI44" s="40"/>
      <c r="AJ44" s="40"/>
    </row>
    <row r="45" spans="1:36" x14ac:dyDescent="0.2">
      <c r="A45" s="90"/>
      <c r="B45" s="265"/>
      <c r="C45" s="266" t="s">
        <v>68</v>
      </c>
      <c r="D45" s="265" t="s">
        <v>40</v>
      </c>
      <c r="E45" s="265" t="s">
        <v>2219</v>
      </c>
      <c r="F45" s="267" t="s">
        <v>65</v>
      </c>
      <c r="G45" s="250">
        <v>50</v>
      </c>
      <c r="H45" s="268">
        <v>14.47</v>
      </c>
      <c r="I45" s="268"/>
      <c r="J45" s="268"/>
      <c r="K45" s="268"/>
      <c r="L45" s="268"/>
      <c r="M45" s="268"/>
      <c r="N45" s="268">
        <f>H45*(G45*1.2402)</f>
        <v>897.28470000000004</v>
      </c>
      <c r="O45" s="269">
        <f t="shared" si="7"/>
        <v>3.4130071297609459E-3</v>
      </c>
      <c r="P45" s="40"/>
      <c r="Q45" s="498"/>
      <c r="R45" s="499"/>
      <c r="S45" s="44"/>
      <c r="T45" s="44"/>
      <c r="U45" s="44"/>
      <c r="V45" s="44"/>
      <c r="W45" s="44"/>
      <c r="X45" s="44"/>
      <c r="Y45" s="44"/>
      <c r="Z45" s="44"/>
      <c r="AA45" s="44"/>
      <c r="AB45" s="44"/>
      <c r="AC45" s="44"/>
      <c r="AD45" s="44"/>
      <c r="AE45" s="44"/>
      <c r="AF45" s="44"/>
      <c r="AG45" s="44"/>
      <c r="AH45" s="40"/>
      <c r="AI45" s="40"/>
      <c r="AJ45" s="40"/>
    </row>
    <row r="46" spans="1:36" x14ac:dyDescent="0.2">
      <c r="A46" s="90"/>
      <c r="B46" s="261">
        <v>3</v>
      </c>
      <c r="C46" s="261"/>
      <c r="D46" s="261"/>
      <c r="E46" s="261" t="s">
        <v>82</v>
      </c>
      <c r="F46" s="261"/>
      <c r="G46" s="249"/>
      <c r="H46" s="262"/>
      <c r="I46" s="261"/>
      <c r="J46" s="261"/>
      <c r="K46" s="261"/>
      <c r="L46" s="261"/>
      <c r="M46" s="261"/>
      <c r="N46" s="263">
        <f>N47+N54+N64+N74</f>
        <v>338382.02489999996</v>
      </c>
      <c r="O46" s="341">
        <f>N46/N471</f>
        <v>0.13886733393795545</v>
      </c>
      <c r="P46" s="40"/>
      <c r="Q46" s="498"/>
      <c r="R46" s="500"/>
      <c r="S46" s="44"/>
      <c r="T46" s="44"/>
      <c r="U46" s="44"/>
      <c r="V46" s="44"/>
      <c r="W46" s="44"/>
      <c r="X46" s="44"/>
      <c r="Y46" s="44"/>
      <c r="Z46" s="44"/>
      <c r="AA46" s="44"/>
      <c r="AB46" s="44"/>
      <c r="AC46" s="44"/>
      <c r="AD46" s="44"/>
      <c r="AE46" s="44"/>
      <c r="AF46" s="44"/>
      <c r="AG46" s="44"/>
      <c r="AH46" s="40"/>
      <c r="AI46" s="40"/>
      <c r="AJ46" s="40"/>
    </row>
    <row r="47" spans="1:36" ht="15.75" x14ac:dyDescent="0.2">
      <c r="A47" s="133"/>
      <c r="B47" s="261" t="s">
        <v>83</v>
      </c>
      <c r="C47" s="261"/>
      <c r="D47" s="261"/>
      <c r="E47" s="261" t="s">
        <v>84</v>
      </c>
      <c r="F47" s="261"/>
      <c r="G47" s="249"/>
      <c r="H47" s="262"/>
      <c r="I47" s="261"/>
      <c r="J47" s="261"/>
      <c r="K47" s="261"/>
      <c r="L47" s="261"/>
      <c r="M47" s="261"/>
      <c r="N47" s="263">
        <f>N48+N49+N50+N51+N52+N53</f>
        <v>58476.555999999997</v>
      </c>
      <c r="O47" s="264">
        <f>N47/N46</f>
        <v>0.17281224089039962</v>
      </c>
      <c r="P47" s="40"/>
      <c r="Q47" s="498"/>
      <c r="R47" s="501"/>
      <c r="S47" s="62"/>
      <c r="T47" s="62"/>
      <c r="U47" s="62"/>
      <c r="V47" s="62"/>
      <c r="W47" s="62"/>
      <c r="X47" s="62"/>
      <c r="Y47" s="62"/>
      <c r="Z47" s="62"/>
      <c r="AA47" s="62"/>
      <c r="AB47" s="62"/>
      <c r="AC47" s="62"/>
      <c r="AD47" s="62"/>
      <c r="AE47" s="62"/>
      <c r="AF47" s="62"/>
      <c r="AG47" s="62"/>
      <c r="AH47" s="9"/>
      <c r="AI47" s="40"/>
      <c r="AJ47" s="40"/>
    </row>
    <row r="48" spans="1:36" ht="28.5" x14ac:dyDescent="0.2">
      <c r="A48" s="90"/>
      <c r="B48" s="265" t="s">
        <v>85</v>
      </c>
      <c r="C48" s="266" t="s">
        <v>2225</v>
      </c>
      <c r="D48" s="265" t="s">
        <v>40</v>
      </c>
      <c r="E48" s="265" t="s">
        <v>2226</v>
      </c>
      <c r="F48" s="267" t="s">
        <v>41</v>
      </c>
      <c r="G48" s="250">
        <v>263.8</v>
      </c>
      <c r="H48" s="268">
        <v>74.989999999999995</v>
      </c>
      <c r="I48" s="268">
        <v>32.31</v>
      </c>
      <c r="J48" s="268">
        <v>58.28</v>
      </c>
      <c r="K48" s="268">
        <v>90.59</v>
      </c>
      <c r="L48" s="268">
        <f>I48*G48</f>
        <v>8523.3780000000006</v>
      </c>
      <c r="M48" s="268">
        <f>J48*G48</f>
        <v>15374.264000000001</v>
      </c>
      <c r="N48" s="268">
        <f>L48+M48</f>
        <v>23897.642</v>
      </c>
      <c r="O48" s="269">
        <f>N48/N$47</f>
        <v>0.40867047642135423</v>
      </c>
      <c r="P48" s="45"/>
      <c r="Q48" s="498"/>
      <c r="R48" s="499"/>
      <c r="S48" s="44"/>
      <c r="T48" s="44"/>
      <c r="U48" s="44"/>
      <c r="V48" s="44"/>
      <c r="W48" s="44"/>
      <c r="X48" s="44"/>
      <c r="Y48" s="44"/>
      <c r="Z48" s="44"/>
      <c r="AA48" s="44"/>
      <c r="AB48" s="44"/>
      <c r="AC48" s="44"/>
      <c r="AD48" s="44"/>
      <c r="AE48" s="44"/>
      <c r="AF48" s="44"/>
      <c r="AG48" s="44"/>
      <c r="AH48" s="40"/>
      <c r="AI48" s="40"/>
      <c r="AJ48" s="40"/>
    </row>
    <row r="49" spans="1:36" ht="27.6" customHeight="1" x14ac:dyDescent="0.2">
      <c r="A49" s="90"/>
      <c r="B49" s="265" t="s">
        <v>86</v>
      </c>
      <c r="C49" s="266" t="s">
        <v>87</v>
      </c>
      <c r="D49" s="265" t="s">
        <v>40</v>
      </c>
      <c r="E49" s="265" t="s">
        <v>88</v>
      </c>
      <c r="F49" s="267" t="s">
        <v>65</v>
      </c>
      <c r="G49" s="250">
        <v>621.1</v>
      </c>
      <c r="H49" s="268">
        <v>11.44</v>
      </c>
      <c r="I49" s="268">
        <v>1.39</v>
      </c>
      <c r="J49" s="268">
        <v>12.43</v>
      </c>
      <c r="K49" s="268">
        <v>13.82</v>
      </c>
      <c r="L49" s="268">
        <f t="shared" ref="L49:L53" si="8">I49*G49</f>
        <v>863.32899999999995</v>
      </c>
      <c r="M49" s="268">
        <f t="shared" ref="M49:M53" si="9">J49*G49</f>
        <v>7720.2730000000001</v>
      </c>
      <c r="N49" s="268">
        <f t="shared" ref="N49:N53" si="10">L49+M49</f>
        <v>8583.6020000000008</v>
      </c>
      <c r="O49" s="269">
        <f t="shared" ref="O49:O53" si="11">N49/N$47</f>
        <v>0.14678706454600371</v>
      </c>
      <c r="P49" s="40"/>
      <c r="Q49" s="498"/>
      <c r="R49" s="499"/>
      <c r="S49" s="44"/>
      <c r="T49" s="44"/>
      <c r="U49" s="44"/>
      <c r="V49" s="44"/>
      <c r="W49" s="44"/>
      <c r="X49" s="44"/>
      <c r="Y49" s="44"/>
      <c r="Z49" s="44"/>
      <c r="AA49" s="44"/>
      <c r="AB49" s="44"/>
      <c r="AC49" s="44"/>
      <c r="AD49" s="44"/>
      <c r="AE49" s="44"/>
      <c r="AF49" s="44"/>
      <c r="AG49" s="44"/>
      <c r="AH49" s="40"/>
      <c r="AI49" s="40"/>
      <c r="AJ49" s="40"/>
    </row>
    <row r="50" spans="1:36" ht="28.5" x14ac:dyDescent="0.2">
      <c r="A50" s="90"/>
      <c r="B50" s="265" t="s">
        <v>89</v>
      </c>
      <c r="C50" s="266" t="s">
        <v>90</v>
      </c>
      <c r="D50" s="265" t="s">
        <v>40</v>
      </c>
      <c r="E50" s="265" t="s">
        <v>91</v>
      </c>
      <c r="F50" s="267" t="s">
        <v>65</v>
      </c>
      <c r="G50" s="250">
        <v>165.1</v>
      </c>
      <c r="H50" s="268">
        <v>9.6199999999999992</v>
      </c>
      <c r="I50" s="268">
        <v>0.88</v>
      </c>
      <c r="J50" s="268">
        <v>10.74</v>
      </c>
      <c r="K50" s="268">
        <v>11.62</v>
      </c>
      <c r="L50" s="268">
        <f t="shared" si="8"/>
        <v>145.28799999999998</v>
      </c>
      <c r="M50" s="268">
        <f t="shared" si="9"/>
        <v>1773.174</v>
      </c>
      <c r="N50" s="268">
        <f t="shared" si="10"/>
        <v>1918.462</v>
      </c>
      <c r="O50" s="269">
        <f t="shared" si="11"/>
        <v>3.2807369845789143E-2</v>
      </c>
      <c r="P50" s="40"/>
      <c r="Q50" s="498"/>
      <c r="R50" s="499"/>
      <c r="S50" s="44"/>
      <c r="T50" s="44"/>
      <c r="U50" s="44"/>
      <c r="V50" s="44"/>
      <c r="W50" s="44"/>
      <c r="X50" s="44"/>
      <c r="Y50" s="44"/>
      <c r="Z50" s="44"/>
      <c r="AA50" s="44"/>
      <c r="AB50" s="44"/>
      <c r="AC50" s="44"/>
      <c r="AD50" s="44"/>
      <c r="AE50" s="44"/>
      <c r="AF50" s="44"/>
      <c r="AG50" s="44"/>
      <c r="AH50" s="40"/>
      <c r="AI50" s="40"/>
      <c r="AJ50" s="40"/>
    </row>
    <row r="51" spans="1:36" ht="28.5" x14ac:dyDescent="0.2">
      <c r="A51" s="90"/>
      <c r="B51" s="265" t="s">
        <v>92</v>
      </c>
      <c r="C51" s="266" t="s">
        <v>93</v>
      </c>
      <c r="D51" s="265" t="s">
        <v>40</v>
      </c>
      <c r="E51" s="265" t="s">
        <v>94</v>
      </c>
      <c r="F51" s="267" t="s">
        <v>65</v>
      </c>
      <c r="G51" s="250">
        <v>176</v>
      </c>
      <c r="H51" s="268">
        <v>9.31</v>
      </c>
      <c r="I51" s="268">
        <v>0.62</v>
      </c>
      <c r="J51" s="268">
        <v>10.62</v>
      </c>
      <c r="K51" s="268">
        <v>11.24</v>
      </c>
      <c r="L51" s="268">
        <f t="shared" si="8"/>
        <v>109.12</v>
      </c>
      <c r="M51" s="268">
        <f t="shared" si="9"/>
        <v>1869.12</v>
      </c>
      <c r="N51" s="268">
        <f t="shared" si="10"/>
        <v>1978.2399999999998</v>
      </c>
      <c r="O51" s="269">
        <f t="shared" si="11"/>
        <v>3.3829625670841489E-2</v>
      </c>
      <c r="P51" s="40"/>
      <c r="Q51" s="498"/>
      <c r="R51" s="499"/>
      <c r="S51" s="44"/>
      <c r="T51" s="44"/>
      <c r="U51" s="44"/>
      <c r="V51" s="44"/>
      <c r="W51" s="44"/>
      <c r="X51" s="44"/>
      <c r="Y51" s="44"/>
      <c r="Z51" s="44"/>
      <c r="AA51" s="44"/>
      <c r="AB51" s="44"/>
      <c r="AC51" s="44"/>
      <c r="AD51" s="44"/>
      <c r="AE51" s="44"/>
      <c r="AF51" s="44"/>
      <c r="AG51" s="44"/>
      <c r="AH51" s="40"/>
      <c r="AI51" s="40"/>
      <c r="AJ51" s="40"/>
    </row>
    <row r="52" spans="1:36" ht="28.5" x14ac:dyDescent="0.2">
      <c r="A52" s="90"/>
      <c r="B52" s="265" t="s">
        <v>95</v>
      </c>
      <c r="C52" s="266" t="s">
        <v>96</v>
      </c>
      <c r="D52" s="265" t="s">
        <v>40</v>
      </c>
      <c r="E52" s="265" t="s">
        <v>97</v>
      </c>
      <c r="F52" s="267" t="s">
        <v>65</v>
      </c>
      <c r="G52" s="250">
        <v>391.4</v>
      </c>
      <c r="H52" s="268">
        <v>14.4</v>
      </c>
      <c r="I52" s="268">
        <v>4.91</v>
      </c>
      <c r="J52" s="268">
        <v>12.48</v>
      </c>
      <c r="K52" s="268">
        <v>17.39</v>
      </c>
      <c r="L52" s="268">
        <f t="shared" si="8"/>
        <v>1921.7739999999999</v>
      </c>
      <c r="M52" s="268">
        <f t="shared" si="9"/>
        <v>4884.6719999999996</v>
      </c>
      <c r="N52" s="268">
        <f t="shared" si="10"/>
        <v>6806.4459999999999</v>
      </c>
      <c r="O52" s="269">
        <f t="shared" si="11"/>
        <v>0.11639615027943849</v>
      </c>
      <c r="P52" s="40"/>
      <c r="Q52" s="498"/>
      <c r="R52" s="499"/>
      <c r="S52" s="44"/>
      <c r="T52" s="44"/>
      <c r="U52" s="44"/>
      <c r="V52" s="44"/>
      <c r="W52" s="44"/>
      <c r="X52" s="44"/>
      <c r="Y52" s="44"/>
      <c r="Z52" s="44"/>
      <c r="AA52" s="44"/>
      <c r="AB52" s="44"/>
      <c r="AC52" s="44"/>
      <c r="AD52" s="44"/>
      <c r="AE52" s="44"/>
      <c r="AF52" s="44"/>
      <c r="AG52" s="44"/>
      <c r="AH52" s="40"/>
      <c r="AI52" s="40"/>
      <c r="AJ52" s="40"/>
    </row>
    <row r="53" spans="1:36" ht="28.5" x14ac:dyDescent="0.2">
      <c r="A53" s="90"/>
      <c r="B53" s="265" t="s">
        <v>98</v>
      </c>
      <c r="C53" s="266" t="s">
        <v>2227</v>
      </c>
      <c r="D53" s="265" t="s">
        <v>99</v>
      </c>
      <c r="E53" s="265" t="s">
        <v>2228</v>
      </c>
      <c r="F53" s="267" t="s">
        <v>59</v>
      </c>
      <c r="G53" s="250">
        <v>17.399999999999999</v>
      </c>
      <c r="H53" s="268">
        <v>727.48</v>
      </c>
      <c r="I53" s="268">
        <v>40.03</v>
      </c>
      <c r="J53" s="268">
        <v>838.83</v>
      </c>
      <c r="K53" s="268">
        <v>878.86</v>
      </c>
      <c r="L53" s="268">
        <f t="shared" si="8"/>
        <v>696.52199999999993</v>
      </c>
      <c r="M53" s="268">
        <f t="shared" si="9"/>
        <v>14595.642</v>
      </c>
      <c r="N53" s="268">
        <f t="shared" si="10"/>
        <v>15292.164000000001</v>
      </c>
      <c r="O53" s="269">
        <f t="shared" si="11"/>
        <v>0.261509313236573</v>
      </c>
      <c r="P53" s="40"/>
      <c r="Q53" s="498"/>
      <c r="R53" s="499"/>
      <c r="S53" s="44"/>
      <c r="T53" s="44"/>
      <c r="U53" s="44"/>
      <c r="V53" s="44"/>
      <c r="W53" s="44"/>
      <c r="X53" s="44"/>
      <c r="Y53" s="44"/>
      <c r="Z53" s="44"/>
      <c r="AA53" s="44"/>
      <c r="AB53" s="44"/>
      <c r="AC53" s="44"/>
      <c r="AD53" s="44"/>
      <c r="AE53" s="44"/>
      <c r="AF53" s="44"/>
      <c r="AG53" s="44"/>
      <c r="AH53" s="40"/>
      <c r="AI53" s="40"/>
      <c r="AJ53" s="40"/>
    </row>
    <row r="54" spans="1:36" ht="15.75" x14ac:dyDescent="0.2">
      <c r="A54" s="240"/>
      <c r="B54" s="261" t="s">
        <v>100</v>
      </c>
      <c r="C54" s="261"/>
      <c r="D54" s="261"/>
      <c r="E54" s="261" t="s">
        <v>101</v>
      </c>
      <c r="F54" s="261"/>
      <c r="G54" s="249"/>
      <c r="H54" s="262"/>
      <c r="I54" s="261"/>
      <c r="J54" s="261"/>
      <c r="K54" s="261"/>
      <c r="L54" s="261"/>
      <c r="M54" s="261"/>
      <c r="N54" s="263">
        <f>N55+N56+N57+N58+N59+N60+N61+N62+N63</f>
        <v>126122.34600000002</v>
      </c>
      <c r="O54" s="264">
        <f>N54/N46</f>
        <v>0.37272176628552361</v>
      </c>
      <c r="P54" s="40"/>
      <c r="Q54" s="498"/>
      <c r="R54" s="501"/>
      <c r="S54" s="62"/>
      <c r="T54" s="62"/>
      <c r="U54" s="62"/>
      <c r="V54" s="62"/>
      <c r="W54" s="62"/>
      <c r="X54" s="62"/>
      <c r="Y54" s="62"/>
      <c r="Z54" s="62"/>
      <c r="AA54" s="62"/>
      <c r="AB54" s="62"/>
      <c r="AC54" s="62"/>
      <c r="AD54" s="62"/>
      <c r="AE54" s="62"/>
      <c r="AF54" s="62"/>
      <c r="AG54" s="62"/>
      <c r="AH54" s="9"/>
      <c r="AI54" s="40"/>
      <c r="AJ54" s="40"/>
    </row>
    <row r="55" spans="1:36" ht="27.6" customHeight="1" x14ac:dyDescent="0.2">
      <c r="A55" s="239"/>
      <c r="B55" s="265" t="s">
        <v>102</v>
      </c>
      <c r="C55" s="266" t="s">
        <v>2229</v>
      </c>
      <c r="D55" s="265" t="s">
        <v>40</v>
      </c>
      <c r="E55" s="265" t="s">
        <v>2230</v>
      </c>
      <c r="F55" s="267" t="s">
        <v>41</v>
      </c>
      <c r="G55" s="250">
        <v>325.10000000000002</v>
      </c>
      <c r="H55" s="268">
        <v>130.77000000000001</v>
      </c>
      <c r="I55" s="268">
        <v>58.09</v>
      </c>
      <c r="J55" s="268">
        <v>99.89</v>
      </c>
      <c r="K55" s="268">
        <v>157.97999999999999</v>
      </c>
      <c r="L55" s="268">
        <f>I55*G55</f>
        <v>18885.059000000001</v>
      </c>
      <c r="M55" s="268">
        <f>J55*G55</f>
        <v>32474.239000000001</v>
      </c>
      <c r="N55" s="268">
        <f>L55+M55</f>
        <v>51359.298000000003</v>
      </c>
      <c r="O55" s="269">
        <f>N55/N$54</f>
        <v>0.40721806744698513</v>
      </c>
      <c r="P55" s="40"/>
      <c r="Q55" s="45"/>
      <c r="R55" s="122"/>
      <c r="S55" s="44"/>
      <c r="T55" s="44"/>
      <c r="U55" s="44"/>
      <c r="V55" s="44"/>
      <c r="W55" s="44"/>
      <c r="X55" s="44"/>
      <c r="Y55" s="44"/>
      <c r="Z55" s="44"/>
      <c r="AA55" s="44"/>
      <c r="AB55" s="44"/>
      <c r="AC55" s="44"/>
      <c r="AD55" s="44"/>
      <c r="AE55" s="44"/>
      <c r="AF55" s="44"/>
      <c r="AG55" s="44"/>
      <c r="AH55" s="40"/>
      <c r="AI55" s="40"/>
      <c r="AJ55" s="40"/>
    </row>
    <row r="56" spans="1:36" ht="28.5" x14ac:dyDescent="0.2">
      <c r="A56" s="90"/>
      <c r="B56" s="265" t="s">
        <v>103</v>
      </c>
      <c r="C56" s="266" t="s">
        <v>104</v>
      </c>
      <c r="D56" s="265" t="s">
        <v>40</v>
      </c>
      <c r="E56" s="265" t="s">
        <v>105</v>
      </c>
      <c r="F56" s="267" t="s">
        <v>65</v>
      </c>
      <c r="G56" s="250">
        <v>18.7</v>
      </c>
      <c r="H56" s="268">
        <v>13.61</v>
      </c>
      <c r="I56" s="268">
        <v>3.25</v>
      </c>
      <c r="J56" s="268">
        <v>13.19</v>
      </c>
      <c r="K56" s="268">
        <v>16.440000000000001</v>
      </c>
      <c r="L56" s="268">
        <f t="shared" ref="L56:L63" si="12">I56*G56</f>
        <v>60.774999999999999</v>
      </c>
      <c r="M56" s="268">
        <f t="shared" ref="M56:M63" si="13">J56*G56</f>
        <v>246.65299999999999</v>
      </c>
      <c r="N56" s="268">
        <f t="shared" ref="N56:N63" si="14">L56+M56</f>
        <v>307.428</v>
      </c>
      <c r="O56" s="269">
        <f t="shared" ref="O56:O63" si="15">N56/N$54</f>
        <v>2.4375379125916351E-3</v>
      </c>
      <c r="P56" s="40"/>
      <c r="Q56" s="45"/>
      <c r="R56" s="122"/>
      <c r="S56" s="44"/>
      <c r="T56" s="44"/>
      <c r="U56" s="44"/>
      <c r="V56" s="44"/>
      <c r="W56" s="44"/>
      <c r="X56" s="44"/>
      <c r="Y56" s="44"/>
      <c r="Z56" s="44"/>
      <c r="AA56" s="44"/>
      <c r="AB56" s="44"/>
      <c r="AC56" s="44"/>
      <c r="AD56" s="44"/>
      <c r="AE56" s="44"/>
      <c r="AF56" s="44"/>
      <c r="AG56" s="44"/>
      <c r="AH56" s="40"/>
      <c r="AI56" s="40"/>
      <c r="AJ56" s="40"/>
    </row>
    <row r="57" spans="1:36" ht="28.5" x14ac:dyDescent="0.2">
      <c r="A57" s="90"/>
      <c r="B57" s="265" t="s">
        <v>106</v>
      </c>
      <c r="C57" s="266" t="s">
        <v>107</v>
      </c>
      <c r="D57" s="265" t="s">
        <v>40</v>
      </c>
      <c r="E57" s="265" t="s">
        <v>108</v>
      </c>
      <c r="F57" s="267" t="s">
        <v>65</v>
      </c>
      <c r="G57" s="250">
        <v>518.70000000000005</v>
      </c>
      <c r="H57" s="268">
        <v>12.8</v>
      </c>
      <c r="I57" s="268">
        <v>2.12</v>
      </c>
      <c r="J57" s="268">
        <v>13.34</v>
      </c>
      <c r="K57" s="268">
        <v>15.46</v>
      </c>
      <c r="L57" s="268">
        <f t="shared" si="12"/>
        <v>1099.6440000000002</v>
      </c>
      <c r="M57" s="268">
        <f t="shared" si="13"/>
        <v>6919.4580000000005</v>
      </c>
      <c r="N57" s="268">
        <f t="shared" si="14"/>
        <v>8019.1020000000008</v>
      </c>
      <c r="O57" s="269">
        <f t="shared" si="15"/>
        <v>6.3581928613982486E-2</v>
      </c>
      <c r="P57" s="40"/>
      <c r="Q57" s="45"/>
      <c r="R57" s="122"/>
      <c r="S57" s="44"/>
      <c r="T57" s="44"/>
      <c r="U57" s="44"/>
      <c r="V57" s="44"/>
      <c r="W57" s="44"/>
      <c r="X57" s="44"/>
      <c r="Y57" s="44"/>
      <c r="Z57" s="44"/>
      <c r="AA57" s="44"/>
      <c r="AB57" s="44"/>
      <c r="AC57" s="44"/>
      <c r="AD57" s="44"/>
      <c r="AE57" s="44"/>
      <c r="AF57" s="44"/>
      <c r="AG57" s="44"/>
      <c r="AH57" s="40"/>
      <c r="AI57" s="40"/>
      <c r="AJ57" s="40"/>
    </row>
    <row r="58" spans="1:36" ht="28.5" x14ac:dyDescent="0.2">
      <c r="A58" s="90"/>
      <c r="B58" s="265" t="s">
        <v>109</v>
      </c>
      <c r="C58" s="266" t="s">
        <v>87</v>
      </c>
      <c r="D58" s="265" t="s">
        <v>40</v>
      </c>
      <c r="E58" s="265" t="s">
        <v>88</v>
      </c>
      <c r="F58" s="267" t="s">
        <v>65</v>
      </c>
      <c r="G58" s="250">
        <v>668.5</v>
      </c>
      <c r="H58" s="268">
        <v>11.44</v>
      </c>
      <c r="I58" s="268">
        <v>1.39</v>
      </c>
      <c r="J58" s="268">
        <v>12.43</v>
      </c>
      <c r="K58" s="268">
        <v>13.82</v>
      </c>
      <c r="L58" s="268">
        <f t="shared" si="12"/>
        <v>929.21499999999992</v>
      </c>
      <c r="M58" s="268">
        <f t="shared" si="13"/>
        <v>8309.4549999999999</v>
      </c>
      <c r="N58" s="268">
        <f t="shared" si="14"/>
        <v>9238.67</v>
      </c>
      <c r="O58" s="269">
        <f t="shared" si="15"/>
        <v>7.3251650425214879E-2</v>
      </c>
      <c r="P58" s="40"/>
      <c r="Q58" s="496"/>
      <c r="R58" s="497"/>
      <c r="S58" s="44"/>
      <c r="T58" s="44"/>
      <c r="U58" s="44"/>
      <c r="V58" s="44"/>
      <c r="W58" s="44"/>
      <c r="X58" s="44"/>
      <c r="Y58" s="44"/>
      <c r="Z58" s="44"/>
      <c r="AA58" s="44"/>
      <c r="AB58" s="44"/>
      <c r="AC58" s="44"/>
      <c r="AD58" s="44"/>
      <c r="AE58" s="44"/>
      <c r="AF58" s="44"/>
      <c r="AG58" s="44"/>
      <c r="AH58" s="40"/>
      <c r="AI58" s="40"/>
      <c r="AJ58" s="40"/>
    </row>
    <row r="59" spans="1:36" ht="28.5" x14ac:dyDescent="0.2">
      <c r="A59" s="90"/>
      <c r="B59" s="265" t="s">
        <v>110</v>
      </c>
      <c r="C59" s="266" t="s">
        <v>90</v>
      </c>
      <c r="D59" s="265" t="s">
        <v>40</v>
      </c>
      <c r="E59" s="265" t="s">
        <v>91</v>
      </c>
      <c r="F59" s="267" t="s">
        <v>65</v>
      </c>
      <c r="G59" s="250">
        <v>766</v>
      </c>
      <c r="H59" s="268">
        <v>9.6199999999999992</v>
      </c>
      <c r="I59" s="268">
        <v>0.88</v>
      </c>
      <c r="J59" s="268">
        <v>10.74</v>
      </c>
      <c r="K59" s="268">
        <v>11.62</v>
      </c>
      <c r="L59" s="268">
        <f t="shared" si="12"/>
        <v>674.08</v>
      </c>
      <c r="M59" s="268">
        <f t="shared" si="13"/>
        <v>8226.84</v>
      </c>
      <c r="N59" s="268">
        <f t="shared" si="14"/>
        <v>8900.92</v>
      </c>
      <c r="O59" s="269">
        <f t="shared" si="15"/>
        <v>7.0573695164217756E-2</v>
      </c>
      <c r="P59" s="40"/>
      <c r="Q59" s="45"/>
      <c r="R59" s="122"/>
      <c r="S59" s="44"/>
      <c r="T59" s="44"/>
      <c r="U59" s="44"/>
      <c r="V59" s="44"/>
      <c r="W59" s="44"/>
      <c r="X59" s="44"/>
      <c r="Y59" s="44"/>
      <c r="Z59" s="44"/>
      <c r="AA59" s="44"/>
      <c r="AB59" s="44"/>
      <c r="AC59" s="44"/>
      <c r="AD59" s="44"/>
      <c r="AE59" s="44"/>
      <c r="AF59" s="44"/>
      <c r="AG59" s="44"/>
      <c r="AH59" s="40"/>
      <c r="AI59" s="40"/>
      <c r="AJ59" s="40"/>
    </row>
    <row r="60" spans="1:36" ht="28.5" x14ac:dyDescent="0.2">
      <c r="A60" s="90"/>
      <c r="B60" s="265" t="s">
        <v>111</v>
      </c>
      <c r="C60" s="266" t="s">
        <v>93</v>
      </c>
      <c r="D60" s="265" t="s">
        <v>40</v>
      </c>
      <c r="E60" s="265" t="s">
        <v>94</v>
      </c>
      <c r="F60" s="267" t="s">
        <v>65</v>
      </c>
      <c r="G60" s="250">
        <v>501.2</v>
      </c>
      <c r="H60" s="268">
        <v>9.31</v>
      </c>
      <c r="I60" s="268">
        <v>0.62</v>
      </c>
      <c r="J60" s="268">
        <v>10.62</v>
      </c>
      <c r="K60" s="268">
        <v>11.24</v>
      </c>
      <c r="L60" s="268">
        <f t="shared" si="12"/>
        <v>310.74399999999997</v>
      </c>
      <c r="M60" s="268">
        <f t="shared" si="13"/>
        <v>5322.7439999999997</v>
      </c>
      <c r="N60" s="268">
        <f t="shared" si="14"/>
        <v>5633.4879999999994</v>
      </c>
      <c r="O60" s="269">
        <f t="shared" si="15"/>
        <v>4.4666850710182622E-2</v>
      </c>
      <c r="P60" s="40"/>
      <c r="Q60" s="45"/>
      <c r="R60" s="122"/>
      <c r="S60" s="44"/>
      <c r="T60" s="44"/>
      <c r="U60" s="44"/>
      <c r="V60" s="44"/>
      <c r="W60" s="44"/>
      <c r="X60" s="44"/>
      <c r="Y60" s="44"/>
      <c r="Z60" s="44"/>
      <c r="AA60" s="44"/>
      <c r="AB60" s="44"/>
      <c r="AC60" s="44"/>
      <c r="AD60" s="44"/>
      <c r="AE60" s="44"/>
      <c r="AF60" s="44"/>
      <c r="AG60" s="44"/>
      <c r="AH60" s="40"/>
      <c r="AI60" s="40"/>
      <c r="AJ60" s="40"/>
    </row>
    <row r="61" spans="1:36" ht="28.5" x14ac:dyDescent="0.2">
      <c r="A61" s="90"/>
      <c r="B61" s="265" t="s">
        <v>112</v>
      </c>
      <c r="C61" s="266" t="s">
        <v>3257</v>
      </c>
      <c r="D61" s="265" t="s">
        <v>40</v>
      </c>
      <c r="E61" s="265" t="s">
        <v>3258</v>
      </c>
      <c r="F61" s="267" t="s">
        <v>65</v>
      </c>
      <c r="G61" s="250">
        <v>93.4</v>
      </c>
      <c r="H61" s="268">
        <v>10.64</v>
      </c>
      <c r="I61" s="268">
        <v>0.45</v>
      </c>
      <c r="J61" s="268">
        <v>12.4</v>
      </c>
      <c r="K61" s="268">
        <v>12.85</v>
      </c>
      <c r="L61" s="268">
        <f t="shared" si="12"/>
        <v>42.03</v>
      </c>
      <c r="M61" s="268">
        <f t="shared" si="13"/>
        <v>1158.1600000000001</v>
      </c>
      <c r="N61" s="268">
        <f t="shared" si="14"/>
        <v>1200.19</v>
      </c>
      <c r="O61" s="269">
        <f t="shared" si="15"/>
        <v>9.5160773492113746E-3</v>
      </c>
      <c r="P61" s="40"/>
      <c r="Q61" s="45"/>
      <c r="R61" s="122"/>
      <c r="S61" s="44"/>
      <c r="T61" s="44"/>
      <c r="U61" s="44"/>
      <c r="V61" s="44"/>
      <c r="W61" s="44"/>
      <c r="X61" s="44"/>
      <c r="Y61" s="44"/>
      <c r="Z61" s="44"/>
      <c r="AA61" s="44"/>
      <c r="AB61" s="44"/>
      <c r="AC61" s="44"/>
      <c r="AD61" s="44"/>
      <c r="AE61" s="44"/>
      <c r="AF61" s="44"/>
      <c r="AG61" s="44"/>
      <c r="AH61" s="40"/>
      <c r="AI61" s="40"/>
      <c r="AJ61" s="40"/>
    </row>
    <row r="62" spans="1:36" ht="28.5" x14ac:dyDescent="0.2">
      <c r="A62" s="90"/>
      <c r="B62" s="265" t="s">
        <v>113</v>
      </c>
      <c r="C62" s="266" t="s">
        <v>96</v>
      </c>
      <c r="D62" s="265" t="s">
        <v>40</v>
      </c>
      <c r="E62" s="265" t="s">
        <v>97</v>
      </c>
      <c r="F62" s="267" t="s">
        <v>65</v>
      </c>
      <c r="G62" s="250">
        <v>519.20000000000005</v>
      </c>
      <c r="H62" s="268">
        <v>14.4</v>
      </c>
      <c r="I62" s="268">
        <v>4.91</v>
      </c>
      <c r="J62" s="268">
        <v>12.48</v>
      </c>
      <c r="K62" s="268">
        <v>17.39</v>
      </c>
      <c r="L62" s="268">
        <f t="shared" si="12"/>
        <v>2549.2720000000004</v>
      </c>
      <c r="M62" s="268">
        <f t="shared" si="13"/>
        <v>6479.6160000000009</v>
      </c>
      <c r="N62" s="268">
        <f t="shared" si="14"/>
        <v>9028.8880000000008</v>
      </c>
      <c r="O62" s="269">
        <f t="shared" si="15"/>
        <v>7.158832900237995E-2</v>
      </c>
      <c r="P62" s="40"/>
      <c r="Q62" s="45"/>
      <c r="R62" s="122"/>
      <c r="S62" s="44"/>
      <c r="T62" s="44"/>
      <c r="U62" s="44"/>
      <c r="V62" s="44"/>
      <c r="W62" s="44"/>
      <c r="X62" s="44"/>
      <c r="Y62" s="44"/>
      <c r="Z62" s="44"/>
      <c r="AA62" s="44"/>
      <c r="AB62" s="44"/>
      <c r="AC62" s="44"/>
      <c r="AD62" s="44"/>
      <c r="AE62" s="44"/>
      <c r="AF62" s="44"/>
      <c r="AG62" s="44"/>
      <c r="AH62" s="40"/>
      <c r="AI62" s="40"/>
      <c r="AJ62" s="40"/>
    </row>
    <row r="63" spans="1:36" ht="28.5" x14ac:dyDescent="0.2">
      <c r="A63" s="90"/>
      <c r="B63" s="265" t="s">
        <v>114</v>
      </c>
      <c r="C63" s="266" t="s">
        <v>2231</v>
      </c>
      <c r="D63" s="265" t="s">
        <v>99</v>
      </c>
      <c r="E63" s="265" t="s">
        <v>2232</v>
      </c>
      <c r="F63" s="267" t="s">
        <v>59</v>
      </c>
      <c r="G63" s="250">
        <v>36.9</v>
      </c>
      <c r="H63" s="268">
        <v>727.58</v>
      </c>
      <c r="I63" s="268">
        <v>40.65</v>
      </c>
      <c r="J63" s="268">
        <v>838.33</v>
      </c>
      <c r="K63" s="268">
        <v>878.98</v>
      </c>
      <c r="L63" s="268">
        <f t="shared" si="12"/>
        <v>1499.9849999999999</v>
      </c>
      <c r="M63" s="268">
        <f t="shared" si="13"/>
        <v>30934.377</v>
      </c>
      <c r="N63" s="268">
        <f t="shared" si="14"/>
        <v>32434.362000000001</v>
      </c>
      <c r="O63" s="269">
        <f t="shared" si="15"/>
        <v>0.25716586337523406</v>
      </c>
      <c r="P63" s="40"/>
      <c r="Q63" s="45"/>
      <c r="R63" s="81"/>
      <c r="S63" s="44"/>
      <c r="T63" s="44"/>
      <c r="U63" s="44"/>
      <c r="V63" s="44"/>
      <c r="W63" s="44"/>
      <c r="X63" s="44"/>
      <c r="Y63" s="44"/>
      <c r="Z63" s="44"/>
      <c r="AA63" s="44"/>
      <c r="AB63" s="44"/>
      <c r="AC63" s="44"/>
      <c r="AD63" s="44"/>
      <c r="AE63" s="44"/>
      <c r="AF63" s="44"/>
      <c r="AG63" s="44"/>
      <c r="AH63" s="40"/>
      <c r="AI63" s="40"/>
      <c r="AJ63" s="40"/>
    </row>
    <row r="64" spans="1:36" x14ac:dyDescent="0.2">
      <c r="A64" s="90"/>
      <c r="B64" s="261" t="s">
        <v>115</v>
      </c>
      <c r="C64" s="261"/>
      <c r="D64" s="261"/>
      <c r="E64" s="261" t="s">
        <v>2204</v>
      </c>
      <c r="F64" s="261"/>
      <c r="G64" s="249"/>
      <c r="H64" s="262"/>
      <c r="I64" s="261"/>
      <c r="J64" s="261"/>
      <c r="K64" s="261"/>
      <c r="L64" s="261"/>
      <c r="M64" s="261"/>
      <c r="N64" s="263">
        <f>N65+N66+N67+N68+N69+N70+N71+N72+N73</f>
        <v>147977.11249999999</v>
      </c>
      <c r="O64" s="264">
        <f>N64/N46</f>
        <v>0.43730784028416048</v>
      </c>
      <c r="P64" s="40"/>
      <c r="Q64" s="45"/>
      <c r="R64" s="81"/>
      <c r="S64" s="44"/>
      <c r="T64" s="44"/>
      <c r="U64" s="44"/>
      <c r="V64" s="44"/>
      <c r="W64" s="44"/>
      <c r="X64" s="44"/>
      <c r="Y64" s="44"/>
      <c r="Z64" s="44"/>
      <c r="AA64" s="44"/>
      <c r="AB64" s="44"/>
      <c r="AC64" s="44"/>
      <c r="AD64" s="44"/>
      <c r="AE64" s="44"/>
      <c r="AF64" s="44"/>
      <c r="AG64" s="44"/>
      <c r="AH64" s="40"/>
      <c r="AI64" s="40"/>
      <c r="AJ64" s="40"/>
    </row>
    <row r="65" spans="1:36" ht="28.5" x14ac:dyDescent="0.2">
      <c r="A65" s="90"/>
      <c r="B65" s="265" t="s">
        <v>116</v>
      </c>
      <c r="C65" s="266" t="s">
        <v>2233</v>
      </c>
      <c r="D65" s="265" t="s">
        <v>40</v>
      </c>
      <c r="E65" s="265" t="s">
        <v>2234</v>
      </c>
      <c r="F65" s="267" t="s">
        <v>41</v>
      </c>
      <c r="G65" s="250">
        <v>60.6</v>
      </c>
      <c r="H65" s="268">
        <v>84.76</v>
      </c>
      <c r="I65" s="268">
        <v>31.25</v>
      </c>
      <c r="J65" s="268">
        <v>71.14</v>
      </c>
      <c r="K65" s="268">
        <v>102.39</v>
      </c>
      <c r="L65" s="268">
        <f>I65*G65</f>
        <v>1893.75</v>
      </c>
      <c r="M65" s="268">
        <f>J65*G65</f>
        <v>4311.0839999999998</v>
      </c>
      <c r="N65" s="268">
        <f>L65+M65</f>
        <v>6204.8339999999998</v>
      </c>
      <c r="O65" s="269">
        <f>N65/N$64</f>
        <v>4.1931038490834183E-2</v>
      </c>
      <c r="P65" s="40"/>
      <c r="Q65" s="45"/>
      <c r="R65" s="122"/>
      <c r="S65" s="44"/>
      <c r="T65" s="44"/>
      <c r="U65" s="44"/>
      <c r="V65" s="44"/>
      <c r="W65" s="44"/>
      <c r="X65" s="44"/>
      <c r="Y65" s="44"/>
      <c r="Z65" s="44"/>
      <c r="AA65" s="44"/>
      <c r="AB65" s="44"/>
      <c r="AC65" s="44"/>
      <c r="AD65" s="44"/>
      <c r="AE65" s="44"/>
      <c r="AF65" s="44"/>
      <c r="AG65" s="44"/>
      <c r="AH65" s="40"/>
      <c r="AI65" s="40"/>
      <c r="AJ65" s="40"/>
    </row>
    <row r="66" spans="1:36" ht="28.5" x14ac:dyDescent="0.2">
      <c r="A66" s="90"/>
      <c r="B66" s="265" t="s">
        <v>117</v>
      </c>
      <c r="C66" s="266" t="s">
        <v>119</v>
      </c>
      <c r="D66" s="265" t="s">
        <v>40</v>
      </c>
      <c r="E66" s="265" t="s">
        <v>120</v>
      </c>
      <c r="F66" s="267" t="s">
        <v>65</v>
      </c>
      <c r="G66" s="250">
        <v>352.8</v>
      </c>
      <c r="H66" s="268">
        <v>13.77</v>
      </c>
      <c r="I66" s="268">
        <v>4.21</v>
      </c>
      <c r="J66" s="268">
        <v>12.42</v>
      </c>
      <c r="K66" s="268">
        <v>16.63</v>
      </c>
      <c r="L66" s="268">
        <f t="shared" ref="L66:L73" si="16">I66*G66</f>
        <v>1485.288</v>
      </c>
      <c r="M66" s="268">
        <f t="shared" ref="M66:M73" si="17">J66*G66</f>
        <v>4381.7759999999998</v>
      </c>
      <c r="N66" s="268">
        <f t="shared" ref="N66:N73" si="18">L66+M66</f>
        <v>5867.0640000000003</v>
      </c>
      <c r="O66" s="269">
        <f t="shared" ref="O66:O73" si="19">N66/N$64</f>
        <v>3.9648455770482753E-2</v>
      </c>
      <c r="P66" s="40"/>
      <c r="Q66" s="45"/>
      <c r="R66" s="81"/>
      <c r="S66" s="44"/>
      <c r="T66" s="44"/>
      <c r="U66" s="44"/>
      <c r="V66" s="44"/>
      <c r="W66" s="44"/>
      <c r="X66" s="44"/>
      <c r="Y66" s="44"/>
      <c r="Z66" s="44"/>
      <c r="AA66" s="44"/>
      <c r="AB66" s="44"/>
      <c r="AC66" s="44"/>
      <c r="AD66" s="44"/>
      <c r="AE66" s="44"/>
      <c r="AF66" s="44"/>
      <c r="AG66" s="44"/>
      <c r="AH66" s="40"/>
      <c r="AI66" s="40"/>
      <c r="AJ66" s="40"/>
    </row>
    <row r="67" spans="1:36" ht="28.5" x14ac:dyDescent="0.2">
      <c r="A67" s="90"/>
      <c r="B67" s="265" t="s">
        <v>118</v>
      </c>
      <c r="C67" s="266" t="s">
        <v>122</v>
      </c>
      <c r="D67" s="265" t="s">
        <v>40</v>
      </c>
      <c r="E67" s="265" t="s">
        <v>123</v>
      </c>
      <c r="F67" s="267" t="s">
        <v>65</v>
      </c>
      <c r="G67" s="250">
        <v>546</v>
      </c>
      <c r="H67" s="268">
        <v>13.04</v>
      </c>
      <c r="I67" s="268">
        <v>2.69</v>
      </c>
      <c r="J67" s="268">
        <v>13.06</v>
      </c>
      <c r="K67" s="268">
        <v>15.75</v>
      </c>
      <c r="L67" s="268">
        <f t="shared" si="16"/>
        <v>1468.74</v>
      </c>
      <c r="M67" s="268">
        <f t="shared" si="17"/>
        <v>7130.76</v>
      </c>
      <c r="N67" s="268">
        <f t="shared" si="18"/>
        <v>8599.5</v>
      </c>
      <c r="O67" s="269">
        <f t="shared" si="19"/>
        <v>5.8113716741161579E-2</v>
      </c>
      <c r="P67" s="40"/>
      <c r="Q67" s="45"/>
      <c r="R67" s="122"/>
      <c r="S67" s="44"/>
      <c r="T67" s="44"/>
      <c r="U67" s="44"/>
      <c r="V67" s="44"/>
      <c r="W67" s="44"/>
      <c r="X67" s="44"/>
      <c r="Y67" s="44"/>
      <c r="Z67" s="44"/>
      <c r="AA67" s="44"/>
      <c r="AB67" s="44"/>
      <c r="AC67" s="44"/>
      <c r="AD67" s="44"/>
      <c r="AE67" s="44"/>
      <c r="AF67" s="44"/>
      <c r="AG67" s="44"/>
      <c r="AH67" s="40"/>
      <c r="AI67" s="40"/>
      <c r="AJ67" s="40"/>
    </row>
    <row r="68" spans="1:36" ht="28.5" x14ac:dyDescent="0.2">
      <c r="A68" s="90"/>
      <c r="B68" s="265" t="s">
        <v>121</v>
      </c>
      <c r="C68" s="266" t="s">
        <v>125</v>
      </c>
      <c r="D68" s="265" t="s">
        <v>40</v>
      </c>
      <c r="E68" s="265" t="s">
        <v>126</v>
      </c>
      <c r="F68" s="267" t="s">
        <v>65</v>
      </c>
      <c r="G68" s="250">
        <v>167.4</v>
      </c>
      <c r="H68" s="268">
        <v>12.3</v>
      </c>
      <c r="I68" s="268">
        <v>1.66</v>
      </c>
      <c r="J68" s="268">
        <v>13.19</v>
      </c>
      <c r="K68" s="268">
        <v>14.85</v>
      </c>
      <c r="L68" s="268">
        <f t="shared" si="16"/>
        <v>277.88400000000001</v>
      </c>
      <c r="M68" s="268">
        <f t="shared" si="17"/>
        <v>2208.0059999999999</v>
      </c>
      <c r="N68" s="268">
        <f t="shared" si="18"/>
        <v>2485.89</v>
      </c>
      <c r="O68" s="269">
        <f t="shared" si="19"/>
        <v>1.6799151963449752E-2</v>
      </c>
      <c r="P68" s="40"/>
      <c r="Q68" s="496"/>
      <c r="R68" s="122"/>
      <c r="S68" s="44"/>
      <c r="T68" s="44"/>
      <c r="U68" s="44"/>
      <c r="V68" s="44"/>
      <c r="W68" s="44"/>
      <c r="X68" s="44"/>
      <c r="Y68" s="44"/>
      <c r="Z68" s="44"/>
      <c r="AA68" s="44"/>
      <c r="AB68" s="44"/>
      <c r="AC68" s="44"/>
      <c r="AD68" s="44"/>
      <c r="AE68" s="44"/>
      <c r="AF68" s="44"/>
      <c r="AG68" s="44"/>
      <c r="AH68" s="40"/>
      <c r="AI68" s="40"/>
      <c r="AJ68" s="40"/>
    </row>
    <row r="69" spans="1:36" ht="28.5" x14ac:dyDescent="0.2">
      <c r="A69" s="90"/>
      <c r="B69" s="265" t="s">
        <v>124</v>
      </c>
      <c r="C69" s="266" t="s">
        <v>128</v>
      </c>
      <c r="D69" s="265" t="s">
        <v>40</v>
      </c>
      <c r="E69" s="265" t="s">
        <v>129</v>
      </c>
      <c r="F69" s="267" t="s">
        <v>65</v>
      </c>
      <c r="G69" s="250">
        <v>197.5</v>
      </c>
      <c r="H69" s="268">
        <v>11</v>
      </c>
      <c r="I69" s="268">
        <v>0.99</v>
      </c>
      <c r="J69" s="268">
        <v>12.29</v>
      </c>
      <c r="K69" s="268">
        <v>13.28</v>
      </c>
      <c r="L69" s="268">
        <f t="shared" si="16"/>
        <v>195.52500000000001</v>
      </c>
      <c r="M69" s="268">
        <f t="shared" si="17"/>
        <v>2427.2749999999996</v>
      </c>
      <c r="N69" s="268">
        <f t="shared" si="18"/>
        <v>2622.7999999999997</v>
      </c>
      <c r="O69" s="269">
        <f t="shared" si="19"/>
        <v>1.7724362610467885E-2</v>
      </c>
      <c r="P69" s="40"/>
      <c r="Q69" s="45"/>
      <c r="R69" s="122"/>
      <c r="S69" s="44"/>
      <c r="T69" s="44"/>
      <c r="U69" s="44"/>
      <c r="V69" s="44"/>
      <c r="W69" s="44"/>
      <c r="X69" s="44"/>
      <c r="Y69" s="44"/>
      <c r="Z69" s="44"/>
      <c r="AA69" s="44"/>
      <c r="AB69" s="44"/>
      <c r="AC69" s="44"/>
      <c r="AD69" s="44"/>
      <c r="AE69" s="44"/>
      <c r="AF69" s="44"/>
      <c r="AG69" s="44"/>
      <c r="AH69" s="40"/>
      <c r="AI69" s="40"/>
      <c r="AJ69" s="40"/>
    </row>
    <row r="70" spans="1:36" ht="28.5" x14ac:dyDescent="0.2">
      <c r="A70" s="90"/>
      <c r="B70" s="265" t="s">
        <v>127</v>
      </c>
      <c r="C70" s="266" t="s">
        <v>3259</v>
      </c>
      <c r="D70" s="265" t="s">
        <v>40</v>
      </c>
      <c r="E70" s="265" t="s">
        <v>3260</v>
      </c>
      <c r="F70" s="267" t="s">
        <v>65</v>
      </c>
      <c r="G70" s="250">
        <v>5.9</v>
      </c>
      <c r="H70" s="268">
        <v>9.2200000000000006</v>
      </c>
      <c r="I70" s="268">
        <v>0.54</v>
      </c>
      <c r="J70" s="268">
        <v>10.59</v>
      </c>
      <c r="K70" s="268">
        <v>11.13</v>
      </c>
      <c r="L70" s="268">
        <f t="shared" si="16"/>
        <v>3.1860000000000004</v>
      </c>
      <c r="M70" s="268">
        <f t="shared" si="17"/>
        <v>62.481000000000002</v>
      </c>
      <c r="N70" s="268">
        <f t="shared" si="18"/>
        <v>65.667000000000002</v>
      </c>
      <c r="O70" s="269">
        <f t="shared" si="19"/>
        <v>4.4376457203812518E-4</v>
      </c>
      <c r="P70" s="40"/>
      <c r="Q70" s="45"/>
      <c r="R70" s="122"/>
      <c r="S70" s="44"/>
      <c r="T70" s="44"/>
      <c r="U70" s="44"/>
      <c r="V70" s="44"/>
      <c r="W70" s="44"/>
      <c r="X70" s="44"/>
      <c r="Y70" s="44"/>
      <c r="Z70" s="44"/>
      <c r="AA70" s="44"/>
      <c r="AB70" s="44"/>
      <c r="AC70" s="44"/>
      <c r="AD70" s="44"/>
      <c r="AE70" s="44"/>
      <c r="AF70" s="44"/>
      <c r="AG70" s="44"/>
      <c r="AH70" s="40"/>
      <c r="AI70" s="40"/>
      <c r="AJ70" s="40"/>
    </row>
    <row r="71" spans="1:36" ht="28.5" x14ac:dyDescent="0.2">
      <c r="A71" s="90"/>
      <c r="B71" s="265" t="s">
        <v>130</v>
      </c>
      <c r="C71" s="266" t="s">
        <v>2231</v>
      </c>
      <c r="D71" s="265" t="s">
        <v>99</v>
      </c>
      <c r="E71" s="265" t="s">
        <v>2232</v>
      </c>
      <c r="F71" s="267" t="s">
        <v>59</v>
      </c>
      <c r="G71" s="250">
        <v>42.8</v>
      </c>
      <c r="H71" s="268">
        <v>727.58</v>
      </c>
      <c r="I71" s="268">
        <v>40.65</v>
      </c>
      <c r="J71" s="268">
        <v>838.33</v>
      </c>
      <c r="K71" s="268">
        <v>878.98</v>
      </c>
      <c r="L71" s="268">
        <f t="shared" si="16"/>
        <v>1739.82</v>
      </c>
      <c r="M71" s="268">
        <f t="shared" si="17"/>
        <v>35880.523999999998</v>
      </c>
      <c r="N71" s="268">
        <f t="shared" si="18"/>
        <v>37620.343999999997</v>
      </c>
      <c r="O71" s="269">
        <f t="shared" si="19"/>
        <v>0.25423082910879208</v>
      </c>
      <c r="P71" s="40"/>
      <c r="Q71" s="45"/>
      <c r="R71" s="81"/>
      <c r="S71" s="44"/>
      <c r="T71" s="44"/>
      <c r="U71" s="44"/>
      <c r="V71" s="44"/>
      <c r="W71" s="44"/>
      <c r="X71" s="44"/>
      <c r="Y71" s="44"/>
      <c r="Z71" s="44"/>
      <c r="AA71" s="44"/>
      <c r="AB71" s="44"/>
      <c r="AC71" s="44"/>
      <c r="AD71" s="44"/>
      <c r="AE71" s="44"/>
      <c r="AF71" s="44"/>
      <c r="AG71" s="44"/>
      <c r="AH71" s="40"/>
      <c r="AI71" s="40"/>
      <c r="AJ71" s="40"/>
    </row>
    <row r="72" spans="1:36" x14ac:dyDescent="0.2">
      <c r="A72" s="90"/>
      <c r="B72" s="265" t="s">
        <v>1427</v>
      </c>
      <c r="C72" s="266" t="s">
        <v>1429</v>
      </c>
      <c r="D72" s="265" t="s">
        <v>99</v>
      </c>
      <c r="E72" s="265" t="s">
        <v>1866</v>
      </c>
      <c r="F72" s="267" t="s">
        <v>41</v>
      </c>
      <c r="G72" s="250">
        <v>415.88</v>
      </c>
      <c r="H72" s="268">
        <v>111.84</v>
      </c>
      <c r="I72" s="268">
        <v>33.29</v>
      </c>
      <c r="J72" s="268">
        <v>101.82</v>
      </c>
      <c r="K72" s="268">
        <v>135.11000000000001</v>
      </c>
      <c r="L72" s="268">
        <f t="shared" si="16"/>
        <v>13844.645199999999</v>
      </c>
      <c r="M72" s="268">
        <f t="shared" si="17"/>
        <v>42344.901599999997</v>
      </c>
      <c r="N72" s="268">
        <f t="shared" si="18"/>
        <v>56189.546799999996</v>
      </c>
      <c r="O72" s="269">
        <f t="shared" si="19"/>
        <v>0.37971782156514239</v>
      </c>
      <c r="P72" s="40"/>
      <c r="Q72" s="45"/>
      <c r="R72" s="81"/>
      <c r="S72" s="44"/>
      <c r="T72" s="44"/>
      <c r="U72" s="44"/>
      <c r="V72" s="44"/>
      <c r="W72" s="44"/>
      <c r="X72" s="44"/>
      <c r="Y72" s="44"/>
      <c r="Z72" s="44"/>
      <c r="AA72" s="44"/>
      <c r="AB72" s="44"/>
      <c r="AC72" s="44"/>
      <c r="AD72" s="44"/>
      <c r="AE72" s="44"/>
      <c r="AF72" s="44"/>
      <c r="AG72" s="44"/>
      <c r="AH72" s="40"/>
      <c r="AI72" s="40"/>
      <c r="AJ72" s="40"/>
    </row>
    <row r="73" spans="1:36" ht="28.5" x14ac:dyDescent="0.2">
      <c r="A73" s="90"/>
      <c r="B73" s="265" t="s">
        <v>1428</v>
      </c>
      <c r="C73" s="266" t="s">
        <v>3261</v>
      </c>
      <c r="D73" s="265" t="s">
        <v>40</v>
      </c>
      <c r="E73" s="265" t="s">
        <v>3262</v>
      </c>
      <c r="F73" s="267" t="s">
        <v>59</v>
      </c>
      <c r="G73" s="250">
        <v>1555.27</v>
      </c>
      <c r="H73" s="268">
        <v>15.08</v>
      </c>
      <c r="I73" s="268">
        <v>7.72</v>
      </c>
      <c r="J73" s="268">
        <v>10.49</v>
      </c>
      <c r="K73" s="268">
        <v>18.21</v>
      </c>
      <c r="L73" s="268">
        <f t="shared" si="16"/>
        <v>12006.6844</v>
      </c>
      <c r="M73" s="268">
        <f t="shared" si="17"/>
        <v>16314.782300000001</v>
      </c>
      <c r="N73" s="268">
        <f t="shared" si="18"/>
        <v>28321.466700000001</v>
      </c>
      <c r="O73" s="269">
        <f t="shared" si="19"/>
        <v>0.1913908591776313</v>
      </c>
      <c r="P73" s="40"/>
      <c r="Q73" s="45"/>
      <c r="R73" s="81"/>
      <c r="S73" s="44"/>
      <c r="T73" s="44"/>
      <c r="U73" s="44"/>
      <c r="V73" s="44"/>
      <c r="W73" s="44"/>
      <c r="X73" s="44"/>
      <c r="Y73" s="44"/>
      <c r="Z73" s="44"/>
      <c r="AA73" s="44"/>
      <c r="AB73" s="44"/>
      <c r="AC73" s="44"/>
      <c r="AD73" s="44"/>
      <c r="AE73" s="44"/>
      <c r="AF73" s="44"/>
      <c r="AG73" s="44"/>
      <c r="AH73" s="40"/>
      <c r="AI73" s="40"/>
      <c r="AJ73" s="40"/>
    </row>
    <row r="74" spans="1:36" x14ac:dyDescent="0.2">
      <c r="A74" s="90"/>
      <c r="B74" s="261" t="s">
        <v>2948</v>
      </c>
      <c r="C74" s="261"/>
      <c r="D74" s="261"/>
      <c r="E74" s="261" t="s">
        <v>2949</v>
      </c>
      <c r="F74" s="261"/>
      <c r="G74" s="249"/>
      <c r="H74" s="262"/>
      <c r="I74" s="261"/>
      <c r="J74" s="261"/>
      <c r="K74" s="261"/>
      <c r="L74" s="261"/>
      <c r="M74" s="261"/>
      <c r="N74" s="263">
        <f>N75+N76</f>
        <v>5806.0103999999992</v>
      </c>
      <c r="O74" s="341">
        <f>N74/N46</f>
        <v>1.715815253991643E-2</v>
      </c>
      <c r="P74" s="40"/>
      <c r="Q74" s="493"/>
      <c r="R74" s="122"/>
      <c r="S74" s="44"/>
      <c r="T74" s="44"/>
      <c r="U74" s="44"/>
      <c r="V74" s="44"/>
      <c r="W74" s="44"/>
      <c r="X74" s="44"/>
      <c r="Y74" s="44"/>
      <c r="Z74" s="44"/>
      <c r="AA74" s="44"/>
      <c r="AB74" s="44"/>
      <c r="AC74" s="44"/>
      <c r="AD74" s="44"/>
      <c r="AE74" s="44"/>
      <c r="AF74" s="44"/>
      <c r="AG74" s="44"/>
      <c r="AH74" s="40"/>
      <c r="AI74" s="40"/>
      <c r="AJ74" s="40"/>
    </row>
    <row r="75" spans="1:36" ht="28.5" x14ac:dyDescent="0.2">
      <c r="A75" s="90"/>
      <c r="B75" s="265" t="s">
        <v>2950</v>
      </c>
      <c r="C75" s="266" t="s">
        <v>2951</v>
      </c>
      <c r="D75" s="265" t="s">
        <v>40</v>
      </c>
      <c r="E75" s="265" t="s">
        <v>2952</v>
      </c>
      <c r="F75" s="267" t="s">
        <v>41</v>
      </c>
      <c r="G75" s="250">
        <v>6.25</v>
      </c>
      <c r="H75" s="268">
        <v>275.87</v>
      </c>
      <c r="I75" s="268">
        <v>31.88</v>
      </c>
      <c r="J75" s="268">
        <v>301.39</v>
      </c>
      <c r="K75" s="268">
        <v>333.27</v>
      </c>
      <c r="L75" s="268">
        <v>199.25</v>
      </c>
      <c r="M75" s="268">
        <v>1883.68</v>
      </c>
      <c r="N75" s="268">
        <v>2082.9299999999998</v>
      </c>
      <c r="O75" s="269">
        <f>N75/N74</f>
        <v>0.35875409386107887</v>
      </c>
      <c r="P75" s="40"/>
      <c r="Q75" s="493"/>
      <c r="R75" s="81"/>
      <c r="S75" s="44"/>
      <c r="T75" s="44"/>
      <c r="U75" s="44"/>
      <c r="V75" s="44"/>
      <c r="W75" s="44"/>
      <c r="X75" s="44"/>
      <c r="Y75" s="44"/>
      <c r="Z75" s="44"/>
      <c r="AA75" s="44"/>
      <c r="AB75" s="44"/>
      <c r="AC75" s="44"/>
      <c r="AD75" s="44"/>
      <c r="AE75" s="44"/>
      <c r="AF75" s="44"/>
      <c r="AG75" s="44"/>
      <c r="AH75" s="40"/>
      <c r="AI75" s="40"/>
      <c r="AJ75" s="40"/>
    </row>
    <row r="76" spans="1:36" ht="28.5" x14ac:dyDescent="0.2">
      <c r="A76" s="90"/>
      <c r="B76" s="265" t="s">
        <v>4329</v>
      </c>
      <c r="C76" s="266">
        <v>101176</v>
      </c>
      <c r="D76" s="265" t="s">
        <v>40</v>
      </c>
      <c r="E76" s="265" t="s">
        <v>4328</v>
      </c>
      <c r="F76" s="267" t="s">
        <v>242</v>
      </c>
      <c r="G76" s="250">
        <v>20</v>
      </c>
      <c r="H76" s="268">
        <v>150.1</v>
      </c>
      <c r="I76" s="268"/>
      <c r="J76" s="268"/>
      <c r="K76" s="268"/>
      <c r="L76" s="268"/>
      <c r="M76" s="268"/>
      <c r="N76" s="268">
        <f>G76*(H76*1.2402)</f>
        <v>3723.0803999999994</v>
      </c>
      <c r="O76" s="269">
        <f>N76/N74</f>
        <v>0.64124590613892107</v>
      </c>
      <c r="P76" s="40"/>
      <c r="Q76" s="493"/>
      <c r="R76" s="81"/>
      <c r="S76" s="44"/>
      <c r="T76" s="44"/>
      <c r="U76" s="44"/>
      <c r="V76" s="44"/>
      <c r="W76" s="44"/>
      <c r="X76" s="44"/>
      <c r="Y76" s="44"/>
      <c r="Z76" s="44"/>
      <c r="AA76" s="44"/>
      <c r="AB76" s="44"/>
      <c r="AC76" s="44"/>
      <c r="AD76" s="44"/>
      <c r="AE76" s="44"/>
      <c r="AF76" s="44"/>
      <c r="AG76" s="44"/>
      <c r="AH76" s="40"/>
      <c r="AI76" s="40"/>
      <c r="AJ76" s="40"/>
    </row>
    <row r="77" spans="1:36" x14ac:dyDescent="0.2">
      <c r="A77" s="90"/>
      <c r="B77" s="261">
        <v>4</v>
      </c>
      <c r="C77" s="261"/>
      <c r="D77" s="261"/>
      <c r="E77" s="261" t="s">
        <v>1430</v>
      </c>
      <c r="F77" s="261"/>
      <c r="G77" s="249"/>
      <c r="H77" s="262"/>
      <c r="I77" s="261"/>
      <c r="J77" s="261"/>
      <c r="K77" s="261"/>
      <c r="L77" s="261"/>
      <c r="M77" s="261"/>
      <c r="N77" s="263">
        <f>N78+N85+N90</f>
        <v>235266.13</v>
      </c>
      <c r="O77" s="341">
        <f>N77/N471</f>
        <v>9.6549987395623163E-2</v>
      </c>
      <c r="P77" s="40"/>
      <c r="Q77" s="45"/>
      <c r="R77" s="122"/>
      <c r="S77" s="44"/>
      <c r="T77" s="44"/>
      <c r="U77" s="44"/>
      <c r="V77" s="44"/>
      <c r="W77" s="44"/>
      <c r="X77" s="44"/>
      <c r="Y77" s="44"/>
      <c r="Z77" s="44"/>
      <c r="AA77" s="44"/>
      <c r="AB77" s="44"/>
      <c r="AC77" s="44"/>
      <c r="AD77" s="44"/>
      <c r="AE77" s="44"/>
      <c r="AF77" s="44"/>
      <c r="AG77" s="44"/>
      <c r="AH77" s="40"/>
      <c r="AI77" s="40"/>
      <c r="AJ77" s="40"/>
    </row>
    <row r="78" spans="1:36" x14ac:dyDescent="0.2">
      <c r="A78" s="90"/>
      <c r="B78" s="261" t="s">
        <v>131</v>
      </c>
      <c r="C78" s="261"/>
      <c r="D78" s="261"/>
      <c r="E78" s="261" t="s">
        <v>1431</v>
      </c>
      <c r="F78" s="261"/>
      <c r="G78" s="249"/>
      <c r="H78" s="262"/>
      <c r="I78" s="261"/>
      <c r="J78" s="261"/>
      <c r="K78" s="261"/>
      <c r="L78" s="261"/>
      <c r="M78" s="261"/>
      <c r="N78" s="263">
        <v>151420.76</v>
      </c>
      <c r="O78" s="264">
        <f>N78/N77</f>
        <v>0.64361478636980174</v>
      </c>
      <c r="P78" s="40"/>
      <c r="Q78" s="45"/>
      <c r="R78" s="81"/>
      <c r="S78" s="44"/>
      <c r="T78" s="44"/>
      <c r="U78" s="44"/>
      <c r="V78" s="44"/>
      <c r="W78" s="44"/>
      <c r="X78" s="44"/>
      <c r="Y78" s="44"/>
      <c r="Z78" s="44"/>
      <c r="AA78" s="44"/>
      <c r="AB78" s="44"/>
      <c r="AC78" s="44"/>
      <c r="AD78" s="44"/>
      <c r="AE78" s="44"/>
      <c r="AF78" s="44"/>
      <c r="AG78" s="44"/>
      <c r="AH78" s="40"/>
      <c r="AI78" s="40"/>
      <c r="AJ78" s="40"/>
    </row>
    <row r="79" spans="1:36" ht="28.5" x14ac:dyDescent="0.2">
      <c r="A79" s="90"/>
      <c r="B79" s="265" t="s">
        <v>1432</v>
      </c>
      <c r="C79" s="266" t="s">
        <v>2785</v>
      </c>
      <c r="D79" s="265" t="s">
        <v>40</v>
      </c>
      <c r="E79" s="265" t="s">
        <v>2786</v>
      </c>
      <c r="F79" s="267" t="s">
        <v>41</v>
      </c>
      <c r="G79" s="250">
        <v>11.17</v>
      </c>
      <c r="H79" s="268">
        <v>56.77</v>
      </c>
      <c r="I79" s="268">
        <v>23.56</v>
      </c>
      <c r="J79" s="268">
        <v>45.02</v>
      </c>
      <c r="K79" s="268">
        <v>68.58</v>
      </c>
      <c r="L79" s="268">
        <f>I79*G79</f>
        <v>263.16519999999997</v>
      </c>
      <c r="M79" s="268">
        <f>J79*G79</f>
        <v>502.8734</v>
      </c>
      <c r="N79" s="268">
        <f>L79+M79</f>
        <v>766.03859999999997</v>
      </c>
      <c r="O79" s="269">
        <f>N79/N$78</f>
        <v>5.0590064400680588E-3</v>
      </c>
      <c r="P79" s="40"/>
      <c r="Q79" s="45"/>
      <c r="R79" s="122"/>
      <c r="S79" s="44"/>
      <c r="T79" s="44"/>
      <c r="U79" s="44"/>
      <c r="V79" s="44"/>
      <c r="W79" s="44"/>
      <c r="X79" s="44"/>
      <c r="Y79" s="44"/>
      <c r="Z79" s="44"/>
      <c r="AA79" s="44"/>
      <c r="AB79" s="44"/>
      <c r="AC79" s="44"/>
      <c r="AD79" s="44"/>
      <c r="AE79" s="44"/>
      <c r="AF79" s="44"/>
      <c r="AG79" s="44"/>
      <c r="AH79" s="40"/>
      <c r="AI79" s="40"/>
      <c r="AJ79" s="40"/>
    </row>
    <row r="80" spans="1:36" ht="28.5" x14ac:dyDescent="0.2">
      <c r="A80" s="90"/>
      <c r="B80" s="265" t="s">
        <v>1433</v>
      </c>
      <c r="C80" s="266" t="s">
        <v>2787</v>
      </c>
      <c r="D80" s="265" t="s">
        <v>40</v>
      </c>
      <c r="E80" s="265" t="s">
        <v>2788</v>
      </c>
      <c r="F80" s="267" t="s">
        <v>41</v>
      </c>
      <c r="G80" s="250">
        <v>1009.97</v>
      </c>
      <c r="H80" s="268">
        <v>75.930000000000007</v>
      </c>
      <c r="I80" s="268">
        <v>33.799999999999997</v>
      </c>
      <c r="J80" s="268">
        <v>57.93</v>
      </c>
      <c r="K80" s="268">
        <v>91.73</v>
      </c>
      <c r="L80" s="268">
        <f t="shared" ref="L80:L84" si="20">I80*G80</f>
        <v>34136.985999999997</v>
      </c>
      <c r="M80" s="268">
        <f t="shared" ref="M80:M84" si="21">J80*G80</f>
        <v>58507.562100000003</v>
      </c>
      <c r="N80" s="268">
        <f t="shared" ref="N80:N84" si="22">L80+M80</f>
        <v>92644.5481</v>
      </c>
      <c r="O80" s="269">
        <f t="shared" ref="O80:O84" si="23">N80/N$78</f>
        <v>0.61183518098839285</v>
      </c>
      <c r="P80" s="40"/>
      <c r="Q80" s="45"/>
      <c r="R80" s="81"/>
      <c r="S80" s="44"/>
      <c r="T80" s="44"/>
      <c r="U80" s="44"/>
      <c r="V80" s="44"/>
      <c r="W80" s="44"/>
      <c r="X80" s="44"/>
      <c r="Y80" s="44"/>
      <c r="Z80" s="44"/>
      <c r="AA80" s="44"/>
      <c r="AB80" s="44"/>
      <c r="AC80" s="44"/>
      <c r="AD80" s="44"/>
      <c r="AE80" s="44"/>
      <c r="AF80" s="44"/>
      <c r="AG80" s="44"/>
      <c r="AH80" s="40"/>
      <c r="AI80" s="40"/>
      <c r="AJ80" s="40"/>
    </row>
    <row r="81" spans="1:36" x14ac:dyDescent="0.2">
      <c r="A81" s="90"/>
      <c r="B81" s="265" t="s">
        <v>1434</v>
      </c>
      <c r="C81" s="266" t="s">
        <v>1897</v>
      </c>
      <c r="D81" s="265" t="s">
        <v>143</v>
      </c>
      <c r="E81" s="265" t="s">
        <v>1898</v>
      </c>
      <c r="F81" s="267" t="s">
        <v>41</v>
      </c>
      <c r="G81" s="250">
        <v>137.80000000000001</v>
      </c>
      <c r="H81" s="268">
        <v>205.73</v>
      </c>
      <c r="I81" s="268">
        <v>74.41</v>
      </c>
      <c r="J81" s="268">
        <v>174.13</v>
      </c>
      <c r="K81" s="268">
        <v>248.54</v>
      </c>
      <c r="L81" s="268">
        <f t="shared" si="20"/>
        <v>10253.698</v>
      </c>
      <c r="M81" s="268">
        <f t="shared" si="21"/>
        <v>23995.114000000001</v>
      </c>
      <c r="N81" s="268">
        <f t="shared" si="22"/>
        <v>34248.812000000005</v>
      </c>
      <c r="O81" s="269">
        <f t="shared" si="23"/>
        <v>0.2261830676322058</v>
      </c>
      <c r="P81" s="40"/>
      <c r="Q81" s="45"/>
      <c r="R81" s="122"/>
      <c r="S81" s="44"/>
      <c r="T81" s="44"/>
      <c r="U81" s="44"/>
      <c r="V81" s="44"/>
      <c r="W81" s="44"/>
      <c r="X81" s="44"/>
      <c r="Y81" s="44"/>
      <c r="Z81" s="44"/>
      <c r="AA81" s="44"/>
      <c r="AB81" s="44"/>
      <c r="AC81" s="44"/>
      <c r="AD81" s="44"/>
      <c r="AE81" s="44"/>
      <c r="AF81" s="44"/>
      <c r="AG81" s="44"/>
      <c r="AH81" s="40"/>
      <c r="AI81" s="40"/>
      <c r="AJ81" s="40"/>
    </row>
    <row r="82" spans="1:36" x14ac:dyDescent="0.2">
      <c r="A82" s="90"/>
      <c r="B82" s="265" t="s">
        <v>1435</v>
      </c>
      <c r="C82" s="266" t="s">
        <v>134</v>
      </c>
      <c r="D82" s="265" t="s">
        <v>40</v>
      </c>
      <c r="E82" s="265" t="s">
        <v>2235</v>
      </c>
      <c r="F82" s="267" t="s">
        <v>55</v>
      </c>
      <c r="G82" s="250">
        <v>134.25</v>
      </c>
      <c r="H82" s="268">
        <v>73.09</v>
      </c>
      <c r="I82" s="268">
        <v>21.98</v>
      </c>
      <c r="J82" s="268">
        <v>66.319999999999993</v>
      </c>
      <c r="K82" s="268">
        <v>88.3</v>
      </c>
      <c r="L82" s="268">
        <f t="shared" si="20"/>
        <v>2950.8150000000001</v>
      </c>
      <c r="M82" s="268">
        <f t="shared" si="21"/>
        <v>8903.4599999999991</v>
      </c>
      <c r="N82" s="268">
        <f t="shared" si="22"/>
        <v>11854.275</v>
      </c>
      <c r="O82" s="269">
        <f t="shared" si="23"/>
        <v>7.8286986540022641E-2</v>
      </c>
      <c r="P82" s="40"/>
      <c r="Q82" s="45"/>
      <c r="R82" s="122"/>
      <c r="S82" s="44"/>
      <c r="T82" s="44"/>
      <c r="U82" s="44"/>
      <c r="V82" s="44"/>
      <c r="W82" s="44"/>
      <c r="X82" s="44"/>
      <c r="Y82" s="44"/>
      <c r="Z82" s="44"/>
      <c r="AA82" s="44"/>
      <c r="AB82" s="44"/>
      <c r="AC82" s="44"/>
      <c r="AD82" s="44"/>
      <c r="AE82" s="44"/>
      <c r="AF82" s="44"/>
      <c r="AG82" s="44"/>
      <c r="AH82" s="40"/>
      <c r="AI82" s="40"/>
      <c r="AJ82" s="40"/>
    </row>
    <row r="83" spans="1:36" ht="28.5" x14ac:dyDescent="0.2">
      <c r="A83" s="90"/>
      <c r="B83" s="265" t="s">
        <v>1436</v>
      </c>
      <c r="C83" s="266" t="s">
        <v>135</v>
      </c>
      <c r="D83" s="265" t="s">
        <v>40</v>
      </c>
      <c r="E83" s="265" t="s">
        <v>2236</v>
      </c>
      <c r="F83" s="267" t="s">
        <v>55</v>
      </c>
      <c r="G83" s="250">
        <v>86.3</v>
      </c>
      <c r="H83" s="268">
        <v>53.05</v>
      </c>
      <c r="I83" s="268">
        <v>14.89</v>
      </c>
      <c r="J83" s="268">
        <v>49.19</v>
      </c>
      <c r="K83" s="268">
        <v>64.08</v>
      </c>
      <c r="L83" s="268">
        <f t="shared" si="20"/>
        <v>1285.0070000000001</v>
      </c>
      <c r="M83" s="268">
        <f t="shared" si="21"/>
        <v>4245.0969999999998</v>
      </c>
      <c r="N83" s="268">
        <f t="shared" si="22"/>
        <v>5530.1039999999994</v>
      </c>
      <c r="O83" s="269">
        <f t="shared" si="23"/>
        <v>3.6521438671949596E-2</v>
      </c>
      <c r="P83" s="40"/>
      <c r="Q83" s="45"/>
      <c r="R83" s="81"/>
      <c r="S83" s="44"/>
      <c r="T83" s="44"/>
      <c r="U83" s="44"/>
      <c r="V83" s="44"/>
      <c r="W83" s="44"/>
      <c r="X83" s="44"/>
      <c r="Y83" s="44"/>
      <c r="Z83" s="44"/>
      <c r="AA83" s="44"/>
      <c r="AB83" s="44"/>
      <c r="AC83" s="44"/>
      <c r="AD83" s="44"/>
      <c r="AE83" s="44"/>
      <c r="AF83" s="44"/>
      <c r="AG83" s="44"/>
      <c r="AH83" s="40"/>
      <c r="AI83" s="40"/>
      <c r="AJ83" s="40"/>
    </row>
    <row r="84" spans="1:36" ht="28.5" x14ac:dyDescent="0.2">
      <c r="A84" s="90"/>
      <c r="B84" s="265" t="s">
        <v>1437</v>
      </c>
      <c r="C84" s="266" t="s">
        <v>3563</v>
      </c>
      <c r="D84" s="265" t="s">
        <v>40</v>
      </c>
      <c r="E84" s="265" t="s">
        <v>3564</v>
      </c>
      <c r="F84" s="267" t="s">
        <v>55</v>
      </c>
      <c r="G84" s="250">
        <v>451.95</v>
      </c>
      <c r="H84" s="268">
        <v>11.68</v>
      </c>
      <c r="I84" s="268">
        <v>9.4700000000000006</v>
      </c>
      <c r="J84" s="268">
        <v>4.6399999999999997</v>
      </c>
      <c r="K84" s="268">
        <v>14.11</v>
      </c>
      <c r="L84" s="268">
        <f t="shared" si="20"/>
        <v>4279.9665000000005</v>
      </c>
      <c r="M84" s="268">
        <f t="shared" si="21"/>
        <v>2097.0479999999998</v>
      </c>
      <c r="N84" s="268">
        <f t="shared" si="22"/>
        <v>6377.0145000000002</v>
      </c>
      <c r="O84" s="269">
        <f t="shared" si="23"/>
        <v>4.2114532379840121E-2</v>
      </c>
      <c r="P84" s="40"/>
      <c r="Q84" s="45"/>
      <c r="R84" s="122"/>
      <c r="S84" s="44"/>
      <c r="T84" s="44"/>
      <c r="U84" s="44"/>
      <c r="V84" s="44"/>
      <c r="W84" s="44"/>
      <c r="X84" s="44"/>
      <c r="Y84" s="44"/>
      <c r="Z84" s="44"/>
      <c r="AA84" s="44"/>
      <c r="AB84" s="44"/>
      <c r="AC84" s="44"/>
      <c r="AD84" s="44"/>
      <c r="AE84" s="44"/>
      <c r="AF84" s="44"/>
      <c r="AG84" s="44"/>
      <c r="AH84" s="40"/>
      <c r="AI84" s="40"/>
      <c r="AJ84" s="40"/>
    </row>
    <row r="85" spans="1:36" x14ac:dyDescent="0.2">
      <c r="A85" s="90"/>
      <c r="B85" s="261" t="s">
        <v>132</v>
      </c>
      <c r="C85" s="261"/>
      <c r="D85" s="261"/>
      <c r="E85" s="261" t="s">
        <v>1899</v>
      </c>
      <c r="F85" s="261"/>
      <c r="G85" s="249"/>
      <c r="H85" s="262"/>
      <c r="I85" s="261"/>
      <c r="J85" s="261"/>
      <c r="K85" s="261"/>
      <c r="L85" s="261"/>
      <c r="M85" s="261"/>
      <c r="N85" s="263">
        <v>81292.38</v>
      </c>
      <c r="O85" s="264">
        <f>N85/N77</f>
        <v>0.34553371537160915</v>
      </c>
      <c r="P85" s="40"/>
      <c r="Q85" s="45"/>
      <c r="R85" s="122"/>
      <c r="S85" s="44"/>
      <c r="T85" s="44"/>
      <c r="U85" s="44"/>
      <c r="V85" s="44"/>
      <c r="W85" s="44"/>
      <c r="X85" s="44"/>
      <c r="Y85" s="44"/>
      <c r="Z85" s="44"/>
      <c r="AA85" s="44"/>
      <c r="AB85" s="44"/>
      <c r="AC85" s="44"/>
      <c r="AD85" s="44"/>
      <c r="AE85" s="44"/>
      <c r="AF85" s="44"/>
      <c r="AG85" s="44"/>
      <c r="AH85" s="40"/>
      <c r="AI85" s="40"/>
      <c r="AJ85" s="40"/>
    </row>
    <row r="86" spans="1:36" ht="42.75" x14ac:dyDescent="0.2">
      <c r="A86" s="90"/>
      <c r="B86" s="265" t="s">
        <v>1438</v>
      </c>
      <c r="C86" s="266" t="s">
        <v>1439</v>
      </c>
      <c r="D86" s="265" t="s">
        <v>40</v>
      </c>
      <c r="E86" s="265" t="s">
        <v>1440</v>
      </c>
      <c r="F86" s="267" t="s">
        <v>41</v>
      </c>
      <c r="G86" s="250">
        <v>50.01</v>
      </c>
      <c r="H86" s="268">
        <v>119.08</v>
      </c>
      <c r="I86" s="268">
        <v>23.75</v>
      </c>
      <c r="J86" s="268">
        <v>120.11</v>
      </c>
      <c r="K86" s="268">
        <v>143.86000000000001</v>
      </c>
      <c r="L86" s="268">
        <f>I86*G86</f>
        <v>1187.7375</v>
      </c>
      <c r="M86" s="268">
        <f>J86*G86</f>
        <v>6006.7010999999993</v>
      </c>
      <c r="N86" s="268">
        <f>M86+L86</f>
        <v>7194.4385999999995</v>
      </c>
      <c r="O86" s="269">
        <f>N86/N$85</f>
        <v>8.8500774611347324E-2</v>
      </c>
      <c r="P86" s="40"/>
      <c r="Q86" s="45"/>
      <c r="R86" s="81"/>
      <c r="S86" s="44"/>
      <c r="T86" s="44"/>
      <c r="U86" s="44"/>
      <c r="V86" s="44"/>
      <c r="W86" s="44"/>
      <c r="X86" s="44"/>
      <c r="Y86" s="44"/>
      <c r="Z86" s="44"/>
      <c r="AA86" s="44"/>
      <c r="AB86" s="44"/>
      <c r="AC86" s="44"/>
      <c r="AD86" s="44"/>
      <c r="AE86" s="44"/>
      <c r="AF86" s="44"/>
      <c r="AG86" s="44"/>
      <c r="AH86" s="40"/>
      <c r="AI86" s="40"/>
      <c r="AJ86" s="40"/>
    </row>
    <row r="87" spans="1:36" ht="42.75" x14ac:dyDescent="0.2">
      <c r="A87" s="90"/>
      <c r="B87" s="265" t="s">
        <v>1441</v>
      </c>
      <c r="C87" s="266" t="s">
        <v>2105</v>
      </c>
      <c r="D87" s="265" t="s">
        <v>99</v>
      </c>
      <c r="E87" s="265" t="s">
        <v>2106</v>
      </c>
      <c r="F87" s="267" t="s">
        <v>41</v>
      </c>
      <c r="G87" s="250">
        <v>180.11</v>
      </c>
      <c r="H87" s="268">
        <v>134.79</v>
      </c>
      <c r="I87" s="268">
        <v>23.75</v>
      </c>
      <c r="J87" s="268">
        <v>139.08000000000001</v>
      </c>
      <c r="K87" s="268">
        <v>162.83000000000001</v>
      </c>
      <c r="L87" s="268">
        <f t="shared" ref="L87:L89" si="24">I87*G87</f>
        <v>4277.6125000000002</v>
      </c>
      <c r="M87" s="268">
        <f t="shared" ref="M87:M89" si="25">J87*G87</f>
        <v>25049.698800000006</v>
      </c>
      <c r="N87" s="268">
        <f t="shared" ref="N87:N89" si="26">M87+L87</f>
        <v>29327.311300000005</v>
      </c>
      <c r="O87" s="269">
        <f t="shared" ref="O87:O89" si="27">N87/N$85</f>
        <v>0.36076334952919331</v>
      </c>
      <c r="P87" s="40"/>
      <c r="Q87" s="45"/>
      <c r="R87" s="122"/>
      <c r="S87" s="44"/>
      <c r="T87" s="44"/>
      <c r="U87" s="44"/>
      <c r="V87" s="44"/>
      <c r="W87" s="44"/>
      <c r="X87" s="44"/>
      <c r="Y87" s="44"/>
      <c r="Z87" s="44"/>
      <c r="AA87" s="44"/>
      <c r="AB87" s="44"/>
      <c r="AC87" s="44"/>
      <c r="AD87" s="44"/>
      <c r="AE87" s="44"/>
      <c r="AF87" s="44"/>
      <c r="AG87" s="44"/>
      <c r="AH87" s="40"/>
      <c r="AI87" s="40"/>
      <c r="AJ87" s="40"/>
    </row>
    <row r="88" spans="1:36" ht="42.75" x14ac:dyDescent="0.2">
      <c r="A88" s="90"/>
      <c r="B88" s="265" t="s">
        <v>1442</v>
      </c>
      <c r="C88" s="266" t="s">
        <v>2237</v>
      </c>
      <c r="D88" s="265" t="s">
        <v>99</v>
      </c>
      <c r="E88" s="265" t="s">
        <v>2238</v>
      </c>
      <c r="F88" s="267" t="s">
        <v>41</v>
      </c>
      <c r="G88" s="250">
        <v>114.28</v>
      </c>
      <c r="H88" s="268">
        <v>185.77</v>
      </c>
      <c r="I88" s="268">
        <v>23.75</v>
      </c>
      <c r="J88" s="268">
        <v>200.67</v>
      </c>
      <c r="K88" s="268">
        <v>224.42</v>
      </c>
      <c r="L88" s="268">
        <f t="shared" si="24"/>
        <v>2714.15</v>
      </c>
      <c r="M88" s="268">
        <f t="shared" si="25"/>
        <v>22932.567599999998</v>
      </c>
      <c r="N88" s="268">
        <f t="shared" si="26"/>
        <v>25646.7176</v>
      </c>
      <c r="O88" s="269">
        <f t="shared" si="27"/>
        <v>0.31548735072094086</v>
      </c>
      <c r="P88" s="40"/>
      <c r="Q88" s="45"/>
      <c r="R88" s="81"/>
      <c r="S88" s="44"/>
      <c r="T88" s="44"/>
      <c r="U88" s="44"/>
      <c r="V88" s="44"/>
      <c r="W88" s="44"/>
      <c r="X88" s="44"/>
      <c r="Y88" s="44"/>
      <c r="Z88" s="44"/>
      <c r="AA88" s="44"/>
      <c r="AB88" s="44"/>
      <c r="AC88" s="44"/>
      <c r="AD88" s="44"/>
      <c r="AE88" s="44"/>
      <c r="AF88" s="44"/>
      <c r="AG88" s="44"/>
      <c r="AH88" s="40"/>
      <c r="AI88" s="40"/>
      <c r="AJ88" s="40"/>
    </row>
    <row r="89" spans="1:36" ht="42.75" x14ac:dyDescent="0.2">
      <c r="A89" s="90"/>
      <c r="B89" s="265" t="s">
        <v>2089</v>
      </c>
      <c r="C89" s="266" t="s">
        <v>2239</v>
      </c>
      <c r="D89" s="265" t="s">
        <v>99</v>
      </c>
      <c r="E89" s="265" t="s">
        <v>2240</v>
      </c>
      <c r="F89" s="267" t="s">
        <v>41</v>
      </c>
      <c r="G89" s="250">
        <v>78.569999999999993</v>
      </c>
      <c r="H89" s="268">
        <v>201.48</v>
      </c>
      <c r="I89" s="268">
        <v>23.75</v>
      </c>
      <c r="J89" s="268">
        <v>219.65</v>
      </c>
      <c r="K89" s="268">
        <v>243.4</v>
      </c>
      <c r="L89" s="268">
        <f t="shared" si="24"/>
        <v>1866.0374999999999</v>
      </c>
      <c r="M89" s="268">
        <f t="shared" si="25"/>
        <v>17257.9005</v>
      </c>
      <c r="N89" s="268">
        <f t="shared" si="26"/>
        <v>19123.937999999998</v>
      </c>
      <c r="O89" s="269">
        <f t="shared" si="27"/>
        <v>0.23524883882105552</v>
      </c>
      <c r="P89" s="40"/>
      <c r="Q89" s="45"/>
      <c r="R89" s="122"/>
      <c r="S89" s="44"/>
      <c r="T89" s="44"/>
      <c r="U89" s="44"/>
      <c r="V89" s="44"/>
      <c r="W89" s="44"/>
      <c r="X89" s="44"/>
      <c r="Y89" s="44"/>
      <c r="Z89" s="44"/>
      <c r="AA89" s="44"/>
      <c r="AB89" s="44"/>
      <c r="AC89" s="44"/>
      <c r="AD89" s="44"/>
      <c r="AE89" s="44"/>
      <c r="AF89" s="44"/>
      <c r="AG89" s="44"/>
      <c r="AH89" s="40"/>
      <c r="AI89" s="40"/>
      <c r="AJ89" s="40"/>
    </row>
    <row r="90" spans="1:36" x14ac:dyDescent="0.2">
      <c r="A90" s="90"/>
      <c r="B90" s="261" t="s">
        <v>133</v>
      </c>
      <c r="C90" s="261"/>
      <c r="D90" s="261"/>
      <c r="E90" s="261" t="s">
        <v>273</v>
      </c>
      <c r="F90" s="261"/>
      <c r="G90" s="249"/>
      <c r="H90" s="262"/>
      <c r="I90" s="261"/>
      <c r="J90" s="261"/>
      <c r="K90" s="261"/>
      <c r="L90" s="261"/>
      <c r="M90" s="261"/>
      <c r="N90" s="263">
        <v>2552.9899999999998</v>
      </c>
      <c r="O90" s="264">
        <f>N90/N77</f>
        <v>1.0851498258589113E-2</v>
      </c>
      <c r="P90" s="40"/>
      <c r="Q90" s="45"/>
      <c r="R90" s="122"/>
      <c r="S90" s="44"/>
      <c r="T90" s="44"/>
      <c r="U90" s="44"/>
      <c r="V90" s="44"/>
      <c r="W90" s="44"/>
      <c r="X90" s="44"/>
      <c r="Y90" s="44"/>
      <c r="Z90" s="44"/>
      <c r="AA90" s="44"/>
      <c r="AB90" s="44"/>
      <c r="AC90" s="44"/>
      <c r="AD90" s="44"/>
      <c r="AE90" s="44"/>
      <c r="AF90" s="44"/>
      <c r="AG90" s="44"/>
      <c r="AH90" s="40"/>
      <c r="AI90" s="40"/>
      <c r="AJ90" s="40"/>
    </row>
    <row r="91" spans="1:36" ht="28.5" x14ac:dyDescent="0.2">
      <c r="A91" s="90"/>
      <c r="B91" s="265" t="s">
        <v>1443</v>
      </c>
      <c r="C91" s="266" t="s">
        <v>275</v>
      </c>
      <c r="D91" s="265" t="s">
        <v>40</v>
      </c>
      <c r="E91" s="265" t="s">
        <v>276</v>
      </c>
      <c r="F91" s="267" t="s">
        <v>41</v>
      </c>
      <c r="G91" s="250">
        <v>0.4</v>
      </c>
      <c r="H91" s="268">
        <v>346.82</v>
      </c>
      <c r="I91" s="268">
        <v>100.15</v>
      </c>
      <c r="J91" s="268">
        <v>318.83999999999997</v>
      </c>
      <c r="K91" s="268">
        <v>418.99</v>
      </c>
      <c r="L91" s="268">
        <v>40.06</v>
      </c>
      <c r="M91" s="268">
        <v>127.53</v>
      </c>
      <c r="N91" s="268">
        <v>167.59</v>
      </c>
      <c r="O91" s="269">
        <f>N91/N$90</f>
        <v>6.5644597119456014E-2</v>
      </c>
      <c r="P91" s="40"/>
      <c r="Q91" s="493"/>
      <c r="R91" s="122"/>
      <c r="S91" s="44"/>
      <c r="T91" s="44"/>
      <c r="U91" s="44"/>
      <c r="V91" s="44"/>
      <c r="W91" s="44"/>
      <c r="X91" s="44"/>
      <c r="Y91" s="44"/>
      <c r="Z91" s="44"/>
      <c r="AA91" s="44"/>
      <c r="AB91" s="44"/>
      <c r="AC91" s="44"/>
      <c r="AD91" s="44"/>
      <c r="AE91" s="44"/>
      <c r="AF91" s="44"/>
      <c r="AG91" s="44"/>
      <c r="AH91" s="40"/>
      <c r="AI91" s="40"/>
      <c r="AJ91" s="40"/>
    </row>
    <row r="92" spans="1:36" x14ac:dyDescent="0.2">
      <c r="A92" s="90"/>
      <c r="B92" s="265" t="s">
        <v>3263</v>
      </c>
      <c r="C92" s="266" t="s">
        <v>3188</v>
      </c>
      <c r="D92" s="265" t="s">
        <v>143</v>
      </c>
      <c r="E92" s="265" t="s">
        <v>3264</v>
      </c>
      <c r="F92" s="267" t="s">
        <v>41</v>
      </c>
      <c r="G92" s="250">
        <v>13.96</v>
      </c>
      <c r="H92" s="268">
        <v>130</v>
      </c>
      <c r="I92" s="268">
        <v>0</v>
      </c>
      <c r="J92" s="268">
        <v>157.05000000000001</v>
      </c>
      <c r="K92" s="268">
        <v>157.05000000000001</v>
      </c>
      <c r="L92" s="268">
        <v>0</v>
      </c>
      <c r="M92" s="268">
        <v>2192.41</v>
      </c>
      <c r="N92" s="268">
        <v>2192.41</v>
      </c>
      <c r="O92" s="269">
        <f t="shared" ref="O92:O93" si="28">N92/N$90</f>
        <v>0.85876168727648761</v>
      </c>
      <c r="P92" s="40"/>
      <c r="Q92" s="45"/>
      <c r="R92" s="122"/>
      <c r="S92" s="44"/>
      <c r="T92" s="44"/>
      <c r="U92" s="44"/>
      <c r="V92" s="44"/>
      <c r="W92" s="44"/>
      <c r="X92" s="44"/>
      <c r="Y92" s="44"/>
      <c r="Z92" s="44"/>
      <c r="AA92" s="44"/>
      <c r="AB92" s="44"/>
      <c r="AC92" s="44"/>
      <c r="AD92" s="44"/>
      <c r="AE92" s="44"/>
      <c r="AF92" s="44"/>
      <c r="AG92" s="44"/>
      <c r="AH92" s="40"/>
      <c r="AI92" s="40"/>
      <c r="AJ92" s="40"/>
    </row>
    <row r="93" spans="1:36" x14ac:dyDescent="0.2">
      <c r="A93" s="90"/>
      <c r="B93" s="265" t="s">
        <v>3265</v>
      </c>
      <c r="C93" s="266" t="s">
        <v>3190</v>
      </c>
      <c r="D93" s="265" t="s">
        <v>51</v>
      </c>
      <c r="E93" s="265" t="s">
        <v>3266</v>
      </c>
      <c r="F93" s="267" t="s">
        <v>41</v>
      </c>
      <c r="G93" s="250">
        <v>1.58</v>
      </c>
      <c r="H93" s="268">
        <v>101.11</v>
      </c>
      <c r="I93" s="268">
        <v>42.71</v>
      </c>
      <c r="J93" s="268">
        <v>79.44</v>
      </c>
      <c r="K93" s="268">
        <v>122.15</v>
      </c>
      <c r="L93" s="268">
        <v>67.481800000000007</v>
      </c>
      <c r="M93" s="268">
        <v>125.5082</v>
      </c>
      <c r="N93" s="268">
        <v>192.99</v>
      </c>
      <c r="O93" s="269">
        <f t="shared" si="28"/>
        <v>7.5593715604056436E-2</v>
      </c>
      <c r="P93" s="40"/>
      <c r="Q93" s="45"/>
      <c r="R93" s="122"/>
      <c r="S93" s="44"/>
      <c r="T93" s="44"/>
      <c r="U93" s="44"/>
      <c r="V93" s="44"/>
      <c r="W93" s="44"/>
      <c r="X93" s="44"/>
      <c r="Y93" s="44"/>
      <c r="Z93" s="44"/>
      <c r="AA93" s="44"/>
      <c r="AB93" s="44"/>
      <c r="AC93" s="44"/>
      <c r="AD93" s="44"/>
      <c r="AE93" s="44"/>
      <c r="AF93" s="44"/>
      <c r="AG93" s="44"/>
      <c r="AH93" s="40"/>
      <c r="AI93" s="40"/>
      <c r="AJ93" s="40"/>
    </row>
    <row r="94" spans="1:36" x14ac:dyDescent="0.2">
      <c r="A94" s="90"/>
      <c r="B94" s="261">
        <v>5</v>
      </c>
      <c r="C94" s="261"/>
      <c r="D94" s="261"/>
      <c r="E94" s="261" t="s">
        <v>145</v>
      </c>
      <c r="F94" s="261"/>
      <c r="G94" s="249"/>
      <c r="H94" s="262"/>
      <c r="I94" s="261"/>
      <c r="J94" s="261"/>
      <c r="K94" s="261"/>
      <c r="L94" s="261"/>
      <c r="M94" s="261"/>
      <c r="N94" s="263">
        <f>N95+N99+N102</f>
        <v>120023.72</v>
      </c>
      <c r="O94" s="341">
        <f>N94/N471</f>
        <v>4.9256085664246718E-2</v>
      </c>
      <c r="P94" s="40"/>
      <c r="Q94" s="45"/>
      <c r="R94" s="122"/>
      <c r="S94" s="44"/>
      <c r="T94" s="44"/>
      <c r="U94" s="44"/>
      <c r="V94" s="44"/>
      <c r="W94" s="44"/>
      <c r="X94" s="44"/>
      <c r="Y94" s="44"/>
      <c r="Z94" s="44"/>
      <c r="AA94" s="44"/>
      <c r="AB94" s="44"/>
      <c r="AC94" s="44"/>
      <c r="AD94" s="44"/>
      <c r="AE94" s="44"/>
      <c r="AF94" s="44"/>
      <c r="AG94" s="44"/>
      <c r="AH94" s="40"/>
      <c r="AI94" s="40"/>
      <c r="AJ94" s="40"/>
    </row>
    <row r="95" spans="1:36" x14ac:dyDescent="0.2">
      <c r="A95" s="90"/>
      <c r="B95" s="261" t="s">
        <v>137</v>
      </c>
      <c r="C95" s="261"/>
      <c r="D95" s="261"/>
      <c r="E95" s="261" t="s">
        <v>82</v>
      </c>
      <c r="F95" s="261"/>
      <c r="G95" s="249"/>
      <c r="H95" s="262"/>
      <c r="I95" s="261"/>
      <c r="J95" s="261"/>
      <c r="K95" s="261"/>
      <c r="L95" s="261"/>
      <c r="M95" s="261"/>
      <c r="N95" s="263">
        <v>59494.2</v>
      </c>
      <c r="O95" s="264">
        <f>N95/N94</f>
        <v>0.49568701919920494</v>
      </c>
      <c r="P95" s="40"/>
      <c r="Q95" s="45"/>
      <c r="R95" s="122"/>
      <c r="S95" s="44"/>
      <c r="T95" s="44"/>
      <c r="U95" s="44"/>
      <c r="V95" s="44"/>
      <c r="W95" s="44"/>
      <c r="X95" s="44"/>
      <c r="Y95" s="44"/>
      <c r="Z95" s="44"/>
      <c r="AA95" s="44"/>
      <c r="AB95" s="44"/>
      <c r="AC95" s="44"/>
      <c r="AD95" s="44"/>
      <c r="AE95" s="44"/>
      <c r="AF95" s="44"/>
      <c r="AG95" s="44"/>
      <c r="AH95" s="40"/>
      <c r="AI95" s="40"/>
      <c r="AJ95" s="40"/>
    </row>
    <row r="96" spans="1:36" ht="42.75" x14ac:dyDescent="0.2">
      <c r="A96" s="90"/>
      <c r="B96" s="265" t="s">
        <v>1444</v>
      </c>
      <c r="C96" s="266" t="s">
        <v>2241</v>
      </c>
      <c r="D96" s="265" t="s">
        <v>40</v>
      </c>
      <c r="E96" s="265" t="s">
        <v>2242</v>
      </c>
      <c r="F96" s="267" t="s">
        <v>65</v>
      </c>
      <c r="G96" s="250">
        <v>1345</v>
      </c>
      <c r="H96" s="268">
        <v>24.69</v>
      </c>
      <c r="I96" s="268">
        <v>1.9</v>
      </c>
      <c r="J96" s="268">
        <v>27.92</v>
      </c>
      <c r="K96" s="268">
        <v>29.82</v>
      </c>
      <c r="L96" s="268">
        <v>2555.5</v>
      </c>
      <c r="M96" s="268">
        <v>37552.400000000001</v>
      </c>
      <c r="N96" s="268">
        <v>40107.9</v>
      </c>
      <c r="O96" s="269">
        <f>N96/N$95</f>
        <v>0.67414806821505291</v>
      </c>
      <c r="P96" s="40"/>
      <c r="Q96" s="45"/>
      <c r="R96" s="122"/>
      <c r="S96" s="44"/>
      <c r="T96" s="44"/>
      <c r="U96" s="44"/>
      <c r="V96" s="44"/>
      <c r="W96" s="44"/>
      <c r="X96" s="44"/>
      <c r="Y96" s="44"/>
      <c r="Z96" s="44"/>
      <c r="AA96" s="44"/>
      <c r="AB96" s="44"/>
      <c r="AC96" s="44"/>
      <c r="AD96" s="44"/>
      <c r="AE96" s="44"/>
      <c r="AF96" s="44"/>
      <c r="AG96" s="44"/>
      <c r="AH96" s="40"/>
      <c r="AI96" s="40"/>
      <c r="AJ96" s="40"/>
    </row>
    <row r="97" spans="1:36" ht="42.75" x14ac:dyDescent="0.2">
      <c r="A97" s="90"/>
      <c r="B97" s="265" t="s">
        <v>1900</v>
      </c>
      <c r="C97" s="266" t="s">
        <v>149</v>
      </c>
      <c r="D97" s="265" t="s">
        <v>40</v>
      </c>
      <c r="E97" s="265" t="s">
        <v>150</v>
      </c>
      <c r="F97" s="267" t="s">
        <v>41</v>
      </c>
      <c r="G97" s="250">
        <v>459.5</v>
      </c>
      <c r="H97" s="268">
        <v>18.62</v>
      </c>
      <c r="I97" s="268">
        <v>5.93</v>
      </c>
      <c r="J97" s="268">
        <v>16.559999999999999</v>
      </c>
      <c r="K97" s="268">
        <v>22.49</v>
      </c>
      <c r="L97" s="268">
        <v>2724.835</v>
      </c>
      <c r="M97" s="268">
        <v>7609.3149999999996</v>
      </c>
      <c r="N97" s="268">
        <v>10334.15</v>
      </c>
      <c r="O97" s="269">
        <f t="shared" ref="O97:O98" si="29">N97/N$95</f>
        <v>0.17370012539037419</v>
      </c>
      <c r="P97" s="40"/>
      <c r="Q97" s="45"/>
      <c r="R97" s="122"/>
      <c r="S97" s="44"/>
      <c r="T97" s="44"/>
      <c r="U97" s="44"/>
      <c r="V97" s="44"/>
      <c r="W97" s="44"/>
      <c r="X97" s="44"/>
      <c r="Y97" s="44"/>
      <c r="Z97" s="44"/>
      <c r="AA97" s="44"/>
      <c r="AB97" s="44"/>
      <c r="AC97" s="44"/>
      <c r="AD97" s="44"/>
      <c r="AE97" s="44"/>
      <c r="AF97" s="44"/>
      <c r="AG97" s="44"/>
      <c r="AH97" s="40"/>
      <c r="AI97" s="40"/>
      <c r="AJ97" s="40"/>
    </row>
    <row r="98" spans="1:36" ht="42.75" x14ac:dyDescent="0.2">
      <c r="A98" s="90"/>
      <c r="B98" s="265" t="s">
        <v>2398</v>
      </c>
      <c r="C98" s="266" t="s">
        <v>151</v>
      </c>
      <c r="D98" s="265" t="s">
        <v>40</v>
      </c>
      <c r="E98" s="265" t="s">
        <v>152</v>
      </c>
      <c r="F98" s="267" t="s">
        <v>41</v>
      </c>
      <c r="G98" s="250">
        <v>459.5</v>
      </c>
      <c r="H98" s="268">
        <v>16.309999999999999</v>
      </c>
      <c r="I98" s="268">
        <v>4.92</v>
      </c>
      <c r="J98" s="268">
        <v>14.78</v>
      </c>
      <c r="K98" s="268">
        <v>19.7</v>
      </c>
      <c r="L98" s="268">
        <v>2260.7399999999998</v>
      </c>
      <c r="M98" s="268">
        <v>6791.41</v>
      </c>
      <c r="N98" s="268">
        <v>9052.15</v>
      </c>
      <c r="O98" s="269">
        <f t="shared" si="29"/>
        <v>0.15215180639457293</v>
      </c>
      <c r="P98" s="40"/>
      <c r="Q98" s="45"/>
      <c r="R98" s="122"/>
      <c r="S98" s="44"/>
      <c r="T98" s="44"/>
      <c r="U98" s="44"/>
      <c r="V98" s="44"/>
      <c r="W98" s="44"/>
      <c r="X98" s="44"/>
      <c r="Y98" s="44"/>
      <c r="Z98" s="44"/>
      <c r="AA98" s="44"/>
      <c r="AB98" s="44"/>
      <c r="AC98" s="44"/>
      <c r="AD98" s="44"/>
      <c r="AE98" s="44"/>
      <c r="AF98" s="44"/>
      <c r="AG98" s="44"/>
      <c r="AH98" s="40"/>
      <c r="AI98" s="40"/>
      <c r="AJ98" s="40"/>
    </row>
    <row r="99" spans="1:36" x14ac:dyDescent="0.2">
      <c r="A99" s="90"/>
      <c r="B99" s="261" t="s">
        <v>140</v>
      </c>
      <c r="C99" s="261"/>
      <c r="D99" s="261"/>
      <c r="E99" s="261" t="s">
        <v>1463</v>
      </c>
      <c r="F99" s="261"/>
      <c r="G99" s="249"/>
      <c r="H99" s="262"/>
      <c r="I99" s="261"/>
      <c r="J99" s="261"/>
      <c r="K99" s="261"/>
      <c r="L99" s="261"/>
      <c r="M99" s="261"/>
      <c r="N99" s="263">
        <v>30376.98</v>
      </c>
      <c r="O99" s="264">
        <f>N99/N94</f>
        <v>0.25309147225231809</v>
      </c>
      <c r="P99" s="40"/>
      <c r="Q99" s="45"/>
      <c r="R99" s="122"/>
      <c r="S99" s="44"/>
      <c r="T99" s="44"/>
      <c r="U99" s="44"/>
      <c r="V99" s="44"/>
      <c r="W99" s="44"/>
      <c r="X99" s="44"/>
      <c r="Y99" s="44"/>
      <c r="Z99" s="44"/>
      <c r="AA99" s="44"/>
      <c r="AB99" s="44"/>
      <c r="AC99" s="44"/>
      <c r="AD99" s="44"/>
      <c r="AE99" s="44"/>
      <c r="AF99" s="44"/>
      <c r="AG99" s="44"/>
      <c r="AH99" s="40"/>
      <c r="AI99" s="40"/>
      <c r="AJ99" s="40"/>
    </row>
    <row r="100" spans="1:36" ht="42.75" x14ac:dyDescent="0.2">
      <c r="A100" s="90"/>
      <c r="B100" s="265" t="s">
        <v>1447</v>
      </c>
      <c r="C100" s="266" t="s">
        <v>147</v>
      </c>
      <c r="D100" s="265" t="s">
        <v>40</v>
      </c>
      <c r="E100" s="265" t="s">
        <v>148</v>
      </c>
      <c r="F100" s="267" t="s">
        <v>41</v>
      </c>
      <c r="G100" s="250">
        <v>459.5</v>
      </c>
      <c r="H100" s="268">
        <v>47.55</v>
      </c>
      <c r="I100" s="268">
        <v>6.53</v>
      </c>
      <c r="J100" s="268">
        <v>50.91</v>
      </c>
      <c r="K100" s="268">
        <v>57.44</v>
      </c>
      <c r="L100" s="268">
        <v>3000.5349999999999</v>
      </c>
      <c r="M100" s="268">
        <v>23393.145</v>
      </c>
      <c r="N100" s="268">
        <v>26393.68</v>
      </c>
      <c r="O100" s="269">
        <f>N100/N99</f>
        <v>0.86887109910201743</v>
      </c>
      <c r="P100" s="40"/>
      <c r="Q100" s="45"/>
      <c r="R100" s="122"/>
      <c r="S100" s="44"/>
      <c r="T100" s="44"/>
      <c r="U100" s="44"/>
      <c r="V100" s="44"/>
      <c r="W100" s="44"/>
      <c r="X100" s="44"/>
      <c r="Y100" s="44"/>
      <c r="Z100" s="44"/>
      <c r="AA100" s="44"/>
      <c r="AB100" s="44"/>
      <c r="AC100" s="44"/>
      <c r="AD100" s="44"/>
      <c r="AE100" s="44"/>
      <c r="AF100" s="44"/>
      <c r="AG100" s="44"/>
      <c r="AH100" s="40"/>
      <c r="AI100" s="40"/>
      <c r="AJ100" s="40"/>
    </row>
    <row r="101" spans="1:36" x14ac:dyDescent="0.2">
      <c r="A101" s="90"/>
      <c r="B101" s="265" t="s">
        <v>1449</v>
      </c>
      <c r="C101" s="266" t="s">
        <v>2243</v>
      </c>
      <c r="D101" s="265" t="s">
        <v>51</v>
      </c>
      <c r="E101" s="265" t="s">
        <v>2244</v>
      </c>
      <c r="F101" s="267" t="s">
        <v>41</v>
      </c>
      <c r="G101" s="250">
        <v>34.409999999999997</v>
      </c>
      <c r="H101" s="268">
        <v>95.82</v>
      </c>
      <c r="I101" s="268">
        <v>0</v>
      </c>
      <c r="J101" s="268">
        <v>115.76</v>
      </c>
      <c r="K101" s="268">
        <v>115.76</v>
      </c>
      <c r="L101" s="268">
        <v>0</v>
      </c>
      <c r="M101" s="268">
        <v>3983.3</v>
      </c>
      <c r="N101" s="268">
        <v>3983.3</v>
      </c>
      <c r="O101" s="269">
        <f>N101/N99</f>
        <v>0.13112890089798263</v>
      </c>
      <c r="P101" s="40"/>
      <c r="Q101" s="45"/>
      <c r="R101" s="122"/>
      <c r="S101" s="44"/>
      <c r="T101" s="44"/>
      <c r="U101" s="44"/>
      <c r="V101" s="44"/>
      <c r="W101" s="44"/>
      <c r="X101" s="44"/>
      <c r="Y101" s="44"/>
      <c r="Z101" s="44"/>
      <c r="AA101" s="44"/>
      <c r="AB101" s="44"/>
      <c r="AC101" s="44"/>
      <c r="AD101" s="44"/>
      <c r="AE101" s="44"/>
      <c r="AF101" s="44"/>
      <c r="AG101" s="44"/>
      <c r="AH101" s="40"/>
      <c r="AI101" s="40"/>
      <c r="AJ101" s="40"/>
    </row>
    <row r="102" spans="1:36" x14ac:dyDescent="0.2">
      <c r="A102" s="90"/>
      <c r="B102" s="261" t="s">
        <v>141</v>
      </c>
      <c r="C102" s="261"/>
      <c r="D102" s="261"/>
      <c r="E102" s="261" t="s">
        <v>1465</v>
      </c>
      <c r="F102" s="261"/>
      <c r="G102" s="249"/>
      <c r="H102" s="262"/>
      <c r="I102" s="261"/>
      <c r="J102" s="261"/>
      <c r="K102" s="261"/>
      <c r="L102" s="261"/>
      <c r="M102" s="261"/>
      <c r="N102" s="263">
        <v>30152.54</v>
      </c>
      <c r="O102" s="264">
        <f>N102/N94</f>
        <v>0.25122150854847691</v>
      </c>
      <c r="P102" s="40"/>
      <c r="Q102" s="45"/>
      <c r="R102" s="122"/>
      <c r="S102" s="44"/>
      <c r="T102" s="44"/>
      <c r="U102" s="44"/>
      <c r="V102" s="44"/>
      <c r="W102" s="44"/>
      <c r="X102" s="44"/>
      <c r="Y102" s="44"/>
      <c r="Z102" s="44"/>
      <c r="AA102" s="44"/>
      <c r="AB102" s="44"/>
      <c r="AC102" s="44"/>
      <c r="AD102" s="44"/>
      <c r="AE102" s="44"/>
      <c r="AF102" s="44"/>
      <c r="AG102" s="44"/>
      <c r="AH102" s="40"/>
      <c r="AI102" s="40"/>
      <c r="AJ102" s="40"/>
    </row>
    <row r="103" spans="1:36" ht="28.5" x14ac:dyDescent="0.2">
      <c r="A103" s="90"/>
      <c r="B103" s="265" t="s">
        <v>1451</v>
      </c>
      <c r="C103" s="266" t="s">
        <v>155</v>
      </c>
      <c r="D103" s="265" t="s">
        <v>40</v>
      </c>
      <c r="E103" s="265" t="s">
        <v>156</v>
      </c>
      <c r="F103" s="267" t="s">
        <v>55</v>
      </c>
      <c r="G103" s="250">
        <v>90.1</v>
      </c>
      <c r="H103" s="268">
        <v>193.2</v>
      </c>
      <c r="I103" s="268">
        <v>28.39</v>
      </c>
      <c r="J103" s="268">
        <v>205.01</v>
      </c>
      <c r="K103" s="268">
        <v>233.4</v>
      </c>
      <c r="L103" s="268">
        <v>2557.9389999999999</v>
      </c>
      <c r="M103" s="268">
        <v>18471.401000000002</v>
      </c>
      <c r="N103" s="268">
        <v>21029.34</v>
      </c>
      <c r="O103" s="269">
        <f>N103/N$102</f>
        <v>0.69743179181588022</v>
      </c>
      <c r="P103" s="40"/>
      <c r="Q103" s="45"/>
      <c r="R103" s="122"/>
      <c r="S103" s="44"/>
      <c r="T103" s="44"/>
      <c r="U103" s="44"/>
      <c r="V103" s="44"/>
      <c r="W103" s="44"/>
      <c r="X103" s="44"/>
      <c r="Y103" s="44"/>
      <c r="Z103" s="44"/>
      <c r="AA103" s="44"/>
      <c r="AB103" s="44"/>
      <c r="AC103" s="44"/>
      <c r="AD103" s="44"/>
      <c r="AE103" s="44"/>
      <c r="AF103" s="44"/>
      <c r="AG103" s="44"/>
      <c r="AH103" s="40"/>
      <c r="AI103" s="40"/>
      <c r="AJ103" s="40"/>
    </row>
    <row r="104" spans="1:36" ht="28.5" x14ac:dyDescent="0.2">
      <c r="A104" s="90"/>
      <c r="B104" s="265" t="s">
        <v>1901</v>
      </c>
      <c r="C104" s="266" t="s">
        <v>153</v>
      </c>
      <c r="D104" s="265" t="s">
        <v>40</v>
      </c>
      <c r="E104" s="265" t="s">
        <v>154</v>
      </c>
      <c r="F104" s="267" t="s">
        <v>55</v>
      </c>
      <c r="G104" s="250">
        <v>76.680000000000007</v>
      </c>
      <c r="H104" s="268">
        <v>59.05</v>
      </c>
      <c r="I104" s="268">
        <v>8.36</v>
      </c>
      <c r="J104" s="268">
        <v>62.97</v>
      </c>
      <c r="K104" s="268">
        <v>71.33</v>
      </c>
      <c r="L104" s="268">
        <v>641.04480000000001</v>
      </c>
      <c r="M104" s="268">
        <v>4828.5352000000003</v>
      </c>
      <c r="N104" s="268">
        <v>5469.58</v>
      </c>
      <c r="O104" s="269">
        <f t="shared" ref="O104:O105" si="30">N104/N$102</f>
        <v>0.18139699010431626</v>
      </c>
      <c r="P104" s="40"/>
      <c r="Q104" s="45"/>
      <c r="R104" s="122"/>
      <c r="S104" s="44"/>
      <c r="T104" s="44"/>
      <c r="U104" s="44"/>
      <c r="V104" s="44"/>
      <c r="W104" s="44"/>
      <c r="X104" s="44"/>
      <c r="Y104" s="44"/>
      <c r="Z104" s="44"/>
      <c r="AA104" s="44"/>
      <c r="AB104" s="44"/>
      <c r="AC104" s="44"/>
      <c r="AD104" s="44"/>
      <c r="AE104" s="44"/>
      <c r="AF104" s="44"/>
      <c r="AG104" s="44"/>
      <c r="AH104" s="40"/>
      <c r="AI104" s="40"/>
      <c r="AJ104" s="40"/>
    </row>
    <row r="105" spans="1:36" ht="28.5" x14ac:dyDescent="0.2">
      <c r="A105" s="90"/>
      <c r="B105" s="265" t="s">
        <v>1902</v>
      </c>
      <c r="C105" s="266" t="s">
        <v>2677</v>
      </c>
      <c r="D105" s="265" t="s">
        <v>40</v>
      </c>
      <c r="E105" s="265" t="s">
        <v>2678</v>
      </c>
      <c r="F105" s="267" t="s">
        <v>55</v>
      </c>
      <c r="G105" s="250">
        <v>33.4</v>
      </c>
      <c r="H105" s="268">
        <v>90.55</v>
      </c>
      <c r="I105" s="268">
        <v>3.29</v>
      </c>
      <c r="J105" s="268">
        <v>106.1</v>
      </c>
      <c r="K105" s="268">
        <v>109.39</v>
      </c>
      <c r="L105" s="268">
        <v>109.886</v>
      </c>
      <c r="M105" s="268">
        <v>3543.7339999999999</v>
      </c>
      <c r="N105" s="268">
        <v>3653.62</v>
      </c>
      <c r="O105" s="269">
        <f t="shared" si="30"/>
        <v>0.12117121807980355</v>
      </c>
      <c r="P105" s="40"/>
      <c r="Q105" s="45"/>
      <c r="R105" s="122"/>
      <c r="S105" s="44"/>
      <c r="T105" s="44"/>
      <c r="U105" s="44"/>
      <c r="V105" s="44"/>
      <c r="W105" s="44"/>
      <c r="X105" s="44"/>
      <c r="Y105" s="44"/>
      <c r="Z105" s="44"/>
      <c r="AA105" s="44"/>
      <c r="AB105" s="44"/>
      <c r="AC105" s="44"/>
      <c r="AD105" s="44"/>
      <c r="AE105" s="44"/>
      <c r="AF105" s="44"/>
      <c r="AG105" s="44"/>
      <c r="AH105" s="40"/>
      <c r="AI105" s="40"/>
      <c r="AJ105" s="40"/>
    </row>
    <row r="106" spans="1:36" x14ac:dyDescent="0.2">
      <c r="A106" s="90"/>
      <c r="B106" s="261">
        <v>6</v>
      </c>
      <c r="C106" s="261"/>
      <c r="D106" s="261"/>
      <c r="E106" s="261" t="s">
        <v>1466</v>
      </c>
      <c r="F106" s="261"/>
      <c r="G106" s="249"/>
      <c r="H106" s="262"/>
      <c r="I106" s="261"/>
      <c r="J106" s="261"/>
      <c r="K106" s="261"/>
      <c r="L106" s="261"/>
      <c r="M106" s="261"/>
      <c r="N106" s="263">
        <v>17536.64</v>
      </c>
      <c r="O106" s="341">
        <f>N106/N471</f>
        <v>7.1967961174929044E-3</v>
      </c>
      <c r="P106" s="40"/>
      <c r="Q106" s="45"/>
      <c r="R106" s="122"/>
      <c r="S106" s="44"/>
      <c r="T106" s="44"/>
      <c r="U106" s="44"/>
      <c r="V106" s="44"/>
      <c r="W106" s="44"/>
      <c r="X106" s="44"/>
      <c r="Y106" s="44"/>
      <c r="Z106" s="44"/>
      <c r="AA106" s="44"/>
      <c r="AB106" s="44"/>
      <c r="AC106" s="44"/>
      <c r="AD106" s="44"/>
      <c r="AE106" s="44"/>
      <c r="AF106" s="44"/>
      <c r="AG106" s="44"/>
      <c r="AH106" s="40"/>
      <c r="AI106" s="40"/>
      <c r="AJ106" s="40"/>
    </row>
    <row r="107" spans="1:36" ht="28.5" x14ac:dyDescent="0.2">
      <c r="A107" s="90"/>
      <c r="B107" s="265" t="s">
        <v>146</v>
      </c>
      <c r="C107" s="266" t="s">
        <v>1467</v>
      </c>
      <c r="D107" s="265" t="s">
        <v>40</v>
      </c>
      <c r="E107" s="265" t="s">
        <v>1468</v>
      </c>
      <c r="F107" s="267" t="s">
        <v>41</v>
      </c>
      <c r="G107" s="250">
        <v>158.86000000000001</v>
      </c>
      <c r="H107" s="268">
        <v>62.89</v>
      </c>
      <c r="I107" s="268">
        <v>33.08</v>
      </c>
      <c r="J107" s="268">
        <v>42.89</v>
      </c>
      <c r="K107" s="268">
        <v>75.97</v>
      </c>
      <c r="L107" s="268">
        <v>5255.0888000000004</v>
      </c>
      <c r="M107" s="268">
        <v>6813.5011999999997</v>
      </c>
      <c r="N107" s="268">
        <v>12068.59</v>
      </c>
      <c r="O107" s="269">
        <f>N107/N106</f>
        <v>0.68819283511550677</v>
      </c>
      <c r="P107" s="40"/>
      <c r="Q107" s="45"/>
      <c r="R107" s="122"/>
      <c r="S107" s="44"/>
      <c r="T107" s="44"/>
      <c r="U107" s="44"/>
      <c r="V107" s="44"/>
      <c r="W107" s="44"/>
      <c r="X107" s="44"/>
      <c r="Y107" s="44"/>
      <c r="Z107" s="44"/>
      <c r="AA107" s="44"/>
      <c r="AB107" s="44"/>
      <c r="AC107" s="44"/>
      <c r="AD107" s="44"/>
      <c r="AE107" s="44"/>
      <c r="AF107" s="44"/>
      <c r="AG107" s="44"/>
      <c r="AH107" s="40"/>
      <c r="AI107" s="40"/>
      <c r="AJ107" s="40"/>
    </row>
    <row r="108" spans="1:36" ht="28.5" x14ac:dyDescent="0.2">
      <c r="A108" s="90"/>
      <c r="B108" s="265" t="s">
        <v>2953</v>
      </c>
      <c r="C108" s="266" t="s">
        <v>2954</v>
      </c>
      <c r="D108" s="265" t="s">
        <v>40</v>
      </c>
      <c r="E108" s="265" t="s">
        <v>2955</v>
      </c>
      <c r="F108" s="267" t="s">
        <v>41</v>
      </c>
      <c r="G108" s="250">
        <v>135.65</v>
      </c>
      <c r="H108" s="268">
        <v>33.369999999999997</v>
      </c>
      <c r="I108" s="268">
        <v>20.21</v>
      </c>
      <c r="J108" s="268">
        <v>20.100000000000001</v>
      </c>
      <c r="K108" s="268">
        <v>40.31</v>
      </c>
      <c r="L108" s="268">
        <v>2741.4865</v>
      </c>
      <c r="M108" s="268">
        <v>2726.5635000000002</v>
      </c>
      <c r="N108" s="268">
        <v>5468.05</v>
      </c>
      <c r="O108" s="269">
        <f>N108/N106</f>
        <v>0.31180716488449328</v>
      </c>
      <c r="P108" s="40"/>
      <c r="Q108" s="45"/>
      <c r="R108" s="122"/>
      <c r="S108" s="44"/>
      <c r="T108" s="44"/>
      <c r="U108" s="44"/>
      <c r="V108" s="44"/>
      <c r="W108" s="44"/>
      <c r="X108" s="44"/>
      <c r="Y108" s="44"/>
      <c r="Z108" s="44"/>
      <c r="AA108" s="44"/>
      <c r="AB108" s="44"/>
      <c r="AC108" s="44"/>
      <c r="AD108" s="44"/>
      <c r="AE108" s="44"/>
      <c r="AF108" s="44"/>
      <c r="AG108" s="44"/>
      <c r="AH108" s="40"/>
      <c r="AI108" s="40"/>
      <c r="AJ108" s="40"/>
    </row>
    <row r="109" spans="1:36" x14ac:dyDescent="0.2">
      <c r="A109" s="90"/>
      <c r="B109" s="261">
        <v>7</v>
      </c>
      <c r="C109" s="261"/>
      <c r="D109" s="261"/>
      <c r="E109" s="261" t="s">
        <v>247</v>
      </c>
      <c r="F109" s="261"/>
      <c r="G109" s="249"/>
      <c r="H109" s="262"/>
      <c r="I109" s="261"/>
      <c r="J109" s="261"/>
      <c r="K109" s="261"/>
      <c r="L109" s="261"/>
      <c r="M109" s="261"/>
      <c r="N109" s="263">
        <f>N110+N117+N129+N132</f>
        <v>245102.49999999997</v>
      </c>
      <c r="O109" s="341">
        <f>N109/N471</f>
        <v>0.10058669850027169</v>
      </c>
      <c r="P109" s="40"/>
      <c r="Q109" s="45"/>
      <c r="R109" s="122"/>
      <c r="S109" s="44"/>
      <c r="T109" s="44"/>
      <c r="U109" s="44"/>
      <c r="V109" s="44"/>
      <c r="W109" s="44"/>
      <c r="X109" s="44"/>
      <c r="Y109" s="44"/>
      <c r="Z109" s="44"/>
      <c r="AA109" s="44"/>
      <c r="AB109" s="44"/>
      <c r="AC109" s="44"/>
      <c r="AD109" s="44"/>
      <c r="AE109" s="44"/>
      <c r="AF109" s="44"/>
      <c r="AG109" s="44"/>
      <c r="AH109" s="40"/>
      <c r="AI109" s="40"/>
      <c r="AJ109" s="40"/>
    </row>
    <row r="110" spans="1:36" x14ac:dyDescent="0.2">
      <c r="A110" s="90"/>
      <c r="B110" s="261" t="s">
        <v>157</v>
      </c>
      <c r="C110" s="261"/>
      <c r="D110" s="261"/>
      <c r="E110" s="261" t="s">
        <v>831</v>
      </c>
      <c r="F110" s="261"/>
      <c r="G110" s="249"/>
      <c r="H110" s="262"/>
      <c r="I110" s="261"/>
      <c r="J110" s="261"/>
      <c r="K110" s="261"/>
      <c r="L110" s="261"/>
      <c r="M110" s="261"/>
      <c r="N110" s="263">
        <v>59145.84</v>
      </c>
      <c r="O110" s="264">
        <f>N110/N109</f>
        <v>0.24131063534643671</v>
      </c>
      <c r="P110" s="40"/>
      <c r="Q110" s="45"/>
      <c r="R110" s="122"/>
      <c r="S110" s="44"/>
      <c r="T110" s="44"/>
      <c r="U110" s="44"/>
      <c r="V110" s="44"/>
      <c r="W110" s="44"/>
      <c r="X110" s="44"/>
      <c r="Y110" s="44"/>
      <c r="Z110" s="44"/>
      <c r="AA110" s="44"/>
      <c r="AB110" s="44"/>
      <c r="AC110" s="44"/>
      <c r="AD110" s="44"/>
      <c r="AE110" s="44"/>
      <c r="AF110" s="44"/>
      <c r="AG110" s="44"/>
      <c r="AH110" s="40"/>
      <c r="AI110" s="40"/>
      <c r="AJ110" s="40"/>
    </row>
    <row r="111" spans="1:36" x14ac:dyDescent="0.2">
      <c r="A111" s="90"/>
      <c r="B111" s="261" t="s">
        <v>1903</v>
      </c>
      <c r="C111" s="261"/>
      <c r="D111" s="261"/>
      <c r="E111" s="261" t="s">
        <v>1445</v>
      </c>
      <c r="F111" s="261"/>
      <c r="G111" s="249"/>
      <c r="H111" s="262"/>
      <c r="I111" s="261"/>
      <c r="J111" s="261"/>
      <c r="K111" s="261"/>
      <c r="L111" s="261"/>
      <c r="M111" s="261"/>
      <c r="N111" s="263">
        <v>59145.84</v>
      </c>
      <c r="O111" s="264"/>
      <c r="P111" s="40"/>
      <c r="Q111" s="45"/>
      <c r="R111" s="122"/>
      <c r="S111" s="44"/>
      <c r="T111" s="44"/>
      <c r="U111" s="44"/>
      <c r="V111" s="44"/>
      <c r="W111" s="44"/>
      <c r="X111" s="44"/>
      <c r="Y111" s="44"/>
      <c r="Z111" s="44"/>
      <c r="AA111" s="44"/>
      <c r="AB111" s="44"/>
      <c r="AC111" s="44"/>
      <c r="AD111" s="44"/>
      <c r="AE111" s="44"/>
      <c r="AF111" s="44"/>
      <c r="AG111" s="44"/>
      <c r="AH111" s="40"/>
      <c r="AI111" s="40"/>
      <c r="AJ111" s="40"/>
    </row>
    <row r="112" spans="1:36" ht="42.75" x14ac:dyDescent="0.2">
      <c r="A112" s="90"/>
      <c r="B112" s="265" t="s">
        <v>1904</v>
      </c>
      <c r="C112" s="266" t="s">
        <v>2399</v>
      </c>
      <c r="D112" s="265" t="s">
        <v>40</v>
      </c>
      <c r="E112" s="265" t="s">
        <v>2400</v>
      </c>
      <c r="F112" s="267" t="s">
        <v>44</v>
      </c>
      <c r="G112" s="250">
        <v>13</v>
      </c>
      <c r="H112" s="268">
        <v>1462.96</v>
      </c>
      <c r="I112" s="268">
        <v>289.92</v>
      </c>
      <c r="J112" s="268">
        <v>1477.48</v>
      </c>
      <c r="K112" s="268">
        <v>1767.4</v>
      </c>
      <c r="L112" s="268">
        <v>3768.96</v>
      </c>
      <c r="M112" s="268">
        <v>19207.240000000002</v>
      </c>
      <c r="N112" s="268">
        <v>22976.2</v>
      </c>
      <c r="O112" s="269">
        <f>N112/N$111</f>
        <v>0.38846688118724837</v>
      </c>
      <c r="P112" s="40"/>
      <c r="Q112" s="45"/>
      <c r="R112" s="122"/>
      <c r="S112" s="44"/>
      <c r="T112" s="44"/>
      <c r="U112" s="44"/>
      <c r="V112" s="44"/>
      <c r="W112" s="44"/>
      <c r="X112" s="44"/>
      <c r="Y112" s="44"/>
      <c r="Z112" s="44"/>
      <c r="AA112" s="44"/>
      <c r="AB112" s="44"/>
      <c r="AC112" s="44"/>
      <c r="AD112" s="44"/>
      <c r="AE112" s="44"/>
      <c r="AF112" s="44"/>
      <c r="AG112" s="44"/>
      <c r="AH112" s="40"/>
      <c r="AI112" s="40"/>
      <c r="AJ112" s="40"/>
    </row>
    <row r="113" spans="1:36" ht="42.75" x14ac:dyDescent="0.2">
      <c r="A113" s="90"/>
      <c r="B113" s="265" t="s">
        <v>1905</v>
      </c>
      <c r="C113" s="266" t="s">
        <v>2401</v>
      </c>
      <c r="D113" s="265" t="s">
        <v>40</v>
      </c>
      <c r="E113" s="265" t="s">
        <v>2402</v>
      </c>
      <c r="F113" s="267" t="s">
        <v>44</v>
      </c>
      <c r="G113" s="250">
        <v>12</v>
      </c>
      <c r="H113" s="268">
        <v>1362.64</v>
      </c>
      <c r="I113" s="268">
        <v>284.77999999999997</v>
      </c>
      <c r="J113" s="268">
        <v>1361.42</v>
      </c>
      <c r="K113" s="268">
        <v>1646.2</v>
      </c>
      <c r="L113" s="268">
        <v>3417.36</v>
      </c>
      <c r="M113" s="268">
        <v>16337.04</v>
      </c>
      <c r="N113" s="268">
        <v>19754.400000000001</v>
      </c>
      <c r="O113" s="269">
        <f t="shared" ref="O113:O116" si="31">N113/N$111</f>
        <v>0.33399474925032768</v>
      </c>
      <c r="P113" s="40"/>
      <c r="Q113" s="45"/>
      <c r="R113" s="122"/>
      <c r="S113" s="44"/>
      <c r="T113" s="44"/>
      <c r="U113" s="44"/>
      <c r="V113" s="44"/>
      <c r="W113" s="44"/>
      <c r="X113" s="44"/>
      <c r="Y113" s="44"/>
      <c r="Z113" s="44"/>
      <c r="AA113" s="44"/>
      <c r="AB113" s="44"/>
      <c r="AC113" s="44"/>
      <c r="AD113" s="44"/>
      <c r="AE113" s="44"/>
      <c r="AF113" s="44"/>
      <c r="AG113" s="44"/>
      <c r="AH113" s="40"/>
      <c r="AI113" s="40"/>
      <c r="AJ113" s="40"/>
    </row>
    <row r="114" spans="1:36" x14ac:dyDescent="0.2">
      <c r="A114" s="90"/>
      <c r="B114" s="265" t="s">
        <v>1906</v>
      </c>
      <c r="C114" s="266" t="s">
        <v>1889</v>
      </c>
      <c r="D114" s="265" t="s">
        <v>51</v>
      </c>
      <c r="E114" s="265" t="s">
        <v>1890</v>
      </c>
      <c r="F114" s="267" t="s">
        <v>44</v>
      </c>
      <c r="G114" s="250">
        <v>1</v>
      </c>
      <c r="H114" s="268">
        <v>1155.3399999999999</v>
      </c>
      <c r="I114" s="268">
        <v>146.83000000000001</v>
      </c>
      <c r="J114" s="268">
        <v>1248.93</v>
      </c>
      <c r="K114" s="268">
        <v>1395.76</v>
      </c>
      <c r="L114" s="268">
        <v>146.83000000000001</v>
      </c>
      <c r="M114" s="268">
        <v>1248.93</v>
      </c>
      <c r="N114" s="268">
        <v>1395.76</v>
      </c>
      <c r="O114" s="269">
        <f t="shared" si="31"/>
        <v>2.3598616572188341E-2</v>
      </c>
      <c r="P114" s="40"/>
      <c r="Q114" s="45"/>
      <c r="R114" s="122"/>
      <c r="S114" s="44"/>
      <c r="T114" s="44"/>
      <c r="U114" s="44"/>
      <c r="V114" s="44"/>
      <c r="W114" s="44"/>
      <c r="X114" s="44"/>
      <c r="Y114" s="44"/>
      <c r="Z114" s="44"/>
      <c r="AA114" s="44"/>
      <c r="AB114" s="44"/>
      <c r="AC114" s="44"/>
      <c r="AD114" s="44"/>
      <c r="AE114" s="44"/>
      <c r="AF114" s="44"/>
      <c r="AG114" s="44"/>
      <c r="AH114" s="40"/>
      <c r="AI114" s="40"/>
      <c r="AJ114" s="40"/>
    </row>
    <row r="115" spans="1:36" x14ac:dyDescent="0.2">
      <c r="A115" s="90"/>
      <c r="B115" s="265" t="s">
        <v>1907</v>
      </c>
      <c r="C115" s="266" t="s">
        <v>2956</v>
      </c>
      <c r="D115" s="265" t="s">
        <v>196</v>
      </c>
      <c r="E115" s="265" t="s">
        <v>2957</v>
      </c>
      <c r="F115" s="267" t="s">
        <v>41</v>
      </c>
      <c r="G115" s="250">
        <v>17.96</v>
      </c>
      <c r="H115" s="268">
        <v>549.9</v>
      </c>
      <c r="I115" s="268">
        <v>47.26</v>
      </c>
      <c r="J115" s="268">
        <v>617.07000000000005</v>
      </c>
      <c r="K115" s="268">
        <v>664.33</v>
      </c>
      <c r="L115" s="268">
        <v>848.78959999999995</v>
      </c>
      <c r="M115" s="268">
        <v>11082.570400000001</v>
      </c>
      <c r="N115" s="268">
        <v>11931.36</v>
      </c>
      <c r="O115" s="269">
        <f t="shared" si="31"/>
        <v>0.20172779691690915</v>
      </c>
      <c r="P115" s="40"/>
      <c r="Q115" s="45"/>
      <c r="R115" s="122"/>
      <c r="S115" s="44"/>
      <c r="T115" s="44"/>
      <c r="U115" s="44"/>
      <c r="V115" s="44"/>
      <c r="W115" s="44"/>
      <c r="X115" s="44"/>
      <c r="Y115" s="44"/>
      <c r="Z115" s="44"/>
      <c r="AA115" s="44"/>
      <c r="AB115" s="44"/>
      <c r="AC115" s="44"/>
      <c r="AD115" s="44"/>
      <c r="AE115" s="44"/>
      <c r="AF115" s="44"/>
      <c r="AG115" s="44"/>
      <c r="AH115" s="40"/>
      <c r="AI115" s="40"/>
      <c r="AJ115" s="40"/>
    </row>
    <row r="116" spans="1:36" x14ac:dyDescent="0.2">
      <c r="A116" s="90"/>
      <c r="B116" s="265" t="s">
        <v>3156</v>
      </c>
      <c r="C116" s="266" t="s">
        <v>3157</v>
      </c>
      <c r="D116" s="265" t="s">
        <v>51</v>
      </c>
      <c r="E116" s="265" t="s">
        <v>3158</v>
      </c>
      <c r="F116" s="267" t="s">
        <v>44</v>
      </c>
      <c r="G116" s="250">
        <v>2</v>
      </c>
      <c r="H116" s="268">
        <v>1278.0899999999999</v>
      </c>
      <c r="I116" s="268">
        <v>184.76</v>
      </c>
      <c r="J116" s="268">
        <v>1359.3</v>
      </c>
      <c r="K116" s="268">
        <v>1544.06</v>
      </c>
      <c r="L116" s="268">
        <v>369.52</v>
      </c>
      <c r="M116" s="268">
        <v>2718.6</v>
      </c>
      <c r="N116" s="268">
        <v>3088.12</v>
      </c>
      <c r="O116" s="269">
        <f t="shared" si="31"/>
        <v>5.2211956073326543E-2</v>
      </c>
      <c r="P116" s="40"/>
      <c r="Q116" s="45"/>
      <c r="R116" s="122"/>
      <c r="S116" s="44"/>
      <c r="T116" s="44"/>
      <c r="U116" s="44"/>
      <c r="V116" s="44"/>
      <c r="W116" s="44"/>
      <c r="X116" s="44"/>
      <c r="Y116" s="44"/>
      <c r="Z116" s="44"/>
      <c r="AA116" s="44"/>
      <c r="AB116" s="44"/>
      <c r="AC116" s="44"/>
      <c r="AD116" s="44"/>
      <c r="AE116" s="44"/>
      <c r="AF116" s="44"/>
      <c r="AG116" s="44"/>
      <c r="AH116" s="40"/>
      <c r="AI116" s="40"/>
      <c r="AJ116" s="40"/>
    </row>
    <row r="117" spans="1:36" x14ac:dyDescent="0.2">
      <c r="A117" s="90"/>
      <c r="B117" s="261" t="s">
        <v>176</v>
      </c>
      <c r="C117" s="261"/>
      <c r="D117" s="261"/>
      <c r="E117" s="261" t="s">
        <v>1446</v>
      </c>
      <c r="F117" s="261"/>
      <c r="G117" s="249"/>
      <c r="H117" s="262"/>
      <c r="I117" s="261"/>
      <c r="J117" s="261"/>
      <c r="K117" s="261"/>
      <c r="L117" s="261"/>
      <c r="M117" s="261"/>
      <c r="N117" s="263">
        <v>130487.14</v>
      </c>
      <c r="O117" s="264">
        <f>N117/N109</f>
        <v>0.53237784192327708</v>
      </c>
      <c r="P117" s="40"/>
      <c r="Q117" s="45"/>
      <c r="R117" s="122"/>
      <c r="S117" s="44"/>
      <c r="T117" s="44"/>
      <c r="U117" s="44"/>
      <c r="V117" s="44"/>
      <c r="W117" s="44"/>
      <c r="X117" s="44"/>
      <c r="Y117" s="44"/>
      <c r="Z117" s="44"/>
      <c r="AA117" s="44"/>
      <c r="AB117" s="44"/>
      <c r="AC117" s="44"/>
      <c r="AD117" s="44"/>
      <c r="AE117" s="44"/>
      <c r="AF117" s="44"/>
      <c r="AG117" s="44"/>
      <c r="AH117" s="40"/>
      <c r="AI117" s="40"/>
      <c r="AJ117" s="40"/>
    </row>
    <row r="118" spans="1:36" x14ac:dyDescent="0.2">
      <c r="A118" s="90"/>
      <c r="B118" s="261" t="s">
        <v>1908</v>
      </c>
      <c r="C118" s="261"/>
      <c r="D118" s="261"/>
      <c r="E118" s="261" t="s">
        <v>1448</v>
      </c>
      <c r="F118" s="261"/>
      <c r="G118" s="249"/>
      <c r="H118" s="262"/>
      <c r="I118" s="261"/>
      <c r="J118" s="261"/>
      <c r="K118" s="261"/>
      <c r="L118" s="261"/>
      <c r="M118" s="261"/>
      <c r="N118" s="263">
        <v>72936.06</v>
      </c>
      <c r="O118" s="264">
        <f>N118/N117</f>
        <v>0.55895209290356118</v>
      </c>
      <c r="P118" s="40"/>
      <c r="Q118" s="45"/>
      <c r="R118" s="122"/>
      <c r="S118" s="44"/>
      <c r="T118" s="44"/>
      <c r="U118" s="44"/>
      <c r="V118" s="44"/>
      <c r="W118" s="44"/>
      <c r="X118" s="44"/>
      <c r="Y118" s="44"/>
      <c r="Z118" s="44"/>
      <c r="AA118" s="44"/>
      <c r="AB118" s="44"/>
      <c r="AC118" s="44"/>
      <c r="AD118" s="44"/>
      <c r="AE118" s="44"/>
      <c r="AF118" s="44"/>
      <c r="AG118" s="44"/>
      <c r="AH118" s="40"/>
      <c r="AI118" s="40"/>
      <c r="AJ118" s="40"/>
    </row>
    <row r="119" spans="1:36" ht="28.5" x14ac:dyDescent="0.2">
      <c r="A119" s="90"/>
      <c r="B119" s="265" t="s">
        <v>1909</v>
      </c>
      <c r="C119" s="266" t="s">
        <v>249</v>
      </c>
      <c r="D119" s="265" t="s">
        <v>40</v>
      </c>
      <c r="E119" s="265" t="s">
        <v>250</v>
      </c>
      <c r="F119" s="267" t="s">
        <v>41</v>
      </c>
      <c r="G119" s="250">
        <v>14.07</v>
      </c>
      <c r="H119" s="268">
        <v>1112.24</v>
      </c>
      <c r="I119" s="268">
        <v>13.21</v>
      </c>
      <c r="J119" s="268">
        <v>1330.48</v>
      </c>
      <c r="K119" s="268">
        <v>1343.69</v>
      </c>
      <c r="L119" s="268">
        <v>185.8647</v>
      </c>
      <c r="M119" s="268">
        <v>18719.845300000001</v>
      </c>
      <c r="N119" s="268">
        <v>18905.71</v>
      </c>
      <c r="O119" s="269">
        <f>N119/N$118</f>
        <v>0.25920936776678094</v>
      </c>
      <c r="P119" s="40"/>
      <c r="Q119" s="45"/>
      <c r="R119" s="122"/>
      <c r="S119" s="44"/>
      <c r="T119" s="44"/>
      <c r="U119" s="44"/>
      <c r="V119" s="44"/>
      <c r="W119" s="44"/>
      <c r="X119" s="44"/>
      <c r="Y119" s="44"/>
      <c r="Z119" s="44"/>
      <c r="AA119" s="44"/>
      <c r="AB119" s="44"/>
      <c r="AC119" s="44"/>
      <c r="AD119" s="44"/>
      <c r="AE119" s="44"/>
      <c r="AF119" s="44"/>
      <c r="AG119" s="44"/>
      <c r="AH119" s="40"/>
      <c r="AI119" s="40"/>
      <c r="AJ119" s="40"/>
    </row>
    <row r="120" spans="1:36" x14ac:dyDescent="0.2">
      <c r="A120" s="90"/>
      <c r="B120" s="265" t="s">
        <v>1910</v>
      </c>
      <c r="C120" s="266" t="s">
        <v>2245</v>
      </c>
      <c r="D120" s="265" t="s">
        <v>196</v>
      </c>
      <c r="E120" s="265" t="s">
        <v>2246</v>
      </c>
      <c r="F120" s="267" t="s">
        <v>41</v>
      </c>
      <c r="G120" s="250">
        <v>6.93</v>
      </c>
      <c r="H120" s="268">
        <v>1125.43</v>
      </c>
      <c r="I120" s="268">
        <v>172.17</v>
      </c>
      <c r="J120" s="268">
        <v>1187.46</v>
      </c>
      <c r="K120" s="268">
        <v>1359.63</v>
      </c>
      <c r="L120" s="268">
        <v>1193.1380999999999</v>
      </c>
      <c r="M120" s="268">
        <v>8229.0918999999994</v>
      </c>
      <c r="N120" s="268">
        <v>9422.23</v>
      </c>
      <c r="O120" s="269">
        <f t="shared" ref="O120:O124" si="32">N120/N$118</f>
        <v>0.1291847955592885</v>
      </c>
      <c r="P120" s="40"/>
      <c r="Q120" s="45"/>
      <c r="R120" s="122"/>
      <c r="S120" s="44"/>
      <c r="T120" s="44"/>
      <c r="U120" s="44"/>
      <c r="V120" s="44"/>
      <c r="W120" s="44"/>
      <c r="X120" s="44"/>
      <c r="Y120" s="44"/>
      <c r="Z120" s="44"/>
      <c r="AA120" s="44"/>
      <c r="AB120" s="44"/>
      <c r="AC120" s="44"/>
      <c r="AD120" s="44"/>
      <c r="AE120" s="44"/>
      <c r="AF120" s="44"/>
      <c r="AG120" s="44"/>
      <c r="AH120" s="40"/>
      <c r="AI120" s="40"/>
      <c r="AJ120" s="40"/>
    </row>
    <row r="121" spans="1:36" ht="42.75" x14ac:dyDescent="0.2">
      <c r="A121" s="90"/>
      <c r="B121" s="265" t="s">
        <v>1911</v>
      </c>
      <c r="C121" s="266" t="s">
        <v>2247</v>
      </c>
      <c r="D121" s="265" t="s">
        <v>1464</v>
      </c>
      <c r="E121" s="265" t="s">
        <v>2248</v>
      </c>
      <c r="F121" s="267" t="s">
        <v>41</v>
      </c>
      <c r="G121" s="250">
        <v>17.760000000000002</v>
      </c>
      <c r="H121" s="268">
        <v>1139.96</v>
      </c>
      <c r="I121" s="268">
        <v>187.57</v>
      </c>
      <c r="J121" s="268">
        <v>1189.6099999999999</v>
      </c>
      <c r="K121" s="268">
        <v>1377.18</v>
      </c>
      <c r="L121" s="268">
        <v>3331.2431999999999</v>
      </c>
      <c r="M121" s="268">
        <v>21127.466799999998</v>
      </c>
      <c r="N121" s="268">
        <v>24458.71</v>
      </c>
      <c r="O121" s="269">
        <f t="shared" si="32"/>
        <v>0.3353445469908849</v>
      </c>
      <c r="P121" s="40"/>
      <c r="Q121" s="45"/>
      <c r="R121" s="122"/>
      <c r="S121" s="44"/>
      <c r="T121" s="44"/>
      <c r="U121" s="44"/>
      <c r="V121" s="44"/>
      <c r="W121" s="44"/>
      <c r="X121" s="44"/>
      <c r="Y121" s="44"/>
      <c r="Z121" s="44"/>
      <c r="AA121" s="44"/>
      <c r="AB121" s="44"/>
      <c r="AC121" s="44"/>
      <c r="AD121" s="44"/>
      <c r="AE121" s="44"/>
      <c r="AF121" s="44"/>
      <c r="AG121" s="44"/>
      <c r="AH121" s="40"/>
      <c r="AI121" s="40"/>
      <c r="AJ121" s="40"/>
    </row>
    <row r="122" spans="1:36" x14ac:dyDescent="0.2">
      <c r="A122" s="90"/>
      <c r="B122" s="265" t="s">
        <v>1912</v>
      </c>
      <c r="C122" s="266" t="s">
        <v>3193</v>
      </c>
      <c r="D122" s="265" t="s">
        <v>196</v>
      </c>
      <c r="E122" s="265" t="s">
        <v>3267</v>
      </c>
      <c r="F122" s="267" t="s">
        <v>41</v>
      </c>
      <c r="G122" s="250">
        <v>8.08</v>
      </c>
      <c r="H122" s="268">
        <v>1215.8399999999999</v>
      </c>
      <c r="I122" s="268">
        <v>83.27</v>
      </c>
      <c r="J122" s="268">
        <v>1385.58</v>
      </c>
      <c r="K122" s="268">
        <v>1468.85</v>
      </c>
      <c r="L122" s="268">
        <v>672.82159999999999</v>
      </c>
      <c r="M122" s="268">
        <v>11195.4784</v>
      </c>
      <c r="N122" s="268">
        <v>11868.3</v>
      </c>
      <c r="O122" s="269">
        <f t="shared" si="32"/>
        <v>0.1627219786755687</v>
      </c>
      <c r="P122" s="40"/>
      <c r="Q122" s="45"/>
      <c r="R122" s="122"/>
      <c r="S122" s="44"/>
      <c r="T122" s="44"/>
      <c r="U122" s="44"/>
      <c r="V122" s="44"/>
      <c r="W122" s="44"/>
      <c r="X122" s="44"/>
      <c r="Y122" s="44"/>
      <c r="Z122" s="44"/>
      <c r="AA122" s="44"/>
      <c r="AB122" s="44"/>
      <c r="AC122" s="44"/>
      <c r="AD122" s="44"/>
      <c r="AE122" s="44"/>
      <c r="AF122" s="44"/>
      <c r="AG122" s="44"/>
      <c r="AH122" s="40"/>
      <c r="AI122" s="40"/>
      <c r="AJ122" s="40"/>
    </row>
    <row r="123" spans="1:36" x14ac:dyDescent="0.2">
      <c r="A123" s="90"/>
      <c r="B123" s="265" t="s">
        <v>3159</v>
      </c>
      <c r="C123" s="266" t="s">
        <v>3160</v>
      </c>
      <c r="D123" s="265" t="s">
        <v>51</v>
      </c>
      <c r="E123" s="265" t="s">
        <v>3161</v>
      </c>
      <c r="F123" s="267" t="s">
        <v>41</v>
      </c>
      <c r="G123" s="250">
        <v>2.52</v>
      </c>
      <c r="H123" s="268">
        <v>1162.27</v>
      </c>
      <c r="I123" s="268">
        <v>695.8</v>
      </c>
      <c r="J123" s="268">
        <v>708.33</v>
      </c>
      <c r="K123" s="268">
        <v>1404.13</v>
      </c>
      <c r="L123" s="268">
        <v>1753.4159999999999</v>
      </c>
      <c r="M123" s="268">
        <v>1784.9839999999999</v>
      </c>
      <c r="N123" s="268">
        <v>3538.4</v>
      </c>
      <c r="O123" s="269">
        <f t="shared" si="32"/>
        <v>4.8513725583751027E-2</v>
      </c>
      <c r="P123" s="40"/>
      <c r="Q123" s="45"/>
      <c r="R123" s="122"/>
      <c r="S123" s="44"/>
      <c r="T123" s="44"/>
      <c r="U123" s="44"/>
      <c r="V123" s="44"/>
      <c r="W123" s="44"/>
      <c r="X123" s="44"/>
      <c r="Y123" s="44"/>
      <c r="Z123" s="44"/>
      <c r="AA123" s="44"/>
      <c r="AB123" s="44"/>
      <c r="AC123" s="44"/>
      <c r="AD123" s="44"/>
      <c r="AE123" s="44"/>
      <c r="AF123" s="44"/>
      <c r="AG123" s="44"/>
      <c r="AH123" s="40"/>
      <c r="AI123" s="40"/>
      <c r="AJ123" s="40"/>
    </row>
    <row r="124" spans="1:36" ht="28.5" x14ac:dyDescent="0.2">
      <c r="A124" s="90"/>
      <c r="B124" s="265" t="s">
        <v>3268</v>
      </c>
      <c r="C124" s="266" t="s">
        <v>3196</v>
      </c>
      <c r="D124" s="265" t="s">
        <v>143</v>
      </c>
      <c r="E124" s="265" t="s">
        <v>3269</v>
      </c>
      <c r="F124" s="267" t="s">
        <v>41</v>
      </c>
      <c r="G124" s="250">
        <v>9.8000000000000007</v>
      </c>
      <c r="H124" s="268">
        <v>400.59</v>
      </c>
      <c r="I124" s="268">
        <v>48</v>
      </c>
      <c r="J124" s="268">
        <v>435.95</v>
      </c>
      <c r="K124" s="268">
        <v>483.95</v>
      </c>
      <c r="L124" s="268">
        <v>470.4</v>
      </c>
      <c r="M124" s="268">
        <v>4272.3100000000004</v>
      </c>
      <c r="N124" s="268">
        <v>4742.71</v>
      </c>
      <c r="O124" s="269">
        <f t="shared" si="32"/>
        <v>6.502558542372594E-2</v>
      </c>
      <c r="P124" s="40"/>
      <c r="Q124" s="45"/>
      <c r="R124" s="122"/>
      <c r="S124" s="44"/>
      <c r="T124" s="44"/>
      <c r="U124" s="44"/>
      <c r="V124" s="44"/>
      <c r="W124" s="44"/>
      <c r="X124" s="44"/>
      <c r="Y124" s="44"/>
      <c r="Z124" s="44"/>
      <c r="AA124" s="44"/>
      <c r="AB124" s="44"/>
      <c r="AC124" s="44"/>
      <c r="AD124" s="44"/>
      <c r="AE124" s="44"/>
      <c r="AF124" s="44"/>
      <c r="AG124" s="44"/>
      <c r="AH124" s="40"/>
      <c r="AI124" s="40"/>
      <c r="AJ124" s="40"/>
    </row>
    <row r="125" spans="1:36" x14ac:dyDescent="0.2">
      <c r="A125" s="90"/>
      <c r="B125" s="261" t="s">
        <v>1913</v>
      </c>
      <c r="C125" s="261"/>
      <c r="D125" s="261"/>
      <c r="E125" s="261" t="s">
        <v>1450</v>
      </c>
      <c r="F125" s="261"/>
      <c r="G125" s="249"/>
      <c r="H125" s="262"/>
      <c r="I125" s="261"/>
      <c r="J125" s="261"/>
      <c r="K125" s="261"/>
      <c r="L125" s="261"/>
      <c r="M125" s="261"/>
      <c r="N125" s="263">
        <v>57551.08</v>
      </c>
      <c r="O125" s="264">
        <f>N125/N117</f>
        <v>0.44104790709643882</v>
      </c>
      <c r="P125" s="40"/>
      <c r="Q125" s="45"/>
      <c r="R125" s="122"/>
      <c r="S125" s="44"/>
      <c r="T125" s="44"/>
      <c r="U125" s="44"/>
      <c r="V125" s="44"/>
      <c r="W125" s="44"/>
      <c r="X125" s="44"/>
      <c r="Y125" s="44"/>
      <c r="Z125" s="44"/>
      <c r="AA125" s="44"/>
      <c r="AB125" s="44"/>
      <c r="AC125" s="44"/>
      <c r="AD125" s="44"/>
      <c r="AE125" s="44"/>
      <c r="AF125" s="44"/>
      <c r="AG125" s="44"/>
      <c r="AH125" s="40"/>
      <c r="AI125" s="40"/>
      <c r="AJ125" s="40"/>
    </row>
    <row r="126" spans="1:36" ht="28.5" x14ac:dyDescent="0.2">
      <c r="A126" s="90"/>
      <c r="B126" s="265" t="s">
        <v>1914</v>
      </c>
      <c r="C126" s="266" t="s">
        <v>251</v>
      </c>
      <c r="D126" s="265" t="s">
        <v>40</v>
      </c>
      <c r="E126" s="265" t="s">
        <v>252</v>
      </c>
      <c r="F126" s="267" t="s">
        <v>41</v>
      </c>
      <c r="G126" s="250">
        <v>28.52</v>
      </c>
      <c r="H126" s="268">
        <v>872.8</v>
      </c>
      <c r="I126" s="268">
        <v>37.49</v>
      </c>
      <c r="J126" s="268">
        <v>1016.93</v>
      </c>
      <c r="K126" s="268">
        <v>1054.42</v>
      </c>
      <c r="L126" s="268">
        <v>1069.2148</v>
      </c>
      <c r="M126" s="268">
        <v>29002.835200000001</v>
      </c>
      <c r="N126" s="268">
        <v>30072.05</v>
      </c>
      <c r="O126" s="269">
        <f>N126/N$125</f>
        <v>0.52252798731144579</v>
      </c>
      <c r="P126" s="40"/>
      <c r="Q126" s="45"/>
      <c r="R126" s="122"/>
      <c r="S126" s="44"/>
      <c r="T126" s="44"/>
      <c r="U126" s="44"/>
      <c r="V126" s="44"/>
      <c r="W126" s="44"/>
      <c r="X126" s="44"/>
      <c r="Y126" s="44"/>
      <c r="Z126" s="44"/>
      <c r="AA126" s="44"/>
      <c r="AB126" s="44"/>
      <c r="AC126" s="44"/>
      <c r="AD126" s="44"/>
      <c r="AE126" s="44"/>
      <c r="AF126" s="44"/>
      <c r="AG126" s="44"/>
      <c r="AH126" s="40"/>
      <c r="AI126" s="40"/>
      <c r="AJ126" s="40"/>
    </row>
    <row r="127" spans="1:36" ht="41.45" customHeight="1" x14ac:dyDescent="0.2">
      <c r="A127" s="90"/>
      <c r="B127" s="265" t="s">
        <v>1915</v>
      </c>
      <c r="C127" s="266" t="s">
        <v>2958</v>
      </c>
      <c r="D127" s="265" t="s">
        <v>40</v>
      </c>
      <c r="E127" s="265" t="s">
        <v>2959</v>
      </c>
      <c r="F127" s="267" t="s">
        <v>41</v>
      </c>
      <c r="G127" s="250">
        <v>39.93</v>
      </c>
      <c r="H127" s="268">
        <v>519.36</v>
      </c>
      <c r="I127" s="268">
        <v>11.56</v>
      </c>
      <c r="J127" s="268">
        <v>615.87</v>
      </c>
      <c r="K127" s="268">
        <v>627.42999999999995</v>
      </c>
      <c r="L127" s="268">
        <v>461.5908</v>
      </c>
      <c r="M127" s="268">
        <v>24591.679199999999</v>
      </c>
      <c r="N127" s="268">
        <v>25053.27</v>
      </c>
      <c r="O127" s="269">
        <f t="shared" ref="O127:O128" si="33">N127/N$125</f>
        <v>0.43532232583645691</v>
      </c>
      <c r="P127" s="40"/>
      <c r="Q127" s="45"/>
      <c r="R127" s="122"/>
      <c r="S127" s="44"/>
      <c r="T127" s="44"/>
      <c r="U127" s="44"/>
      <c r="V127" s="44"/>
      <c r="W127" s="44"/>
      <c r="X127" s="44"/>
      <c r="Y127" s="44"/>
      <c r="Z127" s="44"/>
      <c r="AA127" s="44"/>
      <c r="AB127" s="44"/>
      <c r="AC127" s="44"/>
      <c r="AD127" s="44"/>
      <c r="AE127" s="44"/>
      <c r="AF127" s="44"/>
      <c r="AG127" s="44"/>
      <c r="AH127" s="40"/>
      <c r="AI127" s="40"/>
      <c r="AJ127" s="40"/>
    </row>
    <row r="128" spans="1:36" ht="42.75" x14ac:dyDescent="0.2">
      <c r="A128" s="90"/>
      <c r="B128" s="265" t="s">
        <v>1916</v>
      </c>
      <c r="C128" s="266" t="s">
        <v>3270</v>
      </c>
      <c r="D128" s="265" t="s">
        <v>40</v>
      </c>
      <c r="E128" s="265" t="s">
        <v>3271</v>
      </c>
      <c r="F128" s="267" t="s">
        <v>41</v>
      </c>
      <c r="G128" s="250">
        <v>4.32</v>
      </c>
      <c r="H128" s="268">
        <v>464.8</v>
      </c>
      <c r="I128" s="268">
        <v>11.61</v>
      </c>
      <c r="J128" s="268">
        <v>549.91</v>
      </c>
      <c r="K128" s="268">
        <v>561.52</v>
      </c>
      <c r="L128" s="268">
        <v>50.155200000000001</v>
      </c>
      <c r="M128" s="268">
        <v>2375.6048000000001</v>
      </c>
      <c r="N128" s="268">
        <v>2425.7600000000002</v>
      </c>
      <c r="O128" s="269">
        <f t="shared" si="33"/>
        <v>4.2149686852097301E-2</v>
      </c>
      <c r="P128" s="40"/>
      <c r="Q128" s="45"/>
      <c r="R128" s="122"/>
      <c r="S128" s="44"/>
      <c r="T128" s="44"/>
      <c r="U128" s="44"/>
      <c r="V128" s="44"/>
      <c r="W128" s="44"/>
      <c r="X128" s="44"/>
      <c r="Y128" s="44"/>
      <c r="Z128" s="44"/>
      <c r="AA128" s="44"/>
      <c r="AB128" s="44"/>
      <c r="AC128" s="44"/>
      <c r="AD128" s="44"/>
      <c r="AE128" s="44"/>
      <c r="AF128" s="44"/>
      <c r="AG128" s="44"/>
      <c r="AH128" s="40"/>
      <c r="AI128" s="40"/>
      <c r="AJ128" s="40"/>
    </row>
    <row r="129" spans="1:36" x14ac:dyDescent="0.2">
      <c r="A129" s="90"/>
      <c r="B129" s="261" t="s">
        <v>192</v>
      </c>
      <c r="C129" s="261"/>
      <c r="D129" s="261"/>
      <c r="E129" s="261" t="s">
        <v>1452</v>
      </c>
      <c r="F129" s="261"/>
      <c r="G129" s="249"/>
      <c r="H129" s="262"/>
      <c r="I129" s="261"/>
      <c r="J129" s="261"/>
      <c r="K129" s="261"/>
      <c r="L129" s="261"/>
      <c r="M129" s="261"/>
      <c r="N129" s="263">
        <v>2472.6799999999998</v>
      </c>
      <c r="O129" s="264">
        <f>N129/N109</f>
        <v>1.0088350792015586E-2</v>
      </c>
      <c r="P129" s="40"/>
      <c r="Q129" s="45"/>
      <c r="R129" s="122"/>
      <c r="S129" s="44"/>
      <c r="T129" s="44"/>
      <c r="U129" s="44"/>
      <c r="V129" s="44"/>
      <c r="W129" s="44"/>
      <c r="X129" s="44"/>
      <c r="Y129" s="44"/>
      <c r="Z129" s="44"/>
      <c r="AA129" s="44"/>
      <c r="AB129" s="44"/>
      <c r="AC129" s="44"/>
      <c r="AD129" s="44"/>
      <c r="AE129" s="44"/>
      <c r="AF129" s="44"/>
      <c r="AG129" s="44"/>
      <c r="AH129" s="40"/>
      <c r="AI129" s="40"/>
      <c r="AJ129" s="40"/>
    </row>
    <row r="130" spans="1:36" x14ac:dyDescent="0.2">
      <c r="A130" s="90"/>
      <c r="B130" s="261" t="s">
        <v>1917</v>
      </c>
      <c r="C130" s="261"/>
      <c r="D130" s="261"/>
      <c r="E130" s="261" t="s">
        <v>1453</v>
      </c>
      <c r="F130" s="261"/>
      <c r="G130" s="249"/>
      <c r="H130" s="262"/>
      <c r="I130" s="261"/>
      <c r="J130" s="261"/>
      <c r="K130" s="261"/>
      <c r="L130" s="261"/>
      <c r="M130" s="261"/>
      <c r="N130" s="263">
        <v>2472.6799999999998</v>
      </c>
      <c r="O130" s="264"/>
      <c r="P130" s="40"/>
      <c r="Q130" s="45"/>
      <c r="R130" s="122"/>
      <c r="S130" s="44"/>
      <c r="T130" s="44"/>
      <c r="U130" s="44"/>
      <c r="V130" s="44"/>
      <c r="W130" s="44"/>
      <c r="X130" s="44"/>
      <c r="Y130" s="44"/>
      <c r="Z130" s="44"/>
      <c r="AA130" s="44"/>
      <c r="AB130" s="44"/>
      <c r="AC130" s="44"/>
      <c r="AD130" s="44"/>
      <c r="AE130" s="44"/>
      <c r="AF130" s="44"/>
      <c r="AG130" s="44"/>
      <c r="AH130" s="40"/>
      <c r="AI130" s="40"/>
      <c r="AJ130" s="40"/>
    </row>
    <row r="131" spans="1:36" ht="42.75" x14ac:dyDescent="0.2">
      <c r="A131" s="90"/>
      <c r="B131" s="265" t="s">
        <v>1918</v>
      </c>
      <c r="C131" s="266" t="s">
        <v>1454</v>
      </c>
      <c r="D131" s="265" t="s">
        <v>143</v>
      </c>
      <c r="E131" s="265" t="s">
        <v>2249</v>
      </c>
      <c r="F131" s="267" t="s">
        <v>41</v>
      </c>
      <c r="G131" s="250">
        <v>3.15</v>
      </c>
      <c r="H131" s="268">
        <v>649.77</v>
      </c>
      <c r="I131" s="268">
        <v>86.28</v>
      </c>
      <c r="J131" s="268">
        <v>698.7</v>
      </c>
      <c r="K131" s="268">
        <v>784.98</v>
      </c>
      <c r="L131" s="268">
        <v>271.78199999999998</v>
      </c>
      <c r="M131" s="268">
        <v>2200.8980000000001</v>
      </c>
      <c r="N131" s="268">
        <v>2472.6799999999998</v>
      </c>
      <c r="O131" s="269">
        <f>N131/N130</f>
        <v>1</v>
      </c>
      <c r="P131" s="40"/>
      <c r="Q131" s="45"/>
      <c r="R131" s="122"/>
      <c r="S131" s="44"/>
      <c r="T131" s="44"/>
      <c r="U131" s="44"/>
      <c r="V131" s="44"/>
      <c r="W131" s="44"/>
      <c r="X131" s="44"/>
      <c r="Y131" s="44"/>
      <c r="Z131" s="44"/>
      <c r="AA131" s="44"/>
      <c r="AB131" s="44"/>
      <c r="AC131" s="44"/>
      <c r="AD131" s="44"/>
      <c r="AE131" s="44"/>
      <c r="AF131" s="44"/>
      <c r="AG131" s="44"/>
      <c r="AH131" s="40"/>
      <c r="AI131" s="40"/>
      <c r="AJ131" s="40"/>
    </row>
    <row r="132" spans="1:36" x14ac:dyDescent="0.2">
      <c r="A132" s="90"/>
      <c r="B132" s="261" t="s">
        <v>1919</v>
      </c>
      <c r="C132" s="261"/>
      <c r="D132" s="261"/>
      <c r="E132" s="261" t="s">
        <v>1455</v>
      </c>
      <c r="F132" s="261"/>
      <c r="G132" s="249"/>
      <c r="H132" s="262"/>
      <c r="I132" s="261"/>
      <c r="J132" s="261"/>
      <c r="K132" s="261"/>
      <c r="L132" s="261"/>
      <c r="M132" s="261"/>
      <c r="N132" s="263">
        <v>52996.84</v>
      </c>
      <c r="O132" s="264">
        <f>N132/N109</f>
        <v>0.21622317193827073</v>
      </c>
      <c r="P132" s="40"/>
      <c r="Q132" s="45"/>
      <c r="R132" s="122"/>
      <c r="S132" s="44"/>
      <c r="T132" s="44"/>
      <c r="U132" s="44"/>
      <c r="V132" s="44"/>
      <c r="W132" s="44"/>
      <c r="X132" s="44"/>
      <c r="Y132" s="44"/>
      <c r="Z132" s="44"/>
      <c r="AA132" s="44"/>
      <c r="AB132" s="44"/>
      <c r="AC132" s="44"/>
      <c r="AD132" s="44"/>
      <c r="AE132" s="44"/>
      <c r="AF132" s="44"/>
      <c r="AG132" s="44"/>
      <c r="AH132" s="40"/>
      <c r="AI132" s="40"/>
      <c r="AJ132" s="40"/>
    </row>
    <row r="133" spans="1:36" x14ac:dyDescent="0.2">
      <c r="A133" s="90"/>
      <c r="B133" s="265" t="s">
        <v>1920</v>
      </c>
      <c r="C133" s="266" t="s">
        <v>1456</v>
      </c>
      <c r="D133" s="265" t="s">
        <v>196</v>
      </c>
      <c r="E133" s="265" t="s">
        <v>1833</v>
      </c>
      <c r="F133" s="267" t="s">
        <v>44</v>
      </c>
      <c r="G133" s="250">
        <v>9</v>
      </c>
      <c r="H133" s="268">
        <v>474.25</v>
      </c>
      <c r="I133" s="268">
        <v>100.47</v>
      </c>
      <c r="J133" s="268">
        <v>472.47</v>
      </c>
      <c r="K133" s="268">
        <v>572.94000000000005</v>
      </c>
      <c r="L133" s="268">
        <v>904.23</v>
      </c>
      <c r="M133" s="268">
        <v>4252.2299999999996</v>
      </c>
      <c r="N133" s="268">
        <v>5156.46</v>
      </c>
      <c r="O133" s="269">
        <f>N133/N$132</f>
        <v>9.7297499247124927E-2</v>
      </c>
      <c r="P133" s="40"/>
      <c r="Q133" s="45"/>
      <c r="R133" s="122"/>
      <c r="S133" s="44"/>
      <c r="T133" s="44"/>
      <c r="U133" s="44"/>
      <c r="V133" s="44"/>
      <c r="W133" s="44"/>
      <c r="X133" s="44"/>
      <c r="Y133" s="44"/>
      <c r="Z133" s="44"/>
      <c r="AA133" s="44"/>
      <c r="AB133" s="44"/>
      <c r="AC133" s="44"/>
      <c r="AD133" s="44"/>
      <c r="AE133" s="44"/>
      <c r="AF133" s="44"/>
      <c r="AG133" s="44"/>
      <c r="AH133" s="40"/>
      <c r="AI133" s="40"/>
      <c r="AJ133" s="40"/>
    </row>
    <row r="134" spans="1:36" x14ac:dyDescent="0.2">
      <c r="A134" s="90"/>
      <c r="B134" s="265" t="s">
        <v>1921</v>
      </c>
      <c r="C134" s="266" t="s">
        <v>269</v>
      </c>
      <c r="D134" s="265" t="s">
        <v>143</v>
      </c>
      <c r="E134" s="265" t="s">
        <v>270</v>
      </c>
      <c r="F134" s="267" t="s">
        <v>165</v>
      </c>
      <c r="G134" s="250">
        <v>6</v>
      </c>
      <c r="H134" s="268">
        <v>111.66</v>
      </c>
      <c r="I134" s="268">
        <v>6.92</v>
      </c>
      <c r="J134" s="268">
        <v>127.97</v>
      </c>
      <c r="K134" s="268">
        <v>134.88999999999999</v>
      </c>
      <c r="L134" s="268">
        <v>41.52</v>
      </c>
      <c r="M134" s="268">
        <v>767.82</v>
      </c>
      <c r="N134" s="268">
        <v>809.34</v>
      </c>
      <c r="O134" s="269">
        <f t="shared" ref="O134:O139" si="34">N134/N$132</f>
        <v>1.5271476563508317E-2</v>
      </c>
      <c r="P134" s="40"/>
      <c r="Q134" s="45"/>
      <c r="R134" s="122"/>
      <c r="S134" s="44"/>
      <c r="T134" s="44"/>
      <c r="U134" s="44"/>
      <c r="V134" s="44"/>
      <c r="W134" s="44"/>
      <c r="X134" s="44"/>
      <c r="Y134" s="44"/>
      <c r="Z134" s="44"/>
      <c r="AA134" s="44"/>
      <c r="AB134" s="44"/>
      <c r="AC134" s="44"/>
      <c r="AD134" s="44"/>
      <c r="AE134" s="44"/>
      <c r="AF134" s="44"/>
      <c r="AG134" s="44"/>
      <c r="AH134" s="40"/>
      <c r="AI134" s="40"/>
      <c r="AJ134" s="40"/>
    </row>
    <row r="135" spans="1:36" x14ac:dyDescent="0.2">
      <c r="A135" s="90"/>
      <c r="B135" s="265" t="s">
        <v>1922</v>
      </c>
      <c r="C135" s="266" t="s">
        <v>1459</v>
      </c>
      <c r="D135" s="265" t="s">
        <v>51</v>
      </c>
      <c r="E135" s="265" t="s">
        <v>1460</v>
      </c>
      <c r="F135" s="267" t="s">
        <v>55</v>
      </c>
      <c r="G135" s="250">
        <v>271.54000000000002</v>
      </c>
      <c r="H135" s="268">
        <v>75.930000000000007</v>
      </c>
      <c r="I135" s="268">
        <v>74.91</v>
      </c>
      <c r="J135" s="268">
        <v>16.82</v>
      </c>
      <c r="K135" s="268">
        <v>91.73</v>
      </c>
      <c r="L135" s="268">
        <v>20341.061399999999</v>
      </c>
      <c r="M135" s="268">
        <v>4567.2986000000001</v>
      </c>
      <c r="N135" s="268">
        <v>24908.36</v>
      </c>
      <c r="O135" s="269">
        <f t="shared" si="34"/>
        <v>0.46999707907112959</v>
      </c>
      <c r="P135" s="40"/>
      <c r="Q135" s="45"/>
      <c r="R135" s="122"/>
      <c r="S135" s="44"/>
      <c r="T135" s="44"/>
      <c r="U135" s="44"/>
      <c r="V135" s="44"/>
      <c r="W135" s="44"/>
      <c r="X135" s="44"/>
      <c r="Y135" s="44"/>
      <c r="Z135" s="44"/>
      <c r="AA135" s="44"/>
      <c r="AB135" s="44"/>
      <c r="AC135" s="44"/>
      <c r="AD135" s="44"/>
      <c r="AE135" s="44"/>
      <c r="AF135" s="44"/>
      <c r="AG135" s="44"/>
      <c r="AH135" s="40"/>
      <c r="AI135" s="40"/>
      <c r="AJ135" s="40"/>
    </row>
    <row r="136" spans="1:36" x14ac:dyDescent="0.2">
      <c r="A136" s="90"/>
      <c r="B136" s="265" t="s">
        <v>1923</v>
      </c>
      <c r="C136" s="266" t="s">
        <v>1927</v>
      </c>
      <c r="D136" s="265" t="s">
        <v>51</v>
      </c>
      <c r="E136" s="265" t="s">
        <v>1928</v>
      </c>
      <c r="F136" s="267" t="s">
        <v>44</v>
      </c>
      <c r="G136" s="250">
        <v>4</v>
      </c>
      <c r="H136" s="268">
        <v>1767.18</v>
      </c>
      <c r="I136" s="268">
        <v>35.24</v>
      </c>
      <c r="J136" s="268">
        <v>2099.69</v>
      </c>
      <c r="K136" s="268">
        <v>2134.9299999999998</v>
      </c>
      <c r="L136" s="268">
        <v>140.96</v>
      </c>
      <c r="M136" s="268">
        <v>8398.76</v>
      </c>
      <c r="N136" s="268">
        <v>8539.7199999999993</v>
      </c>
      <c r="O136" s="269">
        <f t="shared" si="34"/>
        <v>0.16113639983063141</v>
      </c>
      <c r="P136" s="40"/>
      <c r="Q136" s="45"/>
      <c r="R136" s="122"/>
      <c r="S136" s="44"/>
      <c r="T136" s="44"/>
      <c r="U136" s="44"/>
      <c r="V136" s="44"/>
      <c r="W136" s="44"/>
      <c r="X136" s="44"/>
      <c r="Y136" s="44"/>
      <c r="Z136" s="44"/>
      <c r="AA136" s="44"/>
      <c r="AB136" s="44"/>
      <c r="AC136" s="44"/>
      <c r="AD136" s="44"/>
      <c r="AE136" s="44"/>
      <c r="AF136" s="44"/>
      <c r="AG136" s="44"/>
      <c r="AH136" s="40"/>
      <c r="AI136" s="40"/>
      <c r="AJ136" s="40"/>
    </row>
    <row r="137" spans="1:36" x14ac:dyDescent="0.2">
      <c r="A137" s="90"/>
      <c r="B137" s="265" t="s">
        <v>1924</v>
      </c>
      <c r="C137" s="266" t="s">
        <v>1929</v>
      </c>
      <c r="D137" s="265" t="s">
        <v>196</v>
      </c>
      <c r="E137" s="265" t="s">
        <v>1930</v>
      </c>
      <c r="F137" s="267" t="s">
        <v>44</v>
      </c>
      <c r="G137" s="250">
        <v>26</v>
      </c>
      <c r="H137" s="268">
        <v>328.04</v>
      </c>
      <c r="I137" s="268">
        <v>86.07</v>
      </c>
      <c r="J137" s="268">
        <v>310.23</v>
      </c>
      <c r="K137" s="268">
        <v>396.3</v>
      </c>
      <c r="L137" s="268">
        <v>2237.8200000000002</v>
      </c>
      <c r="M137" s="268">
        <v>8065.98</v>
      </c>
      <c r="N137" s="268">
        <v>10303.799999999999</v>
      </c>
      <c r="O137" s="269">
        <f t="shared" si="34"/>
        <v>0.19442291276234583</v>
      </c>
      <c r="P137" s="40"/>
      <c r="Q137" s="45"/>
      <c r="R137" s="122"/>
      <c r="S137" s="44"/>
      <c r="T137" s="44"/>
      <c r="U137" s="44"/>
      <c r="V137" s="44"/>
      <c r="W137" s="44"/>
      <c r="X137" s="44"/>
      <c r="Y137" s="44"/>
      <c r="Z137" s="44"/>
      <c r="AA137" s="44"/>
      <c r="AB137" s="44"/>
      <c r="AC137" s="44"/>
      <c r="AD137" s="44"/>
      <c r="AE137" s="44"/>
      <c r="AF137" s="44"/>
      <c r="AG137" s="44"/>
      <c r="AH137" s="40"/>
      <c r="AI137" s="40"/>
      <c r="AJ137" s="40"/>
    </row>
    <row r="138" spans="1:36" ht="28.5" x14ac:dyDescent="0.2">
      <c r="A138" s="90"/>
      <c r="B138" s="265" t="s">
        <v>1925</v>
      </c>
      <c r="C138" s="266" t="s">
        <v>1457</v>
      </c>
      <c r="D138" s="265" t="s">
        <v>40</v>
      </c>
      <c r="E138" s="265" t="s">
        <v>1458</v>
      </c>
      <c r="F138" s="267" t="s">
        <v>44</v>
      </c>
      <c r="G138" s="250">
        <v>46</v>
      </c>
      <c r="H138" s="268">
        <v>54.52</v>
      </c>
      <c r="I138" s="268">
        <v>32.380000000000003</v>
      </c>
      <c r="J138" s="268">
        <v>33.479999999999997</v>
      </c>
      <c r="K138" s="268">
        <v>65.86</v>
      </c>
      <c r="L138" s="268">
        <v>1489.48</v>
      </c>
      <c r="M138" s="268">
        <v>1540.08</v>
      </c>
      <c r="N138" s="268">
        <v>3029.56</v>
      </c>
      <c r="O138" s="269">
        <f t="shared" si="34"/>
        <v>5.7164917757360628E-2</v>
      </c>
      <c r="P138" s="40"/>
      <c r="Q138" s="45"/>
      <c r="R138" s="122"/>
      <c r="S138" s="44"/>
      <c r="T138" s="44"/>
      <c r="U138" s="44"/>
      <c r="V138" s="44"/>
      <c r="W138" s="44"/>
      <c r="X138" s="44"/>
      <c r="Y138" s="44"/>
      <c r="Z138" s="44"/>
      <c r="AA138" s="44"/>
      <c r="AB138" s="44"/>
      <c r="AC138" s="44"/>
      <c r="AD138" s="44"/>
      <c r="AE138" s="44"/>
      <c r="AF138" s="44"/>
      <c r="AG138" s="44"/>
      <c r="AH138" s="40"/>
      <c r="AI138" s="40"/>
      <c r="AJ138" s="40"/>
    </row>
    <row r="139" spans="1:36" x14ac:dyDescent="0.2">
      <c r="A139" s="90"/>
      <c r="B139" s="265" t="s">
        <v>1926</v>
      </c>
      <c r="C139" s="266" t="s">
        <v>1931</v>
      </c>
      <c r="D139" s="265" t="s">
        <v>51</v>
      </c>
      <c r="E139" s="265" t="s">
        <v>1932</v>
      </c>
      <c r="F139" s="267" t="s">
        <v>41</v>
      </c>
      <c r="G139" s="250">
        <v>0.45</v>
      </c>
      <c r="H139" s="268">
        <v>459.13</v>
      </c>
      <c r="I139" s="268">
        <v>246.7</v>
      </c>
      <c r="J139" s="268">
        <v>307.97000000000003</v>
      </c>
      <c r="K139" s="268">
        <v>554.66999999999996</v>
      </c>
      <c r="L139" s="268">
        <v>111.015</v>
      </c>
      <c r="M139" s="268">
        <v>138.58500000000001</v>
      </c>
      <c r="N139" s="268">
        <v>249.6</v>
      </c>
      <c r="O139" s="269">
        <f t="shared" si="34"/>
        <v>4.7097147678993694E-3</v>
      </c>
      <c r="P139" s="40"/>
      <c r="Q139" s="45"/>
      <c r="R139" s="122"/>
      <c r="S139" s="44"/>
      <c r="T139" s="44"/>
      <c r="U139" s="44"/>
      <c r="V139" s="44"/>
      <c r="W139" s="44"/>
      <c r="X139" s="44"/>
      <c r="Y139" s="44"/>
      <c r="Z139" s="44"/>
      <c r="AA139" s="44"/>
      <c r="AB139" s="44"/>
      <c r="AC139" s="44"/>
      <c r="AD139" s="44"/>
      <c r="AE139" s="44"/>
      <c r="AF139" s="44"/>
      <c r="AG139" s="44"/>
      <c r="AH139" s="40"/>
      <c r="AI139" s="40"/>
      <c r="AJ139" s="40"/>
    </row>
    <row r="140" spans="1:36" x14ac:dyDescent="0.2">
      <c r="A140" s="90"/>
      <c r="B140" s="261">
        <v>8</v>
      </c>
      <c r="C140" s="261"/>
      <c r="D140" s="261"/>
      <c r="E140" s="261" t="s">
        <v>1469</v>
      </c>
      <c r="F140" s="261"/>
      <c r="G140" s="249"/>
      <c r="H140" s="262"/>
      <c r="I140" s="261"/>
      <c r="J140" s="261"/>
      <c r="K140" s="261"/>
      <c r="L140" s="261"/>
      <c r="M140" s="261"/>
      <c r="N140" s="263">
        <f>N141+N145</f>
        <v>106598.29</v>
      </c>
      <c r="O140" s="341">
        <f>N140/N471</f>
        <v>4.3746473646227711E-2</v>
      </c>
      <c r="P140" s="40"/>
      <c r="Q140" s="45"/>
      <c r="R140" s="122"/>
      <c r="S140" s="44"/>
      <c r="T140" s="44"/>
      <c r="U140" s="44"/>
      <c r="V140" s="44"/>
      <c r="W140" s="44"/>
      <c r="X140" s="44"/>
      <c r="Y140" s="44"/>
      <c r="Z140" s="44"/>
      <c r="AA140" s="44"/>
      <c r="AB140" s="44"/>
      <c r="AC140" s="44"/>
      <c r="AD140" s="44"/>
      <c r="AE140" s="44"/>
      <c r="AF140" s="44"/>
      <c r="AG140" s="44"/>
      <c r="AH140" s="40"/>
      <c r="AI140" s="40"/>
      <c r="AJ140" s="40"/>
    </row>
    <row r="141" spans="1:36" x14ac:dyDescent="0.2">
      <c r="A141" s="90"/>
      <c r="B141" s="261" t="s">
        <v>202</v>
      </c>
      <c r="C141" s="261"/>
      <c r="D141" s="261"/>
      <c r="E141" s="261" t="s">
        <v>136</v>
      </c>
      <c r="F141" s="261"/>
      <c r="G141" s="249"/>
      <c r="H141" s="262"/>
      <c r="I141" s="261"/>
      <c r="J141" s="261"/>
      <c r="K141" s="261"/>
      <c r="L141" s="261"/>
      <c r="M141" s="261"/>
      <c r="N141" s="263">
        <v>78766.17</v>
      </c>
      <c r="O141" s="264">
        <f>N141/N140</f>
        <v>0.73890650591111739</v>
      </c>
      <c r="P141" s="40"/>
      <c r="Q141" s="45"/>
      <c r="R141" s="122"/>
      <c r="S141" s="44"/>
      <c r="T141" s="44"/>
      <c r="U141" s="44"/>
      <c r="V141" s="44"/>
      <c r="W141" s="44"/>
      <c r="X141" s="44"/>
      <c r="Y141" s="44"/>
      <c r="Z141" s="44"/>
      <c r="AA141" s="44"/>
      <c r="AB141" s="44"/>
      <c r="AC141" s="44"/>
      <c r="AD141" s="44"/>
      <c r="AE141" s="44"/>
      <c r="AF141" s="44"/>
      <c r="AG141" s="44"/>
      <c r="AH141" s="40"/>
      <c r="AI141" s="40"/>
      <c r="AJ141" s="40"/>
    </row>
    <row r="142" spans="1:36" ht="42.75" x14ac:dyDescent="0.2">
      <c r="A142" s="90"/>
      <c r="B142" s="265" t="s">
        <v>1470</v>
      </c>
      <c r="C142" s="266" t="s">
        <v>138</v>
      </c>
      <c r="D142" s="265" t="s">
        <v>40</v>
      </c>
      <c r="E142" s="265" t="s">
        <v>139</v>
      </c>
      <c r="F142" s="267" t="s">
        <v>41</v>
      </c>
      <c r="G142" s="250">
        <v>2042.32</v>
      </c>
      <c r="H142" s="268">
        <v>8.3699999999999992</v>
      </c>
      <c r="I142" s="268">
        <v>6.33</v>
      </c>
      <c r="J142" s="268">
        <v>3.78</v>
      </c>
      <c r="K142" s="268">
        <v>10.11</v>
      </c>
      <c r="L142" s="268">
        <v>12927.8856</v>
      </c>
      <c r="M142" s="268">
        <v>7719.9643999999998</v>
      </c>
      <c r="N142" s="268">
        <v>20647.849999999999</v>
      </c>
      <c r="O142" s="269">
        <f>N142/N$141</f>
        <v>0.26214109433021815</v>
      </c>
      <c r="P142" s="40"/>
      <c r="Q142" s="45"/>
      <c r="R142" s="122"/>
      <c r="S142" s="44"/>
      <c r="T142" s="44"/>
      <c r="U142" s="44"/>
      <c r="V142" s="44"/>
      <c r="W142" s="44"/>
      <c r="X142" s="44"/>
      <c r="Y142" s="44"/>
      <c r="Z142" s="44"/>
      <c r="AA142" s="44"/>
      <c r="AB142" s="44"/>
      <c r="AC142" s="44"/>
      <c r="AD142" s="44"/>
      <c r="AE142" s="44"/>
      <c r="AF142" s="44"/>
      <c r="AG142" s="44"/>
      <c r="AH142" s="40"/>
      <c r="AI142" s="40"/>
      <c r="AJ142" s="40"/>
    </row>
    <row r="143" spans="1:36" ht="28.5" x14ac:dyDescent="0.2">
      <c r="A143" s="90"/>
      <c r="B143" s="265" t="s">
        <v>1471</v>
      </c>
      <c r="C143" s="266" t="s">
        <v>2775</v>
      </c>
      <c r="D143" s="265" t="s">
        <v>40</v>
      </c>
      <c r="E143" s="265" t="s">
        <v>2776</v>
      </c>
      <c r="F143" s="267" t="s">
        <v>41</v>
      </c>
      <c r="G143" s="250">
        <v>1957.38</v>
      </c>
      <c r="H143" s="268">
        <v>23.59</v>
      </c>
      <c r="I143" s="268">
        <v>14.13</v>
      </c>
      <c r="J143" s="268">
        <v>14.36</v>
      </c>
      <c r="K143" s="268">
        <v>28.49</v>
      </c>
      <c r="L143" s="268">
        <v>27657.779399999999</v>
      </c>
      <c r="M143" s="268">
        <v>28107.970600000001</v>
      </c>
      <c r="N143" s="268">
        <v>55765.75</v>
      </c>
      <c r="O143" s="269">
        <f t="shared" ref="O143:O144" si="35">N143/N$141</f>
        <v>0.70799113375704315</v>
      </c>
      <c r="P143" s="40"/>
      <c r="Q143" s="45"/>
      <c r="R143" s="122"/>
      <c r="S143" s="44"/>
      <c r="T143" s="44"/>
      <c r="U143" s="44"/>
      <c r="V143" s="44"/>
      <c r="W143" s="44"/>
      <c r="X143" s="44"/>
      <c r="Y143" s="44"/>
      <c r="Z143" s="44"/>
      <c r="AA143" s="44"/>
      <c r="AB143" s="44"/>
      <c r="AC143" s="44"/>
      <c r="AD143" s="44"/>
      <c r="AE143" s="44"/>
      <c r="AF143" s="44"/>
      <c r="AG143" s="44"/>
      <c r="AH143" s="40"/>
      <c r="AI143" s="40"/>
      <c r="AJ143" s="40"/>
    </row>
    <row r="144" spans="1:36" ht="28.5" x14ac:dyDescent="0.2">
      <c r="A144" s="90"/>
      <c r="B144" s="265" t="s">
        <v>1472</v>
      </c>
      <c r="C144" s="266" t="s">
        <v>2777</v>
      </c>
      <c r="D144" s="265" t="s">
        <v>40</v>
      </c>
      <c r="E144" s="265" t="s">
        <v>2778</v>
      </c>
      <c r="F144" s="267" t="s">
        <v>41</v>
      </c>
      <c r="G144" s="250">
        <v>84.9</v>
      </c>
      <c r="H144" s="268">
        <v>22.94</v>
      </c>
      <c r="I144" s="268">
        <v>13.52</v>
      </c>
      <c r="J144" s="268">
        <v>14.19</v>
      </c>
      <c r="K144" s="268">
        <v>27.71</v>
      </c>
      <c r="L144" s="268">
        <v>1147.848</v>
      </c>
      <c r="M144" s="268">
        <v>1204.722</v>
      </c>
      <c r="N144" s="268">
        <v>2352.5700000000002</v>
      </c>
      <c r="O144" s="269">
        <f t="shared" si="35"/>
        <v>2.9867771912738681E-2</v>
      </c>
      <c r="P144" s="40"/>
      <c r="Q144" s="45"/>
      <c r="R144" s="122"/>
      <c r="S144" s="44"/>
      <c r="T144" s="44"/>
      <c r="U144" s="44"/>
      <c r="V144" s="44"/>
      <c r="W144" s="44"/>
      <c r="X144" s="44"/>
      <c r="Y144" s="44"/>
      <c r="Z144" s="44"/>
      <c r="AA144" s="44"/>
      <c r="AB144" s="44"/>
      <c r="AC144" s="44"/>
      <c r="AD144" s="44"/>
      <c r="AE144" s="44"/>
      <c r="AF144" s="44"/>
      <c r="AG144" s="44"/>
      <c r="AH144" s="40"/>
      <c r="AI144" s="40"/>
      <c r="AJ144" s="40"/>
    </row>
    <row r="145" spans="1:299" x14ac:dyDescent="0.2">
      <c r="A145" s="90"/>
      <c r="B145" s="261" t="s">
        <v>203</v>
      </c>
      <c r="C145" s="261"/>
      <c r="D145" s="261"/>
      <c r="E145" s="261" t="s">
        <v>1473</v>
      </c>
      <c r="F145" s="261"/>
      <c r="G145" s="249"/>
      <c r="H145" s="262"/>
      <c r="I145" s="261"/>
      <c r="J145" s="261"/>
      <c r="K145" s="261"/>
      <c r="L145" s="261"/>
      <c r="M145" s="261"/>
      <c r="N145" s="263">
        <v>27832.12</v>
      </c>
      <c r="O145" s="264">
        <f>N145/N140</f>
        <v>0.26109349408888266</v>
      </c>
      <c r="P145" s="40"/>
      <c r="Q145" s="45"/>
      <c r="R145" s="122"/>
      <c r="S145" s="44"/>
      <c r="T145" s="44"/>
      <c r="U145" s="44"/>
      <c r="V145" s="44"/>
      <c r="W145" s="44"/>
      <c r="X145" s="44"/>
      <c r="Y145" s="44"/>
      <c r="Z145" s="44"/>
      <c r="AA145" s="44"/>
      <c r="AB145" s="44"/>
      <c r="AC145" s="44"/>
      <c r="AD145" s="44"/>
      <c r="AE145" s="44"/>
      <c r="AF145" s="44"/>
      <c r="AG145" s="44"/>
      <c r="AH145" s="40"/>
      <c r="AI145" s="40"/>
      <c r="AJ145" s="40"/>
    </row>
    <row r="146" spans="1:299" ht="28.5" x14ac:dyDescent="0.2">
      <c r="A146" s="90"/>
      <c r="B146" s="265" t="s">
        <v>1474</v>
      </c>
      <c r="C146" s="266" t="s">
        <v>2250</v>
      </c>
      <c r="D146" s="265" t="s">
        <v>40</v>
      </c>
      <c r="E146" s="265" t="s">
        <v>2251</v>
      </c>
      <c r="F146" s="267" t="s">
        <v>41</v>
      </c>
      <c r="G146" s="250">
        <v>211.41</v>
      </c>
      <c r="H146" s="268">
        <v>108.98</v>
      </c>
      <c r="I146" s="268">
        <v>26.42</v>
      </c>
      <c r="J146" s="268">
        <v>105.23</v>
      </c>
      <c r="K146" s="268">
        <v>131.65</v>
      </c>
      <c r="L146" s="268">
        <v>5585.4521999999997</v>
      </c>
      <c r="M146" s="268">
        <v>22246.667799999999</v>
      </c>
      <c r="N146" s="268">
        <v>27832.12</v>
      </c>
      <c r="O146" s="269">
        <f>N146/N145</f>
        <v>1</v>
      </c>
      <c r="P146" s="40"/>
      <c r="Q146" s="45"/>
      <c r="R146" s="122"/>
      <c r="S146" s="44"/>
      <c r="T146" s="44"/>
      <c r="U146" s="44"/>
      <c r="V146" s="44"/>
      <c r="W146" s="44"/>
      <c r="X146" s="44"/>
      <c r="Y146" s="44"/>
      <c r="Z146" s="44"/>
      <c r="AA146" s="44"/>
      <c r="AB146" s="44"/>
      <c r="AC146" s="44"/>
      <c r="AD146" s="44"/>
      <c r="AE146" s="44"/>
      <c r="AF146" s="44"/>
      <c r="AG146" s="44"/>
      <c r="AH146" s="40"/>
      <c r="AI146" s="40"/>
      <c r="AJ146" s="40"/>
    </row>
    <row r="147" spans="1:299" x14ac:dyDescent="0.2">
      <c r="A147" s="90"/>
      <c r="B147" s="261">
        <v>9</v>
      </c>
      <c r="C147" s="261"/>
      <c r="D147" s="261"/>
      <c r="E147" s="261" t="s">
        <v>1475</v>
      </c>
      <c r="F147" s="261"/>
      <c r="G147" s="249"/>
      <c r="H147" s="262"/>
      <c r="I147" s="261"/>
      <c r="J147" s="261"/>
      <c r="K147" s="261"/>
      <c r="L147" s="261"/>
      <c r="M147" s="261"/>
      <c r="N147" s="263">
        <f>N148+N151+N154</f>
        <v>145648.16101188</v>
      </c>
      <c r="O147" s="341">
        <f>N147/N471</f>
        <v>5.9772004197513287E-2</v>
      </c>
      <c r="P147" s="40"/>
      <c r="Q147" s="45"/>
      <c r="R147" s="122"/>
      <c r="S147" s="44"/>
      <c r="T147" s="44"/>
      <c r="U147" s="44"/>
      <c r="V147" s="44"/>
      <c r="W147" s="44"/>
      <c r="X147" s="44"/>
      <c r="Y147" s="44"/>
      <c r="Z147" s="44"/>
      <c r="AA147" s="44"/>
      <c r="AB147" s="44"/>
      <c r="AC147" s="44"/>
      <c r="AD147" s="44"/>
      <c r="AE147" s="44"/>
      <c r="AF147" s="44"/>
      <c r="AG147" s="44"/>
      <c r="AH147" s="40"/>
      <c r="AI147" s="40"/>
      <c r="AJ147" s="40"/>
    </row>
    <row r="148" spans="1:299" x14ac:dyDescent="0.2">
      <c r="A148" s="90"/>
      <c r="B148" s="261" t="s">
        <v>232</v>
      </c>
      <c r="C148" s="261"/>
      <c r="D148" s="261"/>
      <c r="E148" s="261" t="s">
        <v>136</v>
      </c>
      <c r="F148" s="261"/>
      <c r="G148" s="249"/>
      <c r="H148" s="262"/>
      <c r="I148" s="261"/>
      <c r="J148" s="261"/>
      <c r="K148" s="261"/>
      <c r="L148" s="261"/>
      <c r="M148" s="261"/>
      <c r="N148" s="263">
        <f>N149+N150</f>
        <v>64745.31</v>
      </c>
      <c r="O148" s="264">
        <f>N148/N147</f>
        <v>0.44453228623133079</v>
      </c>
      <c r="P148" s="40"/>
      <c r="Q148" s="45"/>
      <c r="R148" s="122"/>
      <c r="S148" s="44"/>
      <c r="T148" s="44"/>
      <c r="U148" s="44"/>
      <c r="V148" s="44"/>
      <c r="W148" s="44"/>
      <c r="X148" s="44"/>
      <c r="Y148" s="44"/>
      <c r="Z148" s="44"/>
      <c r="AA148" s="44"/>
      <c r="AB148" s="44"/>
      <c r="AC148" s="44"/>
      <c r="AD148" s="44"/>
      <c r="AE148" s="44"/>
      <c r="AF148" s="44"/>
      <c r="AG148" s="44"/>
      <c r="AH148" s="40"/>
      <c r="AI148" s="40"/>
      <c r="AJ148" s="40"/>
    </row>
    <row r="149" spans="1:299" s="319" customFormat="1" ht="28.5" x14ac:dyDescent="0.2">
      <c r="A149" s="90"/>
      <c r="B149" s="265" t="s">
        <v>1476</v>
      </c>
      <c r="C149" s="266" t="s">
        <v>1477</v>
      </c>
      <c r="D149" s="265" t="s">
        <v>40</v>
      </c>
      <c r="E149" s="265" t="s">
        <v>1478</v>
      </c>
      <c r="F149" s="267" t="s">
        <v>41</v>
      </c>
      <c r="G149" s="250">
        <v>434.27</v>
      </c>
      <c r="H149" s="268">
        <v>97.22</v>
      </c>
      <c r="I149" s="268">
        <v>10.29</v>
      </c>
      <c r="J149" s="268">
        <v>107.16</v>
      </c>
      <c r="K149" s="268">
        <v>117.45</v>
      </c>
      <c r="L149" s="268">
        <v>4468.6382999999996</v>
      </c>
      <c r="M149" s="268">
        <v>46536.371700000003</v>
      </c>
      <c r="N149" s="268">
        <v>51005.01</v>
      </c>
      <c r="O149" s="269">
        <f>N149/N$148</f>
        <v>0.78777922292749858</v>
      </c>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c r="GS149" s="44"/>
      <c r="GT149" s="44"/>
      <c r="GU149" s="44"/>
      <c r="GV149" s="44"/>
      <c r="GW149" s="44"/>
      <c r="GX149" s="44"/>
      <c r="GY149" s="44"/>
      <c r="GZ149" s="44"/>
      <c r="HA149" s="44"/>
      <c r="HB149" s="44"/>
      <c r="HC149" s="44"/>
      <c r="HD149" s="44"/>
      <c r="HE149" s="44"/>
      <c r="HF149" s="44"/>
      <c r="HG149" s="44"/>
      <c r="HH149" s="44"/>
      <c r="HI149" s="44"/>
      <c r="HJ149" s="44"/>
      <c r="HK149" s="44"/>
      <c r="HL149" s="44"/>
      <c r="HM149" s="44"/>
      <c r="HN149" s="44"/>
      <c r="HO149" s="44"/>
      <c r="HP149" s="44"/>
      <c r="HQ149" s="44"/>
      <c r="HR149" s="44"/>
      <c r="HS149" s="44"/>
      <c r="HT149" s="44"/>
      <c r="HU149" s="44"/>
      <c r="HV149" s="44"/>
      <c r="HW149" s="44"/>
      <c r="HX149" s="44"/>
      <c r="HY149" s="44"/>
      <c r="HZ149" s="44"/>
      <c r="IA149" s="44"/>
      <c r="IB149" s="44"/>
      <c r="IC149" s="44"/>
      <c r="ID149" s="44"/>
      <c r="IE149" s="44"/>
      <c r="IF149" s="44"/>
      <c r="IG149" s="44"/>
      <c r="IH149" s="44"/>
      <c r="II149" s="44"/>
      <c r="IJ149" s="44"/>
      <c r="IK149" s="44"/>
      <c r="IL149" s="44"/>
      <c r="IM149" s="44"/>
      <c r="IN149" s="44"/>
      <c r="IO149" s="44"/>
      <c r="IP149" s="44"/>
      <c r="IQ149" s="44"/>
      <c r="IR149" s="44"/>
      <c r="IS149" s="44"/>
      <c r="IT149" s="44"/>
      <c r="IU149" s="44"/>
      <c r="IV149" s="44"/>
      <c r="IW149" s="44"/>
      <c r="IX149" s="44"/>
      <c r="IY149" s="44"/>
      <c r="IZ149" s="44"/>
      <c r="JA149" s="44"/>
      <c r="JB149" s="44"/>
      <c r="JC149" s="44"/>
      <c r="JD149" s="44"/>
      <c r="JE149" s="44"/>
      <c r="JF149" s="44"/>
      <c r="JG149" s="44"/>
      <c r="JH149" s="44"/>
      <c r="JI149" s="44"/>
      <c r="JJ149" s="44"/>
      <c r="JK149" s="44"/>
      <c r="JL149" s="44"/>
      <c r="JM149" s="44"/>
      <c r="JN149" s="44"/>
      <c r="JO149" s="44"/>
      <c r="JP149" s="44"/>
      <c r="JQ149" s="44"/>
      <c r="JR149" s="44"/>
      <c r="JS149" s="44"/>
      <c r="JT149" s="44"/>
      <c r="JU149" s="44"/>
      <c r="JV149" s="44"/>
      <c r="JW149" s="44"/>
      <c r="JX149" s="44"/>
      <c r="JY149" s="44"/>
      <c r="JZ149" s="44"/>
      <c r="KA149" s="44"/>
      <c r="KB149" s="44"/>
      <c r="KC149" s="44"/>
      <c r="KD149" s="44"/>
      <c r="KE149" s="44"/>
      <c r="KF149" s="44"/>
      <c r="KG149" s="44"/>
      <c r="KH149" s="44"/>
      <c r="KI149" s="44"/>
      <c r="KJ149" s="44"/>
      <c r="KK149" s="44"/>
      <c r="KL149" s="44"/>
      <c r="KM149" s="44"/>
    </row>
    <row r="150" spans="1:299" s="320" customFormat="1" x14ac:dyDescent="0.2">
      <c r="A150" s="90"/>
      <c r="B150" s="265" t="s">
        <v>1479</v>
      </c>
      <c r="C150" s="266" t="s">
        <v>142</v>
      </c>
      <c r="D150" s="265" t="s">
        <v>143</v>
      </c>
      <c r="E150" s="265" t="s">
        <v>144</v>
      </c>
      <c r="F150" s="267" t="s">
        <v>41</v>
      </c>
      <c r="G150" s="250">
        <v>434.27</v>
      </c>
      <c r="H150" s="268">
        <v>26.19</v>
      </c>
      <c r="I150" s="268">
        <v>17.47</v>
      </c>
      <c r="J150" s="268">
        <v>14.17</v>
      </c>
      <c r="K150" s="268">
        <v>31.64</v>
      </c>
      <c r="L150" s="268">
        <v>7586.6968999999999</v>
      </c>
      <c r="M150" s="268">
        <v>6153.6031000000003</v>
      </c>
      <c r="N150" s="268">
        <v>13740.3</v>
      </c>
      <c r="O150" s="269">
        <f>N150/N$148</f>
        <v>0.21222077707250148</v>
      </c>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c r="GP150" s="44"/>
      <c r="GQ150" s="44"/>
      <c r="GR150" s="44"/>
      <c r="GS150" s="44"/>
      <c r="GT150" s="44"/>
      <c r="GU150" s="44"/>
      <c r="GV150" s="44"/>
      <c r="GW150" s="44"/>
      <c r="GX150" s="44"/>
      <c r="GY150" s="44"/>
      <c r="GZ150" s="44"/>
      <c r="HA150" s="44"/>
      <c r="HB150" s="44"/>
      <c r="HC150" s="44"/>
      <c r="HD150" s="44"/>
      <c r="HE150" s="44"/>
      <c r="HF150" s="44"/>
      <c r="HG150" s="44"/>
      <c r="HH150" s="44"/>
      <c r="HI150" s="44"/>
      <c r="HJ150" s="44"/>
      <c r="HK150" s="44"/>
      <c r="HL150" s="44"/>
      <c r="HM150" s="44"/>
      <c r="HN150" s="44"/>
      <c r="HO150" s="44"/>
      <c r="HP150" s="44"/>
      <c r="HQ150" s="44"/>
      <c r="HR150" s="44"/>
      <c r="HS150" s="44"/>
      <c r="HT150" s="44"/>
      <c r="HU150" s="44"/>
      <c r="HV150" s="44"/>
      <c r="HW150" s="44"/>
      <c r="HX150" s="44"/>
      <c r="HY150" s="44"/>
      <c r="HZ150" s="44"/>
      <c r="IA150" s="44"/>
      <c r="IB150" s="44"/>
      <c r="IC150" s="44"/>
      <c r="ID150" s="44"/>
      <c r="IE150" s="44"/>
      <c r="IF150" s="44"/>
      <c r="IG150" s="44"/>
      <c r="IH150" s="44"/>
      <c r="II150" s="44"/>
      <c r="IJ150" s="44"/>
      <c r="IK150" s="44"/>
      <c r="IL150" s="44"/>
      <c r="IM150" s="44"/>
      <c r="IN150" s="44"/>
      <c r="IO150" s="44"/>
      <c r="IP150" s="44"/>
      <c r="IQ150" s="44"/>
      <c r="IR150" s="44"/>
      <c r="IS150" s="44"/>
      <c r="IT150" s="44"/>
      <c r="IU150" s="44"/>
      <c r="IV150" s="44"/>
      <c r="IW150" s="44"/>
      <c r="IX150" s="44"/>
      <c r="IY150" s="44"/>
      <c r="IZ150" s="44"/>
      <c r="JA150" s="44"/>
      <c r="JB150" s="44"/>
      <c r="JC150" s="44"/>
      <c r="JD150" s="44"/>
      <c r="JE150" s="44"/>
      <c r="JF150" s="44"/>
      <c r="JG150" s="44"/>
      <c r="JH150" s="44"/>
      <c r="JI150" s="44"/>
      <c r="JJ150" s="44"/>
      <c r="JK150" s="44"/>
      <c r="JL150" s="44"/>
      <c r="JM150" s="44"/>
      <c r="JN150" s="44"/>
      <c r="JO150" s="44"/>
      <c r="JP150" s="44"/>
      <c r="JQ150" s="44"/>
      <c r="JR150" s="44"/>
      <c r="JS150" s="44"/>
      <c r="JT150" s="44"/>
      <c r="JU150" s="44"/>
      <c r="JV150" s="44"/>
      <c r="JW150" s="44"/>
      <c r="JX150" s="44"/>
      <c r="JY150" s="44"/>
      <c r="JZ150" s="44"/>
      <c r="KA150" s="44"/>
      <c r="KB150" s="44"/>
      <c r="KC150" s="44"/>
      <c r="KD150" s="44"/>
      <c r="KE150" s="44"/>
      <c r="KF150" s="44"/>
      <c r="KG150" s="44"/>
      <c r="KH150" s="44"/>
      <c r="KI150" s="44"/>
      <c r="KJ150" s="44"/>
      <c r="KK150" s="44"/>
      <c r="KL150" s="44"/>
      <c r="KM150" s="44"/>
    </row>
    <row r="151" spans="1:299" s="319" customFormat="1" x14ac:dyDescent="0.2">
      <c r="A151" s="90"/>
      <c r="B151" s="261" t="s">
        <v>235</v>
      </c>
      <c r="C151" s="261"/>
      <c r="D151" s="261"/>
      <c r="E151" s="261" t="s">
        <v>4331</v>
      </c>
      <c r="F151" s="261"/>
      <c r="G151" s="249"/>
      <c r="H151" s="262"/>
      <c r="I151" s="261"/>
      <c r="J151" s="261"/>
      <c r="K151" s="261"/>
      <c r="L151" s="261"/>
      <c r="M151" s="261"/>
      <c r="N151" s="263">
        <f>N152+N153</f>
        <v>71773.82101188002</v>
      </c>
      <c r="O151" s="264">
        <f>N151/N147</f>
        <v>0.49278906450473953</v>
      </c>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c r="GP151" s="44"/>
      <c r="GQ151" s="44"/>
      <c r="GR151" s="44"/>
      <c r="GS151" s="44"/>
      <c r="GT151" s="44"/>
      <c r="GU151" s="44"/>
      <c r="GV151" s="44"/>
      <c r="GW151" s="44"/>
      <c r="GX151" s="44"/>
      <c r="GY151" s="44"/>
      <c r="GZ151" s="44"/>
      <c r="HA151" s="44"/>
      <c r="HB151" s="44"/>
      <c r="HC151" s="44"/>
      <c r="HD151" s="44"/>
      <c r="HE151" s="44"/>
      <c r="HF151" s="44"/>
      <c r="HG151" s="44"/>
      <c r="HH151" s="44"/>
      <c r="HI151" s="44"/>
      <c r="HJ151" s="44"/>
      <c r="HK151" s="44"/>
      <c r="HL151" s="44"/>
      <c r="HM151" s="44"/>
      <c r="HN151" s="44"/>
      <c r="HO151" s="44"/>
      <c r="HP151" s="44"/>
      <c r="HQ151" s="44"/>
      <c r="HR151" s="44"/>
      <c r="HS151" s="44"/>
      <c r="HT151" s="44"/>
      <c r="HU151" s="44"/>
      <c r="HV151" s="44"/>
      <c r="HW151" s="44"/>
      <c r="HX151" s="44"/>
      <c r="HY151" s="44"/>
      <c r="HZ151" s="44"/>
      <c r="IA151" s="44"/>
      <c r="IB151" s="44"/>
      <c r="IC151" s="44"/>
      <c r="ID151" s="44"/>
      <c r="IE151" s="44"/>
      <c r="IF151" s="44"/>
      <c r="IG151" s="44"/>
      <c r="IH151" s="44"/>
      <c r="II151" s="44"/>
      <c r="IJ151" s="44"/>
      <c r="IK151" s="44"/>
      <c r="IL151" s="44"/>
      <c r="IM151" s="44"/>
      <c r="IN151" s="44"/>
      <c r="IO151" s="44"/>
      <c r="IP151" s="44"/>
      <c r="IQ151" s="44"/>
      <c r="IR151" s="44"/>
      <c r="IS151" s="44"/>
      <c r="IT151" s="44"/>
      <c r="IU151" s="44"/>
      <c r="IV151" s="44"/>
      <c r="IW151" s="44"/>
      <c r="IX151" s="44"/>
      <c r="IY151" s="44"/>
      <c r="IZ151" s="44"/>
      <c r="JA151" s="44"/>
      <c r="JB151" s="44"/>
      <c r="JC151" s="44"/>
      <c r="JD151" s="44"/>
      <c r="JE151" s="44"/>
      <c r="JF151" s="44"/>
      <c r="JG151" s="44"/>
      <c r="JH151" s="44"/>
      <c r="JI151" s="44"/>
      <c r="JJ151" s="44"/>
      <c r="JK151" s="44"/>
      <c r="JL151" s="44"/>
      <c r="JM151" s="44"/>
      <c r="JN151" s="44"/>
      <c r="JO151" s="44"/>
      <c r="JP151" s="44"/>
      <c r="JQ151" s="44"/>
      <c r="JR151" s="44"/>
      <c r="JS151" s="44"/>
      <c r="JT151" s="44"/>
      <c r="JU151" s="44"/>
      <c r="JV151" s="44"/>
      <c r="JW151" s="44"/>
      <c r="JX151" s="44"/>
      <c r="JY151" s="44"/>
      <c r="JZ151" s="44"/>
      <c r="KA151" s="44"/>
      <c r="KB151" s="44"/>
      <c r="KC151" s="44"/>
      <c r="KD151" s="44"/>
      <c r="KE151" s="44"/>
      <c r="KF151" s="44"/>
      <c r="KG151" s="44"/>
      <c r="KH151" s="44"/>
      <c r="KI151" s="44"/>
      <c r="KJ151" s="44"/>
      <c r="KK151" s="44"/>
      <c r="KL151" s="44"/>
      <c r="KM151" s="44"/>
    </row>
    <row r="152" spans="1:299" s="319" customFormat="1" ht="28.5" x14ac:dyDescent="0.2">
      <c r="A152" s="90"/>
      <c r="B152" s="265" t="s">
        <v>1480</v>
      </c>
      <c r="C152" s="266">
        <v>104598</v>
      </c>
      <c r="D152" s="265" t="s">
        <v>40</v>
      </c>
      <c r="E152" s="265" t="s">
        <v>4332</v>
      </c>
      <c r="F152" s="267" t="s">
        <v>41</v>
      </c>
      <c r="G152" s="250">
        <v>366.29</v>
      </c>
      <c r="H152" s="268">
        <v>133.36000000000001</v>
      </c>
      <c r="I152" s="268">
        <v>0</v>
      </c>
      <c r="J152" s="268">
        <v>93.74</v>
      </c>
      <c r="K152" s="268">
        <v>93.74</v>
      </c>
      <c r="L152" s="268">
        <v>0</v>
      </c>
      <c r="M152" s="268">
        <v>34336.019999999997</v>
      </c>
      <c r="N152" s="268">
        <f>G152*(H152*1.2402)</f>
        <v>60581.828342880013</v>
      </c>
      <c r="O152" s="269">
        <f>N152/N151</f>
        <v>0.84406580963346645</v>
      </c>
      <c r="P152" s="44"/>
      <c r="Q152" s="495"/>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c r="GS152" s="44"/>
      <c r="GT152" s="44"/>
      <c r="GU152" s="44"/>
      <c r="GV152" s="44"/>
      <c r="GW152" s="44"/>
      <c r="GX152" s="44"/>
      <c r="GY152" s="44"/>
      <c r="GZ152" s="44"/>
      <c r="HA152" s="44"/>
      <c r="HB152" s="44"/>
      <c r="HC152" s="44"/>
      <c r="HD152" s="44"/>
      <c r="HE152" s="44"/>
      <c r="HF152" s="44"/>
      <c r="HG152" s="44"/>
      <c r="HH152" s="44"/>
      <c r="HI152" s="44"/>
      <c r="HJ152" s="44"/>
      <c r="HK152" s="44"/>
      <c r="HL152" s="44"/>
      <c r="HM152" s="44"/>
      <c r="HN152" s="44"/>
      <c r="HO152" s="44"/>
      <c r="HP152" s="44"/>
      <c r="HQ152" s="44"/>
      <c r="HR152" s="44"/>
      <c r="HS152" s="44"/>
      <c r="HT152" s="44"/>
      <c r="HU152" s="44"/>
      <c r="HV152" s="44"/>
      <c r="HW152" s="44"/>
      <c r="HX152" s="44"/>
      <c r="HY152" s="44"/>
      <c r="HZ152" s="44"/>
      <c r="IA152" s="44"/>
      <c r="IB152" s="44"/>
      <c r="IC152" s="44"/>
      <c r="ID152" s="44"/>
      <c r="IE152" s="44"/>
      <c r="IF152" s="44"/>
      <c r="IG152" s="44"/>
      <c r="IH152" s="44"/>
      <c r="II152" s="44"/>
      <c r="IJ152" s="44"/>
      <c r="IK152" s="44"/>
      <c r="IL152" s="44"/>
      <c r="IM152" s="44"/>
      <c r="IN152" s="44"/>
      <c r="IO152" s="44"/>
      <c r="IP152" s="44"/>
      <c r="IQ152" s="44"/>
      <c r="IR152" s="44"/>
      <c r="IS152" s="44"/>
      <c r="IT152" s="44"/>
      <c r="IU152" s="44"/>
      <c r="IV152" s="44"/>
      <c r="IW152" s="44"/>
      <c r="IX152" s="44"/>
      <c r="IY152" s="44"/>
      <c r="IZ152" s="44"/>
      <c r="JA152" s="44"/>
      <c r="JB152" s="44"/>
      <c r="JC152" s="44"/>
      <c r="JD152" s="44"/>
      <c r="JE152" s="44"/>
      <c r="JF152" s="44"/>
      <c r="JG152" s="44"/>
      <c r="JH152" s="44"/>
      <c r="JI152" s="44"/>
      <c r="JJ152" s="44"/>
      <c r="JK152" s="44"/>
      <c r="JL152" s="44"/>
      <c r="JM152" s="44"/>
      <c r="JN152" s="44"/>
      <c r="JO152" s="44"/>
      <c r="JP152" s="44"/>
      <c r="JQ152" s="44"/>
      <c r="JR152" s="44"/>
      <c r="JS152" s="44"/>
      <c r="JT152" s="44"/>
      <c r="JU152" s="44"/>
      <c r="JV152" s="44"/>
      <c r="JW152" s="44"/>
      <c r="JX152" s="44"/>
      <c r="JY152" s="44"/>
      <c r="JZ152" s="44"/>
      <c r="KA152" s="44"/>
      <c r="KB152" s="44"/>
      <c r="KC152" s="44"/>
      <c r="KD152" s="44"/>
      <c r="KE152" s="44"/>
      <c r="KF152" s="44"/>
      <c r="KG152" s="44"/>
      <c r="KH152" s="44"/>
      <c r="KI152" s="44"/>
      <c r="KJ152" s="44"/>
      <c r="KK152" s="44"/>
      <c r="KL152" s="44"/>
      <c r="KM152" s="44"/>
    </row>
    <row r="153" spans="1:299" s="319" customFormat="1" ht="28.5" x14ac:dyDescent="0.2">
      <c r="A153" s="90"/>
      <c r="B153" s="265" t="s">
        <v>3553</v>
      </c>
      <c r="C153" s="266">
        <v>87262</v>
      </c>
      <c r="D153" s="265" t="s">
        <v>40</v>
      </c>
      <c r="E153" s="265" t="s">
        <v>4333</v>
      </c>
      <c r="F153" s="267" t="s">
        <v>41</v>
      </c>
      <c r="G153" s="250">
        <v>67.98</v>
      </c>
      <c r="H153" s="268">
        <v>132.75</v>
      </c>
      <c r="I153" s="268">
        <v>0</v>
      </c>
      <c r="J153" s="268">
        <v>51.09</v>
      </c>
      <c r="K153" s="268">
        <v>51.09</v>
      </c>
      <c r="L153" s="268">
        <v>0</v>
      </c>
      <c r="M153" s="268">
        <v>3473.09</v>
      </c>
      <c r="N153" s="268">
        <f>G153*(H153*1.2402)</f>
        <v>11191.992669000001</v>
      </c>
      <c r="O153" s="269">
        <f>N153/N151</f>
        <v>0.1559341903665335</v>
      </c>
      <c r="P153" s="44"/>
      <c r="Q153" s="495"/>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c r="GS153" s="44"/>
      <c r="GT153" s="44"/>
      <c r="GU153" s="44"/>
      <c r="GV153" s="44"/>
      <c r="GW153" s="44"/>
      <c r="GX153" s="44"/>
      <c r="GY153" s="44"/>
      <c r="GZ153" s="44"/>
      <c r="HA153" s="44"/>
      <c r="HB153" s="44"/>
      <c r="HC153" s="44"/>
      <c r="HD153" s="44"/>
      <c r="HE153" s="44"/>
      <c r="HF153" s="44"/>
      <c r="HG153" s="44"/>
      <c r="HH153" s="44"/>
      <c r="HI153" s="44"/>
      <c r="HJ153" s="44"/>
      <c r="HK153" s="44"/>
      <c r="HL153" s="44"/>
      <c r="HM153" s="44"/>
      <c r="HN153" s="44"/>
      <c r="HO153" s="44"/>
      <c r="HP153" s="44"/>
      <c r="HQ153" s="44"/>
      <c r="HR153" s="44"/>
      <c r="HS153" s="44"/>
      <c r="HT153" s="44"/>
      <c r="HU153" s="44"/>
      <c r="HV153" s="44"/>
      <c r="HW153" s="44"/>
      <c r="HX153" s="44"/>
      <c r="HY153" s="44"/>
      <c r="HZ153" s="44"/>
      <c r="IA153" s="44"/>
      <c r="IB153" s="44"/>
      <c r="IC153" s="44"/>
      <c r="ID153" s="44"/>
      <c r="IE153" s="44"/>
      <c r="IF153" s="44"/>
      <c r="IG153" s="44"/>
      <c r="IH153" s="44"/>
      <c r="II153" s="44"/>
      <c r="IJ153" s="44"/>
      <c r="IK153" s="44"/>
      <c r="IL153" s="44"/>
      <c r="IM153" s="44"/>
      <c r="IN153" s="44"/>
      <c r="IO153" s="44"/>
      <c r="IP153" s="44"/>
      <c r="IQ153" s="44"/>
      <c r="IR153" s="44"/>
      <c r="IS153" s="44"/>
      <c r="IT153" s="44"/>
      <c r="IU153" s="44"/>
      <c r="IV153" s="44"/>
      <c r="IW153" s="44"/>
      <c r="IX153" s="44"/>
      <c r="IY153" s="44"/>
      <c r="IZ153" s="44"/>
      <c r="JA153" s="44"/>
      <c r="JB153" s="44"/>
      <c r="JC153" s="44"/>
      <c r="JD153" s="44"/>
      <c r="JE153" s="44"/>
      <c r="JF153" s="44"/>
      <c r="JG153" s="44"/>
      <c r="JH153" s="44"/>
      <c r="JI153" s="44"/>
      <c r="JJ153" s="44"/>
      <c r="JK153" s="44"/>
      <c r="JL153" s="44"/>
      <c r="JM153" s="44"/>
      <c r="JN153" s="44"/>
      <c r="JO153" s="44"/>
      <c r="JP153" s="44"/>
      <c r="JQ153" s="44"/>
      <c r="JR153" s="44"/>
      <c r="JS153" s="44"/>
      <c r="JT153" s="44"/>
      <c r="JU153" s="44"/>
      <c r="JV153" s="44"/>
      <c r="JW153" s="44"/>
      <c r="JX153" s="44"/>
      <c r="JY153" s="44"/>
      <c r="JZ153" s="44"/>
      <c r="KA153" s="44"/>
      <c r="KB153" s="44"/>
      <c r="KC153" s="44"/>
      <c r="KD153" s="44"/>
      <c r="KE153" s="44"/>
      <c r="KF153" s="44"/>
      <c r="KG153" s="44"/>
      <c r="KH153" s="44"/>
      <c r="KI153" s="44"/>
      <c r="KJ153" s="44"/>
      <c r="KK153" s="44"/>
      <c r="KL153" s="44"/>
      <c r="KM153" s="44"/>
    </row>
    <row r="154" spans="1:299" x14ac:dyDescent="0.2">
      <c r="A154" s="90"/>
      <c r="B154" s="261" t="s">
        <v>236</v>
      </c>
      <c r="C154" s="261"/>
      <c r="D154" s="261"/>
      <c r="E154" s="261" t="s">
        <v>1482</v>
      </c>
      <c r="F154" s="261"/>
      <c r="G154" s="249"/>
      <c r="H154" s="262"/>
      <c r="I154" s="261"/>
      <c r="J154" s="261"/>
      <c r="K154" s="261"/>
      <c r="L154" s="261"/>
      <c r="M154" s="261"/>
      <c r="N154" s="263">
        <v>9129.0300000000007</v>
      </c>
      <c r="O154" s="264">
        <f>N154/N147</f>
        <v>6.2678649263929798E-2</v>
      </c>
      <c r="P154" s="40"/>
      <c r="Q154" s="45"/>
      <c r="R154" s="81"/>
      <c r="S154" s="44"/>
      <c r="T154" s="44"/>
      <c r="U154" s="44"/>
      <c r="V154" s="44"/>
      <c r="W154" s="44"/>
      <c r="X154" s="44"/>
      <c r="Y154" s="44"/>
      <c r="Z154" s="44"/>
      <c r="AA154" s="44"/>
      <c r="AB154" s="44"/>
      <c r="AC154" s="44"/>
      <c r="AD154" s="44"/>
      <c r="AE154" s="44"/>
      <c r="AF154" s="44"/>
      <c r="AG154" s="44"/>
      <c r="AH154" s="40"/>
      <c r="AI154" s="40"/>
      <c r="AJ154" s="40"/>
    </row>
    <row r="155" spans="1:299" x14ac:dyDescent="0.2">
      <c r="A155" s="90"/>
      <c r="B155" s="265" t="s">
        <v>1481</v>
      </c>
      <c r="C155" s="266" t="s">
        <v>240</v>
      </c>
      <c r="D155" s="265" t="s">
        <v>143</v>
      </c>
      <c r="E155" s="265" t="s">
        <v>241</v>
      </c>
      <c r="F155" s="267" t="s">
        <v>242</v>
      </c>
      <c r="G155" s="250">
        <v>371.25</v>
      </c>
      <c r="H155" s="268">
        <v>20.36</v>
      </c>
      <c r="I155" s="268">
        <v>0</v>
      </c>
      <c r="J155" s="268">
        <v>24.59</v>
      </c>
      <c r="K155" s="268">
        <v>24.59</v>
      </c>
      <c r="L155" s="268">
        <v>0</v>
      </c>
      <c r="M155" s="268">
        <v>9129.0300000000007</v>
      </c>
      <c r="N155" s="268">
        <v>9129.0300000000007</v>
      </c>
      <c r="O155" s="269">
        <f>N155/N154</f>
        <v>1</v>
      </c>
      <c r="P155" s="40"/>
      <c r="Q155" s="45"/>
      <c r="R155" s="81"/>
      <c r="S155" s="44"/>
      <c r="T155" s="44"/>
      <c r="U155" s="44"/>
      <c r="V155" s="44"/>
      <c r="W155" s="44"/>
      <c r="X155" s="44"/>
      <c r="Y155" s="44"/>
      <c r="Z155" s="44"/>
      <c r="AA155" s="44"/>
      <c r="AB155" s="44"/>
      <c r="AC155" s="44"/>
      <c r="AD155" s="44"/>
      <c r="AE155" s="44"/>
      <c r="AF155" s="44"/>
      <c r="AG155" s="44"/>
      <c r="AH155" s="40"/>
      <c r="AI155" s="40"/>
      <c r="AJ155" s="40"/>
    </row>
    <row r="156" spans="1:299" x14ac:dyDescent="0.2">
      <c r="A156" s="90"/>
      <c r="B156" s="261">
        <v>10</v>
      </c>
      <c r="C156" s="261"/>
      <c r="D156" s="261"/>
      <c r="E156" s="261" t="s">
        <v>1483</v>
      </c>
      <c r="F156" s="261"/>
      <c r="G156" s="249"/>
      <c r="H156" s="262"/>
      <c r="I156" s="261"/>
      <c r="J156" s="261"/>
      <c r="K156" s="261"/>
      <c r="L156" s="261"/>
      <c r="M156" s="261"/>
      <c r="N156" s="263">
        <f>N157</f>
        <v>54364.62</v>
      </c>
      <c r="O156" s="341">
        <f>N156/N471</f>
        <v>2.2310493124394249E-2</v>
      </c>
      <c r="P156" s="40"/>
      <c r="Q156" s="45"/>
      <c r="R156" s="81"/>
      <c r="S156" s="44"/>
      <c r="T156" s="44"/>
      <c r="U156" s="44"/>
      <c r="V156" s="44"/>
      <c r="W156" s="44"/>
      <c r="X156" s="44"/>
      <c r="Y156" s="44"/>
      <c r="Z156" s="44"/>
      <c r="AA156" s="44"/>
      <c r="AB156" s="44"/>
      <c r="AC156" s="44"/>
      <c r="AD156" s="44"/>
      <c r="AE156" s="44"/>
      <c r="AF156" s="44"/>
      <c r="AG156" s="44"/>
      <c r="AH156" s="40"/>
      <c r="AI156" s="40"/>
      <c r="AJ156" s="40"/>
    </row>
    <row r="157" spans="1:299" x14ac:dyDescent="0.2">
      <c r="A157" s="90"/>
      <c r="B157" s="261" t="s">
        <v>237</v>
      </c>
      <c r="C157" s="261"/>
      <c r="D157" s="261"/>
      <c r="E157" s="261" t="s">
        <v>136</v>
      </c>
      <c r="F157" s="261"/>
      <c r="G157" s="249"/>
      <c r="H157" s="262"/>
      <c r="I157" s="261"/>
      <c r="J157" s="261"/>
      <c r="K157" s="261"/>
      <c r="L157" s="261"/>
      <c r="M157" s="261"/>
      <c r="N157" s="263">
        <v>54364.62</v>
      </c>
      <c r="O157" s="264">
        <f>N157/N156</f>
        <v>1</v>
      </c>
      <c r="P157" s="40"/>
      <c r="Q157" s="45"/>
      <c r="R157" s="81"/>
      <c r="S157" s="44"/>
      <c r="T157" s="44"/>
      <c r="U157" s="44"/>
      <c r="V157" s="44"/>
      <c r="W157" s="44"/>
      <c r="X157" s="44"/>
      <c r="Y157" s="44"/>
      <c r="Z157" s="44"/>
      <c r="AA157" s="44"/>
      <c r="AB157" s="44"/>
      <c r="AC157" s="44"/>
      <c r="AD157" s="44"/>
      <c r="AE157" s="44"/>
      <c r="AF157" s="44"/>
      <c r="AG157" s="44"/>
      <c r="AH157" s="40"/>
      <c r="AI157" s="40"/>
      <c r="AJ157" s="40"/>
    </row>
    <row r="158" spans="1:299" ht="28.5" x14ac:dyDescent="0.2">
      <c r="A158" s="90"/>
      <c r="B158" s="265" t="s">
        <v>2095</v>
      </c>
      <c r="C158" s="266" t="s">
        <v>3272</v>
      </c>
      <c r="D158" s="265" t="s">
        <v>40</v>
      </c>
      <c r="E158" s="265" t="s">
        <v>3273</v>
      </c>
      <c r="F158" s="267" t="s">
        <v>59</v>
      </c>
      <c r="G158" s="250">
        <v>57.9</v>
      </c>
      <c r="H158" s="268">
        <v>777.21</v>
      </c>
      <c r="I158" s="268">
        <v>84.37</v>
      </c>
      <c r="J158" s="268">
        <v>854.57</v>
      </c>
      <c r="K158" s="268">
        <v>938.94</v>
      </c>
      <c r="L158" s="268">
        <v>4885.0230000000001</v>
      </c>
      <c r="M158" s="268">
        <v>49479.597000000002</v>
      </c>
      <c r="N158" s="268">
        <v>54364.62</v>
      </c>
      <c r="O158" s="269">
        <f>N158/N157</f>
        <v>1</v>
      </c>
      <c r="P158" s="40"/>
      <c r="Q158" s="45"/>
      <c r="R158" s="81"/>
      <c r="S158" s="44"/>
      <c r="T158" s="44"/>
      <c r="U158" s="44"/>
      <c r="V158" s="44"/>
      <c r="W158" s="44"/>
      <c r="X158" s="44"/>
      <c r="Y158" s="44"/>
      <c r="Z158" s="44"/>
      <c r="AA158" s="44"/>
      <c r="AB158" s="44"/>
      <c r="AC158" s="44"/>
      <c r="AD158" s="44"/>
      <c r="AE158" s="44"/>
      <c r="AF158" s="44"/>
      <c r="AG158" s="44"/>
      <c r="AH158" s="40"/>
      <c r="AI158" s="40"/>
      <c r="AJ158" s="40"/>
    </row>
    <row r="159" spans="1:299" x14ac:dyDescent="0.2">
      <c r="A159" s="90"/>
      <c r="B159" s="261">
        <v>11</v>
      </c>
      <c r="C159" s="261"/>
      <c r="D159" s="261"/>
      <c r="E159" s="261" t="s">
        <v>1484</v>
      </c>
      <c r="F159" s="261"/>
      <c r="G159" s="249"/>
      <c r="H159" s="262"/>
      <c r="I159" s="261"/>
      <c r="J159" s="261"/>
      <c r="K159" s="261"/>
      <c r="L159" s="261"/>
      <c r="M159" s="261"/>
      <c r="N159" s="263">
        <f>N160</f>
        <v>54869.32</v>
      </c>
      <c r="O159" s="341">
        <f>N159/N471</f>
        <v>2.2517615070245828E-2</v>
      </c>
      <c r="P159" s="40"/>
      <c r="Q159" s="45"/>
      <c r="R159" s="81"/>
      <c r="S159" s="44"/>
      <c r="T159" s="44"/>
      <c r="U159" s="44"/>
      <c r="V159" s="44"/>
      <c r="W159" s="44"/>
      <c r="X159" s="44"/>
      <c r="Y159" s="44"/>
      <c r="Z159" s="44"/>
      <c r="AA159" s="44"/>
      <c r="AB159" s="44"/>
      <c r="AC159" s="44"/>
      <c r="AD159" s="44"/>
      <c r="AE159" s="44"/>
      <c r="AF159" s="44"/>
      <c r="AG159" s="44"/>
      <c r="AH159" s="40"/>
      <c r="AI159" s="40"/>
      <c r="AJ159" s="40"/>
    </row>
    <row r="160" spans="1:299" x14ac:dyDescent="0.2">
      <c r="A160" s="90"/>
      <c r="B160" s="261" t="s">
        <v>243</v>
      </c>
      <c r="C160" s="261"/>
      <c r="D160" s="261"/>
      <c r="E160" s="261" t="s">
        <v>2253</v>
      </c>
      <c r="F160" s="261"/>
      <c r="G160" s="249"/>
      <c r="H160" s="262"/>
      <c r="I160" s="261"/>
      <c r="J160" s="261"/>
      <c r="K160" s="261"/>
      <c r="L160" s="261"/>
      <c r="M160" s="261"/>
      <c r="N160" s="263">
        <v>54869.32</v>
      </c>
      <c r="O160" s="264">
        <f>N160/N159</f>
        <v>1</v>
      </c>
      <c r="P160" s="40"/>
      <c r="Q160" s="45"/>
      <c r="R160" s="81"/>
      <c r="S160" s="44"/>
      <c r="T160" s="44"/>
      <c r="U160" s="44"/>
      <c r="V160" s="44"/>
      <c r="W160" s="44"/>
      <c r="X160" s="44"/>
      <c r="Y160" s="44"/>
      <c r="Z160" s="44"/>
      <c r="AA160" s="44"/>
      <c r="AB160" s="44"/>
      <c r="AC160" s="44"/>
      <c r="AD160" s="44"/>
      <c r="AE160" s="44"/>
      <c r="AF160" s="44"/>
      <c r="AG160" s="44"/>
      <c r="AH160" s="40"/>
      <c r="AI160" s="40"/>
      <c r="AJ160" s="40"/>
    </row>
    <row r="161" spans="1:36" ht="28.5" x14ac:dyDescent="0.2">
      <c r="A161" s="90"/>
      <c r="B161" s="265" t="s">
        <v>2252</v>
      </c>
      <c r="C161" s="266" t="s">
        <v>233</v>
      </c>
      <c r="D161" s="265" t="s">
        <v>40</v>
      </c>
      <c r="E161" s="265" t="s">
        <v>234</v>
      </c>
      <c r="F161" s="267" t="s">
        <v>41</v>
      </c>
      <c r="G161" s="250">
        <v>528.80999999999995</v>
      </c>
      <c r="H161" s="268">
        <v>85.89</v>
      </c>
      <c r="I161" s="268">
        <v>25.84</v>
      </c>
      <c r="J161" s="268">
        <v>77.92</v>
      </c>
      <c r="K161" s="268">
        <v>103.76</v>
      </c>
      <c r="L161" s="268">
        <v>13664.4504</v>
      </c>
      <c r="M161" s="268">
        <v>41204.869599999998</v>
      </c>
      <c r="N161" s="268">
        <v>54869.32</v>
      </c>
      <c r="O161" s="269">
        <f>N161/N160</f>
        <v>1</v>
      </c>
      <c r="P161" s="40"/>
      <c r="Q161" s="45"/>
      <c r="R161" s="81"/>
      <c r="S161" s="44"/>
      <c r="T161" s="44"/>
      <c r="U161" s="44"/>
      <c r="V161" s="44"/>
      <c r="W161" s="44"/>
      <c r="X161" s="44"/>
      <c r="Y161" s="44"/>
      <c r="Z161" s="44"/>
      <c r="AA161" s="44"/>
      <c r="AB161" s="44"/>
      <c r="AC161" s="44"/>
      <c r="AD161" s="44"/>
      <c r="AE161" s="44"/>
      <c r="AF161" s="44"/>
      <c r="AG161" s="44"/>
      <c r="AH161" s="40"/>
      <c r="AI161" s="40"/>
      <c r="AJ161" s="40"/>
    </row>
    <row r="162" spans="1:36" x14ac:dyDescent="0.2">
      <c r="A162" s="90"/>
      <c r="B162" s="261">
        <v>12</v>
      </c>
      <c r="C162" s="261"/>
      <c r="D162" s="261"/>
      <c r="E162" s="261" t="s">
        <v>282</v>
      </c>
      <c r="F162" s="261"/>
      <c r="G162" s="249"/>
      <c r="H162" s="262"/>
      <c r="I162" s="261"/>
      <c r="J162" s="261"/>
      <c r="K162" s="261"/>
      <c r="L162" s="261"/>
      <c r="M162" s="261"/>
      <c r="N162" s="263">
        <f>N163+N169+N172</f>
        <v>101421.96</v>
      </c>
      <c r="O162" s="341">
        <f>N162/N471</f>
        <v>4.1622178932596024E-2</v>
      </c>
      <c r="P162" s="40"/>
      <c r="Q162" s="45"/>
      <c r="R162" s="81"/>
      <c r="S162" s="44"/>
      <c r="T162" s="44"/>
      <c r="U162" s="44"/>
      <c r="V162" s="44"/>
      <c r="W162" s="44"/>
      <c r="X162" s="44"/>
      <c r="Y162" s="44"/>
      <c r="Z162" s="44"/>
      <c r="AA162" s="44"/>
      <c r="AB162" s="44"/>
      <c r="AC162" s="44"/>
      <c r="AD162" s="44"/>
      <c r="AE162" s="44"/>
      <c r="AF162" s="44"/>
      <c r="AG162" s="44"/>
      <c r="AH162" s="40"/>
      <c r="AI162" s="40"/>
      <c r="AJ162" s="40"/>
    </row>
    <row r="163" spans="1:36" ht="27.6" customHeight="1" x14ac:dyDescent="0.2">
      <c r="A163" s="90"/>
      <c r="B163" s="261" t="s">
        <v>244</v>
      </c>
      <c r="C163" s="261"/>
      <c r="D163" s="261"/>
      <c r="E163" s="261" t="s">
        <v>1485</v>
      </c>
      <c r="F163" s="261"/>
      <c r="G163" s="249"/>
      <c r="H163" s="262"/>
      <c r="I163" s="261"/>
      <c r="J163" s="261"/>
      <c r="K163" s="261"/>
      <c r="L163" s="261"/>
      <c r="M163" s="261"/>
      <c r="N163" s="263">
        <v>75759.100000000006</v>
      </c>
      <c r="O163" s="264">
        <f>N163/N162</f>
        <v>0.74696939400500639</v>
      </c>
      <c r="P163" s="40"/>
      <c r="Q163" s="45"/>
      <c r="R163" s="81"/>
      <c r="S163" s="44"/>
      <c r="T163" s="44"/>
      <c r="U163" s="44"/>
      <c r="V163" s="44"/>
      <c r="W163" s="44"/>
      <c r="X163" s="44"/>
      <c r="Y163" s="44"/>
      <c r="Z163" s="44"/>
      <c r="AA163" s="44"/>
      <c r="AB163" s="44"/>
      <c r="AC163" s="44"/>
      <c r="AD163" s="44"/>
      <c r="AE163" s="44"/>
      <c r="AF163" s="44"/>
      <c r="AG163" s="44"/>
      <c r="AH163" s="40"/>
      <c r="AI163" s="40"/>
      <c r="AJ163" s="40"/>
    </row>
    <row r="164" spans="1:36" x14ac:dyDescent="0.2">
      <c r="A164" s="90"/>
      <c r="B164" s="265" t="s">
        <v>2254</v>
      </c>
      <c r="C164" s="266" t="s">
        <v>284</v>
      </c>
      <c r="D164" s="265" t="s">
        <v>40</v>
      </c>
      <c r="E164" s="265" t="s">
        <v>285</v>
      </c>
      <c r="F164" s="267" t="s">
        <v>41</v>
      </c>
      <c r="G164" s="250">
        <v>715.44</v>
      </c>
      <c r="H164" s="268">
        <v>3.75</v>
      </c>
      <c r="I164" s="268">
        <v>2.2000000000000002</v>
      </c>
      <c r="J164" s="268">
        <v>2.33</v>
      </c>
      <c r="K164" s="268">
        <v>4.53</v>
      </c>
      <c r="L164" s="268">
        <v>1573.9680000000001</v>
      </c>
      <c r="M164" s="268">
        <v>1666.972</v>
      </c>
      <c r="N164" s="268">
        <v>3240.94</v>
      </c>
      <c r="O164" s="269">
        <f>N164/N$163</f>
        <v>4.2779547275508811E-2</v>
      </c>
      <c r="P164" s="40"/>
      <c r="Q164" s="45"/>
      <c r="R164" s="81"/>
      <c r="S164" s="44"/>
      <c r="T164" s="44"/>
      <c r="U164" s="44"/>
      <c r="V164" s="44"/>
      <c r="W164" s="44"/>
      <c r="X164" s="44"/>
      <c r="Y164" s="44"/>
      <c r="Z164" s="44"/>
      <c r="AA164" s="44"/>
      <c r="AB164" s="44"/>
      <c r="AC164" s="44"/>
      <c r="AD164" s="44"/>
      <c r="AE164" s="44"/>
      <c r="AF164" s="44"/>
      <c r="AG164" s="44"/>
      <c r="AH164" s="40"/>
      <c r="AI164" s="40"/>
      <c r="AJ164" s="40"/>
    </row>
    <row r="165" spans="1:36" x14ac:dyDescent="0.2">
      <c r="A165" s="90"/>
      <c r="B165" s="265" t="s">
        <v>2255</v>
      </c>
      <c r="C165" s="266" t="s">
        <v>2403</v>
      </c>
      <c r="D165" s="265" t="s">
        <v>40</v>
      </c>
      <c r="E165" s="265" t="s">
        <v>2404</v>
      </c>
      <c r="F165" s="267" t="s">
        <v>41</v>
      </c>
      <c r="G165" s="250">
        <v>1349.77</v>
      </c>
      <c r="H165" s="268">
        <v>12.55</v>
      </c>
      <c r="I165" s="268">
        <v>8.2100000000000009</v>
      </c>
      <c r="J165" s="268">
        <v>6.95</v>
      </c>
      <c r="K165" s="268">
        <v>15.16</v>
      </c>
      <c r="L165" s="268">
        <v>11081.611699999999</v>
      </c>
      <c r="M165" s="268">
        <v>9380.8983000000007</v>
      </c>
      <c r="N165" s="268">
        <v>20462.509999999998</v>
      </c>
      <c r="O165" s="269">
        <f t="shared" ref="O165:O168" si="36">N165/N$163</f>
        <v>0.27009969759408436</v>
      </c>
      <c r="P165" s="40"/>
      <c r="Q165" s="45"/>
      <c r="R165" s="122"/>
      <c r="S165" s="44"/>
      <c r="T165" s="44"/>
      <c r="U165" s="44"/>
      <c r="V165" s="44"/>
      <c r="W165" s="44"/>
      <c r="X165" s="44"/>
      <c r="Y165" s="44"/>
      <c r="Z165" s="44"/>
      <c r="AA165" s="44"/>
      <c r="AB165" s="44"/>
      <c r="AC165" s="44"/>
      <c r="AD165" s="44"/>
      <c r="AE165" s="44"/>
      <c r="AF165" s="44"/>
      <c r="AG165" s="44"/>
      <c r="AH165" s="40"/>
      <c r="AI165" s="40"/>
      <c r="AJ165" s="40"/>
    </row>
    <row r="166" spans="1:36" x14ac:dyDescent="0.2">
      <c r="A166" s="90"/>
      <c r="B166" s="265" t="s">
        <v>2256</v>
      </c>
      <c r="C166" s="266" t="s">
        <v>3274</v>
      </c>
      <c r="D166" s="265" t="s">
        <v>40</v>
      </c>
      <c r="E166" s="265" t="s">
        <v>3275</v>
      </c>
      <c r="F166" s="267" t="s">
        <v>41</v>
      </c>
      <c r="G166" s="250">
        <v>715.44</v>
      </c>
      <c r="H166" s="268">
        <v>20.67</v>
      </c>
      <c r="I166" s="268">
        <v>12.9</v>
      </c>
      <c r="J166" s="268">
        <v>12.07</v>
      </c>
      <c r="K166" s="268">
        <v>24.97</v>
      </c>
      <c r="L166" s="268">
        <v>9229.1759999999995</v>
      </c>
      <c r="M166" s="268">
        <v>8635.3539999999994</v>
      </c>
      <c r="N166" s="268">
        <v>17864.53</v>
      </c>
      <c r="O166" s="269">
        <f t="shared" si="36"/>
        <v>0.23580705156212253</v>
      </c>
      <c r="P166" s="40"/>
      <c r="Q166" s="45"/>
      <c r="R166" s="81"/>
      <c r="S166" s="44"/>
      <c r="T166" s="44"/>
      <c r="U166" s="44"/>
      <c r="V166" s="44"/>
      <c r="W166" s="44"/>
      <c r="X166" s="44"/>
      <c r="Y166" s="44"/>
      <c r="Z166" s="44"/>
      <c r="AA166" s="44"/>
      <c r="AB166" s="44"/>
      <c r="AC166" s="44"/>
      <c r="AD166" s="44"/>
      <c r="AE166" s="44"/>
      <c r="AF166" s="44"/>
      <c r="AG166" s="44"/>
      <c r="AH166" s="40"/>
      <c r="AI166" s="40"/>
      <c r="AJ166" s="40"/>
    </row>
    <row r="167" spans="1:36" x14ac:dyDescent="0.2">
      <c r="A167" s="90"/>
      <c r="B167" s="265" t="s">
        <v>2257</v>
      </c>
      <c r="C167" s="266" t="s">
        <v>2779</v>
      </c>
      <c r="D167" s="265" t="s">
        <v>40</v>
      </c>
      <c r="E167" s="265" t="s">
        <v>2780</v>
      </c>
      <c r="F167" s="267" t="s">
        <v>41</v>
      </c>
      <c r="G167" s="250">
        <v>1349.77</v>
      </c>
      <c r="H167" s="268">
        <v>9.84</v>
      </c>
      <c r="I167" s="268">
        <v>5.44</v>
      </c>
      <c r="J167" s="268">
        <v>6.44</v>
      </c>
      <c r="K167" s="268">
        <v>11.88</v>
      </c>
      <c r="L167" s="268">
        <v>7342.7488000000003</v>
      </c>
      <c r="M167" s="268">
        <v>8692.5112000000008</v>
      </c>
      <c r="N167" s="268">
        <v>16035.26</v>
      </c>
      <c r="O167" s="269">
        <f t="shared" si="36"/>
        <v>0.21166117337719165</v>
      </c>
      <c r="P167" s="40"/>
      <c r="Q167" s="45"/>
      <c r="R167" s="81"/>
      <c r="S167" s="44"/>
      <c r="T167" s="44"/>
      <c r="U167" s="44"/>
      <c r="V167" s="44"/>
      <c r="W167" s="44"/>
      <c r="X167" s="44"/>
      <c r="Y167" s="44"/>
      <c r="Z167" s="44"/>
      <c r="AA167" s="44"/>
      <c r="AB167" s="44"/>
      <c r="AC167" s="44"/>
      <c r="AD167" s="44"/>
      <c r="AE167" s="44"/>
      <c r="AF167" s="44"/>
      <c r="AG167" s="44"/>
      <c r="AH167" s="40"/>
      <c r="AI167" s="40"/>
      <c r="AJ167" s="40"/>
    </row>
    <row r="168" spans="1:36" x14ac:dyDescent="0.2">
      <c r="A168" s="90"/>
      <c r="B168" s="265" t="s">
        <v>3276</v>
      </c>
      <c r="C168" s="266" t="s">
        <v>2781</v>
      </c>
      <c r="D168" s="265" t="s">
        <v>40</v>
      </c>
      <c r="E168" s="265" t="s">
        <v>2782</v>
      </c>
      <c r="F168" s="267" t="s">
        <v>41</v>
      </c>
      <c r="G168" s="250">
        <v>1021.14</v>
      </c>
      <c r="H168" s="268">
        <v>14.72</v>
      </c>
      <c r="I168" s="268">
        <v>5.14</v>
      </c>
      <c r="J168" s="268">
        <v>12.64</v>
      </c>
      <c r="K168" s="268">
        <v>17.78</v>
      </c>
      <c r="L168" s="268">
        <v>5248.6596</v>
      </c>
      <c r="M168" s="268">
        <v>12907.2004</v>
      </c>
      <c r="N168" s="268">
        <v>18155.86</v>
      </c>
      <c r="O168" s="269">
        <f t="shared" si="36"/>
        <v>0.23965253019109253</v>
      </c>
      <c r="P168" s="40"/>
      <c r="Q168" s="45"/>
      <c r="R168" s="81"/>
      <c r="S168" s="44"/>
      <c r="T168" s="44"/>
      <c r="U168" s="44"/>
      <c r="V168" s="44"/>
      <c r="W168" s="44"/>
      <c r="X168" s="44"/>
      <c r="Y168" s="44"/>
      <c r="Z168" s="44"/>
      <c r="AA168" s="44"/>
      <c r="AB168" s="44"/>
      <c r="AC168" s="44"/>
      <c r="AD168" s="44"/>
      <c r="AE168" s="44"/>
      <c r="AF168" s="44"/>
      <c r="AG168" s="44"/>
      <c r="AH168" s="40"/>
      <c r="AI168" s="40"/>
      <c r="AJ168" s="40"/>
    </row>
    <row r="169" spans="1:36" x14ac:dyDescent="0.2">
      <c r="A169" s="90"/>
      <c r="B169" s="261" t="s">
        <v>2092</v>
      </c>
      <c r="C169" s="261"/>
      <c r="D169" s="261"/>
      <c r="E169" s="261" t="s">
        <v>1486</v>
      </c>
      <c r="F169" s="261"/>
      <c r="G169" s="249"/>
      <c r="H169" s="262"/>
      <c r="I169" s="261"/>
      <c r="J169" s="261"/>
      <c r="K169" s="261"/>
      <c r="L169" s="261"/>
      <c r="M169" s="261"/>
      <c r="N169" s="263">
        <v>21961.47</v>
      </c>
      <c r="O169" s="264">
        <f>N169/N162</f>
        <v>0.21653564967586902</v>
      </c>
      <c r="P169" s="40"/>
      <c r="Q169" s="45"/>
      <c r="R169" s="81"/>
      <c r="S169" s="44"/>
      <c r="T169" s="44"/>
      <c r="U169" s="44"/>
      <c r="V169" s="44"/>
      <c r="W169" s="44"/>
      <c r="X169" s="44"/>
      <c r="Y169" s="44"/>
      <c r="Z169" s="44"/>
      <c r="AA169" s="44"/>
      <c r="AB169" s="44"/>
      <c r="AC169" s="44"/>
      <c r="AD169" s="44"/>
      <c r="AE169" s="44"/>
      <c r="AF169" s="44"/>
      <c r="AG169" s="44"/>
      <c r="AH169" s="40"/>
      <c r="AI169" s="40"/>
      <c r="AJ169" s="40"/>
    </row>
    <row r="170" spans="1:36" x14ac:dyDescent="0.2">
      <c r="A170" s="90"/>
      <c r="B170" s="265" t="s">
        <v>2258</v>
      </c>
      <c r="C170" s="266" t="s">
        <v>2405</v>
      </c>
      <c r="D170" s="265" t="s">
        <v>40</v>
      </c>
      <c r="E170" s="265" t="s">
        <v>2406</v>
      </c>
      <c r="F170" s="267" t="s">
        <v>41</v>
      </c>
      <c r="G170" s="250">
        <v>528.80999999999995</v>
      </c>
      <c r="H170" s="268">
        <v>22.17</v>
      </c>
      <c r="I170" s="268">
        <v>16.88</v>
      </c>
      <c r="J170" s="268">
        <v>9.9</v>
      </c>
      <c r="K170" s="268">
        <v>26.78</v>
      </c>
      <c r="L170" s="268">
        <v>8926.3127999999997</v>
      </c>
      <c r="M170" s="268">
        <v>5235.2172</v>
      </c>
      <c r="N170" s="268">
        <v>14161.53</v>
      </c>
      <c r="O170" s="269">
        <f>N170/N169</f>
        <v>0.64483525009937859</v>
      </c>
      <c r="P170" s="40"/>
      <c r="Q170" s="45"/>
      <c r="R170" s="81"/>
      <c r="S170" s="44"/>
      <c r="T170" s="44"/>
      <c r="U170" s="44"/>
      <c r="V170" s="44"/>
      <c r="W170" s="44"/>
      <c r="X170" s="44"/>
      <c r="Y170" s="44"/>
      <c r="Z170" s="44"/>
      <c r="AA170" s="44"/>
      <c r="AB170" s="44"/>
      <c r="AC170" s="44"/>
      <c r="AD170" s="44"/>
      <c r="AE170" s="44"/>
      <c r="AF170" s="44"/>
      <c r="AG170" s="44"/>
      <c r="AH170" s="40"/>
      <c r="AI170" s="40"/>
      <c r="AJ170" s="40"/>
    </row>
    <row r="171" spans="1:36" x14ac:dyDescent="0.2">
      <c r="A171" s="90"/>
      <c r="B171" s="265" t="s">
        <v>2259</v>
      </c>
      <c r="C171" s="266" t="s">
        <v>2783</v>
      </c>
      <c r="D171" s="265" t="s">
        <v>40</v>
      </c>
      <c r="E171" s="265" t="s">
        <v>2784</v>
      </c>
      <c r="F171" s="267" t="s">
        <v>41</v>
      </c>
      <c r="G171" s="250">
        <v>528.80999999999995</v>
      </c>
      <c r="H171" s="268">
        <v>12.21</v>
      </c>
      <c r="I171" s="268">
        <v>7.58</v>
      </c>
      <c r="J171" s="268">
        <v>7.17</v>
      </c>
      <c r="K171" s="268">
        <v>14.75</v>
      </c>
      <c r="L171" s="268">
        <v>4008.3798000000002</v>
      </c>
      <c r="M171" s="268">
        <v>3791.5601999999999</v>
      </c>
      <c r="N171" s="268">
        <v>7799.94</v>
      </c>
      <c r="O171" s="269">
        <f>N171/N169</f>
        <v>0.35516474990062136</v>
      </c>
      <c r="P171" s="40"/>
      <c r="Q171" s="45"/>
      <c r="R171" s="81"/>
      <c r="S171" s="44"/>
      <c r="T171" s="44"/>
      <c r="U171" s="44"/>
      <c r="V171" s="44"/>
      <c r="W171" s="44"/>
      <c r="X171" s="44"/>
      <c r="Y171" s="44"/>
      <c r="Z171" s="44"/>
      <c r="AA171" s="44"/>
      <c r="AB171" s="44"/>
      <c r="AC171" s="44"/>
      <c r="AD171" s="44"/>
      <c r="AE171" s="44"/>
      <c r="AF171" s="44"/>
      <c r="AG171" s="44"/>
      <c r="AH171" s="40"/>
      <c r="AI171" s="40"/>
      <c r="AJ171" s="40"/>
    </row>
    <row r="172" spans="1:36" x14ac:dyDescent="0.2">
      <c r="A172" s="90"/>
      <c r="B172" s="261" t="s">
        <v>2960</v>
      </c>
      <c r="C172" s="261"/>
      <c r="D172" s="261"/>
      <c r="E172" s="261" t="s">
        <v>247</v>
      </c>
      <c r="F172" s="261"/>
      <c r="G172" s="249"/>
      <c r="H172" s="262"/>
      <c r="I172" s="261"/>
      <c r="J172" s="261"/>
      <c r="K172" s="261"/>
      <c r="L172" s="261"/>
      <c r="M172" s="261"/>
      <c r="N172" s="263">
        <v>3701.39</v>
      </c>
      <c r="O172" s="264">
        <f>N172/N162</f>
        <v>3.6494956319124576E-2</v>
      </c>
      <c r="P172" s="40"/>
      <c r="Q172" s="45"/>
      <c r="R172" s="81"/>
      <c r="S172" s="44"/>
      <c r="T172" s="44"/>
      <c r="U172" s="44"/>
      <c r="V172" s="44"/>
      <c r="W172" s="44"/>
      <c r="X172" s="44"/>
      <c r="Y172" s="44"/>
      <c r="Z172" s="44"/>
      <c r="AA172" s="44"/>
      <c r="AB172" s="44"/>
      <c r="AC172" s="44"/>
      <c r="AD172" s="44"/>
      <c r="AE172" s="44"/>
      <c r="AF172" s="44"/>
      <c r="AG172" s="44"/>
      <c r="AH172" s="40"/>
      <c r="AI172" s="40"/>
      <c r="AJ172" s="40"/>
    </row>
    <row r="173" spans="1:36" x14ac:dyDescent="0.2">
      <c r="A173" s="90"/>
      <c r="B173" s="265" t="s">
        <v>2961</v>
      </c>
      <c r="C173" s="266" t="s">
        <v>2962</v>
      </c>
      <c r="D173" s="265" t="s">
        <v>40</v>
      </c>
      <c r="E173" s="265" t="s">
        <v>2963</v>
      </c>
      <c r="F173" s="267" t="s">
        <v>41</v>
      </c>
      <c r="G173" s="250">
        <v>61.69</v>
      </c>
      <c r="H173" s="268">
        <v>32.119999999999997</v>
      </c>
      <c r="I173" s="268">
        <v>7.42</v>
      </c>
      <c r="J173" s="268">
        <v>31.38</v>
      </c>
      <c r="K173" s="268">
        <v>38.799999999999997</v>
      </c>
      <c r="L173" s="268">
        <v>457.7398</v>
      </c>
      <c r="M173" s="268">
        <v>1935.8302000000001</v>
      </c>
      <c r="N173" s="268">
        <v>2393.5700000000002</v>
      </c>
      <c r="O173" s="269">
        <f>N173/N172</f>
        <v>0.6466678734205259</v>
      </c>
      <c r="P173" s="40"/>
      <c r="Q173" s="45"/>
      <c r="R173" s="81"/>
      <c r="S173" s="44"/>
      <c r="T173" s="44"/>
      <c r="U173" s="44"/>
      <c r="V173" s="44"/>
      <c r="W173" s="44"/>
      <c r="X173" s="44"/>
      <c r="Y173" s="44"/>
      <c r="Z173" s="44"/>
      <c r="AA173" s="44"/>
      <c r="AB173" s="44"/>
      <c r="AC173" s="44"/>
      <c r="AD173" s="44"/>
      <c r="AE173" s="44"/>
      <c r="AF173" s="44"/>
      <c r="AG173" s="44"/>
      <c r="AH173" s="40"/>
      <c r="AI173" s="40"/>
      <c r="AJ173" s="40"/>
    </row>
    <row r="174" spans="1:36" ht="27.6" customHeight="1" x14ac:dyDescent="0.2">
      <c r="A174" s="90"/>
      <c r="B174" s="265" t="s">
        <v>2964</v>
      </c>
      <c r="C174" s="266" t="s">
        <v>2965</v>
      </c>
      <c r="D174" s="265" t="s">
        <v>40</v>
      </c>
      <c r="E174" s="265" t="s">
        <v>2966</v>
      </c>
      <c r="F174" s="267" t="s">
        <v>41</v>
      </c>
      <c r="G174" s="250">
        <v>61.69</v>
      </c>
      <c r="H174" s="268">
        <v>17.55</v>
      </c>
      <c r="I174" s="268">
        <v>10.07</v>
      </c>
      <c r="J174" s="268">
        <v>11.13</v>
      </c>
      <c r="K174" s="268">
        <v>21.2</v>
      </c>
      <c r="L174" s="268">
        <v>621.2183</v>
      </c>
      <c r="M174" s="268">
        <v>686.60170000000005</v>
      </c>
      <c r="N174" s="268">
        <v>1307.82</v>
      </c>
      <c r="O174" s="269">
        <f>N174/N172</f>
        <v>0.35333212657947421</v>
      </c>
      <c r="P174" s="40"/>
      <c r="Q174" s="45"/>
      <c r="R174" s="81"/>
      <c r="S174" s="44"/>
      <c r="T174" s="44"/>
      <c r="U174" s="44"/>
      <c r="V174" s="44"/>
      <c r="W174" s="44"/>
      <c r="X174" s="44"/>
      <c r="Y174" s="44"/>
      <c r="Z174" s="44"/>
      <c r="AA174" s="44"/>
      <c r="AB174" s="44"/>
      <c r="AC174" s="44"/>
      <c r="AD174" s="44"/>
      <c r="AE174" s="44"/>
      <c r="AF174" s="44"/>
      <c r="AG174" s="44"/>
      <c r="AH174" s="40"/>
      <c r="AI174" s="40"/>
      <c r="AJ174" s="40"/>
    </row>
    <row r="175" spans="1:36" x14ac:dyDescent="0.2">
      <c r="A175" s="90"/>
      <c r="B175" s="261">
        <v>13</v>
      </c>
      <c r="C175" s="261"/>
      <c r="D175" s="261"/>
      <c r="E175" s="261" t="s">
        <v>1487</v>
      </c>
      <c r="F175" s="261"/>
      <c r="G175" s="249"/>
      <c r="H175" s="262"/>
      <c r="I175" s="261"/>
      <c r="J175" s="261"/>
      <c r="K175" s="261"/>
      <c r="L175" s="261"/>
      <c r="M175" s="261"/>
      <c r="N175" s="263">
        <v>15880.78</v>
      </c>
      <c r="O175" s="341">
        <f>N175/N471</f>
        <v>6.5172539235999012E-3</v>
      </c>
      <c r="P175" s="40"/>
      <c r="Q175" s="45"/>
      <c r="R175" s="81"/>
      <c r="S175" s="44"/>
      <c r="T175" s="44"/>
      <c r="U175" s="44"/>
      <c r="V175" s="44"/>
      <c r="W175" s="44"/>
      <c r="X175" s="44"/>
      <c r="Y175" s="44"/>
      <c r="Z175" s="44"/>
      <c r="AA175" s="44"/>
      <c r="AB175" s="44"/>
      <c r="AC175" s="44"/>
      <c r="AD175" s="44"/>
      <c r="AE175" s="44"/>
      <c r="AF175" s="44"/>
      <c r="AG175" s="44"/>
      <c r="AH175" s="40"/>
      <c r="AI175" s="40"/>
      <c r="AJ175" s="40"/>
    </row>
    <row r="176" spans="1:36" x14ac:dyDescent="0.2">
      <c r="A176" s="90"/>
      <c r="B176" s="265" t="s">
        <v>248</v>
      </c>
      <c r="C176" s="266" t="s">
        <v>245</v>
      </c>
      <c r="D176" s="265" t="s">
        <v>143</v>
      </c>
      <c r="E176" s="265" t="s">
        <v>246</v>
      </c>
      <c r="F176" s="267" t="s">
        <v>41</v>
      </c>
      <c r="G176" s="250">
        <v>19.8</v>
      </c>
      <c r="H176" s="268">
        <v>663.91</v>
      </c>
      <c r="I176" s="268">
        <v>33.78</v>
      </c>
      <c r="J176" s="268">
        <v>768.28</v>
      </c>
      <c r="K176" s="268">
        <v>802.06</v>
      </c>
      <c r="L176" s="268">
        <v>668.84400000000005</v>
      </c>
      <c r="M176" s="268">
        <v>15211.936</v>
      </c>
      <c r="N176" s="268">
        <v>15880.78</v>
      </c>
      <c r="O176" s="269">
        <f>N176/N175</f>
        <v>1</v>
      </c>
      <c r="P176" s="40"/>
      <c r="Q176" s="45"/>
      <c r="R176" s="122"/>
      <c r="S176" s="44"/>
      <c r="T176" s="44"/>
      <c r="U176" s="44"/>
      <c r="V176" s="44"/>
      <c r="W176" s="44"/>
      <c r="X176" s="44"/>
      <c r="Y176" s="44"/>
      <c r="Z176" s="44"/>
      <c r="AA176" s="44"/>
      <c r="AB176" s="44"/>
      <c r="AC176" s="44"/>
      <c r="AD176" s="44"/>
      <c r="AE176" s="44"/>
      <c r="AF176" s="44"/>
      <c r="AG176" s="44"/>
      <c r="AH176" s="40"/>
      <c r="AI176" s="40"/>
      <c r="AJ176" s="40"/>
    </row>
    <row r="177" spans="1:36" x14ac:dyDescent="0.2">
      <c r="A177" s="90"/>
      <c r="B177" s="261">
        <v>14</v>
      </c>
      <c r="C177" s="261"/>
      <c r="D177" s="261"/>
      <c r="E177" s="261" t="s">
        <v>1488</v>
      </c>
      <c r="F177" s="261"/>
      <c r="G177" s="249"/>
      <c r="H177" s="262"/>
      <c r="I177" s="261"/>
      <c r="J177" s="261"/>
      <c r="K177" s="261"/>
      <c r="L177" s="261"/>
      <c r="M177" s="261"/>
      <c r="N177" s="263">
        <f>N178+N180+N188</f>
        <v>71434.76999999999</v>
      </c>
      <c r="O177" s="341">
        <f>N177/N471</f>
        <v>2.931584815506269E-2</v>
      </c>
      <c r="P177" s="40"/>
      <c r="Q177" s="45"/>
      <c r="R177" s="122"/>
      <c r="S177" s="44"/>
      <c r="T177" s="44"/>
      <c r="U177" s="44"/>
      <c r="V177" s="44"/>
      <c r="W177" s="44"/>
      <c r="X177" s="44"/>
      <c r="Y177" s="44"/>
      <c r="Z177" s="44"/>
      <c r="AA177" s="44"/>
      <c r="AB177" s="44"/>
      <c r="AC177" s="44"/>
      <c r="AD177" s="44"/>
      <c r="AE177" s="44"/>
      <c r="AF177" s="44"/>
      <c r="AG177" s="44"/>
      <c r="AH177" s="40"/>
      <c r="AI177" s="40"/>
      <c r="AJ177" s="40"/>
    </row>
    <row r="178" spans="1:36" x14ac:dyDescent="0.2">
      <c r="A178" s="90"/>
      <c r="B178" s="261" t="s">
        <v>253</v>
      </c>
      <c r="C178" s="261"/>
      <c r="D178" s="261"/>
      <c r="E178" s="261" t="s">
        <v>1489</v>
      </c>
      <c r="F178" s="261"/>
      <c r="G178" s="249"/>
      <c r="H178" s="262"/>
      <c r="I178" s="261"/>
      <c r="J178" s="261"/>
      <c r="K178" s="261"/>
      <c r="L178" s="261"/>
      <c r="M178" s="261"/>
      <c r="N178" s="263">
        <v>350.64</v>
      </c>
      <c r="O178" s="264">
        <f>N178/N177</f>
        <v>4.9085340374162333E-3</v>
      </c>
      <c r="P178" s="40"/>
      <c r="Q178" s="45"/>
      <c r="R178" s="122"/>
      <c r="S178" s="44"/>
      <c r="T178" s="44"/>
      <c r="U178" s="44"/>
      <c r="V178" s="44"/>
      <c r="W178" s="44"/>
      <c r="X178" s="44"/>
      <c r="Y178" s="44"/>
      <c r="Z178" s="44"/>
      <c r="AA178" s="44"/>
      <c r="AB178" s="44"/>
      <c r="AC178" s="44"/>
      <c r="AD178" s="44"/>
      <c r="AE178" s="44"/>
      <c r="AF178" s="44"/>
      <c r="AG178" s="44"/>
      <c r="AH178" s="40"/>
      <c r="AI178" s="40"/>
      <c r="AJ178" s="40"/>
    </row>
    <row r="179" spans="1:36" ht="28.5" x14ac:dyDescent="0.2">
      <c r="A179" s="90"/>
      <c r="B179" s="265" t="s">
        <v>2260</v>
      </c>
      <c r="C179" s="266" t="s">
        <v>256</v>
      </c>
      <c r="D179" s="265" t="s">
        <v>40</v>
      </c>
      <c r="E179" s="265" t="s">
        <v>2261</v>
      </c>
      <c r="F179" s="267" t="s">
        <v>44</v>
      </c>
      <c r="G179" s="250">
        <v>3</v>
      </c>
      <c r="H179" s="268">
        <v>96.75</v>
      </c>
      <c r="I179" s="268">
        <v>15.88</v>
      </c>
      <c r="J179" s="268">
        <v>101</v>
      </c>
      <c r="K179" s="268">
        <v>116.88</v>
      </c>
      <c r="L179" s="268">
        <v>47.64</v>
      </c>
      <c r="M179" s="268">
        <v>303</v>
      </c>
      <c r="N179" s="268">
        <v>350.64</v>
      </c>
      <c r="O179" s="269">
        <f>N179/N178</f>
        <v>1</v>
      </c>
      <c r="P179" s="40"/>
      <c r="Q179" s="45"/>
      <c r="R179" s="122"/>
      <c r="S179" s="44"/>
      <c r="T179" s="44"/>
      <c r="U179" s="44"/>
      <c r="V179" s="44"/>
      <c r="W179" s="44"/>
      <c r="X179" s="44"/>
      <c r="Y179" s="44"/>
      <c r="Z179" s="44"/>
      <c r="AA179" s="44"/>
      <c r="AB179" s="44"/>
      <c r="AC179" s="44"/>
      <c r="AD179" s="44"/>
      <c r="AE179" s="44"/>
      <c r="AF179" s="44"/>
      <c r="AG179" s="44"/>
      <c r="AH179" s="40"/>
      <c r="AI179" s="40"/>
      <c r="AJ179" s="40"/>
    </row>
    <row r="180" spans="1:36" x14ac:dyDescent="0.2">
      <c r="A180" s="90"/>
      <c r="B180" s="261" t="s">
        <v>2047</v>
      </c>
      <c r="C180" s="261"/>
      <c r="D180" s="261"/>
      <c r="E180" s="261" t="s">
        <v>1495</v>
      </c>
      <c r="F180" s="261"/>
      <c r="G180" s="249"/>
      <c r="H180" s="262"/>
      <c r="I180" s="261"/>
      <c r="J180" s="261"/>
      <c r="K180" s="261"/>
      <c r="L180" s="261"/>
      <c r="M180" s="261"/>
      <c r="N180" s="263">
        <v>17787.54</v>
      </c>
      <c r="O180" s="264">
        <f>N180/N177</f>
        <v>0.24900395143709433</v>
      </c>
      <c r="P180" s="40"/>
      <c r="Q180" s="45"/>
      <c r="R180" s="122"/>
      <c r="S180" s="44"/>
      <c r="T180" s="44"/>
      <c r="U180" s="44"/>
      <c r="V180" s="44"/>
      <c r="W180" s="44"/>
      <c r="X180" s="44"/>
      <c r="Y180" s="44"/>
      <c r="Z180" s="44"/>
      <c r="AA180" s="44"/>
      <c r="AB180" s="44"/>
      <c r="AC180" s="44"/>
      <c r="AD180" s="44"/>
      <c r="AE180" s="44"/>
      <c r="AF180" s="44"/>
      <c r="AG180" s="44"/>
      <c r="AH180" s="40"/>
      <c r="AI180" s="40"/>
      <c r="AJ180" s="40"/>
    </row>
    <row r="181" spans="1:36" ht="28.5" x14ac:dyDescent="0.2">
      <c r="A181" s="90"/>
      <c r="B181" s="265" t="s">
        <v>2262</v>
      </c>
      <c r="C181" s="266" t="s">
        <v>254</v>
      </c>
      <c r="D181" s="265" t="s">
        <v>40</v>
      </c>
      <c r="E181" s="265" t="s">
        <v>255</v>
      </c>
      <c r="F181" s="267" t="s">
        <v>44</v>
      </c>
      <c r="G181" s="250">
        <v>7</v>
      </c>
      <c r="H181" s="268">
        <v>548.04</v>
      </c>
      <c r="I181" s="268">
        <v>37.159999999999997</v>
      </c>
      <c r="J181" s="268">
        <v>624.91999999999996</v>
      </c>
      <c r="K181" s="268">
        <v>662.08</v>
      </c>
      <c r="L181" s="268">
        <v>260.12</v>
      </c>
      <c r="M181" s="268">
        <v>4374.4399999999996</v>
      </c>
      <c r="N181" s="268">
        <v>4634.5600000000004</v>
      </c>
      <c r="O181" s="269">
        <f>N181/N$180</f>
        <v>0.26055092497332405</v>
      </c>
      <c r="P181" s="40"/>
      <c r="Q181" s="45"/>
      <c r="R181" s="122"/>
      <c r="S181" s="44"/>
      <c r="T181" s="44"/>
      <c r="U181" s="44"/>
      <c r="V181" s="44"/>
      <c r="W181" s="44"/>
      <c r="X181" s="44"/>
      <c r="Y181" s="44"/>
      <c r="Z181" s="44"/>
      <c r="AA181" s="44"/>
      <c r="AB181" s="44"/>
      <c r="AC181" s="44"/>
      <c r="AD181" s="44"/>
      <c r="AE181" s="44"/>
      <c r="AF181" s="44"/>
      <c r="AG181" s="44"/>
      <c r="AH181" s="40"/>
      <c r="AI181" s="40"/>
      <c r="AJ181" s="40"/>
    </row>
    <row r="182" spans="1:36" x14ac:dyDescent="0.2">
      <c r="A182" s="90"/>
      <c r="B182" s="265" t="s">
        <v>2263</v>
      </c>
      <c r="C182" s="266" t="s">
        <v>1933</v>
      </c>
      <c r="D182" s="265" t="s">
        <v>196</v>
      </c>
      <c r="E182" s="265" t="s">
        <v>2264</v>
      </c>
      <c r="F182" s="267" t="s">
        <v>44</v>
      </c>
      <c r="G182" s="250">
        <v>1</v>
      </c>
      <c r="H182" s="268">
        <v>1040.98</v>
      </c>
      <c r="I182" s="268">
        <v>89.5</v>
      </c>
      <c r="J182" s="268">
        <v>1168.0999999999999</v>
      </c>
      <c r="K182" s="268">
        <v>1257.5999999999999</v>
      </c>
      <c r="L182" s="268">
        <v>89.5</v>
      </c>
      <c r="M182" s="268">
        <v>1168.0999999999999</v>
      </c>
      <c r="N182" s="268">
        <v>1257.5999999999999</v>
      </c>
      <c r="O182" s="269">
        <f t="shared" ref="O182:O187" si="37">N182/N$180</f>
        <v>7.070117621661004E-2</v>
      </c>
      <c r="P182" s="40"/>
      <c r="Q182" s="45"/>
      <c r="R182" s="122"/>
      <c r="S182" s="44"/>
      <c r="T182" s="44"/>
      <c r="U182" s="44"/>
      <c r="V182" s="44"/>
      <c r="W182" s="44"/>
      <c r="X182" s="44"/>
      <c r="Y182" s="44"/>
      <c r="Z182" s="44"/>
      <c r="AA182" s="44"/>
      <c r="AB182" s="44"/>
      <c r="AC182" s="44"/>
      <c r="AD182" s="44"/>
      <c r="AE182" s="44"/>
      <c r="AF182" s="44"/>
      <c r="AG182" s="44"/>
      <c r="AH182" s="40"/>
      <c r="AI182" s="40"/>
      <c r="AJ182" s="40"/>
    </row>
    <row r="183" spans="1:36" ht="42.75" x14ac:dyDescent="0.2">
      <c r="A183" s="90"/>
      <c r="B183" s="265" t="s">
        <v>2265</v>
      </c>
      <c r="C183" s="266" t="s">
        <v>1934</v>
      </c>
      <c r="D183" s="265" t="s">
        <v>40</v>
      </c>
      <c r="E183" s="265" t="s">
        <v>1935</v>
      </c>
      <c r="F183" s="267" t="s">
        <v>44</v>
      </c>
      <c r="G183" s="250">
        <v>15</v>
      </c>
      <c r="H183" s="268">
        <v>457.01</v>
      </c>
      <c r="I183" s="268">
        <v>50.92</v>
      </c>
      <c r="J183" s="268">
        <v>501.19</v>
      </c>
      <c r="K183" s="268">
        <v>552.11</v>
      </c>
      <c r="L183" s="268">
        <v>763.8</v>
      </c>
      <c r="M183" s="268">
        <v>7517.85</v>
      </c>
      <c r="N183" s="268">
        <v>8281.65</v>
      </c>
      <c r="O183" s="269">
        <f t="shared" si="37"/>
        <v>0.46558714695792669</v>
      </c>
      <c r="P183" s="40"/>
      <c r="Q183" s="45"/>
      <c r="R183" s="122"/>
      <c r="S183" s="44"/>
      <c r="T183" s="44"/>
      <c r="U183" s="44"/>
      <c r="V183" s="44"/>
      <c r="W183" s="44"/>
      <c r="X183" s="44"/>
      <c r="Y183" s="44"/>
      <c r="Z183" s="44"/>
      <c r="AA183" s="44"/>
      <c r="AB183" s="44"/>
      <c r="AC183" s="44"/>
      <c r="AD183" s="44"/>
      <c r="AE183" s="44"/>
      <c r="AF183" s="44"/>
      <c r="AG183" s="44"/>
      <c r="AH183" s="40"/>
      <c r="AI183" s="40"/>
      <c r="AJ183" s="40"/>
    </row>
    <row r="184" spans="1:36" ht="42.75" x14ac:dyDescent="0.2">
      <c r="A184" s="90"/>
      <c r="B184" s="265" t="s">
        <v>2266</v>
      </c>
      <c r="C184" s="266" t="s">
        <v>257</v>
      </c>
      <c r="D184" s="265" t="s">
        <v>40</v>
      </c>
      <c r="E184" s="265" t="s">
        <v>258</v>
      </c>
      <c r="F184" s="267" t="s">
        <v>44</v>
      </c>
      <c r="G184" s="250">
        <v>1</v>
      </c>
      <c r="H184" s="268">
        <v>960.84</v>
      </c>
      <c r="I184" s="268">
        <v>80.73</v>
      </c>
      <c r="J184" s="268">
        <v>1080.06</v>
      </c>
      <c r="K184" s="268">
        <v>1160.79</v>
      </c>
      <c r="L184" s="268">
        <v>80.73</v>
      </c>
      <c r="M184" s="268">
        <v>1080.06</v>
      </c>
      <c r="N184" s="268">
        <v>1160.79</v>
      </c>
      <c r="O184" s="269">
        <f t="shared" si="37"/>
        <v>6.5258602369973578E-2</v>
      </c>
      <c r="P184" s="40"/>
      <c r="Q184" s="45"/>
      <c r="R184" s="122"/>
      <c r="S184" s="44"/>
      <c r="T184" s="44"/>
      <c r="U184" s="44"/>
      <c r="V184" s="44"/>
      <c r="W184" s="44"/>
      <c r="X184" s="44"/>
      <c r="Y184" s="44"/>
      <c r="Z184" s="44"/>
      <c r="AA184" s="44"/>
      <c r="AB184" s="44"/>
      <c r="AC184" s="44"/>
      <c r="AD184" s="44"/>
      <c r="AE184" s="44"/>
      <c r="AF184" s="44"/>
      <c r="AG184" s="44"/>
      <c r="AH184" s="40"/>
      <c r="AI184" s="40"/>
      <c r="AJ184" s="40"/>
    </row>
    <row r="185" spans="1:36" ht="28.5" x14ac:dyDescent="0.2">
      <c r="A185" s="90"/>
      <c r="B185" s="265" t="s">
        <v>2267</v>
      </c>
      <c r="C185" s="266" t="s">
        <v>1496</v>
      </c>
      <c r="D185" s="265" t="s">
        <v>1497</v>
      </c>
      <c r="E185" s="265" t="s">
        <v>1835</v>
      </c>
      <c r="F185" s="267" t="s">
        <v>1498</v>
      </c>
      <c r="G185" s="250">
        <v>1</v>
      </c>
      <c r="H185" s="268">
        <v>567.87</v>
      </c>
      <c r="I185" s="268">
        <v>111.63</v>
      </c>
      <c r="J185" s="268">
        <v>574.41</v>
      </c>
      <c r="K185" s="268">
        <v>686.04</v>
      </c>
      <c r="L185" s="268">
        <v>111.63</v>
      </c>
      <c r="M185" s="268">
        <v>574.41</v>
      </c>
      <c r="N185" s="268">
        <v>686.04</v>
      </c>
      <c r="O185" s="269">
        <f t="shared" si="37"/>
        <v>3.8568571033431261E-2</v>
      </c>
      <c r="P185" s="40"/>
      <c r="Q185" s="45"/>
      <c r="R185" s="122"/>
      <c r="S185" s="44"/>
      <c r="T185" s="44"/>
      <c r="U185" s="44"/>
      <c r="V185" s="44"/>
      <c r="W185" s="44"/>
      <c r="X185" s="44"/>
      <c r="Y185" s="44"/>
      <c r="Z185" s="44"/>
      <c r="AA185" s="44"/>
      <c r="AB185" s="44"/>
      <c r="AC185" s="44"/>
      <c r="AD185" s="44"/>
      <c r="AE185" s="44"/>
      <c r="AF185" s="44"/>
      <c r="AG185" s="44"/>
      <c r="AH185" s="40"/>
      <c r="AI185" s="40"/>
      <c r="AJ185" s="40"/>
    </row>
    <row r="186" spans="1:36" ht="28.5" x14ac:dyDescent="0.2">
      <c r="A186" s="90"/>
      <c r="B186" s="265" t="s">
        <v>2268</v>
      </c>
      <c r="C186" s="266" t="s">
        <v>2109</v>
      </c>
      <c r="D186" s="265" t="s">
        <v>40</v>
      </c>
      <c r="E186" s="265" t="s">
        <v>2110</v>
      </c>
      <c r="F186" s="267" t="s">
        <v>44</v>
      </c>
      <c r="G186" s="250">
        <v>3</v>
      </c>
      <c r="H186" s="268">
        <v>147.13</v>
      </c>
      <c r="I186" s="268">
        <v>27.9</v>
      </c>
      <c r="J186" s="268">
        <v>149.84</v>
      </c>
      <c r="K186" s="268">
        <v>177.74</v>
      </c>
      <c r="L186" s="268">
        <v>83.7</v>
      </c>
      <c r="M186" s="268">
        <v>449.52</v>
      </c>
      <c r="N186" s="268">
        <v>533.22</v>
      </c>
      <c r="O186" s="269">
        <f t="shared" si="37"/>
        <v>2.9977163789933852E-2</v>
      </c>
      <c r="P186" s="40"/>
      <c r="Q186" s="45"/>
      <c r="R186" s="81"/>
      <c r="S186" s="44"/>
      <c r="T186" s="44"/>
      <c r="U186" s="44"/>
      <c r="V186" s="44"/>
      <c r="W186" s="44"/>
      <c r="X186" s="44"/>
      <c r="Y186" s="44"/>
      <c r="Z186" s="44"/>
      <c r="AA186" s="44"/>
      <c r="AB186" s="44"/>
      <c r="AC186" s="44"/>
      <c r="AD186" s="44"/>
      <c r="AE186" s="44"/>
      <c r="AF186" s="44"/>
      <c r="AG186" s="44"/>
      <c r="AH186" s="40"/>
      <c r="AI186" s="40"/>
      <c r="AJ186" s="40"/>
    </row>
    <row r="187" spans="1:36" x14ac:dyDescent="0.2">
      <c r="A187" s="90"/>
      <c r="B187" s="265" t="s">
        <v>2269</v>
      </c>
      <c r="C187" s="266" t="s">
        <v>2111</v>
      </c>
      <c r="D187" s="265" t="s">
        <v>196</v>
      </c>
      <c r="E187" s="265" t="s">
        <v>2112</v>
      </c>
      <c r="F187" s="267" t="s">
        <v>44</v>
      </c>
      <c r="G187" s="250">
        <v>8</v>
      </c>
      <c r="H187" s="268">
        <v>127.65</v>
      </c>
      <c r="I187" s="268">
        <v>31.8</v>
      </c>
      <c r="J187" s="268">
        <v>122.41</v>
      </c>
      <c r="K187" s="268">
        <v>154.21</v>
      </c>
      <c r="L187" s="268">
        <v>254.4</v>
      </c>
      <c r="M187" s="268">
        <v>979.28</v>
      </c>
      <c r="N187" s="268">
        <v>1233.68</v>
      </c>
      <c r="O187" s="269">
        <f t="shared" si="37"/>
        <v>6.9356414658800492E-2</v>
      </c>
      <c r="P187" s="40"/>
      <c r="Q187" s="45"/>
      <c r="R187" s="81"/>
      <c r="S187" s="44"/>
      <c r="T187" s="44"/>
      <c r="U187" s="44"/>
      <c r="V187" s="44"/>
      <c r="W187" s="44"/>
      <c r="X187" s="44"/>
      <c r="Y187" s="44"/>
      <c r="Z187" s="44"/>
      <c r="AA187" s="44"/>
      <c r="AB187" s="44"/>
      <c r="AC187" s="44"/>
      <c r="AD187" s="44"/>
      <c r="AE187" s="44"/>
      <c r="AF187" s="44"/>
      <c r="AG187" s="44"/>
      <c r="AH187" s="40"/>
      <c r="AI187" s="40"/>
      <c r="AJ187" s="40"/>
    </row>
    <row r="188" spans="1:36" x14ac:dyDescent="0.2">
      <c r="A188" s="90"/>
      <c r="B188" s="261" t="s">
        <v>2270</v>
      </c>
      <c r="C188" s="261"/>
      <c r="D188" s="261"/>
      <c r="E188" s="261" t="s">
        <v>1936</v>
      </c>
      <c r="F188" s="261"/>
      <c r="G188" s="249"/>
      <c r="H188" s="262"/>
      <c r="I188" s="261"/>
      <c r="J188" s="261"/>
      <c r="K188" s="261"/>
      <c r="L188" s="261"/>
      <c r="M188" s="261"/>
      <c r="N188" s="263">
        <v>53296.59</v>
      </c>
      <c r="O188" s="264">
        <f>N188/N177</f>
        <v>0.74608751452548949</v>
      </c>
      <c r="P188" s="40"/>
      <c r="Q188" s="45"/>
      <c r="R188" s="81"/>
      <c r="S188" s="44"/>
      <c r="T188" s="44"/>
      <c r="U188" s="44"/>
      <c r="V188" s="44"/>
      <c r="W188" s="44"/>
      <c r="X188" s="44"/>
      <c r="Y188" s="44"/>
      <c r="Z188" s="44"/>
      <c r="AA188" s="44"/>
      <c r="AB188" s="44"/>
      <c r="AC188" s="44"/>
      <c r="AD188" s="44"/>
      <c r="AE188" s="44"/>
      <c r="AF188" s="44"/>
      <c r="AG188" s="44"/>
      <c r="AH188" s="40"/>
      <c r="AI188" s="40"/>
      <c r="AJ188" s="40"/>
    </row>
    <row r="189" spans="1:36" x14ac:dyDescent="0.2">
      <c r="A189" s="90"/>
      <c r="B189" s="265" t="s">
        <v>2271</v>
      </c>
      <c r="C189" s="266" t="s">
        <v>1937</v>
      </c>
      <c r="D189" s="265" t="s">
        <v>196</v>
      </c>
      <c r="E189" s="265" t="s">
        <v>1938</v>
      </c>
      <c r="F189" s="267" t="s">
        <v>41</v>
      </c>
      <c r="G189" s="250">
        <v>7.14</v>
      </c>
      <c r="H189" s="268">
        <v>1419.9</v>
      </c>
      <c r="I189" s="268">
        <v>232.45</v>
      </c>
      <c r="J189" s="268">
        <v>1482.93</v>
      </c>
      <c r="K189" s="268">
        <v>1715.38</v>
      </c>
      <c r="L189" s="268">
        <v>1659.693</v>
      </c>
      <c r="M189" s="268">
        <v>10588.117</v>
      </c>
      <c r="N189" s="268">
        <v>12247.81</v>
      </c>
      <c r="O189" s="269">
        <f>N189/N$188</f>
        <v>0.22980475861588895</v>
      </c>
      <c r="P189" s="40"/>
      <c r="Q189" s="45"/>
      <c r="R189" s="122"/>
      <c r="S189" s="44"/>
      <c r="T189" s="44"/>
      <c r="U189" s="44"/>
      <c r="V189" s="44"/>
      <c r="W189" s="44"/>
      <c r="X189" s="44"/>
      <c r="Y189" s="44"/>
      <c r="Z189" s="44"/>
      <c r="AA189" s="44"/>
      <c r="AB189" s="44"/>
      <c r="AC189" s="44"/>
      <c r="AD189" s="44"/>
      <c r="AE189" s="44"/>
      <c r="AF189" s="44"/>
      <c r="AG189" s="44"/>
      <c r="AH189" s="40"/>
      <c r="AI189" s="40"/>
      <c r="AJ189" s="40"/>
    </row>
    <row r="190" spans="1:36" x14ac:dyDescent="0.2">
      <c r="A190" s="90"/>
      <c r="B190" s="265" t="s">
        <v>2272</v>
      </c>
      <c r="C190" s="266" t="s">
        <v>1939</v>
      </c>
      <c r="D190" s="265" t="s">
        <v>143</v>
      </c>
      <c r="E190" s="265" t="s">
        <v>1940</v>
      </c>
      <c r="F190" s="267" t="s">
        <v>165</v>
      </c>
      <c r="G190" s="250">
        <v>1</v>
      </c>
      <c r="H190" s="268">
        <v>2408.41</v>
      </c>
      <c r="I190" s="268">
        <v>7.97</v>
      </c>
      <c r="J190" s="268">
        <v>2901.63</v>
      </c>
      <c r="K190" s="268">
        <v>2909.6</v>
      </c>
      <c r="L190" s="268">
        <v>7.97</v>
      </c>
      <c r="M190" s="268">
        <v>2901.63</v>
      </c>
      <c r="N190" s="268">
        <v>2909.6</v>
      </c>
      <c r="O190" s="269">
        <f t="shared" ref="O190:O203" si="38">N190/N$188</f>
        <v>5.4592610896869766E-2</v>
      </c>
      <c r="P190" s="40"/>
      <c r="Q190" s="45"/>
      <c r="R190" s="122"/>
      <c r="S190" s="44"/>
      <c r="T190" s="44"/>
      <c r="U190" s="44"/>
      <c r="V190" s="44"/>
      <c r="W190" s="44"/>
      <c r="X190" s="44"/>
      <c r="Y190" s="44"/>
      <c r="Z190" s="44"/>
      <c r="AA190" s="44"/>
      <c r="AB190" s="44"/>
      <c r="AC190" s="44"/>
      <c r="AD190" s="44"/>
      <c r="AE190" s="44"/>
      <c r="AF190" s="44"/>
      <c r="AG190" s="44"/>
      <c r="AH190" s="40"/>
      <c r="AI190" s="40"/>
      <c r="AJ190" s="40"/>
    </row>
    <row r="191" spans="1:36" ht="28.5" x14ac:dyDescent="0.2">
      <c r="A191" s="90"/>
      <c r="B191" s="265" t="s">
        <v>2273</v>
      </c>
      <c r="C191" s="266" t="s">
        <v>2274</v>
      </c>
      <c r="D191" s="265" t="s">
        <v>40</v>
      </c>
      <c r="E191" s="265" t="s">
        <v>2275</v>
      </c>
      <c r="F191" s="267" t="s">
        <v>44</v>
      </c>
      <c r="G191" s="250">
        <v>8</v>
      </c>
      <c r="H191" s="268">
        <v>246.89</v>
      </c>
      <c r="I191" s="268">
        <v>15.74</v>
      </c>
      <c r="J191" s="268">
        <v>282.52</v>
      </c>
      <c r="K191" s="268">
        <v>298.26</v>
      </c>
      <c r="L191" s="268">
        <v>125.92</v>
      </c>
      <c r="M191" s="268">
        <v>2260.16</v>
      </c>
      <c r="N191" s="268">
        <v>2386.08</v>
      </c>
      <c r="O191" s="269">
        <f t="shared" si="38"/>
        <v>4.4769843624141811E-2</v>
      </c>
      <c r="P191" s="40"/>
      <c r="Q191" s="45"/>
      <c r="R191" s="122"/>
      <c r="S191" s="44"/>
      <c r="T191" s="44"/>
      <c r="U191" s="44"/>
      <c r="V191" s="44"/>
      <c r="W191" s="44"/>
      <c r="X191" s="44"/>
      <c r="Y191" s="44"/>
      <c r="Z191" s="44"/>
      <c r="AA191" s="44"/>
      <c r="AB191" s="44"/>
      <c r="AC191" s="44"/>
      <c r="AD191" s="44"/>
      <c r="AE191" s="44"/>
      <c r="AF191" s="44"/>
      <c r="AG191" s="44"/>
      <c r="AH191" s="40"/>
      <c r="AI191" s="40"/>
      <c r="AJ191" s="40"/>
    </row>
    <row r="192" spans="1:36" ht="28.5" x14ac:dyDescent="0.2">
      <c r="A192" s="90"/>
      <c r="B192" s="265" t="s">
        <v>2276</v>
      </c>
      <c r="C192" s="266" t="s">
        <v>160</v>
      </c>
      <c r="D192" s="265" t="s">
        <v>40</v>
      </c>
      <c r="E192" s="265" t="s">
        <v>2277</v>
      </c>
      <c r="F192" s="267" t="s">
        <v>44</v>
      </c>
      <c r="G192" s="250">
        <v>5</v>
      </c>
      <c r="H192" s="268">
        <v>85.14</v>
      </c>
      <c r="I192" s="268">
        <v>5.42</v>
      </c>
      <c r="J192" s="268">
        <v>97.43</v>
      </c>
      <c r="K192" s="268">
        <v>102.85</v>
      </c>
      <c r="L192" s="268">
        <v>27.1</v>
      </c>
      <c r="M192" s="268">
        <v>487.15</v>
      </c>
      <c r="N192" s="268">
        <v>514.25</v>
      </c>
      <c r="O192" s="269">
        <f t="shared" si="38"/>
        <v>9.6488349442243864E-3</v>
      </c>
      <c r="P192" s="40"/>
      <c r="Q192" s="45"/>
      <c r="R192" s="122"/>
      <c r="S192" s="44"/>
      <c r="T192" s="44"/>
      <c r="U192" s="44"/>
      <c r="V192" s="44"/>
      <c r="W192" s="44"/>
      <c r="X192" s="44"/>
      <c r="Y192" s="44"/>
      <c r="Z192" s="44"/>
      <c r="AA192" s="44"/>
      <c r="AB192" s="44"/>
      <c r="AC192" s="44"/>
      <c r="AD192" s="44"/>
      <c r="AE192" s="44"/>
      <c r="AF192" s="44"/>
      <c r="AG192" s="44"/>
      <c r="AH192" s="40"/>
      <c r="AI192" s="40"/>
      <c r="AJ192" s="40"/>
    </row>
    <row r="193" spans="1:36" x14ac:dyDescent="0.2">
      <c r="A193" s="90"/>
      <c r="B193" s="265" t="s">
        <v>2278</v>
      </c>
      <c r="C193" s="266" t="s">
        <v>1492</v>
      </c>
      <c r="D193" s="265" t="s">
        <v>196</v>
      </c>
      <c r="E193" s="265" t="s">
        <v>1834</v>
      </c>
      <c r="F193" s="267" t="s">
        <v>44</v>
      </c>
      <c r="G193" s="250">
        <v>2</v>
      </c>
      <c r="H193" s="268">
        <v>347.44</v>
      </c>
      <c r="I193" s="268">
        <v>24.25</v>
      </c>
      <c r="J193" s="268">
        <v>395.49</v>
      </c>
      <c r="K193" s="268">
        <v>419.74</v>
      </c>
      <c r="L193" s="268">
        <v>48.5</v>
      </c>
      <c r="M193" s="268">
        <v>790.98</v>
      </c>
      <c r="N193" s="268">
        <v>839.48</v>
      </c>
      <c r="O193" s="269">
        <f t="shared" si="38"/>
        <v>1.5751101524506542E-2</v>
      </c>
      <c r="P193" s="40"/>
      <c r="Q193" s="45"/>
      <c r="R193" s="81"/>
      <c r="S193" s="44"/>
      <c r="T193" s="44"/>
      <c r="U193" s="44"/>
      <c r="V193" s="44"/>
      <c r="W193" s="44"/>
      <c r="X193" s="44"/>
      <c r="Y193" s="44"/>
      <c r="Z193" s="44"/>
      <c r="AA193" s="44"/>
      <c r="AB193" s="44"/>
      <c r="AC193" s="44"/>
      <c r="AD193" s="44"/>
      <c r="AE193" s="44"/>
      <c r="AF193" s="44"/>
      <c r="AG193" s="44"/>
      <c r="AH193" s="40"/>
      <c r="AI193" s="40"/>
      <c r="AJ193" s="40"/>
    </row>
    <row r="194" spans="1:36" x14ac:dyDescent="0.2">
      <c r="A194" s="90"/>
      <c r="B194" s="265" t="s">
        <v>2279</v>
      </c>
      <c r="C194" s="266" t="s">
        <v>1941</v>
      </c>
      <c r="D194" s="265" t="s">
        <v>196</v>
      </c>
      <c r="E194" s="265" t="s">
        <v>1942</v>
      </c>
      <c r="F194" s="267" t="s">
        <v>44</v>
      </c>
      <c r="G194" s="250">
        <v>8</v>
      </c>
      <c r="H194" s="268">
        <v>368.72</v>
      </c>
      <c r="I194" s="268">
        <v>89.06</v>
      </c>
      <c r="J194" s="268">
        <v>356.39</v>
      </c>
      <c r="K194" s="268">
        <v>445.45</v>
      </c>
      <c r="L194" s="268">
        <v>712.48</v>
      </c>
      <c r="M194" s="268">
        <v>2851.12</v>
      </c>
      <c r="N194" s="268">
        <v>3563.6</v>
      </c>
      <c r="O194" s="269">
        <f t="shared" si="38"/>
        <v>6.686356481718625E-2</v>
      </c>
      <c r="P194" s="40"/>
      <c r="Q194" s="45"/>
      <c r="R194" s="81"/>
      <c r="S194" s="44"/>
      <c r="T194" s="44"/>
      <c r="U194" s="44"/>
      <c r="V194" s="44"/>
      <c r="W194" s="44"/>
      <c r="X194" s="44"/>
      <c r="Y194" s="44"/>
      <c r="Z194" s="44"/>
      <c r="AA194" s="44"/>
      <c r="AB194" s="44"/>
      <c r="AC194" s="44"/>
      <c r="AD194" s="44"/>
      <c r="AE194" s="44"/>
      <c r="AF194" s="44"/>
      <c r="AG194" s="44"/>
      <c r="AH194" s="40"/>
      <c r="AI194" s="40"/>
      <c r="AJ194" s="40"/>
    </row>
    <row r="195" spans="1:36" x14ac:dyDescent="0.2">
      <c r="A195" s="90"/>
      <c r="B195" s="265" t="s">
        <v>2280</v>
      </c>
      <c r="C195" s="266" t="s">
        <v>259</v>
      </c>
      <c r="D195" s="265" t="s">
        <v>143</v>
      </c>
      <c r="E195" s="265" t="s">
        <v>260</v>
      </c>
      <c r="F195" s="267" t="s">
        <v>165</v>
      </c>
      <c r="G195" s="250">
        <v>27</v>
      </c>
      <c r="H195" s="268">
        <v>271.99</v>
      </c>
      <c r="I195" s="268">
        <v>19.78</v>
      </c>
      <c r="J195" s="268">
        <v>308.81</v>
      </c>
      <c r="K195" s="268">
        <v>328.59</v>
      </c>
      <c r="L195" s="268">
        <v>534.05999999999995</v>
      </c>
      <c r="M195" s="268">
        <v>8337.8700000000008</v>
      </c>
      <c r="N195" s="268">
        <v>8871.93</v>
      </c>
      <c r="O195" s="269">
        <f t="shared" si="38"/>
        <v>0.16646337035821618</v>
      </c>
      <c r="P195" s="40"/>
      <c r="Q195" s="45"/>
      <c r="R195" s="122"/>
      <c r="S195" s="44"/>
      <c r="T195" s="44"/>
      <c r="U195" s="44"/>
      <c r="V195" s="44"/>
      <c r="W195" s="44"/>
      <c r="X195" s="44"/>
      <c r="Y195" s="44"/>
      <c r="Z195" s="44"/>
      <c r="AA195" s="44"/>
      <c r="AB195" s="44"/>
      <c r="AC195" s="44"/>
      <c r="AD195" s="44"/>
      <c r="AE195" s="44"/>
      <c r="AF195" s="44"/>
      <c r="AG195" s="44"/>
      <c r="AH195" s="40"/>
      <c r="AI195" s="40"/>
      <c r="AJ195" s="40"/>
    </row>
    <row r="196" spans="1:36" x14ac:dyDescent="0.2">
      <c r="A196" s="90"/>
      <c r="B196" s="265" t="s">
        <v>2281</v>
      </c>
      <c r="C196" s="266" t="s">
        <v>261</v>
      </c>
      <c r="D196" s="265" t="s">
        <v>143</v>
      </c>
      <c r="E196" s="265" t="s">
        <v>262</v>
      </c>
      <c r="F196" s="267" t="s">
        <v>165</v>
      </c>
      <c r="G196" s="250">
        <v>7</v>
      </c>
      <c r="H196" s="268">
        <v>812.9</v>
      </c>
      <c r="I196" s="268">
        <v>11.55</v>
      </c>
      <c r="J196" s="268">
        <v>970.51</v>
      </c>
      <c r="K196" s="268">
        <v>982.06</v>
      </c>
      <c r="L196" s="268">
        <v>80.849999999999994</v>
      </c>
      <c r="M196" s="268">
        <v>6793.57</v>
      </c>
      <c r="N196" s="268">
        <v>6874.42</v>
      </c>
      <c r="O196" s="269">
        <f t="shared" si="38"/>
        <v>0.12898423707783183</v>
      </c>
      <c r="P196" s="40"/>
      <c r="Q196" s="45"/>
      <c r="R196" s="122"/>
      <c r="S196" s="44"/>
      <c r="T196" s="44"/>
      <c r="U196" s="44"/>
      <c r="V196" s="44"/>
      <c r="W196" s="44"/>
      <c r="X196" s="44"/>
      <c r="Y196" s="44"/>
      <c r="Z196" s="44"/>
      <c r="AA196" s="44"/>
      <c r="AB196" s="44"/>
      <c r="AC196" s="44"/>
      <c r="AD196" s="44"/>
      <c r="AE196" s="44"/>
      <c r="AF196" s="44"/>
      <c r="AG196" s="44"/>
      <c r="AH196" s="40"/>
      <c r="AI196" s="40"/>
      <c r="AJ196" s="40"/>
    </row>
    <row r="197" spans="1:36" x14ac:dyDescent="0.2">
      <c r="A197" s="90"/>
      <c r="B197" s="265" t="s">
        <v>2282</v>
      </c>
      <c r="C197" s="266" t="s">
        <v>266</v>
      </c>
      <c r="D197" s="265" t="s">
        <v>143</v>
      </c>
      <c r="E197" s="265" t="s">
        <v>267</v>
      </c>
      <c r="F197" s="267" t="s">
        <v>165</v>
      </c>
      <c r="G197" s="250">
        <v>10</v>
      </c>
      <c r="H197" s="268">
        <v>221.66</v>
      </c>
      <c r="I197" s="268">
        <v>6.92</v>
      </c>
      <c r="J197" s="268">
        <v>260.86</v>
      </c>
      <c r="K197" s="268">
        <v>267.77999999999997</v>
      </c>
      <c r="L197" s="268">
        <v>69.2</v>
      </c>
      <c r="M197" s="268">
        <v>2608.6</v>
      </c>
      <c r="N197" s="268">
        <v>2677.8</v>
      </c>
      <c r="O197" s="269">
        <f t="shared" si="38"/>
        <v>5.0243364537956373E-2</v>
      </c>
      <c r="P197" s="40"/>
      <c r="Q197" s="45"/>
      <c r="R197" s="122"/>
      <c r="S197" s="44"/>
      <c r="T197" s="44"/>
      <c r="U197" s="44"/>
      <c r="V197" s="44"/>
      <c r="W197" s="44"/>
      <c r="X197" s="44"/>
      <c r="Y197" s="44"/>
      <c r="Z197" s="44"/>
      <c r="AA197" s="44"/>
      <c r="AB197" s="44"/>
      <c r="AC197" s="44"/>
      <c r="AD197" s="44"/>
      <c r="AE197" s="44"/>
      <c r="AF197" s="44"/>
      <c r="AG197" s="44"/>
      <c r="AH197" s="40"/>
      <c r="AI197" s="40"/>
      <c r="AJ197" s="40"/>
    </row>
    <row r="198" spans="1:36" x14ac:dyDescent="0.2">
      <c r="A198" s="90"/>
      <c r="B198" s="265" t="s">
        <v>2283</v>
      </c>
      <c r="C198" s="266" t="s">
        <v>269</v>
      </c>
      <c r="D198" s="265" t="s">
        <v>143</v>
      </c>
      <c r="E198" s="265" t="s">
        <v>270</v>
      </c>
      <c r="F198" s="267" t="s">
        <v>165</v>
      </c>
      <c r="G198" s="250">
        <v>10</v>
      </c>
      <c r="H198" s="268">
        <v>111.66</v>
      </c>
      <c r="I198" s="268">
        <v>6.92</v>
      </c>
      <c r="J198" s="268">
        <v>127.97</v>
      </c>
      <c r="K198" s="268">
        <v>134.88999999999999</v>
      </c>
      <c r="L198" s="268">
        <v>69.2</v>
      </c>
      <c r="M198" s="268">
        <v>1279.7</v>
      </c>
      <c r="N198" s="268">
        <v>1348.9</v>
      </c>
      <c r="O198" s="269">
        <f t="shared" si="38"/>
        <v>2.530931153381483E-2</v>
      </c>
      <c r="P198" s="40"/>
      <c r="Q198" s="45"/>
      <c r="R198" s="122"/>
      <c r="S198" s="44"/>
      <c r="T198" s="44"/>
      <c r="U198" s="44"/>
      <c r="V198" s="44"/>
      <c r="W198" s="44"/>
      <c r="X198" s="44"/>
      <c r="Y198" s="44"/>
      <c r="Z198" s="44"/>
      <c r="AA198" s="44"/>
      <c r="AB198" s="44"/>
      <c r="AC198" s="44"/>
      <c r="AD198" s="44"/>
      <c r="AE198" s="44"/>
      <c r="AF198" s="44"/>
      <c r="AG198" s="44"/>
      <c r="AH198" s="40"/>
      <c r="AI198" s="40"/>
      <c r="AJ198" s="40"/>
    </row>
    <row r="199" spans="1:36" ht="28.5" x14ac:dyDescent="0.2">
      <c r="A199" s="90"/>
      <c r="B199" s="265" t="s">
        <v>2284</v>
      </c>
      <c r="C199" s="266" t="s">
        <v>271</v>
      </c>
      <c r="D199" s="265" t="s">
        <v>40</v>
      </c>
      <c r="E199" s="265" t="s">
        <v>272</v>
      </c>
      <c r="F199" s="267" t="s">
        <v>44</v>
      </c>
      <c r="G199" s="250">
        <v>5</v>
      </c>
      <c r="H199" s="268">
        <v>446.47</v>
      </c>
      <c r="I199" s="268">
        <v>33.74</v>
      </c>
      <c r="J199" s="268">
        <v>505.64</v>
      </c>
      <c r="K199" s="268">
        <v>539.38</v>
      </c>
      <c r="L199" s="268">
        <v>168.7</v>
      </c>
      <c r="M199" s="268">
        <v>2528.1999999999998</v>
      </c>
      <c r="N199" s="268">
        <v>2696.9</v>
      </c>
      <c r="O199" s="269">
        <f t="shared" si="38"/>
        <v>5.0601736433794363E-2</v>
      </c>
      <c r="P199" s="40"/>
      <c r="Q199" s="45"/>
      <c r="R199" s="122"/>
      <c r="S199" s="44"/>
      <c r="T199" s="44"/>
      <c r="U199" s="44"/>
      <c r="V199" s="44"/>
      <c r="W199" s="44"/>
      <c r="X199" s="44"/>
      <c r="Y199" s="44"/>
      <c r="Z199" s="44"/>
      <c r="AA199" s="44"/>
      <c r="AB199" s="44"/>
      <c r="AC199" s="44"/>
      <c r="AD199" s="44"/>
      <c r="AE199" s="44"/>
      <c r="AF199" s="44"/>
      <c r="AG199" s="44"/>
      <c r="AH199" s="40"/>
      <c r="AI199" s="40"/>
      <c r="AJ199" s="40"/>
    </row>
    <row r="200" spans="1:36" x14ac:dyDescent="0.2">
      <c r="A200" s="90"/>
      <c r="B200" s="265" t="s">
        <v>2285</v>
      </c>
      <c r="C200" s="266" t="s">
        <v>3198</v>
      </c>
      <c r="D200" s="265" t="s">
        <v>1497</v>
      </c>
      <c r="E200" s="265" t="s">
        <v>3277</v>
      </c>
      <c r="F200" s="267" t="s">
        <v>1498</v>
      </c>
      <c r="G200" s="250">
        <v>1</v>
      </c>
      <c r="H200" s="268">
        <v>132.97</v>
      </c>
      <c r="I200" s="268">
        <v>40.17</v>
      </c>
      <c r="J200" s="268">
        <v>120.47</v>
      </c>
      <c r="K200" s="268">
        <v>160.63999999999999</v>
      </c>
      <c r="L200" s="268">
        <v>40.17</v>
      </c>
      <c r="M200" s="268">
        <v>120.47</v>
      </c>
      <c r="N200" s="268">
        <v>160.63999999999999</v>
      </c>
      <c r="O200" s="269">
        <f t="shared" si="38"/>
        <v>3.0140765103358396E-3</v>
      </c>
      <c r="P200" s="40"/>
      <c r="Q200" s="45"/>
      <c r="R200" s="122"/>
      <c r="S200" s="44"/>
      <c r="T200" s="44"/>
      <c r="U200" s="44"/>
      <c r="V200" s="44"/>
      <c r="W200" s="44"/>
      <c r="X200" s="44"/>
      <c r="Y200" s="44"/>
      <c r="Z200" s="44"/>
      <c r="AA200" s="44"/>
      <c r="AB200" s="44"/>
      <c r="AC200" s="44"/>
      <c r="AD200" s="44"/>
      <c r="AE200" s="44"/>
      <c r="AF200" s="44"/>
      <c r="AG200" s="44"/>
      <c r="AH200" s="40"/>
      <c r="AI200" s="40"/>
      <c r="AJ200" s="40"/>
    </row>
    <row r="201" spans="1:36" ht="28.5" x14ac:dyDescent="0.2">
      <c r="A201" s="90"/>
      <c r="B201" s="265" t="s">
        <v>2286</v>
      </c>
      <c r="C201" s="266" t="s">
        <v>3278</v>
      </c>
      <c r="D201" s="265" t="s">
        <v>40</v>
      </c>
      <c r="E201" s="265" t="s">
        <v>3279</v>
      </c>
      <c r="F201" s="267" t="s">
        <v>44</v>
      </c>
      <c r="G201" s="250">
        <v>1</v>
      </c>
      <c r="H201" s="268">
        <v>1615.65</v>
      </c>
      <c r="I201" s="268">
        <v>45</v>
      </c>
      <c r="J201" s="268">
        <v>1906.86</v>
      </c>
      <c r="K201" s="268">
        <v>1951.86</v>
      </c>
      <c r="L201" s="268">
        <v>45</v>
      </c>
      <c r="M201" s="268">
        <v>1906.86</v>
      </c>
      <c r="N201" s="268">
        <v>1951.86</v>
      </c>
      <c r="O201" s="269">
        <f t="shared" si="38"/>
        <v>3.6622605686405081E-2</v>
      </c>
      <c r="P201" s="40"/>
      <c r="Q201" s="45"/>
      <c r="R201" s="122"/>
      <c r="S201" s="44"/>
      <c r="T201" s="44"/>
      <c r="U201" s="44"/>
      <c r="V201" s="44"/>
      <c r="W201" s="44"/>
      <c r="X201" s="44"/>
      <c r="Y201" s="44"/>
      <c r="Z201" s="44"/>
      <c r="AA201" s="44"/>
      <c r="AB201" s="44"/>
      <c r="AC201" s="44"/>
      <c r="AD201" s="44"/>
      <c r="AE201" s="44"/>
      <c r="AF201" s="44"/>
      <c r="AG201" s="44"/>
      <c r="AH201" s="40"/>
      <c r="AI201" s="40"/>
      <c r="AJ201" s="40"/>
    </row>
    <row r="202" spans="1:36" x14ac:dyDescent="0.2">
      <c r="A202" s="90"/>
      <c r="B202" s="265" t="s">
        <v>2287</v>
      </c>
      <c r="C202" s="266" t="s">
        <v>1493</v>
      </c>
      <c r="D202" s="265" t="s">
        <v>99</v>
      </c>
      <c r="E202" s="265" t="s">
        <v>1494</v>
      </c>
      <c r="F202" s="267" t="s">
        <v>44</v>
      </c>
      <c r="G202" s="250">
        <v>21</v>
      </c>
      <c r="H202" s="268">
        <v>117.13</v>
      </c>
      <c r="I202" s="268">
        <v>44.43</v>
      </c>
      <c r="J202" s="268">
        <v>97.07</v>
      </c>
      <c r="K202" s="268">
        <v>141.5</v>
      </c>
      <c r="L202" s="268">
        <v>933.03</v>
      </c>
      <c r="M202" s="268">
        <v>2038.47</v>
      </c>
      <c r="N202" s="268">
        <v>2971.5</v>
      </c>
      <c r="O202" s="269">
        <f t="shared" si="38"/>
        <v>5.5754036046208585E-2</v>
      </c>
      <c r="P202" s="40"/>
      <c r="Q202" s="45"/>
      <c r="R202" s="122"/>
      <c r="S202" s="44"/>
      <c r="T202" s="44"/>
      <c r="U202" s="44"/>
      <c r="V202" s="44"/>
      <c r="W202" s="44"/>
      <c r="X202" s="44"/>
      <c r="Y202" s="44"/>
      <c r="Z202" s="44"/>
      <c r="AA202" s="44"/>
      <c r="AB202" s="44"/>
      <c r="AC202" s="44"/>
      <c r="AD202" s="44"/>
      <c r="AE202" s="44"/>
      <c r="AF202" s="44"/>
      <c r="AG202" s="44"/>
      <c r="AH202" s="40"/>
      <c r="AI202" s="40"/>
      <c r="AJ202" s="40"/>
    </row>
    <row r="203" spans="1:36" ht="42.75" x14ac:dyDescent="0.2">
      <c r="A203" s="90"/>
      <c r="B203" s="265" t="s">
        <v>3280</v>
      </c>
      <c r="C203" s="266" t="s">
        <v>2048</v>
      </c>
      <c r="D203" s="265" t="s">
        <v>1464</v>
      </c>
      <c r="E203" s="265" t="s">
        <v>2288</v>
      </c>
      <c r="F203" s="267" t="s">
        <v>44</v>
      </c>
      <c r="G203" s="250">
        <v>6</v>
      </c>
      <c r="H203" s="268">
        <v>452.76</v>
      </c>
      <c r="I203" s="268">
        <v>29.91</v>
      </c>
      <c r="J203" s="268">
        <v>517.05999999999995</v>
      </c>
      <c r="K203" s="268">
        <v>546.97</v>
      </c>
      <c r="L203" s="268">
        <v>179.46</v>
      </c>
      <c r="M203" s="268">
        <v>3102.36</v>
      </c>
      <c r="N203" s="268">
        <v>3281.82</v>
      </c>
      <c r="O203" s="269">
        <f t="shared" si="38"/>
        <v>6.1576547392619307E-2</v>
      </c>
      <c r="P203" s="40"/>
      <c r="Q203" s="45"/>
      <c r="R203" s="122"/>
      <c r="S203" s="44"/>
      <c r="T203" s="44"/>
      <c r="U203" s="44"/>
      <c r="V203" s="44"/>
      <c r="W203" s="44"/>
      <c r="X203" s="44"/>
      <c r="Y203" s="44"/>
      <c r="Z203" s="44"/>
      <c r="AA203" s="44"/>
      <c r="AB203" s="44"/>
      <c r="AC203" s="44"/>
      <c r="AD203" s="44"/>
      <c r="AE203" s="44"/>
      <c r="AF203" s="44"/>
      <c r="AG203" s="44"/>
      <c r="AH203" s="40"/>
      <c r="AI203" s="40"/>
      <c r="AJ203" s="40"/>
    </row>
    <row r="204" spans="1:36" ht="15" customHeight="1" x14ac:dyDescent="0.2">
      <c r="A204" s="90"/>
      <c r="B204" s="261">
        <v>15</v>
      </c>
      <c r="C204" s="261"/>
      <c r="D204" s="261"/>
      <c r="E204" s="261" t="s">
        <v>1499</v>
      </c>
      <c r="F204" s="261"/>
      <c r="G204" s="249"/>
      <c r="H204" s="262"/>
      <c r="I204" s="261"/>
      <c r="J204" s="261"/>
      <c r="K204" s="261"/>
      <c r="L204" s="261"/>
      <c r="M204" s="261"/>
      <c r="N204" s="263">
        <f>N205+N248+N283+N302</f>
        <v>205684.87672219996</v>
      </c>
      <c r="O204" s="341">
        <f>N204/N471</f>
        <v>8.4410247471655653E-2</v>
      </c>
      <c r="P204" s="40"/>
      <c r="Q204" s="45"/>
      <c r="R204" s="122"/>
      <c r="S204" s="44"/>
      <c r="T204" s="44"/>
      <c r="U204" s="44"/>
      <c r="V204" s="44"/>
      <c r="W204" s="44"/>
      <c r="X204" s="44"/>
      <c r="Y204" s="44"/>
      <c r="Z204" s="44"/>
      <c r="AA204" s="44"/>
      <c r="AB204" s="44"/>
      <c r="AC204" s="44"/>
      <c r="AD204" s="44"/>
      <c r="AE204" s="44"/>
      <c r="AF204" s="44"/>
      <c r="AG204" s="44"/>
      <c r="AH204" s="40"/>
      <c r="AI204" s="40"/>
      <c r="AJ204" s="40"/>
    </row>
    <row r="205" spans="1:36" x14ac:dyDescent="0.2">
      <c r="A205" s="90"/>
      <c r="B205" s="261" t="s">
        <v>265</v>
      </c>
      <c r="C205" s="261"/>
      <c r="D205" s="261"/>
      <c r="E205" s="261" t="s">
        <v>1500</v>
      </c>
      <c r="F205" s="261"/>
      <c r="G205" s="249"/>
      <c r="H205" s="262"/>
      <c r="I205" s="261"/>
      <c r="J205" s="261"/>
      <c r="K205" s="261"/>
      <c r="L205" s="261"/>
      <c r="M205" s="261"/>
      <c r="N205" s="263">
        <f>N206+N207+N208+N209+N210+N211+N212+N213+N214+N215+N216+N217+N218+N219+N220+N221+N222+N223+N224+N225+N226+N227+N228+N229+N230+N231+N232+N233+N234+N235+N236+N237+N238+N239+N240+N241+N242+N243+N244+N245+N246+N247</f>
        <v>110705.45672219999</v>
      </c>
      <c r="O205" s="264">
        <f>N205/N204</f>
        <v>0.5382284710786972</v>
      </c>
      <c r="P205" s="40"/>
      <c r="Q205" s="45"/>
      <c r="R205" s="122"/>
      <c r="S205" s="44"/>
      <c r="T205" s="44"/>
      <c r="U205" s="44"/>
      <c r="V205" s="44"/>
      <c r="W205" s="44"/>
      <c r="X205" s="44"/>
      <c r="Y205" s="44"/>
      <c r="Z205" s="44"/>
      <c r="AA205" s="44"/>
      <c r="AB205" s="44"/>
      <c r="AC205" s="44"/>
      <c r="AD205" s="44"/>
      <c r="AE205" s="44"/>
      <c r="AF205" s="44"/>
      <c r="AG205" s="44"/>
      <c r="AH205" s="40"/>
      <c r="AI205" s="40"/>
      <c r="AJ205" s="40"/>
    </row>
    <row r="206" spans="1:36" ht="27.6" customHeight="1" x14ac:dyDescent="0.2">
      <c r="A206" s="90"/>
      <c r="B206" s="265" t="s">
        <v>1490</v>
      </c>
      <c r="C206" s="266" t="s">
        <v>1949</v>
      </c>
      <c r="D206" s="265" t="s">
        <v>51</v>
      </c>
      <c r="E206" s="265" t="s">
        <v>1950</v>
      </c>
      <c r="F206" s="267" t="s">
        <v>44</v>
      </c>
      <c r="G206" s="250">
        <v>1</v>
      </c>
      <c r="H206" s="268">
        <v>74.010000000000005</v>
      </c>
      <c r="I206" s="268">
        <v>4.6399999999999997</v>
      </c>
      <c r="J206" s="268">
        <v>84.77</v>
      </c>
      <c r="K206" s="268">
        <v>89.41</v>
      </c>
      <c r="L206" s="268">
        <v>4.6399999999999997</v>
      </c>
      <c r="M206" s="268">
        <v>84.77</v>
      </c>
      <c r="N206" s="268">
        <v>89.41</v>
      </c>
      <c r="O206" s="269">
        <f>N206/N$205</f>
        <v>8.076385992820752E-4</v>
      </c>
      <c r="P206" s="40"/>
      <c r="Q206" s="45"/>
      <c r="R206" s="122"/>
      <c r="S206" s="44"/>
      <c r="T206" s="44"/>
      <c r="U206" s="44"/>
      <c r="V206" s="44"/>
      <c r="W206" s="44"/>
      <c r="X206" s="44"/>
      <c r="Y206" s="44"/>
      <c r="Z206" s="44"/>
      <c r="AA206" s="44"/>
      <c r="AB206" s="44"/>
      <c r="AC206" s="44"/>
      <c r="AD206" s="44"/>
      <c r="AE206" s="44"/>
      <c r="AF206" s="44"/>
      <c r="AG206" s="44"/>
      <c r="AH206" s="40"/>
      <c r="AI206" s="40"/>
      <c r="AJ206" s="40"/>
    </row>
    <row r="207" spans="1:36" ht="28.5" x14ac:dyDescent="0.2">
      <c r="A207" s="90"/>
      <c r="B207" s="265" t="s">
        <v>2799</v>
      </c>
      <c r="C207" s="266" t="s">
        <v>1504</v>
      </c>
      <c r="D207" s="265" t="s">
        <v>40</v>
      </c>
      <c r="E207" s="265" t="s">
        <v>1505</v>
      </c>
      <c r="F207" s="267" t="s">
        <v>44</v>
      </c>
      <c r="G207" s="250">
        <v>1</v>
      </c>
      <c r="H207" s="268">
        <v>94.78</v>
      </c>
      <c r="I207" s="268">
        <v>13.52</v>
      </c>
      <c r="J207" s="268">
        <v>100.98</v>
      </c>
      <c r="K207" s="268">
        <v>114.5</v>
      </c>
      <c r="L207" s="268">
        <v>13.52</v>
      </c>
      <c r="M207" s="268">
        <v>100.98</v>
      </c>
      <c r="N207" s="268">
        <v>114.5</v>
      </c>
      <c r="O207" s="269">
        <f t="shared" ref="O207:O247" si="39">N207/N$205</f>
        <v>1.0342760274890685E-3</v>
      </c>
      <c r="P207" s="40"/>
      <c r="Q207" s="45"/>
      <c r="R207" s="122"/>
      <c r="S207" s="44"/>
      <c r="T207" s="44"/>
      <c r="U207" s="44"/>
      <c r="V207" s="44"/>
      <c r="W207" s="44"/>
      <c r="X207" s="44"/>
      <c r="Y207" s="44"/>
      <c r="Z207" s="44"/>
      <c r="AA207" s="44"/>
      <c r="AB207" s="44"/>
      <c r="AC207" s="44"/>
      <c r="AD207" s="44"/>
      <c r="AE207" s="44"/>
      <c r="AF207" s="44"/>
      <c r="AG207" s="44"/>
      <c r="AH207" s="40"/>
      <c r="AI207" s="40"/>
      <c r="AJ207" s="40"/>
    </row>
    <row r="208" spans="1:36" ht="28.5" x14ac:dyDescent="0.2">
      <c r="A208" s="90"/>
      <c r="B208" s="265" t="s">
        <v>2800</v>
      </c>
      <c r="C208" s="266" t="s">
        <v>1511</v>
      </c>
      <c r="D208" s="265" t="s">
        <v>40</v>
      </c>
      <c r="E208" s="265" t="s">
        <v>1512</v>
      </c>
      <c r="F208" s="267" t="s">
        <v>44</v>
      </c>
      <c r="G208" s="250">
        <v>1</v>
      </c>
      <c r="H208" s="268">
        <v>48.27</v>
      </c>
      <c r="I208" s="268">
        <v>9.68</v>
      </c>
      <c r="J208" s="268">
        <v>48.63</v>
      </c>
      <c r="K208" s="268">
        <v>58.31</v>
      </c>
      <c r="L208" s="268">
        <v>9.68</v>
      </c>
      <c r="M208" s="268">
        <v>48.63</v>
      </c>
      <c r="N208" s="268">
        <v>58.31</v>
      </c>
      <c r="O208" s="269">
        <f t="shared" si="39"/>
        <v>5.2671297085491342E-4</v>
      </c>
      <c r="P208" s="40"/>
      <c r="Q208" s="45"/>
      <c r="R208" s="122"/>
      <c r="S208" s="44"/>
      <c r="T208" s="44"/>
      <c r="U208" s="44"/>
      <c r="V208" s="44"/>
      <c r="W208" s="44"/>
      <c r="X208" s="44"/>
      <c r="Y208" s="44"/>
      <c r="Z208" s="44"/>
      <c r="AA208" s="44"/>
      <c r="AB208" s="44"/>
      <c r="AC208" s="44"/>
      <c r="AD208" s="44"/>
      <c r="AE208" s="44"/>
      <c r="AF208" s="44"/>
      <c r="AG208" s="44"/>
      <c r="AH208" s="40"/>
      <c r="AI208" s="40"/>
      <c r="AJ208" s="40"/>
    </row>
    <row r="209" spans="1:36" ht="42.75" x14ac:dyDescent="0.2">
      <c r="A209" s="90"/>
      <c r="B209" s="265" t="s">
        <v>2801</v>
      </c>
      <c r="C209" s="266" t="s">
        <v>1515</v>
      </c>
      <c r="D209" s="265" t="s">
        <v>40</v>
      </c>
      <c r="E209" s="265" t="s">
        <v>1516</v>
      </c>
      <c r="F209" s="267" t="s">
        <v>44</v>
      </c>
      <c r="G209" s="250">
        <v>3</v>
      </c>
      <c r="H209" s="268">
        <v>11.01</v>
      </c>
      <c r="I209" s="268">
        <v>4.79</v>
      </c>
      <c r="J209" s="268">
        <v>8.51</v>
      </c>
      <c r="K209" s="268">
        <v>13.3</v>
      </c>
      <c r="L209" s="268">
        <v>14.37</v>
      </c>
      <c r="M209" s="268">
        <v>25.53</v>
      </c>
      <c r="N209" s="268">
        <v>39.9</v>
      </c>
      <c r="O209" s="269">
        <f t="shared" si="39"/>
        <v>3.6041583840012081E-4</v>
      </c>
      <c r="P209" s="40"/>
      <c r="Q209" s="45"/>
      <c r="R209" s="122"/>
      <c r="S209" s="44"/>
      <c r="T209" s="44"/>
      <c r="U209" s="44"/>
      <c r="V209" s="44"/>
      <c r="W209" s="44"/>
      <c r="X209" s="44"/>
      <c r="Y209" s="44"/>
      <c r="Z209" s="44"/>
      <c r="AA209" s="44"/>
      <c r="AB209" s="44"/>
      <c r="AC209" s="44"/>
      <c r="AD209" s="44"/>
      <c r="AE209" s="44"/>
      <c r="AF209" s="44"/>
      <c r="AG209" s="44"/>
      <c r="AH209" s="40"/>
      <c r="AI209" s="40"/>
      <c r="AJ209" s="40"/>
    </row>
    <row r="210" spans="1:36" ht="28.5" x14ac:dyDescent="0.2">
      <c r="A210" s="90"/>
      <c r="B210" s="265" t="s">
        <v>2802</v>
      </c>
      <c r="C210" s="266" t="s">
        <v>1519</v>
      </c>
      <c r="D210" s="265" t="s">
        <v>40</v>
      </c>
      <c r="E210" s="265" t="s">
        <v>1520</v>
      </c>
      <c r="F210" s="267" t="s">
        <v>44</v>
      </c>
      <c r="G210" s="250">
        <v>18</v>
      </c>
      <c r="H210" s="268">
        <v>28.27</v>
      </c>
      <c r="I210" s="268">
        <v>11.78</v>
      </c>
      <c r="J210" s="268">
        <v>22.37</v>
      </c>
      <c r="K210" s="268">
        <v>34.15</v>
      </c>
      <c r="L210" s="268">
        <v>212.04</v>
      </c>
      <c r="M210" s="268">
        <v>402.66</v>
      </c>
      <c r="N210" s="268">
        <v>614.70000000000005</v>
      </c>
      <c r="O210" s="269">
        <f t="shared" si="39"/>
        <v>5.5525718261793056E-3</v>
      </c>
      <c r="P210" s="40"/>
      <c r="Q210" s="45"/>
      <c r="R210" s="122"/>
      <c r="S210" s="44"/>
      <c r="T210" s="44"/>
      <c r="U210" s="44"/>
      <c r="V210" s="44"/>
      <c r="W210" s="44"/>
      <c r="X210" s="44"/>
      <c r="Y210" s="44"/>
      <c r="Z210" s="44"/>
      <c r="AA210" s="44"/>
      <c r="AB210" s="44"/>
      <c r="AC210" s="44"/>
      <c r="AD210" s="44"/>
      <c r="AE210" s="44"/>
      <c r="AF210" s="44"/>
      <c r="AG210" s="44"/>
      <c r="AH210" s="40"/>
      <c r="AI210" s="40"/>
      <c r="AJ210" s="40"/>
    </row>
    <row r="211" spans="1:36" ht="28.5" x14ac:dyDescent="0.2">
      <c r="A211" s="90"/>
      <c r="B211" s="265" t="s">
        <v>2803</v>
      </c>
      <c r="C211" s="266" t="s">
        <v>1521</v>
      </c>
      <c r="D211" s="265" t="s">
        <v>40</v>
      </c>
      <c r="E211" s="265" t="s">
        <v>1522</v>
      </c>
      <c r="F211" s="267" t="s">
        <v>55</v>
      </c>
      <c r="G211" s="250">
        <f>100.9+32</f>
        <v>132.9</v>
      </c>
      <c r="H211" s="268">
        <v>30.59</v>
      </c>
      <c r="I211" s="268">
        <v>13.75</v>
      </c>
      <c r="J211" s="268">
        <v>23.2</v>
      </c>
      <c r="K211" s="268">
        <v>36.950000000000003</v>
      </c>
      <c r="L211" s="268">
        <v>1387.375</v>
      </c>
      <c r="M211" s="268">
        <v>2340.875</v>
      </c>
      <c r="N211" s="268">
        <f>(G211*H211)*1.2402</f>
        <v>5041.9227222</v>
      </c>
      <c r="O211" s="269">
        <f t="shared" si="39"/>
        <v>4.5543579074444424E-2</v>
      </c>
      <c r="P211" s="40"/>
      <c r="Q211" s="494"/>
      <c r="R211" s="122"/>
      <c r="S211" s="44"/>
      <c r="T211" s="44"/>
      <c r="U211" s="44"/>
      <c r="V211" s="44"/>
      <c r="W211" s="44"/>
      <c r="X211" s="44"/>
      <c r="Y211" s="44"/>
      <c r="Z211" s="44"/>
      <c r="AA211" s="44"/>
      <c r="AB211" s="44"/>
      <c r="AC211" s="44"/>
      <c r="AD211" s="44"/>
      <c r="AE211" s="44"/>
      <c r="AF211" s="44"/>
      <c r="AG211" s="44"/>
      <c r="AH211" s="40"/>
      <c r="AI211" s="40"/>
      <c r="AJ211" s="40"/>
    </row>
    <row r="212" spans="1:36" ht="28.5" x14ac:dyDescent="0.2">
      <c r="A212" s="90"/>
      <c r="B212" s="265" t="s">
        <v>2804</v>
      </c>
      <c r="C212" s="266" t="s">
        <v>1523</v>
      </c>
      <c r="D212" s="265" t="s">
        <v>40</v>
      </c>
      <c r="E212" s="265" t="s">
        <v>1524</v>
      </c>
      <c r="F212" s="267" t="s">
        <v>44</v>
      </c>
      <c r="G212" s="250">
        <v>5</v>
      </c>
      <c r="H212" s="268">
        <v>32.18</v>
      </c>
      <c r="I212" s="268">
        <v>13.41</v>
      </c>
      <c r="J212" s="268">
        <v>25.46</v>
      </c>
      <c r="K212" s="268">
        <v>38.869999999999997</v>
      </c>
      <c r="L212" s="268">
        <v>67.05</v>
      </c>
      <c r="M212" s="268">
        <v>127.3</v>
      </c>
      <c r="N212" s="268">
        <v>194.35</v>
      </c>
      <c r="O212" s="269">
        <f t="shared" si="39"/>
        <v>1.7555593532096109E-3</v>
      </c>
      <c r="P212" s="40"/>
      <c r="Q212" s="45"/>
      <c r="R212" s="122"/>
      <c r="S212" s="44"/>
      <c r="T212" s="44"/>
      <c r="U212" s="44"/>
      <c r="V212" s="44"/>
      <c r="W212" s="44"/>
      <c r="X212" s="44"/>
      <c r="Y212" s="44"/>
      <c r="Z212" s="44"/>
      <c r="AA212" s="44"/>
      <c r="AB212" s="44"/>
      <c r="AC212" s="44"/>
      <c r="AD212" s="44"/>
      <c r="AE212" s="44"/>
      <c r="AF212" s="44"/>
      <c r="AG212" s="44"/>
      <c r="AH212" s="40"/>
      <c r="AI212" s="40"/>
      <c r="AJ212" s="40"/>
    </row>
    <row r="213" spans="1:36" x14ac:dyDescent="0.2">
      <c r="A213" s="90"/>
      <c r="B213" s="265" t="s">
        <v>2805</v>
      </c>
      <c r="C213" s="266" t="s">
        <v>1951</v>
      </c>
      <c r="D213" s="265" t="s">
        <v>196</v>
      </c>
      <c r="E213" s="265" t="s">
        <v>1952</v>
      </c>
      <c r="F213" s="267" t="s">
        <v>44</v>
      </c>
      <c r="G213" s="250">
        <v>1</v>
      </c>
      <c r="H213" s="268">
        <v>1077.3</v>
      </c>
      <c r="I213" s="268">
        <v>76.33</v>
      </c>
      <c r="J213" s="268">
        <v>1225.1500000000001</v>
      </c>
      <c r="K213" s="268">
        <v>1301.48</v>
      </c>
      <c r="L213" s="268">
        <v>76.33</v>
      </c>
      <c r="M213" s="268">
        <v>1225.1500000000001</v>
      </c>
      <c r="N213" s="268">
        <v>1301.48</v>
      </c>
      <c r="O213" s="269">
        <f t="shared" si="39"/>
        <v>1.1756240735864391E-2</v>
      </c>
      <c r="P213" s="40"/>
      <c r="Q213" s="45"/>
      <c r="R213" s="122"/>
      <c r="S213" s="44"/>
      <c r="T213" s="44"/>
      <c r="U213" s="44"/>
      <c r="V213" s="44"/>
      <c r="W213" s="44"/>
      <c r="X213" s="44"/>
      <c r="Y213" s="44"/>
      <c r="Z213" s="44"/>
      <c r="AA213" s="44"/>
      <c r="AB213" s="44"/>
      <c r="AC213" s="44"/>
      <c r="AD213" s="44"/>
      <c r="AE213" s="44"/>
      <c r="AF213" s="44"/>
      <c r="AG213" s="44"/>
      <c r="AH213" s="40"/>
      <c r="AI213" s="40"/>
      <c r="AJ213" s="40"/>
    </row>
    <row r="214" spans="1:36" x14ac:dyDescent="0.2">
      <c r="A214" s="90"/>
      <c r="B214" s="265" t="s">
        <v>2806</v>
      </c>
      <c r="C214" s="266" t="s">
        <v>1239</v>
      </c>
      <c r="D214" s="265" t="s">
        <v>40</v>
      </c>
      <c r="E214" s="265" t="s">
        <v>1240</v>
      </c>
      <c r="F214" s="267" t="s">
        <v>44</v>
      </c>
      <c r="G214" s="250">
        <v>1</v>
      </c>
      <c r="H214" s="268">
        <v>46.81</v>
      </c>
      <c r="I214" s="268">
        <v>5.64</v>
      </c>
      <c r="J214" s="268">
        <v>50.91</v>
      </c>
      <c r="K214" s="268">
        <v>56.55</v>
      </c>
      <c r="L214" s="268">
        <v>5.64</v>
      </c>
      <c r="M214" s="268">
        <v>50.91</v>
      </c>
      <c r="N214" s="268">
        <v>56.55</v>
      </c>
      <c r="O214" s="269">
        <f t="shared" si="39"/>
        <v>5.1081492886032162E-4</v>
      </c>
      <c r="P214" s="40"/>
      <c r="Q214" s="45"/>
      <c r="R214" s="122"/>
      <c r="S214" s="44"/>
      <c r="T214" s="44"/>
      <c r="U214" s="44"/>
      <c r="V214" s="44"/>
      <c r="W214" s="44"/>
      <c r="X214" s="44"/>
      <c r="Y214" s="44"/>
      <c r="Z214" s="44"/>
      <c r="AA214" s="44"/>
      <c r="AB214" s="44"/>
      <c r="AC214" s="44"/>
      <c r="AD214" s="44"/>
      <c r="AE214" s="44"/>
      <c r="AF214" s="44"/>
      <c r="AG214" s="44"/>
      <c r="AH214" s="40"/>
      <c r="AI214" s="40"/>
      <c r="AJ214" s="40"/>
    </row>
    <row r="215" spans="1:36" ht="28.5" x14ac:dyDescent="0.2">
      <c r="A215" s="90"/>
      <c r="B215" s="265" t="s">
        <v>2807</v>
      </c>
      <c r="C215" s="266" t="s">
        <v>170</v>
      </c>
      <c r="D215" s="265" t="s">
        <v>40</v>
      </c>
      <c r="E215" s="265" t="s">
        <v>171</v>
      </c>
      <c r="F215" s="267" t="s">
        <v>44</v>
      </c>
      <c r="G215" s="250">
        <v>1</v>
      </c>
      <c r="H215" s="268">
        <v>197.38</v>
      </c>
      <c r="I215" s="268">
        <v>19.23</v>
      </c>
      <c r="J215" s="268">
        <v>219.22</v>
      </c>
      <c r="K215" s="268">
        <v>238.45</v>
      </c>
      <c r="L215" s="268">
        <v>19.23</v>
      </c>
      <c r="M215" s="268">
        <v>219.22</v>
      </c>
      <c r="N215" s="268">
        <v>238.45</v>
      </c>
      <c r="O215" s="269">
        <f t="shared" si="39"/>
        <v>2.1539137009150078E-3</v>
      </c>
      <c r="P215" s="40"/>
      <c r="Q215" s="45"/>
      <c r="R215" s="122"/>
      <c r="S215" s="44"/>
      <c r="T215" s="44"/>
      <c r="U215" s="44"/>
      <c r="V215" s="44"/>
      <c r="W215" s="44"/>
      <c r="X215" s="44"/>
      <c r="Y215" s="44"/>
      <c r="Z215" s="44"/>
      <c r="AA215" s="44"/>
      <c r="AB215" s="44"/>
      <c r="AC215" s="44"/>
      <c r="AD215" s="44"/>
      <c r="AE215" s="44"/>
      <c r="AF215" s="44"/>
      <c r="AG215" s="44"/>
      <c r="AH215" s="40"/>
      <c r="AI215" s="40"/>
      <c r="AJ215" s="40"/>
    </row>
    <row r="216" spans="1:36" ht="28.5" x14ac:dyDescent="0.2">
      <c r="A216" s="90"/>
      <c r="B216" s="265" t="s">
        <v>2808</v>
      </c>
      <c r="C216" s="266" t="s">
        <v>168</v>
      </c>
      <c r="D216" s="265" t="s">
        <v>40</v>
      </c>
      <c r="E216" s="265" t="s">
        <v>169</v>
      </c>
      <c r="F216" s="267" t="s">
        <v>44</v>
      </c>
      <c r="G216" s="250">
        <v>28</v>
      </c>
      <c r="H216" s="268">
        <v>111.46</v>
      </c>
      <c r="I216" s="268">
        <v>11.36</v>
      </c>
      <c r="J216" s="268">
        <v>123.29</v>
      </c>
      <c r="K216" s="268">
        <v>134.65</v>
      </c>
      <c r="L216" s="268">
        <v>318.08</v>
      </c>
      <c r="M216" s="268">
        <v>3452.12</v>
      </c>
      <c r="N216" s="268">
        <v>3770.2</v>
      </c>
      <c r="O216" s="269">
        <f t="shared" si="39"/>
        <v>3.405613518636931E-2</v>
      </c>
      <c r="P216" s="40"/>
      <c r="Q216" s="45"/>
      <c r="R216" s="122"/>
      <c r="S216" s="44"/>
      <c r="T216" s="44"/>
      <c r="U216" s="44"/>
      <c r="V216" s="44"/>
      <c r="W216" s="44"/>
      <c r="X216" s="44"/>
      <c r="Y216" s="44"/>
      <c r="Z216" s="44"/>
      <c r="AA216" s="44"/>
      <c r="AB216" s="44"/>
      <c r="AC216" s="44"/>
      <c r="AD216" s="44"/>
      <c r="AE216" s="44"/>
      <c r="AF216" s="44"/>
      <c r="AG216" s="44"/>
      <c r="AH216" s="40"/>
      <c r="AI216" s="40"/>
      <c r="AJ216" s="40"/>
    </row>
    <row r="217" spans="1:36" ht="28.5" x14ac:dyDescent="0.2">
      <c r="A217" s="90"/>
      <c r="B217" s="265" t="s">
        <v>2809</v>
      </c>
      <c r="C217" s="266" t="s">
        <v>166</v>
      </c>
      <c r="D217" s="265" t="s">
        <v>40</v>
      </c>
      <c r="E217" s="265" t="s">
        <v>167</v>
      </c>
      <c r="F217" s="267" t="s">
        <v>44</v>
      </c>
      <c r="G217" s="250">
        <v>3</v>
      </c>
      <c r="H217" s="268">
        <v>105.8</v>
      </c>
      <c r="I217" s="268">
        <v>11.36</v>
      </c>
      <c r="J217" s="268">
        <v>116.45</v>
      </c>
      <c r="K217" s="268">
        <v>127.81</v>
      </c>
      <c r="L217" s="268">
        <v>34.08</v>
      </c>
      <c r="M217" s="268">
        <v>349.35</v>
      </c>
      <c r="N217" s="268">
        <v>383.43</v>
      </c>
      <c r="O217" s="269">
        <f t="shared" si="39"/>
        <v>3.463514910219507E-3</v>
      </c>
      <c r="P217" s="40"/>
      <c r="Q217" s="45"/>
      <c r="R217" s="122"/>
      <c r="S217" s="44"/>
      <c r="T217" s="44"/>
      <c r="U217" s="44"/>
      <c r="V217" s="44"/>
      <c r="W217" s="44"/>
      <c r="X217" s="44"/>
      <c r="Y217" s="44"/>
      <c r="Z217" s="44"/>
      <c r="AA217" s="44"/>
      <c r="AB217" s="44"/>
      <c r="AC217" s="44"/>
      <c r="AD217" s="44"/>
      <c r="AE217" s="44"/>
      <c r="AF217" s="44"/>
      <c r="AG217" s="44"/>
      <c r="AH217" s="40"/>
      <c r="AI217" s="40"/>
      <c r="AJ217" s="40"/>
    </row>
    <row r="218" spans="1:36" ht="28.5" x14ac:dyDescent="0.2">
      <c r="A218" s="90"/>
      <c r="B218" s="265" t="s">
        <v>2810</v>
      </c>
      <c r="C218" s="266" t="s">
        <v>1528</v>
      </c>
      <c r="D218" s="265" t="s">
        <v>40</v>
      </c>
      <c r="E218" s="265" t="s">
        <v>1529</v>
      </c>
      <c r="F218" s="267" t="s">
        <v>55</v>
      </c>
      <c r="G218" s="250">
        <v>2</v>
      </c>
      <c r="H218" s="268">
        <v>59.88</v>
      </c>
      <c r="I218" s="268">
        <v>9.9499999999999993</v>
      </c>
      <c r="J218" s="268">
        <v>62.39</v>
      </c>
      <c r="K218" s="268">
        <v>72.34</v>
      </c>
      <c r="L218" s="268">
        <v>19.899999999999999</v>
      </c>
      <c r="M218" s="268">
        <v>124.78</v>
      </c>
      <c r="N218" s="268">
        <v>144.68</v>
      </c>
      <c r="O218" s="269">
        <f t="shared" si="39"/>
        <v>1.3068913157826937E-3</v>
      </c>
      <c r="P218" s="40"/>
      <c r="Q218" s="45"/>
      <c r="R218" s="122"/>
      <c r="S218" s="44"/>
      <c r="T218" s="44"/>
      <c r="U218" s="44"/>
      <c r="V218" s="44"/>
      <c r="W218" s="44"/>
      <c r="X218" s="44"/>
      <c r="Y218" s="44"/>
      <c r="Z218" s="44"/>
      <c r="AA218" s="44"/>
      <c r="AB218" s="44"/>
      <c r="AC218" s="44"/>
      <c r="AD218" s="44"/>
      <c r="AE218" s="44"/>
      <c r="AF218" s="44"/>
      <c r="AG218" s="44"/>
      <c r="AH218" s="40"/>
      <c r="AI218" s="40"/>
      <c r="AJ218" s="40"/>
    </row>
    <row r="219" spans="1:36" ht="28.5" x14ac:dyDescent="0.2">
      <c r="A219" s="90"/>
      <c r="B219" s="265" t="s">
        <v>2811</v>
      </c>
      <c r="C219" s="266" t="s">
        <v>1530</v>
      </c>
      <c r="D219" s="265" t="s">
        <v>40</v>
      </c>
      <c r="E219" s="265" t="s">
        <v>1531</v>
      </c>
      <c r="F219" s="267" t="s">
        <v>55</v>
      </c>
      <c r="G219" s="250">
        <v>1</v>
      </c>
      <c r="H219" s="268">
        <v>105</v>
      </c>
      <c r="I219" s="268">
        <v>15.72</v>
      </c>
      <c r="J219" s="268">
        <v>111.13</v>
      </c>
      <c r="K219" s="268">
        <v>126.85</v>
      </c>
      <c r="L219" s="268">
        <v>15.72</v>
      </c>
      <c r="M219" s="268">
        <v>111.13</v>
      </c>
      <c r="N219" s="268">
        <v>126.85</v>
      </c>
      <c r="O219" s="269">
        <f t="shared" si="39"/>
        <v>1.1458333108033917E-3</v>
      </c>
      <c r="P219" s="40"/>
      <c r="Q219" s="45"/>
      <c r="R219" s="122"/>
      <c r="S219" s="44"/>
      <c r="T219" s="44"/>
      <c r="U219" s="44"/>
      <c r="V219" s="44"/>
      <c r="W219" s="44"/>
      <c r="X219" s="44"/>
      <c r="Y219" s="44"/>
      <c r="Z219" s="44"/>
      <c r="AA219" s="44"/>
      <c r="AB219" s="44"/>
      <c r="AC219" s="44"/>
      <c r="AD219" s="44"/>
      <c r="AE219" s="44"/>
      <c r="AF219" s="44"/>
      <c r="AG219" s="44"/>
      <c r="AH219" s="40"/>
      <c r="AI219" s="40"/>
      <c r="AJ219" s="40"/>
    </row>
    <row r="220" spans="1:36" ht="28.5" x14ac:dyDescent="0.2">
      <c r="A220" s="90"/>
      <c r="B220" s="265" t="s">
        <v>2812</v>
      </c>
      <c r="C220" s="266" t="s">
        <v>1532</v>
      </c>
      <c r="D220" s="265" t="s">
        <v>40</v>
      </c>
      <c r="E220" s="265" t="s">
        <v>1533</v>
      </c>
      <c r="F220" s="267" t="s">
        <v>44</v>
      </c>
      <c r="G220" s="250">
        <v>3</v>
      </c>
      <c r="H220" s="268">
        <v>7.43</v>
      </c>
      <c r="I220" s="268">
        <v>4.84</v>
      </c>
      <c r="J220" s="268">
        <v>4.13</v>
      </c>
      <c r="K220" s="268">
        <v>8.9700000000000006</v>
      </c>
      <c r="L220" s="268">
        <v>14.52</v>
      </c>
      <c r="M220" s="268">
        <v>12.39</v>
      </c>
      <c r="N220" s="268">
        <v>26.91</v>
      </c>
      <c r="O220" s="269">
        <f t="shared" si="39"/>
        <v>2.4307744890594615E-4</v>
      </c>
      <c r="P220" s="40"/>
      <c r="Q220" s="45"/>
      <c r="R220" s="122"/>
      <c r="S220" s="44"/>
      <c r="T220" s="44"/>
      <c r="U220" s="44"/>
      <c r="V220" s="44"/>
      <c r="W220" s="44"/>
      <c r="X220" s="44"/>
      <c r="Y220" s="44"/>
      <c r="Z220" s="44"/>
      <c r="AA220" s="44"/>
      <c r="AB220" s="44"/>
      <c r="AC220" s="44"/>
      <c r="AD220" s="44"/>
      <c r="AE220" s="44"/>
      <c r="AF220" s="44"/>
      <c r="AG220" s="44"/>
      <c r="AH220" s="40"/>
      <c r="AI220" s="40"/>
      <c r="AJ220" s="40"/>
    </row>
    <row r="221" spans="1:36" ht="28.5" x14ac:dyDescent="0.2">
      <c r="A221" s="90"/>
      <c r="B221" s="265" t="s">
        <v>2813</v>
      </c>
      <c r="C221" s="266" t="s">
        <v>1534</v>
      </c>
      <c r="D221" s="265" t="s">
        <v>40</v>
      </c>
      <c r="E221" s="265" t="s">
        <v>1535</v>
      </c>
      <c r="F221" s="267" t="s">
        <v>44</v>
      </c>
      <c r="G221" s="250">
        <v>2</v>
      </c>
      <c r="H221" s="268">
        <v>24.56</v>
      </c>
      <c r="I221" s="268">
        <v>3.76</v>
      </c>
      <c r="J221" s="268">
        <v>25.91</v>
      </c>
      <c r="K221" s="268">
        <v>29.67</v>
      </c>
      <c r="L221" s="268">
        <v>7.52</v>
      </c>
      <c r="M221" s="268">
        <v>51.82</v>
      </c>
      <c r="N221" s="268">
        <v>59.34</v>
      </c>
      <c r="O221" s="269">
        <f t="shared" si="39"/>
        <v>5.3601693861311209E-4</v>
      </c>
      <c r="P221" s="40"/>
      <c r="Q221" s="45"/>
      <c r="R221" s="122"/>
      <c r="S221" s="44"/>
      <c r="T221" s="44"/>
      <c r="U221" s="44"/>
      <c r="V221" s="44"/>
      <c r="W221" s="44"/>
      <c r="X221" s="44"/>
      <c r="Y221" s="44"/>
      <c r="Z221" s="44"/>
      <c r="AA221" s="44"/>
      <c r="AB221" s="44"/>
      <c r="AC221" s="44"/>
      <c r="AD221" s="44"/>
      <c r="AE221" s="44"/>
      <c r="AF221" s="44"/>
      <c r="AG221" s="44"/>
      <c r="AH221" s="40"/>
      <c r="AI221" s="40"/>
      <c r="AJ221" s="40"/>
    </row>
    <row r="222" spans="1:36" ht="42.75" x14ac:dyDescent="0.2">
      <c r="A222" s="90"/>
      <c r="B222" s="265" t="s">
        <v>2814</v>
      </c>
      <c r="C222" s="266" t="s">
        <v>1536</v>
      </c>
      <c r="D222" s="265" t="s">
        <v>40</v>
      </c>
      <c r="E222" s="265" t="s">
        <v>1537</v>
      </c>
      <c r="F222" s="267" t="s">
        <v>44</v>
      </c>
      <c r="G222" s="250">
        <v>61</v>
      </c>
      <c r="H222" s="268">
        <v>3.55</v>
      </c>
      <c r="I222" s="268">
        <v>1.96</v>
      </c>
      <c r="J222" s="268">
        <v>2.3199999999999998</v>
      </c>
      <c r="K222" s="268">
        <v>4.28</v>
      </c>
      <c r="L222" s="268">
        <v>119.56</v>
      </c>
      <c r="M222" s="268">
        <v>141.52000000000001</v>
      </c>
      <c r="N222" s="268">
        <v>261.08</v>
      </c>
      <c r="O222" s="269">
        <f t="shared" si="39"/>
        <v>2.3583300022431966E-3</v>
      </c>
      <c r="P222" s="40"/>
      <c r="Q222" s="45"/>
      <c r="R222" s="122"/>
      <c r="S222" s="44"/>
      <c r="T222" s="44"/>
      <c r="U222" s="44"/>
      <c r="V222" s="44"/>
      <c r="W222" s="44"/>
      <c r="X222" s="44"/>
      <c r="Y222" s="44"/>
      <c r="Z222" s="44"/>
      <c r="AA222" s="44"/>
      <c r="AB222" s="44"/>
      <c r="AC222" s="44"/>
      <c r="AD222" s="44"/>
      <c r="AE222" s="44"/>
      <c r="AF222" s="44"/>
      <c r="AG222" s="44"/>
      <c r="AH222" s="40"/>
      <c r="AI222" s="40"/>
      <c r="AJ222" s="40"/>
    </row>
    <row r="223" spans="1:36" ht="28.5" x14ac:dyDescent="0.2">
      <c r="A223" s="90"/>
      <c r="B223" s="265" t="s">
        <v>2815</v>
      </c>
      <c r="C223" s="266" t="s">
        <v>1538</v>
      </c>
      <c r="D223" s="265" t="s">
        <v>40</v>
      </c>
      <c r="E223" s="265" t="s">
        <v>2305</v>
      </c>
      <c r="F223" s="267" t="s">
        <v>44</v>
      </c>
      <c r="G223" s="250">
        <v>1</v>
      </c>
      <c r="H223" s="268">
        <v>17.68</v>
      </c>
      <c r="I223" s="268">
        <v>6.7</v>
      </c>
      <c r="J223" s="268">
        <v>14.65</v>
      </c>
      <c r="K223" s="268">
        <v>21.35</v>
      </c>
      <c r="L223" s="268">
        <v>6.7</v>
      </c>
      <c r="M223" s="268">
        <v>14.65</v>
      </c>
      <c r="N223" s="268">
        <v>21.35</v>
      </c>
      <c r="O223" s="269">
        <f t="shared" si="39"/>
        <v>1.9285408896848572E-4</v>
      </c>
      <c r="P223" s="40"/>
      <c r="Q223" s="45"/>
      <c r="R223" s="122"/>
      <c r="S223" s="44"/>
      <c r="T223" s="44"/>
      <c r="U223" s="44"/>
      <c r="V223" s="44"/>
      <c r="W223" s="44"/>
      <c r="X223" s="44"/>
      <c r="Y223" s="44"/>
      <c r="Z223" s="44"/>
      <c r="AA223" s="44"/>
      <c r="AB223" s="44"/>
      <c r="AC223" s="44"/>
      <c r="AD223" s="44"/>
      <c r="AE223" s="44"/>
      <c r="AF223" s="44"/>
      <c r="AG223" s="44"/>
      <c r="AH223" s="40"/>
      <c r="AI223" s="40"/>
      <c r="AJ223" s="40"/>
    </row>
    <row r="224" spans="1:36" ht="27.6" customHeight="1" x14ac:dyDescent="0.2">
      <c r="A224" s="90"/>
      <c r="B224" s="265" t="s">
        <v>2816</v>
      </c>
      <c r="C224" s="266" t="s">
        <v>1539</v>
      </c>
      <c r="D224" s="265" t="s">
        <v>40</v>
      </c>
      <c r="E224" s="265" t="s">
        <v>1540</v>
      </c>
      <c r="F224" s="267" t="s">
        <v>44</v>
      </c>
      <c r="G224" s="250">
        <v>4</v>
      </c>
      <c r="H224" s="268">
        <v>9.76</v>
      </c>
      <c r="I224" s="268">
        <v>3.37</v>
      </c>
      <c r="J224" s="268">
        <v>8.42</v>
      </c>
      <c r="K224" s="268">
        <v>11.79</v>
      </c>
      <c r="L224" s="268">
        <v>13.48</v>
      </c>
      <c r="M224" s="268">
        <v>33.68</v>
      </c>
      <c r="N224" s="268">
        <v>47.16</v>
      </c>
      <c r="O224" s="269">
        <f t="shared" si="39"/>
        <v>4.2599526162781195E-4</v>
      </c>
      <c r="P224" s="40"/>
      <c r="Q224" s="45"/>
      <c r="R224" s="122"/>
      <c r="S224" s="44"/>
      <c r="T224" s="44"/>
      <c r="U224" s="44"/>
      <c r="V224" s="44"/>
      <c r="W224" s="44"/>
      <c r="X224" s="44"/>
      <c r="Y224" s="44"/>
      <c r="Z224" s="44"/>
      <c r="AA224" s="44"/>
      <c r="AB224" s="44"/>
      <c r="AC224" s="44"/>
      <c r="AD224" s="44"/>
      <c r="AE224" s="44"/>
      <c r="AF224" s="44"/>
      <c r="AG224" s="44"/>
      <c r="AH224" s="40"/>
      <c r="AI224" s="40"/>
      <c r="AJ224" s="40"/>
    </row>
    <row r="225" spans="1:36" ht="28.5" x14ac:dyDescent="0.2">
      <c r="A225" s="90"/>
      <c r="B225" s="265" t="s">
        <v>2817</v>
      </c>
      <c r="C225" s="266" t="s">
        <v>1541</v>
      </c>
      <c r="D225" s="265" t="s">
        <v>40</v>
      </c>
      <c r="E225" s="265" t="s">
        <v>1542</v>
      </c>
      <c r="F225" s="267" t="s">
        <v>44</v>
      </c>
      <c r="G225" s="250">
        <v>86</v>
      </c>
      <c r="H225" s="268">
        <v>7.86</v>
      </c>
      <c r="I225" s="268">
        <v>3.62</v>
      </c>
      <c r="J225" s="268">
        <v>5.87</v>
      </c>
      <c r="K225" s="268">
        <v>9.49</v>
      </c>
      <c r="L225" s="268">
        <v>311.32</v>
      </c>
      <c r="M225" s="268">
        <v>504.82</v>
      </c>
      <c r="N225" s="268">
        <v>816.14</v>
      </c>
      <c r="O225" s="269">
        <f t="shared" si="39"/>
        <v>7.3721749962875841E-3</v>
      </c>
      <c r="P225" s="40"/>
      <c r="Q225" s="45"/>
      <c r="R225" s="122"/>
      <c r="S225" s="44"/>
      <c r="T225" s="44"/>
      <c r="U225" s="44"/>
      <c r="V225" s="44"/>
      <c r="W225" s="44"/>
      <c r="X225" s="44"/>
      <c r="Y225" s="44"/>
      <c r="Z225" s="44"/>
      <c r="AA225" s="44"/>
      <c r="AB225" s="44"/>
      <c r="AC225" s="44"/>
      <c r="AD225" s="44"/>
      <c r="AE225" s="44"/>
      <c r="AF225" s="44"/>
      <c r="AG225" s="44"/>
      <c r="AH225" s="40"/>
      <c r="AI225" s="40"/>
      <c r="AJ225" s="40"/>
    </row>
    <row r="226" spans="1:36" ht="28.5" x14ac:dyDescent="0.2">
      <c r="A226" s="90"/>
      <c r="B226" s="265" t="s">
        <v>2818</v>
      </c>
      <c r="C226" s="266" t="s">
        <v>1543</v>
      </c>
      <c r="D226" s="265" t="s">
        <v>40</v>
      </c>
      <c r="E226" s="265" t="s">
        <v>1544</v>
      </c>
      <c r="F226" s="267" t="s">
        <v>44</v>
      </c>
      <c r="G226" s="250">
        <v>1</v>
      </c>
      <c r="H226" s="268">
        <v>13.29</v>
      </c>
      <c r="I226" s="268">
        <v>5.2</v>
      </c>
      <c r="J226" s="268">
        <v>10.85</v>
      </c>
      <c r="K226" s="268">
        <v>16.05</v>
      </c>
      <c r="L226" s="268">
        <v>5.2</v>
      </c>
      <c r="M226" s="268">
        <v>10.85</v>
      </c>
      <c r="N226" s="268">
        <v>16.05</v>
      </c>
      <c r="O226" s="269">
        <f t="shared" si="39"/>
        <v>1.4497930341658997E-4</v>
      </c>
      <c r="P226" s="40"/>
      <c r="Q226" s="45"/>
      <c r="R226" s="122"/>
      <c r="S226" s="44"/>
      <c r="T226" s="44"/>
      <c r="U226" s="44"/>
      <c r="V226" s="44"/>
      <c r="W226" s="44"/>
      <c r="X226" s="44"/>
      <c r="Y226" s="44"/>
      <c r="Z226" s="44"/>
      <c r="AA226" s="44"/>
      <c r="AB226" s="44"/>
      <c r="AC226" s="44"/>
      <c r="AD226" s="44"/>
      <c r="AE226" s="44"/>
      <c r="AF226" s="44"/>
      <c r="AG226" s="44"/>
      <c r="AH226" s="40"/>
      <c r="AI226" s="40"/>
      <c r="AJ226" s="40"/>
    </row>
    <row r="227" spans="1:36" ht="28.5" x14ac:dyDescent="0.2">
      <c r="A227" s="90"/>
      <c r="B227" s="265" t="s">
        <v>2819</v>
      </c>
      <c r="C227" s="266" t="s">
        <v>1545</v>
      </c>
      <c r="D227" s="265" t="s">
        <v>40</v>
      </c>
      <c r="E227" s="265" t="s">
        <v>1546</v>
      </c>
      <c r="F227" s="267" t="s">
        <v>44</v>
      </c>
      <c r="G227" s="250">
        <v>29</v>
      </c>
      <c r="H227" s="268">
        <v>16.079999999999998</v>
      </c>
      <c r="I227" s="268">
        <v>2.41</v>
      </c>
      <c r="J227" s="268">
        <v>17.010000000000002</v>
      </c>
      <c r="K227" s="268">
        <v>19.420000000000002</v>
      </c>
      <c r="L227" s="268">
        <v>69.89</v>
      </c>
      <c r="M227" s="268">
        <v>493.29</v>
      </c>
      <c r="N227" s="268">
        <v>563.17999999999995</v>
      </c>
      <c r="O227" s="269">
        <f t="shared" si="39"/>
        <v>5.0871927787012536E-3</v>
      </c>
      <c r="P227" s="40"/>
      <c r="Q227" s="45"/>
      <c r="R227" s="122"/>
      <c r="S227" s="44"/>
      <c r="T227" s="44"/>
      <c r="U227" s="44"/>
      <c r="V227" s="44"/>
      <c r="W227" s="44"/>
      <c r="X227" s="44"/>
      <c r="Y227" s="44"/>
      <c r="Z227" s="44"/>
      <c r="AA227" s="44"/>
      <c r="AB227" s="44"/>
      <c r="AC227" s="44"/>
      <c r="AD227" s="44"/>
      <c r="AE227" s="44"/>
      <c r="AF227" s="44"/>
      <c r="AG227" s="44"/>
      <c r="AH227" s="40"/>
      <c r="AI227" s="40"/>
      <c r="AJ227" s="40"/>
    </row>
    <row r="228" spans="1:36" ht="28.5" x14ac:dyDescent="0.2">
      <c r="A228" s="90"/>
      <c r="B228" s="265" t="s">
        <v>2820</v>
      </c>
      <c r="C228" s="266" t="s">
        <v>1547</v>
      </c>
      <c r="D228" s="265" t="s">
        <v>40</v>
      </c>
      <c r="E228" s="265" t="s">
        <v>1548</v>
      </c>
      <c r="F228" s="267" t="s">
        <v>44</v>
      </c>
      <c r="G228" s="250">
        <v>1</v>
      </c>
      <c r="H228" s="268">
        <v>36.229999999999997</v>
      </c>
      <c r="I228" s="268">
        <v>4.34</v>
      </c>
      <c r="J228" s="268">
        <v>39.42</v>
      </c>
      <c r="K228" s="268">
        <v>43.76</v>
      </c>
      <c r="L228" s="268">
        <v>4.34</v>
      </c>
      <c r="M228" s="268">
        <v>39.42</v>
      </c>
      <c r="N228" s="268">
        <v>43.76</v>
      </c>
      <c r="O228" s="269">
        <f t="shared" si="39"/>
        <v>3.9528313504735054E-4</v>
      </c>
      <c r="P228" s="40"/>
      <c r="Q228" s="45"/>
      <c r="R228" s="122"/>
      <c r="S228" s="44"/>
      <c r="T228" s="44"/>
      <c r="U228" s="44"/>
      <c r="V228" s="44"/>
      <c r="W228" s="44"/>
      <c r="X228" s="44"/>
      <c r="Y228" s="44"/>
      <c r="Z228" s="44"/>
      <c r="AA228" s="44"/>
      <c r="AB228" s="44"/>
      <c r="AC228" s="44"/>
      <c r="AD228" s="44"/>
      <c r="AE228" s="44"/>
      <c r="AF228" s="44"/>
      <c r="AG228" s="44"/>
      <c r="AH228" s="40"/>
      <c r="AI228" s="40"/>
      <c r="AJ228" s="40"/>
    </row>
    <row r="229" spans="1:36" ht="28.5" x14ac:dyDescent="0.2">
      <c r="A229" s="90"/>
      <c r="B229" s="265" t="s">
        <v>2821</v>
      </c>
      <c r="C229" s="266" t="s">
        <v>1254</v>
      </c>
      <c r="D229" s="265" t="s">
        <v>40</v>
      </c>
      <c r="E229" s="265" t="s">
        <v>1255</v>
      </c>
      <c r="F229" s="267" t="s">
        <v>55</v>
      </c>
      <c r="G229" s="250">
        <v>299.39999999999998</v>
      </c>
      <c r="H229" s="268">
        <v>24.72</v>
      </c>
      <c r="I229" s="268">
        <v>19.53</v>
      </c>
      <c r="J229" s="268">
        <v>10.33</v>
      </c>
      <c r="K229" s="268">
        <v>29.86</v>
      </c>
      <c r="L229" s="268">
        <v>5847.2820000000002</v>
      </c>
      <c r="M229" s="268">
        <v>3092.7979999999998</v>
      </c>
      <c r="N229" s="268">
        <v>8940.08</v>
      </c>
      <c r="O229" s="269">
        <f t="shared" si="39"/>
        <v>8.0755549588073988E-2</v>
      </c>
      <c r="P229" s="40"/>
      <c r="Q229" s="45"/>
      <c r="R229" s="122"/>
      <c r="S229" s="44"/>
      <c r="T229" s="44"/>
      <c r="U229" s="44"/>
      <c r="V229" s="44"/>
      <c r="W229" s="44"/>
      <c r="X229" s="44"/>
      <c r="Y229" s="44"/>
      <c r="Z229" s="44"/>
      <c r="AA229" s="44"/>
      <c r="AB229" s="44"/>
      <c r="AC229" s="44"/>
      <c r="AD229" s="44"/>
      <c r="AE229" s="44"/>
      <c r="AF229" s="44"/>
      <c r="AG229" s="44"/>
      <c r="AH229" s="40"/>
      <c r="AI229" s="40"/>
      <c r="AJ229" s="40"/>
    </row>
    <row r="230" spans="1:36" ht="28.5" x14ac:dyDescent="0.2">
      <c r="A230" s="90"/>
      <c r="B230" s="265" t="s">
        <v>2822</v>
      </c>
      <c r="C230" s="266" t="s">
        <v>193</v>
      </c>
      <c r="D230" s="265" t="s">
        <v>40</v>
      </c>
      <c r="E230" s="265" t="s">
        <v>194</v>
      </c>
      <c r="F230" s="267" t="s">
        <v>44</v>
      </c>
      <c r="G230" s="250">
        <v>39</v>
      </c>
      <c r="H230" s="268">
        <v>10.68</v>
      </c>
      <c r="I230" s="268">
        <v>7.56</v>
      </c>
      <c r="J230" s="268">
        <v>5.34</v>
      </c>
      <c r="K230" s="268">
        <v>12.9</v>
      </c>
      <c r="L230" s="268">
        <v>294.83999999999997</v>
      </c>
      <c r="M230" s="268">
        <v>208.26</v>
      </c>
      <c r="N230" s="268">
        <v>503.1</v>
      </c>
      <c r="O230" s="269">
        <f t="shared" si="39"/>
        <v>4.5444914360676892E-3</v>
      </c>
      <c r="P230" s="40"/>
      <c r="Q230" s="45"/>
      <c r="R230" s="122"/>
      <c r="S230" s="44"/>
      <c r="T230" s="44"/>
      <c r="U230" s="44"/>
      <c r="V230" s="44"/>
      <c r="W230" s="44"/>
      <c r="X230" s="44"/>
      <c r="Y230" s="44"/>
      <c r="Z230" s="44"/>
      <c r="AA230" s="44"/>
      <c r="AB230" s="44"/>
      <c r="AC230" s="44"/>
      <c r="AD230" s="44"/>
      <c r="AE230" s="44"/>
      <c r="AF230" s="44"/>
      <c r="AG230" s="44"/>
      <c r="AH230" s="40"/>
      <c r="AI230" s="40"/>
      <c r="AJ230" s="40"/>
    </row>
    <row r="231" spans="1:36" ht="28.5" x14ac:dyDescent="0.2">
      <c r="A231" s="90"/>
      <c r="B231" s="265" t="s">
        <v>2823</v>
      </c>
      <c r="C231" s="266" t="s">
        <v>163</v>
      </c>
      <c r="D231" s="265" t="s">
        <v>40</v>
      </c>
      <c r="E231" s="265" t="s">
        <v>164</v>
      </c>
      <c r="F231" s="267" t="s">
        <v>44</v>
      </c>
      <c r="G231" s="250">
        <v>20</v>
      </c>
      <c r="H231" s="268">
        <v>20.260000000000002</v>
      </c>
      <c r="I231" s="268">
        <v>6.76</v>
      </c>
      <c r="J231" s="268">
        <v>17.71</v>
      </c>
      <c r="K231" s="268">
        <v>24.47</v>
      </c>
      <c r="L231" s="268">
        <v>135.19999999999999</v>
      </c>
      <c r="M231" s="268">
        <v>354.2</v>
      </c>
      <c r="N231" s="268">
        <v>489.4</v>
      </c>
      <c r="O231" s="269">
        <f t="shared" si="39"/>
        <v>4.4207396319052407E-3</v>
      </c>
      <c r="P231" s="40"/>
      <c r="Q231" s="45"/>
      <c r="R231" s="122"/>
      <c r="S231" s="44"/>
      <c r="T231" s="44"/>
      <c r="U231" s="44"/>
      <c r="V231" s="44"/>
      <c r="W231" s="44"/>
      <c r="X231" s="44"/>
      <c r="Y231" s="44"/>
      <c r="Z231" s="44"/>
      <c r="AA231" s="44"/>
      <c r="AB231" s="44"/>
      <c r="AC231" s="44"/>
      <c r="AD231" s="44"/>
      <c r="AE231" s="44"/>
      <c r="AF231" s="44"/>
      <c r="AG231" s="44"/>
      <c r="AH231" s="40"/>
      <c r="AI231" s="40"/>
      <c r="AJ231" s="40"/>
    </row>
    <row r="232" spans="1:36" ht="28.5" x14ac:dyDescent="0.2">
      <c r="A232" s="90"/>
      <c r="B232" s="265" t="s">
        <v>2824</v>
      </c>
      <c r="C232" s="266" t="s">
        <v>161</v>
      </c>
      <c r="D232" s="265" t="s">
        <v>40</v>
      </c>
      <c r="E232" s="265" t="s">
        <v>162</v>
      </c>
      <c r="F232" s="267" t="s">
        <v>44</v>
      </c>
      <c r="G232" s="250">
        <v>10</v>
      </c>
      <c r="H232" s="268">
        <v>16.649999999999999</v>
      </c>
      <c r="I232" s="268">
        <v>7.26</v>
      </c>
      <c r="J232" s="268">
        <v>12.85</v>
      </c>
      <c r="K232" s="268">
        <v>20.11</v>
      </c>
      <c r="L232" s="268">
        <v>72.599999999999994</v>
      </c>
      <c r="M232" s="268">
        <v>128.5</v>
      </c>
      <c r="N232" s="268">
        <v>201.1</v>
      </c>
      <c r="O232" s="269">
        <f t="shared" si="39"/>
        <v>1.8165319574502329E-3</v>
      </c>
      <c r="P232" s="40"/>
      <c r="Q232" s="45"/>
      <c r="R232" s="122"/>
      <c r="S232" s="44"/>
      <c r="T232" s="44"/>
      <c r="U232" s="44"/>
      <c r="V232" s="44"/>
      <c r="W232" s="44"/>
      <c r="X232" s="44"/>
      <c r="Y232" s="44"/>
      <c r="Z232" s="44"/>
      <c r="AA232" s="44"/>
      <c r="AB232" s="44"/>
      <c r="AC232" s="44"/>
      <c r="AD232" s="44"/>
      <c r="AE232" s="44"/>
      <c r="AF232" s="44"/>
      <c r="AG232" s="44"/>
      <c r="AH232" s="40"/>
      <c r="AI232" s="40"/>
      <c r="AJ232" s="40"/>
    </row>
    <row r="233" spans="1:36" ht="28.5" x14ac:dyDescent="0.2">
      <c r="A233" s="90"/>
      <c r="B233" s="265" t="s">
        <v>2825</v>
      </c>
      <c r="C233" s="266" t="s">
        <v>158</v>
      </c>
      <c r="D233" s="265" t="s">
        <v>40</v>
      </c>
      <c r="E233" s="265" t="s">
        <v>159</v>
      </c>
      <c r="F233" s="267" t="s">
        <v>44</v>
      </c>
      <c r="G233" s="250">
        <v>55</v>
      </c>
      <c r="H233" s="268">
        <v>13.37</v>
      </c>
      <c r="I233" s="268">
        <v>6.72</v>
      </c>
      <c r="J233" s="268">
        <v>9.43</v>
      </c>
      <c r="K233" s="268">
        <v>16.149999999999999</v>
      </c>
      <c r="L233" s="268">
        <v>369.6</v>
      </c>
      <c r="M233" s="268">
        <v>518.65</v>
      </c>
      <c r="N233" s="268">
        <v>888.25</v>
      </c>
      <c r="O233" s="269">
        <f t="shared" si="39"/>
        <v>8.0235430691455462E-3</v>
      </c>
      <c r="P233" s="40"/>
      <c r="Q233" s="45"/>
      <c r="R233" s="122"/>
      <c r="S233" s="44"/>
      <c r="T233" s="44"/>
      <c r="U233" s="44"/>
      <c r="V233" s="44"/>
      <c r="W233" s="44"/>
      <c r="X233" s="44"/>
      <c r="Y233" s="44"/>
      <c r="Z233" s="44"/>
      <c r="AA233" s="44"/>
      <c r="AB233" s="44"/>
      <c r="AC233" s="44"/>
      <c r="AD233" s="44"/>
      <c r="AE233" s="44"/>
      <c r="AF233" s="44"/>
      <c r="AG233" s="44"/>
      <c r="AH233" s="40"/>
      <c r="AI233" s="40"/>
      <c r="AJ233" s="40"/>
    </row>
    <row r="234" spans="1:36" ht="28.5" x14ac:dyDescent="0.2">
      <c r="A234" s="90"/>
      <c r="B234" s="265" t="s">
        <v>2826</v>
      </c>
      <c r="C234" s="266" t="s">
        <v>3281</v>
      </c>
      <c r="D234" s="265" t="s">
        <v>40</v>
      </c>
      <c r="E234" s="265" t="s">
        <v>3282</v>
      </c>
      <c r="F234" s="267" t="s">
        <v>44</v>
      </c>
      <c r="G234" s="250">
        <v>1</v>
      </c>
      <c r="H234" s="268">
        <v>20.89</v>
      </c>
      <c r="I234" s="268">
        <v>8.9700000000000006</v>
      </c>
      <c r="J234" s="268">
        <v>16.260000000000002</v>
      </c>
      <c r="K234" s="268">
        <v>25.23</v>
      </c>
      <c r="L234" s="268">
        <v>8.9700000000000006</v>
      </c>
      <c r="M234" s="268">
        <v>16.260000000000002</v>
      </c>
      <c r="N234" s="268">
        <v>25.23</v>
      </c>
      <c r="O234" s="269">
        <f t="shared" si="39"/>
        <v>2.279020451838358E-4</v>
      </c>
      <c r="P234" s="40"/>
      <c r="Q234" s="45"/>
      <c r="R234" s="122"/>
      <c r="S234" s="44"/>
      <c r="T234" s="44"/>
      <c r="U234" s="44"/>
      <c r="V234" s="44"/>
      <c r="W234" s="44"/>
      <c r="X234" s="44"/>
      <c r="Y234" s="44"/>
      <c r="Z234" s="44"/>
      <c r="AA234" s="44"/>
      <c r="AB234" s="44"/>
      <c r="AC234" s="44"/>
      <c r="AD234" s="44"/>
      <c r="AE234" s="44"/>
      <c r="AF234" s="44"/>
      <c r="AG234" s="44"/>
      <c r="AH234" s="40"/>
      <c r="AI234" s="40"/>
      <c r="AJ234" s="40"/>
    </row>
    <row r="235" spans="1:36" ht="42.75" x14ac:dyDescent="0.2">
      <c r="A235" s="90"/>
      <c r="B235" s="265" t="s">
        <v>2827</v>
      </c>
      <c r="C235" s="266" t="s">
        <v>3283</v>
      </c>
      <c r="D235" s="265" t="s">
        <v>40</v>
      </c>
      <c r="E235" s="265" t="s">
        <v>3284</v>
      </c>
      <c r="F235" s="267" t="s">
        <v>44</v>
      </c>
      <c r="G235" s="250">
        <v>1</v>
      </c>
      <c r="H235" s="268">
        <v>9.51</v>
      </c>
      <c r="I235" s="268">
        <v>3.93</v>
      </c>
      <c r="J235" s="268">
        <v>7.55</v>
      </c>
      <c r="K235" s="268">
        <v>11.48</v>
      </c>
      <c r="L235" s="268">
        <v>3.93</v>
      </c>
      <c r="M235" s="268">
        <v>7.55</v>
      </c>
      <c r="N235" s="268">
        <v>11.48</v>
      </c>
      <c r="O235" s="269">
        <f t="shared" si="39"/>
        <v>1.0369859210108739E-4</v>
      </c>
      <c r="P235" s="40"/>
      <c r="Q235" s="45"/>
      <c r="R235" s="122"/>
      <c r="S235" s="44"/>
      <c r="T235" s="44"/>
      <c r="U235" s="44"/>
      <c r="V235" s="44"/>
      <c r="W235" s="44"/>
      <c r="X235" s="44"/>
      <c r="Y235" s="44"/>
      <c r="Z235" s="44"/>
      <c r="AA235" s="44"/>
      <c r="AB235" s="44"/>
      <c r="AC235" s="44"/>
      <c r="AD235" s="44"/>
      <c r="AE235" s="44"/>
      <c r="AF235" s="44"/>
      <c r="AG235" s="44"/>
      <c r="AH235" s="40"/>
      <c r="AI235" s="40"/>
      <c r="AJ235" s="40"/>
    </row>
    <row r="236" spans="1:36" x14ac:dyDescent="0.2">
      <c r="A236" s="90"/>
      <c r="B236" s="265" t="s">
        <v>2828</v>
      </c>
      <c r="C236" s="266" t="s">
        <v>1953</v>
      </c>
      <c r="D236" s="265" t="s">
        <v>99</v>
      </c>
      <c r="E236" s="265" t="s">
        <v>1954</v>
      </c>
      <c r="F236" s="267" t="s">
        <v>44</v>
      </c>
      <c r="G236" s="250">
        <v>1</v>
      </c>
      <c r="H236" s="268">
        <v>14306.06</v>
      </c>
      <c r="I236" s="268">
        <v>219.71</v>
      </c>
      <c r="J236" s="268">
        <v>17063.439999999999</v>
      </c>
      <c r="K236" s="268">
        <v>17283.150000000001</v>
      </c>
      <c r="L236" s="268">
        <v>219.71</v>
      </c>
      <c r="M236" s="268">
        <v>17063.439999999999</v>
      </c>
      <c r="N236" s="268">
        <v>17283.150000000001</v>
      </c>
      <c r="O236" s="269">
        <f t="shared" si="39"/>
        <v>0.15611832073797113</v>
      </c>
      <c r="P236" s="40"/>
      <c r="Q236" s="45"/>
      <c r="R236" s="122"/>
      <c r="S236" s="44"/>
      <c r="T236" s="44"/>
      <c r="U236" s="44"/>
      <c r="V236" s="44"/>
      <c r="W236" s="44"/>
      <c r="X236" s="44"/>
      <c r="Y236" s="44"/>
      <c r="Z236" s="44"/>
      <c r="AA236" s="44"/>
      <c r="AB236" s="44"/>
      <c r="AC236" s="44"/>
      <c r="AD236" s="44"/>
      <c r="AE236" s="44"/>
      <c r="AF236" s="44"/>
      <c r="AG236" s="44"/>
      <c r="AH236" s="40"/>
      <c r="AI236" s="40"/>
      <c r="AJ236" s="40"/>
    </row>
    <row r="237" spans="1:36" x14ac:dyDescent="0.2">
      <c r="A237" s="90"/>
      <c r="B237" s="265" t="s">
        <v>2829</v>
      </c>
      <c r="C237" s="266"/>
      <c r="D237" s="265" t="s">
        <v>99</v>
      </c>
      <c r="E237" s="265" t="s">
        <v>4330</v>
      </c>
      <c r="F237" s="267" t="s">
        <v>44</v>
      </c>
      <c r="G237" s="250">
        <v>1</v>
      </c>
      <c r="H237" s="268">
        <v>9801.41</v>
      </c>
      <c r="I237" s="268">
        <v>141.26</v>
      </c>
      <c r="J237" s="268">
        <v>11699.82</v>
      </c>
      <c r="K237" s="268">
        <v>11841.08</v>
      </c>
      <c r="L237" s="268">
        <v>141.26</v>
      </c>
      <c r="M237" s="268">
        <v>11699.82</v>
      </c>
      <c r="N237" s="268">
        <f>41970*1.2402</f>
        <v>52051.193999999996</v>
      </c>
      <c r="O237" s="269">
        <f t="shared" si="39"/>
        <v>0.47017731140945707</v>
      </c>
      <c r="P237" s="40"/>
      <c r="Q237" s="493"/>
      <c r="R237" s="122"/>
      <c r="S237" s="44"/>
      <c r="T237" s="44"/>
      <c r="U237" s="44"/>
      <c r="V237" s="44"/>
      <c r="W237" s="44"/>
      <c r="X237" s="44"/>
      <c r="Y237" s="44"/>
      <c r="Z237" s="44"/>
      <c r="AA237" s="44"/>
      <c r="AB237" s="44"/>
      <c r="AC237" s="44"/>
      <c r="AD237" s="44"/>
      <c r="AE237" s="44"/>
      <c r="AF237" s="44"/>
      <c r="AG237" s="44"/>
      <c r="AH237" s="40"/>
      <c r="AI237" s="40"/>
      <c r="AJ237" s="40"/>
    </row>
    <row r="238" spans="1:36" ht="28.5" x14ac:dyDescent="0.2">
      <c r="A238" s="90"/>
      <c r="B238" s="265" t="s">
        <v>2830</v>
      </c>
      <c r="C238" s="266" t="s">
        <v>3285</v>
      </c>
      <c r="D238" s="265" t="s">
        <v>40</v>
      </c>
      <c r="E238" s="265" t="s">
        <v>3286</v>
      </c>
      <c r="F238" s="267" t="s">
        <v>44</v>
      </c>
      <c r="G238" s="250">
        <v>2</v>
      </c>
      <c r="H238" s="268">
        <v>62.52</v>
      </c>
      <c r="I238" s="268">
        <v>4.0599999999999996</v>
      </c>
      <c r="J238" s="268">
        <v>71.47</v>
      </c>
      <c r="K238" s="268">
        <v>75.53</v>
      </c>
      <c r="L238" s="268">
        <v>8.1199999999999992</v>
      </c>
      <c r="M238" s="268">
        <v>142.94</v>
      </c>
      <c r="N238" s="268">
        <v>151.06</v>
      </c>
      <c r="O238" s="269">
        <f t="shared" si="39"/>
        <v>1.3645217180130889E-3</v>
      </c>
      <c r="P238" s="40"/>
      <c r="Q238" s="45"/>
      <c r="R238" s="122"/>
      <c r="S238" s="44"/>
      <c r="T238" s="44"/>
      <c r="U238" s="44"/>
      <c r="V238" s="44"/>
      <c r="W238" s="44"/>
      <c r="X238" s="44"/>
      <c r="Y238" s="44"/>
      <c r="Z238" s="44"/>
      <c r="AA238" s="44"/>
      <c r="AB238" s="44"/>
      <c r="AC238" s="44"/>
      <c r="AD238" s="44"/>
      <c r="AE238" s="44"/>
      <c r="AF238" s="44"/>
      <c r="AG238" s="44"/>
      <c r="AH238" s="40"/>
      <c r="AI238" s="40"/>
      <c r="AJ238" s="40"/>
    </row>
    <row r="239" spans="1:36" x14ac:dyDescent="0.2">
      <c r="A239" s="90"/>
      <c r="B239" s="265" t="s">
        <v>2831</v>
      </c>
      <c r="C239" s="266" t="s">
        <v>3200</v>
      </c>
      <c r="D239" s="265" t="s">
        <v>196</v>
      </c>
      <c r="E239" s="265" t="s">
        <v>3287</v>
      </c>
      <c r="F239" s="267" t="s">
        <v>44</v>
      </c>
      <c r="G239" s="250">
        <v>1</v>
      </c>
      <c r="H239" s="268">
        <v>159.75</v>
      </c>
      <c r="I239" s="268">
        <v>28.61</v>
      </c>
      <c r="J239" s="268">
        <v>164.38</v>
      </c>
      <c r="K239" s="268">
        <v>192.99</v>
      </c>
      <c r="L239" s="268">
        <v>28.61</v>
      </c>
      <c r="M239" s="268">
        <v>164.38</v>
      </c>
      <c r="N239" s="268">
        <v>192.99</v>
      </c>
      <c r="O239" s="269">
        <f t="shared" si="39"/>
        <v>1.7432745025774265E-3</v>
      </c>
      <c r="P239" s="40"/>
      <c r="Q239" s="45"/>
      <c r="R239" s="122"/>
      <c r="S239" s="44"/>
      <c r="T239" s="44"/>
      <c r="U239" s="44"/>
      <c r="V239" s="44"/>
      <c r="W239" s="44"/>
      <c r="X239" s="44"/>
      <c r="Y239" s="44"/>
      <c r="Z239" s="44"/>
      <c r="AA239" s="44"/>
      <c r="AB239" s="44"/>
      <c r="AC239" s="44"/>
      <c r="AD239" s="44"/>
      <c r="AE239" s="44"/>
      <c r="AF239" s="44"/>
      <c r="AG239" s="44"/>
      <c r="AH239" s="40"/>
      <c r="AI239" s="40"/>
      <c r="AJ239" s="40"/>
    </row>
    <row r="240" spans="1:36" ht="28.5" x14ac:dyDescent="0.2">
      <c r="A240" s="90"/>
      <c r="B240" s="265" t="s">
        <v>2832</v>
      </c>
      <c r="C240" s="266" t="s">
        <v>3288</v>
      </c>
      <c r="D240" s="265" t="s">
        <v>40</v>
      </c>
      <c r="E240" s="265" t="s">
        <v>3289</v>
      </c>
      <c r="F240" s="267" t="s">
        <v>44</v>
      </c>
      <c r="G240" s="250">
        <v>4</v>
      </c>
      <c r="H240" s="268">
        <v>8.43</v>
      </c>
      <c r="I240" s="268">
        <v>5.09</v>
      </c>
      <c r="J240" s="268">
        <v>5.09</v>
      </c>
      <c r="K240" s="268">
        <v>10.18</v>
      </c>
      <c r="L240" s="268">
        <v>20.36</v>
      </c>
      <c r="M240" s="268">
        <v>20.36</v>
      </c>
      <c r="N240" s="268">
        <v>40.72</v>
      </c>
      <c r="O240" s="269">
        <f t="shared" si="39"/>
        <v>3.6782288069305561E-4</v>
      </c>
      <c r="P240" s="40"/>
      <c r="Q240" s="45"/>
      <c r="R240" s="122"/>
      <c r="S240" s="44"/>
      <c r="T240" s="44"/>
      <c r="U240" s="44"/>
      <c r="V240" s="44"/>
      <c r="W240" s="44"/>
      <c r="X240" s="44"/>
      <c r="Y240" s="44"/>
      <c r="Z240" s="44"/>
      <c r="AA240" s="44"/>
      <c r="AB240" s="44"/>
      <c r="AC240" s="44"/>
      <c r="AD240" s="44"/>
      <c r="AE240" s="44"/>
      <c r="AF240" s="44"/>
      <c r="AG240" s="44"/>
      <c r="AH240" s="40"/>
      <c r="AI240" s="40"/>
      <c r="AJ240" s="40"/>
    </row>
    <row r="241" spans="1:36" ht="28.5" x14ac:dyDescent="0.2">
      <c r="A241" s="90"/>
      <c r="B241" s="265" t="s">
        <v>2833</v>
      </c>
      <c r="C241" s="266" t="s">
        <v>1549</v>
      </c>
      <c r="D241" s="265" t="s">
        <v>40</v>
      </c>
      <c r="E241" s="265" t="s">
        <v>1550</v>
      </c>
      <c r="F241" s="267" t="s">
        <v>44</v>
      </c>
      <c r="G241" s="250">
        <v>1</v>
      </c>
      <c r="H241" s="268">
        <v>8.1999999999999993</v>
      </c>
      <c r="I241" s="268">
        <v>5.69</v>
      </c>
      <c r="J241" s="268">
        <v>4.21</v>
      </c>
      <c r="K241" s="268">
        <v>9.9</v>
      </c>
      <c r="L241" s="268">
        <v>5.69</v>
      </c>
      <c r="M241" s="268">
        <v>4.21</v>
      </c>
      <c r="N241" s="268">
        <v>9.9</v>
      </c>
      <c r="O241" s="269">
        <f t="shared" si="39"/>
        <v>8.9426486219578848E-5</v>
      </c>
      <c r="P241" s="40"/>
      <c r="Q241" s="45"/>
      <c r="R241" s="122"/>
      <c r="S241" s="44"/>
      <c r="T241" s="44"/>
      <c r="U241" s="44"/>
      <c r="V241" s="44"/>
      <c r="W241" s="44"/>
      <c r="X241" s="44"/>
      <c r="Y241" s="44"/>
      <c r="Z241" s="44"/>
      <c r="AA241" s="44"/>
      <c r="AB241" s="44"/>
      <c r="AC241" s="44"/>
      <c r="AD241" s="44"/>
      <c r="AE241" s="44"/>
      <c r="AF241" s="44"/>
      <c r="AG241" s="44"/>
      <c r="AH241" s="40"/>
      <c r="AI241" s="40"/>
      <c r="AJ241" s="40"/>
    </row>
    <row r="242" spans="1:36" ht="28.5" x14ac:dyDescent="0.2">
      <c r="A242" s="90"/>
      <c r="B242" s="265" t="s">
        <v>2834</v>
      </c>
      <c r="C242" s="266" t="s">
        <v>1551</v>
      </c>
      <c r="D242" s="265" t="s">
        <v>40</v>
      </c>
      <c r="E242" s="265" t="s">
        <v>1552</v>
      </c>
      <c r="F242" s="267" t="s">
        <v>44</v>
      </c>
      <c r="G242" s="250">
        <v>6</v>
      </c>
      <c r="H242" s="268">
        <v>16.670000000000002</v>
      </c>
      <c r="I242" s="268">
        <v>8.32</v>
      </c>
      <c r="J242" s="268">
        <v>11.81</v>
      </c>
      <c r="K242" s="268">
        <v>20.13</v>
      </c>
      <c r="L242" s="268">
        <v>49.92</v>
      </c>
      <c r="M242" s="268">
        <v>70.86</v>
      </c>
      <c r="N242" s="268">
        <v>120.78</v>
      </c>
      <c r="O242" s="269">
        <f t="shared" si="39"/>
        <v>1.0910031318788619E-3</v>
      </c>
      <c r="P242" s="40"/>
      <c r="Q242" s="45"/>
      <c r="R242" s="122"/>
      <c r="S242" s="44"/>
      <c r="T242" s="44"/>
      <c r="U242" s="44"/>
      <c r="V242" s="44"/>
      <c r="W242" s="44"/>
      <c r="X242" s="44"/>
      <c r="Y242" s="44"/>
      <c r="Z242" s="44"/>
      <c r="AA242" s="44"/>
      <c r="AB242" s="44"/>
      <c r="AC242" s="44"/>
      <c r="AD242" s="44"/>
      <c r="AE242" s="44"/>
      <c r="AF242" s="44"/>
      <c r="AG242" s="44"/>
      <c r="AH242" s="40"/>
      <c r="AI242" s="40"/>
      <c r="AJ242" s="40"/>
    </row>
    <row r="243" spans="1:36" x14ac:dyDescent="0.2">
      <c r="A243" s="90"/>
      <c r="B243" s="265" t="s">
        <v>2835</v>
      </c>
      <c r="C243" s="266" t="s">
        <v>3202</v>
      </c>
      <c r="D243" s="265" t="s">
        <v>196</v>
      </c>
      <c r="E243" s="265" t="s">
        <v>3290</v>
      </c>
      <c r="F243" s="267" t="s">
        <v>44</v>
      </c>
      <c r="G243" s="250">
        <v>1</v>
      </c>
      <c r="H243" s="268">
        <v>410.59</v>
      </c>
      <c r="I243" s="268">
        <v>79.510000000000005</v>
      </c>
      <c r="J243" s="268">
        <v>416.52</v>
      </c>
      <c r="K243" s="268">
        <v>496.03</v>
      </c>
      <c r="L243" s="268">
        <v>79.510000000000005</v>
      </c>
      <c r="M243" s="268">
        <v>416.52</v>
      </c>
      <c r="N243" s="268">
        <v>496.03</v>
      </c>
      <c r="O243" s="269">
        <f t="shared" si="39"/>
        <v>4.4806282787371405E-3</v>
      </c>
      <c r="P243" s="40"/>
      <c r="Q243" s="45"/>
      <c r="R243" s="122"/>
      <c r="S243" s="44"/>
      <c r="T243" s="44"/>
      <c r="U243" s="44"/>
      <c r="V243" s="44"/>
      <c r="W243" s="44"/>
      <c r="X243" s="44"/>
      <c r="Y243" s="44"/>
      <c r="Z243" s="44"/>
      <c r="AA243" s="44"/>
      <c r="AB243" s="44"/>
      <c r="AC243" s="44"/>
      <c r="AD243" s="44"/>
      <c r="AE243" s="44"/>
      <c r="AF243" s="44"/>
      <c r="AG243" s="44"/>
      <c r="AH243" s="40"/>
      <c r="AI243" s="40"/>
      <c r="AJ243" s="40"/>
    </row>
    <row r="244" spans="1:36" ht="28.5" x14ac:dyDescent="0.2">
      <c r="A244" s="90"/>
      <c r="B244" s="265" t="s">
        <v>2836</v>
      </c>
      <c r="C244" s="266" t="s">
        <v>1553</v>
      </c>
      <c r="D244" s="265" t="s">
        <v>40</v>
      </c>
      <c r="E244" s="265" t="s">
        <v>1554</v>
      </c>
      <c r="F244" s="267" t="s">
        <v>55</v>
      </c>
      <c r="G244" s="250">
        <v>12.4</v>
      </c>
      <c r="H244" s="268">
        <v>33.71</v>
      </c>
      <c r="I244" s="268">
        <v>23.29</v>
      </c>
      <c r="J244" s="268">
        <v>17.43</v>
      </c>
      <c r="K244" s="268">
        <v>40.72</v>
      </c>
      <c r="L244" s="268">
        <v>288.79599999999999</v>
      </c>
      <c r="M244" s="268">
        <v>216.124</v>
      </c>
      <c r="N244" s="268">
        <v>504.92</v>
      </c>
      <c r="O244" s="269">
        <f t="shared" si="39"/>
        <v>4.5609314567666417E-3</v>
      </c>
      <c r="P244" s="40"/>
      <c r="Q244" s="45"/>
      <c r="R244" s="122"/>
      <c r="S244" s="44"/>
      <c r="T244" s="44"/>
      <c r="U244" s="44"/>
      <c r="V244" s="44"/>
      <c r="W244" s="44"/>
      <c r="X244" s="44"/>
      <c r="Y244" s="44"/>
      <c r="Z244" s="44"/>
      <c r="AA244" s="44"/>
      <c r="AB244" s="44"/>
      <c r="AC244" s="44"/>
      <c r="AD244" s="44"/>
      <c r="AE244" s="44"/>
      <c r="AF244" s="44"/>
      <c r="AG244" s="44"/>
      <c r="AH244" s="40"/>
      <c r="AI244" s="40"/>
      <c r="AJ244" s="40"/>
    </row>
    <row r="245" spans="1:36" ht="28.5" x14ac:dyDescent="0.2">
      <c r="A245" s="90"/>
      <c r="B245" s="265" t="s">
        <v>2837</v>
      </c>
      <c r="C245" s="266" t="s">
        <v>1555</v>
      </c>
      <c r="D245" s="265" t="s">
        <v>40</v>
      </c>
      <c r="E245" s="265" t="s">
        <v>1556</v>
      </c>
      <c r="F245" s="267" t="s">
        <v>44</v>
      </c>
      <c r="G245" s="250">
        <v>1</v>
      </c>
      <c r="H245" s="268">
        <v>20.6</v>
      </c>
      <c r="I245" s="268">
        <v>11.4</v>
      </c>
      <c r="J245" s="268">
        <v>13.48</v>
      </c>
      <c r="K245" s="268">
        <v>24.88</v>
      </c>
      <c r="L245" s="268">
        <v>11.4</v>
      </c>
      <c r="M245" s="268">
        <v>13.48</v>
      </c>
      <c r="N245" s="268">
        <v>24.88</v>
      </c>
      <c r="O245" s="269">
        <f t="shared" si="39"/>
        <v>2.2474050274172945E-4</v>
      </c>
      <c r="P245" s="40"/>
      <c r="Q245" s="45"/>
      <c r="R245" s="122"/>
      <c r="S245" s="44"/>
      <c r="T245" s="44"/>
      <c r="U245" s="44"/>
      <c r="V245" s="44"/>
      <c r="W245" s="44"/>
      <c r="X245" s="44"/>
      <c r="Y245" s="44"/>
      <c r="Z245" s="44"/>
      <c r="AA245" s="44"/>
      <c r="AB245" s="44"/>
      <c r="AC245" s="44"/>
      <c r="AD245" s="44"/>
      <c r="AE245" s="44"/>
      <c r="AF245" s="44"/>
      <c r="AG245" s="44"/>
      <c r="AH245" s="40"/>
      <c r="AI245" s="40"/>
      <c r="AJ245" s="40"/>
    </row>
    <row r="246" spans="1:36" x14ac:dyDescent="0.2">
      <c r="A246" s="90"/>
      <c r="B246" s="265" t="s">
        <v>2838</v>
      </c>
      <c r="C246" s="266" t="s">
        <v>3204</v>
      </c>
      <c r="D246" s="265" t="s">
        <v>99</v>
      </c>
      <c r="E246" s="265" t="s">
        <v>3291</v>
      </c>
      <c r="F246" s="267" t="s">
        <v>44</v>
      </c>
      <c r="G246" s="250">
        <v>1</v>
      </c>
      <c r="H246" s="268">
        <v>4911.9399999999996</v>
      </c>
      <c r="I246" s="268">
        <v>219.71</v>
      </c>
      <c r="J246" s="268">
        <v>5714.4</v>
      </c>
      <c r="K246" s="268">
        <v>5934.11</v>
      </c>
      <c r="L246" s="268">
        <v>219.71</v>
      </c>
      <c r="M246" s="268">
        <v>5714.4</v>
      </c>
      <c r="N246" s="268">
        <v>5934.11</v>
      </c>
      <c r="O246" s="269">
        <f t="shared" si="39"/>
        <v>5.360268748893586E-2</v>
      </c>
      <c r="P246" s="40"/>
      <c r="Q246" s="45"/>
      <c r="R246" s="122"/>
      <c r="S246" s="44"/>
      <c r="T246" s="44"/>
      <c r="U246" s="44"/>
      <c r="V246" s="44"/>
      <c r="W246" s="44"/>
      <c r="X246" s="44"/>
      <c r="Y246" s="44"/>
      <c r="Z246" s="44"/>
      <c r="AA246" s="44"/>
      <c r="AB246" s="44"/>
      <c r="AC246" s="44"/>
      <c r="AD246" s="44"/>
      <c r="AE246" s="44"/>
      <c r="AF246" s="44"/>
      <c r="AG246" s="44"/>
      <c r="AH246" s="40"/>
      <c r="AI246" s="40"/>
      <c r="AJ246" s="40"/>
    </row>
    <row r="247" spans="1:36" ht="28.5" x14ac:dyDescent="0.2">
      <c r="A247" s="90"/>
      <c r="B247" s="265" t="s">
        <v>3292</v>
      </c>
      <c r="C247" s="266" t="s">
        <v>1557</v>
      </c>
      <c r="D247" s="265" t="s">
        <v>196</v>
      </c>
      <c r="E247" s="265" t="s">
        <v>1837</v>
      </c>
      <c r="F247" s="267" t="s">
        <v>44</v>
      </c>
      <c r="G247" s="250">
        <v>1</v>
      </c>
      <c r="H247" s="268">
        <v>7290.28</v>
      </c>
      <c r="I247" s="268">
        <v>102.43</v>
      </c>
      <c r="J247" s="268">
        <v>8704.9500000000007</v>
      </c>
      <c r="K247" s="268">
        <v>8807.3799999999992</v>
      </c>
      <c r="L247" s="268">
        <v>102.43</v>
      </c>
      <c r="M247" s="268">
        <v>8704.9500000000007</v>
      </c>
      <c r="N247" s="268">
        <v>8807.3799999999992</v>
      </c>
      <c r="O247" s="269">
        <f t="shared" si="39"/>
        <v>7.9556873353595389E-2</v>
      </c>
      <c r="P247" s="40"/>
      <c r="Q247" s="45"/>
      <c r="R247" s="122"/>
      <c r="S247" s="44"/>
      <c r="T247" s="44"/>
      <c r="U247" s="44"/>
      <c r="V247" s="44"/>
      <c r="W247" s="44"/>
      <c r="X247" s="44"/>
      <c r="Y247" s="44"/>
      <c r="Z247" s="44"/>
      <c r="AA247" s="44"/>
      <c r="AB247" s="44"/>
      <c r="AC247" s="44"/>
      <c r="AD247" s="44"/>
      <c r="AE247" s="44"/>
      <c r="AF247" s="44"/>
      <c r="AG247" s="44"/>
      <c r="AH247" s="40"/>
      <c r="AI247" s="40"/>
      <c r="AJ247" s="40"/>
    </row>
    <row r="248" spans="1:36" x14ac:dyDescent="0.2">
      <c r="A248" s="90"/>
      <c r="B248" s="261" t="s">
        <v>268</v>
      </c>
      <c r="C248" s="261"/>
      <c r="D248" s="261"/>
      <c r="E248" s="261" t="s">
        <v>177</v>
      </c>
      <c r="F248" s="261"/>
      <c r="G248" s="249"/>
      <c r="H248" s="262"/>
      <c r="I248" s="261"/>
      <c r="J248" s="261"/>
      <c r="K248" s="261"/>
      <c r="L248" s="261"/>
      <c r="M248" s="261"/>
      <c r="N248" s="263">
        <v>54876.44</v>
      </c>
      <c r="O248" s="264">
        <f>N248/N204</f>
        <v>0.26679861385296044</v>
      </c>
      <c r="P248" s="40"/>
      <c r="Q248" s="45"/>
      <c r="R248" s="122"/>
      <c r="S248" s="44"/>
      <c r="T248" s="44"/>
      <c r="U248" s="44"/>
      <c r="V248" s="44"/>
      <c r="W248" s="44"/>
      <c r="X248" s="44"/>
      <c r="Y248" s="44"/>
      <c r="Z248" s="44"/>
      <c r="AA248" s="44"/>
      <c r="AB248" s="44"/>
      <c r="AC248" s="44"/>
      <c r="AD248" s="44"/>
      <c r="AE248" s="44"/>
      <c r="AF248" s="44"/>
      <c r="AG248" s="44"/>
      <c r="AH248" s="40"/>
      <c r="AI248" s="40"/>
      <c r="AJ248" s="40"/>
    </row>
    <row r="249" spans="1:36" x14ac:dyDescent="0.2">
      <c r="A249" s="90"/>
      <c r="B249" s="265" t="s">
        <v>1491</v>
      </c>
      <c r="C249" s="266" t="s">
        <v>2331</v>
      </c>
      <c r="D249" s="265" t="s">
        <v>143</v>
      </c>
      <c r="E249" s="265" t="s">
        <v>2332</v>
      </c>
      <c r="F249" s="267" t="s">
        <v>165</v>
      </c>
      <c r="G249" s="250">
        <v>7</v>
      </c>
      <c r="H249" s="268">
        <v>641.99</v>
      </c>
      <c r="I249" s="268">
        <v>369.67</v>
      </c>
      <c r="J249" s="268">
        <v>405.91</v>
      </c>
      <c r="K249" s="268">
        <v>775.58</v>
      </c>
      <c r="L249" s="268">
        <v>2587.69</v>
      </c>
      <c r="M249" s="268">
        <v>2841.37</v>
      </c>
      <c r="N249" s="268">
        <v>5429.06</v>
      </c>
      <c r="O249" s="269">
        <f>N249/N$248</f>
        <v>9.8932438037161299E-2</v>
      </c>
      <c r="P249" s="40"/>
      <c r="Q249" s="45"/>
      <c r="R249" s="122"/>
      <c r="S249" s="44"/>
      <c r="T249" s="44"/>
      <c r="U249" s="44"/>
      <c r="V249" s="44"/>
      <c r="W249" s="44"/>
      <c r="X249" s="44"/>
      <c r="Y249" s="44"/>
      <c r="Z249" s="44"/>
      <c r="AA249" s="44"/>
      <c r="AB249" s="44"/>
      <c r="AC249" s="44"/>
      <c r="AD249" s="44"/>
      <c r="AE249" s="44"/>
      <c r="AF249" s="44"/>
      <c r="AG249" s="44"/>
      <c r="AH249" s="40"/>
      <c r="AI249" s="40"/>
      <c r="AJ249" s="40"/>
    </row>
    <row r="250" spans="1:36" ht="28.5" x14ac:dyDescent="0.2">
      <c r="A250" s="90"/>
      <c r="B250" s="265" t="s">
        <v>2839</v>
      </c>
      <c r="C250" s="266" t="s">
        <v>178</v>
      </c>
      <c r="D250" s="265" t="s">
        <v>40</v>
      </c>
      <c r="E250" s="265" t="s">
        <v>179</v>
      </c>
      <c r="F250" s="267" t="s">
        <v>44</v>
      </c>
      <c r="G250" s="250">
        <v>26</v>
      </c>
      <c r="H250" s="268">
        <v>69.23</v>
      </c>
      <c r="I250" s="268">
        <v>21.75</v>
      </c>
      <c r="J250" s="268">
        <v>61.88</v>
      </c>
      <c r="K250" s="268">
        <v>83.63</v>
      </c>
      <c r="L250" s="268">
        <v>565.5</v>
      </c>
      <c r="M250" s="268">
        <v>1608.88</v>
      </c>
      <c r="N250" s="268">
        <v>2174.38</v>
      </c>
      <c r="O250" s="269">
        <f t="shared" ref="O250:O282" si="40">N250/N$248</f>
        <v>3.9623197131592354E-2</v>
      </c>
      <c r="P250" s="40"/>
      <c r="Q250" s="45"/>
      <c r="R250" s="122"/>
      <c r="S250" s="44"/>
      <c r="T250" s="44"/>
      <c r="U250" s="44"/>
      <c r="V250" s="44"/>
      <c r="W250" s="44"/>
      <c r="X250" s="44"/>
      <c r="Y250" s="44"/>
      <c r="Z250" s="44"/>
      <c r="AA250" s="44"/>
      <c r="AB250" s="44"/>
      <c r="AC250" s="44"/>
      <c r="AD250" s="44"/>
      <c r="AE250" s="44"/>
      <c r="AF250" s="44"/>
      <c r="AG250" s="44"/>
      <c r="AH250" s="40"/>
      <c r="AI250" s="40"/>
      <c r="AJ250" s="40"/>
    </row>
    <row r="251" spans="1:36" ht="28.5" x14ac:dyDescent="0.2">
      <c r="A251" s="90"/>
      <c r="B251" s="265" t="s">
        <v>2840</v>
      </c>
      <c r="C251" s="266" t="s">
        <v>365</v>
      </c>
      <c r="D251" s="265" t="s">
        <v>40</v>
      </c>
      <c r="E251" s="265" t="s">
        <v>366</v>
      </c>
      <c r="F251" s="267" t="s">
        <v>44</v>
      </c>
      <c r="G251" s="250">
        <v>4</v>
      </c>
      <c r="H251" s="268">
        <v>20.83</v>
      </c>
      <c r="I251" s="268">
        <v>8.48</v>
      </c>
      <c r="J251" s="268">
        <v>16.68</v>
      </c>
      <c r="K251" s="268">
        <v>25.16</v>
      </c>
      <c r="L251" s="268">
        <v>33.92</v>
      </c>
      <c r="M251" s="268">
        <v>66.72</v>
      </c>
      <c r="N251" s="268">
        <v>100.64</v>
      </c>
      <c r="O251" s="269">
        <f t="shared" si="40"/>
        <v>1.8339382073618478E-3</v>
      </c>
      <c r="P251" s="40"/>
      <c r="Q251" s="45"/>
      <c r="R251" s="122"/>
      <c r="S251" s="44"/>
      <c r="T251" s="44"/>
      <c r="U251" s="44"/>
      <c r="V251" s="44"/>
      <c r="W251" s="44"/>
      <c r="X251" s="44"/>
      <c r="Y251" s="44"/>
      <c r="Z251" s="44"/>
      <c r="AA251" s="44"/>
      <c r="AB251" s="44"/>
      <c r="AC251" s="44"/>
      <c r="AD251" s="44"/>
      <c r="AE251" s="44"/>
      <c r="AF251" s="44"/>
      <c r="AG251" s="44"/>
      <c r="AH251" s="40"/>
      <c r="AI251" s="40"/>
      <c r="AJ251" s="40"/>
    </row>
    <row r="252" spans="1:36" x14ac:dyDescent="0.2">
      <c r="A252" s="90"/>
      <c r="B252" s="265" t="s">
        <v>2841</v>
      </c>
      <c r="C252" s="266" t="s">
        <v>263</v>
      </c>
      <c r="D252" s="265" t="s">
        <v>40</v>
      </c>
      <c r="E252" s="265" t="s">
        <v>264</v>
      </c>
      <c r="F252" s="267" t="s">
        <v>44</v>
      </c>
      <c r="G252" s="250">
        <v>37</v>
      </c>
      <c r="H252" s="268">
        <v>13.11</v>
      </c>
      <c r="I252" s="268">
        <v>2.99</v>
      </c>
      <c r="J252" s="268">
        <v>12.84</v>
      </c>
      <c r="K252" s="268">
        <v>15.83</v>
      </c>
      <c r="L252" s="268">
        <v>110.63</v>
      </c>
      <c r="M252" s="268">
        <v>475.08</v>
      </c>
      <c r="N252" s="268">
        <v>585.71</v>
      </c>
      <c r="O252" s="269">
        <f t="shared" si="40"/>
        <v>1.0673250670050755E-2</v>
      </c>
      <c r="P252" s="40"/>
      <c r="Q252" s="45"/>
      <c r="R252" s="122"/>
      <c r="S252" s="44"/>
      <c r="T252" s="44"/>
      <c r="U252" s="44"/>
      <c r="V252" s="44"/>
      <c r="W252" s="44"/>
      <c r="X252" s="44"/>
      <c r="Y252" s="44"/>
      <c r="Z252" s="44"/>
      <c r="AA252" s="44"/>
      <c r="AB252" s="44"/>
      <c r="AC252" s="44"/>
      <c r="AD252" s="44"/>
      <c r="AE252" s="44"/>
      <c r="AF252" s="44"/>
      <c r="AG252" s="44"/>
      <c r="AH252" s="40"/>
      <c r="AI252" s="40"/>
      <c r="AJ252" s="40"/>
    </row>
    <row r="253" spans="1:36" x14ac:dyDescent="0.2">
      <c r="A253" s="90"/>
      <c r="B253" s="265" t="s">
        <v>2842</v>
      </c>
      <c r="C253" s="266" t="s">
        <v>1561</v>
      </c>
      <c r="D253" s="265" t="s">
        <v>40</v>
      </c>
      <c r="E253" s="265" t="s">
        <v>2335</v>
      </c>
      <c r="F253" s="267" t="s">
        <v>44</v>
      </c>
      <c r="G253" s="250">
        <v>2</v>
      </c>
      <c r="H253" s="268">
        <v>24.14</v>
      </c>
      <c r="I253" s="268">
        <v>4.8099999999999996</v>
      </c>
      <c r="J253" s="268">
        <v>24.35</v>
      </c>
      <c r="K253" s="268">
        <v>29.16</v>
      </c>
      <c r="L253" s="268">
        <v>9.6199999999999992</v>
      </c>
      <c r="M253" s="268">
        <v>48.7</v>
      </c>
      <c r="N253" s="268">
        <v>58.32</v>
      </c>
      <c r="O253" s="269">
        <f t="shared" si="40"/>
        <v>1.0627511551405302E-3</v>
      </c>
      <c r="P253" s="40"/>
      <c r="Q253" s="45"/>
      <c r="R253" s="122"/>
      <c r="S253" s="44"/>
      <c r="T253" s="44"/>
      <c r="U253" s="44"/>
      <c r="V253" s="44"/>
      <c r="W253" s="44"/>
      <c r="X253" s="44"/>
      <c r="Y253" s="44"/>
      <c r="Z253" s="44"/>
      <c r="AA253" s="44"/>
      <c r="AB253" s="44"/>
      <c r="AC253" s="44"/>
      <c r="AD253" s="44"/>
      <c r="AE253" s="44"/>
      <c r="AF253" s="44"/>
      <c r="AG253" s="44"/>
      <c r="AH253" s="40"/>
      <c r="AI253" s="40"/>
      <c r="AJ253" s="40"/>
    </row>
    <row r="254" spans="1:36" ht="28.5" x14ac:dyDescent="0.2">
      <c r="A254" s="90"/>
      <c r="B254" s="265" t="s">
        <v>2843</v>
      </c>
      <c r="C254" s="266" t="s">
        <v>856</v>
      </c>
      <c r="D254" s="265" t="s">
        <v>40</v>
      </c>
      <c r="E254" s="265" t="s">
        <v>2334</v>
      </c>
      <c r="F254" s="267" t="s">
        <v>44</v>
      </c>
      <c r="G254" s="250">
        <v>39</v>
      </c>
      <c r="H254" s="268">
        <v>10.44</v>
      </c>
      <c r="I254" s="268">
        <v>4.3600000000000003</v>
      </c>
      <c r="J254" s="268">
        <v>8.25</v>
      </c>
      <c r="K254" s="268">
        <v>12.61</v>
      </c>
      <c r="L254" s="268">
        <v>170.04</v>
      </c>
      <c r="M254" s="268">
        <v>321.75</v>
      </c>
      <c r="N254" s="268">
        <v>491.79</v>
      </c>
      <c r="O254" s="269">
        <f t="shared" si="40"/>
        <v>8.961769385914975E-3</v>
      </c>
      <c r="P254" s="40"/>
      <c r="Q254" s="45"/>
      <c r="R254" s="122"/>
      <c r="S254" s="44"/>
      <c r="T254" s="44"/>
      <c r="U254" s="44"/>
      <c r="V254" s="44"/>
      <c r="W254" s="44"/>
      <c r="X254" s="44"/>
      <c r="Y254" s="44"/>
      <c r="Z254" s="44"/>
      <c r="AA254" s="44"/>
      <c r="AB254" s="44"/>
      <c r="AC254" s="44"/>
      <c r="AD254" s="44"/>
      <c r="AE254" s="44"/>
      <c r="AF254" s="44"/>
      <c r="AG254" s="44"/>
      <c r="AH254" s="40"/>
      <c r="AI254" s="40"/>
      <c r="AJ254" s="40"/>
    </row>
    <row r="255" spans="1:36" ht="28.5" x14ac:dyDescent="0.2">
      <c r="A255" s="90"/>
      <c r="B255" s="265" t="s">
        <v>2844</v>
      </c>
      <c r="C255" s="266" t="s">
        <v>1562</v>
      </c>
      <c r="D255" s="265" t="s">
        <v>40</v>
      </c>
      <c r="E255" s="265" t="s">
        <v>1563</v>
      </c>
      <c r="F255" s="267" t="s">
        <v>44</v>
      </c>
      <c r="G255" s="250">
        <v>15</v>
      </c>
      <c r="H255" s="268">
        <v>67.78</v>
      </c>
      <c r="I255" s="268">
        <v>6.71</v>
      </c>
      <c r="J255" s="268">
        <v>75.17</v>
      </c>
      <c r="K255" s="268">
        <v>81.88</v>
      </c>
      <c r="L255" s="268">
        <v>100.65</v>
      </c>
      <c r="M255" s="268">
        <v>1127.55</v>
      </c>
      <c r="N255" s="268">
        <v>1228.2</v>
      </c>
      <c r="O255" s="269">
        <f t="shared" si="40"/>
        <v>2.2381189450336063E-2</v>
      </c>
      <c r="P255" s="40"/>
      <c r="Q255" s="45"/>
      <c r="R255" s="81"/>
      <c r="S255" s="44"/>
      <c r="T255" s="44"/>
      <c r="U255" s="44"/>
      <c r="V255" s="44"/>
      <c r="W255" s="44"/>
      <c r="X255" s="44"/>
      <c r="Y255" s="44"/>
      <c r="Z255" s="44"/>
      <c r="AA255" s="44"/>
      <c r="AB255" s="44"/>
      <c r="AC255" s="44"/>
      <c r="AD255" s="44"/>
      <c r="AE255" s="44"/>
      <c r="AF255" s="44"/>
      <c r="AG255" s="44"/>
      <c r="AH255" s="40"/>
      <c r="AI255" s="40"/>
      <c r="AJ255" s="40"/>
    </row>
    <row r="256" spans="1:36" ht="28.5" x14ac:dyDescent="0.2">
      <c r="A256" s="90"/>
      <c r="B256" s="265" t="s">
        <v>2845</v>
      </c>
      <c r="C256" s="266" t="s">
        <v>1525</v>
      </c>
      <c r="D256" s="265" t="s">
        <v>40</v>
      </c>
      <c r="E256" s="265" t="s">
        <v>1526</v>
      </c>
      <c r="F256" s="267" t="s">
        <v>44</v>
      </c>
      <c r="G256" s="250">
        <v>9</v>
      </c>
      <c r="H256" s="268">
        <v>44.28</v>
      </c>
      <c r="I256" s="268">
        <v>11.15</v>
      </c>
      <c r="J256" s="268">
        <v>42.34</v>
      </c>
      <c r="K256" s="268">
        <v>53.49</v>
      </c>
      <c r="L256" s="268">
        <v>100.35</v>
      </c>
      <c r="M256" s="268">
        <v>381.06</v>
      </c>
      <c r="N256" s="268">
        <v>481.41</v>
      </c>
      <c r="O256" s="269">
        <f t="shared" si="40"/>
        <v>8.7726171741461367E-3</v>
      </c>
      <c r="P256" s="40"/>
      <c r="Q256" s="45"/>
      <c r="R256" s="81"/>
      <c r="S256" s="44"/>
      <c r="T256" s="44"/>
      <c r="U256" s="44"/>
      <c r="V256" s="44"/>
      <c r="W256" s="44"/>
      <c r="X256" s="44"/>
      <c r="Y256" s="44"/>
      <c r="Z256" s="44"/>
      <c r="AA256" s="44"/>
      <c r="AB256" s="44"/>
      <c r="AC256" s="44"/>
      <c r="AD256" s="44"/>
      <c r="AE256" s="44"/>
      <c r="AF256" s="44"/>
      <c r="AG256" s="44"/>
      <c r="AH256" s="40"/>
      <c r="AI256" s="40"/>
      <c r="AJ256" s="40"/>
    </row>
    <row r="257" spans="1:36" ht="28.5" x14ac:dyDescent="0.2">
      <c r="A257" s="90"/>
      <c r="B257" s="265" t="s">
        <v>2846</v>
      </c>
      <c r="C257" s="266" t="s">
        <v>180</v>
      </c>
      <c r="D257" s="265" t="s">
        <v>40</v>
      </c>
      <c r="E257" s="265" t="s">
        <v>181</v>
      </c>
      <c r="F257" s="267" t="s">
        <v>44</v>
      </c>
      <c r="G257" s="250">
        <v>59</v>
      </c>
      <c r="H257" s="268">
        <v>13.62</v>
      </c>
      <c r="I257" s="268">
        <v>6.52</v>
      </c>
      <c r="J257" s="268">
        <v>9.93</v>
      </c>
      <c r="K257" s="268">
        <v>16.45</v>
      </c>
      <c r="L257" s="268">
        <v>384.68</v>
      </c>
      <c r="M257" s="268">
        <v>585.87</v>
      </c>
      <c r="N257" s="268">
        <v>970.55</v>
      </c>
      <c r="O257" s="269">
        <f t="shared" si="40"/>
        <v>1.7686096255515114E-2</v>
      </c>
      <c r="P257" s="40"/>
      <c r="Q257" s="45"/>
      <c r="R257" s="81"/>
      <c r="S257" s="44"/>
      <c r="T257" s="44"/>
      <c r="U257" s="44"/>
      <c r="V257" s="44"/>
      <c r="W257" s="44"/>
      <c r="X257" s="44"/>
      <c r="Y257" s="44"/>
      <c r="Z257" s="44"/>
      <c r="AA257" s="44"/>
      <c r="AB257" s="44"/>
      <c r="AC257" s="44"/>
      <c r="AD257" s="44"/>
      <c r="AE257" s="44"/>
      <c r="AF257" s="44"/>
      <c r="AG257" s="44"/>
      <c r="AH257" s="40"/>
      <c r="AI257" s="40"/>
      <c r="AJ257" s="40"/>
    </row>
    <row r="258" spans="1:36" ht="28.5" x14ac:dyDescent="0.2">
      <c r="A258" s="90"/>
      <c r="B258" s="265" t="s">
        <v>2847</v>
      </c>
      <c r="C258" s="266" t="s">
        <v>182</v>
      </c>
      <c r="D258" s="265" t="s">
        <v>40</v>
      </c>
      <c r="E258" s="265" t="s">
        <v>183</v>
      </c>
      <c r="F258" s="267" t="s">
        <v>44</v>
      </c>
      <c r="G258" s="250">
        <v>29</v>
      </c>
      <c r="H258" s="268">
        <v>10.91</v>
      </c>
      <c r="I258" s="268">
        <v>6.52</v>
      </c>
      <c r="J258" s="268">
        <v>6.66</v>
      </c>
      <c r="K258" s="268">
        <v>13.18</v>
      </c>
      <c r="L258" s="268">
        <v>189.08</v>
      </c>
      <c r="M258" s="268">
        <v>193.14</v>
      </c>
      <c r="N258" s="268">
        <v>382.22</v>
      </c>
      <c r="O258" s="269">
        <f t="shared" si="40"/>
        <v>6.9651019636113422E-3</v>
      </c>
      <c r="P258" s="40"/>
      <c r="Q258" s="45"/>
      <c r="R258" s="122"/>
      <c r="S258" s="44"/>
      <c r="T258" s="44"/>
      <c r="U258" s="44"/>
      <c r="V258" s="44"/>
      <c r="W258" s="44"/>
      <c r="X258" s="44"/>
      <c r="Y258" s="44"/>
      <c r="Z258" s="44"/>
      <c r="AA258" s="44"/>
      <c r="AB258" s="44"/>
      <c r="AC258" s="44"/>
      <c r="AD258" s="44"/>
      <c r="AE258" s="44"/>
      <c r="AF258" s="44"/>
      <c r="AG258" s="44"/>
      <c r="AH258" s="40"/>
      <c r="AI258" s="40"/>
      <c r="AJ258" s="40"/>
    </row>
    <row r="259" spans="1:36" ht="28.5" x14ac:dyDescent="0.2">
      <c r="A259" s="90"/>
      <c r="B259" s="265" t="s">
        <v>2848</v>
      </c>
      <c r="C259" s="266" t="s">
        <v>1564</v>
      </c>
      <c r="D259" s="265" t="s">
        <v>40</v>
      </c>
      <c r="E259" s="265" t="s">
        <v>1565</v>
      </c>
      <c r="F259" s="267" t="s">
        <v>44</v>
      </c>
      <c r="G259" s="250">
        <v>28</v>
      </c>
      <c r="H259" s="268">
        <v>15.9</v>
      </c>
      <c r="I259" s="268">
        <v>7.07</v>
      </c>
      <c r="J259" s="268">
        <v>12.13</v>
      </c>
      <c r="K259" s="268">
        <v>19.2</v>
      </c>
      <c r="L259" s="268">
        <v>197.96</v>
      </c>
      <c r="M259" s="268">
        <v>339.64</v>
      </c>
      <c r="N259" s="268">
        <v>537.6</v>
      </c>
      <c r="O259" s="269">
        <f t="shared" si="40"/>
        <v>9.7965538580855466E-3</v>
      </c>
      <c r="P259" s="40"/>
      <c r="Q259" s="45"/>
      <c r="R259" s="122"/>
      <c r="S259" s="44"/>
      <c r="T259" s="44"/>
      <c r="U259" s="44"/>
      <c r="V259" s="44"/>
      <c r="W259" s="44"/>
      <c r="X259" s="44"/>
      <c r="Y259" s="44"/>
      <c r="Z259" s="44"/>
      <c r="AA259" s="44"/>
      <c r="AB259" s="44"/>
      <c r="AC259" s="44"/>
      <c r="AD259" s="44"/>
      <c r="AE259" s="44"/>
      <c r="AF259" s="44"/>
      <c r="AG259" s="44"/>
      <c r="AH259" s="40"/>
      <c r="AI259" s="40"/>
      <c r="AJ259" s="40"/>
    </row>
    <row r="260" spans="1:36" ht="28.5" x14ac:dyDescent="0.2">
      <c r="A260" s="90"/>
      <c r="B260" s="265" t="s">
        <v>2849</v>
      </c>
      <c r="C260" s="266" t="s">
        <v>1566</v>
      </c>
      <c r="D260" s="265" t="s">
        <v>40</v>
      </c>
      <c r="E260" s="265" t="s">
        <v>1567</v>
      </c>
      <c r="F260" s="267" t="s">
        <v>44</v>
      </c>
      <c r="G260" s="250">
        <v>6</v>
      </c>
      <c r="H260" s="268">
        <v>23.84</v>
      </c>
      <c r="I260" s="268">
        <v>8.48</v>
      </c>
      <c r="J260" s="268">
        <v>20.32</v>
      </c>
      <c r="K260" s="268">
        <v>28.8</v>
      </c>
      <c r="L260" s="268">
        <v>50.88</v>
      </c>
      <c r="M260" s="268">
        <v>121.92</v>
      </c>
      <c r="N260" s="268">
        <v>172.8</v>
      </c>
      <c r="O260" s="269">
        <f t="shared" si="40"/>
        <v>3.1488923115274973E-3</v>
      </c>
      <c r="P260" s="40"/>
      <c r="Q260" s="45"/>
      <c r="R260" s="122"/>
      <c r="S260" s="44"/>
      <c r="T260" s="44"/>
      <c r="U260" s="44"/>
      <c r="V260" s="44"/>
      <c r="W260" s="44"/>
      <c r="X260" s="44"/>
      <c r="Y260" s="44"/>
      <c r="Z260" s="44"/>
      <c r="AA260" s="44"/>
      <c r="AB260" s="44"/>
      <c r="AC260" s="44"/>
      <c r="AD260" s="44"/>
      <c r="AE260" s="44"/>
      <c r="AF260" s="44"/>
      <c r="AG260" s="44"/>
      <c r="AH260" s="40"/>
      <c r="AI260" s="40"/>
      <c r="AJ260" s="40"/>
    </row>
    <row r="261" spans="1:36" ht="28.5" x14ac:dyDescent="0.2">
      <c r="A261" s="40"/>
      <c r="B261" s="265" t="s">
        <v>2850</v>
      </c>
      <c r="C261" s="266" t="s">
        <v>188</v>
      </c>
      <c r="D261" s="265" t="s">
        <v>40</v>
      </c>
      <c r="E261" s="265" t="s">
        <v>189</v>
      </c>
      <c r="F261" s="267" t="s">
        <v>44</v>
      </c>
      <c r="G261" s="250">
        <v>4</v>
      </c>
      <c r="H261" s="268">
        <v>15.17</v>
      </c>
      <c r="I261" s="268">
        <v>7.07</v>
      </c>
      <c r="J261" s="268">
        <v>11.25</v>
      </c>
      <c r="K261" s="268">
        <v>18.32</v>
      </c>
      <c r="L261" s="268">
        <v>28.28</v>
      </c>
      <c r="M261" s="268">
        <v>45</v>
      </c>
      <c r="N261" s="268">
        <v>73.28</v>
      </c>
      <c r="O261" s="269">
        <f t="shared" si="40"/>
        <v>1.335363591369994E-3</v>
      </c>
      <c r="P261" s="40"/>
      <c r="Q261" s="45"/>
      <c r="R261" s="40"/>
      <c r="S261" s="40"/>
      <c r="T261" s="40"/>
      <c r="U261" s="40"/>
      <c r="V261" s="40"/>
      <c r="W261" s="40"/>
      <c r="X261" s="40"/>
      <c r="Y261" s="40"/>
      <c r="Z261" s="40"/>
      <c r="AA261" s="40"/>
      <c r="AB261" s="40"/>
      <c r="AC261" s="40"/>
      <c r="AD261" s="40"/>
      <c r="AE261" s="40"/>
      <c r="AF261" s="40"/>
      <c r="AG261" s="40"/>
      <c r="AH261" s="40"/>
      <c r="AI261" s="40"/>
      <c r="AJ261" s="40"/>
    </row>
    <row r="262" spans="1:36" ht="28.5" x14ac:dyDescent="0.2">
      <c r="A262" s="90"/>
      <c r="B262" s="265" t="s">
        <v>2851</v>
      </c>
      <c r="C262" s="266" t="s">
        <v>184</v>
      </c>
      <c r="D262" s="265" t="s">
        <v>40</v>
      </c>
      <c r="E262" s="265" t="s">
        <v>185</v>
      </c>
      <c r="F262" s="267" t="s">
        <v>44</v>
      </c>
      <c r="G262" s="250">
        <v>38</v>
      </c>
      <c r="H262" s="268">
        <v>10.68</v>
      </c>
      <c r="I262" s="268">
        <v>6.52</v>
      </c>
      <c r="J262" s="268">
        <v>6.38</v>
      </c>
      <c r="K262" s="268">
        <v>12.9</v>
      </c>
      <c r="L262" s="268">
        <v>247.76</v>
      </c>
      <c r="M262" s="268">
        <v>242.44</v>
      </c>
      <c r="N262" s="268">
        <v>490.2</v>
      </c>
      <c r="O262" s="269">
        <f t="shared" si="40"/>
        <v>8.9327952031873787E-3</v>
      </c>
      <c r="P262" s="40"/>
      <c r="Q262" s="45"/>
      <c r="R262" s="97"/>
      <c r="S262" s="44"/>
      <c r="T262" s="44"/>
      <c r="U262" s="44"/>
      <c r="V262" s="44"/>
      <c r="W262" s="44"/>
      <c r="X262" s="44"/>
      <c r="Y262" s="44"/>
      <c r="Z262" s="44"/>
      <c r="AA262" s="44"/>
      <c r="AB262" s="44"/>
      <c r="AC262" s="44"/>
      <c r="AD262" s="44"/>
      <c r="AE262" s="44"/>
      <c r="AF262" s="44"/>
      <c r="AG262" s="44"/>
      <c r="AH262" s="44"/>
      <c r="AI262" s="40"/>
      <c r="AJ262" s="40"/>
    </row>
    <row r="263" spans="1:36" ht="42.75" x14ac:dyDescent="0.2">
      <c r="A263" s="90"/>
      <c r="B263" s="265" t="s">
        <v>2852</v>
      </c>
      <c r="C263" s="266" t="s">
        <v>1568</v>
      </c>
      <c r="D263" s="265" t="s">
        <v>40</v>
      </c>
      <c r="E263" s="265" t="s">
        <v>1569</v>
      </c>
      <c r="F263" s="267" t="s">
        <v>44</v>
      </c>
      <c r="G263" s="250">
        <v>9</v>
      </c>
      <c r="H263" s="268">
        <v>43.2</v>
      </c>
      <c r="I263" s="268">
        <v>11.95</v>
      </c>
      <c r="J263" s="268">
        <v>40.229999999999997</v>
      </c>
      <c r="K263" s="268">
        <v>52.18</v>
      </c>
      <c r="L263" s="268">
        <v>107.55</v>
      </c>
      <c r="M263" s="268">
        <v>362.07</v>
      </c>
      <c r="N263" s="268">
        <v>469.62</v>
      </c>
      <c r="O263" s="269">
        <f t="shared" si="40"/>
        <v>8.5577708758075403E-3</v>
      </c>
      <c r="P263" s="40"/>
      <c r="Q263" s="45"/>
      <c r="R263" s="97"/>
      <c r="S263" s="44"/>
      <c r="T263" s="44"/>
      <c r="U263" s="44"/>
      <c r="V263" s="44"/>
      <c r="W263" s="44"/>
      <c r="X263" s="44"/>
      <c r="Y263" s="44"/>
      <c r="Z263" s="44"/>
      <c r="AA263" s="44"/>
      <c r="AB263" s="44"/>
      <c r="AC263" s="44"/>
      <c r="AD263" s="44"/>
      <c r="AE263" s="44"/>
      <c r="AF263" s="44"/>
      <c r="AG263" s="44"/>
      <c r="AH263" s="44"/>
      <c r="AI263" s="40"/>
      <c r="AJ263" s="40"/>
    </row>
    <row r="264" spans="1:36" ht="42.75" x14ac:dyDescent="0.2">
      <c r="A264" s="134"/>
      <c r="B264" s="265" t="s">
        <v>2853</v>
      </c>
      <c r="C264" s="266" t="s">
        <v>3293</v>
      </c>
      <c r="D264" s="265" t="s">
        <v>40</v>
      </c>
      <c r="E264" s="265" t="s">
        <v>3294</v>
      </c>
      <c r="F264" s="267" t="s">
        <v>44</v>
      </c>
      <c r="G264" s="250">
        <v>1</v>
      </c>
      <c r="H264" s="268">
        <v>48.14</v>
      </c>
      <c r="I264" s="268">
        <v>12.57</v>
      </c>
      <c r="J264" s="268">
        <v>45.58</v>
      </c>
      <c r="K264" s="268">
        <v>58.15</v>
      </c>
      <c r="L264" s="268">
        <v>12.57</v>
      </c>
      <c r="M264" s="268">
        <v>45.58</v>
      </c>
      <c r="N264" s="268">
        <v>58.15</v>
      </c>
      <c r="O264" s="269">
        <f t="shared" si="40"/>
        <v>1.0596532865470136E-3</v>
      </c>
      <c r="P264" s="40"/>
      <c r="Q264" s="45"/>
      <c r="R264" s="135"/>
      <c r="S264" s="136"/>
      <c r="T264" s="136"/>
      <c r="U264" s="136"/>
      <c r="V264" s="136"/>
      <c r="W264" s="136"/>
      <c r="X264" s="136"/>
      <c r="Y264" s="136"/>
      <c r="Z264" s="136"/>
      <c r="AA264" s="136"/>
      <c r="AB264" s="136"/>
      <c r="AC264" s="136"/>
      <c r="AD264" s="136"/>
      <c r="AE264" s="136"/>
      <c r="AF264" s="136"/>
      <c r="AG264" s="136"/>
      <c r="AH264" s="136"/>
      <c r="AI264" s="40"/>
      <c r="AJ264" s="40"/>
    </row>
    <row r="265" spans="1:36" ht="28.5" x14ac:dyDescent="0.2">
      <c r="A265" s="90"/>
      <c r="B265" s="265" t="s">
        <v>2854</v>
      </c>
      <c r="C265" s="266" t="s">
        <v>1570</v>
      </c>
      <c r="D265" s="265" t="s">
        <v>40</v>
      </c>
      <c r="E265" s="265" t="s">
        <v>1571</v>
      </c>
      <c r="F265" s="267" t="s">
        <v>44</v>
      </c>
      <c r="G265" s="250">
        <v>7</v>
      </c>
      <c r="H265" s="268">
        <v>15.54</v>
      </c>
      <c r="I265" s="268">
        <v>8.69</v>
      </c>
      <c r="J265" s="268">
        <v>10.08</v>
      </c>
      <c r="K265" s="268">
        <v>18.77</v>
      </c>
      <c r="L265" s="268">
        <v>60.83</v>
      </c>
      <c r="M265" s="268">
        <v>70.56</v>
      </c>
      <c r="N265" s="268">
        <v>131.38999999999999</v>
      </c>
      <c r="O265" s="269">
        <f t="shared" si="40"/>
        <v>2.3942879676597095E-3</v>
      </c>
      <c r="P265" s="40"/>
      <c r="Q265" s="45"/>
      <c r="R265" s="97"/>
      <c r="S265" s="44"/>
      <c r="T265" s="44"/>
      <c r="U265" s="44"/>
      <c r="V265" s="44"/>
      <c r="W265" s="44"/>
      <c r="X265" s="44"/>
      <c r="Y265" s="44"/>
      <c r="Z265" s="44"/>
      <c r="AA265" s="44"/>
      <c r="AB265" s="44"/>
      <c r="AC265" s="44"/>
      <c r="AD265" s="44"/>
      <c r="AE265" s="44"/>
      <c r="AF265" s="44"/>
      <c r="AG265" s="44"/>
      <c r="AH265" s="44"/>
      <c r="AI265" s="40"/>
      <c r="AJ265" s="40"/>
    </row>
    <row r="266" spans="1:36" ht="28.5" x14ac:dyDescent="0.2">
      <c r="A266" s="90"/>
      <c r="B266" s="265" t="s">
        <v>2855</v>
      </c>
      <c r="C266" s="266" t="s">
        <v>3295</v>
      </c>
      <c r="D266" s="265" t="s">
        <v>40</v>
      </c>
      <c r="E266" s="265" t="s">
        <v>3296</v>
      </c>
      <c r="F266" s="267" t="s">
        <v>44</v>
      </c>
      <c r="G266" s="250">
        <v>1</v>
      </c>
      <c r="H266" s="268">
        <v>26.86</v>
      </c>
      <c r="I266" s="268">
        <v>9.43</v>
      </c>
      <c r="J266" s="268">
        <v>23.01</v>
      </c>
      <c r="K266" s="268">
        <v>32.44</v>
      </c>
      <c r="L266" s="268">
        <v>9.43</v>
      </c>
      <c r="M266" s="268">
        <v>23.01</v>
      </c>
      <c r="N266" s="268">
        <v>32.44</v>
      </c>
      <c r="O266" s="269">
        <f t="shared" si="40"/>
        <v>5.9114621866870366E-4</v>
      </c>
      <c r="P266" s="40"/>
      <c r="Q266" s="45"/>
      <c r="R266" s="97"/>
      <c r="S266" s="44"/>
      <c r="T266" s="44"/>
      <c r="U266" s="44"/>
      <c r="V266" s="44"/>
      <c r="W266" s="44"/>
      <c r="X266" s="44"/>
      <c r="Y266" s="44"/>
      <c r="Z266" s="44"/>
      <c r="AA266" s="44"/>
      <c r="AB266" s="44"/>
      <c r="AC266" s="44"/>
      <c r="AD266" s="44"/>
      <c r="AE266" s="44"/>
      <c r="AF266" s="44"/>
      <c r="AG266" s="44"/>
      <c r="AH266" s="44"/>
      <c r="AI266" s="40"/>
      <c r="AJ266" s="40"/>
    </row>
    <row r="267" spans="1:36" ht="28.5" x14ac:dyDescent="0.2">
      <c r="A267" s="90"/>
      <c r="B267" s="265" t="s">
        <v>2856</v>
      </c>
      <c r="C267" s="266" t="s">
        <v>1891</v>
      </c>
      <c r="D267" s="265" t="s">
        <v>40</v>
      </c>
      <c r="E267" s="265" t="s">
        <v>1892</v>
      </c>
      <c r="F267" s="267" t="s">
        <v>44</v>
      </c>
      <c r="G267" s="250">
        <v>3</v>
      </c>
      <c r="H267" s="268">
        <v>29.98</v>
      </c>
      <c r="I267" s="268">
        <v>6.52</v>
      </c>
      <c r="J267" s="268">
        <v>29.69</v>
      </c>
      <c r="K267" s="268">
        <v>36.21</v>
      </c>
      <c r="L267" s="268">
        <v>19.559999999999999</v>
      </c>
      <c r="M267" s="268">
        <v>89.07</v>
      </c>
      <c r="N267" s="268">
        <v>108.63</v>
      </c>
      <c r="O267" s="269">
        <f t="shared" si="40"/>
        <v>1.9795380312571296E-3</v>
      </c>
      <c r="P267" s="40"/>
      <c r="Q267" s="45"/>
      <c r="R267" s="97"/>
      <c r="S267" s="44"/>
      <c r="T267" s="44"/>
      <c r="U267" s="44"/>
      <c r="V267" s="44"/>
      <c r="W267" s="44"/>
      <c r="X267" s="44"/>
      <c r="Y267" s="44"/>
      <c r="Z267" s="44"/>
      <c r="AA267" s="44"/>
      <c r="AB267" s="44"/>
      <c r="AC267" s="44"/>
      <c r="AD267" s="44"/>
      <c r="AE267" s="44"/>
      <c r="AF267" s="44"/>
      <c r="AG267" s="44"/>
      <c r="AH267" s="44"/>
      <c r="AI267" s="40"/>
      <c r="AJ267" s="40"/>
    </row>
    <row r="268" spans="1:36" ht="28.5" x14ac:dyDescent="0.2">
      <c r="A268" s="90"/>
      <c r="B268" s="265" t="s">
        <v>2857</v>
      </c>
      <c r="C268" s="266" t="s">
        <v>1572</v>
      </c>
      <c r="D268" s="265" t="s">
        <v>40</v>
      </c>
      <c r="E268" s="265" t="s">
        <v>1573</v>
      </c>
      <c r="F268" s="267" t="s">
        <v>44</v>
      </c>
      <c r="G268" s="250">
        <v>5</v>
      </c>
      <c r="H268" s="268">
        <v>41.16</v>
      </c>
      <c r="I268" s="268">
        <v>11.31</v>
      </c>
      <c r="J268" s="268">
        <v>38.409999999999997</v>
      </c>
      <c r="K268" s="268">
        <v>49.72</v>
      </c>
      <c r="L268" s="268">
        <v>56.55</v>
      </c>
      <c r="M268" s="268">
        <v>192.05</v>
      </c>
      <c r="N268" s="268">
        <v>248.6</v>
      </c>
      <c r="O268" s="269">
        <f t="shared" si="40"/>
        <v>4.5301772491072667E-3</v>
      </c>
      <c r="P268" s="40"/>
      <c r="Q268" s="45"/>
      <c r="R268" s="97"/>
      <c r="S268" s="44"/>
      <c r="T268" s="44"/>
      <c r="U268" s="44"/>
      <c r="V268" s="44"/>
      <c r="W268" s="44"/>
      <c r="X268" s="44"/>
      <c r="Y268" s="44"/>
      <c r="Z268" s="44"/>
      <c r="AA268" s="44"/>
      <c r="AB268" s="44"/>
      <c r="AC268" s="44"/>
      <c r="AD268" s="44"/>
      <c r="AE268" s="44"/>
      <c r="AF268" s="44"/>
      <c r="AG268" s="44"/>
      <c r="AH268" s="44"/>
      <c r="AI268" s="40"/>
      <c r="AJ268" s="40"/>
    </row>
    <row r="269" spans="1:36" ht="28.5" x14ac:dyDescent="0.2">
      <c r="A269" s="90"/>
      <c r="B269" s="265" t="s">
        <v>2858</v>
      </c>
      <c r="C269" s="266" t="s">
        <v>186</v>
      </c>
      <c r="D269" s="265" t="s">
        <v>40</v>
      </c>
      <c r="E269" s="265" t="s">
        <v>187</v>
      </c>
      <c r="F269" s="267" t="s">
        <v>44</v>
      </c>
      <c r="G269" s="250">
        <v>5</v>
      </c>
      <c r="H269" s="268">
        <v>18.82</v>
      </c>
      <c r="I269" s="268">
        <v>2.62</v>
      </c>
      <c r="J269" s="268">
        <v>20.11</v>
      </c>
      <c r="K269" s="268">
        <v>22.73</v>
      </c>
      <c r="L269" s="268">
        <v>13.1</v>
      </c>
      <c r="M269" s="268">
        <v>100.55</v>
      </c>
      <c r="N269" s="268">
        <v>113.65</v>
      </c>
      <c r="O269" s="269">
        <f t="shared" si="40"/>
        <v>2.0710162685480325E-3</v>
      </c>
      <c r="P269" s="40"/>
      <c r="Q269" s="45"/>
      <c r="R269" s="97"/>
      <c r="S269" s="44"/>
      <c r="T269" s="44"/>
      <c r="U269" s="44"/>
      <c r="V269" s="44"/>
      <c r="W269" s="44"/>
      <c r="X269" s="44"/>
      <c r="Y269" s="44"/>
      <c r="Z269" s="44"/>
      <c r="AA269" s="44"/>
      <c r="AB269" s="44"/>
      <c r="AC269" s="44"/>
      <c r="AD269" s="44"/>
      <c r="AE269" s="44"/>
      <c r="AF269" s="44"/>
      <c r="AG269" s="44"/>
      <c r="AH269" s="44"/>
      <c r="AI269" s="40"/>
      <c r="AJ269" s="40"/>
    </row>
    <row r="270" spans="1:36" ht="28.5" x14ac:dyDescent="0.2">
      <c r="A270" s="90"/>
      <c r="B270" s="265" t="s">
        <v>2859</v>
      </c>
      <c r="C270" s="266" t="s">
        <v>1574</v>
      </c>
      <c r="D270" s="265" t="s">
        <v>196</v>
      </c>
      <c r="E270" s="265" t="s">
        <v>1838</v>
      </c>
      <c r="F270" s="267" t="s">
        <v>55</v>
      </c>
      <c r="G270" s="250">
        <v>157.4</v>
      </c>
      <c r="H270" s="268">
        <v>111.91</v>
      </c>
      <c r="I270" s="268">
        <v>69.97</v>
      </c>
      <c r="J270" s="268">
        <v>65.22</v>
      </c>
      <c r="K270" s="268">
        <v>135.19</v>
      </c>
      <c r="L270" s="268">
        <v>11013.278</v>
      </c>
      <c r="M270" s="268">
        <v>10265.621999999999</v>
      </c>
      <c r="N270" s="268">
        <v>21278.9</v>
      </c>
      <c r="O270" s="269">
        <f t="shared" si="40"/>
        <v>0.38776021185047721</v>
      </c>
      <c r="P270" s="40"/>
      <c r="Q270" s="45"/>
      <c r="R270" s="97"/>
      <c r="S270" s="44"/>
      <c r="T270" s="44"/>
      <c r="U270" s="44"/>
      <c r="V270" s="44"/>
      <c r="W270" s="44"/>
      <c r="X270" s="44"/>
      <c r="Y270" s="44"/>
      <c r="Z270" s="44"/>
      <c r="AA270" s="44"/>
      <c r="AB270" s="44"/>
      <c r="AC270" s="44"/>
      <c r="AD270" s="44"/>
      <c r="AE270" s="44"/>
      <c r="AF270" s="44"/>
      <c r="AG270" s="44"/>
      <c r="AH270" s="44"/>
      <c r="AI270" s="40"/>
      <c r="AJ270" s="40"/>
    </row>
    <row r="271" spans="1:36" ht="28.5" x14ac:dyDescent="0.2">
      <c r="A271" s="90"/>
      <c r="B271" s="265" t="s">
        <v>2860</v>
      </c>
      <c r="C271" s="266" t="s">
        <v>1575</v>
      </c>
      <c r="D271" s="265" t="s">
        <v>196</v>
      </c>
      <c r="E271" s="265" t="s">
        <v>1839</v>
      </c>
      <c r="F271" s="267" t="s">
        <v>55</v>
      </c>
      <c r="G271" s="250">
        <v>85.3</v>
      </c>
      <c r="H271" s="268">
        <v>53.16</v>
      </c>
      <c r="I271" s="268">
        <v>38.159999999999997</v>
      </c>
      <c r="J271" s="268">
        <v>26.06</v>
      </c>
      <c r="K271" s="268">
        <v>64.22</v>
      </c>
      <c r="L271" s="268">
        <v>3255.0479999999998</v>
      </c>
      <c r="M271" s="268">
        <v>2222.9119999999998</v>
      </c>
      <c r="N271" s="268">
        <v>5477.96</v>
      </c>
      <c r="O271" s="269">
        <f t="shared" si="40"/>
        <v>9.982353082670814E-2</v>
      </c>
      <c r="P271" s="40"/>
      <c r="Q271" s="45"/>
      <c r="R271" s="97"/>
      <c r="S271" s="44"/>
      <c r="T271" s="44"/>
      <c r="U271" s="44"/>
      <c r="V271" s="44"/>
      <c r="W271" s="44"/>
      <c r="X271" s="44"/>
      <c r="Y271" s="44"/>
      <c r="Z271" s="44"/>
      <c r="AA271" s="44"/>
      <c r="AB271" s="44"/>
      <c r="AC271" s="44"/>
      <c r="AD271" s="44"/>
      <c r="AE271" s="44"/>
      <c r="AF271" s="44"/>
      <c r="AG271" s="44"/>
      <c r="AH271" s="44"/>
      <c r="AI271" s="40"/>
      <c r="AJ271" s="40"/>
    </row>
    <row r="272" spans="1:36" ht="28.5" x14ac:dyDescent="0.2">
      <c r="A272" s="90"/>
      <c r="B272" s="265" t="s">
        <v>2861</v>
      </c>
      <c r="C272" s="266" t="s">
        <v>1576</v>
      </c>
      <c r="D272" s="265" t="s">
        <v>196</v>
      </c>
      <c r="E272" s="265" t="s">
        <v>1840</v>
      </c>
      <c r="F272" s="267" t="s">
        <v>55</v>
      </c>
      <c r="G272" s="250">
        <v>47</v>
      </c>
      <c r="H272" s="268">
        <v>86.52</v>
      </c>
      <c r="I272" s="268">
        <v>57.24</v>
      </c>
      <c r="J272" s="268">
        <v>47.28</v>
      </c>
      <c r="K272" s="268">
        <v>104.52</v>
      </c>
      <c r="L272" s="268">
        <v>2690.28</v>
      </c>
      <c r="M272" s="268">
        <v>2222.16</v>
      </c>
      <c r="N272" s="268">
        <v>4912.4399999999996</v>
      </c>
      <c r="O272" s="269">
        <f t="shared" si="40"/>
        <v>8.9518197609028557E-2</v>
      </c>
      <c r="P272" s="40"/>
      <c r="Q272" s="45"/>
      <c r="R272" s="97"/>
      <c r="S272" s="44"/>
      <c r="T272" s="44"/>
      <c r="U272" s="44"/>
      <c r="V272" s="44"/>
      <c r="W272" s="44"/>
      <c r="X272" s="44"/>
      <c r="Y272" s="44"/>
      <c r="Z272" s="44"/>
      <c r="AA272" s="44"/>
      <c r="AB272" s="44"/>
      <c r="AC272" s="44"/>
      <c r="AD272" s="44"/>
      <c r="AE272" s="44"/>
      <c r="AF272" s="44"/>
      <c r="AG272" s="44"/>
      <c r="AH272" s="44"/>
      <c r="AI272" s="40"/>
      <c r="AJ272" s="40"/>
    </row>
    <row r="273" spans="1:36" x14ac:dyDescent="0.2">
      <c r="A273" s="90"/>
      <c r="B273" s="265" t="s">
        <v>2862</v>
      </c>
      <c r="C273" s="266" t="s">
        <v>1577</v>
      </c>
      <c r="D273" s="265" t="s">
        <v>196</v>
      </c>
      <c r="E273" s="265" t="s">
        <v>1841</v>
      </c>
      <c r="F273" s="267" t="s">
        <v>55</v>
      </c>
      <c r="G273" s="250">
        <v>48.9</v>
      </c>
      <c r="H273" s="268">
        <v>49.31</v>
      </c>
      <c r="I273" s="268">
        <v>31.8</v>
      </c>
      <c r="J273" s="268">
        <v>27.77</v>
      </c>
      <c r="K273" s="268">
        <v>59.57</v>
      </c>
      <c r="L273" s="268">
        <v>1555.02</v>
      </c>
      <c r="M273" s="268">
        <v>1357.95</v>
      </c>
      <c r="N273" s="268">
        <v>2912.97</v>
      </c>
      <c r="O273" s="269">
        <f t="shared" si="40"/>
        <v>5.3082342805036181E-2</v>
      </c>
      <c r="P273" s="40"/>
      <c r="Q273" s="45"/>
      <c r="R273" s="97"/>
      <c r="S273" s="44"/>
      <c r="T273" s="44"/>
      <c r="U273" s="44"/>
      <c r="V273" s="44"/>
      <c r="W273" s="44"/>
      <c r="X273" s="44"/>
      <c r="Y273" s="44"/>
      <c r="Z273" s="44"/>
      <c r="AA273" s="44"/>
      <c r="AB273" s="44"/>
      <c r="AC273" s="44"/>
      <c r="AD273" s="44"/>
      <c r="AE273" s="44"/>
      <c r="AF273" s="44"/>
      <c r="AG273" s="44"/>
      <c r="AH273" s="44"/>
      <c r="AI273" s="40"/>
      <c r="AJ273" s="40"/>
    </row>
    <row r="274" spans="1:36" ht="28.5" x14ac:dyDescent="0.2">
      <c r="A274" s="90"/>
      <c r="B274" s="265" t="s">
        <v>2863</v>
      </c>
      <c r="C274" s="266" t="s">
        <v>1578</v>
      </c>
      <c r="D274" s="265" t="s">
        <v>196</v>
      </c>
      <c r="E274" s="265" t="s">
        <v>1842</v>
      </c>
      <c r="F274" s="267" t="s">
        <v>55</v>
      </c>
      <c r="G274" s="250">
        <v>22.8</v>
      </c>
      <c r="H274" s="268">
        <v>38.25</v>
      </c>
      <c r="I274" s="268">
        <v>31.8</v>
      </c>
      <c r="J274" s="268">
        <v>14.4</v>
      </c>
      <c r="K274" s="268">
        <v>46.2</v>
      </c>
      <c r="L274" s="268">
        <v>725.04</v>
      </c>
      <c r="M274" s="268">
        <v>328.32</v>
      </c>
      <c r="N274" s="268">
        <v>1053.3599999999999</v>
      </c>
      <c r="O274" s="269">
        <f t="shared" si="40"/>
        <v>1.9195122715686366E-2</v>
      </c>
      <c r="P274" s="40"/>
      <c r="Q274" s="45"/>
      <c r="R274" s="97"/>
      <c r="S274" s="44"/>
      <c r="T274" s="44"/>
      <c r="U274" s="44"/>
      <c r="V274" s="44"/>
      <c r="W274" s="44"/>
      <c r="X274" s="44"/>
      <c r="Y274" s="44"/>
      <c r="Z274" s="44"/>
      <c r="AA274" s="44"/>
      <c r="AB274" s="44"/>
      <c r="AC274" s="44"/>
      <c r="AD274" s="44"/>
      <c r="AE274" s="44"/>
      <c r="AF274" s="44"/>
      <c r="AG274" s="44"/>
      <c r="AH274" s="44"/>
      <c r="AI274" s="40"/>
      <c r="AJ274" s="40"/>
    </row>
    <row r="275" spans="1:36" ht="28.5" x14ac:dyDescent="0.2">
      <c r="A275" s="90"/>
      <c r="B275" s="265" t="s">
        <v>2864</v>
      </c>
      <c r="C275" s="266" t="s">
        <v>1579</v>
      </c>
      <c r="D275" s="265" t="s">
        <v>196</v>
      </c>
      <c r="E275" s="265" t="s">
        <v>1843</v>
      </c>
      <c r="F275" s="267" t="s">
        <v>55</v>
      </c>
      <c r="G275" s="250">
        <v>1.5</v>
      </c>
      <c r="H275" s="268">
        <v>45.01</v>
      </c>
      <c r="I275" s="268">
        <v>31.8</v>
      </c>
      <c r="J275" s="268">
        <v>22.57</v>
      </c>
      <c r="K275" s="268">
        <v>54.37</v>
      </c>
      <c r="L275" s="268">
        <v>47.7</v>
      </c>
      <c r="M275" s="268">
        <v>33.85</v>
      </c>
      <c r="N275" s="268">
        <v>81.55</v>
      </c>
      <c r="O275" s="269">
        <f t="shared" si="40"/>
        <v>1.4860657870663621E-3</v>
      </c>
      <c r="P275" s="40"/>
      <c r="Q275" s="45"/>
      <c r="R275" s="97"/>
      <c r="S275" s="44"/>
      <c r="T275" s="44"/>
      <c r="U275" s="44"/>
      <c r="V275" s="44"/>
      <c r="W275" s="44"/>
      <c r="X275" s="44"/>
      <c r="Y275" s="44"/>
      <c r="Z275" s="44"/>
      <c r="AA275" s="44"/>
      <c r="AB275" s="44"/>
      <c r="AC275" s="44"/>
      <c r="AD275" s="44"/>
      <c r="AE275" s="44"/>
      <c r="AF275" s="44"/>
      <c r="AG275" s="44"/>
      <c r="AH275" s="44"/>
      <c r="AI275" s="40"/>
      <c r="AJ275" s="40"/>
    </row>
    <row r="276" spans="1:36" x14ac:dyDescent="0.2">
      <c r="A276" s="90"/>
      <c r="B276" s="265" t="s">
        <v>2865</v>
      </c>
      <c r="C276" s="266" t="s">
        <v>1580</v>
      </c>
      <c r="D276" s="265" t="s">
        <v>143</v>
      </c>
      <c r="E276" s="265" t="s">
        <v>1581</v>
      </c>
      <c r="F276" s="267" t="s">
        <v>165</v>
      </c>
      <c r="G276" s="250">
        <v>9</v>
      </c>
      <c r="H276" s="268">
        <v>22.02</v>
      </c>
      <c r="I276" s="268">
        <v>9.08</v>
      </c>
      <c r="J276" s="268">
        <v>17.52</v>
      </c>
      <c r="K276" s="268">
        <v>26.6</v>
      </c>
      <c r="L276" s="268">
        <v>81.72</v>
      </c>
      <c r="M276" s="268">
        <v>157.68</v>
      </c>
      <c r="N276" s="268">
        <v>239.4</v>
      </c>
      <c r="O276" s="269">
        <f t="shared" si="40"/>
        <v>4.3625278899287199E-3</v>
      </c>
      <c r="P276" s="40"/>
      <c r="Q276" s="45"/>
      <c r="R276" s="97"/>
      <c r="S276" s="44"/>
      <c r="T276" s="44"/>
      <c r="U276" s="44"/>
      <c r="V276" s="44"/>
      <c r="W276" s="44"/>
      <c r="X276" s="44"/>
      <c r="Y276" s="44"/>
      <c r="Z276" s="44"/>
      <c r="AA276" s="44"/>
      <c r="AB276" s="44"/>
      <c r="AC276" s="44"/>
      <c r="AD276" s="44"/>
      <c r="AE276" s="44"/>
      <c r="AF276" s="44"/>
      <c r="AG276" s="44"/>
      <c r="AH276" s="44"/>
      <c r="AI276" s="40"/>
      <c r="AJ276" s="40"/>
    </row>
    <row r="277" spans="1:36" ht="28.5" x14ac:dyDescent="0.2">
      <c r="A277" s="90"/>
      <c r="B277" s="265" t="s">
        <v>2866</v>
      </c>
      <c r="C277" s="266" t="s">
        <v>1532</v>
      </c>
      <c r="D277" s="265" t="s">
        <v>40</v>
      </c>
      <c r="E277" s="265" t="s">
        <v>1533</v>
      </c>
      <c r="F277" s="267" t="s">
        <v>44</v>
      </c>
      <c r="G277" s="250">
        <v>17</v>
      </c>
      <c r="H277" s="268">
        <v>7.43</v>
      </c>
      <c r="I277" s="268">
        <v>4.84</v>
      </c>
      <c r="J277" s="268">
        <v>4.13</v>
      </c>
      <c r="K277" s="268">
        <v>8.9700000000000006</v>
      </c>
      <c r="L277" s="268">
        <v>82.28</v>
      </c>
      <c r="M277" s="268">
        <v>70.209999999999994</v>
      </c>
      <c r="N277" s="268">
        <v>152.49</v>
      </c>
      <c r="O277" s="269">
        <f t="shared" si="40"/>
        <v>2.7787881283844215E-3</v>
      </c>
      <c r="P277" s="40"/>
      <c r="Q277" s="45"/>
      <c r="R277" s="137"/>
      <c r="S277" s="44"/>
      <c r="T277" s="44"/>
      <c r="U277" s="44"/>
      <c r="V277" s="44"/>
      <c r="W277" s="44"/>
      <c r="X277" s="44"/>
      <c r="Y277" s="44"/>
      <c r="Z277" s="44"/>
      <c r="AA277" s="44"/>
      <c r="AB277" s="44"/>
      <c r="AC277" s="44"/>
      <c r="AD277" s="44"/>
      <c r="AE277" s="44"/>
      <c r="AF277" s="44"/>
      <c r="AG277" s="44"/>
      <c r="AH277" s="44"/>
      <c r="AI277" s="40"/>
      <c r="AJ277" s="40"/>
    </row>
    <row r="278" spans="1:36" ht="28.5" x14ac:dyDescent="0.2">
      <c r="A278" s="90"/>
      <c r="B278" s="265" t="s">
        <v>2867</v>
      </c>
      <c r="C278" s="266" t="s">
        <v>174</v>
      </c>
      <c r="D278" s="265" t="s">
        <v>40</v>
      </c>
      <c r="E278" s="265" t="s">
        <v>175</v>
      </c>
      <c r="F278" s="267" t="s">
        <v>44</v>
      </c>
      <c r="G278" s="250">
        <v>17</v>
      </c>
      <c r="H278" s="268">
        <v>11.04</v>
      </c>
      <c r="I278" s="268">
        <v>5.61</v>
      </c>
      <c r="J278" s="268">
        <v>7.72</v>
      </c>
      <c r="K278" s="268">
        <v>13.33</v>
      </c>
      <c r="L278" s="268">
        <v>95.37</v>
      </c>
      <c r="M278" s="268">
        <v>131.24</v>
      </c>
      <c r="N278" s="268">
        <v>226.61</v>
      </c>
      <c r="O278" s="269">
        <f t="shared" si="40"/>
        <v>4.1294588351576747E-3</v>
      </c>
      <c r="P278" s="40"/>
      <c r="Q278" s="45"/>
      <c r="R278" s="44"/>
      <c r="S278" s="44"/>
      <c r="T278" s="44"/>
      <c r="U278" s="44"/>
      <c r="V278" s="44"/>
      <c r="W278" s="44"/>
      <c r="X278" s="44"/>
      <c r="Y278" s="44"/>
      <c r="Z278" s="44"/>
      <c r="AA278" s="44"/>
      <c r="AB278" s="44"/>
      <c r="AC278" s="44"/>
      <c r="AD278" s="44"/>
      <c r="AE278" s="44"/>
      <c r="AF278" s="44"/>
      <c r="AG278" s="44"/>
      <c r="AH278" s="44"/>
      <c r="AI278" s="40"/>
      <c r="AJ278" s="40"/>
    </row>
    <row r="279" spans="1:36" ht="28.5" x14ac:dyDescent="0.2">
      <c r="A279" s="138"/>
      <c r="B279" s="265" t="s">
        <v>2868</v>
      </c>
      <c r="C279" s="266" t="s">
        <v>1543</v>
      </c>
      <c r="D279" s="265" t="s">
        <v>40</v>
      </c>
      <c r="E279" s="265" t="s">
        <v>1544</v>
      </c>
      <c r="F279" s="267" t="s">
        <v>44</v>
      </c>
      <c r="G279" s="250">
        <v>17</v>
      </c>
      <c r="H279" s="268">
        <v>13.29</v>
      </c>
      <c r="I279" s="268">
        <v>5.2</v>
      </c>
      <c r="J279" s="268">
        <v>10.85</v>
      </c>
      <c r="K279" s="268">
        <v>16.05</v>
      </c>
      <c r="L279" s="268">
        <v>88.4</v>
      </c>
      <c r="M279" s="268">
        <v>184.45</v>
      </c>
      <c r="N279" s="268">
        <v>272.85000000000002</v>
      </c>
      <c r="O279" s="269">
        <f t="shared" si="40"/>
        <v>4.9720790925941987E-3</v>
      </c>
      <c r="P279" s="40"/>
      <c r="Q279" s="45"/>
      <c r="R279" s="139"/>
      <c r="S279" s="139"/>
      <c r="T279" s="139"/>
      <c r="U279" s="139"/>
      <c r="V279" s="139"/>
      <c r="W279" s="139"/>
      <c r="X279" s="139"/>
      <c r="Y279" s="139"/>
      <c r="Z279" s="139"/>
      <c r="AA279" s="139"/>
      <c r="AB279" s="139"/>
      <c r="AC279" s="139"/>
      <c r="AD279" s="139"/>
      <c r="AE279" s="139"/>
      <c r="AF279" s="139"/>
      <c r="AG279" s="139"/>
      <c r="AH279" s="139"/>
      <c r="AI279" s="40"/>
      <c r="AJ279" s="40"/>
    </row>
    <row r="280" spans="1:36" ht="28.5" x14ac:dyDescent="0.2">
      <c r="A280" s="138"/>
      <c r="B280" s="265" t="s">
        <v>2869</v>
      </c>
      <c r="C280" s="266" t="s">
        <v>172</v>
      </c>
      <c r="D280" s="265" t="s">
        <v>40</v>
      </c>
      <c r="E280" s="265" t="s">
        <v>173</v>
      </c>
      <c r="F280" s="267" t="s">
        <v>44</v>
      </c>
      <c r="G280" s="250">
        <v>34</v>
      </c>
      <c r="H280" s="268">
        <v>9.08</v>
      </c>
      <c r="I280" s="268">
        <v>6.97</v>
      </c>
      <c r="J280" s="268">
        <v>3.99</v>
      </c>
      <c r="K280" s="268">
        <v>10.96</v>
      </c>
      <c r="L280" s="268">
        <v>236.98</v>
      </c>
      <c r="M280" s="268">
        <v>135.66</v>
      </c>
      <c r="N280" s="268">
        <v>372.64</v>
      </c>
      <c r="O280" s="269">
        <f t="shared" si="40"/>
        <v>6.7905279569884626E-3</v>
      </c>
      <c r="P280" s="40"/>
      <c r="Q280" s="45"/>
      <c r="R280" s="139"/>
      <c r="S280" s="139"/>
      <c r="T280" s="139"/>
      <c r="U280" s="139"/>
      <c r="V280" s="139"/>
      <c r="W280" s="139"/>
      <c r="X280" s="139"/>
      <c r="Y280" s="139"/>
      <c r="Z280" s="139"/>
      <c r="AA280" s="139"/>
      <c r="AB280" s="139"/>
      <c r="AC280" s="139"/>
      <c r="AD280" s="139"/>
      <c r="AE280" s="139"/>
      <c r="AF280" s="139"/>
      <c r="AG280" s="139"/>
      <c r="AH280" s="139"/>
      <c r="AI280" s="40"/>
      <c r="AJ280" s="40"/>
    </row>
    <row r="281" spans="1:36" ht="28.5" x14ac:dyDescent="0.2">
      <c r="A281" s="138"/>
      <c r="B281" s="265" t="s">
        <v>2870</v>
      </c>
      <c r="C281" s="266" t="s">
        <v>1254</v>
      </c>
      <c r="D281" s="265" t="s">
        <v>40</v>
      </c>
      <c r="E281" s="265" t="s">
        <v>1255</v>
      </c>
      <c r="F281" s="267" t="s">
        <v>55</v>
      </c>
      <c r="G281" s="250">
        <v>102</v>
      </c>
      <c r="H281" s="268">
        <v>24.72</v>
      </c>
      <c r="I281" s="268">
        <v>19.53</v>
      </c>
      <c r="J281" s="268">
        <v>10.33</v>
      </c>
      <c r="K281" s="268">
        <v>29.86</v>
      </c>
      <c r="L281" s="268">
        <v>1992.06</v>
      </c>
      <c r="M281" s="268">
        <v>1053.6600000000001</v>
      </c>
      <c r="N281" s="268">
        <v>3045.72</v>
      </c>
      <c r="O281" s="269">
        <f t="shared" si="40"/>
        <v>5.5501413721444022E-2</v>
      </c>
      <c r="P281" s="40"/>
      <c r="Q281" s="45"/>
      <c r="R281" s="139"/>
      <c r="S281" s="139"/>
      <c r="T281" s="139"/>
      <c r="U281" s="139"/>
      <c r="V281" s="139"/>
      <c r="W281" s="139"/>
      <c r="X281" s="139"/>
      <c r="Y281" s="139"/>
      <c r="Z281" s="139"/>
      <c r="AA281" s="139"/>
      <c r="AB281" s="139"/>
      <c r="AC281" s="139"/>
      <c r="AD281" s="139"/>
      <c r="AE281" s="139"/>
      <c r="AF281" s="139"/>
      <c r="AG281" s="139"/>
      <c r="AH281" s="139"/>
      <c r="AI281" s="40"/>
      <c r="AJ281" s="40"/>
    </row>
    <row r="282" spans="1:36" x14ac:dyDescent="0.2">
      <c r="A282" s="138"/>
      <c r="B282" s="265" t="s">
        <v>2871</v>
      </c>
      <c r="C282" s="266" t="s">
        <v>3205</v>
      </c>
      <c r="D282" s="265" t="s">
        <v>143</v>
      </c>
      <c r="E282" s="265" t="s">
        <v>3297</v>
      </c>
      <c r="F282" s="267" t="s">
        <v>165</v>
      </c>
      <c r="G282" s="250">
        <v>1</v>
      </c>
      <c r="H282" s="268">
        <v>422.91</v>
      </c>
      <c r="I282" s="268">
        <v>38.78</v>
      </c>
      <c r="J282" s="268">
        <v>472.13</v>
      </c>
      <c r="K282" s="268">
        <v>510.91</v>
      </c>
      <c r="L282" s="268">
        <v>38.78</v>
      </c>
      <c r="M282" s="268">
        <v>472.13</v>
      </c>
      <c r="N282" s="268">
        <v>510.91</v>
      </c>
      <c r="O282" s="269">
        <f t="shared" si="40"/>
        <v>9.3101884889034356E-3</v>
      </c>
      <c r="P282" s="40"/>
      <c r="Q282" s="45"/>
      <c r="R282" s="139"/>
      <c r="S282" s="139"/>
      <c r="T282" s="139"/>
      <c r="U282" s="139"/>
      <c r="V282" s="139"/>
      <c r="W282" s="139"/>
      <c r="X282" s="139"/>
      <c r="Y282" s="139"/>
      <c r="Z282" s="139"/>
      <c r="AA282" s="139"/>
      <c r="AB282" s="139"/>
      <c r="AC282" s="139"/>
      <c r="AD282" s="139"/>
      <c r="AE282" s="139"/>
      <c r="AF282" s="139"/>
      <c r="AG282" s="139"/>
      <c r="AH282" s="139"/>
      <c r="AI282" s="40"/>
      <c r="AJ282" s="40"/>
    </row>
    <row r="283" spans="1:36" x14ac:dyDescent="0.2">
      <c r="A283" s="20"/>
      <c r="B283" s="261" t="s">
        <v>2872</v>
      </c>
      <c r="C283" s="261"/>
      <c r="D283" s="261"/>
      <c r="E283" s="261" t="s">
        <v>1582</v>
      </c>
      <c r="F283" s="261"/>
      <c r="G283" s="249"/>
      <c r="H283" s="262"/>
      <c r="I283" s="261"/>
      <c r="J283" s="261"/>
      <c r="K283" s="261"/>
      <c r="L283" s="261"/>
      <c r="M283" s="261"/>
      <c r="N283" s="263">
        <v>30622.959999999999</v>
      </c>
      <c r="O283" s="264">
        <f>N283/N204</f>
        <v>0.14888289546615366</v>
      </c>
      <c r="P283" s="40"/>
      <c r="Q283" s="45"/>
      <c r="R283" s="139"/>
      <c r="S283" s="139"/>
      <c r="T283" s="139"/>
      <c r="U283" s="139"/>
      <c r="V283" s="139"/>
      <c r="W283" s="139"/>
      <c r="X283" s="139"/>
      <c r="Y283" s="139"/>
      <c r="Z283" s="139"/>
      <c r="AA283" s="139"/>
      <c r="AB283" s="139"/>
      <c r="AC283" s="139"/>
      <c r="AD283" s="139"/>
      <c r="AE283" s="139"/>
      <c r="AF283" s="139"/>
      <c r="AG283" s="139"/>
      <c r="AH283" s="139"/>
      <c r="AI283" s="40"/>
      <c r="AJ283" s="40"/>
    </row>
    <row r="284" spans="1:36" ht="28.5" x14ac:dyDescent="0.2">
      <c r="A284" s="20"/>
      <c r="B284" s="265" t="s">
        <v>2873</v>
      </c>
      <c r="C284" s="266" t="s">
        <v>1957</v>
      </c>
      <c r="D284" s="265" t="s">
        <v>143</v>
      </c>
      <c r="E284" s="265" t="s">
        <v>2336</v>
      </c>
      <c r="F284" s="267" t="s">
        <v>165</v>
      </c>
      <c r="G284" s="250">
        <v>4</v>
      </c>
      <c r="H284" s="268">
        <v>542.63</v>
      </c>
      <c r="I284" s="268">
        <v>180.78</v>
      </c>
      <c r="J284" s="268">
        <v>474.77</v>
      </c>
      <c r="K284" s="268">
        <v>655.55</v>
      </c>
      <c r="L284" s="268">
        <v>723.12</v>
      </c>
      <c r="M284" s="268">
        <v>1899.08</v>
      </c>
      <c r="N284" s="268">
        <v>2622.2</v>
      </c>
      <c r="O284" s="269">
        <f>N284/N$283</f>
        <v>8.5628561053536292E-2</v>
      </c>
      <c r="P284" s="40"/>
      <c r="Q284" s="45"/>
      <c r="R284" s="139"/>
      <c r="S284" s="139"/>
      <c r="T284" s="139"/>
      <c r="U284" s="139"/>
      <c r="V284" s="139"/>
      <c r="W284" s="139"/>
      <c r="X284" s="139"/>
      <c r="Y284" s="139"/>
      <c r="Z284" s="139"/>
      <c r="AA284" s="139"/>
      <c r="AB284" s="139"/>
      <c r="AC284" s="139"/>
      <c r="AD284" s="139"/>
      <c r="AE284" s="139"/>
      <c r="AF284" s="139"/>
      <c r="AG284" s="139"/>
      <c r="AH284" s="139"/>
      <c r="AI284" s="40"/>
      <c r="AJ284" s="40"/>
    </row>
    <row r="285" spans="1:36" ht="28.5" x14ac:dyDescent="0.2">
      <c r="A285" s="20"/>
      <c r="B285" s="265" t="s">
        <v>2874</v>
      </c>
      <c r="C285" s="266" t="s">
        <v>3298</v>
      </c>
      <c r="D285" s="265" t="s">
        <v>40</v>
      </c>
      <c r="E285" s="265" t="s">
        <v>3299</v>
      </c>
      <c r="F285" s="267" t="s">
        <v>44</v>
      </c>
      <c r="G285" s="250">
        <v>1</v>
      </c>
      <c r="H285" s="268">
        <v>2569.3200000000002</v>
      </c>
      <c r="I285" s="268">
        <v>868.18</v>
      </c>
      <c r="J285" s="268">
        <v>2235.81</v>
      </c>
      <c r="K285" s="268">
        <v>3103.99</v>
      </c>
      <c r="L285" s="268">
        <v>868.18</v>
      </c>
      <c r="M285" s="268">
        <v>2235.81</v>
      </c>
      <c r="N285" s="268">
        <v>3103.99</v>
      </c>
      <c r="O285" s="269">
        <f t="shared" ref="O285:O301" si="41">N285/N$283</f>
        <v>0.10136152742909242</v>
      </c>
      <c r="P285" s="40"/>
      <c r="Q285" s="45"/>
      <c r="R285" s="139"/>
      <c r="S285" s="139"/>
      <c r="T285" s="139"/>
      <c r="U285" s="139"/>
      <c r="V285" s="139"/>
      <c r="W285" s="139"/>
      <c r="X285" s="139"/>
      <c r="Y285" s="139"/>
      <c r="Z285" s="139"/>
      <c r="AA285" s="139"/>
      <c r="AB285" s="139"/>
      <c r="AC285" s="139"/>
      <c r="AD285" s="139"/>
      <c r="AE285" s="139"/>
      <c r="AF285" s="139"/>
      <c r="AG285" s="139"/>
      <c r="AH285" s="139"/>
      <c r="AI285" s="40"/>
      <c r="AJ285" s="40"/>
    </row>
    <row r="286" spans="1:36" x14ac:dyDescent="0.2">
      <c r="A286" s="20"/>
      <c r="B286" s="265" t="s">
        <v>2875</v>
      </c>
      <c r="C286" s="266" t="s">
        <v>2339</v>
      </c>
      <c r="D286" s="265" t="s">
        <v>51</v>
      </c>
      <c r="E286" s="265" t="s">
        <v>2340</v>
      </c>
      <c r="F286" s="267" t="s">
        <v>44</v>
      </c>
      <c r="G286" s="250">
        <v>8</v>
      </c>
      <c r="H286" s="268">
        <v>83.08</v>
      </c>
      <c r="I286" s="268">
        <v>46.14</v>
      </c>
      <c r="J286" s="268">
        <v>54.22</v>
      </c>
      <c r="K286" s="268">
        <v>100.36</v>
      </c>
      <c r="L286" s="268">
        <v>369.12</v>
      </c>
      <c r="M286" s="268">
        <v>433.76</v>
      </c>
      <c r="N286" s="268">
        <v>802.88</v>
      </c>
      <c r="O286" s="269">
        <f t="shared" si="41"/>
        <v>2.6218236251492343E-2</v>
      </c>
      <c r="P286" s="40"/>
      <c r="Q286" s="45"/>
      <c r="R286" s="139"/>
      <c r="S286" s="139"/>
      <c r="T286" s="139"/>
      <c r="U286" s="139"/>
      <c r="V286" s="139"/>
      <c r="W286" s="139"/>
      <c r="X286" s="139"/>
      <c r="Y286" s="139"/>
      <c r="Z286" s="139"/>
      <c r="AA286" s="139"/>
      <c r="AB286" s="139"/>
      <c r="AC286" s="139"/>
      <c r="AD286" s="139"/>
      <c r="AE286" s="139"/>
      <c r="AF286" s="139"/>
      <c r="AG286" s="139"/>
      <c r="AH286" s="139"/>
      <c r="AI286" s="40"/>
      <c r="AJ286" s="40"/>
    </row>
    <row r="287" spans="1:36" ht="28.5" x14ac:dyDescent="0.2">
      <c r="A287" s="20"/>
      <c r="B287" s="265" t="s">
        <v>2876</v>
      </c>
      <c r="C287" s="266" t="s">
        <v>1562</v>
      </c>
      <c r="D287" s="265" t="s">
        <v>40</v>
      </c>
      <c r="E287" s="265" t="s">
        <v>1563</v>
      </c>
      <c r="F287" s="267" t="s">
        <v>44</v>
      </c>
      <c r="G287" s="250">
        <v>4</v>
      </c>
      <c r="H287" s="268">
        <v>67.78</v>
      </c>
      <c r="I287" s="268">
        <v>6.71</v>
      </c>
      <c r="J287" s="268">
        <v>75.17</v>
      </c>
      <c r="K287" s="268">
        <v>81.88</v>
      </c>
      <c r="L287" s="268">
        <v>26.84</v>
      </c>
      <c r="M287" s="268">
        <v>300.68</v>
      </c>
      <c r="N287" s="268">
        <v>327.52</v>
      </c>
      <c r="O287" s="269">
        <f t="shared" si="41"/>
        <v>1.0695243046393948E-2</v>
      </c>
      <c r="P287" s="40"/>
      <c r="Q287" s="45"/>
      <c r="R287" s="139"/>
      <c r="S287" s="139"/>
      <c r="T287" s="139"/>
      <c r="U287" s="139"/>
      <c r="V287" s="139"/>
      <c r="W287" s="139"/>
      <c r="X287" s="139"/>
      <c r="Y287" s="139"/>
      <c r="Z287" s="139"/>
      <c r="AA287" s="139"/>
      <c r="AB287" s="139"/>
      <c r="AC287" s="139"/>
      <c r="AD287" s="139"/>
      <c r="AE287" s="139"/>
      <c r="AF287" s="139"/>
      <c r="AG287" s="139"/>
      <c r="AH287" s="139"/>
      <c r="AI287" s="40"/>
      <c r="AJ287" s="40"/>
    </row>
    <row r="288" spans="1:36" ht="28.5" x14ac:dyDescent="0.2">
      <c r="A288" s="20"/>
      <c r="B288" s="265" t="s">
        <v>2877</v>
      </c>
      <c r="C288" s="266" t="s">
        <v>1525</v>
      </c>
      <c r="D288" s="265" t="s">
        <v>40</v>
      </c>
      <c r="E288" s="265" t="s">
        <v>1526</v>
      </c>
      <c r="F288" s="267" t="s">
        <v>44</v>
      </c>
      <c r="G288" s="250">
        <v>13</v>
      </c>
      <c r="H288" s="268">
        <v>44.28</v>
      </c>
      <c r="I288" s="268">
        <v>11.15</v>
      </c>
      <c r="J288" s="268">
        <v>42.34</v>
      </c>
      <c r="K288" s="268">
        <v>53.49</v>
      </c>
      <c r="L288" s="268">
        <v>144.94999999999999</v>
      </c>
      <c r="M288" s="268">
        <v>550.41999999999996</v>
      </c>
      <c r="N288" s="268">
        <v>695.37</v>
      </c>
      <c r="O288" s="269">
        <f t="shared" si="41"/>
        <v>2.2707471779344648E-2</v>
      </c>
      <c r="P288" s="40"/>
      <c r="Q288" s="45"/>
      <c r="R288" s="139"/>
      <c r="S288" s="139"/>
      <c r="T288" s="139"/>
      <c r="U288" s="139"/>
      <c r="V288" s="139"/>
      <c r="W288" s="139"/>
      <c r="X288" s="139"/>
      <c r="Y288" s="139"/>
      <c r="Z288" s="139"/>
      <c r="AA288" s="139"/>
      <c r="AB288" s="139"/>
      <c r="AC288" s="139"/>
      <c r="AD288" s="139"/>
      <c r="AE288" s="139"/>
      <c r="AF288" s="139"/>
      <c r="AG288" s="139"/>
      <c r="AH288" s="139"/>
      <c r="AI288" s="40"/>
      <c r="AJ288" s="40"/>
    </row>
    <row r="289" spans="1:36" ht="28.5" x14ac:dyDescent="0.2">
      <c r="A289" s="20"/>
      <c r="B289" s="265" t="s">
        <v>2878</v>
      </c>
      <c r="C289" s="266" t="s">
        <v>1574</v>
      </c>
      <c r="D289" s="265" t="s">
        <v>196</v>
      </c>
      <c r="E289" s="265" t="s">
        <v>1838</v>
      </c>
      <c r="F289" s="267" t="s">
        <v>55</v>
      </c>
      <c r="G289" s="250">
        <v>21.7</v>
      </c>
      <c r="H289" s="268">
        <v>111.91</v>
      </c>
      <c r="I289" s="268">
        <v>69.97</v>
      </c>
      <c r="J289" s="268">
        <v>65.22</v>
      </c>
      <c r="K289" s="268">
        <v>135.19</v>
      </c>
      <c r="L289" s="268">
        <v>1518.3489999999999</v>
      </c>
      <c r="M289" s="268">
        <v>1415.271</v>
      </c>
      <c r="N289" s="268">
        <v>2933.62</v>
      </c>
      <c r="O289" s="269">
        <f t="shared" si="41"/>
        <v>9.5798054792874371E-2</v>
      </c>
      <c r="P289" s="40"/>
      <c r="Q289" s="45"/>
      <c r="R289" s="139"/>
      <c r="S289" s="139"/>
      <c r="T289" s="139"/>
      <c r="U289" s="139"/>
      <c r="V289" s="139"/>
      <c r="W289" s="139"/>
      <c r="X289" s="139"/>
      <c r="Y289" s="139"/>
      <c r="Z289" s="139"/>
      <c r="AA289" s="139"/>
      <c r="AB289" s="139"/>
      <c r="AC289" s="139"/>
      <c r="AD289" s="139"/>
      <c r="AE289" s="139"/>
      <c r="AF289" s="139"/>
      <c r="AG289" s="139"/>
      <c r="AH289" s="139"/>
      <c r="AI289" s="40"/>
      <c r="AJ289" s="40"/>
    </row>
    <row r="290" spans="1:36" x14ac:dyDescent="0.2">
      <c r="A290" s="20"/>
      <c r="B290" s="265" t="s">
        <v>2879</v>
      </c>
      <c r="C290" s="266" t="s">
        <v>1527</v>
      </c>
      <c r="D290" s="265" t="s">
        <v>196</v>
      </c>
      <c r="E290" s="265" t="s">
        <v>1836</v>
      </c>
      <c r="F290" s="267" t="s">
        <v>55</v>
      </c>
      <c r="G290" s="250">
        <v>64.7</v>
      </c>
      <c r="H290" s="268">
        <v>49.18</v>
      </c>
      <c r="I290" s="268">
        <v>22.36</v>
      </c>
      <c r="J290" s="268">
        <v>37.049999999999997</v>
      </c>
      <c r="K290" s="268">
        <v>59.41</v>
      </c>
      <c r="L290" s="268">
        <v>1446.692</v>
      </c>
      <c r="M290" s="268">
        <v>2397.1280000000002</v>
      </c>
      <c r="N290" s="268">
        <v>3843.82</v>
      </c>
      <c r="O290" s="269">
        <f t="shared" si="41"/>
        <v>0.12552085102158642</v>
      </c>
      <c r="P290" s="40"/>
      <c r="Q290" s="45"/>
      <c r="R290" s="139"/>
      <c r="S290" s="139"/>
      <c r="T290" s="139"/>
      <c r="U290" s="139"/>
      <c r="V290" s="139"/>
      <c r="W290" s="139"/>
      <c r="X290" s="139"/>
      <c r="Y290" s="139"/>
      <c r="Z290" s="139"/>
      <c r="AA290" s="139"/>
      <c r="AB290" s="139"/>
      <c r="AC290" s="139"/>
      <c r="AD290" s="139"/>
      <c r="AE290" s="139"/>
      <c r="AF290" s="139"/>
      <c r="AG290" s="139"/>
      <c r="AH290" s="139"/>
      <c r="AI290" s="40"/>
      <c r="AJ290" s="40"/>
    </row>
    <row r="291" spans="1:36" x14ac:dyDescent="0.2">
      <c r="A291" s="20"/>
      <c r="B291" s="265" t="s">
        <v>2880</v>
      </c>
      <c r="C291" s="266" t="s">
        <v>1955</v>
      </c>
      <c r="D291" s="265" t="s">
        <v>196</v>
      </c>
      <c r="E291" s="265" t="s">
        <v>1956</v>
      </c>
      <c r="F291" s="267" t="s">
        <v>55</v>
      </c>
      <c r="G291" s="250">
        <v>25</v>
      </c>
      <c r="H291" s="268">
        <v>69.77</v>
      </c>
      <c r="I291" s="268">
        <v>22.36</v>
      </c>
      <c r="J291" s="268">
        <v>61.92</v>
      </c>
      <c r="K291" s="268">
        <v>84.28</v>
      </c>
      <c r="L291" s="268">
        <v>559</v>
      </c>
      <c r="M291" s="268">
        <v>1548</v>
      </c>
      <c r="N291" s="268">
        <v>2107</v>
      </c>
      <c r="O291" s="269">
        <f t="shared" si="41"/>
        <v>6.8804583227748073E-2</v>
      </c>
      <c r="P291" s="40"/>
      <c r="Q291" s="45"/>
      <c r="R291" s="139"/>
      <c r="S291" s="139"/>
      <c r="T291" s="139"/>
      <c r="U291" s="139"/>
      <c r="V291" s="139"/>
      <c r="W291" s="139"/>
      <c r="X291" s="139"/>
      <c r="Y291" s="139"/>
      <c r="Z291" s="139"/>
      <c r="AA291" s="139"/>
      <c r="AB291" s="139"/>
      <c r="AC291" s="139"/>
      <c r="AD291" s="139"/>
      <c r="AE291" s="139"/>
      <c r="AF291" s="139"/>
      <c r="AG291" s="139"/>
      <c r="AH291" s="139"/>
      <c r="AI291" s="40"/>
      <c r="AJ291" s="40"/>
    </row>
    <row r="292" spans="1:36" x14ac:dyDescent="0.2">
      <c r="A292" s="51"/>
      <c r="B292" s="265" t="s">
        <v>2881</v>
      </c>
      <c r="C292" s="266" t="s">
        <v>3207</v>
      </c>
      <c r="D292" s="265" t="s">
        <v>99</v>
      </c>
      <c r="E292" s="265" t="s">
        <v>3300</v>
      </c>
      <c r="F292" s="267" t="s">
        <v>44</v>
      </c>
      <c r="G292" s="250">
        <v>1</v>
      </c>
      <c r="H292" s="268">
        <v>373.16</v>
      </c>
      <c r="I292" s="268">
        <v>36</v>
      </c>
      <c r="J292" s="268">
        <v>414.81</v>
      </c>
      <c r="K292" s="268">
        <v>450.81</v>
      </c>
      <c r="L292" s="268">
        <v>36</v>
      </c>
      <c r="M292" s="268">
        <v>414.81</v>
      </c>
      <c r="N292" s="268">
        <v>450.81</v>
      </c>
      <c r="O292" s="269">
        <f t="shared" si="41"/>
        <v>1.4721307149929334E-2</v>
      </c>
      <c r="P292" s="40"/>
      <c r="Q292" s="45"/>
      <c r="R292" s="40"/>
      <c r="S292" s="40"/>
      <c r="T292" s="40"/>
      <c r="U292" s="40"/>
      <c r="V292" s="40"/>
      <c r="W292" s="40"/>
      <c r="X292" s="40"/>
      <c r="Y292" s="40"/>
      <c r="Z292" s="40"/>
      <c r="AA292" s="40"/>
      <c r="AB292" s="40"/>
      <c r="AC292" s="40"/>
      <c r="AD292" s="40"/>
      <c r="AE292" s="40"/>
      <c r="AF292" s="40"/>
      <c r="AG292" s="40"/>
      <c r="AH292" s="40"/>
      <c r="AI292" s="40"/>
      <c r="AJ292" s="40"/>
    </row>
    <row r="293" spans="1:36" ht="28.5" x14ac:dyDescent="0.2">
      <c r="A293" s="51"/>
      <c r="B293" s="265" t="s">
        <v>2882</v>
      </c>
      <c r="C293" s="266" t="s">
        <v>1583</v>
      </c>
      <c r="D293" s="265" t="s">
        <v>40</v>
      </c>
      <c r="E293" s="265" t="s">
        <v>1584</v>
      </c>
      <c r="F293" s="267" t="s">
        <v>55</v>
      </c>
      <c r="G293" s="250">
        <v>11.5</v>
      </c>
      <c r="H293" s="268">
        <v>146.77000000000001</v>
      </c>
      <c r="I293" s="268">
        <v>4.2</v>
      </c>
      <c r="J293" s="268">
        <v>173.11</v>
      </c>
      <c r="K293" s="268">
        <v>177.31</v>
      </c>
      <c r="L293" s="268">
        <v>48.3</v>
      </c>
      <c r="M293" s="268">
        <v>1990.76</v>
      </c>
      <c r="N293" s="268">
        <v>2039.06</v>
      </c>
      <c r="O293" s="269">
        <f t="shared" si="41"/>
        <v>6.6585986462445165E-2</v>
      </c>
      <c r="P293" s="40"/>
      <c r="Q293" s="45"/>
      <c r="R293" s="40"/>
      <c r="S293" s="40"/>
      <c r="T293" s="40"/>
      <c r="U293" s="40"/>
      <c r="V293" s="40"/>
      <c r="W293" s="40"/>
      <c r="X293" s="40"/>
      <c r="Y293" s="40"/>
      <c r="Z293" s="40"/>
      <c r="AA293" s="40"/>
      <c r="AB293" s="40"/>
      <c r="AC293" s="40"/>
      <c r="AD293" s="40"/>
      <c r="AE293" s="40"/>
      <c r="AF293" s="40"/>
      <c r="AG293" s="40"/>
      <c r="AH293" s="40"/>
      <c r="AI293" s="40"/>
      <c r="AJ293" s="40"/>
    </row>
    <row r="294" spans="1:36" ht="28.5" x14ac:dyDescent="0.2">
      <c r="A294" s="51"/>
      <c r="B294" s="265" t="s">
        <v>2883</v>
      </c>
      <c r="C294" s="266" t="s">
        <v>3301</v>
      </c>
      <c r="D294" s="265" t="s">
        <v>40</v>
      </c>
      <c r="E294" s="265" t="s">
        <v>3302</v>
      </c>
      <c r="F294" s="267" t="s">
        <v>44</v>
      </c>
      <c r="G294" s="250">
        <v>2</v>
      </c>
      <c r="H294" s="268">
        <v>10.74</v>
      </c>
      <c r="I294" s="268">
        <v>7.79</v>
      </c>
      <c r="J294" s="268">
        <v>5.18</v>
      </c>
      <c r="K294" s="268">
        <v>12.97</v>
      </c>
      <c r="L294" s="268">
        <v>15.58</v>
      </c>
      <c r="M294" s="268">
        <v>10.36</v>
      </c>
      <c r="N294" s="268">
        <v>25.94</v>
      </c>
      <c r="O294" s="269">
        <f t="shared" si="41"/>
        <v>8.4707683385276938E-4</v>
      </c>
      <c r="P294" s="40"/>
      <c r="Q294" s="45"/>
      <c r="R294" s="40"/>
      <c r="S294" s="40"/>
      <c r="T294" s="40"/>
      <c r="U294" s="40"/>
      <c r="V294" s="40"/>
      <c r="W294" s="40"/>
      <c r="X294" s="40"/>
      <c r="Y294" s="40"/>
      <c r="Z294" s="40"/>
      <c r="AA294" s="40"/>
      <c r="AB294" s="40"/>
      <c r="AC294" s="40"/>
      <c r="AD294" s="40"/>
      <c r="AE294" s="40"/>
      <c r="AF294" s="40"/>
      <c r="AG294" s="40"/>
      <c r="AH294" s="40"/>
      <c r="AI294" s="40"/>
      <c r="AJ294" s="40"/>
    </row>
    <row r="295" spans="1:36" ht="28.5" x14ac:dyDescent="0.2">
      <c r="A295" s="51"/>
      <c r="B295" s="265" t="s">
        <v>2884</v>
      </c>
      <c r="C295" s="266" t="s">
        <v>172</v>
      </c>
      <c r="D295" s="265" t="s">
        <v>40</v>
      </c>
      <c r="E295" s="265" t="s">
        <v>173</v>
      </c>
      <c r="F295" s="267" t="s">
        <v>44</v>
      </c>
      <c r="G295" s="250">
        <v>11</v>
      </c>
      <c r="H295" s="268">
        <v>9.08</v>
      </c>
      <c r="I295" s="268">
        <v>6.97</v>
      </c>
      <c r="J295" s="268">
        <v>3.99</v>
      </c>
      <c r="K295" s="268">
        <v>10.96</v>
      </c>
      <c r="L295" s="268">
        <v>76.67</v>
      </c>
      <c r="M295" s="268">
        <v>43.89</v>
      </c>
      <c r="N295" s="268">
        <v>120.56</v>
      </c>
      <c r="O295" s="269">
        <f t="shared" si="41"/>
        <v>3.9369153079911283E-3</v>
      </c>
      <c r="P295" s="40"/>
      <c r="Q295" s="45"/>
      <c r="R295" s="40"/>
      <c r="S295" s="40"/>
      <c r="T295" s="40"/>
      <c r="U295" s="40"/>
      <c r="V295" s="40"/>
      <c r="W295" s="40"/>
      <c r="X295" s="40"/>
      <c r="Y295" s="40"/>
      <c r="Z295" s="40"/>
      <c r="AA295" s="40"/>
      <c r="AB295" s="40"/>
      <c r="AC295" s="40"/>
      <c r="AD295" s="40"/>
      <c r="AE295" s="40"/>
      <c r="AF295" s="40"/>
      <c r="AG295" s="40"/>
      <c r="AH295" s="40"/>
      <c r="AI295" s="40"/>
      <c r="AJ295" s="40"/>
    </row>
    <row r="296" spans="1:36" ht="28.5" x14ac:dyDescent="0.2">
      <c r="A296" s="51"/>
      <c r="B296" s="265" t="s">
        <v>2885</v>
      </c>
      <c r="C296" s="266" t="s">
        <v>1254</v>
      </c>
      <c r="D296" s="265" t="s">
        <v>40</v>
      </c>
      <c r="E296" s="265" t="s">
        <v>1255</v>
      </c>
      <c r="F296" s="267" t="s">
        <v>55</v>
      </c>
      <c r="G296" s="250">
        <v>114.8</v>
      </c>
      <c r="H296" s="268">
        <v>24.72</v>
      </c>
      <c r="I296" s="268">
        <v>19.53</v>
      </c>
      <c r="J296" s="268">
        <v>10.33</v>
      </c>
      <c r="K296" s="268">
        <v>29.86</v>
      </c>
      <c r="L296" s="268">
        <v>2242.0439999999999</v>
      </c>
      <c r="M296" s="268">
        <v>1185.876</v>
      </c>
      <c r="N296" s="268">
        <v>3427.92</v>
      </c>
      <c r="O296" s="269">
        <f t="shared" si="41"/>
        <v>0.11193953817658385</v>
      </c>
      <c r="P296" s="40"/>
      <c r="Q296" s="45"/>
      <c r="R296" s="40"/>
      <c r="S296" s="40"/>
      <c r="T296" s="40"/>
      <c r="U296" s="40"/>
      <c r="V296" s="40"/>
      <c r="W296" s="40"/>
      <c r="X296" s="40"/>
      <c r="Y296" s="40"/>
      <c r="Z296" s="40"/>
      <c r="AA296" s="40"/>
      <c r="AB296" s="40"/>
      <c r="AC296" s="40"/>
      <c r="AD296" s="40"/>
      <c r="AE296" s="40"/>
      <c r="AF296" s="40"/>
      <c r="AG296" s="40"/>
      <c r="AH296" s="40"/>
      <c r="AI296" s="40"/>
      <c r="AJ296" s="40"/>
    </row>
    <row r="297" spans="1:36" ht="28.5" x14ac:dyDescent="0.2">
      <c r="A297" s="51"/>
      <c r="B297" s="265" t="s">
        <v>2886</v>
      </c>
      <c r="C297" s="266" t="s">
        <v>193</v>
      </c>
      <c r="D297" s="265" t="s">
        <v>40</v>
      </c>
      <c r="E297" s="265" t="s">
        <v>194</v>
      </c>
      <c r="F297" s="267" t="s">
        <v>44</v>
      </c>
      <c r="G297" s="250">
        <v>11</v>
      </c>
      <c r="H297" s="268">
        <v>10.68</v>
      </c>
      <c r="I297" s="268">
        <v>7.56</v>
      </c>
      <c r="J297" s="268">
        <v>5.34</v>
      </c>
      <c r="K297" s="268">
        <v>12.9</v>
      </c>
      <c r="L297" s="268">
        <v>83.16</v>
      </c>
      <c r="M297" s="268">
        <v>58.74</v>
      </c>
      <c r="N297" s="268">
        <v>141.9</v>
      </c>
      <c r="O297" s="269">
        <f t="shared" si="41"/>
        <v>4.6337780541136457E-3</v>
      </c>
      <c r="P297" s="40"/>
      <c r="Q297" s="45"/>
      <c r="R297" s="40"/>
      <c r="S297" s="40"/>
      <c r="T297" s="40"/>
      <c r="U297" s="40"/>
      <c r="V297" s="40"/>
      <c r="W297" s="40"/>
      <c r="X297" s="40"/>
      <c r="Y297" s="40"/>
      <c r="Z297" s="40"/>
      <c r="AA297" s="40"/>
      <c r="AB297" s="40"/>
      <c r="AC297" s="40"/>
      <c r="AD297" s="40"/>
      <c r="AE297" s="40"/>
      <c r="AF297" s="40"/>
      <c r="AG297" s="40"/>
      <c r="AH297" s="40"/>
      <c r="AI297" s="40"/>
      <c r="AJ297" s="40"/>
    </row>
    <row r="298" spans="1:36" ht="28.5" x14ac:dyDescent="0.2">
      <c r="A298" s="51"/>
      <c r="B298" s="265" t="s">
        <v>2887</v>
      </c>
      <c r="C298" s="266" t="s">
        <v>1564</v>
      </c>
      <c r="D298" s="265" t="s">
        <v>40</v>
      </c>
      <c r="E298" s="265" t="s">
        <v>1565</v>
      </c>
      <c r="F298" s="267" t="s">
        <v>44</v>
      </c>
      <c r="G298" s="250">
        <v>1</v>
      </c>
      <c r="H298" s="268">
        <v>15.9</v>
      </c>
      <c r="I298" s="268">
        <v>7.07</v>
      </c>
      <c r="J298" s="268">
        <v>12.13</v>
      </c>
      <c r="K298" s="268">
        <v>19.2</v>
      </c>
      <c r="L298" s="268">
        <v>7.07</v>
      </c>
      <c r="M298" s="268">
        <v>12.13</v>
      </c>
      <c r="N298" s="268">
        <v>19.2</v>
      </c>
      <c r="O298" s="269">
        <f t="shared" si="41"/>
        <v>6.2698054009148691E-4</v>
      </c>
      <c r="P298" s="40"/>
      <c r="Q298" s="45"/>
      <c r="R298" s="40"/>
      <c r="S298" s="40"/>
      <c r="T298" s="40"/>
      <c r="U298" s="40"/>
      <c r="V298" s="40"/>
      <c r="W298" s="40"/>
      <c r="X298" s="40"/>
      <c r="Y298" s="40"/>
      <c r="Z298" s="40"/>
      <c r="AA298" s="40"/>
      <c r="AB298" s="40"/>
      <c r="AC298" s="40"/>
      <c r="AD298" s="40"/>
      <c r="AE298" s="40"/>
      <c r="AF298" s="40"/>
      <c r="AG298" s="40"/>
      <c r="AH298" s="40"/>
      <c r="AI298" s="40"/>
      <c r="AJ298" s="40"/>
    </row>
    <row r="299" spans="1:36" ht="28.5" x14ac:dyDescent="0.2">
      <c r="A299" s="51"/>
      <c r="B299" s="265" t="s">
        <v>2888</v>
      </c>
      <c r="C299" s="266" t="s">
        <v>188</v>
      </c>
      <c r="D299" s="265" t="s">
        <v>40</v>
      </c>
      <c r="E299" s="265" t="s">
        <v>189</v>
      </c>
      <c r="F299" s="267" t="s">
        <v>44</v>
      </c>
      <c r="G299" s="250">
        <v>59</v>
      </c>
      <c r="H299" s="268">
        <v>15.17</v>
      </c>
      <c r="I299" s="268">
        <v>7.07</v>
      </c>
      <c r="J299" s="268">
        <v>11.25</v>
      </c>
      <c r="K299" s="268">
        <v>18.32</v>
      </c>
      <c r="L299" s="268">
        <v>417.13</v>
      </c>
      <c r="M299" s="268">
        <v>663.75</v>
      </c>
      <c r="N299" s="268">
        <v>1080.8800000000001</v>
      </c>
      <c r="O299" s="269">
        <f t="shared" si="41"/>
        <v>3.5296391988233672E-2</v>
      </c>
      <c r="P299" s="40"/>
      <c r="Q299" s="45"/>
      <c r="R299" s="40"/>
      <c r="S299" s="40"/>
      <c r="T299" s="40"/>
      <c r="U299" s="40"/>
      <c r="V299" s="40"/>
      <c r="W299" s="40"/>
      <c r="X299" s="40"/>
      <c r="Y299" s="40"/>
      <c r="Z299" s="40"/>
      <c r="AA299" s="40"/>
      <c r="AB299" s="40"/>
      <c r="AC299" s="40"/>
      <c r="AD299" s="40"/>
      <c r="AE299" s="40"/>
      <c r="AF299" s="40"/>
      <c r="AG299" s="40"/>
      <c r="AH299" s="40"/>
      <c r="AI299" s="40"/>
      <c r="AJ299" s="40"/>
    </row>
    <row r="300" spans="1:36" ht="28.5" x14ac:dyDescent="0.2">
      <c r="A300" s="51"/>
      <c r="B300" s="265" t="s">
        <v>2889</v>
      </c>
      <c r="C300" s="266" t="s">
        <v>1579</v>
      </c>
      <c r="D300" s="265" t="s">
        <v>196</v>
      </c>
      <c r="E300" s="265" t="s">
        <v>1843</v>
      </c>
      <c r="F300" s="267" t="s">
        <v>55</v>
      </c>
      <c r="G300" s="250">
        <v>117</v>
      </c>
      <c r="H300" s="268">
        <v>45.01</v>
      </c>
      <c r="I300" s="268">
        <v>31.8</v>
      </c>
      <c r="J300" s="268">
        <v>22.57</v>
      </c>
      <c r="K300" s="268">
        <v>54.37</v>
      </c>
      <c r="L300" s="268">
        <v>3720.6</v>
      </c>
      <c r="M300" s="268">
        <v>2640.69</v>
      </c>
      <c r="N300" s="268">
        <v>6361.29</v>
      </c>
      <c r="O300" s="269">
        <f t="shared" si="41"/>
        <v>0.20772942916034243</v>
      </c>
      <c r="P300" s="40"/>
      <c r="Q300" s="45"/>
      <c r="R300" s="40"/>
      <c r="S300" s="40"/>
      <c r="T300" s="40"/>
      <c r="U300" s="40"/>
      <c r="V300" s="40"/>
      <c r="W300" s="40"/>
      <c r="X300" s="40"/>
      <c r="Y300" s="40"/>
      <c r="Z300" s="40"/>
      <c r="AA300" s="40"/>
      <c r="AB300" s="40"/>
      <c r="AC300" s="40"/>
      <c r="AD300" s="40"/>
      <c r="AE300" s="40"/>
      <c r="AF300" s="40"/>
      <c r="AG300" s="40"/>
      <c r="AH300" s="40"/>
      <c r="AI300" s="40"/>
      <c r="AJ300" s="40"/>
    </row>
    <row r="301" spans="1:36" ht="28.5" x14ac:dyDescent="0.2">
      <c r="A301" s="51"/>
      <c r="B301" s="265" t="s">
        <v>2890</v>
      </c>
      <c r="C301" s="266" t="s">
        <v>190</v>
      </c>
      <c r="D301" s="265" t="s">
        <v>40</v>
      </c>
      <c r="E301" s="265" t="s">
        <v>191</v>
      </c>
      <c r="F301" s="267" t="s">
        <v>44</v>
      </c>
      <c r="G301" s="250">
        <v>25</v>
      </c>
      <c r="H301" s="268">
        <v>17.190000000000001</v>
      </c>
      <c r="I301" s="268">
        <v>2.3199999999999998</v>
      </c>
      <c r="J301" s="268">
        <v>18.440000000000001</v>
      </c>
      <c r="K301" s="268">
        <v>20.76</v>
      </c>
      <c r="L301" s="268">
        <v>58</v>
      </c>
      <c r="M301" s="268">
        <v>461</v>
      </c>
      <c r="N301" s="268">
        <v>519</v>
      </c>
      <c r="O301" s="269">
        <f t="shared" si="41"/>
        <v>1.6948067724348006E-2</v>
      </c>
      <c r="P301" s="40"/>
      <c r="Q301" s="45"/>
      <c r="R301" s="40"/>
      <c r="S301" s="40"/>
      <c r="T301" s="40"/>
      <c r="U301" s="40"/>
      <c r="V301" s="40"/>
      <c r="W301" s="40"/>
      <c r="X301" s="40"/>
      <c r="Y301" s="40"/>
      <c r="Z301" s="40"/>
      <c r="AA301" s="40"/>
      <c r="AB301" s="40"/>
      <c r="AC301" s="40"/>
      <c r="AD301" s="40"/>
      <c r="AE301" s="40"/>
      <c r="AF301" s="40"/>
      <c r="AG301" s="40"/>
      <c r="AH301" s="40"/>
      <c r="AI301" s="40"/>
      <c r="AJ301" s="40"/>
    </row>
    <row r="302" spans="1:36" x14ac:dyDescent="0.2">
      <c r="A302" s="51"/>
      <c r="B302" s="261" t="s">
        <v>2891</v>
      </c>
      <c r="C302" s="261"/>
      <c r="D302" s="261"/>
      <c r="E302" s="261" t="s">
        <v>1585</v>
      </c>
      <c r="F302" s="261"/>
      <c r="G302" s="249"/>
      <c r="H302" s="262"/>
      <c r="I302" s="261"/>
      <c r="J302" s="261"/>
      <c r="K302" s="261"/>
      <c r="L302" s="261"/>
      <c r="M302" s="261"/>
      <c r="N302" s="263">
        <v>9480.02</v>
      </c>
      <c r="O302" s="264">
        <f>N302/N204</f>
        <v>4.6090019602188885E-2</v>
      </c>
      <c r="P302" s="40"/>
      <c r="Q302" s="45"/>
      <c r="R302" s="40"/>
      <c r="S302" s="40"/>
      <c r="T302" s="40"/>
      <c r="U302" s="40"/>
      <c r="V302" s="40"/>
      <c r="W302" s="40"/>
      <c r="X302" s="40"/>
      <c r="Y302" s="40"/>
      <c r="Z302" s="40"/>
      <c r="AA302" s="40"/>
      <c r="AB302" s="40"/>
      <c r="AC302" s="40"/>
      <c r="AD302" s="40"/>
      <c r="AE302" s="40"/>
      <c r="AF302" s="40"/>
      <c r="AG302" s="40"/>
      <c r="AH302" s="40"/>
      <c r="AI302" s="40"/>
      <c r="AJ302" s="40"/>
    </row>
    <row r="303" spans="1:36" x14ac:dyDescent="0.2">
      <c r="A303" s="51"/>
      <c r="B303" s="265" t="s">
        <v>2892</v>
      </c>
      <c r="C303" s="266" t="s">
        <v>200</v>
      </c>
      <c r="D303" s="265" t="s">
        <v>143</v>
      </c>
      <c r="E303" s="265" t="s">
        <v>201</v>
      </c>
      <c r="F303" s="267" t="s">
        <v>165</v>
      </c>
      <c r="G303" s="250">
        <v>5</v>
      </c>
      <c r="H303" s="268">
        <v>17.850000000000001</v>
      </c>
      <c r="I303" s="268">
        <v>3.28</v>
      </c>
      <c r="J303" s="268">
        <v>18.28</v>
      </c>
      <c r="K303" s="268">
        <v>21.56</v>
      </c>
      <c r="L303" s="268">
        <v>16.399999999999999</v>
      </c>
      <c r="M303" s="268">
        <v>91.4</v>
      </c>
      <c r="N303" s="268">
        <v>107.8</v>
      </c>
      <c r="O303" s="269">
        <f>N303/N$302</f>
        <v>1.1371284026826948E-2</v>
      </c>
      <c r="P303" s="40"/>
      <c r="Q303" s="45"/>
      <c r="R303" s="40"/>
      <c r="S303" s="40"/>
      <c r="T303" s="40"/>
      <c r="U303" s="40"/>
      <c r="V303" s="40"/>
      <c r="W303" s="40"/>
      <c r="X303" s="40"/>
      <c r="Y303" s="40"/>
      <c r="Z303" s="40"/>
      <c r="AA303" s="40"/>
      <c r="AB303" s="40"/>
      <c r="AC303" s="40"/>
      <c r="AD303" s="40"/>
      <c r="AE303" s="40"/>
      <c r="AF303" s="40"/>
      <c r="AG303" s="40"/>
      <c r="AH303" s="40"/>
      <c r="AI303" s="40"/>
      <c r="AJ303" s="40"/>
    </row>
    <row r="304" spans="1:36" ht="28.5" x14ac:dyDescent="0.2">
      <c r="A304" s="51"/>
      <c r="B304" s="265" t="s">
        <v>2893</v>
      </c>
      <c r="C304" s="266" t="s">
        <v>198</v>
      </c>
      <c r="D304" s="265" t="s">
        <v>40</v>
      </c>
      <c r="E304" s="265" t="s">
        <v>199</v>
      </c>
      <c r="F304" s="267" t="s">
        <v>44</v>
      </c>
      <c r="G304" s="250">
        <v>10</v>
      </c>
      <c r="H304" s="268">
        <v>311.62</v>
      </c>
      <c r="I304" s="268">
        <v>23.51</v>
      </c>
      <c r="J304" s="268">
        <v>352.95</v>
      </c>
      <c r="K304" s="268">
        <v>376.46</v>
      </c>
      <c r="L304" s="268">
        <v>235.1</v>
      </c>
      <c r="M304" s="268">
        <v>3529.5</v>
      </c>
      <c r="N304" s="268">
        <v>3764.6</v>
      </c>
      <c r="O304" s="269">
        <f t="shared" ref="O304:O314" si="42">N304/N$302</f>
        <v>0.39710886685893065</v>
      </c>
      <c r="P304" s="40"/>
      <c r="Q304" s="45"/>
      <c r="R304" s="40"/>
      <c r="S304" s="40"/>
      <c r="T304" s="40"/>
      <c r="U304" s="40"/>
      <c r="V304" s="40"/>
      <c r="W304" s="40"/>
      <c r="X304" s="40"/>
      <c r="Y304" s="40"/>
      <c r="Z304" s="40"/>
      <c r="AA304" s="40"/>
      <c r="AB304" s="40"/>
      <c r="AC304" s="40"/>
      <c r="AD304" s="40"/>
      <c r="AE304" s="40"/>
      <c r="AF304" s="40"/>
      <c r="AG304" s="40"/>
      <c r="AH304" s="40"/>
      <c r="AI304" s="40"/>
      <c r="AJ304" s="40"/>
    </row>
    <row r="305" spans="1:36" x14ac:dyDescent="0.2">
      <c r="A305" s="51"/>
      <c r="B305" s="265" t="s">
        <v>2894</v>
      </c>
      <c r="C305" s="266" t="s">
        <v>1586</v>
      </c>
      <c r="D305" s="265" t="s">
        <v>143</v>
      </c>
      <c r="E305" s="265" t="s">
        <v>1587</v>
      </c>
      <c r="F305" s="267" t="s">
        <v>165</v>
      </c>
      <c r="G305" s="250">
        <v>10</v>
      </c>
      <c r="H305" s="268">
        <v>16.489999999999998</v>
      </c>
      <c r="I305" s="268">
        <v>3.28</v>
      </c>
      <c r="J305" s="268">
        <v>16.64</v>
      </c>
      <c r="K305" s="268">
        <v>19.920000000000002</v>
      </c>
      <c r="L305" s="268">
        <v>32.799999999999997</v>
      </c>
      <c r="M305" s="268">
        <v>166.4</v>
      </c>
      <c r="N305" s="268">
        <v>199.2</v>
      </c>
      <c r="O305" s="269">
        <f t="shared" si="42"/>
        <v>2.1012613897439032E-2</v>
      </c>
      <c r="P305" s="40"/>
      <c r="Q305" s="45"/>
      <c r="R305" s="40"/>
      <c r="S305" s="40"/>
      <c r="T305" s="40"/>
      <c r="U305" s="40"/>
      <c r="V305" s="40"/>
      <c r="W305" s="40"/>
      <c r="X305" s="40"/>
      <c r="Y305" s="40"/>
      <c r="Z305" s="40"/>
      <c r="AA305" s="40"/>
      <c r="AB305" s="40"/>
      <c r="AC305" s="40"/>
      <c r="AD305" s="40"/>
      <c r="AE305" s="40"/>
      <c r="AF305" s="40"/>
      <c r="AG305" s="40"/>
      <c r="AH305" s="40"/>
      <c r="AI305" s="40"/>
      <c r="AJ305" s="40"/>
    </row>
    <row r="306" spans="1:36" x14ac:dyDescent="0.2">
      <c r="A306" s="51"/>
      <c r="B306" s="265" t="s">
        <v>2895</v>
      </c>
      <c r="C306" s="266" t="s">
        <v>1588</v>
      </c>
      <c r="D306" s="265" t="s">
        <v>196</v>
      </c>
      <c r="E306" s="265" t="s">
        <v>1844</v>
      </c>
      <c r="F306" s="267" t="s">
        <v>44</v>
      </c>
      <c r="G306" s="250">
        <v>1</v>
      </c>
      <c r="H306" s="268">
        <v>213.71</v>
      </c>
      <c r="I306" s="268">
        <v>4.72</v>
      </c>
      <c r="J306" s="268">
        <v>253.46</v>
      </c>
      <c r="K306" s="268">
        <v>258.18</v>
      </c>
      <c r="L306" s="268">
        <v>4.72</v>
      </c>
      <c r="M306" s="268">
        <v>253.46</v>
      </c>
      <c r="N306" s="268">
        <v>258.18</v>
      </c>
      <c r="O306" s="269">
        <f t="shared" si="42"/>
        <v>2.7234119759241015E-2</v>
      </c>
      <c r="P306" s="40"/>
      <c r="Q306" s="45"/>
      <c r="R306" s="40"/>
      <c r="S306" s="40"/>
      <c r="T306" s="40"/>
      <c r="U306" s="40"/>
      <c r="V306" s="40"/>
      <c r="W306" s="40"/>
      <c r="X306" s="40"/>
      <c r="Y306" s="40"/>
      <c r="Z306" s="40"/>
      <c r="AA306" s="40"/>
      <c r="AB306" s="40"/>
      <c r="AC306" s="40"/>
      <c r="AD306" s="40"/>
      <c r="AE306" s="40"/>
      <c r="AF306" s="40"/>
      <c r="AG306" s="40"/>
      <c r="AH306" s="40"/>
      <c r="AI306" s="40"/>
      <c r="AJ306" s="40"/>
    </row>
    <row r="307" spans="1:36" ht="28.5" x14ac:dyDescent="0.2">
      <c r="A307" s="51"/>
      <c r="B307" s="265" t="s">
        <v>2896</v>
      </c>
      <c r="C307" s="266" t="s">
        <v>1589</v>
      </c>
      <c r="D307" s="265" t="s">
        <v>143</v>
      </c>
      <c r="E307" s="265" t="s">
        <v>1590</v>
      </c>
      <c r="F307" s="267" t="s">
        <v>197</v>
      </c>
      <c r="G307" s="250">
        <v>6</v>
      </c>
      <c r="H307" s="268">
        <v>46.61</v>
      </c>
      <c r="I307" s="268">
        <v>0</v>
      </c>
      <c r="J307" s="268">
        <v>56.3</v>
      </c>
      <c r="K307" s="268">
        <v>56.3</v>
      </c>
      <c r="L307" s="268">
        <v>0</v>
      </c>
      <c r="M307" s="268">
        <v>337.8</v>
      </c>
      <c r="N307" s="268">
        <v>337.8</v>
      </c>
      <c r="O307" s="269">
        <f t="shared" si="42"/>
        <v>3.5632836217645111E-2</v>
      </c>
      <c r="P307" s="40"/>
      <c r="Q307" s="45"/>
      <c r="R307" s="40"/>
      <c r="S307" s="40"/>
      <c r="T307" s="40"/>
      <c r="U307" s="40"/>
      <c r="V307" s="40"/>
      <c r="W307" s="40"/>
      <c r="X307" s="40"/>
      <c r="Y307" s="40"/>
      <c r="Z307" s="40"/>
      <c r="AA307" s="40"/>
      <c r="AB307" s="40"/>
      <c r="AC307" s="40"/>
      <c r="AD307" s="40"/>
      <c r="AE307" s="40"/>
      <c r="AF307" s="40"/>
      <c r="AG307" s="40"/>
      <c r="AH307" s="40"/>
      <c r="AI307" s="40"/>
      <c r="AJ307" s="40"/>
    </row>
    <row r="308" spans="1:36" x14ac:dyDescent="0.2">
      <c r="A308" s="51"/>
      <c r="B308" s="265" t="s">
        <v>2897</v>
      </c>
      <c r="C308" s="266" t="s">
        <v>195</v>
      </c>
      <c r="D308" s="265" t="s">
        <v>196</v>
      </c>
      <c r="E308" s="265" t="s">
        <v>1845</v>
      </c>
      <c r="F308" s="267" t="s">
        <v>44</v>
      </c>
      <c r="G308" s="250">
        <v>2</v>
      </c>
      <c r="H308" s="268">
        <v>15.41</v>
      </c>
      <c r="I308" s="268">
        <v>8.31</v>
      </c>
      <c r="J308" s="268">
        <v>10.3</v>
      </c>
      <c r="K308" s="268">
        <v>18.61</v>
      </c>
      <c r="L308" s="268">
        <v>16.62</v>
      </c>
      <c r="M308" s="268">
        <v>20.6</v>
      </c>
      <c r="N308" s="268">
        <v>37.22</v>
      </c>
      <c r="O308" s="269">
        <f t="shared" si="42"/>
        <v>3.9261520545315299E-3</v>
      </c>
      <c r="P308" s="40"/>
      <c r="Q308" s="45"/>
      <c r="R308" s="40"/>
      <c r="S308" s="40"/>
      <c r="T308" s="40"/>
      <c r="U308" s="40"/>
      <c r="V308" s="40"/>
      <c r="W308" s="40"/>
      <c r="X308" s="40"/>
      <c r="Y308" s="40"/>
      <c r="Z308" s="40"/>
      <c r="AA308" s="40"/>
      <c r="AB308" s="40"/>
      <c r="AC308" s="40"/>
      <c r="AD308" s="40"/>
      <c r="AE308" s="40"/>
      <c r="AF308" s="40"/>
      <c r="AG308" s="40"/>
      <c r="AH308" s="40"/>
      <c r="AI308" s="40"/>
      <c r="AJ308" s="40"/>
    </row>
    <row r="309" spans="1:36" ht="28.5" x14ac:dyDescent="0.2">
      <c r="A309" s="51"/>
      <c r="B309" s="265" t="s">
        <v>2898</v>
      </c>
      <c r="C309" s="266" t="s">
        <v>1958</v>
      </c>
      <c r="D309" s="265" t="s">
        <v>143</v>
      </c>
      <c r="E309" s="265" t="s">
        <v>1959</v>
      </c>
      <c r="F309" s="267" t="s">
        <v>165</v>
      </c>
      <c r="G309" s="250">
        <v>39</v>
      </c>
      <c r="H309" s="268">
        <v>23.63</v>
      </c>
      <c r="I309" s="268">
        <v>3.28</v>
      </c>
      <c r="J309" s="268">
        <v>25.26</v>
      </c>
      <c r="K309" s="268">
        <v>28.54</v>
      </c>
      <c r="L309" s="268">
        <v>127.92</v>
      </c>
      <c r="M309" s="268">
        <v>985.14</v>
      </c>
      <c r="N309" s="268">
        <v>1113.06</v>
      </c>
      <c r="O309" s="269">
        <f t="shared" si="42"/>
        <v>0.11741114470222636</v>
      </c>
      <c r="P309" s="40"/>
      <c r="Q309" s="45"/>
      <c r="R309" s="40"/>
      <c r="S309" s="40"/>
      <c r="T309" s="40"/>
      <c r="U309" s="40"/>
      <c r="V309" s="40"/>
      <c r="W309" s="40"/>
      <c r="X309" s="40"/>
      <c r="Y309" s="40"/>
      <c r="Z309" s="40"/>
      <c r="AA309" s="40"/>
      <c r="AB309" s="40"/>
      <c r="AC309" s="40"/>
      <c r="AD309" s="40"/>
      <c r="AE309" s="40"/>
      <c r="AF309" s="40"/>
      <c r="AG309" s="40"/>
      <c r="AH309" s="40"/>
      <c r="AI309" s="40"/>
      <c r="AJ309" s="40"/>
    </row>
    <row r="310" spans="1:36" x14ac:dyDescent="0.2">
      <c r="A310" s="51"/>
      <c r="B310" s="265" t="s">
        <v>2899</v>
      </c>
      <c r="C310" s="266" t="s">
        <v>3209</v>
      </c>
      <c r="D310" s="265" t="s">
        <v>51</v>
      </c>
      <c r="E310" s="265" t="s">
        <v>3303</v>
      </c>
      <c r="F310" s="267" t="s">
        <v>44</v>
      </c>
      <c r="G310" s="250">
        <v>33</v>
      </c>
      <c r="H310" s="268">
        <v>28.93</v>
      </c>
      <c r="I310" s="268">
        <v>6.07</v>
      </c>
      <c r="J310" s="268">
        <v>28.88</v>
      </c>
      <c r="K310" s="268">
        <v>34.950000000000003</v>
      </c>
      <c r="L310" s="268">
        <v>200.31</v>
      </c>
      <c r="M310" s="268">
        <v>953.04</v>
      </c>
      <c r="N310" s="268">
        <v>1153.3499999999999</v>
      </c>
      <c r="O310" s="269">
        <f t="shared" si="42"/>
        <v>0.12166113573600054</v>
      </c>
      <c r="P310" s="40"/>
      <c r="Q310" s="45"/>
      <c r="R310" s="40"/>
      <c r="S310" s="40"/>
      <c r="T310" s="40"/>
      <c r="U310" s="40"/>
      <c r="V310" s="40"/>
      <c r="W310" s="40"/>
      <c r="X310" s="40"/>
      <c r="Y310" s="40"/>
      <c r="Z310" s="40"/>
      <c r="AA310" s="40"/>
      <c r="AB310" s="40"/>
      <c r="AC310" s="40"/>
      <c r="AD310" s="40"/>
      <c r="AE310" s="40"/>
      <c r="AF310" s="40"/>
      <c r="AG310" s="40"/>
      <c r="AH310" s="40"/>
      <c r="AI310" s="40"/>
      <c r="AJ310" s="40"/>
    </row>
    <row r="311" spans="1:36" ht="28.5" x14ac:dyDescent="0.2">
      <c r="A311" s="51"/>
      <c r="B311" s="265" t="s">
        <v>2900</v>
      </c>
      <c r="C311" s="266" t="s">
        <v>1642</v>
      </c>
      <c r="D311" s="265" t="s">
        <v>196</v>
      </c>
      <c r="E311" s="265" t="s">
        <v>1847</v>
      </c>
      <c r="F311" s="267" t="s">
        <v>44</v>
      </c>
      <c r="G311" s="250">
        <v>1</v>
      </c>
      <c r="H311" s="268">
        <v>244.67</v>
      </c>
      <c r="I311" s="268">
        <v>20.260000000000002</v>
      </c>
      <c r="J311" s="268">
        <v>275.32</v>
      </c>
      <c r="K311" s="268">
        <v>295.58</v>
      </c>
      <c r="L311" s="268">
        <v>20.260000000000002</v>
      </c>
      <c r="M311" s="268">
        <v>275.32</v>
      </c>
      <c r="N311" s="268">
        <v>295.58</v>
      </c>
      <c r="O311" s="269">
        <f t="shared" si="42"/>
        <v>3.1179259115487096E-2</v>
      </c>
      <c r="P311" s="40"/>
      <c r="Q311" s="45"/>
      <c r="R311" s="40"/>
      <c r="S311" s="40"/>
      <c r="T311" s="40"/>
      <c r="U311" s="40"/>
      <c r="V311" s="40"/>
      <c r="W311" s="40"/>
      <c r="X311" s="40"/>
      <c r="Y311" s="40"/>
      <c r="Z311" s="40"/>
      <c r="AA311" s="40"/>
      <c r="AB311" s="40"/>
      <c r="AC311" s="40"/>
      <c r="AD311" s="40"/>
      <c r="AE311" s="40"/>
      <c r="AF311" s="40"/>
      <c r="AG311" s="40"/>
      <c r="AH311" s="40"/>
      <c r="AI311" s="40"/>
      <c r="AJ311" s="40"/>
    </row>
    <row r="312" spans="1:36" x14ac:dyDescent="0.2">
      <c r="A312" s="51"/>
      <c r="B312" s="265" t="s">
        <v>2901</v>
      </c>
      <c r="C312" s="266" t="s">
        <v>1960</v>
      </c>
      <c r="D312" s="265" t="s">
        <v>143</v>
      </c>
      <c r="E312" s="265" t="s">
        <v>1961</v>
      </c>
      <c r="F312" s="267" t="s">
        <v>165</v>
      </c>
      <c r="G312" s="250">
        <v>5</v>
      </c>
      <c r="H312" s="268">
        <v>353.29</v>
      </c>
      <c r="I312" s="268">
        <v>39.57</v>
      </c>
      <c r="J312" s="268">
        <v>387.23</v>
      </c>
      <c r="K312" s="268">
        <v>426.8</v>
      </c>
      <c r="L312" s="268">
        <v>197.85</v>
      </c>
      <c r="M312" s="268">
        <v>1936.15</v>
      </c>
      <c r="N312" s="268">
        <v>2134</v>
      </c>
      <c r="O312" s="269">
        <f t="shared" si="42"/>
        <v>0.22510501032698244</v>
      </c>
      <c r="P312" s="40"/>
      <c r="Q312" s="45"/>
      <c r="R312" s="40"/>
      <c r="S312" s="40"/>
      <c r="T312" s="40"/>
      <c r="U312" s="40"/>
      <c r="V312" s="40"/>
      <c r="W312" s="40"/>
      <c r="X312" s="40"/>
      <c r="Y312" s="40"/>
      <c r="Z312" s="40"/>
      <c r="AA312" s="40"/>
      <c r="AB312" s="40"/>
      <c r="AC312" s="40"/>
      <c r="AD312" s="40"/>
      <c r="AE312" s="40"/>
      <c r="AF312" s="40"/>
      <c r="AG312" s="40"/>
      <c r="AH312" s="40"/>
      <c r="AI312" s="40"/>
      <c r="AJ312" s="40"/>
    </row>
    <row r="313" spans="1:36" ht="28.5" x14ac:dyDescent="0.2">
      <c r="A313" s="51"/>
      <c r="B313" s="265" t="s">
        <v>2902</v>
      </c>
      <c r="C313" s="266" t="s">
        <v>1962</v>
      </c>
      <c r="D313" s="265" t="s">
        <v>1497</v>
      </c>
      <c r="E313" s="265" t="s">
        <v>3304</v>
      </c>
      <c r="F313" s="267" t="s">
        <v>1498</v>
      </c>
      <c r="G313" s="250">
        <v>2</v>
      </c>
      <c r="H313" s="268">
        <v>26.83</v>
      </c>
      <c r="I313" s="268">
        <v>15.93</v>
      </c>
      <c r="J313" s="268">
        <v>16.48</v>
      </c>
      <c r="K313" s="268">
        <v>32.409999999999997</v>
      </c>
      <c r="L313" s="268">
        <v>31.86</v>
      </c>
      <c r="M313" s="268">
        <v>32.96</v>
      </c>
      <c r="N313" s="268">
        <v>64.819999999999993</v>
      </c>
      <c r="O313" s="269">
        <f t="shared" si="42"/>
        <v>6.837538317429709E-3</v>
      </c>
      <c r="P313" s="40"/>
      <c r="Q313" s="45"/>
      <c r="R313" s="40"/>
      <c r="S313" s="40"/>
      <c r="T313" s="40"/>
      <c r="U313" s="40"/>
      <c r="V313" s="40"/>
      <c r="W313" s="40"/>
      <c r="X313" s="40"/>
      <c r="Y313" s="40"/>
      <c r="Z313" s="40"/>
      <c r="AA313" s="40"/>
      <c r="AB313" s="40"/>
      <c r="AC313" s="40"/>
      <c r="AD313" s="40"/>
      <c r="AE313" s="40"/>
      <c r="AF313" s="40"/>
      <c r="AG313" s="40"/>
      <c r="AH313" s="40"/>
      <c r="AI313" s="40"/>
      <c r="AJ313" s="40"/>
    </row>
    <row r="314" spans="1:36" ht="42.75" x14ac:dyDescent="0.2">
      <c r="A314" s="51"/>
      <c r="B314" s="265" t="s">
        <v>3305</v>
      </c>
      <c r="C314" s="266" t="s">
        <v>1963</v>
      </c>
      <c r="D314" s="265" t="s">
        <v>1464</v>
      </c>
      <c r="E314" s="265" t="s">
        <v>2349</v>
      </c>
      <c r="F314" s="267" t="s">
        <v>44</v>
      </c>
      <c r="G314" s="250">
        <v>1</v>
      </c>
      <c r="H314" s="268">
        <v>11.93</v>
      </c>
      <c r="I314" s="268">
        <v>6.94</v>
      </c>
      <c r="J314" s="268">
        <v>7.47</v>
      </c>
      <c r="K314" s="268">
        <v>14.41</v>
      </c>
      <c r="L314" s="268">
        <v>6.94</v>
      </c>
      <c r="M314" s="268">
        <v>7.47</v>
      </c>
      <c r="N314" s="268">
        <v>14.41</v>
      </c>
      <c r="O314" s="269">
        <f t="shared" si="42"/>
        <v>1.5200389872595205E-3</v>
      </c>
      <c r="P314" s="40"/>
      <c r="Q314" s="45"/>
      <c r="R314" s="40"/>
      <c r="S314" s="40"/>
      <c r="T314" s="40"/>
      <c r="U314" s="40"/>
      <c r="V314" s="40"/>
      <c r="W314" s="40"/>
      <c r="X314" s="40"/>
      <c r="Y314" s="40"/>
      <c r="Z314" s="40"/>
      <c r="AA314" s="40"/>
      <c r="AB314" s="40"/>
      <c r="AC314" s="40"/>
      <c r="AD314" s="40"/>
      <c r="AE314" s="40"/>
      <c r="AF314" s="40"/>
      <c r="AG314" s="40"/>
      <c r="AH314" s="40"/>
      <c r="AI314" s="40"/>
      <c r="AJ314" s="40"/>
    </row>
    <row r="315" spans="1:36" x14ac:dyDescent="0.2">
      <c r="A315" s="51"/>
      <c r="B315" s="261">
        <v>16</v>
      </c>
      <c r="C315" s="261"/>
      <c r="D315" s="261"/>
      <c r="E315" s="261" t="s">
        <v>1591</v>
      </c>
      <c r="F315" s="261"/>
      <c r="G315" s="249"/>
      <c r="H315" s="262"/>
      <c r="I315" s="261"/>
      <c r="J315" s="261"/>
      <c r="K315" s="261"/>
      <c r="L315" s="261"/>
      <c r="M315" s="261"/>
      <c r="N315" s="263">
        <f>N316+N406+N413</f>
        <v>291913.89</v>
      </c>
      <c r="O315" s="341">
        <f>N315/N471</f>
        <v>0.11979744980761714</v>
      </c>
      <c r="P315" s="40"/>
      <c r="Q315" s="45"/>
      <c r="R315" s="40"/>
      <c r="S315" s="40"/>
      <c r="T315" s="40"/>
      <c r="U315" s="40"/>
      <c r="V315" s="40"/>
      <c r="W315" s="40"/>
      <c r="X315" s="40"/>
      <c r="Y315" s="40"/>
      <c r="Z315" s="40"/>
      <c r="AA315" s="40"/>
      <c r="AB315" s="40"/>
      <c r="AC315" s="40"/>
      <c r="AD315" s="40"/>
      <c r="AE315" s="40"/>
      <c r="AF315" s="40"/>
      <c r="AG315" s="40"/>
      <c r="AH315" s="40"/>
      <c r="AI315" s="40"/>
      <c r="AJ315" s="40"/>
    </row>
    <row r="316" spans="1:36" x14ac:dyDescent="0.2">
      <c r="A316" s="51"/>
      <c r="B316" s="261" t="s">
        <v>274</v>
      </c>
      <c r="C316" s="261"/>
      <c r="D316" s="261"/>
      <c r="E316" s="261" t="s">
        <v>1592</v>
      </c>
      <c r="F316" s="261"/>
      <c r="G316" s="249"/>
      <c r="H316" s="262"/>
      <c r="I316" s="261"/>
      <c r="J316" s="261"/>
      <c r="K316" s="261"/>
      <c r="L316" s="261"/>
      <c r="M316" s="261"/>
      <c r="N316" s="263">
        <v>209214.16</v>
      </c>
      <c r="O316" s="264">
        <f>N316/N315</f>
        <v>0.7166982016511787</v>
      </c>
      <c r="P316" s="40"/>
      <c r="Q316" s="45"/>
      <c r="R316" s="40"/>
      <c r="S316" s="40"/>
      <c r="T316" s="40"/>
      <c r="U316" s="40"/>
      <c r="V316" s="40"/>
      <c r="W316" s="40"/>
      <c r="X316" s="40"/>
      <c r="Y316" s="40"/>
      <c r="Z316" s="40"/>
      <c r="AA316" s="40"/>
      <c r="AB316" s="40"/>
      <c r="AC316" s="40"/>
      <c r="AD316" s="40"/>
      <c r="AE316" s="40"/>
      <c r="AF316" s="40"/>
      <c r="AG316" s="40"/>
      <c r="AH316" s="40"/>
      <c r="AI316" s="40"/>
      <c r="AJ316" s="40"/>
    </row>
    <row r="317" spans="1:36" x14ac:dyDescent="0.2">
      <c r="A317" s="51"/>
      <c r="B317" s="265" t="s">
        <v>1944</v>
      </c>
      <c r="C317" s="266" t="s">
        <v>2350</v>
      </c>
      <c r="D317" s="265" t="s">
        <v>143</v>
      </c>
      <c r="E317" s="265" t="s">
        <v>2351</v>
      </c>
      <c r="F317" s="267" t="s">
        <v>165</v>
      </c>
      <c r="G317" s="250">
        <v>1</v>
      </c>
      <c r="H317" s="268">
        <v>1.94</v>
      </c>
      <c r="I317" s="268">
        <v>0.37</v>
      </c>
      <c r="J317" s="268">
        <v>1.97</v>
      </c>
      <c r="K317" s="268">
        <v>2.34</v>
      </c>
      <c r="L317" s="268">
        <v>0.37</v>
      </c>
      <c r="M317" s="268">
        <v>1.97</v>
      </c>
      <c r="N317" s="268">
        <v>2.34</v>
      </c>
      <c r="O317" s="337" t="s">
        <v>4335</v>
      </c>
      <c r="P317" s="40"/>
      <c r="Q317" s="45"/>
      <c r="R317" s="40"/>
      <c r="S317" s="40"/>
      <c r="T317" s="40"/>
      <c r="U317" s="40"/>
      <c r="V317" s="40"/>
      <c r="W317" s="40"/>
      <c r="X317" s="40"/>
      <c r="Y317" s="40"/>
      <c r="Z317" s="40"/>
      <c r="AA317" s="40"/>
      <c r="AB317" s="40"/>
      <c r="AC317" s="40"/>
      <c r="AD317" s="40"/>
      <c r="AE317" s="40"/>
      <c r="AF317" s="40"/>
      <c r="AG317" s="40"/>
      <c r="AH317" s="40"/>
      <c r="AI317" s="40"/>
      <c r="AJ317" s="40"/>
    </row>
    <row r="318" spans="1:36" ht="28.5" x14ac:dyDescent="0.2">
      <c r="A318" s="51"/>
      <c r="B318" s="265" t="s">
        <v>1945</v>
      </c>
      <c r="C318" s="266" t="s">
        <v>361</v>
      </c>
      <c r="D318" s="265" t="s">
        <v>40</v>
      </c>
      <c r="E318" s="265" t="s">
        <v>362</v>
      </c>
      <c r="F318" s="267" t="s">
        <v>44</v>
      </c>
      <c r="G318" s="250">
        <v>305</v>
      </c>
      <c r="H318" s="268">
        <v>19.170000000000002</v>
      </c>
      <c r="I318" s="268">
        <v>15.26</v>
      </c>
      <c r="J318" s="268">
        <v>7.89</v>
      </c>
      <c r="K318" s="268">
        <v>23.15</v>
      </c>
      <c r="L318" s="268">
        <v>4654.3</v>
      </c>
      <c r="M318" s="268">
        <v>2406.4499999999998</v>
      </c>
      <c r="N318" s="268">
        <v>7060.75</v>
      </c>
      <c r="O318" s="269">
        <f t="shared" ref="O318:O381" si="43">N318/N$316</f>
        <v>3.3748910685586483E-2</v>
      </c>
      <c r="P318" s="40"/>
      <c r="Q318" s="45"/>
      <c r="R318" s="40"/>
      <c r="S318" s="40"/>
      <c r="T318" s="40"/>
      <c r="U318" s="40"/>
      <c r="V318" s="40"/>
      <c r="W318" s="40"/>
      <c r="X318" s="40"/>
      <c r="Y318" s="40"/>
      <c r="Z318" s="40"/>
      <c r="AA318" s="40"/>
      <c r="AB318" s="40"/>
      <c r="AC318" s="40"/>
      <c r="AD318" s="40"/>
      <c r="AE318" s="40"/>
      <c r="AF318" s="40"/>
      <c r="AG318" s="40"/>
      <c r="AH318" s="40"/>
      <c r="AI318" s="40"/>
      <c r="AJ318" s="40"/>
    </row>
    <row r="319" spans="1:36" ht="28.5" x14ac:dyDescent="0.2">
      <c r="A319" s="51"/>
      <c r="B319" s="265" t="s">
        <v>2289</v>
      </c>
      <c r="C319" s="266" t="s">
        <v>3306</v>
      </c>
      <c r="D319" s="265" t="s">
        <v>40</v>
      </c>
      <c r="E319" s="265" t="s">
        <v>3307</v>
      </c>
      <c r="F319" s="267" t="s">
        <v>44</v>
      </c>
      <c r="G319" s="250">
        <v>21</v>
      </c>
      <c r="H319" s="268">
        <v>22.5</v>
      </c>
      <c r="I319" s="268">
        <v>15.83</v>
      </c>
      <c r="J319" s="268">
        <v>11.35</v>
      </c>
      <c r="K319" s="268">
        <v>27.18</v>
      </c>
      <c r="L319" s="268">
        <v>332.43</v>
      </c>
      <c r="M319" s="268">
        <v>238.35</v>
      </c>
      <c r="N319" s="268">
        <v>570.78</v>
      </c>
      <c r="O319" s="269">
        <f t="shared" si="43"/>
        <v>2.7282092187259216E-3</v>
      </c>
      <c r="P319" s="40"/>
      <c r="Q319" s="45"/>
      <c r="R319" s="40"/>
      <c r="S319" s="40"/>
      <c r="T319" s="40"/>
      <c r="U319" s="40"/>
      <c r="V319" s="40"/>
      <c r="W319" s="40"/>
      <c r="X319" s="40"/>
      <c r="Y319" s="40"/>
      <c r="Z319" s="40"/>
      <c r="AA319" s="40"/>
      <c r="AB319" s="40"/>
      <c r="AC319" s="40"/>
      <c r="AD319" s="40"/>
      <c r="AE319" s="40"/>
      <c r="AF319" s="40"/>
      <c r="AG319" s="40"/>
      <c r="AH319" s="40"/>
      <c r="AI319" s="40"/>
      <c r="AJ319" s="40"/>
    </row>
    <row r="320" spans="1:36" x14ac:dyDescent="0.2">
      <c r="A320" s="51"/>
      <c r="B320" s="265" t="s">
        <v>2290</v>
      </c>
      <c r="C320" s="266" t="s">
        <v>204</v>
      </c>
      <c r="D320" s="265" t="s">
        <v>40</v>
      </c>
      <c r="E320" s="265" t="s">
        <v>205</v>
      </c>
      <c r="F320" s="267" t="s">
        <v>44</v>
      </c>
      <c r="G320" s="250">
        <v>99</v>
      </c>
      <c r="H320" s="268">
        <v>16.82</v>
      </c>
      <c r="I320" s="268">
        <v>11.53</v>
      </c>
      <c r="J320" s="268">
        <v>8.7899999999999991</v>
      </c>
      <c r="K320" s="268">
        <v>20.32</v>
      </c>
      <c r="L320" s="268">
        <v>1141.47</v>
      </c>
      <c r="M320" s="268">
        <v>870.21</v>
      </c>
      <c r="N320" s="268">
        <v>2011.68</v>
      </c>
      <c r="O320" s="269">
        <f t="shared" si="43"/>
        <v>9.6154103527218236E-3</v>
      </c>
      <c r="P320" s="40"/>
      <c r="Q320" s="45"/>
      <c r="R320" s="40"/>
      <c r="S320" s="40"/>
      <c r="T320" s="40"/>
      <c r="U320" s="40"/>
      <c r="V320" s="40"/>
      <c r="W320" s="40"/>
      <c r="X320" s="40"/>
      <c r="Y320" s="40"/>
      <c r="Z320" s="40"/>
      <c r="AA320" s="40"/>
      <c r="AB320" s="40"/>
      <c r="AC320" s="40"/>
      <c r="AD320" s="40"/>
      <c r="AE320" s="40"/>
      <c r="AF320" s="40"/>
      <c r="AG320" s="40"/>
      <c r="AH320" s="40"/>
      <c r="AI320" s="40"/>
      <c r="AJ320" s="40"/>
    </row>
    <row r="321" spans="1:36" ht="28.5" x14ac:dyDescent="0.2">
      <c r="A321" s="51"/>
      <c r="B321" s="265" t="s">
        <v>2291</v>
      </c>
      <c r="C321" s="266" t="s">
        <v>1593</v>
      </c>
      <c r="D321" s="265" t="s">
        <v>40</v>
      </c>
      <c r="E321" s="265" t="s">
        <v>1594</v>
      </c>
      <c r="F321" s="267" t="s">
        <v>44</v>
      </c>
      <c r="G321" s="250">
        <v>6</v>
      </c>
      <c r="H321" s="268">
        <v>18.239999999999998</v>
      </c>
      <c r="I321" s="268">
        <v>15.26</v>
      </c>
      <c r="J321" s="268">
        <v>6.77</v>
      </c>
      <c r="K321" s="268">
        <v>22.03</v>
      </c>
      <c r="L321" s="268">
        <v>91.56</v>
      </c>
      <c r="M321" s="268">
        <v>40.619999999999997</v>
      </c>
      <c r="N321" s="268">
        <v>132.18</v>
      </c>
      <c r="O321" s="269">
        <f t="shared" si="43"/>
        <v>6.3179280025787933E-4</v>
      </c>
      <c r="P321" s="40"/>
      <c r="Q321" s="45"/>
      <c r="R321" s="40"/>
      <c r="S321" s="40"/>
      <c r="T321" s="40"/>
      <c r="U321" s="40"/>
      <c r="V321" s="40"/>
      <c r="W321" s="40"/>
      <c r="X321" s="40"/>
      <c r="Y321" s="40"/>
      <c r="Z321" s="40"/>
      <c r="AA321" s="40"/>
      <c r="AB321" s="40"/>
      <c r="AC321" s="40"/>
      <c r="AD321" s="40"/>
      <c r="AE321" s="40"/>
      <c r="AF321" s="40"/>
      <c r="AG321" s="40"/>
      <c r="AH321" s="40"/>
      <c r="AI321" s="40"/>
      <c r="AJ321" s="40"/>
    </row>
    <row r="322" spans="1:36" ht="28.5" x14ac:dyDescent="0.2">
      <c r="A322" s="51"/>
      <c r="B322" s="265" t="s">
        <v>2292</v>
      </c>
      <c r="C322" s="266" t="s">
        <v>2352</v>
      </c>
      <c r="D322" s="265" t="s">
        <v>40</v>
      </c>
      <c r="E322" s="265" t="s">
        <v>2353</v>
      </c>
      <c r="F322" s="267" t="s">
        <v>44</v>
      </c>
      <c r="G322" s="250">
        <v>1</v>
      </c>
      <c r="H322" s="268">
        <v>25.15</v>
      </c>
      <c r="I322" s="268">
        <v>18.97</v>
      </c>
      <c r="J322" s="268">
        <v>11.41</v>
      </c>
      <c r="K322" s="268">
        <v>30.38</v>
      </c>
      <c r="L322" s="268">
        <v>18.97</v>
      </c>
      <c r="M322" s="268">
        <v>11.41</v>
      </c>
      <c r="N322" s="268">
        <v>30.38</v>
      </c>
      <c r="O322" s="269">
        <f t="shared" si="43"/>
        <v>1.4521005652772258E-4</v>
      </c>
      <c r="P322" s="40"/>
      <c r="Q322" s="45"/>
      <c r="R322" s="40"/>
      <c r="S322" s="40"/>
      <c r="T322" s="40"/>
      <c r="U322" s="40"/>
      <c r="V322" s="40"/>
      <c r="W322" s="40"/>
      <c r="X322" s="40"/>
      <c r="Y322" s="40"/>
      <c r="Z322" s="40"/>
      <c r="AA322" s="40"/>
      <c r="AB322" s="40"/>
      <c r="AC322" s="40"/>
      <c r="AD322" s="40"/>
      <c r="AE322" s="40"/>
      <c r="AF322" s="40"/>
      <c r="AG322" s="40"/>
      <c r="AH322" s="40"/>
      <c r="AI322" s="40"/>
      <c r="AJ322" s="40"/>
    </row>
    <row r="323" spans="1:36" x14ac:dyDescent="0.2">
      <c r="A323" s="51"/>
      <c r="B323" s="265" t="s">
        <v>2293</v>
      </c>
      <c r="C323" s="266" t="s">
        <v>3565</v>
      </c>
      <c r="D323" s="265" t="s">
        <v>143</v>
      </c>
      <c r="E323" s="265" t="s">
        <v>3566</v>
      </c>
      <c r="F323" s="267" t="s">
        <v>165</v>
      </c>
      <c r="G323" s="250">
        <v>407</v>
      </c>
      <c r="H323" s="268">
        <v>0.41</v>
      </c>
      <c r="I323" s="268">
        <v>0.37</v>
      </c>
      <c r="J323" s="268">
        <v>0.12</v>
      </c>
      <c r="K323" s="268">
        <v>0.49</v>
      </c>
      <c r="L323" s="268">
        <v>150.59</v>
      </c>
      <c r="M323" s="268">
        <v>48.84</v>
      </c>
      <c r="N323" s="268">
        <v>199.43</v>
      </c>
      <c r="O323" s="269">
        <f t="shared" si="43"/>
        <v>9.5323375817392094E-4</v>
      </c>
      <c r="P323" s="40"/>
      <c r="Q323" s="45"/>
      <c r="R323" s="40"/>
      <c r="S323" s="40"/>
      <c r="T323" s="40"/>
      <c r="U323" s="40"/>
      <c r="V323" s="40"/>
      <c r="W323" s="40"/>
      <c r="X323" s="40"/>
      <c r="Y323" s="40"/>
      <c r="Z323" s="40"/>
      <c r="AA323" s="40"/>
      <c r="AB323" s="40"/>
      <c r="AC323" s="40"/>
      <c r="AD323" s="40"/>
      <c r="AE323" s="40"/>
      <c r="AF323" s="40"/>
      <c r="AG323" s="40"/>
      <c r="AH323" s="40"/>
      <c r="AI323" s="40"/>
      <c r="AJ323" s="40"/>
    </row>
    <row r="324" spans="1:36" x14ac:dyDescent="0.2">
      <c r="A324" s="51"/>
      <c r="B324" s="265" t="s">
        <v>2294</v>
      </c>
      <c r="C324" s="266" t="s">
        <v>1596</v>
      </c>
      <c r="D324" s="265" t="s">
        <v>51</v>
      </c>
      <c r="E324" s="265" t="s">
        <v>1597</v>
      </c>
      <c r="F324" s="267" t="s">
        <v>363</v>
      </c>
      <c r="G324" s="250">
        <v>67</v>
      </c>
      <c r="H324" s="268">
        <v>5.43</v>
      </c>
      <c r="I324" s="268">
        <v>4.6399999999999997</v>
      </c>
      <c r="J324" s="268">
        <v>1.91</v>
      </c>
      <c r="K324" s="268">
        <v>6.55</v>
      </c>
      <c r="L324" s="268">
        <v>310.88</v>
      </c>
      <c r="M324" s="268">
        <v>127.97</v>
      </c>
      <c r="N324" s="268">
        <v>438.85</v>
      </c>
      <c r="O324" s="269">
        <f t="shared" si="43"/>
        <v>2.0976113662669869E-3</v>
      </c>
      <c r="P324" s="40"/>
      <c r="Q324" s="45"/>
      <c r="R324" s="40"/>
      <c r="S324" s="40"/>
      <c r="T324" s="40"/>
      <c r="U324" s="40"/>
      <c r="V324" s="40"/>
      <c r="W324" s="40"/>
      <c r="X324" s="40"/>
      <c r="Y324" s="40"/>
      <c r="Z324" s="40"/>
      <c r="AA324" s="40"/>
      <c r="AB324" s="40"/>
      <c r="AC324" s="40"/>
      <c r="AD324" s="40"/>
      <c r="AE324" s="40"/>
      <c r="AF324" s="40"/>
      <c r="AG324" s="40"/>
      <c r="AH324" s="40"/>
      <c r="AI324" s="40"/>
      <c r="AJ324" s="40"/>
    </row>
    <row r="325" spans="1:36" x14ac:dyDescent="0.2">
      <c r="A325" s="51"/>
      <c r="B325" s="265" t="s">
        <v>2295</v>
      </c>
      <c r="C325" s="266" t="s">
        <v>3567</v>
      </c>
      <c r="D325" s="265" t="s">
        <v>51</v>
      </c>
      <c r="E325" s="265" t="s">
        <v>3568</v>
      </c>
      <c r="F325" s="267" t="s">
        <v>44</v>
      </c>
      <c r="G325" s="250">
        <v>67</v>
      </c>
      <c r="H325" s="268">
        <v>9.2100000000000009</v>
      </c>
      <c r="I325" s="268">
        <v>6.75</v>
      </c>
      <c r="J325" s="268">
        <v>4.37</v>
      </c>
      <c r="K325" s="268">
        <v>11.12</v>
      </c>
      <c r="L325" s="268">
        <v>452.25</v>
      </c>
      <c r="M325" s="268">
        <v>292.79000000000002</v>
      </c>
      <c r="N325" s="268">
        <v>745.04</v>
      </c>
      <c r="O325" s="269">
        <f t="shared" si="43"/>
        <v>3.561135632502121E-3</v>
      </c>
      <c r="P325" s="40"/>
      <c r="Q325" s="45"/>
      <c r="R325" s="40"/>
      <c r="S325" s="40"/>
      <c r="T325" s="40"/>
      <c r="U325" s="40"/>
      <c r="V325" s="40"/>
      <c r="W325" s="40"/>
      <c r="X325" s="40"/>
      <c r="Y325" s="40"/>
      <c r="Z325" s="40"/>
      <c r="AA325" s="40"/>
      <c r="AB325" s="40"/>
      <c r="AC325" s="40"/>
      <c r="AD325" s="40"/>
      <c r="AE325" s="40"/>
      <c r="AF325" s="40"/>
      <c r="AG325" s="40"/>
      <c r="AH325" s="40"/>
      <c r="AI325" s="40"/>
      <c r="AJ325" s="40"/>
    </row>
    <row r="326" spans="1:36" x14ac:dyDescent="0.2">
      <c r="A326" s="51"/>
      <c r="B326" s="265" t="s">
        <v>2296</v>
      </c>
      <c r="C326" s="266" t="s">
        <v>1599</v>
      </c>
      <c r="D326" s="265" t="s">
        <v>51</v>
      </c>
      <c r="E326" s="265" t="s">
        <v>1600</v>
      </c>
      <c r="F326" s="267" t="s">
        <v>44</v>
      </c>
      <c r="G326" s="250">
        <v>192</v>
      </c>
      <c r="H326" s="268">
        <v>1.39</v>
      </c>
      <c r="I326" s="268">
        <v>0.55000000000000004</v>
      </c>
      <c r="J326" s="268">
        <v>1.1200000000000001</v>
      </c>
      <c r="K326" s="268">
        <v>1.67</v>
      </c>
      <c r="L326" s="268">
        <v>105.6</v>
      </c>
      <c r="M326" s="268">
        <v>215.04</v>
      </c>
      <c r="N326" s="268">
        <v>320.64</v>
      </c>
      <c r="O326" s="269">
        <f t="shared" si="43"/>
        <v>1.5325922490141202E-3</v>
      </c>
      <c r="P326" s="40"/>
      <c r="Q326" s="45"/>
      <c r="R326" s="40"/>
      <c r="S326" s="40"/>
      <c r="T326" s="40"/>
      <c r="U326" s="40"/>
      <c r="V326" s="40"/>
      <c r="W326" s="40"/>
      <c r="X326" s="40"/>
      <c r="Y326" s="40"/>
      <c r="Z326" s="40"/>
      <c r="AA326" s="40"/>
      <c r="AB326" s="40"/>
      <c r="AC326" s="40"/>
      <c r="AD326" s="40"/>
      <c r="AE326" s="40"/>
      <c r="AF326" s="40"/>
      <c r="AG326" s="40"/>
      <c r="AH326" s="40"/>
      <c r="AI326" s="40"/>
      <c r="AJ326" s="40"/>
    </row>
    <row r="327" spans="1:36" x14ac:dyDescent="0.2">
      <c r="A327" s="51"/>
      <c r="B327" s="265" t="s">
        <v>2297</v>
      </c>
      <c r="C327" s="266" t="s">
        <v>1601</v>
      </c>
      <c r="D327" s="265" t="s">
        <v>51</v>
      </c>
      <c r="E327" s="265" t="s">
        <v>1602</v>
      </c>
      <c r="F327" s="267" t="s">
        <v>44</v>
      </c>
      <c r="G327" s="250">
        <v>67</v>
      </c>
      <c r="H327" s="268">
        <v>5.17</v>
      </c>
      <c r="I327" s="268">
        <v>0.85</v>
      </c>
      <c r="J327" s="268">
        <v>5.39</v>
      </c>
      <c r="K327" s="268">
        <v>6.24</v>
      </c>
      <c r="L327" s="268">
        <v>56.95</v>
      </c>
      <c r="M327" s="268">
        <v>361.13</v>
      </c>
      <c r="N327" s="268">
        <v>418.08</v>
      </c>
      <c r="O327" s="269">
        <f t="shared" si="43"/>
        <v>1.9983351031306867E-3</v>
      </c>
      <c r="P327" s="40"/>
      <c r="Q327" s="45"/>
      <c r="R327" s="40"/>
      <c r="S327" s="40"/>
      <c r="T327" s="40"/>
      <c r="U327" s="40"/>
      <c r="V327" s="40"/>
      <c r="W327" s="40"/>
      <c r="X327" s="40"/>
      <c r="Y327" s="40"/>
      <c r="Z327" s="40"/>
      <c r="AA327" s="40"/>
      <c r="AB327" s="40"/>
      <c r="AC327" s="40"/>
      <c r="AD327" s="40"/>
      <c r="AE327" s="40"/>
      <c r="AF327" s="40"/>
      <c r="AG327" s="40"/>
      <c r="AH327" s="40"/>
      <c r="AI327" s="40"/>
      <c r="AJ327" s="40"/>
    </row>
    <row r="328" spans="1:36" x14ac:dyDescent="0.2">
      <c r="A328" s="51"/>
      <c r="B328" s="265" t="s">
        <v>2298</v>
      </c>
      <c r="C328" s="266" t="s">
        <v>1603</v>
      </c>
      <c r="D328" s="265" t="s">
        <v>51</v>
      </c>
      <c r="E328" s="265" t="s">
        <v>1604</v>
      </c>
      <c r="F328" s="267" t="s">
        <v>55</v>
      </c>
      <c r="G328" s="250">
        <v>67</v>
      </c>
      <c r="H328" s="268">
        <v>14.42</v>
      </c>
      <c r="I328" s="268">
        <v>13.21</v>
      </c>
      <c r="J328" s="268">
        <v>4.21</v>
      </c>
      <c r="K328" s="268">
        <v>17.420000000000002</v>
      </c>
      <c r="L328" s="268">
        <v>885.07</v>
      </c>
      <c r="M328" s="268">
        <v>282.07</v>
      </c>
      <c r="N328" s="268">
        <v>1167.1400000000001</v>
      </c>
      <c r="O328" s="269">
        <f t="shared" si="43"/>
        <v>5.5786854962398338E-3</v>
      </c>
      <c r="P328" s="40"/>
      <c r="Q328" s="45"/>
      <c r="R328" s="40"/>
      <c r="S328" s="40"/>
      <c r="T328" s="40"/>
      <c r="U328" s="40"/>
      <c r="V328" s="40"/>
      <c r="W328" s="40"/>
      <c r="X328" s="40"/>
      <c r="Y328" s="40"/>
      <c r="Z328" s="40"/>
      <c r="AA328" s="40"/>
      <c r="AB328" s="40"/>
      <c r="AC328" s="40"/>
      <c r="AD328" s="40"/>
      <c r="AE328" s="40"/>
      <c r="AF328" s="40"/>
      <c r="AG328" s="40"/>
      <c r="AH328" s="40"/>
      <c r="AI328" s="40"/>
      <c r="AJ328" s="40"/>
    </row>
    <row r="329" spans="1:36" ht="28.5" x14ac:dyDescent="0.2">
      <c r="A329" s="51"/>
      <c r="B329" s="265" t="s">
        <v>2299</v>
      </c>
      <c r="C329" s="266" t="s">
        <v>2053</v>
      </c>
      <c r="D329" s="265" t="s">
        <v>40</v>
      </c>
      <c r="E329" s="265" t="s">
        <v>2054</v>
      </c>
      <c r="F329" s="267" t="s">
        <v>55</v>
      </c>
      <c r="G329" s="250">
        <v>158.19999999999999</v>
      </c>
      <c r="H329" s="268">
        <v>52.43</v>
      </c>
      <c r="I329" s="268">
        <v>4.29</v>
      </c>
      <c r="J329" s="268">
        <v>59.05</v>
      </c>
      <c r="K329" s="268">
        <v>63.34</v>
      </c>
      <c r="L329" s="268">
        <v>678.678</v>
      </c>
      <c r="M329" s="268">
        <v>9341.7019999999993</v>
      </c>
      <c r="N329" s="268">
        <v>10020.379999999999</v>
      </c>
      <c r="O329" s="269">
        <f t="shared" si="43"/>
        <v>4.7895324102345649E-2</v>
      </c>
      <c r="P329" s="40"/>
      <c r="Q329" s="45"/>
      <c r="R329" s="40"/>
      <c r="S329" s="40"/>
      <c r="T329" s="40"/>
      <c r="U329" s="40"/>
      <c r="V329" s="40"/>
      <c r="W329" s="40"/>
      <c r="X329" s="40"/>
      <c r="Y329" s="40"/>
      <c r="Z329" s="40"/>
      <c r="AA329" s="40"/>
      <c r="AB329" s="40"/>
      <c r="AC329" s="40"/>
      <c r="AD329" s="40"/>
      <c r="AE329" s="40"/>
      <c r="AF329" s="40"/>
      <c r="AG329" s="40"/>
      <c r="AH329" s="40"/>
      <c r="AI329" s="40"/>
      <c r="AJ329" s="40"/>
    </row>
    <row r="330" spans="1:36" ht="28.5" x14ac:dyDescent="0.2">
      <c r="A330" s="51"/>
      <c r="B330" s="265" t="s">
        <v>2300</v>
      </c>
      <c r="C330" s="266" t="s">
        <v>3308</v>
      </c>
      <c r="D330" s="265" t="s">
        <v>40</v>
      </c>
      <c r="E330" s="265" t="s">
        <v>3309</v>
      </c>
      <c r="F330" s="267" t="s">
        <v>55</v>
      </c>
      <c r="G330" s="250">
        <v>88</v>
      </c>
      <c r="H330" s="268">
        <v>93.7</v>
      </c>
      <c r="I330" s="268">
        <v>6.37</v>
      </c>
      <c r="J330" s="268">
        <v>106.82</v>
      </c>
      <c r="K330" s="268">
        <v>113.19</v>
      </c>
      <c r="L330" s="268">
        <v>560.55999999999995</v>
      </c>
      <c r="M330" s="268">
        <v>9400.16</v>
      </c>
      <c r="N330" s="268">
        <v>9960.7199999999993</v>
      </c>
      <c r="O330" s="269">
        <f t="shared" si="43"/>
        <v>4.7610161759605557E-2</v>
      </c>
      <c r="P330" s="40"/>
      <c r="Q330" s="45"/>
      <c r="R330" s="40"/>
      <c r="S330" s="40"/>
      <c r="T330" s="40"/>
      <c r="U330" s="40"/>
      <c r="V330" s="40"/>
      <c r="W330" s="40"/>
      <c r="X330" s="40"/>
      <c r="Y330" s="40"/>
      <c r="Z330" s="40"/>
      <c r="AA330" s="40"/>
      <c r="AB330" s="40"/>
      <c r="AC330" s="40"/>
      <c r="AD330" s="40"/>
      <c r="AE330" s="40"/>
      <c r="AF330" s="40"/>
      <c r="AG330" s="40"/>
      <c r="AH330" s="40"/>
      <c r="AI330" s="40"/>
      <c r="AJ330" s="40"/>
    </row>
    <row r="331" spans="1:36" ht="28.5" x14ac:dyDescent="0.2">
      <c r="A331" s="51"/>
      <c r="B331" s="265" t="s">
        <v>2301</v>
      </c>
      <c r="C331" s="266" t="s">
        <v>2049</v>
      </c>
      <c r="D331" s="265" t="s">
        <v>40</v>
      </c>
      <c r="E331" s="265" t="s">
        <v>2050</v>
      </c>
      <c r="F331" s="267" t="s">
        <v>55</v>
      </c>
      <c r="G331" s="250">
        <v>24.7</v>
      </c>
      <c r="H331" s="268">
        <v>24.36</v>
      </c>
      <c r="I331" s="268">
        <v>5.92</v>
      </c>
      <c r="J331" s="268">
        <v>23.5</v>
      </c>
      <c r="K331" s="268">
        <v>29.42</v>
      </c>
      <c r="L331" s="268">
        <v>146.22399999999999</v>
      </c>
      <c r="M331" s="268">
        <v>580.44600000000003</v>
      </c>
      <c r="N331" s="268">
        <v>726.67</v>
      </c>
      <c r="O331" s="269">
        <f t="shared" si="43"/>
        <v>3.4733308682356871E-3</v>
      </c>
      <c r="P331" s="40"/>
      <c r="Q331" s="45"/>
      <c r="R331" s="40"/>
      <c r="S331" s="40"/>
      <c r="T331" s="40"/>
      <c r="U331" s="40"/>
      <c r="V331" s="40"/>
      <c r="W331" s="40"/>
      <c r="X331" s="40"/>
      <c r="Y331" s="40"/>
      <c r="Z331" s="40"/>
      <c r="AA331" s="40"/>
      <c r="AB331" s="40"/>
      <c r="AC331" s="40"/>
      <c r="AD331" s="40"/>
      <c r="AE331" s="40"/>
      <c r="AF331" s="40"/>
      <c r="AG331" s="40"/>
      <c r="AH331" s="40"/>
      <c r="AI331" s="40"/>
      <c r="AJ331" s="40"/>
    </row>
    <row r="332" spans="1:36" ht="28.5" x14ac:dyDescent="0.2">
      <c r="A332" s="51"/>
      <c r="B332" s="265" t="s">
        <v>2302</v>
      </c>
      <c r="C332" s="266" t="s">
        <v>2051</v>
      </c>
      <c r="D332" s="265" t="s">
        <v>40</v>
      </c>
      <c r="E332" s="265" t="s">
        <v>2052</v>
      </c>
      <c r="F332" s="267" t="s">
        <v>55</v>
      </c>
      <c r="G332" s="250">
        <v>74.099999999999994</v>
      </c>
      <c r="H332" s="268">
        <v>26.24</v>
      </c>
      <c r="I332" s="268">
        <v>3.15</v>
      </c>
      <c r="J332" s="268">
        <v>28.55</v>
      </c>
      <c r="K332" s="268">
        <v>31.7</v>
      </c>
      <c r="L332" s="268">
        <v>233.41499999999999</v>
      </c>
      <c r="M332" s="268">
        <v>2115.5549999999998</v>
      </c>
      <c r="N332" s="268">
        <v>2348.9699999999998</v>
      </c>
      <c r="O332" s="269">
        <f t="shared" si="43"/>
        <v>1.122758612514564E-2</v>
      </c>
      <c r="P332" s="40"/>
      <c r="Q332" s="45"/>
      <c r="R332" s="40"/>
      <c r="S332" s="40"/>
      <c r="T332" s="40"/>
      <c r="U332" s="40"/>
      <c r="V332" s="40"/>
      <c r="W332" s="40"/>
      <c r="X332" s="40"/>
      <c r="Y332" s="40"/>
      <c r="Z332" s="40"/>
      <c r="AA332" s="40"/>
      <c r="AB332" s="40"/>
      <c r="AC332" s="40"/>
      <c r="AD332" s="40"/>
      <c r="AE332" s="40"/>
      <c r="AF332" s="40"/>
      <c r="AG332" s="40"/>
      <c r="AH332" s="40"/>
      <c r="AI332" s="40"/>
      <c r="AJ332" s="40"/>
    </row>
    <row r="333" spans="1:36" ht="28.5" x14ac:dyDescent="0.2">
      <c r="A333" s="51"/>
      <c r="B333" s="265" t="s">
        <v>2303</v>
      </c>
      <c r="C333" s="266" t="s">
        <v>3310</v>
      </c>
      <c r="D333" s="265" t="s">
        <v>40</v>
      </c>
      <c r="E333" s="265" t="s">
        <v>3311</v>
      </c>
      <c r="F333" s="267" t="s">
        <v>55</v>
      </c>
      <c r="G333" s="250">
        <v>234.8</v>
      </c>
      <c r="H333" s="268">
        <v>16.100000000000001</v>
      </c>
      <c r="I333" s="268">
        <v>3.94</v>
      </c>
      <c r="J333" s="268">
        <v>15.51</v>
      </c>
      <c r="K333" s="268">
        <v>19.45</v>
      </c>
      <c r="L333" s="268">
        <v>925.11199999999997</v>
      </c>
      <c r="M333" s="268">
        <v>3641.748</v>
      </c>
      <c r="N333" s="268">
        <v>4566.8599999999997</v>
      </c>
      <c r="O333" s="269">
        <f t="shared" si="43"/>
        <v>2.1828637220348755E-2</v>
      </c>
      <c r="P333" s="40"/>
      <c r="Q333" s="45"/>
      <c r="R333" s="40"/>
      <c r="S333" s="40"/>
      <c r="T333" s="40"/>
      <c r="U333" s="40"/>
      <c r="V333" s="40"/>
      <c r="W333" s="40"/>
      <c r="X333" s="40"/>
      <c r="Y333" s="40"/>
      <c r="Z333" s="40"/>
      <c r="AA333" s="40"/>
      <c r="AB333" s="40"/>
      <c r="AC333" s="40"/>
      <c r="AD333" s="40"/>
      <c r="AE333" s="40"/>
      <c r="AF333" s="40"/>
      <c r="AG333" s="40"/>
      <c r="AH333" s="40"/>
      <c r="AI333" s="40"/>
      <c r="AJ333" s="40"/>
    </row>
    <row r="334" spans="1:36" ht="28.5" x14ac:dyDescent="0.2">
      <c r="A334" s="51"/>
      <c r="B334" s="265" t="s">
        <v>2304</v>
      </c>
      <c r="C334" s="266" t="s">
        <v>3312</v>
      </c>
      <c r="D334" s="265" t="s">
        <v>40</v>
      </c>
      <c r="E334" s="265" t="s">
        <v>3313</v>
      </c>
      <c r="F334" s="267" t="s">
        <v>55</v>
      </c>
      <c r="G334" s="250">
        <v>30.1</v>
      </c>
      <c r="H334" s="268">
        <v>23.29</v>
      </c>
      <c r="I334" s="268">
        <v>5.92</v>
      </c>
      <c r="J334" s="268">
        <v>22.21</v>
      </c>
      <c r="K334" s="268">
        <v>28.13</v>
      </c>
      <c r="L334" s="268">
        <v>178.19200000000001</v>
      </c>
      <c r="M334" s="268">
        <v>668.51800000000003</v>
      </c>
      <c r="N334" s="268">
        <v>846.71</v>
      </c>
      <c r="O334" s="269">
        <f t="shared" si="43"/>
        <v>4.047097003376827E-3</v>
      </c>
      <c r="P334" s="40"/>
      <c r="Q334" s="45"/>
      <c r="R334" s="40"/>
      <c r="S334" s="40"/>
      <c r="T334" s="40"/>
      <c r="U334" s="40"/>
      <c r="V334" s="40"/>
      <c r="W334" s="40"/>
      <c r="X334" s="40"/>
      <c r="Y334" s="40"/>
      <c r="Z334" s="40"/>
      <c r="AA334" s="40"/>
      <c r="AB334" s="40"/>
      <c r="AC334" s="40"/>
      <c r="AD334" s="40"/>
      <c r="AE334" s="40"/>
      <c r="AF334" s="40"/>
      <c r="AG334" s="40"/>
      <c r="AH334" s="40"/>
      <c r="AI334" s="40"/>
      <c r="AJ334" s="40"/>
    </row>
    <row r="335" spans="1:36" ht="28.5" x14ac:dyDescent="0.2">
      <c r="A335" s="51"/>
      <c r="B335" s="265" t="s">
        <v>2306</v>
      </c>
      <c r="C335" s="266" t="s">
        <v>3314</v>
      </c>
      <c r="D335" s="265" t="s">
        <v>40</v>
      </c>
      <c r="E335" s="265" t="s">
        <v>3315</v>
      </c>
      <c r="F335" s="267" t="s">
        <v>55</v>
      </c>
      <c r="G335" s="250">
        <v>154.80000000000001</v>
      </c>
      <c r="H335" s="268">
        <v>22.69</v>
      </c>
      <c r="I335" s="268">
        <v>0.59</v>
      </c>
      <c r="J335" s="268">
        <v>26.82</v>
      </c>
      <c r="K335" s="268">
        <v>27.41</v>
      </c>
      <c r="L335" s="268">
        <v>91.331999999999994</v>
      </c>
      <c r="M335" s="268">
        <v>4151.7280000000001</v>
      </c>
      <c r="N335" s="268">
        <v>4243.0600000000004</v>
      </c>
      <c r="O335" s="269">
        <f t="shared" si="43"/>
        <v>2.0280940831155982E-2</v>
      </c>
      <c r="P335" s="40"/>
      <c r="Q335" s="45"/>
      <c r="R335" s="40"/>
      <c r="S335" s="40"/>
      <c r="T335" s="40"/>
      <c r="U335" s="40"/>
      <c r="V335" s="40"/>
      <c r="W335" s="40"/>
      <c r="X335" s="40"/>
      <c r="Y335" s="40"/>
      <c r="Z335" s="40"/>
      <c r="AA335" s="40"/>
      <c r="AB335" s="40"/>
      <c r="AC335" s="40"/>
      <c r="AD335" s="40"/>
      <c r="AE335" s="40"/>
      <c r="AF335" s="40"/>
      <c r="AG335" s="40"/>
      <c r="AH335" s="40"/>
      <c r="AI335" s="40"/>
      <c r="AJ335" s="40"/>
    </row>
    <row r="336" spans="1:36" ht="28.5" x14ac:dyDescent="0.2">
      <c r="A336" s="51"/>
      <c r="B336" s="265" t="s">
        <v>2307</v>
      </c>
      <c r="C336" s="266" t="s">
        <v>206</v>
      </c>
      <c r="D336" s="265" t="s">
        <v>40</v>
      </c>
      <c r="E336" s="265" t="s">
        <v>207</v>
      </c>
      <c r="F336" s="267" t="s">
        <v>55</v>
      </c>
      <c r="G336" s="250">
        <v>2895.1</v>
      </c>
      <c r="H336" s="268">
        <v>2.93</v>
      </c>
      <c r="I336" s="268">
        <v>1.18</v>
      </c>
      <c r="J336" s="268">
        <v>2.35</v>
      </c>
      <c r="K336" s="268">
        <v>3.53</v>
      </c>
      <c r="L336" s="268">
        <v>3416.2179999999998</v>
      </c>
      <c r="M336" s="268">
        <v>6803.482</v>
      </c>
      <c r="N336" s="268">
        <v>10219.700000000001</v>
      </c>
      <c r="O336" s="269">
        <f t="shared" si="43"/>
        <v>4.8848032083488042E-2</v>
      </c>
      <c r="P336" s="40"/>
      <c r="Q336" s="45"/>
      <c r="R336" s="40"/>
      <c r="S336" s="40"/>
      <c r="T336" s="40"/>
      <c r="U336" s="40"/>
      <c r="V336" s="40"/>
      <c r="W336" s="40"/>
      <c r="X336" s="40"/>
      <c r="Y336" s="40"/>
      <c r="Z336" s="40"/>
      <c r="AA336" s="40"/>
      <c r="AB336" s="40"/>
      <c r="AC336" s="40"/>
      <c r="AD336" s="40"/>
      <c r="AE336" s="40"/>
      <c r="AF336" s="40"/>
      <c r="AG336" s="40"/>
      <c r="AH336" s="40"/>
      <c r="AI336" s="40"/>
      <c r="AJ336" s="40"/>
    </row>
    <row r="337" spans="1:36" ht="28.5" x14ac:dyDescent="0.2">
      <c r="A337" s="51"/>
      <c r="B337" s="265" t="s">
        <v>2308</v>
      </c>
      <c r="C337" s="266" t="s">
        <v>208</v>
      </c>
      <c r="D337" s="265" t="s">
        <v>40</v>
      </c>
      <c r="E337" s="265" t="s">
        <v>209</v>
      </c>
      <c r="F337" s="267" t="s">
        <v>55</v>
      </c>
      <c r="G337" s="250">
        <v>4759.3</v>
      </c>
      <c r="H337" s="268">
        <v>4.22</v>
      </c>
      <c r="I337" s="268">
        <v>1.49</v>
      </c>
      <c r="J337" s="268">
        <v>3.6</v>
      </c>
      <c r="K337" s="268">
        <v>5.09</v>
      </c>
      <c r="L337" s="268">
        <v>7091.357</v>
      </c>
      <c r="M337" s="268">
        <v>17133.473000000002</v>
      </c>
      <c r="N337" s="268">
        <v>24224.83</v>
      </c>
      <c r="O337" s="269">
        <f t="shared" si="43"/>
        <v>0.11578962915320837</v>
      </c>
      <c r="P337" s="40"/>
      <c r="Q337" s="45"/>
      <c r="R337" s="40"/>
      <c r="S337" s="40"/>
      <c r="T337" s="40"/>
      <c r="U337" s="40"/>
      <c r="V337" s="40"/>
      <c r="W337" s="40"/>
      <c r="X337" s="40"/>
      <c r="Y337" s="40"/>
      <c r="Z337" s="40"/>
      <c r="AA337" s="40"/>
      <c r="AB337" s="40"/>
      <c r="AC337" s="40"/>
      <c r="AD337" s="40"/>
      <c r="AE337" s="40"/>
      <c r="AF337" s="40"/>
      <c r="AG337" s="40"/>
      <c r="AH337" s="40"/>
      <c r="AI337" s="40"/>
      <c r="AJ337" s="40"/>
    </row>
    <row r="338" spans="1:36" ht="28.5" x14ac:dyDescent="0.2">
      <c r="A338" s="51"/>
      <c r="B338" s="265" t="s">
        <v>2309</v>
      </c>
      <c r="C338" s="266" t="s">
        <v>210</v>
      </c>
      <c r="D338" s="265" t="s">
        <v>40</v>
      </c>
      <c r="E338" s="265" t="s">
        <v>211</v>
      </c>
      <c r="F338" s="267" t="s">
        <v>55</v>
      </c>
      <c r="G338" s="250">
        <v>357.8</v>
      </c>
      <c r="H338" s="268">
        <v>6.48</v>
      </c>
      <c r="I338" s="268">
        <v>2.0099999999999998</v>
      </c>
      <c r="J338" s="268">
        <v>5.81</v>
      </c>
      <c r="K338" s="268">
        <v>7.82</v>
      </c>
      <c r="L338" s="268">
        <v>719.178</v>
      </c>
      <c r="M338" s="268">
        <v>2078.8119999999999</v>
      </c>
      <c r="N338" s="268">
        <v>2797.99</v>
      </c>
      <c r="O338" s="269">
        <f t="shared" si="43"/>
        <v>1.3373807967873684E-2</v>
      </c>
      <c r="P338" s="40"/>
      <c r="Q338" s="45"/>
      <c r="R338" s="40"/>
      <c r="S338" s="40"/>
      <c r="T338" s="40"/>
      <c r="U338" s="40"/>
      <c r="V338" s="40"/>
      <c r="W338" s="40"/>
      <c r="X338" s="40"/>
      <c r="Y338" s="40"/>
      <c r="Z338" s="40"/>
      <c r="AA338" s="40"/>
      <c r="AB338" s="40"/>
      <c r="AC338" s="40"/>
      <c r="AD338" s="40"/>
      <c r="AE338" s="40"/>
      <c r="AF338" s="40"/>
      <c r="AG338" s="40"/>
      <c r="AH338" s="40"/>
      <c r="AI338" s="40"/>
      <c r="AJ338" s="40"/>
    </row>
    <row r="339" spans="1:36" ht="28.5" x14ac:dyDescent="0.2">
      <c r="A339" s="51"/>
      <c r="B339" s="265" t="s">
        <v>2310</v>
      </c>
      <c r="C339" s="266" t="s">
        <v>212</v>
      </c>
      <c r="D339" s="265" t="s">
        <v>40</v>
      </c>
      <c r="E339" s="265" t="s">
        <v>213</v>
      </c>
      <c r="F339" s="267" t="s">
        <v>55</v>
      </c>
      <c r="G339" s="250">
        <v>102.2</v>
      </c>
      <c r="H339" s="268">
        <v>9.0500000000000007</v>
      </c>
      <c r="I339" s="268">
        <v>2.63</v>
      </c>
      <c r="J339" s="268">
        <v>8.3000000000000007</v>
      </c>
      <c r="K339" s="268">
        <v>10.93</v>
      </c>
      <c r="L339" s="268">
        <v>268.786</v>
      </c>
      <c r="M339" s="268">
        <v>848.25400000000002</v>
      </c>
      <c r="N339" s="268">
        <v>1117.04</v>
      </c>
      <c r="O339" s="269">
        <f t="shared" si="43"/>
        <v>5.3392179573313776E-3</v>
      </c>
      <c r="P339" s="40"/>
      <c r="Q339" s="45"/>
      <c r="R339" s="40"/>
      <c r="S339" s="40"/>
      <c r="T339" s="40"/>
      <c r="U339" s="40"/>
      <c r="V339" s="40"/>
      <c r="W339" s="40"/>
      <c r="X339" s="40"/>
      <c r="Y339" s="40"/>
      <c r="Z339" s="40"/>
      <c r="AA339" s="40"/>
      <c r="AB339" s="40"/>
      <c r="AC339" s="40"/>
      <c r="AD339" s="40"/>
      <c r="AE339" s="40"/>
      <c r="AF339" s="40"/>
      <c r="AG339" s="40"/>
      <c r="AH339" s="40"/>
      <c r="AI339" s="40"/>
      <c r="AJ339" s="40"/>
    </row>
    <row r="340" spans="1:36" ht="28.5" x14ac:dyDescent="0.2">
      <c r="A340" s="51"/>
      <c r="B340" s="265" t="s">
        <v>2311</v>
      </c>
      <c r="C340" s="266" t="s">
        <v>351</v>
      </c>
      <c r="D340" s="265" t="s">
        <v>40</v>
      </c>
      <c r="E340" s="265" t="s">
        <v>352</v>
      </c>
      <c r="F340" s="267" t="s">
        <v>44</v>
      </c>
      <c r="G340" s="250">
        <v>4</v>
      </c>
      <c r="H340" s="268">
        <v>166.36</v>
      </c>
      <c r="I340" s="268">
        <v>99.24</v>
      </c>
      <c r="J340" s="268">
        <v>101.73</v>
      </c>
      <c r="K340" s="268">
        <v>200.97</v>
      </c>
      <c r="L340" s="268">
        <v>396.96</v>
      </c>
      <c r="M340" s="268">
        <v>406.92</v>
      </c>
      <c r="N340" s="268">
        <v>803.88</v>
      </c>
      <c r="O340" s="269">
        <f t="shared" si="43"/>
        <v>3.8423785464616732E-3</v>
      </c>
      <c r="P340" s="40"/>
      <c r="Q340" s="45"/>
      <c r="R340" s="40"/>
      <c r="S340" s="40"/>
      <c r="T340" s="40"/>
      <c r="U340" s="40"/>
      <c r="V340" s="40"/>
      <c r="W340" s="40"/>
      <c r="X340" s="40"/>
      <c r="Y340" s="40"/>
      <c r="Z340" s="40"/>
      <c r="AA340" s="40"/>
      <c r="AB340" s="40"/>
      <c r="AC340" s="40"/>
      <c r="AD340" s="40"/>
      <c r="AE340" s="40"/>
      <c r="AF340" s="40"/>
      <c r="AG340" s="40"/>
      <c r="AH340" s="40"/>
      <c r="AI340" s="40"/>
      <c r="AJ340" s="40"/>
    </row>
    <row r="341" spans="1:36" x14ac:dyDescent="0.2">
      <c r="A341" s="51"/>
      <c r="B341" s="265" t="s">
        <v>2312</v>
      </c>
      <c r="C341" s="266" t="s">
        <v>1605</v>
      </c>
      <c r="D341" s="265" t="s">
        <v>51</v>
      </c>
      <c r="E341" s="265" t="s">
        <v>1606</v>
      </c>
      <c r="F341" s="267" t="s">
        <v>44</v>
      </c>
      <c r="G341" s="250">
        <v>4</v>
      </c>
      <c r="H341" s="268">
        <v>218.9</v>
      </c>
      <c r="I341" s="268">
        <v>66.069999999999993</v>
      </c>
      <c r="J341" s="268">
        <v>198.38</v>
      </c>
      <c r="K341" s="268">
        <v>264.45</v>
      </c>
      <c r="L341" s="268">
        <v>264.27999999999997</v>
      </c>
      <c r="M341" s="268">
        <v>793.52</v>
      </c>
      <c r="N341" s="268">
        <v>1057.8</v>
      </c>
      <c r="O341" s="269">
        <f t="shared" si="43"/>
        <v>5.0560631268935143E-3</v>
      </c>
      <c r="P341" s="40"/>
      <c r="Q341" s="45"/>
      <c r="R341" s="40"/>
      <c r="S341" s="40"/>
      <c r="T341" s="40"/>
      <c r="U341" s="40"/>
      <c r="V341" s="40"/>
      <c r="W341" s="40"/>
      <c r="X341" s="40"/>
      <c r="Y341" s="40"/>
      <c r="Z341" s="40"/>
      <c r="AA341" s="40"/>
      <c r="AB341" s="40"/>
      <c r="AC341" s="40"/>
      <c r="AD341" s="40"/>
      <c r="AE341" s="40"/>
      <c r="AF341" s="40"/>
      <c r="AG341" s="40"/>
      <c r="AH341" s="40"/>
      <c r="AI341" s="40"/>
      <c r="AJ341" s="40"/>
    </row>
    <row r="342" spans="1:36" ht="28.5" x14ac:dyDescent="0.2">
      <c r="A342" s="51"/>
      <c r="B342" s="265" t="s">
        <v>2313</v>
      </c>
      <c r="C342" s="266" t="s">
        <v>3316</v>
      </c>
      <c r="D342" s="265" t="s">
        <v>40</v>
      </c>
      <c r="E342" s="265" t="s">
        <v>3317</v>
      </c>
      <c r="F342" s="267" t="s">
        <v>44</v>
      </c>
      <c r="G342" s="250">
        <v>1</v>
      </c>
      <c r="H342" s="268">
        <v>83.91</v>
      </c>
      <c r="I342" s="268">
        <v>45.15</v>
      </c>
      <c r="J342" s="268">
        <v>56.22</v>
      </c>
      <c r="K342" s="268">
        <v>101.37</v>
      </c>
      <c r="L342" s="268">
        <v>45.15</v>
      </c>
      <c r="M342" s="268">
        <v>56.22</v>
      </c>
      <c r="N342" s="268">
        <v>101.37</v>
      </c>
      <c r="O342" s="269">
        <f t="shared" si="43"/>
        <v>4.8452743351597237E-4</v>
      </c>
      <c r="P342" s="40"/>
      <c r="Q342" s="45"/>
      <c r="R342" s="40"/>
      <c r="S342" s="40"/>
      <c r="T342" s="40"/>
      <c r="U342" s="40"/>
      <c r="V342" s="40"/>
      <c r="W342" s="40"/>
      <c r="X342" s="40"/>
      <c r="Y342" s="40"/>
      <c r="Z342" s="40"/>
      <c r="AA342" s="40"/>
      <c r="AB342" s="40"/>
      <c r="AC342" s="40"/>
      <c r="AD342" s="40"/>
      <c r="AE342" s="40"/>
      <c r="AF342" s="40"/>
      <c r="AG342" s="40"/>
      <c r="AH342" s="40"/>
      <c r="AI342" s="40"/>
      <c r="AJ342" s="40"/>
    </row>
    <row r="343" spans="1:36" ht="28.5" x14ac:dyDescent="0.2">
      <c r="A343" s="51"/>
      <c r="B343" s="265" t="s">
        <v>2314</v>
      </c>
      <c r="C343" s="266" t="s">
        <v>3318</v>
      </c>
      <c r="D343" s="265" t="s">
        <v>40</v>
      </c>
      <c r="E343" s="265" t="s">
        <v>3319</v>
      </c>
      <c r="F343" s="267" t="s">
        <v>44</v>
      </c>
      <c r="G343" s="250">
        <v>2</v>
      </c>
      <c r="H343" s="268">
        <v>58.18</v>
      </c>
      <c r="I343" s="268">
        <v>27.53</v>
      </c>
      <c r="J343" s="268">
        <v>42.75</v>
      </c>
      <c r="K343" s="268">
        <v>70.28</v>
      </c>
      <c r="L343" s="268">
        <v>55.06</v>
      </c>
      <c r="M343" s="268">
        <v>85.5</v>
      </c>
      <c r="N343" s="268">
        <v>140.56</v>
      </c>
      <c r="O343" s="269">
        <f t="shared" si="43"/>
        <v>6.7184745047849537E-4</v>
      </c>
      <c r="P343" s="40"/>
      <c r="Q343" s="45"/>
      <c r="R343" s="40"/>
      <c r="S343" s="40"/>
      <c r="T343" s="40"/>
      <c r="U343" s="40"/>
      <c r="V343" s="40"/>
      <c r="W343" s="40"/>
      <c r="X343" s="40"/>
      <c r="Y343" s="40"/>
      <c r="Z343" s="40"/>
      <c r="AA343" s="40"/>
      <c r="AB343" s="40"/>
      <c r="AC343" s="40"/>
      <c r="AD343" s="40"/>
      <c r="AE343" s="40"/>
      <c r="AF343" s="40"/>
      <c r="AG343" s="40"/>
      <c r="AH343" s="40"/>
      <c r="AI343" s="40"/>
      <c r="AJ343" s="40"/>
    </row>
    <row r="344" spans="1:36" ht="28.5" x14ac:dyDescent="0.2">
      <c r="A344" s="51"/>
      <c r="B344" s="265" t="s">
        <v>2315</v>
      </c>
      <c r="C344" s="266" t="s">
        <v>216</v>
      </c>
      <c r="D344" s="265" t="s">
        <v>40</v>
      </c>
      <c r="E344" s="265" t="s">
        <v>217</v>
      </c>
      <c r="F344" s="267" t="s">
        <v>44</v>
      </c>
      <c r="G344" s="250">
        <v>11</v>
      </c>
      <c r="H344" s="268">
        <v>40.99</v>
      </c>
      <c r="I344" s="268">
        <v>23.11</v>
      </c>
      <c r="J344" s="268">
        <v>26.41</v>
      </c>
      <c r="K344" s="268">
        <v>49.52</v>
      </c>
      <c r="L344" s="268">
        <v>254.21</v>
      </c>
      <c r="M344" s="268">
        <v>290.51</v>
      </c>
      <c r="N344" s="268">
        <v>544.72</v>
      </c>
      <c r="O344" s="269">
        <f t="shared" si="43"/>
        <v>2.6036478601639585E-3</v>
      </c>
      <c r="P344" s="40"/>
      <c r="Q344" s="45"/>
      <c r="R344" s="40"/>
      <c r="S344" s="40"/>
      <c r="T344" s="40"/>
      <c r="U344" s="40"/>
      <c r="V344" s="40"/>
      <c r="W344" s="40"/>
      <c r="X344" s="40"/>
      <c r="Y344" s="40"/>
      <c r="Z344" s="40"/>
      <c r="AA344" s="40"/>
      <c r="AB344" s="40"/>
      <c r="AC344" s="40"/>
      <c r="AD344" s="40"/>
      <c r="AE344" s="40"/>
      <c r="AF344" s="40"/>
      <c r="AG344" s="40"/>
      <c r="AH344" s="40"/>
      <c r="AI344" s="40"/>
      <c r="AJ344" s="40"/>
    </row>
    <row r="345" spans="1:36" ht="28.5" x14ac:dyDescent="0.2">
      <c r="A345" s="51"/>
      <c r="B345" s="265" t="s">
        <v>2316</v>
      </c>
      <c r="C345" s="266" t="s">
        <v>3162</v>
      </c>
      <c r="D345" s="265" t="s">
        <v>40</v>
      </c>
      <c r="E345" s="265" t="s">
        <v>3163</v>
      </c>
      <c r="F345" s="267" t="s">
        <v>44</v>
      </c>
      <c r="G345" s="250">
        <v>3</v>
      </c>
      <c r="H345" s="268">
        <v>66.099999999999994</v>
      </c>
      <c r="I345" s="268">
        <v>36.369999999999997</v>
      </c>
      <c r="J345" s="268">
        <v>43.48</v>
      </c>
      <c r="K345" s="268">
        <v>79.849999999999994</v>
      </c>
      <c r="L345" s="268">
        <v>109.11</v>
      </c>
      <c r="M345" s="268">
        <v>130.44</v>
      </c>
      <c r="N345" s="268">
        <v>239.55</v>
      </c>
      <c r="O345" s="269">
        <f t="shared" si="43"/>
        <v>1.144998980948517E-3</v>
      </c>
      <c r="P345" s="40"/>
      <c r="Q345" s="45"/>
      <c r="R345" s="40"/>
      <c r="S345" s="40"/>
      <c r="T345" s="40"/>
      <c r="U345" s="40"/>
      <c r="V345" s="40"/>
      <c r="W345" s="40"/>
      <c r="X345" s="40"/>
      <c r="Y345" s="40"/>
      <c r="Z345" s="40"/>
      <c r="AA345" s="40"/>
      <c r="AB345" s="40"/>
      <c r="AC345" s="40"/>
      <c r="AD345" s="40"/>
      <c r="AE345" s="40"/>
      <c r="AF345" s="40"/>
      <c r="AG345" s="40"/>
      <c r="AH345" s="40"/>
      <c r="AI345" s="40"/>
      <c r="AJ345" s="40"/>
    </row>
    <row r="346" spans="1:36" ht="28.5" x14ac:dyDescent="0.2">
      <c r="A346" s="51"/>
      <c r="B346" s="265" t="s">
        <v>2317</v>
      </c>
      <c r="C346" s="266" t="s">
        <v>3320</v>
      </c>
      <c r="D346" s="265" t="s">
        <v>40</v>
      </c>
      <c r="E346" s="265" t="s">
        <v>3321</v>
      </c>
      <c r="F346" s="267" t="s">
        <v>44</v>
      </c>
      <c r="G346" s="250">
        <v>1</v>
      </c>
      <c r="H346" s="268">
        <v>91.15</v>
      </c>
      <c r="I346" s="268">
        <v>49.59</v>
      </c>
      <c r="J346" s="268">
        <v>60.52</v>
      </c>
      <c r="K346" s="268">
        <v>110.11</v>
      </c>
      <c r="L346" s="268">
        <v>49.59</v>
      </c>
      <c r="M346" s="268">
        <v>60.52</v>
      </c>
      <c r="N346" s="268">
        <v>110.11</v>
      </c>
      <c r="O346" s="269">
        <f t="shared" si="43"/>
        <v>5.2630280856706831E-4</v>
      </c>
      <c r="P346" s="40"/>
      <c r="Q346" s="45"/>
      <c r="R346" s="40"/>
      <c r="S346" s="40"/>
      <c r="T346" s="40"/>
      <c r="U346" s="40"/>
      <c r="V346" s="40"/>
      <c r="W346" s="40"/>
      <c r="X346" s="40"/>
      <c r="Y346" s="40"/>
      <c r="Z346" s="40"/>
      <c r="AA346" s="40"/>
      <c r="AB346" s="40"/>
      <c r="AC346" s="40"/>
      <c r="AD346" s="40"/>
      <c r="AE346" s="40"/>
      <c r="AF346" s="40"/>
      <c r="AG346" s="40"/>
      <c r="AH346" s="40"/>
      <c r="AI346" s="40"/>
      <c r="AJ346" s="40"/>
    </row>
    <row r="347" spans="1:36" ht="28.5" x14ac:dyDescent="0.2">
      <c r="A347" s="51"/>
      <c r="B347" s="265" t="s">
        <v>2318</v>
      </c>
      <c r="C347" s="266" t="s">
        <v>1607</v>
      </c>
      <c r="D347" s="265" t="s">
        <v>40</v>
      </c>
      <c r="E347" s="265" t="s">
        <v>1608</v>
      </c>
      <c r="F347" s="267" t="s">
        <v>44</v>
      </c>
      <c r="G347" s="250">
        <v>21</v>
      </c>
      <c r="H347" s="268">
        <v>33.75</v>
      </c>
      <c r="I347" s="268">
        <v>18.690000000000001</v>
      </c>
      <c r="J347" s="268">
        <v>22.08</v>
      </c>
      <c r="K347" s="268">
        <v>40.770000000000003</v>
      </c>
      <c r="L347" s="268">
        <v>392.49</v>
      </c>
      <c r="M347" s="268">
        <v>463.68</v>
      </c>
      <c r="N347" s="268">
        <v>856.17</v>
      </c>
      <c r="O347" s="269">
        <f t="shared" si="43"/>
        <v>4.0923138280888824E-3</v>
      </c>
      <c r="P347" s="40"/>
      <c r="Q347" s="45"/>
      <c r="R347" s="40"/>
      <c r="S347" s="40"/>
      <c r="T347" s="40"/>
      <c r="U347" s="40"/>
      <c r="V347" s="40"/>
      <c r="W347" s="40"/>
      <c r="X347" s="40"/>
      <c r="Y347" s="40"/>
      <c r="Z347" s="40"/>
      <c r="AA347" s="40"/>
      <c r="AB347" s="40"/>
      <c r="AC347" s="40"/>
      <c r="AD347" s="40"/>
      <c r="AE347" s="40"/>
      <c r="AF347" s="40"/>
      <c r="AG347" s="40"/>
      <c r="AH347" s="40"/>
      <c r="AI347" s="40"/>
      <c r="AJ347" s="40"/>
    </row>
    <row r="348" spans="1:36" x14ac:dyDescent="0.2">
      <c r="A348" s="51"/>
      <c r="B348" s="265" t="s">
        <v>2319</v>
      </c>
      <c r="C348" s="266" t="s">
        <v>1609</v>
      </c>
      <c r="D348" s="265" t="s">
        <v>51</v>
      </c>
      <c r="E348" s="265" t="s">
        <v>1610</v>
      </c>
      <c r="F348" s="267" t="s">
        <v>44</v>
      </c>
      <c r="G348" s="250">
        <v>38</v>
      </c>
      <c r="H348" s="268">
        <v>12.04</v>
      </c>
      <c r="I348" s="268">
        <v>8.69</v>
      </c>
      <c r="J348" s="268">
        <v>5.85</v>
      </c>
      <c r="K348" s="268">
        <v>14.54</v>
      </c>
      <c r="L348" s="268">
        <v>330.22</v>
      </c>
      <c r="M348" s="268">
        <v>222.3</v>
      </c>
      <c r="N348" s="268">
        <v>552.52</v>
      </c>
      <c r="O348" s="269">
        <f t="shared" si="43"/>
        <v>2.6409302314910231E-3</v>
      </c>
      <c r="P348" s="40"/>
      <c r="Q348" s="45"/>
      <c r="R348" s="40"/>
      <c r="S348" s="40"/>
      <c r="T348" s="40"/>
      <c r="U348" s="40"/>
      <c r="V348" s="40"/>
      <c r="W348" s="40"/>
      <c r="X348" s="40"/>
      <c r="Y348" s="40"/>
      <c r="Z348" s="40"/>
      <c r="AA348" s="40"/>
      <c r="AB348" s="40"/>
      <c r="AC348" s="40"/>
      <c r="AD348" s="40"/>
      <c r="AE348" s="40"/>
      <c r="AF348" s="40"/>
      <c r="AG348" s="40"/>
      <c r="AH348" s="40"/>
      <c r="AI348" s="40"/>
      <c r="AJ348" s="40"/>
    </row>
    <row r="349" spans="1:36" x14ac:dyDescent="0.2">
      <c r="A349" s="51"/>
      <c r="B349" s="265" t="s">
        <v>2320</v>
      </c>
      <c r="C349" s="266" t="s">
        <v>1611</v>
      </c>
      <c r="D349" s="265" t="s">
        <v>51</v>
      </c>
      <c r="E349" s="265" t="s">
        <v>1612</v>
      </c>
      <c r="F349" s="267" t="s">
        <v>44</v>
      </c>
      <c r="G349" s="250">
        <v>227</v>
      </c>
      <c r="H349" s="268">
        <v>8.48</v>
      </c>
      <c r="I349" s="268">
        <v>2.11</v>
      </c>
      <c r="J349" s="268">
        <v>8.1300000000000008</v>
      </c>
      <c r="K349" s="268">
        <v>10.24</v>
      </c>
      <c r="L349" s="268">
        <v>478.97</v>
      </c>
      <c r="M349" s="268">
        <v>1845.51</v>
      </c>
      <c r="N349" s="268">
        <v>2324.48</v>
      </c>
      <c r="O349" s="269">
        <f t="shared" si="43"/>
        <v>1.1110529038761047E-2</v>
      </c>
      <c r="P349" s="40"/>
      <c r="Q349" s="45"/>
      <c r="R349" s="40"/>
      <c r="S349" s="40"/>
      <c r="T349" s="40"/>
      <c r="U349" s="40"/>
      <c r="V349" s="40"/>
      <c r="W349" s="40"/>
      <c r="X349" s="40"/>
      <c r="Y349" s="40"/>
      <c r="Z349" s="40"/>
      <c r="AA349" s="40"/>
      <c r="AB349" s="40"/>
      <c r="AC349" s="40"/>
      <c r="AD349" s="40"/>
      <c r="AE349" s="40"/>
      <c r="AF349" s="40"/>
      <c r="AG349" s="40"/>
      <c r="AH349" s="40"/>
      <c r="AI349" s="40"/>
      <c r="AJ349" s="40"/>
    </row>
    <row r="350" spans="1:36" x14ac:dyDescent="0.2">
      <c r="A350" s="51"/>
      <c r="B350" s="265" t="s">
        <v>2321</v>
      </c>
      <c r="C350" s="266" t="s">
        <v>1611</v>
      </c>
      <c r="D350" s="265" t="s">
        <v>51</v>
      </c>
      <c r="E350" s="265" t="s">
        <v>1612</v>
      </c>
      <c r="F350" s="267" t="s">
        <v>44</v>
      </c>
      <c r="G350" s="250">
        <v>227</v>
      </c>
      <c r="H350" s="268">
        <v>8.48</v>
      </c>
      <c r="I350" s="268">
        <v>2.11</v>
      </c>
      <c r="J350" s="268">
        <v>8.1300000000000008</v>
      </c>
      <c r="K350" s="268">
        <v>10.24</v>
      </c>
      <c r="L350" s="268">
        <v>478.97</v>
      </c>
      <c r="M350" s="268">
        <v>1845.51</v>
      </c>
      <c r="N350" s="268">
        <v>2324.48</v>
      </c>
      <c r="O350" s="269">
        <f t="shared" si="43"/>
        <v>1.1110529038761047E-2</v>
      </c>
      <c r="P350" s="40"/>
      <c r="Q350" s="45"/>
      <c r="R350" s="40"/>
      <c r="S350" s="40"/>
      <c r="T350" s="40"/>
      <c r="U350" s="40"/>
      <c r="V350" s="40"/>
      <c r="W350" s="40"/>
      <c r="X350" s="40"/>
      <c r="Y350" s="40"/>
      <c r="Z350" s="40"/>
      <c r="AA350" s="40"/>
      <c r="AB350" s="40"/>
      <c r="AC350" s="40"/>
      <c r="AD350" s="40"/>
      <c r="AE350" s="40"/>
      <c r="AF350" s="40"/>
      <c r="AG350" s="40"/>
      <c r="AH350" s="40"/>
      <c r="AI350" s="40"/>
      <c r="AJ350" s="40"/>
    </row>
    <row r="351" spans="1:36" ht="28.5" x14ac:dyDescent="0.2">
      <c r="A351" s="51"/>
      <c r="B351" s="265" t="s">
        <v>2322</v>
      </c>
      <c r="C351" s="266" t="s">
        <v>1613</v>
      </c>
      <c r="D351" s="265" t="s">
        <v>40</v>
      </c>
      <c r="E351" s="265" t="s">
        <v>1614</v>
      </c>
      <c r="F351" s="267" t="s">
        <v>44</v>
      </c>
      <c r="G351" s="250">
        <v>39</v>
      </c>
      <c r="H351" s="268">
        <v>39.58</v>
      </c>
      <c r="I351" s="268">
        <v>23.11</v>
      </c>
      <c r="J351" s="268">
        <v>24.7</v>
      </c>
      <c r="K351" s="268">
        <v>47.81</v>
      </c>
      <c r="L351" s="268">
        <v>901.29</v>
      </c>
      <c r="M351" s="268">
        <v>963.3</v>
      </c>
      <c r="N351" s="268">
        <v>1864.59</v>
      </c>
      <c r="O351" s="269">
        <f t="shared" si="43"/>
        <v>8.9123508657348999E-3</v>
      </c>
      <c r="P351" s="40"/>
      <c r="Q351" s="45"/>
      <c r="R351" s="40"/>
      <c r="S351" s="40"/>
      <c r="T351" s="40"/>
      <c r="U351" s="40"/>
      <c r="V351" s="40"/>
      <c r="W351" s="40"/>
      <c r="X351" s="40"/>
      <c r="Y351" s="40"/>
      <c r="Z351" s="40"/>
      <c r="AA351" s="40"/>
      <c r="AB351" s="40"/>
      <c r="AC351" s="40"/>
      <c r="AD351" s="40"/>
      <c r="AE351" s="40"/>
      <c r="AF351" s="40"/>
      <c r="AG351" s="40"/>
      <c r="AH351" s="40"/>
      <c r="AI351" s="40"/>
      <c r="AJ351" s="40"/>
    </row>
    <row r="352" spans="1:36" x14ac:dyDescent="0.2">
      <c r="A352" s="51"/>
      <c r="B352" s="265" t="s">
        <v>2323</v>
      </c>
      <c r="C352" s="266" t="s">
        <v>3211</v>
      </c>
      <c r="D352" s="265" t="s">
        <v>51</v>
      </c>
      <c r="E352" s="265" t="s">
        <v>3322</v>
      </c>
      <c r="F352" s="267" t="s">
        <v>44</v>
      </c>
      <c r="G352" s="250">
        <v>21</v>
      </c>
      <c r="H352" s="268">
        <v>21.87</v>
      </c>
      <c r="I352" s="268">
        <v>9.0299999999999994</v>
      </c>
      <c r="J352" s="268">
        <v>17.39</v>
      </c>
      <c r="K352" s="268">
        <v>26.42</v>
      </c>
      <c r="L352" s="268">
        <v>189.63</v>
      </c>
      <c r="M352" s="268">
        <v>365.19</v>
      </c>
      <c r="N352" s="268">
        <v>554.82000000000005</v>
      </c>
      <c r="O352" s="269">
        <f t="shared" si="43"/>
        <v>2.6519237512413118E-3</v>
      </c>
      <c r="P352" s="40"/>
      <c r="Q352" s="45"/>
      <c r="R352" s="40"/>
      <c r="S352" s="40"/>
      <c r="T352" s="40"/>
      <c r="U352" s="40"/>
      <c r="V352" s="40"/>
      <c r="W352" s="40"/>
      <c r="X352" s="40"/>
      <c r="Y352" s="40"/>
      <c r="Z352" s="40"/>
      <c r="AA352" s="40"/>
      <c r="AB352" s="40"/>
      <c r="AC352" s="40"/>
      <c r="AD352" s="40"/>
      <c r="AE352" s="40"/>
      <c r="AF352" s="40"/>
      <c r="AG352" s="40"/>
      <c r="AH352" s="40"/>
      <c r="AI352" s="40"/>
      <c r="AJ352" s="40"/>
    </row>
    <row r="353" spans="1:36" ht="28.5" x14ac:dyDescent="0.2">
      <c r="A353" s="51"/>
      <c r="B353" s="265" t="s">
        <v>2324</v>
      </c>
      <c r="C353" s="266" t="s">
        <v>768</v>
      </c>
      <c r="D353" s="265" t="s">
        <v>40</v>
      </c>
      <c r="E353" s="265" t="s">
        <v>769</v>
      </c>
      <c r="F353" s="267" t="s">
        <v>44</v>
      </c>
      <c r="G353" s="250">
        <v>15</v>
      </c>
      <c r="H353" s="268">
        <v>44.9</v>
      </c>
      <c r="I353" s="268">
        <v>25.26</v>
      </c>
      <c r="J353" s="268">
        <v>28.98</v>
      </c>
      <c r="K353" s="268">
        <v>54.24</v>
      </c>
      <c r="L353" s="268">
        <v>378.9</v>
      </c>
      <c r="M353" s="268">
        <v>434.7</v>
      </c>
      <c r="N353" s="268">
        <v>813.6</v>
      </c>
      <c r="O353" s="269">
        <f t="shared" si="43"/>
        <v>3.8888381168846317E-3</v>
      </c>
      <c r="P353" s="40"/>
      <c r="Q353" s="45"/>
      <c r="R353" s="40"/>
      <c r="S353" s="40"/>
      <c r="T353" s="40"/>
      <c r="U353" s="40"/>
      <c r="V353" s="40"/>
      <c r="W353" s="40"/>
      <c r="X353" s="40"/>
      <c r="Y353" s="40"/>
      <c r="Z353" s="40"/>
      <c r="AA353" s="40"/>
      <c r="AB353" s="40"/>
      <c r="AC353" s="40"/>
      <c r="AD353" s="40"/>
      <c r="AE353" s="40"/>
      <c r="AF353" s="40"/>
      <c r="AG353" s="40"/>
      <c r="AH353" s="40"/>
      <c r="AI353" s="40"/>
      <c r="AJ353" s="40"/>
    </row>
    <row r="354" spans="1:36" ht="28.5" x14ac:dyDescent="0.2">
      <c r="A354" s="51"/>
      <c r="B354" s="265" t="s">
        <v>2325</v>
      </c>
      <c r="C354" s="266" t="s">
        <v>3323</v>
      </c>
      <c r="D354" s="265" t="s">
        <v>40</v>
      </c>
      <c r="E354" s="265" t="s">
        <v>3324</v>
      </c>
      <c r="F354" s="267" t="s">
        <v>44</v>
      </c>
      <c r="G354" s="250">
        <v>2</v>
      </c>
      <c r="H354" s="268">
        <v>89.71</v>
      </c>
      <c r="I354" s="268">
        <v>47.79</v>
      </c>
      <c r="J354" s="268">
        <v>60.58</v>
      </c>
      <c r="K354" s="268">
        <v>108.37</v>
      </c>
      <c r="L354" s="268">
        <v>95.58</v>
      </c>
      <c r="M354" s="268">
        <v>121.16</v>
      </c>
      <c r="N354" s="268">
        <v>216.74</v>
      </c>
      <c r="O354" s="269">
        <f t="shared" si="43"/>
        <v>1.0359719437728306E-3</v>
      </c>
      <c r="P354" s="40"/>
      <c r="Q354" s="45"/>
      <c r="R354" s="40"/>
      <c r="S354" s="40"/>
      <c r="T354" s="40"/>
      <c r="U354" s="40"/>
      <c r="V354" s="40"/>
      <c r="W354" s="40"/>
      <c r="X354" s="40"/>
      <c r="Y354" s="40"/>
      <c r="Z354" s="40"/>
      <c r="AA354" s="40"/>
      <c r="AB354" s="40"/>
      <c r="AC354" s="40"/>
      <c r="AD354" s="40"/>
      <c r="AE354" s="40"/>
      <c r="AF354" s="40"/>
      <c r="AG354" s="40"/>
      <c r="AH354" s="40"/>
      <c r="AI354" s="40"/>
      <c r="AJ354" s="40"/>
    </row>
    <row r="355" spans="1:36" ht="28.5" x14ac:dyDescent="0.2">
      <c r="A355" s="51"/>
      <c r="B355" s="265" t="s">
        <v>2326</v>
      </c>
      <c r="C355" s="266" t="s">
        <v>3325</v>
      </c>
      <c r="D355" s="265" t="s">
        <v>40</v>
      </c>
      <c r="E355" s="265" t="s">
        <v>3326</v>
      </c>
      <c r="F355" s="267" t="s">
        <v>44</v>
      </c>
      <c r="G355" s="250">
        <v>1</v>
      </c>
      <c r="H355" s="268">
        <v>62.76</v>
      </c>
      <c r="I355" s="268">
        <v>34.11</v>
      </c>
      <c r="J355" s="268">
        <v>41.71</v>
      </c>
      <c r="K355" s="268">
        <v>75.819999999999993</v>
      </c>
      <c r="L355" s="268">
        <v>34.11</v>
      </c>
      <c r="M355" s="268">
        <v>41.71</v>
      </c>
      <c r="N355" s="268">
        <v>75.819999999999993</v>
      </c>
      <c r="O355" s="269">
        <f t="shared" si="43"/>
        <v>3.6240376846385539E-4</v>
      </c>
      <c r="P355" s="40"/>
      <c r="Q355" s="45"/>
      <c r="R355" s="40"/>
      <c r="S355" s="40"/>
      <c r="T355" s="40"/>
      <c r="U355" s="40"/>
      <c r="V355" s="40"/>
      <c r="W355" s="40"/>
      <c r="X355" s="40"/>
      <c r="Y355" s="40"/>
      <c r="Z355" s="40"/>
      <c r="AA355" s="40"/>
      <c r="AB355" s="40"/>
      <c r="AC355" s="40"/>
      <c r="AD355" s="40"/>
      <c r="AE355" s="40"/>
      <c r="AF355" s="40"/>
      <c r="AG355" s="40"/>
      <c r="AH355" s="40"/>
      <c r="AI355" s="40"/>
      <c r="AJ355" s="40"/>
    </row>
    <row r="356" spans="1:36" ht="28.5" x14ac:dyDescent="0.2">
      <c r="A356" s="51"/>
      <c r="B356" s="265" t="s">
        <v>2328</v>
      </c>
      <c r="C356" s="266" t="s">
        <v>1615</v>
      </c>
      <c r="D356" s="265" t="s">
        <v>40</v>
      </c>
      <c r="E356" s="265" t="s">
        <v>1616</v>
      </c>
      <c r="F356" s="267" t="s">
        <v>44</v>
      </c>
      <c r="G356" s="250">
        <v>112</v>
      </c>
      <c r="H356" s="268">
        <v>50.78</v>
      </c>
      <c r="I356" s="268">
        <v>29.73</v>
      </c>
      <c r="J356" s="268">
        <v>31.61</v>
      </c>
      <c r="K356" s="268">
        <v>61.34</v>
      </c>
      <c r="L356" s="268">
        <v>3329.76</v>
      </c>
      <c r="M356" s="268">
        <v>3540.32</v>
      </c>
      <c r="N356" s="268">
        <v>6870.08</v>
      </c>
      <c r="O356" s="269">
        <f t="shared" si="43"/>
        <v>3.2837547898287571E-2</v>
      </c>
      <c r="P356" s="40"/>
      <c r="Q356" s="45"/>
      <c r="R356" s="40"/>
      <c r="S356" s="40"/>
      <c r="T356" s="40"/>
      <c r="U356" s="40"/>
      <c r="V356" s="40"/>
      <c r="W356" s="40"/>
      <c r="X356" s="40"/>
      <c r="Y356" s="40"/>
      <c r="Z356" s="40"/>
      <c r="AA356" s="40"/>
      <c r="AB356" s="40"/>
      <c r="AC356" s="40"/>
      <c r="AD356" s="40"/>
      <c r="AE356" s="40"/>
      <c r="AF356" s="40"/>
      <c r="AG356" s="40"/>
      <c r="AH356" s="40"/>
      <c r="AI356" s="40"/>
      <c r="AJ356" s="40"/>
    </row>
    <row r="357" spans="1:36" ht="28.5" x14ac:dyDescent="0.2">
      <c r="A357" s="51"/>
      <c r="B357" s="265" t="s">
        <v>2329</v>
      </c>
      <c r="C357" s="266" t="s">
        <v>1617</v>
      </c>
      <c r="D357" s="265" t="s">
        <v>40</v>
      </c>
      <c r="E357" s="265" t="s">
        <v>1618</v>
      </c>
      <c r="F357" s="267" t="s">
        <v>44</v>
      </c>
      <c r="G357" s="250">
        <v>6</v>
      </c>
      <c r="H357" s="268">
        <v>56.22</v>
      </c>
      <c r="I357" s="268">
        <v>29.73</v>
      </c>
      <c r="J357" s="268">
        <v>38.18</v>
      </c>
      <c r="K357" s="268">
        <v>67.91</v>
      </c>
      <c r="L357" s="268">
        <v>178.38</v>
      </c>
      <c r="M357" s="268">
        <v>229.08</v>
      </c>
      <c r="N357" s="268">
        <v>407.46</v>
      </c>
      <c r="O357" s="269">
        <f t="shared" si="43"/>
        <v>1.9475737206315288E-3</v>
      </c>
      <c r="P357" s="40"/>
      <c r="Q357" s="45"/>
      <c r="R357" s="40"/>
      <c r="S357" s="40"/>
      <c r="T357" s="40"/>
      <c r="U357" s="40"/>
      <c r="V357" s="40"/>
      <c r="W357" s="40"/>
      <c r="X357" s="40"/>
      <c r="Y357" s="40"/>
      <c r="Z357" s="40"/>
      <c r="AA357" s="40"/>
      <c r="AB357" s="40"/>
      <c r="AC357" s="40"/>
      <c r="AD357" s="40"/>
      <c r="AE357" s="40"/>
      <c r="AF357" s="40"/>
      <c r="AG357" s="40"/>
      <c r="AH357" s="40"/>
      <c r="AI357" s="40"/>
      <c r="AJ357" s="40"/>
    </row>
    <row r="358" spans="1:36" ht="28.5" x14ac:dyDescent="0.2">
      <c r="A358" s="51"/>
      <c r="B358" s="265" t="s">
        <v>2330</v>
      </c>
      <c r="C358" s="266" t="s">
        <v>1619</v>
      </c>
      <c r="D358" s="265" t="s">
        <v>40</v>
      </c>
      <c r="E358" s="265" t="s">
        <v>1620</v>
      </c>
      <c r="F358" s="267" t="s">
        <v>44</v>
      </c>
      <c r="G358" s="250">
        <v>46</v>
      </c>
      <c r="H358" s="268">
        <v>27.08</v>
      </c>
      <c r="I358" s="268">
        <v>16.47</v>
      </c>
      <c r="J358" s="268">
        <v>16.239999999999998</v>
      </c>
      <c r="K358" s="268">
        <v>32.71</v>
      </c>
      <c r="L358" s="268">
        <v>757.62</v>
      </c>
      <c r="M358" s="268">
        <v>747.04</v>
      </c>
      <c r="N358" s="268">
        <v>1504.66</v>
      </c>
      <c r="O358" s="269">
        <f t="shared" si="43"/>
        <v>7.1919606206386801E-3</v>
      </c>
      <c r="P358" s="40"/>
      <c r="Q358" s="45"/>
      <c r="R358" s="40"/>
      <c r="S358" s="40"/>
      <c r="T358" s="40"/>
      <c r="U358" s="40"/>
      <c r="V358" s="40"/>
      <c r="W358" s="40"/>
      <c r="X358" s="40"/>
      <c r="Y358" s="40"/>
      <c r="Z358" s="40"/>
      <c r="AA358" s="40"/>
      <c r="AB358" s="40"/>
      <c r="AC358" s="40"/>
      <c r="AD358" s="40"/>
      <c r="AE358" s="40"/>
      <c r="AF358" s="40"/>
      <c r="AG358" s="40"/>
      <c r="AH358" s="40"/>
      <c r="AI358" s="40"/>
      <c r="AJ358" s="40"/>
    </row>
    <row r="359" spans="1:36" ht="28.5" x14ac:dyDescent="0.2">
      <c r="A359" s="51"/>
      <c r="B359" s="265" t="s">
        <v>2903</v>
      </c>
      <c r="C359" s="266" t="s">
        <v>1621</v>
      </c>
      <c r="D359" s="265" t="s">
        <v>40</v>
      </c>
      <c r="E359" s="265" t="s">
        <v>1622</v>
      </c>
      <c r="F359" s="267" t="s">
        <v>44</v>
      </c>
      <c r="G359" s="250">
        <v>15</v>
      </c>
      <c r="H359" s="268">
        <v>29.8</v>
      </c>
      <c r="I359" s="268">
        <v>16.47</v>
      </c>
      <c r="J359" s="268">
        <v>19.53</v>
      </c>
      <c r="K359" s="268">
        <v>36</v>
      </c>
      <c r="L359" s="268">
        <v>247.05</v>
      </c>
      <c r="M359" s="268">
        <v>292.95</v>
      </c>
      <c r="N359" s="268">
        <v>540</v>
      </c>
      <c r="O359" s="269">
        <f t="shared" si="43"/>
        <v>2.5810872457198882E-3</v>
      </c>
      <c r="P359" s="40"/>
      <c r="Q359" s="45"/>
      <c r="R359" s="40"/>
      <c r="S359" s="40"/>
      <c r="T359" s="40"/>
      <c r="U359" s="40"/>
      <c r="V359" s="40"/>
      <c r="W359" s="40"/>
      <c r="X359" s="40"/>
      <c r="Y359" s="40"/>
      <c r="Z359" s="40"/>
      <c r="AA359" s="40"/>
      <c r="AB359" s="40"/>
      <c r="AC359" s="40"/>
      <c r="AD359" s="40"/>
      <c r="AE359" s="40"/>
      <c r="AF359" s="40"/>
      <c r="AG359" s="40"/>
      <c r="AH359" s="40"/>
      <c r="AI359" s="40"/>
      <c r="AJ359" s="40"/>
    </row>
    <row r="360" spans="1:36" x14ac:dyDescent="0.2">
      <c r="A360" s="51"/>
      <c r="B360" s="265" t="s">
        <v>2904</v>
      </c>
      <c r="C360" s="266" t="s">
        <v>3213</v>
      </c>
      <c r="D360" s="265" t="s">
        <v>51</v>
      </c>
      <c r="E360" s="265" t="s">
        <v>3327</v>
      </c>
      <c r="F360" s="267" t="s">
        <v>44</v>
      </c>
      <c r="G360" s="250">
        <v>1</v>
      </c>
      <c r="H360" s="268">
        <v>185.91</v>
      </c>
      <c r="I360" s="268">
        <v>131.1</v>
      </c>
      <c r="J360" s="268">
        <v>93.49</v>
      </c>
      <c r="K360" s="268">
        <v>224.59</v>
      </c>
      <c r="L360" s="268">
        <v>131.1</v>
      </c>
      <c r="M360" s="268">
        <v>93.49</v>
      </c>
      <c r="N360" s="268">
        <v>224.59</v>
      </c>
      <c r="O360" s="269">
        <f t="shared" si="43"/>
        <v>1.0734933046596846E-3</v>
      </c>
      <c r="P360" s="40"/>
      <c r="Q360" s="45"/>
      <c r="R360" s="40"/>
      <c r="S360" s="40"/>
      <c r="T360" s="40"/>
      <c r="U360" s="40"/>
      <c r="V360" s="40"/>
      <c r="W360" s="40"/>
      <c r="X360" s="40"/>
      <c r="Y360" s="40"/>
      <c r="Z360" s="40"/>
      <c r="AA360" s="40"/>
      <c r="AB360" s="40"/>
      <c r="AC360" s="40"/>
      <c r="AD360" s="40"/>
      <c r="AE360" s="40"/>
      <c r="AF360" s="40"/>
      <c r="AG360" s="40"/>
      <c r="AH360" s="40"/>
      <c r="AI360" s="40"/>
      <c r="AJ360" s="40"/>
    </row>
    <row r="361" spans="1:36" ht="28.5" x14ac:dyDescent="0.2">
      <c r="A361" s="51"/>
      <c r="B361" s="265" t="s">
        <v>2905</v>
      </c>
      <c r="C361" s="266" t="s">
        <v>3215</v>
      </c>
      <c r="D361" s="265" t="s">
        <v>143</v>
      </c>
      <c r="E361" s="265" t="s">
        <v>3328</v>
      </c>
      <c r="F361" s="267" t="s">
        <v>165</v>
      </c>
      <c r="G361" s="250">
        <v>2</v>
      </c>
      <c r="H361" s="268">
        <v>299.52999999999997</v>
      </c>
      <c r="I361" s="268">
        <v>39.57</v>
      </c>
      <c r="J361" s="268">
        <v>322.29000000000002</v>
      </c>
      <c r="K361" s="268">
        <v>361.86</v>
      </c>
      <c r="L361" s="268">
        <v>79.14</v>
      </c>
      <c r="M361" s="268">
        <v>644.58000000000004</v>
      </c>
      <c r="N361" s="268">
        <v>723.72</v>
      </c>
      <c r="O361" s="269">
        <f t="shared" si="43"/>
        <v>3.4592304842081434E-3</v>
      </c>
      <c r="P361" s="40"/>
      <c r="Q361" s="45"/>
      <c r="R361" s="40"/>
      <c r="S361" s="40"/>
      <c r="T361" s="40"/>
      <c r="U361" s="40"/>
      <c r="V361" s="40"/>
      <c r="W361" s="40"/>
      <c r="X361" s="40"/>
      <c r="Y361" s="40"/>
      <c r="Z361" s="40"/>
      <c r="AA361" s="40"/>
      <c r="AB361" s="40"/>
      <c r="AC361" s="40"/>
      <c r="AD361" s="40"/>
      <c r="AE361" s="40"/>
      <c r="AF361" s="40"/>
      <c r="AG361" s="40"/>
      <c r="AH361" s="40"/>
      <c r="AI361" s="40"/>
      <c r="AJ361" s="40"/>
    </row>
    <row r="362" spans="1:36" ht="28.5" x14ac:dyDescent="0.2">
      <c r="A362" s="51"/>
      <c r="B362" s="265" t="s">
        <v>2906</v>
      </c>
      <c r="C362" s="266" t="s">
        <v>3329</v>
      </c>
      <c r="D362" s="265" t="s">
        <v>40</v>
      </c>
      <c r="E362" s="265" t="s">
        <v>3330</v>
      </c>
      <c r="F362" s="267" t="s">
        <v>44</v>
      </c>
      <c r="G362" s="250">
        <v>2</v>
      </c>
      <c r="H362" s="268">
        <v>145.87</v>
      </c>
      <c r="I362" s="268">
        <v>40.700000000000003</v>
      </c>
      <c r="J362" s="268">
        <v>135.52000000000001</v>
      </c>
      <c r="K362" s="268">
        <v>176.22</v>
      </c>
      <c r="L362" s="268">
        <v>81.400000000000006</v>
      </c>
      <c r="M362" s="268">
        <v>271.04000000000002</v>
      </c>
      <c r="N362" s="268">
        <v>352.44</v>
      </c>
      <c r="O362" s="269">
        <f t="shared" si="43"/>
        <v>1.684589609039847E-3</v>
      </c>
      <c r="P362" s="40"/>
      <c r="Q362" s="45"/>
      <c r="R362" s="40"/>
      <c r="S362" s="40"/>
      <c r="T362" s="40"/>
      <c r="U362" s="40"/>
      <c r="V362" s="40"/>
      <c r="W362" s="40"/>
      <c r="X362" s="40"/>
      <c r="Y362" s="40"/>
      <c r="Z362" s="40"/>
      <c r="AA362" s="40"/>
      <c r="AB362" s="40"/>
      <c r="AC362" s="40"/>
      <c r="AD362" s="40"/>
      <c r="AE362" s="40"/>
      <c r="AF362" s="40"/>
      <c r="AG362" s="40"/>
      <c r="AH362" s="40"/>
      <c r="AI362" s="40"/>
      <c r="AJ362" s="40"/>
    </row>
    <row r="363" spans="1:36" ht="28.5" x14ac:dyDescent="0.2">
      <c r="A363" s="51"/>
      <c r="B363" s="265" t="s">
        <v>2907</v>
      </c>
      <c r="C363" s="266" t="s">
        <v>2059</v>
      </c>
      <c r="D363" s="265" t="s">
        <v>40</v>
      </c>
      <c r="E363" s="265" t="s">
        <v>2060</v>
      </c>
      <c r="F363" s="267" t="s">
        <v>44</v>
      </c>
      <c r="G363" s="250">
        <v>13</v>
      </c>
      <c r="H363" s="268">
        <v>10.69</v>
      </c>
      <c r="I363" s="268">
        <v>1.8</v>
      </c>
      <c r="J363" s="268">
        <v>11.11</v>
      </c>
      <c r="K363" s="268">
        <v>12.91</v>
      </c>
      <c r="L363" s="268">
        <v>23.4</v>
      </c>
      <c r="M363" s="268">
        <v>144.43</v>
      </c>
      <c r="N363" s="268">
        <v>167.83</v>
      </c>
      <c r="O363" s="269">
        <f t="shared" si="43"/>
        <v>8.0219235638734972E-4</v>
      </c>
      <c r="P363" s="40"/>
      <c r="Q363" s="45"/>
      <c r="R363" s="40"/>
      <c r="S363" s="40"/>
      <c r="T363" s="40"/>
      <c r="U363" s="40"/>
      <c r="V363" s="40"/>
      <c r="W363" s="40"/>
      <c r="X363" s="40"/>
      <c r="Y363" s="40"/>
      <c r="Z363" s="40"/>
      <c r="AA363" s="40"/>
      <c r="AB363" s="40"/>
      <c r="AC363" s="40"/>
      <c r="AD363" s="40"/>
      <c r="AE363" s="40"/>
      <c r="AF363" s="40"/>
      <c r="AG363" s="40"/>
      <c r="AH363" s="40"/>
      <c r="AI363" s="40"/>
      <c r="AJ363" s="40"/>
    </row>
    <row r="364" spans="1:36" ht="28.5" x14ac:dyDescent="0.2">
      <c r="A364" s="51"/>
      <c r="B364" s="265" t="s">
        <v>2908</v>
      </c>
      <c r="C364" s="266" t="s">
        <v>222</v>
      </c>
      <c r="D364" s="265" t="s">
        <v>40</v>
      </c>
      <c r="E364" s="265" t="s">
        <v>223</v>
      </c>
      <c r="F364" s="267" t="s">
        <v>44</v>
      </c>
      <c r="G364" s="250">
        <v>35</v>
      </c>
      <c r="H364" s="268">
        <v>11.37</v>
      </c>
      <c r="I364" s="268">
        <v>2.4500000000000002</v>
      </c>
      <c r="J364" s="268">
        <v>11.28</v>
      </c>
      <c r="K364" s="268">
        <v>13.73</v>
      </c>
      <c r="L364" s="268">
        <v>85.75</v>
      </c>
      <c r="M364" s="268">
        <v>394.8</v>
      </c>
      <c r="N364" s="268">
        <v>480.55</v>
      </c>
      <c r="O364" s="269">
        <f t="shared" si="43"/>
        <v>2.2969286591309115E-3</v>
      </c>
      <c r="P364" s="40"/>
      <c r="Q364" s="45"/>
      <c r="R364" s="40"/>
      <c r="S364" s="40"/>
      <c r="T364" s="40"/>
      <c r="U364" s="40"/>
      <c r="V364" s="40"/>
      <c r="W364" s="40"/>
      <c r="X364" s="40"/>
      <c r="Y364" s="40"/>
      <c r="Z364" s="40"/>
      <c r="AA364" s="40"/>
      <c r="AB364" s="40"/>
      <c r="AC364" s="40"/>
      <c r="AD364" s="40"/>
      <c r="AE364" s="40"/>
      <c r="AF364" s="40"/>
      <c r="AG364" s="40"/>
      <c r="AH364" s="40"/>
      <c r="AI364" s="40"/>
      <c r="AJ364" s="40"/>
    </row>
    <row r="365" spans="1:36" ht="28.5" x14ac:dyDescent="0.2">
      <c r="A365" s="51"/>
      <c r="B365" s="265" t="s">
        <v>2909</v>
      </c>
      <c r="C365" s="266" t="s">
        <v>3331</v>
      </c>
      <c r="D365" s="265" t="s">
        <v>40</v>
      </c>
      <c r="E365" s="265" t="s">
        <v>3332</v>
      </c>
      <c r="F365" s="267" t="s">
        <v>44</v>
      </c>
      <c r="G365" s="250">
        <v>1</v>
      </c>
      <c r="H365" s="268">
        <v>12.74</v>
      </c>
      <c r="I365" s="268">
        <v>3.43</v>
      </c>
      <c r="J365" s="268">
        <v>11.96</v>
      </c>
      <c r="K365" s="268">
        <v>15.39</v>
      </c>
      <c r="L365" s="268">
        <v>3.43</v>
      </c>
      <c r="M365" s="268">
        <v>11.96</v>
      </c>
      <c r="N365" s="268">
        <v>15.39</v>
      </c>
      <c r="O365" s="269">
        <f t="shared" si="43"/>
        <v>7.3560986503016815E-5</v>
      </c>
      <c r="P365" s="40"/>
      <c r="Q365" s="45"/>
      <c r="R365" s="40"/>
      <c r="S365" s="40"/>
      <c r="T365" s="40"/>
      <c r="U365" s="40"/>
      <c r="V365" s="40"/>
      <c r="W365" s="40"/>
      <c r="X365" s="40"/>
      <c r="Y365" s="40"/>
      <c r="Z365" s="40"/>
      <c r="AA365" s="40"/>
      <c r="AB365" s="40"/>
      <c r="AC365" s="40"/>
      <c r="AD365" s="40"/>
      <c r="AE365" s="40"/>
      <c r="AF365" s="40"/>
      <c r="AG365" s="40"/>
      <c r="AH365" s="40"/>
      <c r="AI365" s="40"/>
      <c r="AJ365" s="40"/>
    </row>
    <row r="366" spans="1:36" x14ac:dyDescent="0.2">
      <c r="A366" s="51"/>
      <c r="B366" s="265" t="s">
        <v>2910</v>
      </c>
      <c r="C366" s="266" t="s">
        <v>2055</v>
      </c>
      <c r="D366" s="265" t="s">
        <v>40</v>
      </c>
      <c r="E366" s="265" t="s">
        <v>2056</v>
      </c>
      <c r="F366" s="267" t="s">
        <v>44</v>
      </c>
      <c r="G366" s="250">
        <v>40</v>
      </c>
      <c r="H366" s="268">
        <v>51.25</v>
      </c>
      <c r="I366" s="268">
        <v>4.93</v>
      </c>
      <c r="J366" s="268">
        <v>56.98</v>
      </c>
      <c r="K366" s="268">
        <v>61.91</v>
      </c>
      <c r="L366" s="268">
        <v>197.2</v>
      </c>
      <c r="M366" s="268">
        <v>2279.1999999999998</v>
      </c>
      <c r="N366" s="268">
        <v>2476.4</v>
      </c>
      <c r="O366" s="269">
        <f t="shared" si="43"/>
        <v>1.1836674917223577E-2</v>
      </c>
      <c r="P366" s="40"/>
      <c r="Q366" s="45"/>
      <c r="R366" s="40"/>
      <c r="S366" s="40"/>
      <c r="T366" s="40"/>
      <c r="U366" s="40"/>
      <c r="V366" s="40"/>
      <c r="W366" s="40"/>
      <c r="X366" s="40"/>
      <c r="Y366" s="40"/>
      <c r="Z366" s="40"/>
      <c r="AA366" s="40"/>
      <c r="AB366" s="40"/>
      <c r="AC366" s="40"/>
      <c r="AD366" s="40"/>
      <c r="AE366" s="40"/>
      <c r="AF366" s="40"/>
      <c r="AG366" s="40"/>
      <c r="AH366" s="40"/>
      <c r="AI366" s="40"/>
      <c r="AJ366" s="40"/>
    </row>
    <row r="367" spans="1:36" x14ac:dyDescent="0.2">
      <c r="A367" s="51"/>
      <c r="B367" s="265" t="s">
        <v>2911</v>
      </c>
      <c r="C367" s="266" t="s">
        <v>218</v>
      </c>
      <c r="D367" s="265" t="s">
        <v>40</v>
      </c>
      <c r="E367" s="265" t="s">
        <v>219</v>
      </c>
      <c r="F367" s="267" t="s">
        <v>44</v>
      </c>
      <c r="G367" s="250">
        <v>5</v>
      </c>
      <c r="H367" s="268">
        <v>54</v>
      </c>
      <c r="I367" s="268">
        <v>6.87</v>
      </c>
      <c r="J367" s="268">
        <v>58.36</v>
      </c>
      <c r="K367" s="268">
        <v>65.23</v>
      </c>
      <c r="L367" s="268">
        <v>34.35</v>
      </c>
      <c r="M367" s="268">
        <v>291.8</v>
      </c>
      <c r="N367" s="268">
        <v>326.14999999999998</v>
      </c>
      <c r="O367" s="269">
        <f t="shared" si="43"/>
        <v>1.5589288985028546E-3</v>
      </c>
      <c r="P367" s="40"/>
      <c r="Q367" s="45"/>
      <c r="R367" s="40"/>
      <c r="S367" s="40"/>
      <c r="T367" s="40"/>
      <c r="U367" s="40"/>
      <c r="V367" s="40"/>
      <c r="W367" s="40"/>
      <c r="X367" s="40"/>
      <c r="Y367" s="40"/>
      <c r="Z367" s="40"/>
      <c r="AA367" s="40"/>
      <c r="AB367" s="40"/>
      <c r="AC367" s="40"/>
      <c r="AD367" s="40"/>
      <c r="AE367" s="40"/>
      <c r="AF367" s="40"/>
      <c r="AG367" s="40"/>
      <c r="AH367" s="40"/>
      <c r="AI367" s="40"/>
      <c r="AJ367" s="40"/>
    </row>
    <row r="368" spans="1:36" x14ac:dyDescent="0.2">
      <c r="A368" s="51"/>
      <c r="B368" s="265" t="s">
        <v>2912</v>
      </c>
      <c r="C368" s="266" t="s">
        <v>2057</v>
      </c>
      <c r="D368" s="265" t="s">
        <v>40</v>
      </c>
      <c r="E368" s="265" t="s">
        <v>2058</v>
      </c>
      <c r="F368" s="267" t="s">
        <v>44</v>
      </c>
      <c r="G368" s="250">
        <v>2</v>
      </c>
      <c r="H368" s="268">
        <v>57.3</v>
      </c>
      <c r="I368" s="268">
        <v>9.4700000000000006</v>
      </c>
      <c r="J368" s="268">
        <v>59.75</v>
      </c>
      <c r="K368" s="268">
        <v>69.22</v>
      </c>
      <c r="L368" s="268">
        <v>18.940000000000001</v>
      </c>
      <c r="M368" s="268">
        <v>119.5</v>
      </c>
      <c r="N368" s="268">
        <v>138.44</v>
      </c>
      <c r="O368" s="269">
        <f t="shared" si="43"/>
        <v>6.617142931434469E-4</v>
      </c>
      <c r="P368" s="40"/>
      <c r="Q368" s="45"/>
      <c r="R368" s="40"/>
      <c r="S368" s="40"/>
      <c r="T368" s="40"/>
      <c r="U368" s="40"/>
      <c r="V368" s="40"/>
      <c r="W368" s="40"/>
      <c r="X368" s="40"/>
      <c r="Y368" s="40"/>
      <c r="Z368" s="40"/>
      <c r="AA368" s="40"/>
      <c r="AB368" s="40"/>
      <c r="AC368" s="40"/>
      <c r="AD368" s="40"/>
      <c r="AE368" s="40"/>
      <c r="AF368" s="40"/>
      <c r="AG368" s="40"/>
      <c r="AH368" s="40"/>
      <c r="AI368" s="40"/>
      <c r="AJ368" s="40"/>
    </row>
    <row r="369" spans="1:36" x14ac:dyDescent="0.2">
      <c r="A369" s="51"/>
      <c r="B369" s="265" t="s">
        <v>2913</v>
      </c>
      <c r="C369" s="266" t="s">
        <v>3333</v>
      </c>
      <c r="D369" s="265" t="s">
        <v>40</v>
      </c>
      <c r="E369" s="265" t="s">
        <v>3334</v>
      </c>
      <c r="F369" s="267" t="s">
        <v>44</v>
      </c>
      <c r="G369" s="250">
        <v>2</v>
      </c>
      <c r="H369" s="268">
        <v>49.89</v>
      </c>
      <c r="I369" s="268">
        <v>3.64</v>
      </c>
      <c r="J369" s="268">
        <v>56.63</v>
      </c>
      <c r="K369" s="268">
        <v>60.27</v>
      </c>
      <c r="L369" s="268">
        <v>7.28</v>
      </c>
      <c r="M369" s="268">
        <v>113.26</v>
      </c>
      <c r="N369" s="268">
        <v>120.54</v>
      </c>
      <c r="O369" s="269">
        <f t="shared" si="43"/>
        <v>5.7615603073902838E-4</v>
      </c>
      <c r="P369" s="40"/>
      <c r="Q369" s="45"/>
      <c r="R369" s="40"/>
      <c r="S369" s="40"/>
      <c r="T369" s="40"/>
      <c r="U369" s="40"/>
      <c r="V369" s="40"/>
      <c r="W369" s="40"/>
      <c r="X369" s="40"/>
      <c r="Y369" s="40"/>
      <c r="Z369" s="40"/>
      <c r="AA369" s="40"/>
      <c r="AB369" s="40"/>
      <c r="AC369" s="40"/>
      <c r="AD369" s="40"/>
      <c r="AE369" s="40"/>
      <c r="AF369" s="40"/>
      <c r="AG369" s="40"/>
      <c r="AH369" s="40"/>
      <c r="AI369" s="40"/>
      <c r="AJ369" s="40"/>
    </row>
    <row r="370" spans="1:36" x14ac:dyDescent="0.2">
      <c r="A370" s="51"/>
      <c r="B370" s="265" t="s">
        <v>2914</v>
      </c>
      <c r="C370" s="266" t="s">
        <v>2055</v>
      </c>
      <c r="D370" s="265" t="s">
        <v>40</v>
      </c>
      <c r="E370" s="265" t="s">
        <v>2056</v>
      </c>
      <c r="F370" s="267" t="s">
        <v>44</v>
      </c>
      <c r="G370" s="250">
        <v>40</v>
      </c>
      <c r="H370" s="268">
        <v>51.25</v>
      </c>
      <c r="I370" s="268">
        <v>4.93</v>
      </c>
      <c r="J370" s="268">
        <v>56.98</v>
      </c>
      <c r="K370" s="268">
        <v>61.91</v>
      </c>
      <c r="L370" s="268">
        <v>197.2</v>
      </c>
      <c r="M370" s="268">
        <v>2279.1999999999998</v>
      </c>
      <c r="N370" s="268">
        <v>2476.4</v>
      </c>
      <c r="O370" s="269">
        <f t="shared" si="43"/>
        <v>1.1836674917223577E-2</v>
      </c>
      <c r="P370" s="40"/>
      <c r="Q370" s="45"/>
      <c r="R370" s="40"/>
      <c r="S370" s="40"/>
      <c r="T370" s="40"/>
      <c r="U370" s="40"/>
      <c r="V370" s="40"/>
      <c r="W370" s="40"/>
      <c r="X370" s="40"/>
      <c r="Y370" s="40"/>
      <c r="Z370" s="40"/>
      <c r="AA370" s="40"/>
      <c r="AB370" s="40"/>
      <c r="AC370" s="40"/>
      <c r="AD370" s="40"/>
      <c r="AE370" s="40"/>
      <c r="AF370" s="40"/>
      <c r="AG370" s="40"/>
      <c r="AH370" s="40"/>
      <c r="AI370" s="40"/>
      <c r="AJ370" s="40"/>
    </row>
    <row r="371" spans="1:36" x14ac:dyDescent="0.2">
      <c r="A371" s="51"/>
      <c r="B371" s="265" t="s">
        <v>2915</v>
      </c>
      <c r="C371" s="266" t="s">
        <v>220</v>
      </c>
      <c r="D371" s="265" t="s">
        <v>40</v>
      </c>
      <c r="E371" s="265" t="s">
        <v>221</v>
      </c>
      <c r="F371" s="267" t="s">
        <v>44</v>
      </c>
      <c r="G371" s="250">
        <v>3</v>
      </c>
      <c r="H371" s="268">
        <v>61.73</v>
      </c>
      <c r="I371" s="268">
        <v>14.04</v>
      </c>
      <c r="J371" s="268">
        <v>60.53</v>
      </c>
      <c r="K371" s="268">
        <v>74.569999999999993</v>
      </c>
      <c r="L371" s="268">
        <v>42.12</v>
      </c>
      <c r="M371" s="268">
        <v>181.59</v>
      </c>
      <c r="N371" s="268">
        <v>223.71</v>
      </c>
      <c r="O371" s="269">
        <f t="shared" si="43"/>
        <v>1.0692870884074003E-3</v>
      </c>
      <c r="P371" s="40"/>
      <c r="Q371" s="45"/>
      <c r="R371" s="40"/>
      <c r="S371" s="40"/>
      <c r="T371" s="40"/>
      <c r="U371" s="40"/>
      <c r="V371" s="40"/>
      <c r="W371" s="40"/>
      <c r="X371" s="40"/>
      <c r="Y371" s="40"/>
      <c r="Z371" s="40"/>
      <c r="AA371" s="40"/>
      <c r="AB371" s="40"/>
      <c r="AC371" s="40"/>
      <c r="AD371" s="40"/>
      <c r="AE371" s="40"/>
      <c r="AF371" s="40"/>
      <c r="AG371" s="40"/>
      <c r="AH371" s="40"/>
      <c r="AI371" s="40"/>
      <c r="AJ371" s="40"/>
    </row>
    <row r="372" spans="1:36" x14ac:dyDescent="0.2">
      <c r="A372" s="51"/>
      <c r="B372" s="265" t="s">
        <v>2916</v>
      </c>
      <c r="C372" s="266" t="s">
        <v>3217</v>
      </c>
      <c r="D372" s="265" t="s">
        <v>143</v>
      </c>
      <c r="E372" s="265" t="s">
        <v>3335</v>
      </c>
      <c r="F372" s="267" t="s">
        <v>165</v>
      </c>
      <c r="G372" s="250">
        <v>2</v>
      </c>
      <c r="H372" s="268">
        <v>83.01</v>
      </c>
      <c r="I372" s="268">
        <v>23.72</v>
      </c>
      <c r="J372" s="268">
        <v>76.56</v>
      </c>
      <c r="K372" s="268">
        <v>100.28</v>
      </c>
      <c r="L372" s="268">
        <v>47.44</v>
      </c>
      <c r="M372" s="268">
        <v>153.12</v>
      </c>
      <c r="N372" s="268">
        <v>200.56</v>
      </c>
      <c r="O372" s="269">
        <f t="shared" si="43"/>
        <v>9.5863492222514953E-4</v>
      </c>
      <c r="P372" s="40"/>
      <c r="Q372" s="45"/>
      <c r="R372" s="40"/>
      <c r="S372" s="40"/>
      <c r="T372" s="40"/>
      <c r="U372" s="40"/>
      <c r="V372" s="40"/>
      <c r="W372" s="40"/>
      <c r="X372" s="40"/>
      <c r="Y372" s="40"/>
      <c r="Z372" s="40"/>
      <c r="AA372" s="40"/>
      <c r="AB372" s="40"/>
      <c r="AC372" s="40"/>
      <c r="AD372" s="40"/>
      <c r="AE372" s="40"/>
      <c r="AF372" s="40"/>
      <c r="AG372" s="40"/>
      <c r="AH372" s="40"/>
      <c r="AI372" s="40"/>
      <c r="AJ372" s="40"/>
    </row>
    <row r="373" spans="1:36" ht="28.5" x14ac:dyDescent="0.2">
      <c r="A373" s="51"/>
      <c r="B373" s="265" t="s">
        <v>2917</v>
      </c>
      <c r="C373" s="266" t="s">
        <v>3336</v>
      </c>
      <c r="D373" s="265" t="s">
        <v>40</v>
      </c>
      <c r="E373" s="265" t="s">
        <v>3337</v>
      </c>
      <c r="F373" s="267" t="s">
        <v>44</v>
      </c>
      <c r="G373" s="250">
        <v>2</v>
      </c>
      <c r="H373" s="268">
        <v>383.45</v>
      </c>
      <c r="I373" s="268">
        <v>68.8</v>
      </c>
      <c r="J373" s="268">
        <v>394.44</v>
      </c>
      <c r="K373" s="268">
        <v>463.24</v>
      </c>
      <c r="L373" s="268">
        <v>137.6</v>
      </c>
      <c r="M373" s="268">
        <v>788.88</v>
      </c>
      <c r="N373" s="268">
        <v>926.48</v>
      </c>
      <c r="O373" s="269">
        <f t="shared" si="43"/>
        <v>4.4283809470640036E-3</v>
      </c>
      <c r="P373" s="40"/>
      <c r="Q373" s="45"/>
      <c r="R373" s="40"/>
      <c r="S373" s="40"/>
      <c r="T373" s="40"/>
      <c r="U373" s="40"/>
      <c r="V373" s="40"/>
      <c r="W373" s="40"/>
      <c r="X373" s="40"/>
      <c r="Y373" s="40"/>
      <c r="Z373" s="40"/>
      <c r="AA373" s="40"/>
      <c r="AB373" s="40"/>
      <c r="AC373" s="40"/>
      <c r="AD373" s="40"/>
      <c r="AE373" s="40"/>
      <c r="AF373" s="40"/>
      <c r="AG373" s="40"/>
      <c r="AH373" s="40"/>
      <c r="AI373" s="40"/>
      <c r="AJ373" s="40"/>
    </row>
    <row r="374" spans="1:36" ht="28.5" x14ac:dyDescent="0.2">
      <c r="A374" s="51"/>
      <c r="B374" s="265" t="s">
        <v>2918</v>
      </c>
      <c r="C374" s="266" t="s">
        <v>3219</v>
      </c>
      <c r="D374" s="265" t="s">
        <v>1497</v>
      </c>
      <c r="E374" s="265" t="s">
        <v>3338</v>
      </c>
      <c r="F374" s="267" t="s">
        <v>1498</v>
      </c>
      <c r="G374" s="250">
        <v>1</v>
      </c>
      <c r="H374" s="268">
        <v>483.41</v>
      </c>
      <c r="I374" s="268">
        <v>79.73</v>
      </c>
      <c r="J374" s="268">
        <v>504.27</v>
      </c>
      <c r="K374" s="268">
        <v>584</v>
      </c>
      <c r="L374" s="268">
        <v>79.73</v>
      </c>
      <c r="M374" s="268">
        <v>504.27</v>
      </c>
      <c r="N374" s="268">
        <v>584</v>
      </c>
      <c r="O374" s="269">
        <f t="shared" si="43"/>
        <v>2.7913980583341011E-3</v>
      </c>
      <c r="P374" s="40"/>
      <c r="Q374" s="45"/>
      <c r="R374" s="40"/>
      <c r="S374" s="40"/>
      <c r="T374" s="40"/>
      <c r="U374" s="40"/>
      <c r="V374" s="40"/>
      <c r="W374" s="40"/>
      <c r="X374" s="40"/>
      <c r="Y374" s="40"/>
      <c r="Z374" s="40"/>
      <c r="AA374" s="40"/>
      <c r="AB374" s="40"/>
      <c r="AC374" s="40"/>
      <c r="AD374" s="40"/>
      <c r="AE374" s="40"/>
      <c r="AF374" s="40"/>
      <c r="AG374" s="40"/>
      <c r="AH374" s="40"/>
      <c r="AI374" s="40"/>
      <c r="AJ374" s="40"/>
    </row>
    <row r="375" spans="1:36" x14ac:dyDescent="0.2">
      <c r="A375" s="51"/>
      <c r="B375" s="265" t="s">
        <v>2919</v>
      </c>
      <c r="C375" s="266" t="s">
        <v>1623</v>
      </c>
      <c r="D375" s="265" t="s">
        <v>51</v>
      </c>
      <c r="E375" s="265" t="s">
        <v>1624</v>
      </c>
      <c r="F375" s="267" t="s">
        <v>44</v>
      </c>
      <c r="G375" s="250">
        <v>18</v>
      </c>
      <c r="H375" s="268">
        <v>314.74</v>
      </c>
      <c r="I375" s="268">
        <v>22.01</v>
      </c>
      <c r="J375" s="268">
        <v>358.22</v>
      </c>
      <c r="K375" s="268">
        <v>380.23</v>
      </c>
      <c r="L375" s="268">
        <v>396.18</v>
      </c>
      <c r="M375" s="268">
        <v>6447.96</v>
      </c>
      <c r="N375" s="268">
        <v>6844.14</v>
      </c>
      <c r="O375" s="269">
        <f t="shared" si="43"/>
        <v>3.2713560114669103E-2</v>
      </c>
      <c r="P375" s="40"/>
      <c r="Q375" s="45"/>
      <c r="R375" s="40"/>
      <c r="S375" s="40"/>
      <c r="T375" s="40"/>
      <c r="U375" s="40"/>
      <c r="V375" s="40"/>
      <c r="W375" s="40"/>
      <c r="X375" s="40"/>
      <c r="Y375" s="40"/>
      <c r="Z375" s="40"/>
      <c r="AA375" s="40"/>
      <c r="AB375" s="40"/>
      <c r="AC375" s="40"/>
      <c r="AD375" s="40"/>
      <c r="AE375" s="40"/>
      <c r="AF375" s="40"/>
      <c r="AG375" s="40"/>
      <c r="AH375" s="40"/>
      <c r="AI375" s="40"/>
      <c r="AJ375" s="40"/>
    </row>
    <row r="376" spans="1:36" ht="28.5" x14ac:dyDescent="0.2">
      <c r="A376" s="51"/>
      <c r="B376" s="265" t="s">
        <v>2920</v>
      </c>
      <c r="C376" s="266" t="s">
        <v>2354</v>
      </c>
      <c r="D376" s="265" t="s">
        <v>196</v>
      </c>
      <c r="E376" s="265" t="s">
        <v>2355</v>
      </c>
      <c r="F376" s="267" t="s">
        <v>44</v>
      </c>
      <c r="G376" s="250">
        <v>8</v>
      </c>
      <c r="H376" s="268">
        <v>645.23</v>
      </c>
      <c r="I376" s="268">
        <v>40.01</v>
      </c>
      <c r="J376" s="268">
        <v>739.49</v>
      </c>
      <c r="K376" s="268">
        <v>779.5</v>
      </c>
      <c r="L376" s="268">
        <v>320.08</v>
      </c>
      <c r="M376" s="268">
        <v>5915.92</v>
      </c>
      <c r="N376" s="268">
        <v>6236</v>
      </c>
      <c r="O376" s="269">
        <f t="shared" si="43"/>
        <v>2.9806777896868929E-2</v>
      </c>
      <c r="P376" s="40"/>
      <c r="Q376" s="45"/>
      <c r="R376" s="40"/>
      <c r="S376" s="40"/>
      <c r="T376" s="40"/>
      <c r="U376" s="40"/>
      <c r="V376" s="40"/>
      <c r="W376" s="40"/>
      <c r="X376" s="40"/>
      <c r="Y376" s="40"/>
      <c r="Z376" s="40"/>
      <c r="AA376" s="40"/>
      <c r="AB376" s="40"/>
      <c r="AC376" s="40"/>
      <c r="AD376" s="40"/>
      <c r="AE376" s="40"/>
      <c r="AF376" s="40"/>
      <c r="AG376" s="40"/>
      <c r="AH376" s="40"/>
      <c r="AI376" s="40"/>
      <c r="AJ376" s="40"/>
    </row>
    <row r="377" spans="1:36" x14ac:dyDescent="0.2">
      <c r="A377" s="51"/>
      <c r="B377" s="265" t="s">
        <v>2921</v>
      </c>
      <c r="C377" s="266" t="s">
        <v>3221</v>
      </c>
      <c r="D377" s="265" t="s">
        <v>1497</v>
      </c>
      <c r="E377" s="265" t="s">
        <v>3339</v>
      </c>
      <c r="F377" s="267" t="s">
        <v>1498</v>
      </c>
      <c r="G377" s="250">
        <v>11</v>
      </c>
      <c r="H377" s="268">
        <v>129.25</v>
      </c>
      <c r="I377" s="268">
        <v>31.88</v>
      </c>
      <c r="J377" s="268">
        <v>124.26</v>
      </c>
      <c r="K377" s="268">
        <v>156.13999999999999</v>
      </c>
      <c r="L377" s="268">
        <v>350.68</v>
      </c>
      <c r="M377" s="268">
        <v>1366.86</v>
      </c>
      <c r="N377" s="268">
        <v>1717.54</v>
      </c>
      <c r="O377" s="269">
        <f t="shared" si="43"/>
        <v>8.2094825703958093E-3</v>
      </c>
      <c r="P377" s="40"/>
      <c r="Q377" s="45"/>
      <c r="R377" s="40"/>
      <c r="S377" s="40"/>
      <c r="T377" s="40"/>
      <c r="U377" s="40"/>
      <c r="V377" s="40"/>
      <c r="W377" s="40"/>
      <c r="X377" s="40"/>
      <c r="Y377" s="40"/>
      <c r="Z377" s="40"/>
      <c r="AA377" s="40"/>
      <c r="AB377" s="40"/>
      <c r="AC377" s="40"/>
      <c r="AD377" s="40"/>
      <c r="AE377" s="40"/>
      <c r="AF377" s="40"/>
      <c r="AG377" s="40"/>
      <c r="AH377" s="40"/>
      <c r="AI377" s="40"/>
      <c r="AJ377" s="40"/>
    </row>
    <row r="378" spans="1:36" x14ac:dyDescent="0.2">
      <c r="A378" s="51"/>
      <c r="B378" s="265" t="s">
        <v>2922</v>
      </c>
      <c r="C378" s="266" t="s">
        <v>3223</v>
      </c>
      <c r="D378" s="265" t="s">
        <v>1497</v>
      </c>
      <c r="E378" s="265" t="s">
        <v>3340</v>
      </c>
      <c r="F378" s="267" t="s">
        <v>1498</v>
      </c>
      <c r="G378" s="250">
        <v>4</v>
      </c>
      <c r="H378" s="268">
        <v>137.84</v>
      </c>
      <c r="I378" s="268">
        <v>31.88</v>
      </c>
      <c r="J378" s="268">
        <v>134.63999999999999</v>
      </c>
      <c r="K378" s="268">
        <v>166.52</v>
      </c>
      <c r="L378" s="268">
        <v>127.52</v>
      </c>
      <c r="M378" s="268">
        <v>538.55999999999995</v>
      </c>
      <c r="N378" s="268">
        <v>666.08</v>
      </c>
      <c r="O378" s="269">
        <f t="shared" si="43"/>
        <v>3.1837233196835243E-3</v>
      </c>
      <c r="P378" s="40"/>
      <c r="Q378" s="45"/>
      <c r="R378" s="40"/>
      <c r="S378" s="40"/>
      <c r="T378" s="40"/>
      <c r="U378" s="40"/>
      <c r="V378" s="40"/>
      <c r="W378" s="40"/>
      <c r="X378" s="40"/>
      <c r="Y378" s="40"/>
      <c r="Z378" s="40"/>
      <c r="AA378" s="40"/>
      <c r="AB378" s="40"/>
      <c r="AC378" s="40"/>
      <c r="AD378" s="40"/>
      <c r="AE378" s="40"/>
      <c r="AF378" s="40"/>
      <c r="AG378" s="40"/>
      <c r="AH378" s="40"/>
      <c r="AI378" s="40"/>
      <c r="AJ378" s="40"/>
    </row>
    <row r="379" spans="1:36" x14ac:dyDescent="0.2">
      <c r="A379" s="51"/>
      <c r="B379" s="265" t="s">
        <v>2923</v>
      </c>
      <c r="C379" s="266" t="s">
        <v>3225</v>
      </c>
      <c r="D379" s="265" t="s">
        <v>51</v>
      </c>
      <c r="E379" s="265" t="s">
        <v>3341</v>
      </c>
      <c r="F379" s="267" t="s">
        <v>44</v>
      </c>
      <c r="G379" s="250">
        <v>8</v>
      </c>
      <c r="H379" s="268">
        <v>13.11</v>
      </c>
      <c r="I379" s="268">
        <v>6.59</v>
      </c>
      <c r="J379" s="268">
        <v>9.24</v>
      </c>
      <c r="K379" s="268">
        <v>15.83</v>
      </c>
      <c r="L379" s="268">
        <v>52.72</v>
      </c>
      <c r="M379" s="268">
        <v>73.92</v>
      </c>
      <c r="N379" s="268">
        <v>126.64</v>
      </c>
      <c r="O379" s="269">
        <f t="shared" si="43"/>
        <v>6.0531275703327157E-4</v>
      </c>
      <c r="P379" s="40"/>
      <c r="Q379" s="45"/>
      <c r="R379" s="40"/>
      <c r="S379" s="40"/>
      <c r="T379" s="40"/>
      <c r="U379" s="40"/>
      <c r="V379" s="40"/>
      <c r="W379" s="40"/>
      <c r="X379" s="40"/>
      <c r="Y379" s="40"/>
      <c r="Z379" s="40"/>
      <c r="AA379" s="40"/>
      <c r="AB379" s="40"/>
      <c r="AC379" s="40"/>
      <c r="AD379" s="40"/>
      <c r="AE379" s="40"/>
      <c r="AF379" s="40"/>
      <c r="AG379" s="40"/>
      <c r="AH379" s="40"/>
      <c r="AI379" s="40"/>
      <c r="AJ379" s="40"/>
    </row>
    <row r="380" spans="1:36" x14ac:dyDescent="0.2">
      <c r="A380" s="51"/>
      <c r="B380" s="265" t="s">
        <v>2924</v>
      </c>
      <c r="C380" s="266" t="s">
        <v>1625</v>
      </c>
      <c r="D380" s="265" t="s">
        <v>51</v>
      </c>
      <c r="E380" s="265" t="s">
        <v>1626</v>
      </c>
      <c r="F380" s="267" t="s">
        <v>44</v>
      </c>
      <c r="G380" s="250">
        <v>21</v>
      </c>
      <c r="H380" s="268">
        <v>11.57</v>
      </c>
      <c r="I380" s="268">
        <v>6.63</v>
      </c>
      <c r="J380" s="268">
        <v>7.34</v>
      </c>
      <c r="K380" s="268">
        <v>13.97</v>
      </c>
      <c r="L380" s="268">
        <v>139.22999999999999</v>
      </c>
      <c r="M380" s="268">
        <v>154.13999999999999</v>
      </c>
      <c r="N380" s="268">
        <v>293.37</v>
      </c>
      <c r="O380" s="269">
        <f t="shared" si="43"/>
        <v>1.4022473431052659E-3</v>
      </c>
      <c r="P380" s="40"/>
      <c r="Q380" s="45"/>
      <c r="R380" s="40"/>
      <c r="S380" s="40"/>
      <c r="T380" s="40"/>
      <c r="U380" s="40"/>
      <c r="V380" s="40"/>
      <c r="W380" s="40"/>
      <c r="X380" s="40"/>
      <c r="Y380" s="40"/>
      <c r="Z380" s="40"/>
      <c r="AA380" s="40"/>
      <c r="AB380" s="40"/>
      <c r="AC380" s="40"/>
      <c r="AD380" s="40"/>
      <c r="AE380" s="40"/>
      <c r="AF380" s="40"/>
      <c r="AG380" s="40"/>
      <c r="AH380" s="40"/>
      <c r="AI380" s="40"/>
      <c r="AJ380" s="40"/>
    </row>
    <row r="381" spans="1:36" x14ac:dyDescent="0.2">
      <c r="A381" s="51"/>
      <c r="B381" s="265" t="s">
        <v>2925</v>
      </c>
      <c r="C381" s="266" t="s">
        <v>3227</v>
      </c>
      <c r="D381" s="265" t="s">
        <v>143</v>
      </c>
      <c r="E381" s="265" t="s">
        <v>3342</v>
      </c>
      <c r="F381" s="267" t="s">
        <v>165</v>
      </c>
      <c r="G381" s="250">
        <v>2</v>
      </c>
      <c r="H381" s="268">
        <v>42.01</v>
      </c>
      <c r="I381" s="268">
        <v>7.89</v>
      </c>
      <c r="J381" s="268">
        <v>42.86</v>
      </c>
      <c r="K381" s="268">
        <v>50.75</v>
      </c>
      <c r="L381" s="268">
        <v>15.78</v>
      </c>
      <c r="M381" s="268">
        <v>85.72</v>
      </c>
      <c r="N381" s="268">
        <v>101.5</v>
      </c>
      <c r="O381" s="269">
        <f t="shared" si="43"/>
        <v>4.8514880637142343E-4</v>
      </c>
      <c r="P381" s="40"/>
      <c r="Q381" s="45"/>
      <c r="R381" s="40"/>
      <c r="S381" s="40"/>
      <c r="T381" s="40"/>
      <c r="U381" s="40"/>
      <c r="V381" s="40"/>
      <c r="W381" s="40"/>
      <c r="X381" s="40"/>
      <c r="Y381" s="40"/>
      <c r="Z381" s="40"/>
      <c r="AA381" s="40"/>
      <c r="AB381" s="40"/>
      <c r="AC381" s="40"/>
      <c r="AD381" s="40"/>
      <c r="AE381" s="40"/>
      <c r="AF381" s="40"/>
      <c r="AG381" s="40"/>
      <c r="AH381" s="40"/>
      <c r="AI381" s="40"/>
      <c r="AJ381" s="40"/>
    </row>
    <row r="382" spans="1:36" ht="14.25" x14ac:dyDescent="0.2">
      <c r="A382" s="51"/>
      <c r="B382" s="265" t="s">
        <v>2926</v>
      </c>
      <c r="C382" s="266" t="s">
        <v>2356</v>
      </c>
      <c r="D382" s="265" t="s">
        <v>51</v>
      </c>
      <c r="E382" s="265" t="s">
        <v>2357</v>
      </c>
      <c r="F382" s="267" t="s">
        <v>55</v>
      </c>
      <c r="G382" s="250">
        <v>2.2999999999999998</v>
      </c>
      <c r="H382" s="268">
        <v>44.39</v>
      </c>
      <c r="I382" s="268">
        <v>22.01</v>
      </c>
      <c r="J382" s="268">
        <v>31.61</v>
      </c>
      <c r="K382" s="268">
        <v>53.62</v>
      </c>
      <c r="L382" s="268">
        <v>50.622999999999998</v>
      </c>
      <c r="M382" s="268">
        <v>72.697000000000003</v>
      </c>
      <c r="N382" s="268">
        <v>123.32</v>
      </c>
      <c r="O382" s="269">
        <f t="shared" ref="O382:O405" si="44">N382/N$316</f>
        <v>5.8944385026328994E-4</v>
      </c>
      <c r="P382" s="40"/>
      <c r="Q382" s="40"/>
      <c r="R382" s="40"/>
      <c r="S382" s="40"/>
      <c r="T382" s="40"/>
      <c r="U382" s="40"/>
      <c r="V382" s="40"/>
      <c r="W382" s="40"/>
      <c r="X382" s="40"/>
      <c r="Y382" s="40"/>
      <c r="Z382" s="40"/>
      <c r="AA382" s="40"/>
      <c r="AB382" s="40"/>
      <c r="AC382" s="40"/>
      <c r="AD382" s="40"/>
      <c r="AE382" s="40"/>
      <c r="AF382" s="40"/>
      <c r="AG382" s="40"/>
      <c r="AH382" s="40"/>
      <c r="AI382" s="40"/>
      <c r="AJ382" s="40"/>
    </row>
    <row r="383" spans="1:36" ht="28.5" x14ac:dyDescent="0.2">
      <c r="A383" s="51"/>
      <c r="B383" s="265" t="s">
        <v>2927</v>
      </c>
      <c r="C383" s="266" t="s">
        <v>3229</v>
      </c>
      <c r="D383" s="265" t="s">
        <v>1464</v>
      </c>
      <c r="E383" s="265" t="s">
        <v>3343</v>
      </c>
      <c r="F383" s="267" t="s">
        <v>55</v>
      </c>
      <c r="G383" s="250">
        <v>71.599999999999994</v>
      </c>
      <c r="H383" s="268">
        <v>77.7</v>
      </c>
      <c r="I383" s="268">
        <v>59.84</v>
      </c>
      <c r="J383" s="268">
        <v>34.020000000000003</v>
      </c>
      <c r="K383" s="268">
        <v>93.86</v>
      </c>
      <c r="L383" s="268">
        <v>4284.5439999999999</v>
      </c>
      <c r="M383" s="268">
        <v>2435.826</v>
      </c>
      <c r="N383" s="268">
        <v>6720.37</v>
      </c>
      <c r="O383" s="269">
        <f t="shared" si="44"/>
        <v>3.2121965358367713E-2</v>
      </c>
      <c r="P383" s="40"/>
      <c r="Q383" s="40"/>
      <c r="R383" s="40"/>
      <c r="S383" s="40"/>
      <c r="T383" s="40"/>
      <c r="U383" s="40"/>
      <c r="V383" s="40"/>
      <c r="W383" s="40"/>
      <c r="X383" s="40"/>
      <c r="Y383" s="40"/>
      <c r="Z383" s="40"/>
      <c r="AA383" s="40"/>
      <c r="AB383" s="40"/>
      <c r="AC383" s="40"/>
      <c r="AD383" s="40"/>
      <c r="AE383" s="40"/>
      <c r="AF383" s="40"/>
      <c r="AG383" s="40"/>
      <c r="AH383" s="40"/>
      <c r="AI383" s="40"/>
      <c r="AJ383" s="40"/>
    </row>
    <row r="384" spans="1:36" ht="14.25" x14ac:dyDescent="0.2">
      <c r="A384" s="51"/>
      <c r="B384" s="265" t="s">
        <v>2928</v>
      </c>
      <c r="C384" s="266" t="s">
        <v>3231</v>
      </c>
      <c r="D384" s="265" t="s">
        <v>143</v>
      </c>
      <c r="E384" s="265" t="s">
        <v>3344</v>
      </c>
      <c r="F384" s="267" t="s">
        <v>165</v>
      </c>
      <c r="G384" s="250">
        <v>65</v>
      </c>
      <c r="H384" s="268">
        <v>24.69</v>
      </c>
      <c r="I384" s="268">
        <v>7.89</v>
      </c>
      <c r="J384" s="268">
        <v>21.93</v>
      </c>
      <c r="K384" s="268">
        <v>29.82</v>
      </c>
      <c r="L384" s="268">
        <v>512.85</v>
      </c>
      <c r="M384" s="268">
        <v>1425.45</v>
      </c>
      <c r="N384" s="268">
        <v>1938.3</v>
      </c>
      <c r="O384" s="269">
        <f t="shared" si="44"/>
        <v>9.2646692747756654E-3</v>
      </c>
      <c r="P384" s="40"/>
      <c r="Q384" s="40"/>
      <c r="R384" s="40"/>
      <c r="S384" s="40"/>
      <c r="T384" s="40"/>
      <c r="U384" s="40"/>
      <c r="V384" s="40"/>
      <c r="W384" s="40"/>
      <c r="X384" s="40"/>
      <c r="Y384" s="40"/>
      <c r="Z384" s="40"/>
      <c r="AA384" s="40"/>
      <c r="AB384" s="40"/>
      <c r="AC384" s="40"/>
      <c r="AD384" s="40"/>
      <c r="AE384" s="40"/>
      <c r="AF384" s="40"/>
      <c r="AG384" s="40"/>
      <c r="AH384" s="40"/>
      <c r="AI384" s="40"/>
      <c r="AJ384" s="40"/>
    </row>
    <row r="385" spans="1:36" ht="14.25" x14ac:dyDescent="0.2">
      <c r="A385" s="51"/>
      <c r="B385" s="265" t="s">
        <v>2929</v>
      </c>
      <c r="C385" s="266" t="s">
        <v>2358</v>
      </c>
      <c r="D385" s="265" t="s">
        <v>143</v>
      </c>
      <c r="E385" s="265" t="s">
        <v>2359</v>
      </c>
      <c r="F385" s="267" t="s">
        <v>165</v>
      </c>
      <c r="G385" s="250">
        <v>2</v>
      </c>
      <c r="H385" s="268">
        <v>14.31</v>
      </c>
      <c r="I385" s="268">
        <v>7.89</v>
      </c>
      <c r="J385" s="268">
        <v>9.39</v>
      </c>
      <c r="K385" s="268">
        <v>17.28</v>
      </c>
      <c r="L385" s="268">
        <v>15.78</v>
      </c>
      <c r="M385" s="268">
        <v>18.78</v>
      </c>
      <c r="N385" s="268">
        <v>34.56</v>
      </c>
      <c r="O385" s="269">
        <f t="shared" si="44"/>
        <v>1.6518958372607284E-4</v>
      </c>
      <c r="P385" s="40"/>
      <c r="Q385" s="40"/>
      <c r="R385" s="40"/>
      <c r="S385" s="40"/>
      <c r="T385" s="40"/>
      <c r="U385" s="40"/>
      <c r="V385" s="40"/>
      <c r="W385" s="40"/>
      <c r="X385" s="40"/>
      <c r="Y385" s="40"/>
      <c r="Z385" s="40"/>
      <c r="AA385" s="40"/>
      <c r="AB385" s="40"/>
      <c r="AC385" s="40"/>
      <c r="AD385" s="40"/>
      <c r="AE385" s="40"/>
      <c r="AF385" s="40"/>
      <c r="AG385" s="40"/>
      <c r="AH385" s="40"/>
      <c r="AI385" s="40"/>
      <c r="AJ385" s="40"/>
    </row>
    <row r="386" spans="1:36" ht="13.9" customHeight="1" x14ac:dyDescent="0.2">
      <c r="A386" s="51"/>
      <c r="B386" s="265" t="s">
        <v>2930</v>
      </c>
      <c r="C386" s="266" t="s">
        <v>3233</v>
      </c>
      <c r="D386" s="265" t="s">
        <v>1464</v>
      </c>
      <c r="E386" s="265" t="s">
        <v>3345</v>
      </c>
      <c r="F386" s="267" t="s">
        <v>44</v>
      </c>
      <c r="G386" s="250">
        <v>1</v>
      </c>
      <c r="H386" s="268">
        <v>60.4</v>
      </c>
      <c r="I386" s="268">
        <v>29.91</v>
      </c>
      <c r="J386" s="268">
        <v>43.05</v>
      </c>
      <c r="K386" s="268">
        <v>72.959999999999994</v>
      </c>
      <c r="L386" s="268">
        <v>29.91</v>
      </c>
      <c r="M386" s="268">
        <v>43.05</v>
      </c>
      <c r="N386" s="268">
        <v>72.959999999999994</v>
      </c>
      <c r="O386" s="269">
        <f t="shared" si="44"/>
        <v>3.4873356564393154E-4</v>
      </c>
      <c r="P386" s="40"/>
      <c r="Q386" s="40"/>
      <c r="R386" s="40"/>
      <c r="S386" s="40"/>
      <c r="T386" s="40"/>
      <c r="U386" s="40"/>
      <c r="V386" s="40"/>
      <c r="W386" s="40"/>
      <c r="X386" s="40"/>
      <c r="Y386" s="40"/>
      <c r="Z386" s="40"/>
      <c r="AA386" s="40"/>
      <c r="AB386" s="40"/>
      <c r="AC386" s="40"/>
      <c r="AD386" s="40"/>
      <c r="AE386" s="40"/>
      <c r="AF386" s="40"/>
      <c r="AG386" s="40"/>
      <c r="AH386" s="40"/>
      <c r="AI386" s="40"/>
      <c r="AJ386" s="40"/>
    </row>
    <row r="387" spans="1:36" ht="14.25" x14ac:dyDescent="0.2">
      <c r="A387" s="51"/>
      <c r="B387" s="265" t="s">
        <v>2931</v>
      </c>
      <c r="C387" s="266" t="s">
        <v>3235</v>
      </c>
      <c r="D387" s="265" t="s">
        <v>51</v>
      </c>
      <c r="E387" s="265" t="s">
        <v>3346</v>
      </c>
      <c r="F387" s="267" t="s">
        <v>44</v>
      </c>
      <c r="G387" s="250">
        <v>48</v>
      </c>
      <c r="H387" s="268">
        <v>9.86</v>
      </c>
      <c r="I387" s="268">
        <v>6.16</v>
      </c>
      <c r="J387" s="268">
        <v>5.75</v>
      </c>
      <c r="K387" s="268">
        <v>11.91</v>
      </c>
      <c r="L387" s="268">
        <v>295.68</v>
      </c>
      <c r="M387" s="268">
        <v>276</v>
      </c>
      <c r="N387" s="268">
        <v>571.67999999999995</v>
      </c>
      <c r="O387" s="269">
        <f t="shared" si="44"/>
        <v>2.7325110308021212E-3</v>
      </c>
      <c r="P387" s="40"/>
      <c r="Q387" s="40"/>
      <c r="R387" s="40"/>
      <c r="S387" s="40"/>
      <c r="T387" s="40"/>
      <c r="U387" s="40"/>
      <c r="V387" s="40"/>
      <c r="W387" s="40"/>
      <c r="X387" s="40"/>
      <c r="Y387" s="40"/>
      <c r="Z387" s="40"/>
      <c r="AA387" s="40"/>
      <c r="AB387" s="40"/>
      <c r="AC387" s="40"/>
      <c r="AD387" s="40"/>
      <c r="AE387" s="40"/>
      <c r="AF387" s="40"/>
      <c r="AG387" s="40"/>
      <c r="AH387" s="40"/>
      <c r="AI387" s="40"/>
      <c r="AJ387" s="40"/>
    </row>
    <row r="388" spans="1:36" ht="27.6" customHeight="1" x14ac:dyDescent="0.2">
      <c r="A388" s="51"/>
      <c r="B388" s="265" t="s">
        <v>3347</v>
      </c>
      <c r="C388" s="266" t="s">
        <v>3237</v>
      </c>
      <c r="D388" s="265" t="s">
        <v>143</v>
      </c>
      <c r="E388" s="265" t="s">
        <v>3348</v>
      </c>
      <c r="F388" s="267" t="s">
        <v>165</v>
      </c>
      <c r="G388" s="250">
        <v>3</v>
      </c>
      <c r="H388" s="268">
        <v>23.22</v>
      </c>
      <c r="I388" s="268">
        <v>13.84</v>
      </c>
      <c r="J388" s="268">
        <v>14.21</v>
      </c>
      <c r="K388" s="268">
        <v>28.05</v>
      </c>
      <c r="L388" s="268">
        <v>41.52</v>
      </c>
      <c r="M388" s="268">
        <v>42.63</v>
      </c>
      <c r="N388" s="268">
        <v>84.15</v>
      </c>
      <c r="O388" s="269">
        <f t="shared" si="44"/>
        <v>4.0221942912468261E-4</v>
      </c>
      <c r="P388" s="40"/>
      <c r="Q388" s="40"/>
      <c r="R388" s="40"/>
      <c r="S388" s="40"/>
      <c r="T388" s="40"/>
      <c r="U388" s="40"/>
      <c r="V388" s="40"/>
      <c r="W388" s="40"/>
      <c r="X388" s="40"/>
      <c r="Y388" s="40"/>
      <c r="Z388" s="40"/>
      <c r="AA388" s="40"/>
      <c r="AB388" s="40"/>
      <c r="AC388" s="40"/>
      <c r="AD388" s="40"/>
      <c r="AE388" s="40"/>
      <c r="AF388" s="40"/>
      <c r="AG388" s="40"/>
      <c r="AH388" s="40"/>
      <c r="AI388" s="40"/>
      <c r="AJ388" s="40"/>
    </row>
    <row r="389" spans="1:36" ht="28.5" x14ac:dyDescent="0.2">
      <c r="A389" s="51"/>
      <c r="B389" s="265" t="s">
        <v>3349</v>
      </c>
      <c r="C389" s="266" t="s">
        <v>1627</v>
      </c>
      <c r="D389" s="265" t="s">
        <v>40</v>
      </c>
      <c r="E389" s="265" t="s">
        <v>1628</v>
      </c>
      <c r="F389" s="267" t="s">
        <v>55</v>
      </c>
      <c r="G389" s="250">
        <v>65.8</v>
      </c>
      <c r="H389" s="268">
        <v>28.08</v>
      </c>
      <c r="I389" s="268">
        <v>12.63</v>
      </c>
      <c r="J389" s="268">
        <v>21.29</v>
      </c>
      <c r="K389" s="268">
        <v>33.92</v>
      </c>
      <c r="L389" s="268">
        <v>831.05399999999997</v>
      </c>
      <c r="M389" s="268">
        <v>1400.876</v>
      </c>
      <c r="N389" s="268">
        <v>2231.9299999999998</v>
      </c>
      <c r="O389" s="269">
        <f t="shared" si="44"/>
        <v>1.0668159363591832E-2</v>
      </c>
      <c r="P389" s="40"/>
      <c r="Q389" s="40"/>
      <c r="R389" s="40"/>
      <c r="S389" s="40"/>
      <c r="T389" s="40"/>
      <c r="U389" s="40"/>
      <c r="V389" s="40"/>
      <c r="W389" s="40"/>
      <c r="X389" s="40"/>
      <c r="Y389" s="40"/>
      <c r="Z389" s="40"/>
      <c r="AA389" s="40"/>
      <c r="AB389" s="40"/>
      <c r="AC389" s="40"/>
      <c r="AD389" s="40"/>
      <c r="AE389" s="40"/>
      <c r="AF389" s="40"/>
      <c r="AG389" s="40"/>
      <c r="AH389" s="40"/>
      <c r="AI389" s="40"/>
      <c r="AJ389" s="40"/>
    </row>
    <row r="390" spans="1:36" ht="28.5" x14ac:dyDescent="0.2">
      <c r="A390" s="51"/>
      <c r="B390" s="265" t="s">
        <v>3350</v>
      </c>
      <c r="C390" s="266" t="s">
        <v>1629</v>
      </c>
      <c r="D390" s="265" t="s">
        <v>40</v>
      </c>
      <c r="E390" s="265" t="s">
        <v>1630</v>
      </c>
      <c r="F390" s="267" t="s">
        <v>55</v>
      </c>
      <c r="G390" s="250">
        <v>1068.9000000000001</v>
      </c>
      <c r="H390" s="268">
        <v>22.25</v>
      </c>
      <c r="I390" s="268">
        <v>11.89</v>
      </c>
      <c r="J390" s="268">
        <v>14.99</v>
      </c>
      <c r="K390" s="268">
        <v>26.88</v>
      </c>
      <c r="L390" s="268">
        <v>12709.221</v>
      </c>
      <c r="M390" s="268">
        <v>16022.808999999999</v>
      </c>
      <c r="N390" s="268">
        <v>28732.03</v>
      </c>
      <c r="O390" s="269">
        <f t="shared" si="44"/>
        <v>0.13733310403081703</v>
      </c>
      <c r="P390" s="40"/>
      <c r="Q390" s="40"/>
      <c r="R390" s="40"/>
      <c r="S390" s="40"/>
      <c r="T390" s="40"/>
      <c r="U390" s="40"/>
      <c r="V390" s="40"/>
      <c r="W390" s="40"/>
      <c r="X390" s="40"/>
      <c r="Y390" s="40"/>
      <c r="Z390" s="40"/>
      <c r="AA390" s="40"/>
      <c r="AB390" s="40"/>
      <c r="AC390" s="40"/>
      <c r="AD390" s="40"/>
      <c r="AE390" s="40"/>
      <c r="AF390" s="40"/>
      <c r="AG390" s="40"/>
      <c r="AH390" s="40"/>
      <c r="AI390" s="40"/>
      <c r="AJ390" s="40"/>
    </row>
    <row r="391" spans="1:36" ht="28.5" x14ac:dyDescent="0.2">
      <c r="A391" s="51"/>
      <c r="B391" s="265" t="s">
        <v>3351</v>
      </c>
      <c r="C391" s="266" t="s">
        <v>1631</v>
      </c>
      <c r="D391" s="265" t="s">
        <v>40</v>
      </c>
      <c r="E391" s="265" t="s">
        <v>1632</v>
      </c>
      <c r="F391" s="267" t="s">
        <v>55</v>
      </c>
      <c r="G391" s="250">
        <v>115.6</v>
      </c>
      <c r="H391" s="268">
        <v>21.79</v>
      </c>
      <c r="I391" s="268">
        <v>5.82</v>
      </c>
      <c r="J391" s="268">
        <v>20.5</v>
      </c>
      <c r="K391" s="268">
        <v>26.32</v>
      </c>
      <c r="L391" s="268">
        <v>672.79200000000003</v>
      </c>
      <c r="M391" s="268">
        <v>2369.7979999999998</v>
      </c>
      <c r="N391" s="268">
        <v>3042.59</v>
      </c>
      <c r="O391" s="269">
        <f t="shared" si="44"/>
        <v>1.4542944894360879E-2</v>
      </c>
      <c r="P391" s="40"/>
      <c r="Q391" s="40"/>
      <c r="R391" s="40"/>
      <c r="S391" s="40"/>
      <c r="T391" s="40"/>
      <c r="U391" s="40"/>
      <c r="V391" s="40"/>
      <c r="W391" s="40"/>
      <c r="X391" s="40"/>
      <c r="Y391" s="40"/>
      <c r="Z391" s="40"/>
      <c r="AA391" s="40"/>
      <c r="AB391" s="40"/>
      <c r="AC391" s="40"/>
      <c r="AD391" s="40"/>
      <c r="AE391" s="40"/>
      <c r="AF391" s="40"/>
      <c r="AG391" s="40"/>
      <c r="AH391" s="40"/>
      <c r="AI391" s="40"/>
      <c r="AJ391" s="40"/>
    </row>
    <row r="392" spans="1:36" ht="28.5" x14ac:dyDescent="0.2">
      <c r="A392" s="51"/>
      <c r="B392" s="265" t="s">
        <v>3352</v>
      </c>
      <c r="C392" s="266" t="s">
        <v>1633</v>
      </c>
      <c r="D392" s="265" t="s">
        <v>40</v>
      </c>
      <c r="E392" s="265" t="s">
        <v>1634</v>
      </c>
      <c r="F392" s="267" t="s">
        <v>55</v>
      </c>
      <c r="G392" s="250">
        <v>262.10000000000002</v>
      </c>
      <c r="H392" s="268">
        <v>22.03</v>
      </c>
      <c r="I392" s="268">
        <v>8.4</v>
      </c>
      <c r="J392" s="268">
        <v>18.21</v>
      </c>
      <c r="K392" s="268">
        <v>26.61</v>
      </c>
      <c r="L392" s="268">
        <v>2201.64</v>
      </c>
      <c r="M392" s="268">
        <v>4772.84</v>
      </c>
      <c r="N392" s="268">
        <v>6974.48</v>
      </c>
      <c r="O392" s="269">
        <f t="shared" si="44"/>
        <v>3.3336558099126751E-2</v>
      </c>
      <c r="P392" s="40"/>
      <c r="Q392" s="40"/>
      <c r="R392" s="40"/>
      <c r="S392" s="40"/>
      <c r="T392" s="40"/>
      <c r="U392" s="40"/>
      <c r="V392" s="40"/>
      <c r="W392" s="40"/>
      <c r="X392" s="40"/>
      <c r="Y392" s="40"/>
      <c r="Z392" s="40"/>
      <c r="AA392" s="40"/>
      <c r="AB392" s="40"/>
      <c r="AC392" s="40"/>
      <c r="AD392" s="40"/>
      <c r="AE392" s="40"/>
      <c r="AF392" s="40"/>
      <c r="AG392" s="40"/>
      <c r="AH392" s="40"/>
      <c r="AI392" s="40"/>
      <c r="AJ392" s="40"/>
    </row>
    <row r="393" spans="1:36" ht="28.5" x14ac:dyDescent="0.2">
      <c r="A393" s="51"/>
      <c r="B393" s="265" t="s">
        <v>3353</v>
      </c>
      <c r="C393" s="266" t="s">
        <v>1635</v>
      </c>
      <c r="D393" s="265" t="s">
        <v>40</v>
      </c>
      <c r="E393" s="265" t="s">
        <v>1636</v>
      </c>
      <c r="F393" s="267" t="s">
        <v>55</v>
      </c>
      <c r="G393" s="250">
        <v>22.9</v>
      </c>
      <c r="H393" s="268">
        <v>32.64</v>
      </c>
      <c r="I393" s="268">
        <v>6.69</v>
      </c>
      <c r="J393" s="268">
        <v>32.74</v>
      </c>
      <c r="K393" s="268">
        <v>39.43</v>
      </c>
      <c r="L393" s="268">
        <v>153.20099999999999</v>
      </c>
      <c r="M393" s="268">
        <v>749.73900000000003</v>
      </c>
      <c r="N393" s="268">
        <v>902.94</v>
      </c>
      <c r="O393" s="269">
        <f t="shared" si="44"/>
        <v>4.3158646623153996E-3</v>
      </c>
      <c r="P393" s="40"/>
      <c r="Q393" s="40"/>
      <c r="R393" s="40"/>
      <c r="S393" s="40"/>
      <c r="T393" s="40"/>
      <c r="U393" s="40"/>
      <c r="V393" s="40"/>
      <c r="W393" s="40"/>
      <c r="X393" s="40"/>
      <c r="Y393" s="40"/>
      <c r="Z393" s="40"/>
      <c r="AA393" s="40"/>
      <c r="AB393" s="40"/>
      <c r="AC393" s="40"/>
      <c r="AD393" s="40"/>
      <c r="AE393" s="40"/>
      <c r="AF393" s="40"/>
      <c r="AG393" s="40"/>
      <c r="AH393" s="40"/>
      <c r="AI393" s="40"/>
      <c r="AJ393" s="40"/>
    </row>
    <row r="394" spans="1:36" ht="28.5" x14ac:dyDescent="0.2">
      <c r="A394" s="51"/>
      <c r="B394" s="265" t="s">
        <v>3354</v>
      </c>
      <c r="C394" s="266" t="s">
        <v>3355</v>
      </c>
      <c r="D394" s="265" t="s">
        <v>40</v>
      </c>
      <c r="E394" s="265" t="s">
        <v>3356</v>
      </c>
      <c r="F394" s="267" t="s">
        <v>55</v>
      </c>
      <c r="G394" s="250">
        <v>10.5</v>
      </c>
      <c r="H394" s="268">
        <v>56.17</v>
      </c>
      <c r="I394" s="268">
        <v>8.8699999999999992</v>
      </c>
      <c r="J394" s="268">
        <v>58.98</v>
      </c>
      <c r="K394" s="268">
        <v>67.849999999999994</v>
      </c>
      <c r="L394" s="268">
        <v>93.135000000000005</v>
      </c>
      <c r="M394" s="268">
        <v>619.28499999999997</v>
      </c>
      <c r="N394" s="268">
        <v>712.42</v>
      </c>
      <c r="O394" s="269">
        <f t="shared" si="44"/>
        <v>3.4052188436958565E-3</v>
      </c>
      <c r="P394" s="40"/>
      <c r="Q394" s="40"/>
      <c r="R394" s="40"/>
      <c r="S394" s="40"/>
      <c r="T394" s="40"/>
      <c r="U394" s="40"/>
      <c r="V394" s="40"/>
      <c r="W394" s="40"/>
      <c r="X394" s="40"/>
      <c r="Y394" s="40"/>
      <c r="Z394" s="40"/>
      <c r="AA394" s="40"/>
      <c r="AB394" s="40"/>
      <c r="AC394" s="40"/>
      <c r="AD394" s="40"/>
      <c r="AE394" s="40"/>
      <c r="AF394" s="40"/>
      <c r="AG394" s="40"/>
      <c r="AH394" s="40"/>
      <c r="AI394" s="40"/>
      <c r="AJ394" s="40"/>
    </row>
    <row r="395" spans="1:36" ht="14.25" x14ac:dyDescent="0.2">
      <c r="A395" s="51"/>
      <c r="B395" s="265" t="s">
        <v>3357</v>
      </c>
      <c r="C395" s="266" t="s">
        <v>2360</v>
      </c>
      <c r="D395" s="265" t="s">
        <v>196</v>
      </c>
      <c r="E395" s="265" t="s">
        <v>2361</v>
      </c>
      <c r="F395" s="267" t="s">
        <v>55</v>
      </c>
      <c r="G395" s="250">
        <v>1</v>
      </c>
      <c r="H395" s="268">
        <v>77.08</v>
      </c>
      <c r="I395" s="268">
        <v>50.89</v>
      </c>
      <c r="J395" s="268">
        <v>42.23</v>
      </c>
      <c r="K395" s="268">
        <v>93.12</v>
      </c>
      <c r="L395" s="268">
        <v>50.89</v>
      </c>
      <c r="M395" s="268">
        <v>42.23</v>
      </c>
      <c r="N395" s="268">
        <v>93.12</v>
      </c>
      <c r="O395" s="269">
        <f t="shared" si="44"/>
        <v>4.4509415615080739E-4</v>
      </c>
      <c r="P395" s="40"/>
      <c r="Q395" s="40"/>
      <c r="R395" s="40"/>
      <c r="S395" s="40"/>
      <c r="T395" s="40"/>
      <c r="U395" s="40"/>
      <c r="V395" s="40"/>
      <c r="W395" s="40"/>
      <c r="X395" s="40"/>
      <c r="Y395" s="40"/>
      <c r="Z395" s="40"/>
      <c r="AA395" s="40"/>
      <c r="AB395" s="40"/>
      <c r="AC395" s="40"/>
      <c r="AD395" s="40"/>
      <c r="AE395" s="40"/>
      <c r="AF395" s="40"/>
      <c r="AG395" s="40"/>
      <c r="AH395" s="40"/>
      <c r="AI395" s="40"/>
      <c r="AJ395" s="40"/>
    </row>
    <row r="396" spans="1:36" ht="28.5" x14ac:dyDescent="0.2">
      <c r="A396" s="51"/>
      <c r="B396" s="265" t="s">
        <v>3358</v>
      </c>
      <c r="C396" s="266" t="s">
        <v>1642</v>
      </c>
      <c r="D396" s="265" t="s">
        <v>196</v>
      </c>
      <c r="E396" s="265" t="s">
        <v>1847</v>
      </c>
      <c r="F396" s="267" t="s">
        <v>44</v>
      </c>
      <c r="G396" s="250">
        <v>34</v>
      </c>
      <c r="H396" s="268">
        <v>244.67</v>
      </c>
      <c r="I396" s="268">
        <v>20.260000000000002</v>
      </c>
      <c r="J396" s="268">
        <v>275.32</v>
      </c>
      <c r="K396" s="268">
        <v>295.58</v>
      </c>
      <c r="L396" s="268">
        <v>688.84</v>
      </c>
      <c r="M396" s="268">
        <v>9360.8799999999992</v>
      </c>
      <c r="N396" s="268">
        <v>10049.719999999999</v>
      </c>
      <c r="O396" s="269">
        <f t="shared" si="44"/>
        <v>4.8035563176029764E-2</v>
      </c>
      <c r="P396" s="40"/>
      <c r="Q396" s="40"/>
      <c r="R396" s="40"/>
      <c r="S396" s="40"/>
      <c r="T396" s="40"/>
      <c r="U396" s="40"/>
      <c r="V396" s="40"/>
      <c r="W396" s="40"/>
      <c r="X396" s="40"/>
      <c r="Y396" s="40"/>
      <c r="Z396" s="40"/>
      <c r="AA396" s="40"/>
      <c r="AB396" s="40"/>
      <c r="AC396" s="40"/>
      <c r="AD396" s="40"/>
      <c r="AE396" s="40"/>
      <c r="AF396" s="40"/>
      <c r="AG396" s="40"/>
      <c r="AH396" s="40"/>
      <c r="AI396" s="40"/>
      <c r="AJ396" s="40"/>
    </row>
    <row r="397" spans="1:36" ht="14.25" x14ac:dyDescent="0.2">
      <c r="A397" s="51"/>
      <c r="B397" s="265" t="s">
        <v>3359</v>
      </c>
      <c r="C397" s="266" t="s">
        <v>1637</v>
      </c>
      <c r="D397" s="265" t="s">
        <v>143</v>
      </c>
      <c r="E397" s="265" t="s">
        <v>1638</v>
      </c>
      <c r="F397" s="267" t="s">
        <v>165</v>
      </c>
      <c r="G397" s="250">
        <v>107</v>
      </c>
      <c r="H397" s="268">
        <v>12.4</v>
      </c>
      <c r="I397" s="268">
        <v>5.91</v>
      </c>
      <c r="J397" s="268">
        <v>9.07</v>
      </c>
      <c r="K397" s="268">
        <v>14.98</v>
      </c>
      <c r="L397" s="268">
        <v>632.37</v>
      </c>
      <c r="M397" s="268">
        <v>970.49</v>
      </c>
      <c r="N397" s="268">
        <v>1602.86</v>
      </c>
      <c r="O397" s="269">
        <f t="shared" si="44"/>
        <v>7.6613361160640363E-3</v>
      </c>
      <c r="P397" s="40"/>
      <c r="Q397" s="40"/>
      <c r="R397" s="40"/>
      <c r="S397" s="40"/>
      <c r="T397" s="40"/>
      <c r="U397" s="40"/>
      <c r="V397" s="40"/>
      <c r="W397" s="40"/>
      <c r="X397" s="40"/>
      <c r="Y397" s="40"/>
      <c r="Z397" s="40"/>
      <c r="AA397" s="40"/>
      <c r="AB397" s="40"/>
      <c r="AC397" s="40"/>
      <c r="AD397" s="40"/>
      <c r="AE397" s="40"/>
      <c r="AF397" s="40"/>
      <c r="AG397" s="40"/>
      <c r="AH397" s="40"/>
      <c r="AI397" s="40"/>
      <c r="AJ397" s="40"/>
    </row>
    <row r="398" spans="1:36" ht="14.25" x14ac:dyDescent="0.2">
      <c r="A398" s="51"/>
      <c r="B398" s="265" t="s">
        <v>3360</v>
      </c>
      <c r="C398" s="266" t="s">
        <v>2362</v>
      </c>
      <c r="D398" s="265" t="s">
        <v>40</v>
      </c>
      <c r="E398" s="265" t="s">
        <v>2363</v>
      </c>
      <c r="F398" s="267" t="s">
        <v>44</v>
      </c>
      <c r="G398" s="250">
        <v>2</v>
      </c>
      <c r="H398" s="268">
        <v>43.89</v>
      </c>
      <c r="I398" s="268">
        <v>11.78</v>
      </c>
      <c r="J398" s="268">
        <v>41.24</v>
      </c>
      <c r="K398" s="268">
        <v>53.02</v>
      </c>
      <c r="L398" s="268">
        <v>23.56</v>
      </c>
      <c r="M398" s="268">
        <v>82.48</v>
      </c>
      <c r="N398" s="268">
        <v>106.04</v>
      </c>
      <c r="O398" s="269">
        <f t="shared" si="44"/>
        <v>5.0684905840025357E-4</v>
      </c>
      <c r="P398" s="40"/>
      <c r="Q398" s="40"/>
      <c r="R398" s="40"/>
      <c r="S398" s="40"/>
      <c r="T398" s="40"/>
      <c r="U398" s="40"/>
      <c r="V398" s="40"/>
      <c r="W398" s="40"/>
      <c r="X398" s="40"/>
      <c r="Y398" s="40"/>
      <c r="Z398" s="40"/>
      <c r="AA398" s="40"/>
      <c r="AB398" s="40"/>
      <c r="AC398" s="40"/>
      <c r="AD398" s="40"/>
      <c r="AE398" s="40"/>
      <c r="AF398" s="40"/>
      <c r="AG398" s="40"/>
      <c r="AH398" s="40"/>
      <c r="AI398" s="40"/>
      <c r="AJ398" s="40"/>
    </row>
    <row r="399" spans="1:36" ht="14.25" x14ac:dyDescent="0.2">
      <c r="A399" s="51"/>
      <c r="B399" s="265" t="s">
        <v>3361</v>
      </c>
      <c r="C399" s="266" t="s">
        <v>3239</v>
      </c>
      <c r="D399" s="265" t="s">
        <v>143</v>
      </c>
      <c r="E399" s="265" t="s">
        <v>3362</v>
      </c>
      <c r="F399" s="267" t="s">
        <v>165</v>
      </c>
      <c r="G399" s="250">
        <v>1</v>
      </c>
      <c r="H399" s="268">
        <v>727.35</v>
      </c>
      <c r="I399" s="268">
        <v>189.98</v>
      </c>
      <c r="J399" s="268">
        <v>688.73</v>
      </c>
      <c r="K399" s="268">
        <v>878.71</v>
      </c>
      <c r="L399" s="268">
        <v>189.98</v>
      </c>
      <c r="M399" s="268">
        <v>688.73</v>
      </c>
      <c r="N399" s="268">
        <v>878.71</v>
      </c>
      <c r="O399" s="269">
        <f t="shared" si="44"/>
        <v>4.2000503216417092E-3</v>
      </c>
      <c r="P399" s="40"/>
      <c r="Q399" s="40"/>
      <c r="R399" s="40"/>
      <c r="S399" s="40"/>
      <c r="T399" s="40"/>
      <c r="U399" s="40"/>
      <c r="V399" s="40"/>
      <c r="W399" s="40"/>
      <c r="X399" s="40"/>
      <c r="Y399" s="40"/>
      <c r="Z399" s="40"/>
      <c r="AA399" s="40"/>
      <c r="AB399" s="40"/>
      <c r="AC399" s="40"/>
      <c r="AD399" s="40"/>
      <c r="AE399" s="40"/>
      <c r="AF399" s="40"/>
      <c r="AG399" s="40"/>
      <c r="AH399" s="40"/>
      <c r="AI399" s="40"/>
      <c r="AJ399" s="40"/>
    </row>
    <row r="400" spans="1:36" ht="14.25" x14ac:dyDescent="0.2">
      <c r="A400" s="51"/>
      <c r="B400" s="265" t="s">
        <v>3363</v>
      </c>
      <c r="C400" s="266" t="s">
        <v>3241</v>
      </c>
      <c r="D400" s="265" t="s">
        <v>1497</v>
      </c>
      <c r="E400" s="265" t="s">
        <v>3364</v>
      </c>
      <c r="F400" s="267" t="s">
        <v>1498</v>
      </c>
      <c r="G400" s="250">
        <v>1</v>
      </c>
      <c r="H400" s="268">
        <v>550.32000000000005</v>
      </c>
      <c r="I400" s="268">
        <v>106.33</v>
      </c>
      <c r="J400" s="268">
        <v>558.51</v>
      </c>
      <c r="K400" s="268">
        <v>664.84</v>
      </c>
      <c r="L400" s="268">
        <v>106.33</v>
      </c>
      <c r="M400" s="268">
        <v>558.51</v>
      </c>
      <c r="N400" s="268">
        <v>664.84</v>
      </c>
      <c r="O400" s="269">
        <f t="shared" si="44"/>
        <v>3.1777963786007602E-3</v>
      </c>
      <c r="P400" s="40"/>
      <c r="Q400" s="40"/>
      <c r="R400" s="40"/>
      <c r="S400" s="40"/>
      <c r="T400" s="40"/>
      <c r="U400" s="40"/>
      <c r="V400" s="40"/>
      <c r="W400" s="40"/>
      <c r="X400" s="40"/>
      <c r="Y400" s="40"/>
      <c r="Z400" s="40"/>
      <c r="AA400" s="40"/>
      <c r="AB400" s="40"/>
      <c r="AC400" s="40"/>
      <c r="AD400" s="40"/>
      <c r="AE400" s="40"/>
      <c r="AF400" s="40"/>
      <c r="AG400" s="40"/>
      <c r="AH400" s="40"/>
      <c r="AI400" s="40"/>
      <c r="AJ400" s="40"/>
    </row>
    <row r="401" spans="1:36" ht="28.5" x14ac:dyDescent="0.2">
      <c r="A401" s="51"/>
      <c r="B401" s="265" t="s">
        <v>3365</v>
      </c>
      <c r="C401" s="266" t="s">
        <v>3243</v>
      </c>
      <c r="D401" s="265" t="s">
        <v>196</v>
      </c>
      <c r="E401" s="265" t="s">
        <v>3366</v>
      </c>
      <c r="F401" s="267" t="s">
        <v>44</v>
      </c>
      <c r="G401" s="250">
        <v>1</v>
      </c>
      <c r="H401" s="268">
        <v>881.68</v>
      </c>
      <c r="I401" s="268">
        <v>190.26</v>
      </c>
      <c r="J401" s="268">
        <v>874.89</v>
      </c>
      <c r="K401" s="268">
        <v>1065.1500000000001</v>
      </c>
      <c r="L401" s="268">
        <v>190.26</v>
      </c>
      <c r="M401" s="268">
        <v>874.89</v>
      </c>
      <c r="N401" s="268">
        <v>1065.1500000000001</v>
      </c>
      <c r="O401" s="269">
        <f t="shared" si="44"/>
        <v>5.0911945921824795E-3</v>
      </c>
      <c r="P401" s="40"/>
      <c r="Q401" s="40"/>
      <c r="R401" s="40"/>
      <c r="S401" s="40"/>
      <c r="T401" s="40"/>
      <c r="U401" s="40"/>
      <c r="V401" s="40"/>
      <c r="W401" s="40"/>
      <c r="X401" s="40"/>
      <c r="Y401" s="40"/>
      <c r="Z401" s="40"/>
      <c r="AA401" s="40"/>
      <c r="AB401" s="40"/>
      <c r="AC401" s="40"/>
      <c r="AD401" s="40"/>
      <c r="AE401" s="40"/>
      <c r="AF401" s="40"/>
      <c r="AG401" s="40"/>
      <c r="AH401" s="40"/>
      <c r="AI401" s="40"/>
      <c r="AJ401" s="40"/>
    </row>
    <row r="402" spans="1:36" ht="28.5" x14ac:dyDescent="0.2">
      <c r="A402" s="51"/>
      <c r="B402" s="265" t="s">
        <v>3367</v>
      </c>
      <c r="C402" s="266" t="s">
        <v>3245</v>
      </c>
      <c r="D402" s="265" t="s">
        <v>143</v>
      </c>
      <c r="E402" s="265" t="s">
        <v>3368</v>
      </c>
      <c r="F402" s="267" t="s">
        <v>165</v>
      </c>
      <c r="G402" s="250">
        <v>3</v>
      </c>
      <c r="H402" s="268">
        <v>1874.11</v>
      </c>
      <c r="I402" s="268">
        <v>395.15</v>
      </c>
      <c r="J402" s="268">
        <v>1868.96</v>
      </c>
      <c r="K402" s="268">
        <v>2264.11</v>
      </c>
      <c r="L402" s="268">
        <v>1185.45</v>
      </c>
      <c r="M402" s="268">
        <v>5606.88</v>
      </c>
      <c r="N402" s="268">
        <v>6792.33</v>
      </c>
      <c r="O402" s="269">
        <f t="shared" si="44"/>
        <v>3.2465919132815865E-2</v>
      </c>
      <c r="P402" s="40"/>
      <c r="Q402" s="40"/>
      <c r="R402" s="40"/>
      <c r="S402" s="40"/>
      <c r="T402" s="40"/>
      <c r="U402" s="40"/>
      <c r="V402" s="40"/>
      <c r="W402" s="40"/>
      <c r="X402" s="40"/>
      <c r="Y402" s="40"/>
      <c r="Z402" s="40"/>
      <c r="AA402" s="40"/>
      <c r="AB402" s="40"/>
      <c r="AC402" s="40"/>
      <c r="AD402" s="40"/>
      <c r="AE402" s="40"/>
      <c r="AF402" s="40"/>
      <c r="AG402" s="40"/>
      <c r="AH402" s="40"/>
      <c r="AI402" s="40"/>
      <c r="AJ402" s="40"/>
    </row>
    <row r="403" spans="1:36" ht="28.5" x14ac:dyDescent="0.2">
      <c r="A403" s="51"/>
      <c r="B403" s="265" t="s">
        <v>3369</v>
      </c>
      <c r="C403" s="266" t="s">
        <v>3370</v>
      </c>
      <c r="D403" s="265" t="s">
        <v>40</v>
      </c>
      <c r="E403" s="265" t="s">
        <v>3371</v>
      </c>
      <c r="F403" s="267" t="s">
        <v>44</v>
      </c>
      <c r="G403" s="250">
        <v>1</v>
      </c>
      <c r="H403" s="268">
        <v>1408.76</v>
      </c>
      <c r="I403" s="268">
        <v>37.51</v>
      </c>
      <c r="J403" s="268">
        <v>1664.41</v>
      </c>
      <c r="K403" s="268">
        <v>1701.92</v>
      </c>
      <c r="L403" s="268">
        <v>37.51</v>
      </c>
      <c r="M403" s="268">
        <v>1664.41</v>
      </c>
      <c r="N403" s="268">
        <v>1701.92</v>
      </c>
      <c r="O403" s="269">
        <f t="shared" si="44"/>
        <v>8.1348222319177627E-3</v>
      </c>
      <c r="P403" s="40"/>
      <c r="Q403" s="40"/>
      <c r="R403" s="40"/>
      <c r="S403" s="40"/>
      <c r="T403" s="40"/>
      <c r="U403" s="40"/>
      <c r="V403" s="40"/>
      <c r="W403" s="40"/>
      <c r="X403" s="40"/>
      <c r="Y403" s="40"/>
      <c r="Z403" s="40"/>
      <c r="AA403" s="40"/>
      <c r="AB403" s="40"/>
      <c r="AC403" s="40"/>
      <c r="AD403" s="40"/>
      <c r="AE403" s="40"/>
      <c r="AF403" s="40"/>
      <c r="AG403" s="40"/>
      <c r="AH403" s="40"/>
      <c r="AI403" s="40"/>
      <c r="AJ403" s="40"/>
    </row>
    <row r="404" spans="1:36" ht="14.25" x14ac:dyDescent="0.2">
      <c r="A404" s="51"/>
      <c r="B404" s="265" t="s">
        <v>3372</v>
      </c>
      <c r="C404" s="266" t="s">
        <v>3247</v>
      </c>
      <c r="D404" s="265" t="s">
        <v>51</v>
      </c>
      <c r="E404" s="265" t="s">
        <v>3373</v>
      </c>
      <c r="F404" s="267" t="s">
        <v>44</v>
      </c>
      <c r="G404" s="250">
        <v>1</v>
      </c>
      <c r="H404" s="268">
        <v>1294.47</v>
      </c>
      <c r="I404" s="268">
        <v>215.42</v>
      </c>
      <c r="J404" s="268">
        <v>1348.42</v>
      </c>
      <c r="K404" s="268">
        <v>1563.84</v>
      </c>
      <c r="L404" s="268">
        <v>215.42</v>
      </c>
      <c r="M404" s="268">
        <v>1348.42</v>
      </c>
      <c r="N404" s="268">
        <v>1563.84</v>
      </c>
      <c r="O404" s="269">
        <f t="shared" si="44"/>
        <v>7.4748286636047954E-3</v>
      </c>
      <c r="P404" s="40"/>
      <c r="Q404" s="40"/>
      <c r="R404" s="40"/>
      <c r="S404" s="40"/>
      <c r="T404" s="40"/>
      <c r="U404" s="40"/>
      <c r="V404" s="40"/>
      <c r="W404" s="40"/>
      <c r="X404" s="40"/>
      <c r="Y404" s="40"/>
      <c r="Z404" s="40"/>
      <c r="AA404" s="40"/>
      <c r="AB404" s="40"/>
      <c r="AC404" s="40"/>
      <c r="AD404" s="40"/>
      <c r="AE404" s="40"/>
      <c r="AF404" s="40"/>
      <c r="AG404" s="40"/>
      <c r="AH404" s="40"/>
      <c r="AI404" s="40"/>
      <c r="AJ404" s="40"/>
    </row>
    <row r="405" spans="1:36" ht="14.25" x14ac:dyDescent="0.2">
      <c r="A405" s="51"/>
      <c r="B405" s="265" t="s">
        <v>3374</v>
      </c>
      <c r="C405" s="266" t="s">
        <v>1605</v>
      </c>
      <c r="D405" s="265" t="s">
        <v>51</v>
      </c>
      <c r="E405" s="265" t="s">
        <v>1606</v>
      </c>
      <c r="F405" s="267" t="s">
        <v>44</v>
      </c>
      <c r="G405" s="250">
        <v>4</v>
      </c>
      <c r="H405" s="268">
        <v>218.9</v>
      </c>
      <c r="I405" s="268">
        <v>66.069999999999993</v>
      </c>
      <c r="J405" s="268">
        <v>198.38</v>
      </c>
      <c r="K405" s="268">
        <v>264.45</v>
      </c>
      <c r="L405" s="268">
        <v>264.27999999999997</v>
      </c>
      <c r="M405" s="268">
        <v>793.52</v>
      </c>
      <c r="N405" s="268">
        <v>1057.8</v>
      </c>
      <c r="O405" s="269">
        <f t="shared" si="44"/>
        <v>5.0560631268935143E-3</v>
      </c>
      <c r="P405" s="40"/>
      <c r="Q405" s="40"/>
      <c r="R405" s="40"/>
      <c r="S405" s="40"/>
      <c r="T405" s="40"/>
      <c r="U405" s="40"/>
      <c r="V405" s="40"/>
      <c r="W405" s="40"/>
      <c r="X405" s="40"/>
      <c r="Y405" s="40"/>
      <c r="Z405" s="40"/>
      <c r="AA405" s="40"/>
      <c r="AB405" s="40"/>
      <c r="AC405" s="40"/>
      <c r="AD405" s="40"/>
      <c r="AE405" s="40"/>
      <c r="AF405" s="40"/>
      <c r="AG405" s="40"/>
      <c r="AH405" s="40"/>
      <c r="AI405" s="40"/>
      <c r="AJ405" s="40"/>
    </row>
    <row r="406" spans="1:36" x14ac:dyDescent="0.2">
      <c r="A406" s="51"/>
      <c r="B406" s="261" t="s">
        <v>1875</v>
      </c>
      <c r="C406" s="261"/>
      <c r="D406" s="261"/>
      <c r="E406" s="261" t="s">
        <v>277</v>
      </c>
      <c r="F406" s="261"/>
      <c r="G406" s="249"/>
      <c r="H406" s="262"/>
      <c r="I406" s="261"/>
      <c r="J406" s="261"/>
      <c r="K406" s="261"/>
      <c r="L406" s="261"/>
      <c r="M406" s="261"/>
      <c r="N406" s="263">
        <v>33283.519999999997</v>
      </c>
      <c r="O406" s="264">
        <f>N406/N315</f>
        <v>0.11401828121299742</v>
      </c>
      <c r="P406" s="40"/>
      <c r="Q406" s="40"/>
      <c r="R406" s="40"/>
      <c r="S406" s="40"/>
      <c r="T406" s="40"/>
      <c r="U406" s="40"/>
      <c r="V406" s="40"/>
      <c r="W406" s="40"/>
      <c r="X406" s="40"/>
      <c r="Y406" s="40"/>
      <c r="Z406" s="40"/>
      <c r="AA406" s="40"/>
      <c r="AB406" s="40"/>
      <c r="AC406" s="40"/>
      <c r="AD406" s="40"/>
      <c r="AE406" s="40"/>
      <c r="AF406" s="40"/>
      <c r="AG406" s="40"/>
      <c r="AH406" s="40"/>
      <c r="AI406" s="40"/>
      <c r="AJ406" s="40"/>
    </row>
    <row r="407" spans="1:36" ht="28.5" x14ac:dyDescent="0.2">
      <c r="A407" s="51"/>
      <c r="B407" s="265" t="s">
        <v>1946</v>
      </c>
      <c r="C407" s="266" t="s">
        <v>280</v>
      </c>
      <c r="D407" s="265" t="s">
        <v>40</v>
      </c>
      <c r="E407" s="265" t="s">
        <v>281</v>
      </c>
      <c r="F407" s="267" t="s">
        <v>44</v>
      </c>
      <c r="G407" s="250">
        <v>22</v>
      </c>
      <c r="H407" s="268">
        <v>106.75</v>
      </c>
      <c r="I407" s="268">
        <v>20.88</v>
      </c>
      <c r="J407" s="268">
        <v>108.08</v>
      </c>
      <c r="K407" s="268">
        <v>128.96</v>
      </c>
      <c r="L407" s="268">
        <v>459.36</v>
      </c>
      <c r="M407" s="268">
        <v>2377.7600000000002</v>
      </c>
      <c r="N407" s="268">
        <v>2837.12</v>
      </c>
      <c r="O407" s="269">
        <f>N407/N$406</f>
        <v>8.5240984126678909E-2</v>
      </c>
      <c r="P407" s="40"/>
      <c r="Q407" s="40"/>
      <c r="R407" s="40"/>
      <c r="S407" s="40"/>
      <c r="T407" s="40"/>
      <c r="U407" s="40"/>
      <c r="V407" s="40"/>
      <c r="W407" s="40"/>
      <c r="X407" s="40"/>
      <c r="Y407" s="40"/>
      <c r="Z407" s="40"/>
      <c r="AA407" s="40"/>
      <c r="AB407" s="40"/>
      <c r="AC407" s="40"/>
      <c r="AD407" s="40"/>
      <c r="AE407" s="40"/>
      <c r="AF407" s="40"/>
      <c r="AG407" s="40"/>
      <c r="AH407" s="40"/>
      <c r="AI407" s="40"/>
      <c r="AJ407" s="40"/>
    </row>
    <row r="408" spans="1:36" ht="28.5" x14ac:dyDescent="0.2">
      <c r="A408" s="51"/>
      <c r="B408" s="265" t="s">
        <v>1947</v>
      </c>
      <c r="C408" s="266" t="s">
        <v>1641</v>
      </c>
      <c r="D408" s="265" t="s">
        <v>196</v>
      </c>
      <c r="E408" s="265" t="s">
        <v>1846</v>
      </c>
      <c r="F408" s="267" t="s">
        <v>44</v>
      </c>
      <c r="G408" s="250">
        <v>26</v>
      </c>
      <c r="H408" s="268">
        <v>333.11</v>
      </c>
      <c r="I408" s="268">
        <v>25.44</v>
      </c>
      <c r="J408" s="268">
        <v>376.99</v>
      </c>
      <c r="K408" s="268">
        <v>402.43</v>
      </c>
      <c r="L408" s="268">
        <v>661.44</v>
      </c>
      <c r="M408" s="268">
        <v>9801.74</v>
      </c>
      <c r="N408" s="268">
        <v>10463.18</v>
      </c>
      <c r="O408" s="269">
        <f t="shared" ref="O408:O412" si="45">N408/N$406</f>
        <v>0.31436518733595487</v>
      </c>
      <c r="P408" s="40"/>
      <c r="Q408" s="40"/>
      <c r="R408" s="40"/>
      <c r="S408" s="40"/>
      <c r="T408" s="40"/>
      <c r="U408" s="40"/>
      <c r="V408" s="40"/>
      <c r="W408" s="40"/>
      <c r="X408" s="40"/>
      <c r="Y408" s="40"/>
      <c r="Z408" s="40"/>
      <c r="AA408" s="40"/>
      <c r="AB408" s="40"/>
      <c r="AC408" s="40"/>
      <c r="AD408" s="40"/>
      <c r="AE408" s="40"/>
      <c r="AF408" s="40"/>
      <c r="AG408" s="40"/>
      <c r="AH408" s="40"/>
      <c r="AI408" s="40"/>
      <c r="AJ408" s="40"/>
    </row>
    <row r="409" spans="1:36" ht="14.25" x14ac:dyDescent="0.2">
      <c r="A409" s="51"/>
      <c r="B409" s="265" t="s">
        <v>1948</v>
      </c>
      <c r="C409" s="266" t="s">
        <v>2113</v>
      </c>
      <c r="D409" s="265" t="s">
        <v>51</v>
      </c>
      <c r="E409" s="265" t="s">
        <v>2114</v>
      </c>
      <c r="F409" s="267" t="s">
        <v>44</v>
      </c>
      <c r="G409" s="250">
        <v>20</v>
      </c>
      <c r="H409" s="268">
        <v>60.07</v>
      </c>
      <c r="I409" s="268">
        <v>44.04</v>
      </c>
      <c r="J409" s="268">
        <v>28.53</v>
      </c>
      <c r="K409" s="268">
        <v>72.569999999999993</v>
      </c>
      <c r="L409" s="268">
        <v>880.8</v>
      </c>
      <c r="M409" s="268">
        <v>570.6</v>
      </c>
      <c r="N409" s="268">
        <v>1451.4</v>
      </c>
      <c r="O409" s="269">
        <f t="shared" si="45"/>
        <v>4.3607166549691864E-2</v>
      </c>
      <c r="P409" s="40"/>
      <c r="Q409" s="40"/>
      <c r="R409" s="40"/>
      <c r="S409" s="40"/>
      <c r="T409" s="40"/>
      <c r="U409" s="40"/>
      <c r="V409" s="40"/>
      <c r="W409" s="40"/>
      <c r="X409" s="40"/>
      <c r="Y409" s="40"/>
      <c r="Z409" s="40"/>
      <c r="AA409" s="40"/>
      <c r="AB409" s="40"/>
      <c r="AC409" s="40"/>
      <c r="AD409" s="40"/>
      <c r="AE409" s="40"/>
      <c r="AF409" s="40"/>
      <c r="AG409" s="40"/>
      <c r="AH409" s="40"/>
      <c r="AI409" s="40"/>
      <c r="AJ409" s="40"/>
    </row>
    <row r="410" spans="1:36" ht="14.25" x14ac:dyDescent="0.2">
      <c r="A410" s="51"/>
      <c r="B410" s="265" t="s">
        <v>2333</v>
      </c>
      <c r="C410" s="266" t="s">
        <v>2115</v>
      </c>
      <c r="D410" s="265" t="s">
        <v>143</v>
      </c>
      <c r="E410" s="265" t="s">
        <v>2116</v>
      </c>
      <c r="F410" s="267" t="s">
        <v>165</v>
      </c>
      <c r="G410" s="250">
        <v>53</v>
      </c>
      <c r="H410" s="268">
        <v>223.08</v>
      </c>
      <c r="I410" s="268">
        <v>19.78</v>
      </c>
      <c r="J410" s="268">
        <v>249.72</v>
      </c>
      <c r="K410" s="268">
        <v>269.5</v>
      </c>
      <c r="L410" s="268">
        <v>1048.3399999999999</v>
      </c>
      <c r="M410" s="268">
        <v>13235.16</v>
      </c>
      <c r="N410" s="268">
        <v>14283.5</v>
      </c>
      <c r="O410" s="269">
        <f t="shared" si="45"/>
        <v>0.42914631625501154</v>
      </c>
      <c r="P410" s="40"/>
      <c r="Q410" s="40"/>
      <c r="R410" s="40"/>
      <c r="S410" s="40"/>
      <c r="T410" s="40"/>
      <c r="U410" s="40"/>
      <c r="V410" s="40"/>
      <c r="W410" s="40"/>
      <c r="X410" s="40"/>
      <c r="Y410" s="40"/>
      <c r="Z410" s="40"/>
      <c r="AA410" s="40"/>
      <c r="AB410" s="40"/>
      <c r="AC410" s="40"/>
      <c r="AD410" s="40"/>
      <c r="AE410" s="40"/>
      <c r="AF410" s="40"/>
      <c r="AG410" s="40"/>
      <c r="AH410" s="40"/>
      <c r="AI410" s="40"/>
      <c r="AJ410" s="40"/>
    </row>
    <row r="411" spans="1:36" ht="28.5" x14ac:dyDescent="0.2">
      <c r="A411" s="51"/>
      <c r="B411" s="265" t="s">
        <v>3164</v>
      </c>
      <c r="C411" s="266" t="s">
        <v>280</v>
      </c>
      <c r="D411" s="265" t="s">
        <v>40</v>
      </c>
      <c r="E411" s="265" t="s">
        <v>281</v>
      </c>
      <c r="F411" s="267" t="s">
        <v>44</v>
      </c>
      <c r="G411" s="250">
        <v>24</v>
      </c>
      <c r="H411" s="268">
        <v>106.75</v>
      </c>
      <c r="I411" s="268">
        <v>20.88</v>
      </c>
      <c r="J411" s="268">
        <v>108.08</v>
      </c>
      <c r="K411" s="268">
        <v>128.96</v>
      </c>
      <c r="L411" s="268">
        <v>501.12</v>
      </c>
      <c r="M411" s="268">
        <v>2593.92</v>
      </c>
      <c r="N411" s="268">
        <v>3095.04</v>
      </c>
      <c r="O411" s="269">
        <f t="shared" si="45"/>
        <v>9.2990164501831549E-2</v>
      </c>
      <c r="P411" s="40"/>
      <c r="Q411" s="40"/>
      <c r="R411" s="40"/>
      <c r="S411" s="40"/>
      <c r="T411" s="40"/>
      <c r="U411" s="40"/>
      <c r="V411" s="40"/>
      <c r="W411" s="40"/>
      <c r="X411" s="40"/>
      <c r="Y411" s="40"/>
      <c r="Z411" s="40"/>
      <c r="AA411" s="40"/>
      <c r="AB411" s="40"/>
      <c r="AC411" s="40"/>
      <c r="AD411" s="40"/>
      <c r="AE411" s="40"/>
      <c r="AF411" s="40"/>
      <c r="AG411" s="40"/>
      <c r="AH411" s="40"/>
      <c r="AI411" s="40"/>
      <c r="AJ411" s="40"/>
    </row>
    <row r="412" spans="1:36" ht="28.5" x14ac:dyDescent="0.2">
      <c r="A412" s="51"/>
      <c r="B412" s="265" t="s">
        <v>3375</v>
      </c>
      <c r="C412" s="266" t="s">
        <v>3249</v>
      </c>
      <c r="D412" s="265" t="s">
        <v>196</v>
      </c>
      <c r="E412" s="265" t="s">
        <v>3376</v>
      </c>
      <c r="F412" s="267" t="s">
        <v>44</v>
      </c>
      <c r="G412" s="250">
        <v>8</v>
      </c>
      <c r="H412" s="268">
        <v>119.33</v>
      </c>
      <c r="I412" s="268">
        <v>44.75</v>
      </c>
      <c r="J412" s="268">
        <v>99.41</v>
      </c>
      <c r="K412" s="268">
        <v>144.16</v>
      </c>
      <c r="L412" s="268">
        <v>358</v>
      </c>
      <c r="M412" s="268">
        <v>795.28</v>
      </c>
      <c r="N412" s="268">
        <v>1153.28</v>
      </c>
      <c r="O412" s="269">
        <f t="shared" si="45"/>
        <v>3.4650181230831356E-2</v>
      </c>
      <c r="P412" s="40"/>
      <c r="Q412" s="40"/>
      <c r="R412" s="40"/>
      <c r="S412" s="40"/>
      <c r="T412" s="40"/>
      <c r="U412" s="40"/>
      <c r="V412" s="40"/>
      <c r="W412" s="40"/>
      <c r="X412" s="40"/>
      <c r="Y412" s="40"/>
      <c r="Z412" s="40"/>
      <c r="AA412" s="40"/>
      <c r="AB412" s="40"/>
      <c r="AC412" s="40"/>
      <c r="AD412" s="40"/>
      <c r="AE412" s="40"/>
      <c r="AF412" s="40"/>
      <c r="AG412" s="40"/>
      <c r="AH412" s="40"/>
      <c r="AI412" s="40"/>
      <c r="AJ412" s="40"/>
    </row>
    <row r="413" spans="1:36" x14ac:dyDescent="0.2">
      <c r="A413" s="51"/>
      <c r="B413" s="261" t="s">
        <v>2096</v>
      </c>
      <c r="C413" s="261"/>
      <c r="D413" s="261"/>
      <c r="E413" s="261" t="s">
        <v>1643</v>
      </c>
      <c r="F413" s="261"/>
      <c r="G413" s="249"/>
      <c r="H413" s="262"/>
      <c r="I413" s="261"/>
      <c r="J413" s="261"/>
      <c r="K413" s="261"/>
      <c r="L413" s="261"/>
      <c r="M413" s="261"/>
      <c r="N413" s="263">
        <v>49416.21</v>
      </c>
      <c r="O413" s="264">
        <f>N413/N315</f>
        <v>0.16928351713582385</v>
      </c>
      <c r="P413" s="40"/>
      <c r="Q413" s="40"/>
      <c r="R413" s="40"/>
      <c r="S413" s="40"/>
      <c r="T413" s="40"/>
      <c r="U413" s="40"/>
      <c r="V413" s="40"/>
      <c r="W413" s="40"/>
      <c r="X413" s="40"/>
      <c r="Y413" s="40"/>
      <c r="Z413" s="40"/>
      <c r="AA413" s="40"/>
      <c r="AB413" s="40"/>
      <c r="AC413" s="40"/>
      <c r="AD413" s="40"/>
      <c r="AE413" s="40"/>
      <c r="AF413" s="40"/>
      <c r="AG413" s="40"/>
      <c r="AH413" s="40"/>
      <c r="AI413" s="40"/>
      <c r="AJ413" s="40"/>
    </row>
    <row r="414" spans="1:36" ht="28.5" x14ac:dyDescent="0.2">
      <c r="A414" s="51"/>
      <c r="B414" s="265" t="s">
        <v>2097</v>
      </c>
      <c r="C414" s="266" t="s">
        <v>1194</v>
      </c>
      <c r="D414" s="265" t="s">
        <v>143</v>
      </c>
      <c r="E414" s="265" t="s">
        <v>2364</v>
      </c>
      <c r="F414" s="267" t="s">
        <v>165</v>
      </c>
      <c r="G414" s="250">
        <v>1</v>
      </c>
      <c r="H414" s="268">
        <v>354.21</v>
      </c>
      <c r="I414" s="268">
        <v>34.659999999999997</v>
      </c>
      <c r="J414" s="268">
        <v>393.26</v>
      </c>
      <c r="K414" s="268">
        <v>427.92</v>
      </c>
      <c r="L414" s="268">
        <v>34.659999999999997</v>
      </c>
      <c r="M414" s="268">
        <v>393.26</v>
      </c>
      <c r="N414" s="268">
        <v>427.92</v>
      </c>
      <c r="O414" s="269">
        <f>N414/N$413</f>
        <v>8.6595066679536949E-3</v>
      </c>
      <c r="P414" s="40"/>
      <c r="Q414" s="40"/>
      <c r="R414" s="40"/>
      <c r="S414" s="40"/>
      <c r="T414" s="40"/>
      <c r="U414" s="40"/>
      <c r="V414" s="40"/>
      <c r="W414" s="40"/>
      <c r="X414" s="40"/>
      <c r="Y414" s="40"/>
      <c r="Z414" s="40"/>
      <c r="AA414" s="40"/>
      <c r="AB414" s="40"/>
      <c r="AC414" s="40"/>
      <c r="AD414" s="40"/>
      <c r="AE414" s="40"/>
      <c r="AF414" s="40"/>
      <c r="AG414" s="40"/>
      <c r="AH414" s="40"/>
      <c r="AI414" s="40"/>
      <c r="AJ414" s="40"/>
    </row>
    <row r="415" spans="1:36" ht="28.5" x14ac:dyDescent="0.2">
      <c r="A415" s="51"/>
      <c r="B415" s="265" t="s">
        <v>2337</v>
      </c>
      <c r="C415" s="266" t="s">
        <v>1639</v>
      </c>
      <c r="D415" s="265" t="s">
        <v>40</v>
      </c>
      <c r="E415" s="265" t="s">
        <v>1640</v>
      </c>
      <c r="F415" s="267" t="s">
        <v>44</v>
      </c>
      <c r="G415" s="250">
        <v>12</v>
      </c>
      <c r="H415" s="268">
        <v>1120.45</v>
      </c>
      <c r="I415" s="268">
        <v>320.33999999999997</v>
      </c>
      <c r="J415" s="268">
        <v>1033.27</v>
      </c>
      <c r="K415" s="268">
        <v>1353.61</v>
      </c>
      <c r="L415" s="268">
        <v>3844.08</v>
      </c>
      <c r="M415" s="268">
        <v>12399.24</v>
      </c>
      <c r="N415" s="268">
        <v>16243.32</v>
      </c>
      <c r="O415" s="269">
        <f t="shared" ref="O415:O424" si="46">N415/N$413</f>
        <v>0.32870428549660119</v>
      </c>
      <c r="P415" s="40"/>
      <c r="Q415" s="40"/>
      <c r="R415" s="40"/>
      <c r="S415" s="40"/>
      <c r="T415" s="40"/>
      <c r="U415" s="40"/>
      <c r="V415" s="40"/>
      <c r="W415" s="40"/>
      <c r="X415" s="40"/>
      <c r="Y415" s="40"/>
      <c r="Z415" s="40"/>
      <c r="AA415" s="40"/>
      <c r="AB415" s="40"/>
      <c r="AC415" s="40"/>
      <c r="AD415" s="40"/>
      <c r="AE415" s="40"/>
      <c r="AF415" s="40"/>
      <c r="AG415" s="40"/>
      <c r="AH415" s="40"/>
      <c r="AI415" s="40"/>
      <c r="AJ415" s="40"/>
    </row>
    <row r="416" spans="1:36" ht="28.5" x14ac:dyDescent="0.2">
      <c r="A416" s="51"/>
      <c r="B416" s="265" t="s">
        <v>2338</v>
      </c>
      <c r="C416" s="266" t="s">
        <v>1644</v>
      </c>
      <c r="D416" s="265" t="s">
        <v>40</v>
      </c>
      <c r="E416" s="265" t="s">
        <v>1645</v>
      </c>
      <c r="F416" s="267" t="s">
        <v>44</v>
      </c>
      <c r="G416" s="250">
        <v>12</v>
      </c>
      <c r="H416" s="268">
        <v>50</v>
      </c>
      <c r="I416" s="268">
        <v>7.67</v>
      </c>
      <c r="J416" s="268">
        <v>52.73</v>
      </c>
      <c r="K416" s="268">
        <v>60.4</v>
      </c>
      <c r="L416" s="268">
        <v>92.04</v>
      </c>
      <c r="M416" s="268">
        <v>632.76</v>
      </c>
      <c r="N416" s="268">
        <v>724.8</v>
      </c>
      <c r="O416" s="269">
        <f t="shared" si="46"/>
        <v>1.4667251899730878E-2</v>
      </c>
      <c r="P416" s="40"/>
      <c r="Q416" s="40"/>
      <c r="R416" s="40"/>
      <c r="S416" s="40"/>
      <c r="T416" s="40"/>
      <c r="U416" s="40"/>
      <c r="V416" s="40"/>
      <c r="W416" s="40"/>
      <c r="X416" s="40"/>
      <c r="Y416" s="40"/>
      <c r="Z416" s="40"/>
      <c r="AA416" s="40"/>
      <c r="AB416" s="40"/>
      <c r="AC416" s="40"/>
      <c r="AD416" s="40"/>
      <c r="AE416" s="40"/>
      <c r="AF416" s="40"/>
      <c r="AG416" s="40"/>
      <c r="AH416" s="40"/>
      <c r="AI416" s="40"/>
      <c r="AJ416" s="40"/>
    </row>
    <row r="417" spans="1:36" ht="14.25" x14ac:dyDescent="0.2">
      <c r="A417" s="51"/>
      <c r="B417" s="265" t="s">
        <v>2341</v>
      </c>
      <c r="C417" s="266" t="s">
        <v>3251</v>
      </c>
      <c r="D417" s="265" t="s">
        <v>51</v>
      </c>
      <c r="E417" s="265" t="s">
        <v>3377</v>
      </c>
      <c r="F417" s="267" t="s">
        <v>44</v>
      </c>
      <c r="G417" s="250">
        <v>12</v>
      </c>
      <c r="H417" s="268">
        <v>196.8</v>
      </c>
      <c r="I417" s="268">
        <v>84.31</v>
      </c>
      <c r="J417" s="268">
        <v>153.44</v>
      </c>
      <c r="K417" s="268">
        <v>237.75</v>
      </c>
      <c r="L417" s="268">
        <v>1011.72</v>
      </c>
      <c r="M417" s="268">
        <v>1841.28</v>
      </c>
      <c r="N417" s="268">
        <v>2853</v>
      </c>
      <c r="O417" s="269">
        <f t="shared" si="46"/>
        <v>5.7734091707963849E-2</v>
      </c>
      <c r="P417" s="40"/>
      <c r="Q417" s="40"/>
      <c r="R417" s="40"/>
      <c r="S417" s="40"/>
      <c r="T417" s="40"/>
      <c r="U417" s="40"/>
      <c r="V417" s="40"/>
      <c r="W417" s="40"/>
      <c r="X417" s="40"/>
      <c r="Y417" s="40"/>
      <c r="Z417" s="40"/>
      <c r="AA417" s="40"/>
      <c r="AB417" s="40"/>
      <c r="AC417" s="40"/>
      <c r="AD417" s="40"/>
      <c r="AE417" s="40"/>
      <c r="AF417" s="40"/>
      <c r="AG417" s="40"/>
      <c r="AH417" s="40"/>
      <c r="AI417" s="40"/>
      <c r="AJ417" s="40"/>
    </row>
    <row r="418" spans="1:36" ht="14.25" x14ac:dyDescent="0.2">
      <c r="A418" s="51"/>
      <c r="B418" s="265" t="s">
        <v>2342</v>
      </c>
      <c r="C418" s="266" t="s">
        <v>230</v>
      </c>
      <c r="D418" s="265" t="s">
        <v>40</v>
      </c>
      <c r="E418" s="265" t="s">
        <v>231</v>
      </c>
      <c r="F418" s="267" t="s">
        <v>44</v>
      </c>
      <c r="G418" s="250">
        <v>1</v>
      </c>
      <c r="H418" s="268">
        <v>141.59</v>
      </c>
      <c r="I418" s="268">
        <v>6.98</v>
      </c>
      <c r="J418" s="268">
        <v>164.07</v>
      </c>
      <c r="K418" s="268">
        <v>171.05</v>
      </c>
      <c r="L418" s="268">
        <v>6.98</v>
      </c>
      <c r="M418" s="268">
        <v>164.07</v>
      </c>
      <c r="N418" s="268">
        <v>171.05</v>
      </c>
      <c r="O418" s="269">
        <f t="shared" si="46"/>
        <v>3.4614147867673382E-3</v>
      </c>
      <c r="P418" s="40"/>
      <c r="Q418" s="40"/>
      <c r="R418" s="40"/>
      <c r="S418" s="40"/>
      <c r="T418" s="40"/>
      <c r="U418" s="40"/>
      <c r="V418" s="40"/>
      <c r="W418" s="40"/>
      <c r="X418" s="40"/>
      <c r="Y418" s="40"/>
      <c r="Z418" s="40"/>
      <c r="AA418" s="40"/>
      <c r="AB418" s="40"/>
      <c r="AC418" s="40"/>
      <c r="AD418" s="40"/>
      <c r="AE418" s="40"/>
      <c r="AF418" s="40"/>
      <c r="AG418" s="40"/>
      <c r="AH418" s="40"/>
      <c r="AI418" s="40"/>
      <c r="AJ418" s="40"/>
    </row>
    <row r="419" spans="1:36" ht="14.25" x14ac:dyDescent="0.2">
      <c r="A419" s="51"/>
      <c r="B419" s="265" t="s">
        <v>2343</v>
      </c>
      <c r="C419" s="266" t="s">
        <v>1646</v>
      </c>
      <c r="D419" s="265" t="s">
        <v>40</v>
      </c>
      <c r="E419" s="265" t="s">
        <v>1647</v>
      </c>
      <c r="F419" s="267" t="s">
        <v>44</v>
      </c>
      <c r="G419" s="250">
        <v>2</v>
      </c>
      <c r="H419" s="268">
        <v>169.17</v>
      </c>
      <c r="I419" s="268">
        <v>8.65</v>
      </c>
      <c r="J419" s="268">
        <v>195.72</v>
      </c>
      <c r="K419" s="268">
        <v>204.37</v>
      </c>
      <c r="L419" s="268">
        <v>17.3</v>
      </c>
      <c r="M419" s="268">
        <v>391.44</v>
      </c>
      <c r="N419" s="268">
        <v>408.74</v>
      </c>
      <c r="O419" s="269">
        <f t="shared" si="46"/>
        <v>8.2713749192825595E-3</v>
      </c>
      <c r="P419" s="40"/>
      <c r="Q419" s="40"/>
      <c r="R419" s="40"/>
      <c r="S419" s="40"/>
      <c r="T419" s="40"/>
      <c r="U419" s="40"/>
      <c r="V419" s="40"/>
      <c r="W419" s="40"/>
      <c r="X419" s="40"/>
      <c r="Y419" s="40"/>
      <c r="Z419" s="40"/>
      <c r="AA419" s="40"/>
      <c r="AB419" s="40"/>
      <c r="AC419" s="40"/>
      <c r="AD419" s="40"/>
      <c r="AE419" s="40"/>
      <c r="AF419" s="40"/>
      <c r="AG419" s="40"/>
      <c r="AH419" s="40"/>
      <c r="AI419" s="40"/>
      <c r="AJ419" s="40"/>
    </row>
    <row r="420" spans="1:36" ht="14.25" x14ac:dyDescent="0.2">
      <c r="A420" s="51"/>
      <c r="B420" s="265" t="s">
        <v>2344</v>
      </c>
      <c r="C420" s="266" t="s">
        <v>1648</v>
      </c>
      <c r="D420" s="265" t="s">
        <v>40</v>
      </c>
      <c r="E420" s="265" t="s">
        <v>1649</v>
      </c>
      <c r="F420" s="267" t="s">
        <v>44</v>
      </c>
      <c r="G420" s="250">
        <v>31</v>
      </c>
      <c r="H420" s="268">
        <v>28.72</v>
      </c>
      <c r="I420" s="268">
        <v>9.89</v>
      </c>
      <c r="J420" s="268">
        <v>24.8</v>
      </c>
      <c r="K420" s="268">
        <v>34.69</v>
      </c>
      <c r="L420" s="268">
        <v>306.58999999999997</v>
      </c>
      <c r="M420" s="268">
        <v>768.8</v>
      </c>
      <c r="N420" s="268">
        <v>1075.3900000000001</v>
      </c>
      <c r="O420" s="269">
        <f t="shared" si="46"/>
        <v>2.1761887445435418E-2</v>
      </c>
      <c r="P420" s="40"/>
      <c r="Q420" s="40"/>
      <c r="R420" s="40"/>
      <c r="S420" s="40"/>
      <c r="T420" s="40"/>
      <c r="U420" s="40"/>
      <c r="V420" s="40"/>
      <c r="W420" s="40"/>
      <c r="X420" s="40"/>
      <c r="Y420" s="40"/>
      <c r="Z420" s="40"/>
      <c r="AA420" s="40"/>
      <c r="AB420" s="40"/>
      <c r="AC420" s="40"/>
      <c r="AD420" s="40"/>
      <c r="AE420" s="40"/>
      <c r="AF420" s="40"/>
      <c r="AG420" s="40"/>
      <c r="AH420" s="40"/>
      <c r="AI420" s="40"/>
      <c r="AJ420" s="40"/>
    </row>
    <row r="421" spans="1:36" ht="14.25" x14ac:dyDescent="0.2">
      <c r="A421" s="51"/>
      <c r="B421" s="265" t="s">
        <v>2345</v>
      </c>
      <c r="C421" s="266" t="s">
        <v>224</v>
      </c>
      <c r="D421" s="265" t="s">
        <v>51</v>
      </c>
      <c r="E421" s="265" t="s">
        <v>225</v>
      </c>
      <c r="F421" s="267" t="s">
        <v>55</v>
      </c>
      <c r="G421" s="250">
        <v>325.60000000000002</v>
      </c>
      <c r="H421" s="268">
        <v>42.36</v>
      </c>
      <c r="I421" s="268">
        <v>1.52</v>
      </c>
      <c r="J421" s="268">
        <v>49.65</v>
      </c>
      <c r="K421" s="268">
        <v>51.17</v>
      </c>
      <c r="L421" s="268">
        <v>494.91199999999998</v>
      </c>
      <c r="M421" s="268">
        <v>16166.038</v>
      </c>
      <c r="N421" s="268">
        <v>16660.95</v>
      </c>
      <c r="O421" s="269">
        <f t="shared" si="46"/>
        <v>0.33715556089793208</v>
      </c>
      <c r="P421" s="40"/>
      <c r="Q421" s="40"/>
      <c r="R421" s="40"/>
      <c r="S421" s="40"/>
      <c r="T421" s="40"/>
      <c r="U421" s="40"/>
      <c r="V421" s="40"/>
      <c r="W421" s="40"/>
      <c r="X421" s="40"/>
      <c r="Y421" s="40"/>
      <c r="Z421" s="40"/>
      <c r="AA421" s="40"/>
      <c r="AB421" s="40"/>
      <c r="AC421" s="40"/>
      <c r="AD421" s="40"/>
      <c r="AE421" s="40"/>
      <c r="AF421" s="40"/>
      <c r="AG421" s="40"/>
      <c r="AH421" s="40"/>
      <c r="AI421" s="40"/>
      <c r="AJ421" s="40"/>
    </row>
    <row r="422" spans="1:36" ht="14.25" x14ac:dyDescent="0.2">
      <c r="A422" s="51"/>
      <c r="B422" s="265" t="s">
        <v>2346</v>
      </c>
      <c r="C422" s="266" t="s">
        <v>226</v>
      </c>
      <c r="D422" s="265" t="s">
        <v>51</v>
      </c>
      <c r="E422" s="265" t="s">
        <v>227</v>
      </c>
      <c r="F422" s="267" t="s">
        <v>55</v>
      </c>
      <c r="G422" s="250">
        <v>132.5</v>
      </c>
      <c r="H422" s="268">
        <v>59.81</v>
      </c>
      <c r="I422" s="268">
        <v>1.52</v>
      </c>
      <c r="J422" s="268">
        <v>70.73</v>
      </c>
      <c r="K422" s="268">
        <v>72.25</v>
      </c>
      <c r="L422" s="268">
        <v>201.4</v>
      </c>
      <c r="M422" s="268">
        <v>9371.7199999999993</v>
      </c>
      <c r="N422" s="268">
        <v>9573.1200000000008</v>
      </c>
      <c r="O422" s="269">
        <f t="shared" si="46"/>
        <v>0.19372428601869712</v>
      </c>
      <c r="P422" s="40"/>
      <c r="Q422" s="40"/>
      <c r="R422" s="40"/>
      <c r="S422" s="40"/>
      <c r="T422" s="40"/>
      <c r="U422" s="40"/>
      <c r="V422" s="40"/>
      <c r="W422" s="40"/>
      <c r="X422" s="40"/>
      <c r="Y422" s="40"/>
      <c r="Z422" s="40"/>
      <c r="AA422" s="40"/>
      <c r="AB422" s="40"/>
      <c r="AC422" s="40"/>
      <c r="AD422" s="40"/>
      <c r="AE422" s="40"/>
      <c r="AF422" s="40"/>
      <c r="AG422" s="40"/>
      <c r="AH422" s="40"/>
      <c r="AI422" s="40"/>
      <c r="AJ422" s="40"/>
    </row>
    <row r="423" spans="1:36" ht="28.5" x14ac:dyDescent="0.2">
      <c r="A423" s="51"/>
      <c r="B423" s="265" t="s">
        <v>2347</v>
      </c>
      <c r="C423" s="266" t="s">
        <v>1650</v>
      </c>
      <c r="D423" s="265" t="s">
        <v>40</v>
      </c>
      <c r="E423" s="265" t="s">
        <v>1651</v>
      </c>
      <c r="F423" s="267" t="s">
        <v>44</v>
      </c>
      <c r="G423" s="250">
        <v>14</v>
      </c>
      <c r="H423" s="268">
        <v>64.22</v>
      </c>
      <c r="I423" s="268">
        <v>38.75</v>
      </c>
      <c r="J423" s="268">
        <v>38.83</v>
      </c>
      <c r="K423" s="268">
        <v>77.58</v>
      </c>
      <c r="L423" s="268">
        <v>542.5</v>
      </c>
      <c r="M423" s="268">
        <v>543.62</v>
      </c>
      <c r="N423" s="268">
        <v>1086.1199999999999</v>
      </c>
      <c r="O423" s="269">
        <f t="shared" si="46"/>
        <v>2.1979022672924529E-2</v>
      </c>
      <c r="P423" s="40"/>
      <c r="Q423" s="40"/>
      <c r="R423" s="40"/>
      <c r="S423" s="40"/>
      <c r="T423" s="40"/>
      <c r="U423" s="40"/>
      <c r="V423" s="40"/>
      <c r="W423" s="40"/>
      <c r="X423" s="40"/>
      <c r="Y423" s="40"/>
      <c r="Z423" s="40"/>
      <c r="AA423" s="40"/>
      <c r="AB423" s="40"/>
      <c r="AC423" s="40"/>
      <c r="AD423" s="40"/>
      <c r="AE423" s="40"/>
      <c r="AF423" s="40"/>
      <c r="AG423" s="40"/>
      <c r="AH423" s="40"/>
      <c r="AI423" s="40"/>
      <c r="AJ423" s="40"/>
    </row>
    <row r="424" spans="1:36" ht="14.25" x14ac:dyDescent="0.2">
      <c r="A424" s="51"/>
      <c r="B424" s="265" t="s">
        <v>2348</v>
      </c>
      <c r="C424" s="266" t="s">
        <v>1652</v>
      </c>
      <c r="D424" s="265" t="s">
        <v>40</v>
      </c>
      <c r="E424" s="265" t="s">
        <v>1653</v>
      </c>
      <c r="F424" s="267" t="s">
        <v>44</v>
      </c>
      <c r="G424" s="250">
        <v>20</v>
      </c>
      <c r="H424" s="268">
        <v>7.94</v>
      </c>
      <c r="I424" s="268">
        <v>1.93</v>
      </c>
      <c r="J424" s="268">
        <v>7.66</v>
      </c>
      <c r="K424" s="268">
        <v>9.59</v>
      </c>
      <c r="L424" s="268">
        <v>38.6</v>
      </c>
      <c r="M424" s="268">
        <v>153.19999999999999</v>
      </c>
      <c r="N424" s="268">
        <v>191.8</v>
      </c>
      <c r="O424" s="269">
        <f t="shared" si="46"/>
        <v>3.8813174867113444E-3</v>
      </c>
      <c r="P424" s="40"/>
      <c r="Q424" s="40"/>
      <c r="R424" s="40"/>
      <c r="S424" s="40"/>
      <c r="T424" s="40"/>
      <c r="U424" s="40"/>
      <c r="V424" s="40"/>
      <c r="W424" s="40"/>
      <c r="X424" s="40"/>
      <c r="Y424" s="40"/>
      <c r="Z424" s="40"/>
      <c r="AA424" s="40"/>
      <c r="AB424" s="40"/>
      <c r="AC424" s="40"/>
      <c r="AD424" s="40"/>
      <c r="AE424" s="40"/>
      <c r="AF424" s="40"/>
      <c r="AG424" s="40"/>
      <c r="AH424" s="40"/>
      <c r="AI424" s="40"/>
      <c r="AJ424" s="40"/>
    </row>
    <row r="425" spans="1:36" x14ac:dyDescent="0.2">
      <c r="A425" s="51"/>
      <c r="B425" s="261">
        <v>17</v>
      </c>
      <c r="C425" s="261"/>
      <c r="D425" s="261"/>
      <c r="E425" s="261" t="s">
        <v>297</v>
      </c>
      <c r="F425" s="261"/>
      <c r="G425" s="249"/>
      <c r="H425" s="262"/>
      <c r="I425" s="261"/>
      <c r="J425" s="261"/>
      <c r="K425" s="261"/>
      <c r="L425" s="261"/>
      <c r="M425" s="261"/>
      <c r="N425" s="263">
        <f>N426+N439</f>
        <v>108081.44</v>
      </c>
      <c r="O425" s="341">
        <f>N425/N471</f>
        <v>4.435513802900911E-2</v>
      </c>
      <c r="P425" s="40"/>
      <c r="Q425" s="40"/>
      <c r="R425" s="40"/>
      <c r="S425" s="40"/>
      <c r="T425" s="40"/>
      <c r="U425" s="40"/>
      <c r="V425" s="40"/>
      <c r="W425" s="40"/>
      <c r="X425" s="40"/>
      <c r="Y425" s="40"/>
      <c r="Z425" s="40"/>
      <c r="AA425" s="40"/>
      <c r="AB425" s="40"/>
      <c r="AC425" s="40"/>
      <c r="AD425" s="40"/>
      <c r="AE425" s="40"/>
      <c r="AF425" s="40"/>
      <c r="AG425" s="40"/>
      <c r="AH425" s="40"/>
      <c r="AI425" s="40"/>
      <c r="AJ425" s="40"/>
    </row>
    <row r="426" spans="1:36" x14ac:dyDescent="0.2">
      <c r="A426" s="51"/>
      <c r="B426" s="261" t="s">
        <v>278</v>
      </c>
      <c r="C426" s="261"/>
      <c r="D426" s="261"/>
      <c r="E426" s="261" t="s">
        <v>1592</v>
      </c>
      <c r="F426" s="261"/>
      <c r="G426" s="249"/>
      <c r="H426" s="262"/>
      <c r="I426" s="261"/>
      <c r="J426" s="261"/>
      <c r="K426" s="261"/>
      <c r="L426" s="261"/>
      <c r="M426" s="261"/>
      <c r="N426" s="263">
        <v>80187.789999999994</v>
      </c>
      <c r="O426" s="264">
        <f>N426/N425</f>
        <v>0.74192007434393914</v>
      </c>
      <c r="P426" s="40"/>
      <c r="Q426" s="40"/>
      <c r="R426" s="40"/>
      <c r="S426" s="40"/>
      <c r="T426" s="40"/>
      <c r="U426" s="40"/>
      <c r="V426" s="40"/>
      <c r="W426" s="40"/>
      <c r="X426" s="40"/>
      <c r="Y426" s="40"/>
      <c r="Z426" s="40"/>
      <c r="AA426" s="40"/>
      <c r="AB426" s="40"/>
      <c r="AC426" s="40"/>
      <c r="AD426" s="40"/>
      <c r="AE426" s="40"/>
      <c r="AF426" s="40"/>
      <c r="AG426" s="40"/>
      <c r="AH426" s="40"/>
      <c r="AI426" s="40"/>
      <c r="AJ426" s="40"/>
    </row>
    <row r="427" spans="1:36" ht="28.5" x14ac:dyDescent="0.2">
      <c r="A427" s="51"/>
      <c r="B427" s="265" t="s">
        <v>1501</v>
      </c>
      <c r="C427" s="266" t="s">
        <v>2365</v>
      </c>
      <c r="D427" s="265" t="s">
        <v>40</v>
      </c>
      <c r="E427" s="265" t="s">
        <v>2366</v>
      </c>
      <c r="F427" s="267" t="s">
        <v>55</v>
      </c>
      <c r="G427" s="250">
        <v>136</v>
      </c>
      <c r="H427" s="268">
        <v>27.45</v>
      </c>
      <c r="I427" s="268">
        <v>3.01</v>
      </c>
      <c r="J427" s="268">
        <v>30.15</v>
      </c>
      <c r="K427" s="268">
        <v>33.159999999999997</v>
      </c>
      <c r="L427" s="268">
        <v>409.36</v>
      </c>
      <c r="M427" s="268">
        <v>4100.3999999999996</v>
      </c>
      <c r="N427" s="268">
        <v>4509.76</v>
      </c>
      <c r="O427" s="269">
        <f>N427/N$426</f>
        <v>5.6239983668336546E-2</v>
      </c>
      <c r="P427" s="40"/>
      <c r="Q427" s="40"/>
      <c r="R427" s="40"/>
      <c r="S427" s="40"/>
      <c r="T427" s="40"/>
      <c r="U427" s="40"/>
      <c r="V427" s="40"/>
      <c r="W427" s="40"/>
      <c r="X427" s="40"/>
      <c r="Y427" s="40"/>
      <c r="Z427" s="40"/>
      <c r="AA427" s="40"/>
      <c r="AB427" s="40"/>
      <c r="AC427" s="40"/>
      <c r="AD427" s="40"/>
      <c r="AE427" s="40"/>
      <c r="AF427" s="40"/>
      <c r="AG427" s="40"/>
      <c r="AH427" s="40"/>
      <c r="AI427" s="40"/>
      <c r="AJ427" s="40"/>
    </row>
    <row r="428" spans="1:36" ht="28.5" x14ac:dyDescent="0.2">
      <c r="A428" s="51"/>
      <c r="B428" s="265" t="s">
        <v>1502</v>
      </c>
      <c r="C428" s="266" t="s">
        <v>2367</v>
      </c>
      <c r="D428" s="265" t="s">
        <v>40</v>
      </c>
      <c r="E428" s="265" t="s">
        <v>2368</v>
      </c>
      <c r="F428" s="267" t="s">
        <v>55</v>
      </c>
      <c r="G428" s="250">
        <v>32</v>
      </c>
      <c r="H428" s="268">
        <v>49.38</v>
      </c>
      <c r="I428" s="268">
        <v>5.24</v>
      </c>
      <c r="J428" s="268">
        <v>54.41</v>
      </c>
      <c r="K428" s="268">
        <v>59.65</v>
      </c>
      <c r="L428" s="268">
        <v>167.68</v>
      </c>
      <c r="M428" s="268">
        <v>1741.12</v>
      </c>
      <c r="N428" s="268">
        <v>1908.8</v>
      </c>
      <c r="O428" s="269">
        <f t="shared" ref="O428:O438" si="47">N428/N$426</f>
        <v>2.3804122797248809E-2</v>
      </c>
      <c r="P428" s="40"/>
      <c r="Q428" s="40"/>
      <c r="R428" s="40"/>
      <c r="S428" s="40"/>
      <c r="T428" s="40"/>
      <c r="U428" s="40"/>
      <c r="V428" s="40"/>
      <c r="W428" s="40"/>
      <c r="X428" s="40"/>
      <c r="Y428" s="40"/>
      <c r="Z428" s="40"/>
      <c r="AA428" s="40"/>
      <c r="AB428" s="40"/>
      <c r="AC428" s="40"/>
      <c r="AD428" s="40"/>
      <c r="AE428" s="40"/>
      <c r="AF428" s="40"/>
      <c r="AG428" s="40"/>
      <c r="AH428" s="40"/>
      <c r="AI428" s="40"/>
      <c r="AJ428" s="40"/>
    </row>
    <row r="429" spans="1:36" ht="28.5" x14ac:dyDescent="0.2">
      <c r="A429" s="51"/>
      <c r="B429" s="265" t="s">
        <v>1503</v>
      </c>
      <c r="C429" s="266" t="s">
        <v>2369</v>
      </c>
      <c r="D429" s="265" t="s">
        <v>40</v>
      </c>
      <c r="E429" s="265" t="s">
        <v>2370</v>
      </c>
      <c r="F429" s="267" t="s">
        <v>55</v>
      </c>
      <c r="G429" s="250">
        <v>122</v>
      </c>
      <c r="H429" s="268">
        <v>61.74</v>
      </c>
      <c r="I429" s="268">
        <v>5.54</v>
      </c>
      <c r="J429" s="268">
        <v>69.040000000000006</v>
      </c>
      <c r="K429" s="268">
        <v>74.58</v>
      </c>
      <c r="L429" s="268">
        <v>675.88</v>
      </c>
      <c r="M429" s="268">
        <v>8422.8799999999992</v>
      </c>
      <c r="N429" s="268">
        <v>9098.76</v>
      </c>
      <c r="O429" s="269">
        <f t="shared" si="47"/>
        <v>0.11346814770677682</v>
      </c>
      <c r="P429" s="40"/>
      <c r="Q429" s="40"/>
      <c r="R429" s="40"/>
      <c r="S429" s="40"/>
      <c r="T429" s="40"/>
      <c r="U429" s="40"/>
      <c r="V429" s="40"/>
      <c r="W429" s="40"/>
      <c r="X429" s="40"/>
      <c r="Y429" s="40"/>
      <c r="Z429" s="40"/>
      <c r="AA429" s="40"/>
      <c r="AB429" s="40"/>
      <c r="AC429" s="40"/>
      <c r="AD429" s="40"/>
      <c r="AE429" s="40"/>
      <c r="AF429" s="40"/>
      <c r="AG429" s="40"/>
      <c r="AH429" s="40"/>
      <c r="AI429" s="40"/>
      <c r="AJ429" s="40"/>
    </row>
    <row r="430" spans="1:36" ht="28.5" x14ac:dyDescent="0.2">
      <c r="A430" s="51"/>
      <c r="B430" s="265" t="s">
        <v>1506</v>
      </c>
      <c r="C430" s="266" t="s">
        <v>1655</v>
      </c>
      <c r="D430" s="265" t="s">
        <v>40</v>
      </c>
      <c r="E430" s="265" t="s">
        <v>2371</v>
      </c>
      <c r="F430" s="267" t="s">
        <v>55</v>
      </c>
      <c r="G430" s="250">
        <v>18</v>
      </c>
      <c r="H430" s="268">
        <v>69.66</v>
      </c>
      <c r="I430" s="268">
        <v>3.26</v>
      </c>
      <c r="J430" s="268">
        <v>80.89</v>
      </c>
      <c r="K430" s="268">
        <v>84.15</v>
      </c>
      <c r="L430" s="268">
        <v>58.68</v>
      </c>
      <c r="M430" s="268">
        <v>1456.02</v>
      </c>
      <c r="N430" s="268">
        <v>1514.7</v>
      </c>
      <c r="O430" s="269">
        <f t="shared" si="47"/>
        <v>1.8889409472439635E-2</v>
      </c>
      <c r="P430" s="40"/>
      <c r="Q430" s="40"/>
      <c r="R430" s="40"/>
      <c r="S430" s="40"/>
      <c r="T430" s="40"/>
      <c r="U430" s="40"/>
      <c r="V430" s="40"/>
      <c r="W430" s="40"/>
      <c r="X430" s="40"/>
      <c r="Y430" s="40"/>
      <c r="Z430" s="40"/>
      <c r="AA430" s="40"/>
      <c r="AB430" s="40"/>
      <c r="AC430" s="40"/>
      <c r="AD430" s="40"/>
      <c r="AE430" s="40"/>
      <c r="AF430" s="40"/>
      <c r="AG430" s="40"/>
      <c r="AH430" s="40"/>
      <c r="AI430" s="40"/>
      <c r="AJ430" s="40"/>
    </row>
    <row r="431" spans="1:36" ht="14.25" x14ac:dyDescent="0.2">
      <c r="A431" s="51"/>
      <c r="B431" s="265" t="s">
        <v>1507</v>
      </c>
      <c r="C431" s="266" t="s">
        <v>2372</v>
      </c>
      <c r="D431" s="265" t="s">
        <v>143</v>
      </c>
      <c r="E431" s="265" t="s">
        <v>2373</v>
      </c>
      <c r="F431" s="267" t="s">
        <v>55</v>
      </c>
      <c r="G431" s="250">
        <v>185</v>
      </c>
      <c r="H431" s="268">
        <v>15.18</v>
      </c>
      <c r="I431" s="268">
        <v>4.34</v>
      </c>
      <c r="J431" s="268">
        <v>13.99</v>
      </c>
      <c r="K431" s="268">
        <v>18.329999999999998</v>
      </c>
      <c r="L431" s="268">
        <v>802.9</v>
      </c>
      <c r="M431" s="268">
        <v>2588.15</v>
      </c>
      <c r="N431" s="268">
        <v>3391.05</v>
      </c>
      <c r="O431" s="269">
        <f t="shared" si="47"/>
        <v>4.2288857193844606E-2</v>
      </c>
      <c r="P431" s="40"/>
      <c r="Q431" s="40"/>
      <c r="R431" s="40"/>
      <c r="S431" s="40"/>
      <c r="T431" s="40"/>
      <c r="U431" s="40"/>
      <c r="V431" s="40"/>
      <c r="W431" s="40"/>
      <c r="X431" s="40"/>
      <c r="Y431" s="40"/>
      <c r="Z431" s="40"/>
      <c r="AA431" s="40"/>
      <c r="AB431" s="40"/>
      <c r="AC431" s="40"/>
      <c r="AD431" s="40"/>
      <c r="AE431" s="40"/>
      <c r="AF431" s="40"/>
      <c r="AG431" s="40"/>
      <c r="AH431" s="40"/>
      <c r="AI431" s="40"/>
      <c r="AJ431" s="40"/>
    </row>
    <row r="432" spans="1:36" ht="14.25" x14ac:dyDescent="0.2">
      <c r="A432" s="51"/>
      <c r="B432" s="265" t="s">
        <v>1508</v>
      </c>
      <c r="C432" s="266" t="s">
        <v>2374</v>
      </c>
      <c r="D432" s="265" t="s">
        <v>51</v>
      </c>
      <c r="E432" s="265" t="s">
        <v>2375</v>
      </c>
      <c r="F432" s="267" t="s">
        <v>44</v>
      </c>
      <c r="G432" s="250">
        <v>20</v>
      </c>
      <c r="H432" s="268">
        <v>397.12</v>
      </c>
      <c r="I432" s="268">
        <v>61.71</v>
      </c>
      <c r="J432" s="268">
        <v>418.05</v>
      </c>
      <c r="K432" s="268">
        <v>479.76</v>
      </c>
      <c r="L432" s="268">
        <v>1234.2</v>
      </c>
      <c r="M432" s="268">
        <v>8361</v>
      </c>
      <c r="N432" s="268">
        <v>9595.2000000000007</v>
      </c>
      <c r="O432" s="269">
        <f t="shared" si="47"/>
        <v>0.11965911518449382</v>
      </c>
      <c r="P432" s="40"/>
      <c r="Q432" s="40"/>
      <c r="R432" s="40"/>
      <c r="S432" s="40"/>
      <c r="T432" s="40"/>
      <c r="U432" s="40"/>
      <c r="V432" s="40"/>
      <c r="W432" s="40"/>
      <c r="X432" s="40"/>
      <c r="Y432" s="40"/>
      <c r="Z432" s="40"/>
      <c r="AA432" s="40"/>
      <c r="AB432" s="40"/>
      <c r="AC432" s="40"/>
      <c r="AD432" s="40"/>
      <c r="AE432" s="40"/>
      <c r="AF432" s="40"/>
      <c r="AG432" s="40"/>
      <c r="AH432" s="40"/>
      <c r="AI432" s="40"/>
      <c r="AJ432" s="40"/>
    </row>
    <row r="433" spans="1:36" ht="42.75" x14ac:dyDescent="0.2">
      <c r="A433" s="51"/>
      <c r="B433" s="265" t="s">
        <v>1509</v>
      </c>
      <c r="C433" s="266" t="s">
        <v>2061</v>
      </c>
      <c r="D433" s="265" t="s">
        <v>1464</v>
      </c>
      <c r="E433" s="265" t="s">
        <v>2376</v>
      </c>
      <c r="F433" s="267" t="s">
        <v>65</v>
      </c>
      <c r="G433" s="250">
        <v>485</v>
      </c>
      <c r="H433" s="268">
        <v>67.27</v>
      </c>
      <c r="I433" s="268">
        <v>34.700000000000003</v>
      </c>
      <c r="J433" s="268">
        <v>46.56</v>
      </c>
      <c r="K433" s="268">
        <v>81.260000000000005</v>
      </c>
      <c r="L433" s="268">
        <v>16829.5</v>
      </c>
      <c r="M433" s="268">
        <v>22581.599999999999</v>
      </c>
      <c r="N433" s="268">
        <v>39411.1</v>
      </c>
      <c r="O433" s="269">
        <f t="shared" si="47"/>
        <v>0.49148505028009876</v>
      </c>
      <c r="P433" s="40"/>
      <c r="Q433" s="40"/>
      <c r="R433" s="40"/>
      <c r="S433" s="40"/>
      <c r="T433" s="40"/>
      <c r="U433" s="40"/>
      <c r="V433" s="40"/>
      <c r="W433" s="40"/>
      <c r="X433" s="40"/>
      <c r="Y433" s="40"/>
      <c r="Z433" s="40"/>
      <c r="AA433" s="40"/>
      <c r="AB433" s="40"/>
      <c r="AC433" s="40"/>
      <c r="AD433" s="40"/>
      <c r="AE433" s="40"/>
      <c r="AF433" s="40"/>
      <c r="AG433" s="40"/>
      <c r="AH433" s="40"/>
      <c r="AI433" s="40"/>
      <c r="AJ433" s="40"/>
    </row>
    <row r="434" spans="1:36" ht="14.25" x14ac:dyDescent="0.2">
      <c r="A434" s="51"/>
      <c r="B434" s="265" t="s">
        <v>1510</v>
      </c>
      <c r="C434" s="266" t="s">
        <v>2062</v>
      </c>
      <c r="D434" s="265" t="s">
        <v>51</v>
      </c>
      <c r="E434" s="265" t="s">
        <v>2063</v>
      </c>
      <c r="F434" s="267" t="s">
        <v>55</v>
      </c>
      <c r="G434" s="250">
        <v>12</v>
      </c>
      <c r="H434" s="268">
        <v>39.08</v>
      </c>
      <c r="I434" s="268">
        <v>17.62</v>
      </c>
      <c r="J434" s="268">
        <v>29.59</v>
      </c>
      <c r="K434" s="268">
        <v>47.21</v>
      </c>
      <c r="L434" s="268">
        <v>211.44</v>
      </c>
      <c r="M434" s="268">
        <v>355.08</v>
      </c>
      <c r="N434" s="268">
        <v>566.52</v>
      </c>
      <c r="O434" s="269">
        <f t="shared" si="47"/>
        <v>7.0649159928213509E-3</v>
      </c>
      <c r="P434" s="40"/>
      <c r="Q434" s="40"/>
      <c r="R434" s="40"/>
      <c r="S434" s="40"/>
      <c r="T434" s="40"/>
      <c r="U434" s="40"/>
      <c r="V434" s="40"/>
      <c r="W434" s="40"/>
      <c r="X434" s="40"/>
      <c r="Y434" s="40"/>
      <c r="Z434" s="40"/>
      <c r="AA434" s="40"/>
      <c r="AB434" s="40"/>
      <c r="AC434" s="40"/>
      <c r="AD434" s="40"/>
      <c r="AE434" s="40"/>
      <c r="AF434" s="40"/>
      <c r="AG434" s="40"/>
      <c r="AH434" s="40"/>
      <c r="AI434" s="40"/>
      <c r="AJ434" s="40"/>
    </row>
    <row r="435" spans="1:36" ht="14.25" x14ac:dyDescent="0.2">
      <c r="A435" s="51"/>
      <c r="B435" s="265" t="s">
        <v>1513</v>
      </c>
      <c r="C435" s="266" t="s">
        <v>2377</v>
      </c>
      <c r="D435" s="265" t="s">
        <v>51</v>
      </c>
      <c r="E435" s="265" t="s">
        <v>2378</v>
      </c>
      <c r="F435" s="267" t="s">
        <v>55</v>
      </c>
      <c r="G435" s="250">
        <v>52</v>
      </c>
      <c r="H435" s="268">
        <v>30.85</v>
      </c>
      <c r="I435" s="268">
        <v>17.62</v>
      </c>
      <c r="J435" s="268">
        <v>19.64</v>
      </c>
      <c r="K435" s="268">
        <v>37.26</v>
      </c>
      <c r="L435" s="268">
        <v>916.24</v>
      </c>
      <c r="M435" s="268">
        <v>1021.28</v>
      </c>
      <c r="N435" s="268">
        <v>1937.52</v>
      </c>
      <c r="O435" s="269">
        <f t="shared" si="47"/>
        <v>2.4162282063142033E-2</v>
      </c>
      <c r="P435" s="40"/>
      <c r="Q435" s="40"/>
      <c r="R435" s="40"/>
      <c r="S435" s="40"/>
      <c r="T435" s="40"/>
      <c r="U435" s="40"/>
      <c r="V435" s="40"/>
      <c r="W435" s="40"/>
      <c r="X435" s="40"/>
      <c r="Y435" s="40"/>
      <c r="Z435" s="40"/>
      <c r="AA435" s="40"/>
      <c r="AB435" s="40"/>
      <c r="AC435" s="40"/>
      <c r="AD435" s="40"/>
      <c r="AE435" s="40"/>
      <c r="AF435" s="40"/>
      <c r="AG435" s="40"/>
      <c r="AH435" s="40"/>
      <c r="AI435" s="40"/>
      <c r="AJ435" s="40"/>
    </row>
    <row r="436" spans="1:36" ht="14.25" x14ac:dyDescent="0.2">
      <c r="A436" s="51"/>
      <c r="B436" s="265" t="s">
        <v>1514</v>
      </c>
      <c r="C436" s="266" t="s">
        <v>2379</v>
      </c>
      <c r="D436" s="265" t="s">
        <v>143</v>
      </c>
      <c r="E436" s="265" t="s">
        <v>2380</v>
      </c>
      <c r="F436" s="267" t="s">
        <v>165</v>
      </c>
      <c r="G436" s="250">
        <v>74</v>
      </c>
      <c r="H436" s="268">
        <v>84.46</v>
      </c>
      <c r="I436" s="268">
        <v>15.82</v>
      </c>
      <c r="J436" s="268">
        <v>86.21</v>
      </c>
      <c r="K436" s="268">
        <v>102.03</v>
      </c>
      <c r="L436" s="268">
        <v>1170.68</v>
      </c>
      <c r="M436" s="268">
        <v>6379.54</v>
      </c>
      <c r="N436" s="268">
        <v>7550.22</v>
      </c>
      <c r="O436" s="269">
        <f t="shared" si="47"/>
        <v>9.415672884861899E-2</v>
      </c>
      <c r="P436" s="40"/>
      <c r="Q436" s="40"/>
      <c r="R436" s="40"/>
      <c r="S436" s="40"/>
      <c r="T436" s="40"/>
      <c r="U436" s="40"/>
      <c r="V436" s="40"/>
      <c r="W436" s="40"/>
      <c r="X436" s="40"/>
      <c r="Y436" s="40"/>
      <c r="Z436" s="40"/>
      <c r="AA436" s="40"/>
      <c r="AB436" s="40"/>
      <c r="AC436" s="40"/>
      <c r="AD436" s="40"/>
      <c r="AE436" s="40"/>
      <c r="AF436" s="40"/>
      <c r="AG436" s="40"/>
      <c r="AH436" s="40"/>
      <c r="AI436" s="40"/>
      <c r="AJ436" s="40"/>
    </row>
    <row r="437" spans="1:36" ht="14.25" x14ac:dyDescent="0.2">
      <c r="A437" s="51"/>
      <c r="B437" s="265" t="s">
        <v>1517</v>
      </c>
      <c r="C437" s="266" t="s">
        <v>2381</v>
      </c>
      <c r="D437" s="265" t="s">
        <v>143</v>
      </c>
      <c r="E437" s="265" t="s">
        <v>2382</v>
      </c>
      <c r="F437" s="267" t="s">
        <v>165</v>
      </c>
      <c r="G437" s="250">
        <v>48</v>
      </c>
      <c r="H437" s="268">
        <v>2.19</v>
      </c>
      <c r="I437" s="268">
        <v>1.96</v>
      </c>
      <c r="J437" s="268">
        <v>0.68</v>
      </c>
      <c r="K437" s="268">
        <v>2.64</v>
      </c>
      <c r="L437" s="268">
        <v>94.08</v>
      </c>
      <c r="M437" s="268">
        <v>32.64</v>
      </c>
      <c r="N437" s="268">
        <v>126.72</v>
      </c>
      <c r="O437" s="269">
        <f t="shared" si="47"/>
        <v>1.5802904656681523E-3</v>
      </c>
      <c r="P437" s="40"/>
      <c r="Q437" s="40"/>
      <c r="R437" s="40"/>
      <c r="S437" s="40"/>
      <c r="T437" s="40"/>
      <c r="U437" s="40"/>
      <c r="V437" s="40"/>
      <c r="W437" s="40"/>
      <c r="X437" s="40"/>
      <c r="Y437" s="40"/>
      <c r="Z437" s="40"/>
      <c r="AA437" s="40"/>
      <c r="AB437" s="40"/>
      <c r="AC437" s="40"/>
      <c r="AD437" s="40"/>
      <c r="AE437" s="40"/>
      <c r="AF437" s="40"/>
      <c r="AG437" s="40"/>
      <c r="AH437" s="40"/>
      <c r="AI437" s="40"/>
      <c r="AJ437" s="40"/>
    </row>
    <row r="438" spans="1:36" ht="28.5" x14ac:dyDescent="0.2">
      <c r="A438" s="51"/>
      <c r="B438" s="265" t="s">
        <v>1518</v>
      </c>
      <c r="C438" s="266" t="s">
        <v>2064</v>
      </c>
      <c r="D438" s="265" t="s">
        <v>40</v>
      </c>
      <c r="E438" s="265" t="s">
        <v>2065</v>
      </c>
      <c r="F438" s="267" t="s">
        <v>55</v>
      </c>
      <c r="G438" s="250">
        <v>18</v>
      </c>
      <c r="H438" s="268">
        <v>26.56</v>
      </c>
      <c r="I438" s="268">
        <v>8.89</v>
      </c>
      <c r="J438" s="268">
        <v>23.19</v>
      </c>
      <c r="K438" s="268">
        <v>32.08</v>
      </c>
      <c r="L438" s="268">
        <v>160.02000000000001</v>
      </c>
      <c r="M438" s="268">
        <v>417.42</v>
      </c>
      <c r="N438" s="268">
        <v>577.44000000000005</v>
      </c>
      <c r="O438" s="269">
        <f t="shared" si="47"/>
        <v>7.2010963265105588E-3</v>
      </c>
      <c r="P438" s="40"/>
      <c r="Q438" s="40"/>
      <c r="R438" s="40"/>
      <c r="S438" s="40"/>
      <c r="T438" s="40"/>
      <c r="U438" s="40"/>
      <c r="V438" s="40"/>
      <c r="W438" s="40"/>
      <c r="X438" s="40"/>
      <c r="Y438" s="40"/>
      <c r="Z438" s="40"/>
      <c r="AA438" s="40"/>
      <c r="AB438" s="40"/>
      <c r="AC438" s="40"/>
      <c r="AD438" s="40"/>
      <c r="AE438" s="40"/>
      <c r="AF438" s="40"/>
      <c r="AG438" s="40"/>
      <c r="AH438" s="40"/>
      <c r="AI438" s="40"/>
      <c r="AJ438" s="40"/>
    </row>
    <row r="439" spans="1:36" x14ac:dyDescent="0.2">
      <c r="A439" s="51"/>
      <c r="B439" s="261" t="s">
        <v>279</v>
      </c>
      <c r="C439" s="261"/>
      <c r="D439" s="261"/>
      <c r="E439" s="261" t="s">
        <v>1489</v>
      </c>
      <c r="F439" s="261"/>
      <c r="G439" s="249"/>
      <c r="H439" s="262"/>
      <c r="I439" s="261"/>
      <c r="J439" s="261"/>
      <c r="K439" s="261"/>
      <c r="L439" s="261"/>
      <c r="M439" s="261"/>
      <c r="N439" s="263">
        <v>27893.65</v>
      </c>
      <c r="O439" s="264">
        <f>N439/N425</f>
        <v>0.25807992565606086</v>
      </c>
      <c r="P439" s="40"/>
      <c r="Q439" s="40"/>
      <c r="R439" s="40"/>
      <c r="S439" s="40"/>
      <c r="T439" s="40"/>
      <c r="U439" s="40"/>
      <c r="V439" s="40"/>
      <c r="W439" s="40"/>
      <c r="X439" s="40"/>
      <c r="Y439" s="40"/>
      <c r="Z439" s="40"/>
      <c r="AA439" s="40"/>
      <c r="AB439" s="40"/>
      <c r="AC439" s="40"/>
      <c r="AD439" s="40"/>
      <c r="AE439" s="40"/>
      <c r="AF439" s="40"/>
      <c r="AG439" s="40"/>
      <c r="AH439" s="40"/>
      <c r="AI439" s="40"/>
      <c r="AJ439" s="40"/>
    </row>
    <row r="440" spans="1:36" ht="14.25" x14ac:dyDescent="0.2">
      <c r="A440" s="51"/>
      <c r="B440" s="265" t="s">
        <v>1558</v>
      </c>
      <c r="C440" s="266" t="s">
        <v>2383</v>
      </c>
      <c r="D440" s="265" t="s">
        <v>51</v>
      </c>
      <c r="E440" s="265" t="s">
        <v>2384</v>
      </c>
      <c r="F440" s="267" t="s">
        <v>44</v>
      </c>
      <c r="G440" s="250">
        <v>1</v>
      </c>
      <c r="H440" s="268">
        <v>7970.89</v>
      </c>
      <c r="I440" s="268">
        <v>137.55000000000001</v>
      </c>
      <c r="J440" s="268">
        <v>8910.2000000000007</v>
      </c>
      <c r="K440" s="268">
        <v>9047.75</v>
      </c>
      <c r="L440" s="268">
        <v>137.55000000000001</v>
      </c>
      <c r="M440" s="268">
        <v>8910.2000000000007</v>
      </c>
      <c r="N440" s="268">
        <v>9047.75</v>
      </c>
      <c r="O440" s="269">
        <f>N440/N439</f>
        <v>0.3243659399182251</v>
      </c>
      <c r="P440" s="40"/>
      <c r="Q440" s="40"/>
      <c r="R440" s="40"/>
      <c r="S440" s="40"/>
      <c r="T440" s="40"/>
      <c r="U440" s="40"/>
      <c r="V440" s="40"/>
      <c r="W440" s="40"/>
      <c r="X440" s="40"/>
      <c r="Y440" s="40"/>
      <c r="Z440" s="40"/>
      <c r="AA440" s="40"/>
      <c r="AB440" s="40"/>
      <c r="AC440" s="40"/>
      <c r="AD440" s="40"/>
      <c r="AE440" s="40"/>
      <c r="AF440" s="40"/>
      <c r="AG440" s="40"/>
      <c r="AH440" s="40"/>
      <c r="AI440" s="40"/>
      <c r="AJ440" s="40"/>
    </row>
    <row r="441" spans="1:36" ht="14.25" x14ac:dyDescent="0.2">
      <c r="A441" s="51"/>
      <c r="B441" s="265" t="s">
        <v>1559</v>
      </c>
      <c r="C441" s="266" t="s">
        <v>2385</v>
      </c>
      <c r="D441" s="265" t="s">
        <v>51</v>
      </c>
      <c r="E441" s="265" t="s">
        <v>2386</v>
      </c>
      <c r="F441" s="267" t="s">
        <v>44</v>
      </c>
      <c r="G441" s="250">
        <v>1</v>
      </c>
      <c r="H441" s="268">
        <v>5318.75</v>
      </c>
      <c r="I441" s="268">
        <v>146.44</v>
      </c>
      <c r="J441" s="268">
        <v>5890.87</v>
      </c>
      <c r="K441" s="268">
        <v>6037.31</v>
      </c>
      <c r="L441" s="268">
        <v>146.44</v>
      </c>
      <c r="M441" s="268">
        <v>5890.87</v>
      </c>
      <c r="N441" s="268">
        <v>6037.31</v>
      </c>
      <c r="O441" s="269">
        <f t="shared" ref="O441:O443" si="48">N441/N440</f>
        <v>0.66727197369511759</v>
      </c>
      <c r="P441" s="40"/>
      <c r="Q441" s="40"/>
      <c r="R441" s="40"/>
      <c r="S441" s="40"/>
      <c r="T441" s="40"/>
      <c r="U441" s="40"/>
      <c r="V441" s="40"/>
      <c r="W441" s="40"/>
      <c r="X441" s="40"/>
      <c r="Y441" s="40"/>
      <c r="Z441" s="40"/>
      <c r="AA441" s="40"/>
      <c r="AB441" s="40"/>
      <c r="AC441" s="40"/>
      <c r="AD441" s="40"/>
      <c r="AE441" s="40"/>
      <c r="AF441" s="40"/>
      <c r="AG441" s="40"/>
      <c r="AH441" s="40"/>
      <c r="AI441" s="40"/>
      <c r="AJ441" s="40"/>
    </row>
    <row r="442" spans="1:36" ht="14.25" x14ac:dyDescent="0.2">
      <c r="A442" s="51"/>
      <c r="B442" s="265" t="s">
        <v>1560</v>
      </c>
      <c r="C442" s="266" t="s">
        <v>2387</v>
      </c>
      <c r="D442" s="265" t="s">
        <v>51</v>
      </c>
      <c r="E442" s="265" t="s">
        <v>2388</v>
      </c>
      <c r="F442" s="267" t="s">
        <v>44</v>
      </c>
      <c r="G442" s="250">
        <v>3</v>
      </c>
      <c r="H442" s="268">
        <v>3694.17</v>
      </c>
      <c r="I442" s="268">
        <v>220.26</v>
      </c>
      <c r="J442" s="268">
        <v>3972.99</v>
      </c>
      <c r="K442" s="268">
        <v>4193.25</v>
      </c>
      <c r="L442" s="268">
        <v>660.78</v>
      </c>
      <c r="M442" s="268">
        <v>11918.97</v>
      </c>
      <c r="N442" s="268">
        <v>12579.75</v>
      </c>
      <c r="O442" s="269">
        <f t="shared" si="48"/>
        <v>2.0836680574626776</v>
      </c>
      <c r="P442" s="40"/>
      <c r="Q442" s="40"/>
      <c r="R442" s="40"/>
      <c r="S442" s="40"/>
      <c r="T442" s="40"/>
      <c r="U442" s="40"/>
      <c r="V442" s="40"/>
      <c r="W442" s="40"/>
      <c r="X442" s="40"/>
      <c r="Y442" s="40"/>
      <c r="Z442" s="40"/>
      <c r="AA442" s="40"/>
      <c r="AB442" s="40"/>
      <c r="AC442" s="40"/>
      <c r="AD442" s="40"/>
      <c r="AE442" s="40"/>
      <c r="AF442" s="40"/>
      <c r="AG442" s="40"/>
      <c r="AH442" s="40"/>
      <c r="AI442" s="40"/>
      <c r="AJ442" s="40"/>
    </row>
    <row r="443" spans="1:36" ht="14.25" x14ac:dyDescent="0.2">
      <c r="A443" s="51"/>
      <c r="B443" s="265" t="s">
        <v>3165</v>
      </c>
      <c r="C443" s="266" t="s">
        <v>3166</v>
      </c>
      <c r="D443" s="265" t="s">
        <v>51</v>
      </c>
      <c r="E443" s="265" t="s">
        <v>3167</v>
      </c>
      <c r="F443" s="267" t="s">
        <v>44</v>
      </c>
      <c r="G443" s="250">
        <v>1</v>
      </c>
      <c r="H443" s="268">
        <v>201.61</v>
      </c>
      <c r="I443" s="268">
        <v>44.04</v>
      </c>
      <c r="J443" s="268">
        <v>184.8</v>
      </c>
      <c r="K443" s="268">
        <v>228.84</v>
      </c>
      <c r="L443" s="268">
        <v>44.04</v>
      </c>
      <c r="M443" s="268">
        <v>184.8</v>
      </c>
      <c r="N443" s="268">
        <v>228.84</v>
      </c>
      <c r="O443" s="269">
        <f t="shared" si="48"/>
        <v>1.8191140523460322E-2</v>
      </c>
      <c r="P443" s="40"/>
      <c r="Q443" s="40"/>
      <c r="R443" s="40"/>
      <c r="S443" s="40"/>
      <c r="T443" s="40"/>
      <c r="U443" s="40"/>
      <c r="V443" s="40"/>
      <c r="W443" s="40"/>
      <c r="X443" s="40"/>
      <c r="Y443" s="40"/>
      <c r="Z443" s="40"/>
      <c r="AA443" s="40"/>
      <c r="AB443" s="40"/>
      <c r="AC443" s="40"/>
      <c r="AD443" s="40"/>
      <c r="AE443" s="40"/>
      <c r="AF443" s="40"/>
      <c r="AG443" s="40"/>
      <c r="AH443" s="40"/>
      <c r="AI443" s="40"/>
      <c r="AJ443" s="40"/>
    </row>
    <row r="444" spans="1:36" x14ac:dyDescent="0.2">
      <c r="A444" s="51"/>
      <c r="B444" s="261">
        <v>18</v>
      </c>
      <c r="C444" s="261"/>
      <c r="D444" s="261"/>
      <c r="E444" s="261" t="s">
        <v>298</v>
      </c>
      <c r="F444" s="261"/>
      <c r="G444" s="249"/>
      <c r="H444" s="262"/>
      <c r="I444" s="261"/>
      <c r="J444" s="261"/>
      <c r="K444" s="261"/>
      <c r="L444" s="261"/>
      <c r="M444" s="261"/>
      <c r="N444" s="263">
        <v>7921.03</v>
      </c>
      <c r="O444" s="341">
        <f>N444/N471</f>
        <v>3.2506818837898721E-3</v>
      </c>
      <c r="P444" s="40"/>
      <c r="Q444" s="40"/>
      <c r="R444" s="40"/>
      <c r="S444" s="40"/>
      <c r="T444" s="40"/>
      <c r="U444" s="40"/>
      <c r="V444" s="40"/>
      <c r="W444" s="40"/>
      <c r="X444" s="40"/>
      <c r="Y444" s="40"/>
      <c r="Z444" s="40"/>
      <c r="AA444" s="40"/>
      <c r="AB444" s="40"/>
      <c r="AC444" s="40"/>
      <c r="AD444" s="40"/>
      <c r="AE444" s="40"/>
      <c r="AF444" s="40"/>
      <c r="AG444" s="40"/>
      <c r="AH444" s="40"/>
      <c r="AI444" s="40"/>
      <c r="AJ444" s="40"/>
    </row>
    <row r="445" spans="1:36" ht="28.5" x14ac:dyDescent="0.2">
      <c r="A445" s="51"/>
      <c r="B445" s="265" t="s">
        <v>283</v>
      </c>
      <c r="C445" s="266" t="s">
        <v>361</v>
      </c>
      <c r="D445" s="265" t="s">
        <v>40</v>
      </c>
      <c r="E445" s="265" t="s">
        <v>362</v>
      </c>
      <c r="F445" s="267" t="s">
        <v>44</v>
      </c>
      <c r="G445" s="250">
        <v>33</v>
      </c>
      <c r="H445" s="268">
        <v>19.170000000000002</v>
      </c>
      <c r="I445" s="268">
        <v>15.26</v>
      </c>
      <c r="J445" s="268">
        <v>7.89</v>
      </c>
      <c r="K445" s="268">
        <v>23.15</v>
      </c>
      <c r="L445" s="268">
        <v>503.58</v>
      </c>
      <c r="M445" s="268">
        <v>260.37</v>
      </c>
      <c r="N445" s="268">
        <v>763.95</v>
      </c>
      <c r="O445" s="269">
        <f>N445/N$444</f>
        <v>9.6445790509567572E-2</v>
      </c>
      <c r="P445" s="40"/>
      <c r="Q445" s="40"/>
      <c r="R445" s="40"/>
      <c r="S445" s="40"/>
      <c r="T445" s="40"/>
      <c r="U445" s="40"/>
      <c r="V445" s="40"/>
      <c r="W445" s="40"/>
      <c r="X445" s="40"/>
      <c r="Y445" s="40"/>
      <c r="Z445" s="40"/>
      <c r="AA445" s="40"/>
      <c r="AB445" s="40"/>
      <c r="AC445" s="40"/>
      <c r="AD445" s="40"/>
      <c r="AE445" s="40"/>
      <c r="AF445" s="40"/>
      <c r="AG445" s="40"/>
      <c r="AH445" s="40"/>
      <c r="AI445" s="40"/>
      <c r="AJ445" s="40"/>
    </row>
    <row r="446" spans="1:36" ht="14.25" x14ac:dyDescent="0.2">
      <c r="A446" s="51"/>
      <c r="B446" s="265" t="s">
        <v>286</v>
      </c>
      <c r="C446" s="266" t="s">
        <v>1605</v>
      </c>
      <c r="D446" s="265" t="s">
        <v>51</v>
      </c>
      <c r="E446" s="265" t="s">
        <v>1606</v>
      </c>
      <c r="F446" s="267" t="s">
        <v>44</v>
      </c>
      <c r="G446" s="250">
        <v>4</v>
      </c>
      <c r="H446" s="268">
        <v>218.9</v>
      </c>
      <c r="I446" s="268">
        <v>66.069999999999993</v>
      </c>
      <c r="J446" s="268">
        <v>198.38</v>
      </c>
      <c r="K446" s="268">
        <v>264.45</v>
      </c>
      <c r="L446" s="268">
        <v>264.27999999999997</v>
      </c>
      <c r="M446" s="268">
        <v>793.52</v>
      </c>
      <c r="N446" s="268">
        <v>1057.8</v>
      </c>
      <c r="O446" s="269">
        <f t="shared" ref="O446:O451" si="49">N446/N$444</f>
        <v>0.1335432386949677</v>
      </c>
      <c r="P446" s="40"/>
      <c r="Q446" s="40"/>
      <c r="R446" s="40"/>
      <c r="S446" s="40"/>
      <c r="T446" s="40"/>
      <c r="U446" s="40"/>
      <c r="V446" s="40"/>
      <c r="W446" s="40"/>
      <c r="X446" s="40"/>
      <c r="Y446" s="40"/>
      <c r="Z446" s="40"/>
      <c r="AA446" s="40"/>
      <c r="AB446" s="40"/>
      <c r="AC446" s="40"/>
      <c r="AD446" s="40"/>
      <c r="AE446" s="40"/>
      <c r="AF446" s="40"/>
      <c r="AG446" s="40"/>
      <c r="AH446" s="40"/>
      <c r="AI446" s="40"/>
      <c r="AJ446" s="40"/>
    </row>
    <row r="447" spans="1:36" ht="14.25" x14ac:dyDescent="0.2">
      <c r="A447" s="51"/>
      <c r="B447" s="265" t="s">
        <v>2932</v>
      </c>
      <c r="C447" s="266" t="s">
        <v>299</v>
      </c>
      <c r="D447" s="265" t="s">
        <v>40</v>
      </c>
      <c r="E447" s="265" t="s">
        <v>300</v>
      </c>
      <c r="F447" s="267" t="s">
        <v>44</v>
      </c>
      <c r="G447" s="250">
        <v>18</v>
      </c>
      <c r="H447" s="268">
        <v>55.82</v>
      </c>
      <c r="I447" s="268">
        <v>10.71</v>
      </c>
      <c r="J447" s="268">
        <v>56.72</v>
      </c>
      <c r="K447" s="268">
        <v>67.430000000000007</v>
      </c>
      <c r="L447" s="268">
        <v>192.78</v>
      </c>
      <c r="M447" s="268">
        <v>1020.96</v>
      </c>
      <c r="N447" s="268">
        <v>1213.74</v>
      </c>
      <c r="O447" s="269">
        <f t="shared" si="49"/>
        <v>0.15323007235170175</v>
      </c>
      <c r="P447" s="40"/>
      <c r="Q447" s="40"/>
      <c r="R447" s="40"/>
      <c r="S447" s="40"/>
      <c r="T447" s="40"/>
      <c r="U447" s="40"/>
      <c r="V447" s="40"/>
      <c r="W447" s="40"/>
      <c r="X447" s="40"/>
      <c r="Y447" s="40"/>
      <c r="Z447" s="40"/>
      <c r="AA447" s="40"/>
      <c r="AB447" s="40"/>
      <c r="AC447" s="40"/>
      <c r="AD447" s="40"/>
      <c r="AE447" s="40"/>
      <c r="AF447" s="40"/>
      <c r="AG447" s="40"/>
      <c r="AH447" s="40"/>
      <c r="AI447" s="40"/>
      <c r="AJ447" s="40"/>
    </row>
    <row r="448" spans="1:36" ht="28.5" x14ac:dyDescent="0.2">
      <c r="A448" s="51"/>
      <c r="B448" s="265" t="s">
        <v>2933</v>
      </c>
      <c r="C448" s="266" t="s">
        <v>1627</v>
      </c>
      <c r="D448" s="265" t="s">
        <v>40</v>
      </c>
      <c r="E448" s="265" t="s">
        <v>1628</v>
      </c>
      <c r="F448" s="267" t="s">
        <v>55</v>
      </c>
      <c r="G448" s="250">
        <v>82</v>
      </c>
      <c r="H448" s="268">
        <v>28.08</v>
      </c>
      <c r="I448" s="268">
        <v>12.63</v>
      </c>
      <c r="J448" s="268">
        <v>21.29</v>
      </c>
      <c r="K448" s="268">
        <v>33.92</v>
      </c>
      <c r="L448" s="268">
        <v>1035.6600000000001</v>
      </c>
      <c r="M448" s="268">
        <v>1745.78</v>
      </c>
      <c r="N448" s="268">
        <v>2781.44</v>
      </c>
      <c r="O448" s="269">
        <f t="shared" si="49"/>
        <v>0.3511462524444422</v>
      </c>
      <c r="P448" s="40"/>
      <c r="Q448" s="40"/>
      <c r="R448" s="40"/>
      <c r="S448" s="40"/>
      <c r="T448" s="40"/>
      <c r="U448" s="40"/>
      <c r="V448" s="40"/>
      <c r="W448" s="40"/>
      <c r="X448" s="40"/>
      <c r="Y448" s="40"/>
      <c r="Z448" s="40"/>
      <c r="AA448" s="40"/>
      <c r="AB448" s="40"/>
      <c r="AC448" s="40"/>
      <c r="AD448" s="40"/>
      <c r="AE448" s="40"/>
      <c r="AF448" s="40"/>
      <c r="AG448" s="40"/>
      <c r="AH448" s="40"/>
      <c r="AI448" s="40"/>
      <c r="AJ448" s="40"/>
    </row>
    <row r="449" spans="1:36" ht="13.9" customHeight="1" x14ac:dyDescent="0.2">
      <c r="A449" s="51"/>
      <c r="B449" s="265" t="s">
        <v>2934</v>
      </c>
      <c r="C449" s="266" t="s">
        <v>1633</v>
      </c>
      <c r="D449" s="265" t="s">
        <v>40</v>
      </c>
      <c r="E449" s="265" t="s">
        <v>1634</v>
      </c>
      <c r="F449" s="267" t="s">
        <v>55</v>
      </c>
      <c r="G449" s="250">
        <v>44.8</v>
      </c>
      <c r="H449" s="268">
        <v>22.03</v>
      </c>
      <c r="I449" s="268">
        <v>8.4</v>
      </c>
      <c r="J449" s="268">
        <v>18.21</v>
      </c>
      <c r="K449" s="268">
        <v>26.61</v>
      </c>
      <c r="L449" s="268">
        <v>376.32</v>
      </c>
      <c r="M449" s="268">
        <v>815.8</v>
      </c>
      <c r="N449" s="268">
        <v>1192.1199999999999</v>
      </c>
      <c r="O449" s="269">
        <f t="shared" si="49"/>
        <v>0.15050062933734626</v>
      </c>
      <c r="P449" s="40"/>
      <c r="Q449" s="40"/>
      <c r="R449" s="40"/>
      <c r="S449" s="40"/>
      <c r="T449" s="40"/>
      <c r="U449" s="40"/>
      <c r="V449" s="40"/>
      <c r="W449" s="40"/>
      <c r="X449" s="40"/>
      <c r="Y449" s="40"/>
      <c r="Z449" s="40"/>
      <c r="AA449" s="40"/>
      <c r="AB449" s="40"/>
      <c r="AC449" s="40"/>
      <c r="AD449" s="40"/>
      <c r="AE449" s="40"/>
      <c r="AF449" s="40"/>
      <c r="AG449" s="40"/>
      <c r="AH449" s="40"/>
      <c r="AI449" s="40"/>
      <c r="AJ449" s="40"/>
    </row>
    <row r="450" spans="1:36" ht="28.5" x14ac:dyDescent="0.2">
      <c r="A450" s="51"/>
      <c r="B450" s="265" t="s">
        <v>2935</v>
      </c>
      <c r="C450" s="266" t="s">
        <v>1635</v>
      </c>
      <c r="D450" s="265" t="s">
        <v>40</v>
      </c>
      <c r="E450" s="265" t="s">
        <v>1636</v>
      </c>
      <c r="F450" s="267" t="s">
        <v>55</v>
      </c>
      <c r="G450" s="250">
        <v>16</v>
      </c>
      <c r="H450" s="268">
        <v>32.64</v>
      </c>
      <c r="I450" s="268">
        <v>6.69</v>
      </c>
      <c r="J450" s="268">
        <v>32.74</v>
      </c>
      <c r="K450" s="268">
        <v>39.43</v>
      </c>
      <c r="L450" s="268">
        <v>107.04</v>
      </c>
      <c r="M450" s="268">
        <v>523.84</v>
      </c>
      <c r="N450" s="268">
        <v>630.88</v>
      </c>
      <c r="O450" s="269">
        <f t="shared" si="49"/>
        <v>7.9646207627038404E-2</v>
      </c>
      <c r="P450" s="40"/>
      <c r="Q450" s="40"/>
      <c r="R450" s="40"/>
      <c r="S450" s="40"/>
      <c r="T450" s="40"/>
      <c r="U450" s="40"/>
      <c r="V450" s="40"/>
      <c r="W450" s="40"/>
      <c r="X450" s="40"/>
      <c r="Y450" s="40"/>
      <c r="Z450" s="40"/>
      <c r="AA450" s="40"/>
      <c r="AB450" s="40"/>
      <c r="AC450" s="40"/>
      <c r="AD450" s="40"/>
      <c r="AE450" s="40"/>
      <c r="AF450" s="40"/>
      <c r="AG450" s="40"/>
      <c r="AH450" s="40"/>
      <c r="AI450" s="40"/>
      <c r="AJ450" s="40"/>
    </row>
    <row r="451" spans="1:36" ht="27.6" customHeight="1" x14ac:dyDescent="0.2">
      <c r="A451" s="51"/>
      <c r="B451" s="265" t="s">
        <v>2936</v>
      </c>
      <c r="C451" s="266" t="s">
        <v>1654</v>
      </c>
      <c r="D451" s="265" t="s">
        <v>196</v>
      </c>
      <c r="E451" s="265" t="s">
        <v>1848</v>
      </c>
      <c r="F451" s="267" t="s">
        <v>44</v>
      </c>
      <c r="G451" s="250">
        <v>10</v>
      </c>
      <c r="H451" s="268">
        <v>23.27</v>
      </c>
      <c r="I451" s="268">
        <v>12.71</v>
      </c>
      <c r="J451" s="268">
        <v>15.4</v>
      </c>
      <c r="K451" s="268">
        <v>28.11</v>
      </c>
      <c r="L451" s="268">
        <v>127.1</v>
      </c>
      <c r="M451" s="268">
        <v>154</v>
      </c>
      <c r="N451" s="268">
        <v>281.10000000000002</v>
      </c>
      <c r="O451" s="269">
        <f t="shared" si="49"/>
        <v>3.5487809034936119E-2</v>
      </c>
      <c r="P451" s="40"/>
      <c r="Q451" s="40"/>
      <c r="R451" s="40"/>
      <c r="S451" s="40"/>
      <c r="T451" s="40"/>
      <c r="U451" s="40"/>
      <c r="V451" s="40"/>
      <c r="W451" s="40"/>
      <c r="X451" s="40"/>
      <c r="Y451" s="40"/>
      <c r="Z451" s="40"/>
      <c r="AA451" s="40"/>
      <c r="AB451" s="40"/>
      <c r="AC451" s="40"/>
      <c r="AD451" s="40"/>
      <c r="AE451" s="40"/>
      <c r="AF451" s="40"/>
      <c r="AG451" s="40"/>
      <c r="AH451" s="40"/>
      <c r="AI451" s="40"/>
      <c r="AJ451" s="40"/>
    </row>
    <row r="452" spans="1:36" x14ac:dyDescent="0.2">
      <c r="A452" s="51"/>
      <c r="B452" s="261">
        <v>19</v>
      </c>
      <c r="C452" s="261"/>
      <c r="D452" s="261"/>
      <c r="E452" s="261" t="s">
        <v>301</v>
      </c>
      <c r="F452" s="261"/>
      <c r="G452" s="249"/>
      <c r="H452" s="262"/>
      <c r="I452" s="261"/>
      <c r="J452" s="261"/>
      <c r="K452" s="261"/>
      <c r="L452" s="261"/>
      <c r="M452" s="261"/>
      <c r="N452" s="263">
        <v>11637.46</v>
      </c>
      <c r="O452" s="341">
        <f>N452/N471</f>
        <v>4.7758536952049518E-3</v>
      </c>
      <c r="P452" s="40"/>
      <c r="Q452" s="40"/>
      <c r="R452" s="40"/>
      <c r="S452" s="40"/>
      <c r="T452" s="40"/>
      <c r="U452" s="40"/>
      <c r="V452" s="40"/>
      <c r="W452" s="40"/>
      <c r="X452" s="40"/>
      <c r="Y452" s="40"/>
      <c r="Z452" s="40"/>
      <c r="AA452" s="40"/>
      <c r="AB452" s="40"/>
      <c r="AC452" s="40"/>
      <c r="AD452" s="40"/>
      <c r="AE452" s="40"/>
      <c r="AF452" s="40"/>
      <c r="AG452" s="40"/>
      <c r="AH452" s="40"/>
      <c r="AI452" s="40"/>
      <c r="AJ452" s="40"/>
    </row>
    <row r="453" spans="1:36" ht="28.5" x14ac:dyDescent="0.2">
      <c r="A453" s="51"/>
      <c r="B453" s="265" t="s">
        <v>287</v>
      </c>
      <c r="C453" s="266" t="s">
        <v>302</v>
      </c>
      <c r="D453" s="265" t="s">
        <v>40</v>
      </c>
      <c r="E453" s="265" t="s">
        <v>303</v>
      </c>
      <c r="F453" s="267" t="s">
        <v>55</v>
      </c>
      <c r="G453" s="250">
        <v>80</v>
      </c>
      <c r="H453" s="268">
        <v>64.319999999999993</v>
      </c>
      <c r="I453" s="268">
        <v>14.95</v>
      </c>
      <c r="J453" s="268">
        <v>62.75</v>
      </c>
      <c r="K453" s="268">
        <v>77.7</v>
      </c>
      <c r="L453" s="268">
        <v>1196</v>
      </c>
      <c r="M453" s="268">
        <v>5020</v>
      </c>
      <c r="N453" s="268">
        <v>6216</v>
      </c>
      <c r="O453" s="269">
        <f>N453/N$452</f>
        <v>0.53413717426311247</v>
      </c>
      <c r="P453" s="40"/>
      <c r="Q453" s="40"/>
      <c r="R453" s="40"/>
      <c r="S453" s="40"/>
      <c r="T453" s="40"/>
      <c r="U453" s="40"/>
      <c r="V453" s="40"/>
      <c r="W453" s="40"/>
      <c r="X453" s="40"/>
      <c r="Y453" s="40"/>
      <c r="Z453" s="40"/>
      <c r="AA453" s="40"/>
      <c r="AB453" s="40"/>
      <c r="AC453" s="40"/>
      <c r="AD453" s="40"/>
      <c r="AE453" s="40"/>
      <c r="AF453" s="40"/>
      <c r="AG453" s="40"/>
      <c r="AH453" s="40"/>
      <c r="AI453" s="40"/>
      <c r="AJ453" s="40"/>
    </row>
    <row r="454" spans="1:36" ht="28.5" x14ac:dyDescent="0.2">
      <c r="A454" s="51"/>
      <c r="B454" s="265" t="s">
        <v>288</v>
      </c>
      <c r="C454" s="266" t="s">
        <v>304</v>
      </c>
      <c r="D454" s="265" t="s">
        <v>40</v>
      </c>
      <c r="E454" s="265" t="s">
        <v>305</v>
      </c>
      <c r="F454" s="267" t="s">
        <v>44</v>
      </c>
      <c r="G454" s="250">
        <v>10</v>
      </c>
      <c r="H454" s="268">
        <v>24.73</v>
      </c>
      <c r="I454" s="268">
        <v>15.66</v>
      </c>
      <c r="J454" s="268">
        <v>14.21</v>
      </c>
      <c r="K454" s="268">
        <v>29.87</v>
      </c>
      <c r="L454" s="268">
        <v>156.6</v>
      </c>
      <c r="M454" s="268">
        <v>142.1</v>
      </c>
      <c r="N454" s="268">
        <v>298.7</v>
      </c>
      <c r="O454" s="269">
        <f t="shared" ref="O454:O460" si="50">N454/N$452</f>
        <v>2.5667112926703938E-2</v>
      </c>
      <c r="P454" s="40"/>
      <c r="Q454" s="40"/>
      <c r="R454" s="40"/>
      <c r="S454" s="40"/>
      <c r="T454" s="40"/>
      <c r="U454" s="40"/>
      <c r="V454" s="40"/>
      <c r="W454" s="40"/>
      <c r="X454" s="40"/>
      <c r="Y454" s="40"/>
      <c r="Z454" s="40"/>
      <c r="AA454" s="40"/>
      <c r="AB454" s="40"/>
      <c r="AC454" s="40"/>
      <c r="AD454" s="40"/>
      <c r="AE454" s="40"/>
      <c r="AF454" s="40"/>
      <c r="AG454" s="40"/>
      <c r="AH454" s="40"/>
      <c r="AI454" s="40"/>
      <c r="AJ454" s="40"/>
    </row>
    <row r="455" spans="1:36" ht="28.5" x14ac:dyDescent="0.2">
      <c r="A455" s="51"/>
      <c r="B455" s="265" t="s">
        <v>2389</v>
      </c>
      <c r="C455" s="266" t="s">
        <v>308</v>
      </c>
      <c r="D455" s="265" t="s">
        <v>40</v>
      </c>
      <c r="E455" s="265" t="s">
        <v>309</v>
      </c>
      <c r="F455" s="267" t="s">
        <v>44</v>
      </c>
      <c r="G455" s="250">
        <v>50</v>
      </c>
      <c r="H455" s="268">
        <v>18.3</v>
      </c>
      <c r="I455" s="268">
        <v>11.74</v>
      </c>
      <c r="J455" s="268">
        <v>10.36</v>
      </c>
      <c r="K455" s="268">
        <v>22.1</v>
      </c>
      <c r="L455" s="268">
        <v>587</v>
      </c>
      <c r="M455" s="268">
        <v>518</v>
      </c>
      <c r="N455" s="268">
        <v>1105</v>
      </c>
      <c r="O455" s="269">
        <f t="shared" si="50"/>
        <v>9.4951991242075165E-2</v>
      </c>
      <c r="P455" s="40"/>
      <c r="Q455" s="40"/>
      <c r="R455" s="40"/>
      <c r="S455" s="40"/>
      <c r="T455" s="40"/>
      <c r="U455" s="40"/>
      <c r="V455" s="40"/>
      <c r="W455" s="40"/>
      <c r="X455" s="40"/>
      <c r="Y455" s="40"/>
      <c r="Z455" s="40"/>
      <c r="AA455" s="40"/>
      <c r="AB455" s="40"/>
      <c r="AC455" s="40"/>
      <c r="AD455" s="40"/>
      <c r="AE455" s="40"/>
      <c r="AF455" s="40"/>
      <c r="AG455" s="40"/>
      <c r="AH455" s="40"/>
      <c r="AI455" s="40"/>
      <c r="AJ455" s="40"/>
    </row>
    <row r="456" spans="1:36" ht="28.5" x14ac:dyDescent="0.2">
      <c r="A456" s="51"/>
      <c r="B456" s="265" t="s">
        <v>2390</v>
      </c>
      <c r="C456" s="266" t="s">
        <v>306</v>
      </c>
      <c r="D456" s="265" t="s">
        <v>40</v>
      </c>
      <c r="E456" s="265" t="s">
        <v>307</v>
      </c>
      <c r="F456" s="267" t="s">
        <v>44</v>
      </c>
      <c r="G456" s="250">
        <v>10</v>
      </c>
      <c r="H456" s="268">
        <v>11.97</v>
      </c>
      <c r="I456" s="268">
        <v>7.82</v>
      </c>
      <c r="J456" s="268">
        <v>6.64</v>
      </c>
      <c r="K456" s="268">
        <v>14.46</v>
      </c>
      <c r="L456" s="268">
        <v>78.2</v>
      </c>
      <c r="M456" s="268">
        <v>66.400000000000006</v>
      </c>
      <c r="N456" s="268">
        <v>144.6</v>
      </c>
      <c r="O456" s="269">
        <f t="shared" si="50"/>
        <v>1.2425391795116805E-2</v>
      </c>
      <c r="P456" s="40"/>
      <c r="Q456" s="40"/>
      <c r="R456" s="40"/>
      <c r="S456" s="40"/>
      <c r="T456" s="40"/>
      <c r="U456" s="40"/>
      <c r="V456" s="40"/>
      <c r="W456" s="40"/>
      <c r="X456" s="40"/>
      <c r="Y456" s="40"/>
      <c r="Z456" s="40"/>
      <c r="AA456" s="40"/>
      <c r="AB456" s="40"/>
      <c r="AC456" s="40"/>
      <c r="AD456" s="40"/>
      <c r="AE456" s="40"/>
      <c r="AF456" s="40"/>
      <c r="AG456" s="40"/>
      <c r="AH456" s="40"/>
      <c r="AI456" s="40"/>
      <c r="AJ456" s="40"/>
    </row>
    <row r="457" spans="1:36" ht="15.75" customHeight="1" x14ac:dyDescent="0.2">
      <c r="A457" s="40"/>
      <c r="B457" s="265" t="s">
        <v>2391</v>
      </c>
      <c r="C457" s="266" t="s">
        <v>3168</v>
      </c>
      <c r="D457" s="265" t="s">
        <v>99</v>
      </c>
      <c r="E457" s="265" t="s">
        <v>3169</v>
      </c>
      <c r="F457" s="267" t="s">
        <v>44</v>
      </c>
      <c r="G457" s="250">
        <v>2</v>
      </c>
      <c r="H457" s="268">
        <v>187.16</v>
      </c>
      <c r="I457" s="268">
        <v>7.26</v>
      </c>
      <c r="J457" s="268">
        <v>218.84</v>
      </c>
      <c r="K457" s="268">
        <v>226.1</v>
      </c>
      <c r="L457" s="268">
        <v>14.52</v>
      </c>
      <c r="M457" s="268">
        <v>437.68</v>
      </c>
      <c r="N457" s="268">
        <v>452.2</v>
      </c>
      <c r="O457" s="269">
        <f t="shared" si="50"/>
        <v>3.8857276415987685E-2</v>
      </c>
      <c r="P457" s="40"/>
      <c r="Q457" s="40"/>
      <c r="R457" s="40"/>
      <c r="S457" s="40"/>
      <c r="T457" s="40"/>
      <c r="U457" s="40"/>
      <c r="V457" s="40"/>
      <c r="W457" s="40"/>
      <c r="X457" s="40"/>
      <c r="Y457" s="40"/>
      <c r="Z457" s="40"/>
      <c r="AA457" s="40"/>
      <c r="AB457" s="40"/>
      <c r="AC457" s="40"/>
      <c r="AD457" s="40"/>
      <c r="AE457" s="40"/>
      <c r="AF457" s="40"/>
      <c r="AG457" s="40"/>
      <c r="AH457" s="40"/>
      <c r="AI457" s="40"/>
      <c r="AJ457" s="40"/>
    </row>
    <row r="458" spans="1:36" ht="15.75" customHeight="1" x14ac:dyDescent="0.2">
      <c r="A458" s="40"/>
      <c r="B458" s="265" t="s">
        <v>2392</v>
      </c>
      <c r="C458" s="266" t="s">
        <v>2395</v>
      </c>
      <c r="D458" s="265" t="s">
        <v>143</v>
      </c>
      <c r="E458" s="265" t="s">
        <v>2396</v>
      </c>
      <c r="F458" s="267" t="s">
        <v>165</v>
      </c>
      <c r="G458" s="250">
        <v>1</v>
      </c>
      <c r="H458" s="268">
        <v>1309.51</v>
      </c>
      <c r="I458" s="268">
        <v>15.82</v>
      </c>
      <c r="J458" s="268">
        <v>1470.6</v>
      </c>
      <c r="K458" s="268">
        <v>1486.42</v>
      </c>
      <c r="L458" s="268">
        <v>15.82</v>
      </c>
      <c r="M458" s="268">
        <v>1470.6</v>
      </c>
      <c r="N458" s="268">
        <v>1486.42</v>
      </c>
      <c r="O458" s="269">
        <f t="shared" si="50"/>
        <v>0.1277271844543397</v>
      </c>
      <c r="P458" s="40"/>
      <c r="Q458" s="40"/>
      <c r="R458" s="40"/>
      <c r="S458" s="40"/>
      <c r="T458" s="40"/>
      <c r="U458" s="40"/>
      <c r="V458" s="40"/>
      <c r="W458" s="40"/>
      <c r="X458" s="40"/>
      <c r="Y458" s="40"/>
      <c r="Z458" s="40"/>
      <c r="AA458" s="40"/>
      <c r="AB458" s="40"/>
      <c r="AC458" s="40"/>
      <c r="AD458" s="40"/>
      <c r="AE458" s="40"/>
      <c r="AF458" s="40"/>
      <c r="AG458" s="40"/>
      <c r="AH458" s="40"/>
      <c r="AI458" s="40"/>
      <c r="AJ458" s="40"/>
    </row>
    <row r="459" spans="1:36" ht="15.75" customHeight="1" x14ac:dyDescent="0.2">
      <c r="A459" s="40"/>
      <c r="B459" s="265" t="s">
        <v>2393</v>
      </c>
      <c r="C459" s="266" t="s">
        <v>1964</v>
      </c>
      <c r="D459" s="265" t="s">
        <v>143</v>
      </c>
      <c r="E459" s="265" t="s">
        <v>1965</v>
      </c>
      <c r="F459" s="267" t="s">
        <v>165</v>
      </c>
      <c r="G459" s="250">
        <v>1</v>
      </c>
      <c r="H459" s="268">
        <v>867.01</v>
      </c>
      <c r="I459" s="268">
        <v>11.85</v>
      </c>
      <c r="J459" s="268">
        <v>972.29</v>
      </c>
      <c r="K459" s="268">
        <v>984.14</v>
      </c>
      <c r="L459" s="268">
        <v>11.85</v>
      </c>
      <c r="M459" s="268">
        <v>972.29</v>
      </c>
      <c r="N459" s="268">
        <v>984.14</v>
      </c>
      <c r="O459" s="269">
        <f t="shared" si="50"/>
        <v>8.4566563494095789E-2</v>
      </c>
      <c r="P459" s="40"/>
      <c r="Q459" s="40"/>
      <c r="R459" s="40"/>
      <c r="S459" s="40"/>
      <c r="T459" s="40"/>
      <c r="U459" s="40"/>
      <c r="V459" s="40"/>
      <c r="W459" s="40"/>
      <c r="X459" s="40"/>
      <c r="Y459" s="40"/>
      <c r="Z459" s="40"/>
      <c r="AA459" s="40"/>
      <c r="AB459" s="40"/>
      <c r="AC459" s="40"/>
      <c r="AD459" s="40"/>
      <c r="AE459" s="40"/>
      <c r="AF459" s="40"/>
      <c r="AG459" s="40"/>
      <c r="AH459" s="40"/>
      <c r="AI459" s="40"/>
      <c r="AJ459" s="40"/>
    </row>
    <row r="460" spans="1:36" ht="15.75" customHeight="1" x14ac:dyDescent="0.2">
      <c r="A460" s="40"/>
      <c r="B460" s="265" t="s">
        <v>2394</v>
      </c>
      <c r="C460" s="266" t="s">
        <v>1656</v>
      </c>
      <c r="D460" s="265" t="s">
        <v>40</v>
      </c>
      <c r="E460" s="265" t="s">
        <v>1657</v>
      </c>
      <c r="F460" s="267" t="s">
        <v>55</v>
      </c>
      <c r="G460" s="250">
        <v>40</v>
      </c>
      <c r="H460" s="268">
        <v>19.670000000000002</v>
      </c>
      <c r="I460" s="268">
        <v>9.4600000000000009</v>
      </c>
      <c r="J460" s="268">
        <v>14.3</v>
      </c>
      <c r="K460" s="268">
        <v>23.76</v>
      </c>
      <c r="L460" s="268">
        <v>378.4</v>
      </c>
      <c r="M460" s="268">
        <v>572</v>
      </c>
      <c r="N460" s="268">
        <v>950.4</v>
      </c>
      <c r="O460" s="269">
        <f t="shared" si="50"/>
        <v>8.1667305408568536E-2</v>
      </c>
      <c r="P460" s="40"/>
      <c r="Q460" s="40"/>
      <c r="R460" s="40"/>
      <c r="S460" s="40"/>
      <c r="T460" s="40"/>
      <c r="U460" s="40"/>
      <c r="V460" s="40"/>
      <c r="W460" s="40"/>
      <c r="X460" s="40"/>
      <c r="Y460" s="40"/>
      <c r="Z460" s="40"/>
      <c r="AA460" s="40"/>
      <c r="AB460" s="40"/>
      <c r="AC460" s="40"/>
      <c r="AD460" s="40"/>
      <c r="AE460" s="40"/>
      <c r="AF460" s="40"/>
      <c r="AG460" s="40"/>
      <c r="AH460" s="40"/>
      <c r="AI460" s="40"/>
      <c r="AJ460" s="40"/>
    </row>
    <row r="461" spans="1:36" ht="15.75" customHeight="1" x14ac:dyDescent="0.2">
      <c r="A461" s="40"/>
      <c r="B461" s="261">
        <v>20</v>
      </c>
      <c r="C461" s="261"/>
      <c r="D461" s="261"/>
      <c r="E461" s="261" t="s">
        <v>1658</v>
      </c>
      <c r="F461" s="261"/>
      <c r="G461" s="249"/>
      <c r="H461" s="262"/>
      <c r="I461" s="261"/>
      <c r="J461" s="261"/>
      <c r="K461" s="261"/>
      <c r="L461" s="261"/>
      <c r="M461" s="261"/>
      <c r="N461" s="263">
        <f>N462+N465+N467</f>
        <v>10559.19</v>
      </c>
      <c r="O461" s="341">
        <f>N461/N471</f>
        <v>4.333346501716971E-3</v>
      </c>
      <c r="P461" s="40"/>
      <c r="Q461" s="40"/>
      <c r="R461" s="40"/>
      <c r="S461" s="40"/>
      <c r="T461" s="40"/>
      <c r="U461" s="40"/>
      <c r="V461" s="40"/>
      <c r="W461" s="40"/>
      <c r="X461" s="40"/>
      <c r="Y461" s="40"/>
      <c r="Z461" s="40"/>
      <c r="AA461" s="40"/>
      <c r="AB461" s="40"/>
      <c r="AC461" s="40"/>
      <c r="AD461" s="40"/>
      <c r="AE461" s="40"/>
      <c r="AF461" s="40"/>
      <c r="AG461" s="40"/>
      <c r="AH461" s="40"/>
      <c r="AI461" s="40"/>
      <c r="AJ461" s="40"/>
    </row>
    <row r="462" spans="1:36" ht="15.75" customHeight="1" x14ac:dyDescent="0.2">
      <c r="A462" s="40"/>
      <c r="B462" s="261" t="s">
        <v>289</v>
      </c>
      <c r="C462" s="261"/>
      <c r="D462" s="261"/>
      <c r="E462" s="261" t="s">
        <v>1849</v>
      </c>
      <c r="F462" s="261"/>
      <c r="G462" s="249"/>
      <c r="H462" s="262"/>
      <c r="I462" s="261"/>
      <c r="J462" s="261"/>
      <c r="K462" s="261"/>
      <c r="L462" s="261"/>
      <c r="M462" s="261"/>
      <c r="N462" s="263">
        <v>5317.49</v>
      </c>
      <c r="O462" s="264">
        <f>N462/N461</f>
        <v>0.50358881694523916</v>
      </c>
      <c r="P462" s="40"/>
      <c r="Q462" s="40"/>
      <c r="R462" s="40"/>
      <c r="S462" s="40"/>
      <c r="T462" s="40"/>
      <c r="U462" s="40"/>
      <c r="V462" s="40"/>
      <c r="W462" s="40"/>
      <c r="X462" s="40"/>
      <c r="Y462" s="40"/>
      <c r="Z462" s="40"/>
      <c r="AA462" s="40"/>
      <c r="AB462" s="40"/>
      <c r="AC462" s="40"/>
      <c r="AD462" s="40"/>
      <c r="AE462" s="40"/>
      <c r="AF462" s="40"/>
      <c r="AG462" s="40"/>
      <c r="AH462" s="40"/>
      <c r="AI462" s="40"/>
      <c r="AJ462" s="40"/>
    </row>
    <row r="463" spans="1:36" ht="15.75" customHeight="1" x14ac:dyDescent="0.2">
      <c r="A463" s="40"/>
      <c r="B463" s="265" t="s">
        <v>2937</v>
      </c>
      <c r="C463" s="266" t="s">
        <v>1659</v>
      </c>
      <c r="D463" s="265" t="s">
        <v>40</v>
      </c>
      <c r="E463" s="265" t="s">
        <v>2397</v>
      </c>
      <c r="F463" s="267" t="s">
        <v>41</v>
      </c>
      <c r="G463" s="250">
        <v>15.06</v>
      </c>
      <c r="H463" s="268">
        <v>146.99</v>
      </c>
      <c r="I463" s="268">
        <v>43.81</v>
      </c>
      <c r="J463" s="268">
        <v>133.76</v>
      </c>
      <c r="K463" s="268">
        <v>177.57</v>
      </c>
      <c r="L463" s="268">
        <v>659.77859999999998</v>
      </c>
      <c r="M463" s="268">
        <v>2014.4213999999999</v>
      </c>
      <c r="N463" s="268">
        <v>2674.2</v>
      </c>
      <c r="O463" s="269">
        <f>N463/N462</f>
        <v>0.50290644646252269</v>
      </c>
      <c r="P463" s="40"/>
      <c r="Q463" s="40"/>
      <c r="R463" s="40"/>
      <c r="S463" s="40"/>
      <c r="T463" s="40"/>
      <c r="U463" s="40"/>
      <c r="V463" s="40"/>
      <c r="W463" s="40"/>
      <c r="X463" s="40"/>
      <c r="Y463" s="40"/>
      <c r="Z463" s="40"/>
      <c r="AA463" s="40"/>
      <c r="AB463" s="40"/>
      <c r="AC463" s="40"/>
      <c r="AD463" s="40"/>
      <c r="AE463" s="40"/>
      <c r="AF463" s="40"/>
      <c r="AG463" s="40"/>
      <c r="AH463" s="40"/>
      <c r="AI463" s="40"/>
      <c r="AJ463" s="40"/>
    </row>
    <row r="464" spans="1:36" ht="15.75" customHeight="1" x14ac:dyDescent="0.2">
      <c r="A464" s="40"/>
      <c r="B464" s="265" t="s">
        <v>3378</v>
      </c>
      <c r="C464" s="266" t="s">
        <v>3379</v>
      </c>
      <c r="D464" s="265" t="s">
        <v>40</v>
      </c>
      <c r="E464" s="265" t="s">
        <v>3380</v>
      </c>
      <c r="F464" s="267" t="s">
        <v>55</v>
      </c>
      <c r="G464" s="250">
        <v>45.2</v>
      </c>
      <c r="H464" s="268">
        <v>48.41</v>
      </c>
      <c r="I464" s="268">
        <v>13.11</v>
      </c>
      <c r="J464" s="268">
        <v>45.37</v>
      </c>
      <c r="K464" s="268">
        <v>58.48</v>
      </c>
      <c r="L464" s="268">
        <v>592.572</v>
      </c>
      <c r="M464" s="268">
        <v>2050.7179999999998</v>
      </c>
      <c r="N464" s="268">
        <v>2643.29</v>
      </c>
      <c r="O464" s="269">
        <f>N464/N462</f>
        <v>0.49709355353747731</v>
      </c>
      <c r="P464" s="40"/>
      <c r="Q464" s="40"/>
      <c r="R464" s="40"/>
      <c r="S464" s="40"/>
      <c r="T464" s="40"/>
      <c r="U464" s="40"/>
      <c r="V464" s="40"/>
      <c r="W464" s="40"/>
      <c r="X464" s="40"/>
      <c r="Y464" s="40"/>
      <c r="Z464" s="40"/>
      <c r="AA464" s="40"/>
      <c r="AB464" s="40"/>
      <c r="AC464" s="40"/>
      <c r="AD464" s="40"/>
      <c r="AE464" s="40"/>
      <c r="AF464" s="40"/>
      <c r="AG464" s="40"/>
      <c r="AH464" s="40"/>
      <c r="AI464" s="40"/>
      <c r="AJ464" s="40"/>
    </row>
    <row r="465" spans="1:36" ht="15.75" customHeight="1" x14ac:dyDescent="0.2">
      <c r="A465" s="40"/>
      <c r="B465" s="261" t="s">
        <v>292</v>
      </c>
      <c r="C465" s="261"/>
      <c r="D465" s="261"/>
      <c r="E465" s="261" t="s">
        <v>293</v>
      </c>
      <c r="F465" s="261"/>
      <c r="G465" s="249"/>
      <c r="H465" s="262"/>
      <c r="I465" s="261"/>
      <c r="J465" s="261"/>
      <c r="K465" s="261"/>
      <c r="L465" s="261"/>
      <c r="M465" s="261"/>
      <c r="N465" s="263">
        <v>3943.8</v>
      </c>
      <c r="O465" s="264">
        <f>N465/N461</f>
        <v>0.3734945578211965</v>
      </c>
      <c r="P465" s="40"/>
      <c r="Q465" s="40"/>
      <c r="R465" s="40"/>
      <c r="S465" s="40"/>
      <c r="T465" s="40"/>
      <c r="U465" s="40"/>
      <c r="V465" s="40"/>
      <c r="W465" s="40"/>
      <c r="X465" s="40"/>
      <c r="Y465" s="40"/>
      <c r="Z465" s="40"/>
      <c r="AA465" s="40"/>
      <c r="AB465" s="40"/>
      <c r="AC465" s="40"/>
      <c r="AD465" s="40"/>
      <c r="AE465" s="40"/>
      <c r="AF465" s="40"/>
      <c r="AG465" s="40"/>
      <c r="AH465" s="40"/>
      <c r="AI465" s="40"/>
      <c r="AJ465" s="40"/>
    </row>
    <row r="466" spans="1:36" ht="15.75" customHeight="1" x14ac:dyDescent="0.2">
      <c r="A466" s="40"/>
      <c r="B466" s="265" t="s">
        <v>2938</v>
      </c>
      <c r="C466" s="266" t="s">
        <v>295</v>
      </c>
      <c r="D466" s="265" t="s">
        <v>40</v>
      </c>
      <c r="E466" s="265" t="s">
        <v>296</v>
      </c>
      <c r="F466" s="267" t="s">
        <v>41</v>
      </c>
      <c r="G466" s="250">
        <v>109.55</v>
      </c>
      <c r="H466" s="268">
        <v>29.8</v>
      </c>
      <c r="I466" s="268">
        <v>3.49</v>
      </c>
      <c r="J466" s="268">
        <v>32.51</v>
      </c>
      <c r="K466" s="268">
        <v>36</v>
      </c>
      <c r="L466" s="268">
        <v>382.3295</v>
      </c>
      <c r="M466" s="268">
        <v>3561.4704999999999</v>
      </c>
      <c r="N466" s="268">
        <v>3943.8</v>
      </c>
      <c r="O466" s="269">
        <f>N466/N465</f>
        <v>1</v>
      </c>
      <c r="P466" s="40"/>
      <c r="Q466" s="40"/>
      <c r="R466" s="40"/>
      <c r="S466" s="40"/>
      <c r="T466" s="40"/>
      <c r="U466" s="40"/>
      <c r="V466" s="40"/>
      <c r="W466" s="40"/>
      <c r="X466" s="40"/>
      <c r="Y466" s="40"/>
      <c r="Z466" s="40"/>
      <c r="AA466" s="40"/>
      <c r="AB466" s="40"/>
      <c r="AC466" s="40"/>
      <c r="AD466" s="40"/>
      <c r="AE466" s="40"/>
      <c r="AF466" s="40"/>
      <c r="AG466" s="40"/>
      <c r="AH466" s="40"/>
      <c r="AI466" s="40"/>
      <c r="AJ466" s="40"/>
    </row>
    <row r="467" spans="1:36" ht="15.75" customHeight="1" x14ac:dyDescent="0.2">
      <c r="A467" s="40"/>
      <c r="B467" s="261" t="s">
        <v>1867</v>
      </c>
      <c r="C467" s="261"/>
      <c r="D467" s="261"/>
      <c r="E467" s="261" t="s">
        <v>1660</v>
      </c>
      <c r="F467" s="261"/>
      <c r="G467" s="249"/>
      <c r="H467" s="262"/>
      <c r="I467" s="261"/>
      <c r="J467" s="261"/>
      <c r="K467" s="261"/>
      <c r="L467" s="261"/>
      <c r="M467" s="261"/>
      <c r="N467" s="263">
        <v>1297.9000000000001</v>
      </c>
      <c r="O467" s="264">
        <f>N467/N461</f>
        <v>0.12291662523356432</v>
      </c>
      <c r="P467" s="40"/>
      <c r="Q467" s="40"/>
      <c r="R467" s="40"/>
      <c r="S467" s="40"/>
      <c r="T467" s="40"/>
      <c r="U467" s="40"/>
      <c r="V467" s="40"/>
      <c r="W467" s="40"/>
      <c r="X467" s="40"/>
      <c r="Y467" s="40"/>
      <c r="Z467" s="40"/>
      <c r="AA467" s="40"/>
      <c r="AB467" s="40"/>
      <c r="AC467" s="40"/>
      <c r="AD467" s="40"/>
      <c r="AE467" s="40"/>
      <c r="AF467" s="40"/>
      <c r="AG467" s="40"/>
      <c r="AH467" s="40"/>
      <c r="AI467" s="40"/>
      <c r="AJ467" s="40"/>
    </row>
    <row r="468" spans="1:36" ht="15.75" customHeight="1" x14ac:dyDescent="0.2">
      <c r="A468" s="40"/>
      <c r="B468" s="265" t="s">
        <v>2939</v>
      </c>
      <c r="C468" s="266" t="s">
        <v>290</v>
      </c>
      <c r="D468" s="265" t="s">
        <v>143</v>
      </c>
      <c r="E468" s="265" t="s">
        <v>291</v>
      </c>
      <c r="F468" s="267" t="s">
        <v>165</v>
      </c>
      <c r="G468" s="250">
        <v>10</v>
      </c>
      <c r="H468" s="268">
        <v>107.44</v>
      </c>
      <c r="I468" s="268">
        <v>5.77</v>
      </c>
      <c r="J468" s="268">
        <v>124.02</v>
      </c>
      <c r="K468" s="268">
        <v>129.79</v>
      </c>
      <c r="L468" s="268">
        <v>57.7</v>
      </c>
      <c r="M468" s="268">
        <v>1240.2</v>
      </c>
      <c r="N468" s="268">
        <v>1297.9000000000001</v>
      </c>
      <c r="O468" s="269">
        <f>N468/N467</f>
        <v>1</v>
      </c>
      <c r="P468" s="40"/>
      <c r="Q468" s="40"/>
      <c r="R468" s="40"/>
      <c r="S468" s="40"/>
      <c r="T468" s="40"/>
      <c r="U468" s="40"/>
      <c r="V468" s="40"/>
      <c r="W468" s="40"/>
      <c r="X468" s="40"/>
      <c r="Y468" s="40"/>
      <c r="Z468" s="40"/>
      <c r="AA468" s="40"/>
      <c r="AB468" s="40"/>
      <c r="AC468" s="40"/>
      <c r="AD468" s="40"/>
      <c r="AE468" s="40"/>
      <c r="AF468" s="40"/>
      <c r="AG468" s="40"/>
      <c r="AH468" s="40"/>
      <c r="AI468" s="40"/>
      <c r="AJ468" s="40"/>
    </row>
    <row r="469" spans="1:36" ht="15.75" customHeight="1" x14ac:dyDescent="0.2">
      <c r="A469" s="40"/>
      <c r="B469" s="261">
        <v>21</v>
      </c>
      <c r="C469" s="261"/>
      <c r="D469" s="261"/>
      <c r="E469" s="261" t="s">
        <v>1661</v>
      </c>
      <c r="F469" s="261"/>
      <c r="G469" s="249"/>
      <c r="H469" s="262"/>
      <c r="I469" s="261"/>
      <c r="J469" s="261"/>
      <c r="K469" s="261"/>
      <c r="L469" s="261"/>
      <c r="M469" s="261"/>
      <c r="N469" s="263">
        <f>N470</f>
        <v>1410.47</v>
      </c>
      <c r="O469" s="341">
        <f>N469/N471</f>
        <v>5.7883750934273716E-4</v>
      </c>
      <c r="P469" s="40"/>
      <c r="Q469" s="40"/>
      <c r="R469" s="40"/>
      <c r="S469" s="40"/>
      <c r="T469" s="40"/>
      <c r="U469" s="40"/>
      <c r="V469" s="40"/>
      <c r="W469" s="40"/>
      <c r="X469" s="40"/>
      <c r="Y469" s="40"/>
      <c r="Z469" s="40"/>
      <c r="AA469" s="40"/>
      <c r="AB469" s="40"/>
      <c r="AC469" s="40"/>
      <c r="AD469" s="40"/>
      <c r="AE469" s="40"/>
      <c r="AF469" s="40"/>
      <c r="AG469" s="40"/>
      <c r="AH469" s="40"/>
      <c r="AI469" s="40"/>
      <c r="AJ469" s="40"/>
    </row>
    <row r="470" spans="1:36" ht="15.75" customHeight="1" x14ac:dyDescent="0.2">
      <c r="A470" s="40"/>
      <c r="B470" s="265" t="s">
        <v>4334</v>
      </c>
      <c r="C470" s="266" t="s">
        <v>3254</v>
      </c>
      <c r="D470" s="265" t="s">
        <v>143</v>
      </c>
      <c r="E470" s="265" t="s">
        <v>3382</v>
      </c>
      <c r="F470" s="267" t="s">
        <v>41</v>
      </c>
      <c r="G470" s="250">
        <v>500.17</v>
      </c>
      <c r="H470" s="268">
        <v>2.34</v>
      </c>
      <c r="I470" s="268">
        <v>1.64</v>
      </c>
      <c r="J470" s="268">
        <v>1.18</v>
      </c>
      <c r="K470" s="268">
        <v>2.82</v>
      </c>
      <c r="L470" s="268">
        <v>820.27880000000005</v>
      </c>
      <c r="M470" s="268">
        <v>590.19119999999998</v>
      </c>
      <c r="N470" s="268">
        <v>1410.47</v>
      </c>
      <c r="O470" s="269">
        <f>N470/N469</f>
        <v>1</v>
      </c>
      <c r="P470" s="40"/>
      <c r="Q470" s="40"/>
      <c r="R470" s="40"/>
      <c r="S470" s="40"/>
      <c r="T470" s="40"/>
      <c r="U470" s="40"/>
      <c r="V470" s="40"/>
      <c r="W470" s="40"/>
      <c r="X470" s="40"/>
      <c r="Y470" s="40"/>
      <c r="Z470" s="40"/>
      <c r="AA470" s="40"/>
      <c r="AB470" s="40"/>
      <c r="AC470" s="40"/>
      <c r="AD470" s="40"/>
      <c r="AE470" s="40"/>
      <c r="AF470" s="40"/>
      <c r="AG470" s="40"/>
      <c r="AH470" s="40"/>
      <c r="AI470" s="40"/>
      <c r="AJ470" s="40"/>
    </row>
    <row r="471" spans="1:36" ht="15.75" customHeight="1" x14ac:dyDescent="0.2">
      <c r="A471" s="40"/>
      <c r="B471" s="270"/>
      <c r="C471" s="270"/>
      <c r="D471" s="270"/>
      <c r="E471" s="270"/>
      <c r="F471" s="270" t="s">
        <v>4337</v>
      </c>
      <c r="G471" s="271"/>
      <c r="H471" s="270" t="s">
        <v>4338</v>
      </c>
      <c r="I471" s="315">
        <f>SUM(I20:I470)</f>
        <v>20197.35999999999</v>
      </c>
      <c r="J471" s="315">
        <f>SUM(J20:J470)</f>
        <v>137711.69000000012</v>
      </c>
      <c r="K471" s="315">
        <f>SUM(K20:K470)</f>
        <v>157909.05000000013</v>
      </c>
      <c r="L471" s="315"/>
      <c r="M471" s="315" t="s">
        <v>4339</v>
      </c>
      <c r="N471" s="315">
        <f>N469+N467+N465+N462+N452+N439+N444+N426+N413++N406+N316+N302+N283+N248+N205+N188+N180+N178+N175+N172+N169+N163+N160+N157+N154+N151+N148+N145+N141+N132+N130+N125+N118+N111+N106+N102+N99+N95+N90+N85+N78+N74+N64+N54+N47+N29+N27+N25+N19</f>
        <v>2436728.7489740797</v>
      </c>
      <c r="O471" s="270"/>
      <c r="P471" s="40"/>
      <c r="Q471" s="40"/>
      <c r="R471" s="40"/>
      <c r="S471" s="40"/>
      <c r="T471" s="40"/>
      <c r="U471" s="40"/>
      <c r="V471" s="40"/>
      <c r="W471" s="40"/>
      <c r="X471" s="40"/>
      <c r="Y471" s="40"/>
      <c r="Z471" s="40"/>
      <c r="AA471" s="40"/>
      <c r="AB471" s="40"/>
      <c r="AC471" s="40"/>
      <c r="AD471" s="40"/>
      <c r="AE471" s="40"/>
      <c r="AF471" s="40"/>
      <c r="AG471" s="40"/>
      <c r="AH471" s="40"/>
      <c r="AI471" s="40"/>
      <c r="AJ471" s="40"/>
    </row>
    <row r="472" spans="1:36" ht="15.75" customHeight="1" x14ac:dyDescent="0.2">
      <c r="A472" s="40"/>
      <c r="B472" s="282"/>
      <c r="C472" s="282"/>
      <c r="D472" s="282"/>
      <c r="E472" s="282"/>
      <c r="F472" s="282"/>
      <c r="G472" s="272"/>
      <c r="H472" s="282"/>
      <c r="I472" s="282"/>
      <c r="J472" s="282"/>
      <c r="K472" s="282"/>
      <c r="L472" s="339"/>
      <c r="M472" s="339"/>
      <c r="N472" s="339"/>
      <c r="O472" s="282"/>
      <c r="P472" s="40"/>
      <c r="Q472" s="40"/>
      <c r="R472" s="40"/>
      <c r="S472" s="40"/>
      <c r="T472" s="40"/>
      <c r="U472" s="40"/>
      <c r="V472" s="40"/>
      <c r="W472" s="40"/>
      <c r="X472" s="40"/>
      <c r="Y472" s="40"/>
      <c r="Z472" s="40"/>
      <c r="AA472" s="40"/>
      <c r="AB472" s="40"/>
      <c r="AC472" s="40"/>
      <c r="AD472" s="40"/>
      <c r="AE472" s="40"/>
      <c r="AF472" s="40"/>
      <c r="AG472" s="40"/>
      <c r="AH472" s="40"/>
      <c r="AI472" s="40"/>
      <c r="AJ472" s="40"/>
    </row>
    <row r="473" spans="1:36" ht="15.75" hidden="1" customHeight="1" x14ac:dyDescent="0.2">
      <c r="A473" s="40"/>
      <c r="B473" s="394"/>
      <c r="C473" s="394"/>
      <c r="D473" s="394"/>
      <c r="E473" s="283"/>
      <c r="F473" s="270"/>
      <c r="G473" s="271"/>
      <c r="H473" s="270"/>
      <c r="I473" s="270"/>
      <c r="J473" s="270"/>
      <c r="K473" s="373" t="s">
        <v>315</v>
      </c>
      <c r="L473" s="374"/>
      <c r="M473" s="393">
        <v>2112007.36</v>
      </c>
      <c r="N473" s="374"/>
      <c r="O473" s="374"/>
      <c r="P473" s="338"/>
      <c r="Q473" s="40"/>
      <c r="R473" s="40"/>
      <c r="S473" s="40"/>
      <c r="T473" s="40"/>
      <c r="U473" s="40"/>
      <c r="V473" s="40"/>
      <c r="W473" s="40"/>
      <c r="X473" s="40"/>
      <c r="Y473" s="40"/>
      <c r="Z473" s="40"/>
      <c r="AA473" s="40"/>
      <c r="AB473" s="40"/>
      <c r="AC473" s="40"/>
      <c r="AD473" s="40"/>
      <c r="AE473" s="40"/>
      <c r="AF473" s="40"/>
      <c r="AG473" s="40"/>
      <c r="AH473" s="40"/>
      <c r="AI473" s="40"/>
      <c r="AJ473" s="40"/>
    </row>
    <row r="474" spans="1:36" ht="15.75" hidden="1" customHeight="1" x14ac:dyDescent="0.2">
      <c r="A474" s="40"/>
      <c r="B474" s="394"/>
      <c r="C474" s="394"/>
      <c r="D474" s="394"/>
      <c r="E474" s="283"/>
      <c r="F474" s="270"/>
      <c r="G474" s="271"/>
      <c r="H474" s="270"/>
      <c r="I474" s="270"/>
      <c r="J474" s="270"/>
      <c r="K474" s="373" t="s">
        <v>316</v>
      </c>
      <c r="L474" s="374"/>
      <c r="M474" s="393">
        <v>437276.51</v>
      </c>
      <c r="N474" s="374"/>
      <c r="O474" s="374"/>
      <c r="P474" s="104"/>
      <c r="Q474" s="40"/>
      <c r="R474" s="40"/>
      <c r="S474" s="40"/>
      <c r="T474" s="40"/>
      <c r="U474" s="40"/>
      <c r="V474" s="40"/>
      <c r="W474" s="40"/>
      <c r="X474" s="40"/>
      <c r="Y474" s="40"/>
      <c r="Z474" s="40"/>
      <c r="AA474" s="40"/>
      <c r="AB474" s="40"/>
      <c r="AC474" s="40"/>
      <c r="AD474" s="40"/>
      <c r="AE474" s="40"/>
      <c r="AF474" s="40"/>
      <c r="AG474" s="40"/>
      <c r="AH474" s="40"/>
      <c r="AI474" s="40"/>
      <c r="AJ474" s="40"/>
    </row>
    <row r="475" spans="1:36" ht="15.75" customHeight="1" x14ac:dyDescent="0.2">
      <c r="A475" s="40"/>
      <c r="B475" s="394"/>
      <c r="C475" s="394"/>
      <c r="D475" s="394"/>
      <c r="E475" s="283"/>
      <c r="F475" s="270"/>
      <c r="G475" s="271"/>
      <c r="H475" s="270"/>
      <c r="I475" s="270"/>
      <c r="J475" s="270"/>
      <c r="K475" s="399" t="s">
        <v>317</v>
      </c>
      <c r="L475" s="400"/>
      <c r="M475" s="401">
        <f>N471</f>
        <v>2436728.7489740797</v>
      </c>
      <c r="N475" s="400"/>
      <c r="O475" s="400"/>
      <c r="P475" s="104"/>
      <c r="Q475" s="40"/>
      <c r="R475" s="40"/>
      <c r="S475" s="40"/>
      <c r="T475" s="40"/>
      <c r="U475" s="40"/>
      <c r="V475" s="40"/>
      <c r="W475" s="40"/>
      <c r="X475" s="40"/>
      <c r="Y475" s="40"/>
      <c r="Z475" s="40"/>
      <c r="AA475" s="40"/>
      <c r="AB475" s="40"/>
      <c r="AC475" s="40"/>
      <c r="AD475" s="40"/>
      <c r="AE475" s="40"/>
      <c r="AF475" s="40"/>
      <c r="AG475" s="40"/>
      <c r="AH475" s="40"/>
      <c r="AI475" s="40"/>
      <c r="AJ475" s="40"/>
    </row>
    <row r="476" spans="1:36" ht="15.75" customHeight="1" x14ac:dyDescent="0.2">
      <c r="A476" s="40"/>
      <c r="B476" s="395"/>
      <c r="C476" s="395"/>
      <c r="D476" s="395"/>
      <c r="E476" s="243"/>
      <c r="F476" s="242"/>
      <c r="G476" s="251"/>
      <c r="H476" s="242"/>
      <c r="I476" s="242"/>
      <c r="J476" s="242"/>
      <c r="K476" s="398"/>
      <c r="L476" s="395"/>
      <c r="M476" s="397"/>
      <c r="N476" s="395"/>
      <c r="O476" s="395"/>
      <c r="P476" s="40"/>
      <c r="Q476" s="40"/>
      <c r="R476" s="40"/>
      <c r="S476" s="40"/>
      <c r="T476" s="40"/>
      <c r="U476" s="40"/>
      <c r="V476" s="40"/>
      <c r="W476" s="40"/>
      <c r="X476" s="40"/>
      <c r="Y476" s="40"/>
      <c r="Z476" s="40"/>
      <c r="AA476" s="40"/>
      <c r="AB476" s="40"/>
      <c r="AC476" s="40"/>
      <c r="AD476" s="40"/>
      <c r="AE476" s="40"/>
      <c r="AF476" s="40"/>
      <c r="AG476" s="40"/>
      <c r="AH476" s="40"/>
      <c r="AI476" s="40"/>
      <c r="AJ476" s="40"/>
    </row>
    <row r="477" spans="1:36" ht="15.75" customHeight="1" x14ac:dyDescent="0.2">
      <c r="A477" s="40"/>
      <c r="B477" s="395"/>
      <c r="C477" s="395"/>
      <c r="D477" s="395"/>
      <c r="E477" s="243"/>
      <c r="F477" s="242"/>
      <c r="G477" s="251"/>
      <c r="H477" s="242"/>
      <c r="I477" s="242"/>
      <c r="J477" s="242"/>
      <c r="K477" s="402" t="s">
        <v>4340</v>
      </c>
      <c r="L477" s="402"/>
      <c r="M477" s="402"/>
      <c r="N477" s="402"/>
      <c r="O477" s="402"/>
      <c r="P477" s="40"/>
      <c r="Q477" s="40"/>
      <c r="R477" s="40"/>
      <c r="S477" s="40"/>
      <c r="T477" s="40"/>
      <c r="U477" s="40"/>
      <c r="V477" s="40"/>
      <c r="W477" s="40"/>
      <c r="X477" s="40"/>
      <c r="Y477" s="40"/>
      <c r="Z477" s="40"/>
      <c r="AA477" s="40"/>
      <c r="AB477" s="40"/>
      <c r="AC477" s="40"/>
      <c r="AD477" s="40"/>
      <c r="AE477" s="40"/>
      <c r="AF477" s="40"/>
      <c r="AG477" s="40"/>
      <c r="AH477" s="40"/>
      <c r="AI477" s="40"/>
      <c r="AJ477" s="40"/>
    </row>
    <row r="478" spans="1:36" ht="15.75" customHeight="1" x14ac:dyDescent="0.2">
      <c r="A478" s="40"/>
      <c r="B478" s="395"/>
      <c r="C478" s="395"/>
      <c r="D478" s="395"/>
      <c r="E478" s="243"/>
      <c r="F478" s="242"/>
      <c r="G478" s="251"/>
      <c r="H478" s="242"/>
      <c r="I478" s="242"/>
      <c r="J478" s="242"/>
      <c r="K478" s="396"/>
      <c r="L478" s="395"/>
      <c r="M478" s="397"/>
      <c r="N478" s="395"/>
      <c r="O478" s="395"/>
      <c r="P478" s="40"/>
      <c r="Q478" s="40"/>
      <c r="R478" s="40"/>
      <c r="S478" s="40"/>
      <c r="T478" s="40"/>
      <c r="U478" s="40"/>
      <c r="V478" s="40"/>
      <c r="W478" s="40"/>
      <c r="X478" s="40"/>
      <c r="Y478" s="40"/>
      <c r="Z478" s="40"/>
      <c r="AA478" s="40"/>
      <c r="AB478" s="40"/>
      <c r="AC478" s="40"/>
      <c r="AD478" s="40"/>
      <c r="AE478" s="40"/>
      <c r="AF478" s="40"/>
      <c r="AG478" s="40"/>
      <c r="AH478" s="40"/>
      <c r="AI478" s="40"/>
      <c r="AJ478" s="40"/>
    </row>
    <row r="479" spans="1:36" ht="15.75" customHeight="1" x14ac:dyDescent="0.2">
      <c r="A479" s="40"/>
      <c r="B479" s="40"/>
      <c r="C479" s="40"/>
      <c r="D479" s="40"/>
      <c r="E479" s="40"/>
      <c r="F479" s="40"/>
      <c r="G479" s="191"/>
      <c r="H479" s="40"/>
      <c r="I479" s="40"/>
      <c r="J479" s="40"/>
      <c r="K479" s="104"/>
      <c r="L479" s="40"/>
      <c r="M479" s="104"/>
      <c r="N479" s="489"/>
      <c r="O479" s="489"/>
      <c r="P479" s="489"/>
      <c r="Q479" s="40"/>
      <c r="R479" s="40"/>
      <c r="S479" s="40"/>
      <c r="T479" s="40"/>
      <c r="U479" s="40"/>
      <c r="V479" s="40"/>
      <c r="W479" s="40"/>
      <c r="X479" s="40"/>
      <c r="Y479" s="40"/>
      <c r="Z479" s="40"/>
      <c r="AA479" s="40"/>
      <c r="AB479" s="40"/>
      <c r="AC479" s="40"/>
      <c r="AD479" s="40"/>
      <c r="AE479" s="40"/>
      <c r="AF479" s="40"/>
      <c r="AG479" s="40"/>
      <c r="AH479" s="40"/>
      <c r="AI479" s="40"/>
      <c r="AJ479" s="40"/>
    </row>
    <row r="480" spans="1:36" ht="15.75" customHeight="1" x14ac:dyDescent="0.2">
      <c r="A480" s="40"/>
      <c r="B480" s="40"/>
      <c r="C480" s="40"/>
      <c r="D480" s="40"/>
      <c r="E480" s="40"/>
      <c r="F480" s="40"/>
      <c r="G480" s="191"/>
      <c r="H480" s="40"/>
      <c r="I480" s="40"/>
      <c r="J480" s="40"/>
      <c r="K480" s="40"/>
      <c r="L480" s="40"/>
      <c r="M480" s="40"/>
      <c r="N480" s="489"/>
      <c r="O480" s="489"/>
      <c r="P480" s="490"/>
      <c r="Q480" s="40"/>
      <c r="R480" s="40"/>
      <c r="S480" s="40"/>
      <c r="T480" s="40"/>
      <c r="U480" s="40"/>
      <c r="V480" s="40"/>
      <c r="W480" s="40"/>
      <c r="X480" s="40"/>
      <c r="Y480" s="40"/>
      <c r="Z480" s="40"/>
      <c r="AA480" s="40"/>
      <c r="AB480" s="40"/>
      <c r="AC480" s="40"/>
      <c r="AD480" s="40"/>
      <c r="AE480" s="40"/>
      <c r="AF480" s="40"/>
      <c r="AG480" s="40"/>
      <c r="AH480" s="40"/>
      <c r="AI480" s="40"/>
      <c r="AJ480" s="40"/>
    </row>
    <row r="481" spans="1:36" ht="15.75" customHeight="1" x14ac:dyDescent="0.2">
      <c r="A481" s="40"/>
      <c r="B481" s="40"/>
      <c r="C481" s="40"/>
      <c r="D481" s="40"/>
      <c r="E481" s="40"/>
      <c r="F481" s="40"/>
      <c r="G481" s="191"/>
      <c r="H481" s="40"/>
      <c r="I481" s="40"/>
      <c r="J481" s="40"/>
      <c r="K481" s="40"/>
      <c r="L481" s="40"/>
      <c r="M481" s="40"/>
      <c r="N481" s="489"/>
      <c r="O481" s="489"/>
      <c r="P481" s="491"/>
      <c r="Q481" s="40"/>
      <c r="R481" s="40"/>
      <c r="S481" s="40"/>
      <c r="T481" s="40"/>
      <c r="U481" s="40"/>
      <c r="V481" s="40"/>
      <c r="W481" s="40"/>
      <c r="X481" s="40"/>
      <c r="Y481" s="40"/>
      <c r="Z481" s="40"/>
      <c r="AA481" s="40"/>
      <c r="AB481" s="40"/>
      <c r="AC481" s="40"/>
      <c r="AD481" s="40"/>
      <c r="AE481" s="40"/>
      <c r="AF481" s="40"/>
      <c r="AG481" s="40"/>
      <c r="AH481" s="40"/>
      <c r="AI481" s="40"/>
      <c r="AJ481" s="40"/>
    </row>
    <row r="482" spans="1:36" ht="15.75" customHeight="1" x14ac:dyDescent="0.2">
      <c r="A482" s="40"/>
      <c r="B482" s="40"/>
      <c r="C482" s="40"/>
      <c r="D482" s="40"/>
      <c r="E482" s="40"/>
      <c r="F482" s="40"/>
      <c r="G482" s="191"/>
      <c r="H482" s="40"/>
      <c r="I482" s="40"/>
      <c r="J482" s="40"/>
      <c r="K482" s="40"/>
      <c r="L482" s="40"/>
      <c r="M482" s="40"/>
      <c r="N482" s="489"/>
      <c r="O482" s="489"/>
      <c r="P482" s="489"/>
      <c r="Q482" s="40"/>
      <c r="R482" s="40"/>
      <c r="S482" s="40"/>
      <c r="T482" s="40"/>
      <c r="U482" s="40"/>
      <c r="V482" s="40"/>
      <c r="W482" s="40"/>
      <c r="X482" s="40"/>
      <c r="Y482" s="40"/>
      <c r="Z482" s="40"/>
      <c r="AA482" s="40"/>
      <c r="AB482" s="40"/>
      <c r="AC482" s="40"/>
      <c r="AD482" s="40"/>
      <c r="AE482" s="40"/>
      <c r="AF482" s="40"/>
      <c r="AG482" s="40"/>
      <c r="AH482" s="40"/>
      <c r="AI482" s="40"/>
      <c r="AJ482" s="40"/>
    </row>
    <row r="483" spans="1:36" ht="15.75" customHeight="1" x14ac:dyDescent="0.2">
      <c r="A483" s="40"/>
      <c r="B483" s="40"/>
      <c r="C483" s="40"/>
      <c r="D483" s="40"/>
      <c r="E483" s="40"/>
      <c r="F483" s="40"/>
      <c r="G483" s="191"/>
      <c r="H483" s="40"/>
      <c r="I483" s="40"/>
      <c r="J483" s="40"/>
      <c r="K483" s="40"/>
      <c r="L483" s="40"/>
      <c r="M483" s="40"/>
      <c r="N483" s="489"/>
      <c r="O483" s="489"/>
      <c r="P483" s="489"/>
      <c r="Q483" s="40"/>
      <c r="R483" s="40"/>
      <c r="S483" s="40"/>
      <c r="T483" s="40"/>
      <c r="U483" s="40"/>
      <c r="V483" s="40"/>
      <c r="W483" s="40"/>
      <c r="X483" s="40"/>
      <c r="Y483" s="40"/>
      <c r="Z483" s="40"/>
      <c r="AA483" s="40"/>
      <c r="AB483" s="40"/>
      <c r="AC483" s="40"/>
      <c r="AD483" s="40"/>
      <c r="AE483" s="40"/>
      <c r="AF483" s="40"/>
      <c r="AG483" s="40"/>
      <c r="AH483" s="40"/>
      <c r="AI483" s="40"/>
      <c r="AJ483" s="40"/>
    </row>
    <row r="484" spans="1:36" ht="15.75" customHeight="1" x14ac:dyDescent="0.2">
      <c r="A484" s="40"/>
      <c r="B484" s="40"/>
      <c r="C484" s="40"/>
      <c r="D484" s="40"/>
      <c r="E484" s="40"/>
      <c r="F484" s="40"/>
      <c r="G484" s="191"/>
      <c r="H484" s="40"/>
      <c r="I484" s="40"/>
      <c r="J484" s="40"/>
      <c r="K484" s="40"/>
      <c r="L484" s="40"/>
      <c r="M484" s="40"/>
      <c r="N484" s="492"/>
      <c r="O484" s="489"/>
      <c r="P484" s="489"/>
      <c r="Q484" s="40"/>
      <c r="R484" s="40"/>
      <c r="S484" s="40"/>
      <c r="T484" s="40"/>
      <c r="U484" s="40"/>
      <c r="V484" s="40"/>
      <c r="W484" s="40"/>
      <c r="X484" s="40"/>
      <c r="Y484" s="40"/>
      <c r="Z484" s="40"/>
      <c r="AA484" s="40"/>
      <c r="AB484" s="40"/>
      <c r="AC484" s="40"/>
      <c r="AD484" s="40"/>
      <c r="AE484" s="40"/>
      <c r="AF484" s="40"/>
      <c r="AG484" s="40"/>
      <c r="AH484" s="40"/>
      <c r="AI484" s="40"/>
      <c r="AJ484" s="40"/>
    </row>
    <row r="485" spans="1:36" ht="15.75" customHeight="1" x14ac:dyDescent="0.2">
      <c r="A485" s="40"/>
      <c r="B485" s="40"/>
      <c r="C485" s="40"/>
      <c r="D485" s="40"/>
      <c r="E485" s="40"/>
      <c r="F485" s="40"/>
      <c r="G485" s="191"/>
      <c r="H485" s="40"/>
      <c r="I485" s="40"/>
      <c r="J485" s="40"/>
      <c r="K485" s="40"/>
      <c r="L485" s="40"/>
      <c r="M485" s="40"/>
      <c r="N485" s="40"/>
      <c r="O485" s="40"/>
      <c r="P485" s="40"/>
      <c r="Q485" s="40"/>
      <c r="R485" s="40"/>
      <c r="S485" s="40"/>
      <c r="T485" s="40"/>
      <c r="U485" s="40"/>
      <c r="V485" s="40"/>
      <c r="W485" s="40"/>
      <c r="X485" s="40"/>
      <c r="Y485" s="40"/>
      <c r="Z485" s="40"/>
      <c r="AA485" s="40"/>
      <c r="AB485" s="40"/>
      <c r="AC485" s="40"/>
      <c r="AD485" s="40"/>
      <c r="AE485" s="40"/>
      <c r="AF485" s="40"/>
      <c r="AG485" s="40"/>
      <c r="AH485" s="40"/>
      <c r="AI485" s="40"/>
      <c r="AJ485" s="40"/>
    </row>
    <row r="486" spans="1:36" ht="15.75" customHeight="1" x14ac:dyDescent="0.2">
      <c r="A486" s="40"/>
      <c r="B486" s="40"/>
      <c r="C486" s="40"/>
      <c r="D486" s="40"/>
      <c r="E486" s="40"/>
      <c r="F486" s="40"/>
      <c r="G486" s="191"/>
      <c r="H486" s="40"/>
      <c r="I486" s="40"/>
      <c r="J486" s="40"/>
      <c r="K486" s="40"/>
      <c r="L486" s="40"/>
      <c r="M486" s="40"/>
      <c r="N486" s="40"/>
      <c r="O486" s="40"/>
      <c r="P486" s="40"/>
      <c r="Q486" s="40"/>
      <c r="R486" s="40"/>
      <c r="S486" s="40"/>
      <c r="T486" s="40"/>
      <c r="U486" s="40"/>
      <c r="V486" s="40"/>
      <c r="W486" s="40"/>
      <c r="X486" s="40"/>
      <c r="Y486" s="40"/>
      <c r="Z486" s="40"/>
      <c r="AA486" s="40"/>
      <c r="AB486" s="40"/>
      <c r="AC486" s="40"/>
      <c r="AD486" s="40"/>
      <c r="AE486" s="40"/>
      <c r="AF486" s="40"/>
      <c r="AG486" s="40"/>
      <c r="AH486" s="40"/>
      <c r="AI486" s="40"/>
      <c r="AJ486" s="40"/>
    </row>
    <row r="487" spans="1:36" ht="15.75" customHeight="1" x14ac:dyDescent="0.2">
      <c r="A487" s="40"/>
      <c r="B487" s="40"/>
      <c r="C487" s="40"/>
      <c r="D487" s="40"/>
      <c r="E487" s="40"/>
      <c r="F487" s="40"/>
      <c r="G487" s="191"/>
      <c r="H487" s="40"/>
      <c r="I487" s="40"/>
      <c r="J487" s="40"/>
      <c r="K487" s="40"/>
      <c r="L487" s="40"/>
      <c r="M487" s="40"/>
      <c r="N487" s="40"/>
      <c r="O487" s="40"/>
      <c r="P487" s="40"/>
      <c r="Q487" s="40"/>
      <c r="R487" s="40"/>
      <c r="S487" s="40"/>
      <c r="T487" s="40"/>
      <c r="U487" s="40"/>
      <c r="V487" s="40"/>
      <c r="W487" s="40"/>
      <c r="X487" s="40"/>
      <c r="Y487" s="40"/>
      <c r="Z487" s="40"/>
      <c r="AA487" s="40"/>
      <c r="AB487" s="40"/>
      <c r="AC487" s="40"/>
      <c r="AD487" s="40"/>
      <c r="AE487" s="40"/>
      <c r="AF487" s="40"/>
      <c r="AG487" s="40"/>
      <c r="AH487" s="40"/>
      <c r="AI487" s="40"/>
      <c r="AJ487" s="40"/>
    </row>
    <row r="488" spans="1:36" ht="15.75" customHeight="1" x14ac:dyDescent="0.2">
      <c r="A488" s="40"/>
      <c r="B488" s="40"/>
      <c r="C488" s="40"/>
      <c r="D488" s="40"/>
      <c r="E488" s="40"/>
      <c r="F488" s="40"/>
      <c r="G488" s="191"/>
      <c r="H488" s="40"/>
      <c r="I488" s="40"/>
      <c r="J488" s="40"/>
      <c r="K488" s="40"/>
      <c r="L488" s="40"/>
      <c r="M488" s="40"/>
      <c r="N488" s="40"/>
      <c r="O488" s="40"/>
      <c r="P488" s="40"/>
      <c r="Q488" s="40"/>
      <c r="R488" s="40"/>
      <c r="S488" s="40"/>
      <c r="T488" s="40"/>
      <c r="U488" s="40"/>
      <c r="V488" s="40"/>
      <c r="W488" s="40"/>
      <c r="X488" s="40"/>
      <c r="Y488" s="40"/>
      <c r="Z488" s="40"/>
      <c r="AA488" s="40"/>
      <c r="AB488" s="40"/>
      <c r="AC488" s="40"/>
      <c r="AD488" s="40"/>
      <c r="AE488" s="40"/>
      <c r="AF488" s="40"/>
      <c r="AG488" s="40"/>
      <c r="AH488" s="40"/>
      <c r="AI488" s="40"/>
      <c r="AJ488" s="40"/>
    </row>
    <row r="489" spans="1:36" ht="15.75" customHeight="1" x14ac:dyDescent="0.2">
      <c r="A489" s="40"/>
      <c r="B489" s="40"/>
      <c r="C489" s="40"/>
      <c r="D489" s="40"/>
      <c r="E489" s="40"/>
      <c r="F489" s="40"/>
      <c r="G489" s="191"/>
      <c r="H489" s="40"/>
      <c r="I489" s="40"/>
      <c r="J489" s="40"/>
      <c r="K489" s="40"/>
      <c r="L489" s="40"/>
      <c r="M489" s="40"/>
      <c r="N489" s="40"/>
      <c r="O489" s="40"/>
      <c r="P489" s="40"/>
      <c r="Q489" s="40"/>
      <c r="R489" s="40"/>
      <c r="S489" s="40"/>
      <c r="T489" s="40"/>
      <c r="U489" s="40"/>
      <c r="V489" s="40"/>
      <c r="W489" s="40"/>
      <c r="X489" s="40"/>
      <c r="Y489" s="40"/>
      <c r="Z489" s="40"/>
      <c r="AA489" s="40"/>
      <c r="AB489" s="40"/>
      <c r="AC489" s="40"/>
      <c r="AD489" s="40"/>
      <c r="AE489" s="40"/>
      <c r="AF489" s="40"/>
      <c r="AG489" s="40"/>
      <c r="AH489" s="40"/>
      <c r="AI489" s="40"/>
      <c r="AJ489" s="40"/>
    </row>
    <row r="490" spans="1:36" ht="15.75" customHeight="1" x14ac:dyDescent="0.2">
      <c r="A490" s="40"/>
      <c r="B490" s="40"/>
      <c r="C490" s="40"/>
      <c r="D490" s="40"/>
      <c r="E490" s="40"/>
      <c r="F490" s="40"/>
      <c r="G490" s="191"/>
      <c r="H490" s="40"/>
      <c r="I490" s="40"/>
      <c r="J490" s="40"/>
      <c r="K490" s="40"/>
      <c r="L490" s="40"/>
      <c r="M490" s="40"/>
      <c r="N490" s="40"/>
      <c r="O490" s="40"/>
      <c r="P490" s="40"/>
      <c r="Q490" s="40"/>
      <c r="R490" s="40"/>
      <c r="S490" s="40"/>
      <c r="T490" s="40"/>
      <c r="U490" s="40"/>
      <c r="V490" s="40"/>
      <c r="W490" s="40"/>
      <c r="X490" s="40"/>
      <c r="Y490" s="40"/>
      <c r="Z490" s="40"/>
      <c r="AA490" s="40"/>
      <c r="AB490" s="40"/>
      <c r="AC490" s="40"/>
      <c r="AD490" s="40"/>
      <c r="AE490" s="40"/>
      <c r="AF490" s="40"/>
      <c r="AG490" s="40"/>
      <c r="AH490" s="40"/>
      <c r="AI490" s="40"/>
      <c r="AJ490" s="40"/>
    </row>
    <row r="491" spans="1:36" ht="15.75" customHeight="1" x14ac:dyDescent="0.2">
      <c r="A491" s="40"/>
      <c r="B491" s="40"/>
      <c r="C491" s="40"/>
      <c r="D491" s="40"/>
      <c r="E491" s="40"/>
      <c r="F491" s="40"/>
      <c r="G491" s="191"/>
      <c r="H491" s="40"/>
      <c r="I491" s="40"/>
      <c r="J491" s="40"/>
      <c r="K491" s="40"/>
      <c r="L491" s="40"/>
      <c r="M491" s="40"/>
      <c r="N491" s="40"/>
      <c r="O491" s="40"/>
      <c r="P491" s="40"/>
      <c r="Q491" s="40"/>
      <c r="R491" s="40"/>
      <c r="S491" s="40"/>
      <c r="T491" s="40"/>
      <c r="U491" s="40"/>
      <c r="V491" s="40"/>
      <c r="W491" s="40"/>
      <c r="X491" s="40"/>
      <c r="Y491" s="40"/>
      <c r="Z491" s="40"/>
      <c r="AA491" s="40"/>
      <c r="AB491" s="40"/>
      <c r="AC491" s="40"/>
      <c r="AD491" s="40"/>
      <c r="AE491" s="40"/>
      <c r="AF491" s="40"/>
      <c r="AG491" s="40"/>
      <c r="AH491" s="40"/>
      <c r="AI491" s="40"/>
      <c r="AJ491" s="40"/>
    </row>
    <row r="492" spans="1:36" ht="15.75" customHeight="1" x14ac:dyDescent="0.2">
      <c r="A492" s="40"/>
      <c r="B492" s="40"/>
      <c r="C492" s="40"/>
      <c r="D492" s="40"/>
      <c r="E492" s="40"/>
      <c r="F492" s="40"/>
      <c r="G492" s="191"/>
      <c r="H492" s="40"/>
      <c r="I492" s="40"/>
      <c r="J492" s="40"/>
      <c r="K492" s="40"/>
      <c r="L492" s="40"/>
      <c r="M492" s="40"/>
      <c r="N492" s="40"/>
      <c r="O492" s="40"/>
      <c r="P492" s="40"/>
      <c r="Q492" s="40"/>
      <c r="R492" s="40"/>
      <c r="S492" s="40"/>
      <c r="T492" s="40"/>
      <c r="U492" s="40"/>
      <c r="V492" s="40"/>
      <c r="W492" s="40"/>
      <c r="X492" s="40"/>
      <c r="Y492" s="40"/>
      <c r="Z492" s="40"/>
      <c r="AA492" s="40"/>
      <c r="AB492" s="40"/>
      <c r="AC492" s="40"/>
      <c r="AD492" s="40"/>
      <c r="AE492" s="40"/>
      <c r="AF492" s="40"/>
      <c r="AG492" s="40"/>
      <c r="AH492" s="40"/>
      <c r="AI492" s="40"/>
      <c r="AJ492" s="40"/>
    </row>
    <row r="493" spans="1:36" ht="15.75" customHeight="1" x14ac:dyDescent="0.2">
      <c r="A493" s="40"/>
      <c r="B493" s="40"/>
      <c r="C493" s="40"/>
      <c r="D493" s="40"/>
      <c r="E493" s="40"/>
      <c r="F493" s="40"/>
      <c r="G493" s="191"/>
      <c r="H493" s="40"/>
      <c r="I493" s="40"/>
      <c r="J493" s="40"/>
      <c r="K493" s="40"/>
      <c r="L493" s="40"/>
      <c r="M493" s="40"/>
      <c r="N493" s="40"/>
      <c r="O493" s="40"/>
      <c r="P493" s="40"/>
      <c r="Q493" s="40"/>
      <c r="R493" s="40"/>
      <c r="S493" s="40"/>
      <c r="T493" s="40"/>
      <c r="U493" s="40"/>
      <c r="V493" s="40"/>
      <c r="W493" s="40"/>
      <c r="X493" s="40"/>
      <c r="Y493" s="40"/>
      <c r="Z493" s="40"/>
      <c r="AA493" s="40"/>
      <c r="AB493" s="40"/>
      <c r="AC493" s="40"/>
      <c r="AD493" s="40"/>
      <c r="AE493" s="40"/>
      <c r="AF493" s="40"/>
      <c r="AG493" s="40"/>
      <c r="AH493" s="40"/>
      <c r="AI493" s="40"/>
      <c r="AJ493" s="40"/>
    </row>
    <row r="494" spans="1:36" ht="15.75" customHeight="1" x14ac:dyDescent="0.2">
      <c r="A494" s="40"/>
      <c r="B494" s="40"/>
      <c r="C494" s="40"/>
      <c r="D494" s="40"/>
      <c r="E494" s="40"/>
      <c r="F494" s="40"/>
      <c r="G494" s="191"/>
      <c r="H494" s="40"/>
      <c r="I494" s="40"/>
      <c r="J494" s="40"/>
      <c r="K494" s="40"/>
      <c r="L494" s="40"/>
      <c r="M494" s="40"/>
      <c r="N494" s="40"/>
      <c r="O494" s="40"/>
      <c r="P494" s="40"/>
      <c r="Q494" s="40"/>
      <c r="R494" s="40"/>
      <c r="S494" s="40"/>
      <c r="T494" s="40"/>
      <c r="U494" s="40"/>
      <c r="V494" s="40"/>
      <c r="W494" s="40"/>
      <c r="X494" s="40"/>
      <c r="Y494" s="40"/>
      <c r="Z494" s="40"/>
      <c r="AA494" s="40"/>
      <c r="AB494" s="40"/>
      <c r="AC494" s="40"/>
      <c r="AD494" s="40"/>
      <c r="AE494" s="40"/>
      <c r="AF494" s="40"/>
      <c r="AG494" s="40"/>
      <c r="AH494" s="40"/>
      <c r="AI494" s="40"/>
      <c r="AJ494" s="40"/>
    </row>
    <row r="495" spans="1:36" ht="15.75" customHeight="1" x14ac:dyDescent="0.2">
      <c r="A495" s="40"/>
      <c r="B495" s="40"/>
      <c r="C495" s="40"/>
      <c r="D495" s="40"/>
      <c r="E495" s="40"/>
      <c r="F495" s="40"/>
      <c r="G495" s="191"/>
      <c r="H495" s="40"/>
      <c r="I495" s="40"/>
      <c r="J495" s="40"/>
      <c r="K495" s="40"/>
      <c r="L495" s="40"/>
      <c r="M495" s="40"/>
      <c r="N495" s="40"/>
      <c r="O495" s="40"/>
      <c r="P495" s="40"/>
      <c r="Q495" s="40"/>
      <c r="R495" s="40"/>
      <c r="S495" s="40"/>
      <c r="T495" s="40"/>
      <c r="U495" s="40"/>
      <c r="V495" s="40"/>
      <c r="W495" s="40"/>
      <c r="X495" s="40"/>
      <c r="Y495" s="40"/>
      <c r="Z495" s="40"/>
      <c r="AA495" s="40"/>
      <c r="AB495" s="40"/>
      <c r="AC495" s="40"/>
      <c r="AD495" s="40"/>
      <c r="AE495" s="40"/>
      <c r="AF495" s="40"/>
      <c r="AG495" s="40"/>
      <c r="AH495" s="40"/>
      <c r="AI495" s="40"/>
      <c r="AJ495" s="40"/>
    </row>
    <row r="496" spans="1:36" ht="15.75" customHeight="1" x14ac:dyDescent="0.2">
      <c r="A496" s="40"/>
      <c r="B496" s="40"/>
      <c r="C496" s="40"/>
      <c r="D496" s="40"/>
      <c r="E496" s="40"/>
      <c r="F496" s="40"/>
      <c r="G496" s="191"/>
      <c r="H496" s="40"/>
      <c r="I496" s="40"/>
      <c r="J496" s="40"/>
      <c r="K496" s="40"/>
      <c r="L496" s="40"/>
      <c r="M496" s="40"/>
      <c r="N496" s="40"/>
      <c r="O496" s="40"/>
      <c r="P496" s="40"/>
      <c r="Q496" s="40"/>
      <c r="R496" s="40"/>
      <c r="S496" s="40"/>
      <c r="T496" s="40"/>
      <c r="U496" s="40"/>
      <c r="V496" s="40"/>
      <c r="W496" s="40"/>
      <c r="X496" s="40"/>
      <c r="Y496" s="40"/>
      <c r="Z496" s="40"/>
      <c r="AA496" s="40"/>
      <c r="AB496" s="40"/>
      <c r="AC496" s="40"/>
      <c r="AD496" s="40"/>
      <c r="AE496" s="40"/>
      <c r="AF496" s="40"/>
      <c r="AG496" s="40"/>
      <c r="AH496" s="40"/>
      <c r="AI496" s="40"/>
      <c r="AJ496" s="40"/>
    </row>
    <row r="497" spans="1:36" ht="15.75" customHeight="1" x14ac:dyDescent="0.2">
      <c r="A497" s="40"/>
      <c r="B497" s="40"/>
      <c r="C497" s="40"/>
      <c r="D497" s="40"/>
      <c r="E497" s="40"/>
      <c r="F497" s="40"/>
      <c r="G497" s="191"/>
      <c r="H497" s="40"/>
      <c r="I497" s="40"/>
      <c r="J497" s="40"/>
      <c r="K497" s="40"/>
      <c r="L497" s="40"/>
      <c r="M497" s="40"/>
      <c r="N497" s="40"/>
      <c r="O497" s="40"/>
      <c r="P497" s="40"/>
      <c r="Q497" s="40"/>
      <c r="R497" s="40"/>
      <c r="S497" s="40"/>
      <c r="T497" s="40"/>
      <c r="U497" s="40"/>
      <c r="V497" s="40"/>
      <c r="W497" s="40"/>
      <c r="X497" s="40"/>
      <c r="Y497" s="40"/>
      <c r="Z497" s="40"/>
      <c r="AA497" s="40"/>
      <c r="AB497" s="40"/>
      <c r="AC497" s="40"/>
      <c r="AD497" s="40"/>
      <c r="AE497" s="40"/>
      <c r="AF497" s="40"/>
      <c r="AG497" s="40"/>
      <c r="AH497" s="40"/>
      <c r="AI497" s="40"/>
      <c r="AJ497" s="40"/>
    </row>
    <row r="498" spans="1:36" ht="15.75" customHeight="1" x14ac:dyDescent="0.2">
      <c r="A498" s="40"/>
      <c r="B498" s="40"/>
      <c r="C498" s="40"/>
      <c r="D498" s="40"/>
      <c r="E498" s="40"/>
      <c r="F498" s="40"/>
      <c r="G498" s="191"/>
      <c r="H498" s="40"/>
      <c r="I498" s="40"/>
      <c r="J498" s="40"/>
      <c r="K498" s="40"/>
      <c r="L498" s="40"/>
      <c r="M498" s="40"/>
      <c r="N498" s="40"/>
      <c r="O498" s="40"/>
      <c r="P498" s="40"/>
      <c r="Q498" s="40"/>
      <c r="R498" s="40"/>
      <c r="S498" s="40"/>
      <c r="T498" s="40"/>
      <c r="U498" s="40"/>
      <c r="V498" s="40"/>
      <c r="W498" s="40"/>
      <c r="X498" s="40"/>
      <c r="Y498" s="40"/>
      <c r="Z498" s="40"/>
      <c r="AA498" s="40"/>
      <c r="AB498" s="40"/>
      <c r="AC498" s="40"/>
      <c r="AD498" s="40"/>
      <c r="AE498" s="40"/>
      <c r="AF498" s="40"/>
      <c r="AG498" s="40"/>
      <c r="AH498" s="40"/>
      <c r="AI498" s="40"/>
      <c r="AJ498" s="40"/>
    </row>
    <row r="499" spans="1:36" ht="15.75" customHeight="1" x14ac:dyDescent="0.2">
      <c r="A499" s="40"/>
      <c r="B499" s="40"/>
      <c r="C499" s="40"/>
      <c r="D499" s="40"/>
      <c r="E499" s="40"/>
      <c r="F499" s="40"/>
      <c r="G499" s="191"/>
      <c r="H499" s="40"/>
      <c r="I499" s="40"/>
      <c r="J499" s="40"/>
      <c r="K499" s="40"/>
      <c r="L499" s="40"/>
      <c r="M499" s="40"/>
      <c r="N499" s="40"/>
      <c r="O499" s="40"/>
      <c r="P499" s="40"/>
      <c r="Q499" s="40"/>
      <c r="R499" s="40"/>
      <c r="S499" s="40"/>
      <c r="T499" s="40"/>
      <c r="U499" s="40"/>
      <c r="V499" s="40"/>
      <c r="W499" s="40"/>
      <c r="X499" s="40"/>
      <c r="Y499" s="40"/>
      <c r="Z499" s="40"/>
      <c r="AA499" s="40"/>
      <c r="AB499" s="40"/>
      <c r="AC499" s="40"/>
      <c r="AD499" s="40"/>
      <c r="AE499" s="40"/>
      <c r="AF499" s="40"/>
      <c r="AG499" s="40"/>
      <c r="AH499" s="40"/>
      <c r="AI499" s="40"/>
      <c r="AJ499" s="40"/>
    </row>
    <row r="500" spans="1:36" ht="15.75" customHeight="1" x14ac:dyDescent="0.2">
      <c r="A500" s="40"/>
      <c r="B500" s="40"/>
      <c r="C500" s="40"/>
      <c r="D500" s="40"/>
      <c r="E500" s="40"/>
      <c r="F500" s="40"/>
      <c r="G500" s="191"/>
      <c r="H500" s="40"/>
      <c r="I500" s="40"/>
      <c r="J500" s="40"/>
      <c r="K500" s="40"/>
      <c r="L500" s="40"/>
      <c r="M500" s="40"/>
      <c r="N500" s="40"/>
      <c r="O500" s="40"/>
      <c r="P500" s="40"/>
      <c r="Q500" s="40"/>
      <c r="R500" s="40"/>
      <c r="S500" s="40"/>
      <c r="T500" s="40"/>
      <c r="U500" s="40"/>
      <c r="V500" s="40"/>
      <c r="W500" s="40"/>
      <c r="X500" s="40"/>
      <c r="Y500" s="40"/>
      <c r="Z500" s="40"/>
      <c r="AA500" s="40"/>
      <c r="AB500" s="40"/>
      <c r="AC500" s="40"/>
      <c r="AD500" s="40"/>
      <c r="AE500" s="40"/>
      <c r="AF500" s="40"/>
      <c r="AG500" s="40"/>
      <c r="AH500" s="40"/>
      <c r="AI500" s="40"/>
      <c r="AJ500" s="40"/>
    </row>
    <row r="501" spans="1:36" ht="15.75" customHeight="1" x14ac:dyDescent="0.2">
      <c r="A501" s="40"/>
      <c r="B501" s="40"/>
      <c r="C501" s="40"/>
      <c r="D501" s="40"/>
      <c r="E501" s="40"/>
      <c r="F501" s="40"/>
      <c r="G501" s="191"/>
      <c r="H501" s="40"/>
      <c r="I501" s="40"/>
      <c r="J501" s="40"/>
      <c r="K501" s="40"/>
      <c r="L501" s="40"/>
      <c r="M501" s="40"/>
      <c r="N501" s="40"/>
      <c r="O501" s="40"/>
      <c r="P501" s="40"/>
      <c r="Q501" s="40"/>
      <c r="R501" s="40"/>
      <c r="S501" s="40"/>
      <c r="T501" s="40"/>
      <c r="U501" s="40"/>
      <c r="V501" s="40"/>
      <c r="W501" s="40"/>
      <c r="X501" s="40"/>
      <c r="Y501" s="40"/>
      <c r="Z501" s="40"/>
      <c r="AA501" s="40"/>
      <c r="AB501" s="40"/>
      <c r="AC501" s="40"/>
      <c r="AD501" s="40"/>
      <c r="AE501" s="40"/>
      <c r="AF501" s="40"/>
      <c r="AG501" s="40"/>
      <c r="AH501" s="40"/>
      <c r="AI501" s="40"/>
      <c r="AJ501" s="40"/>
    </row>
    <row r="502" spans="1:36" ht="15.75" customHeight="1" x14ac:dyDescent="0.2">
      <c r="A502" s="40"/>
      <c r="B502" s="40"/>
      <c r="C502" s="40"/>
      <c r="D502" s="40"/>
      <c r="E502" s="40"/>
      <c r="F502" s="40"/>
      <c r="G502" s="191"/>
      <c r="H502" s="40"/>
      <c r="I502" s="40"/>
      <c r="J502" s="40"/>
      <c r="K502" s="40"/>
      <c r="L502" s="40"/>
      <c r="M502" s="40"/>
      <c r="N502" s="40"/>
      <c r="O502" s="40"/>
      <c r="P502" s="40"/>
      <c r="Q502" s="40"/>
      <c r="R502" s="40"/>
      <c r="S502" s="40"/>
      <c r="T502" s="40"/>
      <c r="U502" s="40"/>
      <c r="V502" s="40"/>
      <c r="W502" s="40"/>
      <c r="X502" s="40"/>
      <c r="Y502" s="40"/>
      <c r="Z502" s="40"/>
      <c r="AA502" s="40"/>
      <c r="AB502" s="40"/>
      <c r="AC502" s="40"/>
      <c r="AD502" s="40"/>
      <c r="AE502" s="40"/>
      <c r="AF502" s="40"/>
      <c r="AG502" s="40"/>
      <c r="AH502" s="40"/>
      <c r="AI502" s="40"/>
      <c r="AJ502" s="40"/>
    </row>
    <row r="503" spans="1:36" ht="15.75" customHeight="1" x14ac:dyDescent="0.2">
      <c r="A503" s="40"/>
      <c r="B503" s="40"/>
      <c r="C503" s="40"/>
      <c r="D503" s="40"/>
      <c r="E503" s="40"/>
      <c r="F503" s="40"/>
      <c r="G503" s="191"/>
      <c r="H503" s="40"/>
      <c r="I503" s="40"/>
      <c r="J503" s="40"/>
      <c r="K503" s="40"/>
      <c r="L503" s="40"/>
      <c r="M503" s="40"/>
      <c r="N503" s="40"/>
      <c r="O503" s="40"/>
      <c r="P503" s="40"/>
      <c r="Q503" s="40"/>
      <c r="R503" s="40"/>
      <c r="S503" s="40"/>
      <c r="T503" s="40"/>
      <c r="U503" s="40"/>
      <c r="V503" s="40"/>
      <c r="W503" s="40"/>
      <c r="X503" s="40"/>
      <c r="Y503" s="40"/>
      <c r="Z503" s="40"/>
      <c r="AA503" s="40"/>
      <c r="AB503" s="40"/>
      <c r="AC503" s="40"/>
      <c r="AD503" s="40"/>
      <c r="AE503" s="40"/>
      <c r="AF503" s="40"/>
      <c r="AG503" s="40"/>
      <c r="AH503" s="40"/>
      <c r="AI503" s="40"/>
      <c r="AJ503" s="40"/>
    </row>
    <row r="504" spans="1:36" ht="15.75" customHeight="1" x14ac:dyDescent="0.2">
      <c r="A504" s="40"/>
      <c r="B504" s="40"/>
      <c r="C504" s="40"/>
      <c r="D504" s="40"/>
      <c r="E504" s="40"/>
      <c r="F504" s="40"/>
      <c r="G504" s="191"/>
      <c r="H504" s="40"/>
      <c r="I504" s="40"/>
      <c r="J504" s="40"/>
      <c r="K504" s="40"/>
      <c r="L504" s="40"/>
      <c r="M504" s="40"/>
      <c r="N504" s="40"/>
      <c r="O504" s="40"/>
      <c r="P504" s="40"/>
      <c r="Q504" s="40"/>
      <c r="R504" s="40"/>
      <c r="S504" s="40"/>
      <c r="T504" s="40"/>
      <c r="U504" s="40"/>
      <c r="V504" s="40"/>
      <c r="W504" s="40"/>
      <c r="X504" s="40"/>
      <c r="Y504" s="40"/>
      <c r="Z504" s="40"/>
      <c r="AA504" s="40"/>
      <c r="AB504" s="40"/>
      <c r="AC504" s="40"/>
      <c r="AD504" s="40"/>
      <c r="AE504" s="40"/>
      <c r="AF504" s="40"/>
      <c r="AG504" s="40"/>
      <c r="AH504" s="40"/>
      <c r="AI504" s="40"/>
      <c r="AJ504" s="40"/>
    </row>
    <row r="505" spans="1:36" ht="15.75" customHeight="1" x14ac:dyDescent="0.2">
      <c r="A505" s="40"/>
      <c r="B505" s="40"/>
      <c r="C505" s="40"/>
      <c r="D505" s="40"/>
      <c r="E505" s="40"/>
      <c r="F505" s="40"/>
      <c r="G505" s="191"/>
      <c r="H505" s="40"/>
      <c r="I505" s="40"/>
      <c r="J505" s="40"/>
      <c r="K505" s="40"/>
      <c r="L505" s="40"/>
      <c r="M505" s="40"/>
      <c r="N505" s="40"/>
      <c r="O505" s="40"/>
      <c r="P505" s="40"/>
      <c r="Q505" s="40"/>
      <c r="R505" s="40"/>
      <c r="S505" s="40"/>
      <c r="T505" s="40"/>
      <c r="U505" s="40"/>
      <c r="V505" s="40"/>
      <c r="W505" s="40"/>
      <c r="X505" s="40"/>
      <c r="Y505" s="40"/>
      <c r="Z505" s="40"/>
      <c r="AA505" s="40"/>
      <c r="AB505" s="40"/>
      <c r="AC505" s="40"/>
      <c r="AD505" s="40"/>
      <c r="AE505" s="40"/>
      <c r="AF505" s="40"/>
      <c r="AG505" s="40"/>
      <c r="AH505" s="40"/>
      <c r="AI505" s="40"/>
      <c r="AJ505" s="40"/>
    </row>
    <row r="506" spans="1:36" ht="15.75" customHeight="1" x14ac:dyDescent="0.2">
      <c r="A506" s="40"/>
      <c r="B506" s="40"/>
      <c r="C506" s="40"/>
      <c r="D506" s="40"/>
      <c r="E506" s="40"/>
      <c r="F506" s="40"/>
      <c r="G506" s="191"/>
      <c r="H506" s="40"/>
      <c r="I506" s="40"/>
      <c r="J506" s="40"/>
      <c r="K506" s="40"/>
      <c r="L506" s="40"/>
      <c r="M506" s="40"/>
      <c r="N506" s="40"/>
      <c r="O506" s="40"/>
      <c r="P506" s="40"/>
      <c r="Q506" s="40"/>
      <c r="R506" s="40"/>
      <c r="S506" s="40"/>
      <c r="T506" s="40"/>
      <c r="U506" s="40"/>
      <c r="V506" s="40"/>
      <c r="W506" s="40"/>
      <c r="X506" s="40"/>
      <c r="Y506" s="40"/>
      <c r="Z506" s="40"/>
      <c r="AA506" s="40"/>
      <c r="AB506" s="40"/>
      <c r="AC506" s="40"/>
      <c r="AD506" s="40"/>
      <c r="AE506" s="40"/>
      <c r="AF506" s="40"/>
      <c r="AG506" s="40"/>
      <c r="AH506" s="40"/>
      <c r="AI506" s="40"/>
      <c r="AJ506" s="40"/>
    </row>
    <row r="507" spans="1:36" ht="15.75" customHeight="1" x14ac:dyDescent="0.2">
      <c r="A507" s="40"/>
      <c r="B507" s="40"/>
      <c r="C507" s="40"/>
      <c r="D507" s="40"/>
      <c r="E507" s="40"/>
      <c r="F507" s="40"/>
      <c r="G507" s="191"/>
      <c r="H507" s="40"/>
      <c r="I507" s="40"/>
      <c r="J507" s="40"/>
      <c r="K507" s="40"/>
      <c r="L507" s="40"/>
      <c r="M507" s="40"/>
      <c r="N507" s="40"/>
      <c r="O507" s="40"/>
      <c r="P507" s="40"/>
      <c r="Q507" s="40"/>
      <c r="R507" s="40"/>
      <c r="S507" s="40"/>
      <c r="T507" s="40"/>
      <c r="U507" s="40"/>
      <c r="V507" s="40"/>
      <c r="W507" s="40"/>
      <c r="X507" s="40"/>
      <c r="Y507" s="40"/>
      <c r="Z507" s="40"/>
      <c r="AA507" s="40"/>
      <c r="AB507" s="40"/>
      <c r="AC507" s="40"/>
      <c r="AD507" s="40"/>
      <c r="AE507" s="40"/>
      <c r="AF507" s="40"/>
      <c r="AG507" s="40"/>
      <c r="AH507" s="40"/>
      <c r="AI507" s="40"/>
      <c r="AJ507" s="40"/>
    </row>
    <row r="508" spans="1:36" ht="15.75" customHeight="1" x14ac:dyDescent="0.2">
      <c r="A508" s="40"/>
      <c r="B508" s="40"/>
      <c r="C508" s="40"/>
      <c r="D508" s="40"/>
      <c r="E508" s="40"/>
      <c r="F508" s="40"/>
      <c r="G508" s="191"/>
      <c r="H508" s="40"/>
      <c r="I508" s="40"/>
      <c r="J508" s="40"/>
      <c r="K508" s="40"/>
      <c r="L508" s="40"/>
      <c r="M508" s="40"/>
      <c r="N508" s="40"/>
      <c r="O508" s="40"/>
      <c r="P508" s="40"/>
      <c r="Q508" s="40"/>
      <c r="R508" s="40"/>
      <c r="S508" s="40"/>
      <c r="T508" s="40"/>
      <c r="U508" s="40"/>
      <c r="V508" s="40"/>
      <c r="W508" s="40"/>
      <c r="X508" s="40"/>
      <c r="Y508" s="40"/>
      <c r="Z508" s="40"/>
      <c r="AA508" s="40"/>
      <c r="AB508" s="40"/>
      <c r="AC508" s="40"/>
      <c r="AD508" s="40"/>
      <c r="AE508" s="40"/>
      <c r="AF508" s="40"/>
      <c r="AG508" s="40"/>
      <c r="AH508" s="40"/>
      <c r="AI508" s="40"/>
      <c r="AJ508" s="40"/>
    </row>
    <row r="509" spans="1:36" ht="15.75" customHeight="1" x14ac:dyDescent="0.2">
      <c r="A509" s="40"/>
      <c r="B509" s="40"/>
      <c r="C509" s="40"/>
      <c r="D509" s="40"/>
      <c r="E509" s="40"/>
      <c r="F509" s="40"/>
      <c r="G509" s="191"/>
      <c r="H509" s="40"/>
      <c r="I509" s="40"/>
      <c r="J509" s="40"/>
      <c r="K509" s="40"/>
      <c r="L509" s="40"/>
      <c r="M509" s="40"/>
      <c r="N509" s="40"/>
      <c r="O509" s="40"/>
      <c r="P509" s="40"/>
      <c r="Q509" s="40"/>
      <c r="R509" s="40"/>
      <c r="S509" s="40"/>
      <c r="T509" s="40"/>
      <c r="U509" s="40"/>
      <c r="V509" s="40"/>
      <c r="W509" s="40"/>
      <c r="X509" s="40"/>
      <c r="Y509" s="40"/>
      <c r="Z509" s="40"/>
      <c r="AA509" s="40"/>
      <c r="AB509" s="40"/>
      <c r="AC509" s="40"/>
      <c r="AD509" s="40"/>
      <c r="AE509" s="40"/>
      <c r="AF509" s="40"/>
      <c r="AG509" s="40"/>
      <c r="AH509" s="40"/>
      <c r="AI509" s="40"/>
      <c r="AJ509" s="40"/>
    </row>
    <row r="510" spans="1:36" ht="15.75" customHeight="1" x14ac:dyDescent="0.2">
      <c r="A510" s="40"/>
      <c r="B510" s="40"/>
      <c r="C510" s="40"/>
      <c r="D510" s="40"/>
      <c r="E510" s="40"/>
      <c r="F510" s="40"/>
      <c r="G510" s="191"/>
      <c r="H510" s="40"/>
      <c r="I510" s="40"/>
      <c r="J510" s="40"/>
      <c r="K510" s="40"/>
      <c r="L510" s="40"/>
      <c r="M510" s="40"/>
      <c r="N510" s="40"/>
      <c r="O510" s="40"/>
      <c r="P510" s="40"/>
      <c r="Q510" s="40"/>
      <c r="R510" s="40"/>
      <c r="S510" s="40"/>
      <c r="T510" s="40"/>
      <c r="U510" s="40"/>
      <c r="V510" s="40"/>
      <c r="W510" s="40"/>
      <c r="X510" s="40"/>
      <c r="Y510" s="40"/>
      <c r="Z510" s="40"/>
      <c r="AA510" s="40"/>
      <c r="AB510" s="40"/>
      <c r="AC510" s="40"/>
      <c r="AD510" s="40"/>
      <c r="AE510" s="40"/>
      <c r="AF510" s="40"/>
      <c r="AG510" s="40"/>
      <c r="AH510" s="40"/>
      <c r="AI510" s="40"/>
      <c r="AJ510" s="40"/>
    </row>
    <row r="511" spans="1:36" ht="15.75" customHeight="1" x14ac:dyDescent="0.2">
      <c r="A511" s="40"/>
      <c r="B511" s="40"/>
      <c r="C511" s="40"/>
      <c r="D511" s="40"/>
      <c r="E511" s="40"/>
      <c r="F511" s="40"/>
      <c r="G511" s="191"/>
      <c r="H511" s="40"/>
      <c r="I511" s="40"/>
      <c r="J511" s="40"/>
      <c r="K511" s="40"/>
      <c r="L511" s="40"/>
      <c r="M511" s="40"/>
      <c r="N511" s="40"/>
      <c r="O511" s="40"/>
      <c r="P511" s="40"/>
      <c r="Q511" s="40"/>
      <c r="R511" s="40"/>
      <c r="S511" s="40"/>
      <c r="T511" s="40"/>
      <c r="U511" s="40"/>
      <c r="V511" s="40"/>
      <c r="W511" s="40"/>
      <c r="X511" s="40"/>
      <c r="Y511" s="40"/>
      <c r="Z511" s="40"/>
      <c r="AA511" s="40"/>
      <c r="AB511" s="40"/>
      <c r="AC511" s="40"/>
      <c r="AD511" s="40"/>
      <c r="AE511" s="40"/>
      <c r="AF511" s="40"/>
      <c r="AG511" s="40"/>
      <c r="AH511" s="40"/>
      <c r="AI511" s="40"/>
      <c r="AJ511" s="40"/>
    </row>
    <row r="512" spans="1:36" ht="15.75" customHeight="1" x14ac:dyDescent="0.2">
      <c r="A512" s="40"/>
      <c r="B512" s="40"/>
      <c r="C512" s="40"/>
      <c r="D512" s="40"/>
      <c r="E512" s="40"/>
      <c r="F512" s="40"/>
      <c r="G512" s="191"/>
      <c r="H512" s="40"/>
      <c r="I512" s="40"/>
      <c r="J512" s="40"/>
      <c r="K512" s="40"/>
      <c r="L512" s="40"/>
      <c r="M512" s="40"/>
      <c r="N512" s="40"/>
      <c r="O512" s="40"/>
      <c r="P512" s="40"/>
      <c r="Q512" s="40"/>
      <c r="R512" s="40"/>
      <c r="S512" s="40"/>
      <c r="T512" s="40"/>
      <c r="U512" s="40"/>
      <c r="V512" s="40"/>
      <c r="W512" s="40"/>
      <c r="X512" s="40"/>
      <c r="Y512" s="40"/>
      <c r="Z512" s="40"/>
      <c r="AA512" s="40"/>
      <c r="AB512" s="40"/>
      <c r="AC512" s="40"/>
      <c r="AD512" s="40"/>
      <c r="AE512" s="40"/>
      <c r="AF512" s="40"/>
      <c r="AG512" s="40"/>
      <c r="AH512" s="40"/>
      <c r="AI512" s="40"/>
      <c r="AJ512" s="40"/>
    </row>
    <row r="513" spans="1:36" ht="15.75" customHeight="1" x14ac:dyDescent="0.2">
      <c r="A513" s="40"/>
      <c r="B513" s="40"/>
      <c r="C513" s="40"/>
      <c r="D513" s="40"/>
      <c r="E513" s="40"/>
      <c r="F513" s="40"/>
      <c r="G513" s="191"/>
      <c r="H513" s="40"/>
      <c r="I513" s="40"/>
      <c r="J513" s="40"/>
      <c r="K513" s="40"/>
      <c r="L513" s="40"/>
      <c r="M513" s="40"/>
      <c r="N513" s="40"/>
      <c r="O513" s="40"/>
      <c r="P513" s="40"/>
      <c r="Q513" s="40"/>
      <c r="R513" s="40"/>
      <c r="S513" s="40"/>
      <c r="T513" s="40"/>
      <c r="U513" s="40"/>
      <c r="V513" s="40"/>
      <c r="W513" s="40"/>
      <c r="X513" s="40"/>
      <c r="Y513" s="40"/>
      <c r="Z513" s="40"/>
      <c r="AA513" s="40"/>
      <c r="AB513" s="40"/>
      <c r="AC513" s="40"/>
      <c r="AD513" s="40"/>
      <c r="AE513" s="40"/>
      <c r="AF513" s="40"/>
      <c r="AG513" s="40"/>
      <c r="AH513" s="40"/>
      <c r="AI513" s="40"/>
      <c r="AJ513" s="40"/>
    </row>
    <row r="514" spans="1:36" ht="15.75" customHeight="1" x14ac:dyDescent="0.2">
      <c r="A514" s="40"/>
      <c r="B514" s="40"/>
      <c r="C514" s="40"/>
      <c r="D514" s="40"/>
      <c r="E514" s="40"/>
      <c r="F514" s="40"/>
      <c r="G514" s="191"/>
      <c r="H514" s="40"/>
      <c r="I514" s="40"/>
      <c r="J514" s="40"/>
      <c r="K514" s="40"/>
      <c r="L514" s="40"/>
      <c r="M514" s="40"/>
      <c r="N514" s="40"/>
      <c r="O514" s="40"/>
      <c r="P514" s="40"/>
      <c r="Q514" s="40"/>
      <c r="R514" s="40"/>
      <c r="S514" s="40"/>
      <c r="T514" s="40"/>
      <c r="U514" s="40"/>
      <c r="V514" s="40"/>
      <c r="W514" s="40"/>
      <c r="X514" s="40"/>
      <c r="Y514" s="40"/>
      <c r="Z514" s="40"/>
      <c r="AA514" s="40"/>
      <c r="AB514" s="40"/>
      <c r="AC514" s="40"/>
      <c r="AD514" s="40"/>
      <c r="AE514" s="40"/>
      <c r="AF514" s="40"/>
      <c r="AG514" s="40"/>
      <c r="AH514" s="40"/>
      <c r="AI514" s="40"/>
      <c r="AJ514" s="40"/>
    </row>
    <row r="515" spans="1:36" ht="15.75" customHeight="1" x14ac:dyDescent="0.2">
      <c r="A515" s="40"/>
      <c r="B515" s="40"/>
      <c r="C515" s="40"/>
      <c r="D515" s="40"/>
      <c r="E515" s="40"/>
      <c r="F515" s="40"/>
      <c r="G515" s="191"/>
      <c r="H515" s="40"/>
      <c r="I515" s="40"/>
      <c r="J515" s="40"/>
      <c r="K515" s="40"/>
      <c r="L515" s="40"/>
      <c r="M515" s="40"/>
      <c r="N515" s="40"/>
      <c r="O515" s="40"/>
      <c r="P515" s="40"/>
      <c r="Q515" s="40"/>
      <c r="R515" s="40"/>
      <c r="S515" s="40"/>
      <c r="T515" s="40"/>
      <c r="U515" s="40"/>
      <c r="V515" s="40"/>
      <c r="W515" s="40"/>
      <c r="X515" s="40"/>
      <c r="Y515" s="40"/>
      <c r="Z515" s="40"/>
      <c r="AA515" s="40"/>
      <c r="AB515" s="40"/>
      <c r="AC515" s="40"/>
      <c r="AD515" s="40"/>
      <c r="AE515" s="40"/>
      <c r="AF515" s="40"/>
      <c r="AG515" s="40"/>
      <c r="AH515" s="40"/>
      <c r="AI515" s="40"/>
      <c r="AJ515" s="40"/>
    </row>
    <row r="516" spans="1:36" ht="15.75" customHeight="1" x14ac:dyDescent="0.2">
      <c r="A516" s="40"/>
      <c r="B516" s="40"/>
      <c r="C516" s="40"/>
      <c r="D516" s="40"/>
      <c r="E516" s="40"/>
      <c r="F516" s="40"/>
      <c r="G516" s="191"/>
      <c r="H516" s="40"/>
      <c r="I516" s="40"/>
      <c r="J516" s="40"/>
      <c r="K516" s="40"/>
      <c r="L516" s="40"/>
      <c r="M516" s="40"/>
      <c r="N516" s="40"/>
      <c r="O516" s="40"/>
      <c r="P516" s="40"/>
      <c r="Q516" s="40"/>
      <c r="R516" s="40"/>
      <c r="S516" s="40"/>
      <c r="T516" s="40"/>
      <c r="U516" s="40"/>
      <c r="V516" s="40"/>
      <c r="W516" s="40"/>
      <c r="X516" s="40"/>
      <c r="Y516" s="40"/>
      <c r="Z516" s="40"/>
      <c r="AA516" s="40"/>
      <c r="AB516" s="40"/>
      <c r="AC516" s="40"/>
      <c r="AD516" s="40"/>
      <c r="AE516" s="40"/>
      <c r="AF516" s="40"/>
      <c r="AG516" s="40"/>
      <c r="AH516" s="40"/>
      <c r="AI516" s="40"/>
      <c r="AJ516" s="40"/>
    </row>
    <row r="517" spans="1:36" ht="15.75" customHeight="1" x14ac:dyDescent="0.2">
      <c r="A517" s="40"/>
      <c r="B517" s="40"/>
      <c r="C517" s="40"/>
      <c r="D517" s="40"/>
      <c r="E517" s="40"/>
      <c r="F517" s="40"/>
      <c r="G517" s="191"/>
      <c r="H517" s="40"/>
      <c r="I517" s="40"/>
      <c r="J517" s="40"/>
      <c r="K517" s="40"/>
      <c r="L517" s="40"/>
      <c r="M517" s="40"/>
      <c r="N517" s="40"/>
      <c r="O517" s="40"/>
      <c r="P517" s="40"/>
      <c r="Q517" s="40"/>
      <c r="R517" s="40"/>
      <c r="S517" s="40"/>
      <c r="T517" s="40"/>
      <c r="U517" s="40"/>
      <c r="V517" s="40"/>
      <c r="W517" s="40"/>
      <c r="X517" s="40"/>
      <c r="Y517" s="40"/>
      <c r="Z517" s="40"/>
      <c r="AA517" s="40"/>
      <c r="AB517" s="40"/>
      <c r="AC517" s="40"/>
      <c r="AD517" s="40"/>
      <c r="AE517" s="40"/>
      <c r="AF517" s="40"/>
      <c r="AG517" s="40"/>
      <c r="AH517" s="40"/>
      <c r="AI517" s="40"/>
      <c r="AJ517" s="40"/>
    </row>
    <row r="518" spans="1:36" ht="15.75" customHeight="1" x14ac:dyDescent="0.2">
      <c r="A518" s="40"/>
      <c r="P518" s="40"/>
      <c r="Q518" s="40"/>
      <c r="R518" s="40"/>
      <c r="S518" s="40"/>
      <c r="T518" s="40"/>
      <c r="U518" s="40"/>
      <c r="V518" s="40"/>
      <c r="W518" s="40"/>
      <c r="X518" s="40"/>
      <c r="Y518" s="40"/>
      <c r="Z518" s="40"/>
      <c r="AA518" s="40"/>
      <c r="AB518" s="40"/>
      <c r="AC518" s="40"/>
      <c r="AD518" s="40"/>
      <c r="AE518" s="40"/>
      <c r="AF518" s="40"/>
      <c r="AG518" s="40"/>
      <c r="AH518" s="40"/>
      <c r="AI518" s="40"/>
      <c r="AJ518" s="40"/>
    </row>
    <row r="519" spans="1:36" ht="15.75" customHeight="1" x14ac:dyDescent="0.2">
      <c r="A519" s="40"/>
      <c r="P519" s="40"/>
      <c r="Q519" s="40"/>
      <c r="R519" s="40"/>
      <c r="S519" s="40"/>
      <c r="T519" s="40"/>
      <c r="U519" s="40"/>
      <c r="V519" s="40"/>
      <c r="W519" s="40"/>
      <c r="X519" s="40"/>
      <c r="Y519" s="40"/>
      <c r="Z519" s="40"/>
      <c r="AA519" s="40"/>
      <c r="AB519" s="40"/>
      <c r="AC519" s="40"/>
      <c r="AD519" s="40"/>
      <c r="AE519" s="40"/>
      <c r="AF519" s="40"/>
      <c r="AG519" s="40"/>
      <c r="AH519" s="40"/>
      <c r="AI519" s="40"/>
      <c r="AJ519" s="40"/>
    </row>
    <row r="520" spans="1:36" ht="15.75" customHeight="1" x14ac:dyDescent="0.2">
      <c r="A520" s="40"/>
      <c r="P520" s="40"/>
      <c r="Q520" s="40"/>
      <c r="R520" s="40"/>
      <c r="S520" s="40"/>
      <c r="T520" s="40"/>
      <c r="U520" s="40"/>
      <c r="V520" s="40"/>
      <c r="W520" s="40"/>
      <c r="X520" s="40"/>
      <c r="Y520" s="40"/>
      <c r="Z520" s="40"/>
      <c r="AA520" s="40"/>
      <c r="AB520" s="40"/>
      <c r="AC520" s="40"/>
      <c r="AD520" s="40"/>
      <c r="AE520" s="40"/>
      <c r="AF520" s="40"/>
      <c r="AG520" s="40"/>
      <c r="AH520" s="40"/>
      <c r="AI520" s="40"/>
      <c r="AJ520" s="40"/>
    </row>
    <row r="521" spans="1:36" ht="15.75" customHeight="1" x14ac:dyDescent="0.2">
      <c r="A521" s="40"/>
      <c r="P521" s="40"/>
      <c r="Q521" s="40"/>
      <c r="R521" s="40"/>
      <c r="S521" s="40"/>
      <c r="T521" s="40"/>
      <c r="U521" s="40"/>
      <c r="V521" s="40"/>
      <c r="W521" s="40"/>
      <c r="X521" s="40"/>
      <c r="Y521" s="40"/>
      <c r="Z521" s="40"/>
      <c r="AA521" s="40"/>
      <c r="AB521" s="40"/>
      <c r="AC521" s="40"/>
      <c r="AD521" s="40"/>
      <c r="AE521" s="40"/>
      <c r="AF521" s="40"/>
      <c r="AG521" s="40"/>
      <c r="AH521" s="40"/>
      <c r="AI521" s="40"/>
      <c r="AJ521" s="40"/>
    </row>
    <row r="522" spans="1:36" ht="15.75" customHeight="1" x14ac:dyDescent="0.2">
      <c r="A522" s="40"/>
      <c r="P522" s="40"/>
      <c r="Q522" s="40"/>
      <c r="R522" s="40"/>
      <c r="S522" s="40"/>
      <c r="T522" s="40"/>
      <c r="U522" s="40"/>
      <c r="V522" s="40"/>
      <c r="W522" s="40"/>
      <c r="X522" s="40"/>
      <c r="Y522" s="40"/>
      <c r="Z522" s="40"/>
      <c r="AA522" s="40"/>
      <c r="AB522" s="40"/>
      <c r="AC522" s="40"/>
      <c r="AD522" s="40"/>
      <c r="AE522" s="40"/>
      <c r="AF522" s="40"/>
      <c r="AG522" s="40"/>
      <c r="AH522" s="40"/>
      <c r="AI522" s="40"/>
      <c r="AJ522" s="40"/>
    </row>
    <row r="523" spans="1:36" ht="15.75" customHeight="1" x14ac:dyDescent="0.2">
      <c r="A523" s="40"/>
      <c r="P523" s="40"/>
      <c r="Q523" s="40"/>
      <c r="R523" s="40"/>
      <c r="S523" s="40"/>
      <c r="T523" s="40"/>
      <c r="U523" s="40"/>
      <c r="V523" s="40"/>
      <c r="W523" s="40"/>
      <c r="X523" s="40"/>
      <c r="Y523" s="40"/>
      <c r="Z523" s="40"/>
      <c r="AA523" s="40"/>
      <c r="AB523" s="40"/>
      <c r="AC523" s="40"/>
      <c r="AD523" s="40"/>
      <c r="AE523" s="40"/>
      <c r="AF523" s="40"/>
      <c r="AG523" s="40"/>
      <c r="AH523" s="40"/>
      <c r="AI523" s="40"/>
      <c r="AJ523" s="40"/>
    </row>
    <row r="524" spans="1:36" ht="15.75" customHeight="1" x14ac:dyDescent="0.2">
      <c r="A524" s="40"/>
      <c r="P524" s="40"/>
      <c r="Q524" s="40"/>
      <c r="R524" s="40"/>
      <c r="S524" s="40"/>
      <c r="T524" s="40"/>
      <c r="U524" s="40"/>
      <c r="V524" s="40"/>
      <c r="W524" s="40"/>
      <c r="X524" s="40"/>
      <c r="Y524" s="40"/>
      <c r="Z524" s="40"/>
      <c r="AA524" s="40"/>
      <c r="AB524" s="40"/>
      <c r="AC524" s="40"/>
      <c r="AD524" s="40"/>
      <c r="AE524" s="40"/>
      <c r="AF524" s="40"/>
      <c r="AG524" s="40"/>
      <c r="AH524" s="40"/>
      <c r="AI524" s="40"/>
      <c r="AJ524" s="40"/>
    </row>
  </sheetData>
  <autoFilter ref="A17:AG456" xr:uid="{00000000-0009-0000-0000-000002000000}"/>
  <mergeCells count="28">
    <mergeCell ref="B475:D475"/>
    <mergeCell ref="K475:L475"/>
    <mergeCell ref="M475:O475"/>
    <mergeCell ref="K477:O477"/>
    <mergeCell ref="K473:L473"/>
    <mergeCell ref="M473:O473"/>
    <mergeCell ref="B474:D474"/>
    <mergeCell ref="B478:D478"/>
    <mergeCell ref="K478:L478"/>
    <mergeCell ref="M478:O478"/>
    <mergeCell ref="B476:D476"/>
    <mergeCell ref="K476:L476"/>
    <mergeCell ref="M476:O476"/>
    <mergeCell ref="B477:D477"/>
    <mergeCell ref="K474:L474"/>
    <mergeCell ref="B2:O6"/>
    <mergeCell ref="B15:B16"/>
    <mergeCell ref="C15:C16"/>
    <mergeCell ref="D15:D16"/>
    <mergeCell ref="E15:E16"/>
    <mergeCell ref="F15:F16"/>
    <mergeCell ref="G15:G16"/>
    <mergeCell ref="H15:H16"/>
    <mergeCell ref="I15:K15"/>
    <mergeCell ref="L15:N15"/>
    <mergeCell ref="O15:O16"/>
    <mergeCell ref="M474:O474"/>
    <mergeCell ref="B473:D473"/>
  </mergeCells>
  <phoneticPr fontId="39" type="noConversion"/>
  <printOptions horizontalCentered="1"/>
  <pageMargins left="0.7" right="0.7" top="0.75" bottom="0.75" header="0.3" footer="0.3"/>
  <pageSetup paperSize="9" scale="42" fitToHeight="0" orientation="landscape" r:id="rId1"/>
  <drawing r:id="rId2"/>
  <legacyDrawing r:id="rId3"/>
  <oleObjects>
    <mc:AlternateContent xmlns:mc="http://schemas.openxmlformats.org/markup-compatibility/2006">
      <mc:Choice Requires="x14">
        <oleObject progId="AutoCAD.Drawing.24" shapeId="3073" r:id="rId4">
          <objectPr defaultSize="0" autoPict="0" r:id="rId5">
            <anchor moveWithCells="1">
              <from>
                <xdr:col>11</xdr:col>
                <xdr:colOff>733425</xdr:colOff>
                <xdr:row>1</xdr:row>
                <xdr:rowOff>9525</xdr:rowOff>
              </from>
              <to>
                <xdr:col>12</xdr:col>
                <xdr:colOff>666750</xdr:colOff>
                <xdr:row>5</xdr:row>
                <xdr:rowOff>228600</xdr:rowOff>
              </to>
            </anchor>
          </objectPr>
        </oleObject>
      </mc:Choice>
      <mc:Fallback>
        <oleObject progId="AutoCAD.Drawing.24" shapeId="3073"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BFBF"/>
    <outlinePr summaryBelow="0"/>
    <pageSetUpPr fitToPage="1"/>
  </sheetPr>
  <dimension ref="A1:Y8356"/>
  <sheetViews>
    <sheetView showGridLines="0" zoomScale="60" zoomScaleNormal="60" workbookViewId="0">
      <pane ySplit="16" topLeftCell="A107" activePane="bottomLeft" state="frozen"/>
      <selection activeCell="E17" sqref="E17"/>
      <selection pane="bottomLeft" activeCell="X34" sqref="X34"/>
    </sheetView>
  </sheetViews>
  <sheetFormatPr defaultColWidth="12.625" defaultRowHeight="15" customHeight="1" x14ac:dyDescent="0.2"/>
  <cols>
    <col min="1" max="1" width="2.875" customWidth="1"/>
    <col min="2" max="2" width="10.625" customWidth="1"/>
    <col min="3" max="3" width="14.25" bestFit="1" customWidth="1"/>
    <col min="4" max="4" width="11" customWidth="1"/>
    <col min="5" max="5" width="104.125" customWidth="1"/>
    <col min="6" max="6" width="8.5" customWidth="1"/>
    <col min="7" max="7" width="11.375" customWidth="1"/>
    <col min="8" max="8" width="13.5" bestFit="1" customWidth="1"/>
    <col min="9" max="9" width="14.75" customWidth="1"/>
    <col min="10" max="10" width="12" bestFit="1" customWidth="1"/>
    <col min="11" max="11" width="14.25" bestFit="1" customWidth="1"/>
    <col min="12" max="12" width="22.875" customWidth="1"/>
    <col min="13" max="25" width="7.625" customWidth="1"/>
  </cols>
  <sheetData>
    <row r="1" spans="1:25" ht="18.75" customHeight="1" x14ac:dyDescent="0.2">
      <c r="A1" s="90"/>
      <c r="B1" s="91"/>
      <c r="C1" s="92"/>
      <c r="D1" s="93"/>
      <c r="E1" s="93"/>
      <c r="F1" s="94"/>
      <c r="G1" s="95"/>
      <c r="H1" s="94"/>
      <c r="I1" s="96"/>
      <c r="J1" s="96"/>
      <c r="K1" s="97"/>
      <c r="L1" s="44"/>
      <c r="M1" s="44"/>
      <c r="N1" s="44"/>
      <c r="O1" s="44"/>
      <c r="P1" s="44"/>
      <c r="Q1" s="44"/>
      <c r="R1" s="44"/>
      <c r="S1" s="44"/>
      <c r="T1" s="44"/>
      <c r="U1" s="44"/>
      <c r="V1" s="44"/>
      <c r="W1" s="44"/>
      <c r="X1" s="44"/>
      <c r="Y1" s="44"/>
    </row>
    <row r="2" spans="1:25" ht="18.75" customHeight="1" x14ac:dyDescent="0.2">
      <c r="A2" s="90"/>
      <c r="B2" s="414" t="s">
        <v>2202</v>
      </c>
      <c r="C2" s="415"/>
      <c r="D2" s="415"/>
      <c r="E2" s="415"/>
      <c r="F2" s="415"/>
      <c r="G2" s="415"/>
      <c r="H2" s="415"/>
      <c r="I2" s="415"/>
      <c r="J2" s="415"/>
      <c r="K2" s="415"/>
      <c r="L2" s="416"/>
      <c r="M2" s="44"/>
      <c r="N2" s="44"/>
      <c r="O2" s="44"/>
      <c r="P2" s="44"/>
      <c r="Q2" s="44"/>
      <c r="R2" s="44"/>
      <c r="S2" s="44"/>
      <c r="T2" s="44"/>
      <c r="U2" s="44"/>
      <c r="V2" s="44"/>
      <c r="W2" s="44"/>
      <c r="X2" s="44"/>
      <c r="Y2" s="40"/>
    </row>
    <row r="3" spans="1:25" ht="18.75" customHeight="1" x14ac:dyDescent="0.2">
      <c r="A3" s="90"/>
      <c r="B3" s="417"/>
      <c r="C3" s="418"/>
      <c r="D3" s="418"/>
      <c r="E3" s="418"/>
      <c r="F3" s="418"/>
      <c r="G3" s="418"/>
      <c r="H3" s="418"/>
      <c r="I3" s="418"/>
      <c r="J3" s="418"/>
      <c r="K3" s="418"/>
      <c r="L3" s="419"/>
      <c r="M3" s="44"/>
      <c r="N3" s="44"/>
      <c r="O3" s="44"/>
      <c r="P3" s="44"/>
      <c r="Q3" s="44"/>
      <c r="R3" s="44"/>
      <c r="S3" s="44"/>
      <c r="T3" s="44"/>
      <c r="U3" s="44"/>
      <c r="V3" s="44"/>
      <c r="W3" s="44"/>
      <c r="X3" s="44"/>
      <c r="Y3" s="40"/>
    </row>
    <row r="4" spans="1:25" ht="18.75" customHeight="1" x14ac:dyDescent="0.2">
      <c r="A4" s="90"/>
      <c r="B4" s="417"/>
      <c r="C4" s="418"/>
      <c r="D4" s="418"/>
      <c r="E4" s="418"/>
      <c r="F4" s="418"/>
      <c r="G4" s="418"/>
      <c r="H4" s="418"/>
      <c r="I4" s="418"/>
      <c r="J4" s="418"/>
      <c r="K4" s="418"/>
      <c r="L4" s="419"/>
      <c r="M4" s="44"/>
      <c r="N4" s="44"/>
      <c r="O4" s="44"/>
      <c r="P4" s="44"/>
      <c r="Q4" s="44"/>
      <c r="R4" s="44"/>
      <c r="S4" s="44"/>
      <c r="T4" s="44"/>
      <c r="U4" s="44"/>
      <c r="V4" s="44"/>
      <c r="W4" s="44"/>
      <c r="X4" s="44"/>
      <c r="Y4" s="40"/>
    </row>
    <row r="5" spans="1:25" ht="18.75" customHeight="1" x14ac:dyDescent="0.2">
      <c r="A5" s="90"/>
      <c r="B5" s="417"/>
      <c r="C5" s="418"/>
      <c r="D5" s="418"/>
      <c r="E5" s="418"/>
      <c r="F5" s="418"/>
      <c r="G5" s="418"/>
      <c r="H5" s="418"/>
      <c r="I5" s="418"/>
      <c r="J5" s="418"/>
      <c r="K5" s="418"/>
      <c r="L5" s="419"/>
      <c r="M5" s="44"/>
      <c r="N5" s="44"/>
      <c r="O5" s="44"/>
      <c r="P5" s="44"/>
      <c r="Q5" s="44"/>
      <c r="R5" s="44"/>
      <c r="S5" s="44"/>
      <c r="T5" s="44"/>
      <c r="U5" s="44"/>
      <c r="V5" s="44"/>
      <c r="W5" s="44"/>
      <c r="X5" s="44"/>
      <c r="Y5" s="40"/>
    </row>
    <row r="6" spans="1:25" ht="18.75" customHeight="1" x14ac:dyDescent="0.2">
      <c r="A6" s="90"/>
      <c r="B6" s="420"/>
      <c r="C6" s="421"/>
      <c r="D6" s="421"/>
      <c r="E6" s="421"/>
      <c r="F6" s="421"/>
      <c r="G6" s="421"/>
      <c r="H6" s="421"/>
      <c r="I6" s="421"/>
      <c r="J6" s="421"/>
      <c r="K6" s="421"/>
      <c r="L6" s="422"/>
      <c r="M6" s="44"/>
      <c r="N6" s="44"/>
      <c r="O6" s="44"/>
      <c r="P6" s="44"/>
      <c r="Q6" s="44"/>
      <c r="R6" s="44"/>
      <c r="S6" s="44"/>
      <c r="T6" s="44"/>
      <c r="U6" s="44"/>
      <c r="V6" s="44"/>
      <c r="W6" s="44"/>
      <c r="X6" s="44"/>
      <c r="Y6" s="40"/>
    </row>
    <row r="7" spans="1:25" ht="15" customHeight="1" x14ac:dyDescent="0.2">
      <c r="A7" s="90"/>
      <c r="B7" s="91"/>
      <c r="C7" s="92"/>
      <c r="D7" s="4"/>
      <c r="E7" s="93"/>
      <c r="F7" s="94"/>
      <c r="G7" s="44"/>
      <c r="H7" s="44"/>
      <c r="I7" s="44"/>
      <c r="J7" s="44"/>
      <c r="K7" s="44"/>
      <c r="L7" s="44"/>
      <c r="M7" s="44"/>
      <c r="N7" s="44"/>
      <c r="O7" s="44"/>
      <c r="P7" s="44"/>
      <c r="Q7" s="44"/>
      <c r="R7" s="44"/>
      <c r="S7" s="44"/>
      <c r="T7" s="44"/>
      <c r="U7" s="44"/>
      <c r="V7" s="44"/>
      <c r="W7" s="44"/>
      <c r="X7" s="44"/>
      <c r="Y7" s="40"/>
    </row>
    <row r="8" spans="1:25" ht="15" customHeight="1" x14ac:dyDescent="0.2">
      <c r="A8" s="90"/>
      <c r="B8" s="98" t="str">
        <f>'DADOS GERAIS'!$B$8</f>
        <v>Secretaria de Atenção Especializada à Saúde</v>
      </c>
      <c r="C8" s="99"/>
      <c r="D8" s="6"/>
      <c r="E8" s="186"/>
      <c r="F8" s="101"/>
      <c r="G8" s="6" t="str">
        <f>RESUMO!D8</f>
        <v>BDI Geral:</v>
      </c>
      <c r="H8" s="186"/>
      <c r="I8" s="6" t="str">
        <f>RESUMO!E8</f>
        <v>Encargo Social Mensalista:</v>
      </c>
      <c r="J8" s="102"/>
      <c r="K8" s="102"/>
      <c r="L8" s="49" t="str">
        <f>'DADOS GERAIS'!$B$22</f>
        <v>Data:</v>
      </c>
      <c r="M8" s="44"/>
      <c r="N8" s="44"/>
      <c r="O8" s="44"/>
      <c r="P8" s="44"/>
      <c r="Q8" s="44"/>
      <c r="R8" s="44"/>
      <c r="S8" s="44"/>
      <c r="T8" s="44"/>
      <c r="U8" s="44"/>
      <c r="V8" s="44"/>
      <c r="W8" s="44"/>
      <c r="X8" s="44"/>
      <c r="Y8" s="40"/>
    </row>
    <row r="9" spans="1:25" ht="15" customHeight="1" x14ac:dyDescent="0.2">
      <c r="A9" s="90"/>
      <c r="B9" s="50" t="str">
        <f>'DADOS GERAIS'!$B$9</f>
        <v>Unidade Básica de Saúde Porte 2 - Área Construída: 500,17m²</v>
      </c>
      <c r="C9" s="103"/>
      <c r="D9" s="9"/>
      <c r="E9" s="9"/>
      <c r="F9" s="41"/>
      <c r="G9" s="105">
        <f>RESUMO!D9</f>
        <v>0.24017565633210713</v>
      </c>
      <c r="H9" s="105"/>
      <c r="I9" s="105">
        <f>RESUMO!E9</f>
        <v>0.69789999999999996</v>
      </c>
      <c r="J9" s="104"/>
      <c r="L9" s="53" t="str">
        <f>'DADOS GERAIS'!$C$22</f>
        <v>11/02/2025</v>
      </c>
      <c r="M9" s="44"/>
      <c r="N9" s="44"/>
      <c r="O9" s="44"/>
      <c r="P9" s="44"/>
      <c r="Q9" s="44"/>
      <c r="R9" s="44"/>
      <c r="S9" s="44"/>
      <c r="T9" s="44"/>
      <c r="U9" s="44"/>
      <c r="V9" s="44"/>
      <c r="W9" s="44"/>
      <c r="X9" s="44"/>
      <c r="Y9" s="40"/>
    </row>
    <row r="10" spans="1:25" ht="15" customHeight="1" x14ac:dyDescent="0.2">
      <c r="A10" s="90"/>
      <c r="B10" s="50"/>
      <c r="C10" s="103"/>
      <c r="D10" s="9"/>
      <c r="E10" s="9"/>
      <c r="F10" s="106"/>
      <c r="G10" s="9"/>
      <c r="H10" s="9"/>
      <c r="I10" s="40"/>
      <c r="J10" s="40"/>
      <c r="L10" s="107"/>
      <c r="M10" s="44"/>
      <c r="N10" s="44"/>
      <c r="O10" s="44"/>
      <c r="P10" s="44"/>
      <c r="Q10" s="44"/>
      <c r="R10" s="44"/>
      <c r="S10" s="44"/>
      <c r="T10" s="44"/>
      <c r="U10" s="44"/>
      <c r="V10" s="44"/>
      <c r="W10" s="44"/>
      <c r="X10" s="44"/>
      <c r="Y10" s="40"/>
    </row>
    <row r="11" spans="1:25" ht="15" customHeight="1" x14ac:dyDescent="0.2">
      <c r="A11" s="90"/>
      <c r="B11" s="56" t="str">
        <f>RESUMO!B11</f>
        <v>Bancos:</v>
      </c>
      <c r="C11" s="103"/>
      <c r="D11" s="9"/>
      <c r="E11" s="9"/>
      <c r="F11" s="106"/>
      <c r="G11" s="9" t="str">
        <f>RESUMO!D11</f>
        <v>BDI Equipamentos:</v>
      </c>
      <c r="H11" s="9"/>
      <c r="I11" s="108" t="str">
        <f>RESUMO!E11</f>
        <v>Encargo Social Horista:</v>
      </c>
      <c r="J11" s="40"/>
      <c r="L11" s="55" t="str">
        <f>'DADOS GERAIS'!$B$23</f>
        <v>Revisão:</v>
      </c>
      <c r="M11" s="44"/>
      <c r="N11" s="44"/>
      <c r="O11" s="44"/>
      <c r="P11" s="44"/>
      <c r="Q11" s="44"/>
      <c r="R11" s="44"/>
      <c r="S11" s="44"/>
      <c r="T11" s="44"/>
      <c r="U11" s="44"/>
      <c r="V11" s="44"/>
      <c r="W11" s="44"/>
      <c r="X11" s="44"/>
      <c r="Y11" s="40"/>
    </row>
    <row r="12" spans="1:25" ht="15" customHeight="1" x14ac:dyDescent="0.2">
      <c r="A12" s="90"/>
      <c r="B12" s="109" t="str">
        <f>'DADOS GERAIS'!$B$12</f>
        <v>SINAPI (11/2024) - CPOS/CDHU (01/2025) - SBC (01/2025) - ORSE (10/2024) - IOPES (08/2024) - EMOP (11/2024) - SEINFRA (028)</v>
      </c>
      <c r="C12" s="103"/>
      <c r="D12" s="9"/>
      <c r="E12" s="9"/>
      <c r="F12" s="106"/>
      <c r="G12" s="105">
        <f>RESUMO!D12</f>
        <v>0.13512301037882701</v>
      </c>
      <c r="H12" s="105"/>
      <c r="I12" s="105">
        <f>RESUMO!E12</f>
        <v>1.1287768</v>
      </c>
      <c r="J12" s="110"/>
      <c r="L12" s="111" t="str">
        <f>'DADOS GERAIS'!$C$23</f>
        <v>00</v>
      </c>
      <c r="M12" s="44"/>
      <c r="N12" s="44"/>
      <c r="O12" s="44"/>
      <c r="P12" s="44"/>
      <c r="Q12" s="44"/>
      <c r="R12" s="44"/>
      <c r="S12" s="44"/>
      <c r="T12" s="44"/>
      <c r="U12" s="44"/>
      <c r="V12" s="44"/>
      <c r="W12" s="44"/>
      <c r="X12" s="44"/>
      <c r="Y12" s="40"/>
    </row>
    <row r="13" spans="1:25" ht="15" customHeight="1" x14ac:dyDescent="0.2">
      <c r="A13" s="90"/>
      <c r="B13" s="112"/>
      <c r="C13" s="113"/>
      <c r="D13" s="14"/>
      <c r="E13" s="187"/>
      <c r="F13" s="115"/>
      <c r="G13" s="14"/>
      <c r="H13" s="187"/>
      <c r="I13" s="187"/>
      <c r="J13" s="116"/>
      <c r="K13" s="116"/>
      <c r="L13" s="117"/>
      <c r="M13" s="44"/>
      <c r="N13" s="44"/>
      <c r="O13" s="44"/>
      <c r="P13" s="44"/>
      <c r="Q13" s="44"/>
      <c r="R13" s="44"/>
      <c r="S13" s="44"/>
      <c r="T13" s="44"/>
      <c r="U13" s="44"/>
      <c r="V13" s="44"/>
      <c r="W13" s="44"/>
      <c r="X13" s="44"/>
      <c r="Y13" s="40"/>
    </row>
    <row r="14" spans="1:25" ht="15" customHeight="1" x14ac:dyDescent="0.2">
      <c r="A14" s="90"/>
      <c r="B14" s="91"/>
      <c r="C14" s="121"/>
      <c r="D14" s="44"/>
      <c r="E14" s="122"/>
      <c r="F14" s="4"/>
      <c r="G14" s="44"/>
      <c r="H14" s="44"/>
      <c r="I14" s="44"/>
      <c r="J14" s="44"/>
      <c r="K14" s="44"/>
      <c r="L14" s="44"/>
      <c r="M14" s="44"/>
      <c r="N14" s="44"/>
      <c r="O14" s="44"/>
      <c r="P14" s="44"/>
      <c r="Q14" s="44"/>
      <c r="R14" s="44"/>
      <c r="S14" s="44"/>
      <c r="T14" s="44"/>
      <c r="U14" s="44"/>
      <c r="V14" s="44"/>
      <c r="W14" s="44"/>
      <c r="X14" s="44"/>
      <c r="Y14" s="40"/>
    </row>
    <row r="15" spans="1:25" ht="15" customHeight="1" x14ac:dyDescent="0.2">
      <c r="A15" s="123"/>
      <c r="B15" s="140" t="s">
        <v>27</v>
      </c>
      <c r="C15" s="124" t="s">
        <v>28</v>
      </c>
      <c r="D15" s="140" t="s">
        <v>29</v>
      </c>
      <c r="E15" s="140" t="s">
        <v>30</v>
      </c>
      <c r="F15" s="177"/>
      <c r="G15" s="141" t="s">
        <v>31</v>
      </c>
      <c r="H15" s="141" t="s">
        <v>31</v>
      </c>
      <c r="I15" s="141" t="s">
        <v>32</v>
      </c>
      <c r="J15" s="141"/>
      <c r="K15" s="188"/>
      <c r="L15" s="141" t="s">
        <v>35</v>
      </c>
      <c r="M15" s="121"/>
      <c r="N15" s="121"/>
      <c r="O15" s="121"/>
      <c r="P15" s="121"/>
      <c r="Q15" s="121"/>
      <c r="R15" s="121"/>
      <c r="S15" s="121"/>
      <c r="T15" s="121"/>
      <c r="U15" s="121"/>
      <c r="V15" s="121"/>
      <c r="W15" s="121"/>
      <c r="X15" s="121"/>
      <c r="Y15" s="121"/>
    </row>
    <row r="16" spans="1:25" ht="15.75" x14ac:dyDescent="0.2">
      <c r="A16" s="90"/>
      <c r="B16" s="125"/>
      <c r="C16" s="126"/>
      <c r="D16" s="126"/>
      <c r="E16" s="196"/>
      <c r="F16" s="128"/>
      <c r="G16" s="129"/>
      <c r="H16" s="126"/>
      <c r="I16" s="130"/>
      <c r="J16" s="130"/>
      <c r="K16" s="97"/>
      <c r="L16" s="44"/>
      <c r="M16" s="44"/>
      <c r="N16" s="44"/>
      <c r="O16" s="44"/>
      <c r="P16" s="44"/>
      <c r="Q16" s="44"/>
      <c r="R16" s="44"/>
      <c r="S16" s="44"/>
      <c r="T16" s="44"/>
      <c r="U16" s="44"/>
      <c r="V16" s="44"/>
      <c r="W16" s="44"/>
      <c r="X16" s="44"/>
      <c r="Y16" s="44"/>
    </row>
    <row r="17" spans="1:25" x14ac:dyDescent="0.25">
      <c r="A17" s="90"/>
      <c r="B17" s="423" t="s">
        <v>920</v>
      </c>
      <c r="C17" s="424"/>
      <c r="D17" s="424"/>
      <c r="E17" s="425"/>
      <c r="F17" s="424"/>
      <c r="G17" s="424"/>
      <c r="H17" s="424"/>
      <c r="I17" s="424"/>
      <c r="J17" s="424"/>
      <c r="L17" s="44"/>
      <c r="M17" s="44"/>
      <c r="N17" s="44"/>
      <c r="O17" s="44"/>
      <c r="P17" s="44"/>
      <c r="Q17" s="44"/>
      <c r="R17" s="44"/>
      <c r="S17" s="44"/>
      <c r="T17" s="44"/>
      <c r="U17" s="44"/>
      <c r="V17" s="44"/>
      <c r="W17" s="44"/>
      <c r="X17" s="44"/>
      <c r="Y17" s="44"/>
    </row>
    <row r="18" spans="1:25" x14ac:dyDescent="0.2">
      <c r="A18" s="90"/>
      <c r="B18" s="179" t="s">
        <v>1414</v>
      </c>
      <c r="C18" s="180" t="s">
        <v>28</v>
      </c>
      <c r="D18" s="179" t="s">
        <v>29</v>
      </c>
      <c r="E18" s="179" t="s">
        <v>30</v>
      </c>
      <c r="F18" s="426" t="s">
        <v>318</v>
      </c>
      <c r="G18" s="426"/>
      <c r="H18" s="181" t="s">
        <v>31</v>
      </c>
      <c r="I18" s="180" t="s">
        <v>32</v>
      </c>
      <c r="J18" s="180" t="s">
        <v>2407</v>
      </c>
      <c r="K18" s="180" t="s">
        <v>33</v>
      </c>
      <c r="L18" s="180" t="s">
        <v>35</v>
      </c>
      <c r="O18" s="44"/>
      <c r="P18" s="44"/>
      <c r="Q18" s="44"/>
      <c r="R18" s="44"/>
      <c r="S18" s="44"/>
      <c r="T18" s="44"/>
      <c r="U18" s="44"/>
      <c r="V18" s="44"/>
      <c r="W18" s="44"/>
      <c r="X18" s="44"/>
      <c r="Y18" s="44"/>
    </row>
    <row r="19" spans="1:25" ht="26.25" customHeight="1" x14ac:dyDescent="0.2">
      <c r="A19" s="90"/>
      <c r="B19" s="273" t="s">
        <v>319</v>
      </c>
      <c r="C19" s="286" t="s">
        <v>1871</v>
      </c>
      <c r="D19" s="273" t="s">
        <v>196</v>
      </c>
      <c r="E19" s="273" t="s">
        <v>3569</v>
      </c>
      <c r="F19" s="403">
        <v>2.02</v>
      </c>
      <c r="G19" s="403"/>
      <c r="H19" s="285" t="s">
        <v>3562</v>
      </c>
      <c r="I19" s="288">
        <v>1</v>
      </c>
      <c r="J19" s="287"/>
      <c r="K19" s="287">
        <v>931.47</v>
      </c>
      <c r="L19" s="287">
        <v>931.47</v>
      </c>
      <c r="O19" s="44"/>
      <c r="P19" s="44"/>
      <c r="Q19" s="44"/>
      <c r="R19" s="44"/>
      <c r="S19" s="44"/>
      <c r="T19" s="44"/>
      <c r="U19" s="44"/>
      <c r="V19" s="44"/>
      <c r="W19" s="44"/>
      <c r="X19" s="44"/>
      <c r="Y19" s="44"/>
    </row>
    <row r="20" spans="1:25" ht="26.25" customHeight="1" x14ac:dyDescent="0.2">
      <c r="A20" s="90"/>
      <c r="B20" s="274" t="s">
        <v>347</v>
      </c>
      <c r="C20" s="296" t="s">
        <v>1705</v>
      </c>
      <c r="D20" s="274" t="s">
        <v>196</v>
      </c>
      <c r="E20" s="274" t="s">
        <v>3570</v>
      </c>
      <c r="F20" s="404" t="s">
        <v>586</v>
      </c>
      <c r="G20" s="404"/>
      <c r="H20" s="295" t="s">
        <v>325</v>
      </c>
      <c r="I20" s="298">
        <v>1.32</v>
      </c>
      <c r="J20" s="298">
        <v>0</v>
      </c>
      <c r="K20" s="297">
        <v>21.43</v>
      </c>
      <c r="L20" s="297">
        <v>28.28</v>
      </c>
      <c r="O20" s="44"/>
      <c r="P20" s="44"/>
      <c r="Q20" s="44"/>
      <c r="R20" s="44"/>
      <c r="S20" s="44"/>
      <c r="T20" s="44"/>
      <c r="U20" s="44"/>
      <c r="V20" s="44"/>
      <c r="W20" s="44"/>
      <c r="X20" s="44"/>
      <c r="Y20" s="44"/>
    </row>
    <row r="21" spans="1:25" ht="26.25" customHeight="1" x14ac:dyDescent="0.2">
      <c r="A21" s="90"/>
      <c r="B21" s="274" t="s">
        <v>347</v>
      </c>
      <c r="C21" s="296" t="s">
        <v>1704</v>
      </c>
      <c r="D21" s="274" t="s">
        <v>196</v>
      </c>
      <c r="E21" s="274" t="s">
        <v>3571</v>
      </c>
      <c r="F21" s="404" t="s">
        <v>586</v>
      </c>
      <c r="G21" s="404"/>
      <c r="H21" s="295" t="s">
        <v>325</v>
      </c>
      <c r="I21" s="298">
        <v>0.99</v>
      </c>
      <c r="J21" s="298">
        <v>0</v>
      </c>
      <c r="K21" s="297">
        <v>31.24</v>
      </c>
      <c r="L21" s="297">
        <v>30.92</v>
      </c>
      <c r="O21" s="44"/>
      <c r="P21" s="44"/>
      <c r="Q21" s="44"/>
      <c r="R21" s="44"/>
      <c r="S21" s="44"/>
      <c r="T21" s="44"/>
      <c r="U21" s="44"/>
      <c r="V21" s="44"/>
      <c r="W21" s="44"/>
      <c r="X21" s="44"/>
      <c r="Y21" s="44"/>
    </row>
    <row r="22" spans="1:25" ht="26.25" customHeight="1" x14ac:dyDescent="0.2">
      <c r="A22" s="90"/>
      <c r="B22" s="274" t="s">
        <v>347</v>
      </c>
      <c r="C22" s="296" t="s">
        <v>734</v>
      </c>
      <c r="D22" s="274" t="s">
        <v>196</v>
      </c>
      <c r="E22" s="274" t="s">
        <v>3572</v>
      </c>
      <c r="F22" s="404" t="s">
        <v>586</v>
      </c>
      <c r="G22" s="404"/>
      <c r="H22" s="295" t="s">
        <v>325</v>
      </c>
      <c r="I22" s="298">
        <v>1.32</v>
      </c>
      <c r="J22" s="298">
        <v>0</v>
      </c>
      <c r="K22" s="297">
        <v>21.43</v>
      </c>
      <c r="L22" s="297">
        <v>28.28</v>
      </c>
      <c r="O22" s="44"/>
      <c r="P22" s="44"/>
      <c r="Q22" s="44"/>
      <c r="R22" s="44"/>
      <c r="S22" s="44"/>
      <c r="T22" s="44"/>
      <c r="U22" s="44"/>
      <c r="V22" s="44"/>
      <c r="W22" s="44"/>
      <c r="X22" s="44"/>
      <c r="Y22" s="44"/>
    </row>
    <row r="23" spans="1:25" ht="26.25" customHeight="1" x14ac:dyDescent="0.2">
      <c r="A23" s="90"/>
      <c r="B23" s="274" t="s">
        <v>347</v>
      </c>
      <c r="C23" s="296" t="s">
        <v>1876</v>
      </c>
      <c r="D23" s="274" t="s">
        <v>196</v>
      </c>
      <c r="E23" s="274" t="s">
        <v>3573</v>
      </c>
      <c r="F23" s="404" t="s">
        <v>348</v>
      </c>
      <c r="G23" s="404"/>
      <c r="H23" s="295" t="s">
        <v>3562</v>
      </c>
      <c r="I23" s="298">
        <v>1</v>
      </c>
      <c r="J23" s="298">
        <v>0</v>
      </c>
      <c r="K23" s="297">
        <v>843.99</v>
      </c>
      <c r="L23" s="297">
        <v>843.99</v>
      </c>
      <c r="O23" s="44"/>
      <c r="P23" s="44"/>
      <c r="Q23" s="44"/>
      <c r="R23" s="44"/>
      <c r="S23" s="44"/>
      <c r="T23" s="44"/>
      <c r="U23" s="44"/>
      <c r="V23" s="44"/>
      <c r="W23" s="44"/>
      <c r="X23" s="44"/>
      <c r="Y23" s="44"/>
    </row>
    <row r="24" spans="1:25" ht="15.75" customHeight="1" x14ac:dyDescent="0.2">
      <c r="A24" s="90"/>
      <c r="B24" s="275"/>
      <c r="C24" s="275"/>
      <c r="D24" s="275"/>
      <c r="E24" s="275"/>
      <c r="F24" s="275"/>
      <c r="G24" s="275" t="s">
        <v>331</v>
      </c>
      <c r="H24" s="302">
        <v>87.48</v>
      </c>
      <c r="I24" s="275" t="s">
        <v>332</v>
      </c>
      <c r="J24" s="302">
        <v>0</v>
      </c>
      <c r="K24" s="275" t="s">
        <v>333</v>
      </c>
      <c r="L24" s="302">
        <v>87.48</v>
      </c>
      <c r="O24" s="44"/>
      <c r="P24" s="44"/>
      <c r="Q24" s="44"/>
      <c r="R24" s="44"/>
      <c r="S24" s="44"/>
      <c r="T24" s="44"/>
      <c r="U24" s="44"/>
      <c r="V24" s="44"/>
      <c r="W24" s="44"/>
      <c r="X24" s="44"/>
      <c r="Y24" s="44"/>
    </row>
    <row r="25" spans="1:25" ht="15.75" customHeight="1" thickBot="1" x14ac:dyDescent="0.25">
      <c r="A25" s="90"/>
      <c r="B25" s="275"/>
      <c r="C25" s="275"/>
      <c r="D25" s="275"/>
      <c r="E25" s="275"/>
      <c r="F25" s="275"/>
      <c r="G25" s="275" t="s">
        <v>334</v>
      </c>
      <c r="H25" s="302">
        <v>193.83</v>
      </c>
      <c r="I25" s="409"/>
      <c r="J25" s="409" t="s">
        <v>335</v>
      </c>
      <c r="K25" s="275"/>
      <c r="L25" s="302">
        <v>1125.3</v>
      </c>
      <c r="O25" s="44"/>
      <c r="P25" s="44"/>
      <c r="Q25" s="44"/>
      <c r="R25" s="44"/>
      <c r="S25" s="44"/>
      <c r="T25" s="44"/>
      <c r="U25" s="44"/>
      <c r="V25" s="44"/>
      <c r="W25" s="44"/>
      <c r="X25" s="44"/>
      <c r="Y25" s="44"/>
    </row>
    <row r="26" spans="1:25" ht="15.75" customHeight="1" thickTop="1" x14ac:dyDescent="0.2">
      <c r="A26" s="90"/>
      <c r="B26" s="289"/>
      <c r="C26" s="289"/>
      <c r="D26" s="289"/>
      <c r="E26" s="289"/>
      <c r="F26" s="289"/>
      <c r="G26" s="289"/>
      <c r="H26" s="289"/>
      <c r="I26" s="289"/>
      <c r="J26" s="289"/>
      <c r="K26" s="289"/>
      <c r="L26" s="289"/>
      <c r="O26" s="44"/>
      <c r="P26" s="44"/>
      <c r="Q26" s="44"/>
      <c r="R26" s="44"/>
      <c r="S26" s="44"/>
      <c r="T26" s="44"/>
      <c r="U26" s="44"/>
      <c r="V26" s="44"/>
      <c r="W26" s="44"/>
      <c r="X26" s="44"/>
      <c r="Y26" s="44"/>
    </row>
    <row r="27" spans="1:25" ht="15.75" customHeight="1" x14ac:dyDescent="0.2">
      <c r="A27" s="90"/>
      <c r="B27" s="276" t="s">
        <v>1415</v>
      </c>
      <c r="C27" s="277" t="s">
        <v>28</v>
      </c>
      <c r="D27" s="276" t="s">
        <v>29</v>
      </c>
      <c r="E27" s="276" t="s">
        <v>30</v>
      </c>
      <c r="F27" s="405" t="s">
        <v>318</v>
      </c>
      <c r="G27" s="405"/>
      <c r="H27" s="284" t="s">
        <v>31</v>
      </c>
      <c r="I27" s="277" t="s">
        <v>32</v>
      </c>
      <c r="J27" s="277" t="s">
        <v>33</v>
      </c>
      <c r="K27" s="277" t="s">
        <v>35</v>
      </c>
      <c r="L27" s="281"/>
      <c r="O27" s="44"/>
      <c r="P27" s="44"/>
      <c r="Q27" s="44"/>
      <c r="R27" s="44"/>
      <c r="S27" s="44"/>
      <c r="T27" s="44"/>
      <c r="U27" s="44"/>
      <c r="V27" s="44"/>
      <c r="W27" s="44"/>
      <c r="X27" s="44"/>
      <c r="Y27" s="44"/>
    </row>
    <row r="28" spans="1:25" ht="15.75" customHeight="1" x14ac:dyDescent="0.2">
      <c r="A28" s="90"/>
      <c r="B28" s="273" t="s">
        <v>319</v>
      </c>
      <c r="C28" s="286" t="s">
        <v>2209</v>
      </c>
      <c r="D28" s="273" t="s">
        <v>143</v>
      </c>
      <c r="E28" s="273" t="s">
        <v>2210</v>
      </c>
      <c r="F28" s="403" t="s">
        <v>2408</v>
      </c>
      <c r="G28" s="403"/>
      <c r="H28" s="285" t="s">
        <v>41</v>
      </c>
      <c r="I28" s="288">
        <v>1</v>
      </c>
      <c r="J28" s="287">
        <v>193.83</v>
      </c>
      <c r="K28" s="287">
        <v>193.83</v>
      </c>
      <c r="L28" s="281"/>
      <c r="O28" s="44"/>
      <c r="P28" s="44"/>
      <c r="Q28" s="44"/>
      <c r="R28" s="44"/>
      <c r="S28" s="44"/>
      <c r="T28" s="44"/>
      <c r="U28" s="44"/>
      <c r="V28" s="44"/>
      <c r="W28" s="44"/>
      <c r="X28" s="44"/>
      <c r="Y28" s="44"/>
    </row>
    <row r="29" spans="1:25" ht="26.25" customHeight="1" x14ac:dyDescent="0.2">
      <c r="A29" s="90"/>
      <c r="B29" s="276" t="s">
        <v>27</v>
      </c>
      <c r="C29" s="277" t="s">
        <v>28</v>
      </c>
      <c r="D29" s="276" t="s">
        <v>29</v>
      </c>
      <c r="E29" s="276" t="s">
        <v>30</v>
      </c>
      <c r="F29" s="405" t="s">
        <v>318</v>
      </c>
      <c r="G29" s="406"/>
      <c r="H29" s="284" t="s">
        <v>31</v>
      </c>
      <c r="I29" s="277" t="s">
        <v>32</v>
      </c>
      <c r="J29" s="277" t="s">
        <v>33</v>
      </c>
      <c r="K29" s="277" t="s">
        <v>35</v>
      </c>
      <c r="L29" s="281"/>
      <c r="O29" s="44"/>
      <c r="P29" s="44"/>
      <c r="Q29" s="44"/>
      <c r="R29" s="44"/>
      <c r="S29" s="44"/>
      <c r="T29" s="44"/>
      <c r="U29" s="44"/>
      <c r="V29" s="44"/>
      <c r="W29" s="44"/>
      <c r="X29" s="44"/>
      <c r="Y29" s="44"/>
    </row>
    <row r="30" spans="1:25" ht="26.25" customHeight="1" x14ac:dyDescent="0.2">
      <c r="A30" s="90"/>
      <c r="B30" s="278" t="s">
        <v>319</v>
      </c>
      <c r="C30" s="291" t="s">
        <v>2763</v>
      </c>
      <c r="D30" s="278" t="s">
        <v>143</v>
      </c>
      <c r="E30" s="278" t="s">
        <v>2409</v>
      </c>
      <c r="F30" s="407" t="s">
        <v>2410</v>
      </c>
      <c r="G30" s="407"/>
      <c r="H30" s="290" t="s">
        <v>41</v>
      </c>
      <c r="I30" s="294">
        <v>1</v>
      </c>
      <c r="J30" s="292" t="s">
        <v>3574</v>
      </c>
      <c r="K30" s="293" t="s">
        <v>3574</v>
      </c>
      <c r="O30" s="44"/>
      <c r="P30" s="44"/>
      <c r="Q30" s="44"/>
      <c r="R30" s="44"/>
      <c r="S30" s="44"/>
      <c r="T30" s="44"/>
      <c r="U30" s="44"/>
      <c r="V30" s="44"/>
      <c r="W30" s="44"/>
      <c r="X30" s="44"/>
      <c r="Y30" s="44"/>
    </row>
    <row r="31" spans="1:25" ht="26.25" customHeight="1" x14ac:dyDescent="0.2">
      <c r="A31" s="90"/>
      <c r="B31" s="278" t="s">
        <v>319</v>
      </c>
      <c r="C31" s="291" t="s">
        <v>2772</v>
      </c>
      <c r="D31" s="278" t="s">
        <v>143</v>
      </c>
      <c r="E31" s="278" t="s">
        <v>2412</v>
      </c>
      <c r="F31" s="407" t="s">
        <v>1677</v>
      </c>
      <c r="G31" s="407"/>
      <c r="H31" s="290" t="s">
        <v>41</v>
      </c>
      <c r="I31" s="294">
        <v>1</v>
      </c>
      <c r="J31" s="292" t="s">
        <v>3575</v>
      </c>
      <c r="K31" s="293" t="s">
        <v>3575</v>
      </c>
      <c r="O31" s="44"/>
      <c r="P31" s="44"/>
      <c r="Q31" s="44"/>
      <c r="R31" s="44"/>
      <c r="S31" s="44"/>
      <c r="T31" s="44"/>
      <c r="U31" s="44"/>
      <c r="V31" s="44"/>
      <c r="W31" s="44"/>
      <c r="X31" s="44"/>
      <c r="Y31" s="44"/>
    </row>
    <row r="32" spans="1:25" ht="26.25" customHeight="1" x14ac:dyDescent="0.2">
      <c r="A32" s="90"/>
      <c r="B32" s="278" t="s">
        <v>319</v>
      </c>
      <c r="C32" s="291" t="s">
        <v>2759</v>
      </c>
      <c r="D32" s="278" t="s">
        <v>143</v>
      </c>
      <c r="E32" s="278" t="s">
        <v>2411</v>
      </c>
      <c r="F32" s="407" t="s">
        <v>574</v>
      </c>
      <c r="G32" s="407"/>
      <c r="H32" s="290" t="s">
        <v>41</v>
      </c>
      <c r="I32" s="294">
        <v>1</v>
      </c>
      <c r="J32" s="292" t="s">
        <v>3576</v>
      </c>
      <c r="K32" s="293" t="s">
        <v>3576</v>
      </c>
      <c r="O32" s="44"/>
      <c r="P32" s="44"/>
      <c r="Q32" s="44"/>
      <c r="R32" s="44"/>
      <c r="S32" s="44"/>
      <c r="T32" s="44"/>
      <c r="U32" s="44"/>
      <c r="V32" s="44"/>
      <c r="W32" s="44"/>
      <c r="X32" s="44"/>
      <c r="Y32" s="44"/>
    </row>
    <row r="33" spans="1:25" ht="26.25" customHeight="1" x14ac:dyDescent="0.2">
      <c r="A33" s="90"/>
      <c r="B33" s="278" t="s">
        <v>319</v>
      </c>
      <c r="C33" s="291" t="s">
        <v>2742</v>
      </c>
      <c r="D33" s="278" t="s">
        <v>143</v>
      </c>
      <c r="E33" s="278" t="s">
        <v>2415</v>
      </c>
      <c r="F33" s="407" t="s">
        <v>2414</v>
      </c>
      <c r="G33" s="407"/>
      <c r="H33" s="290" t="s">
        <v>41</v>
      </c>
      <c r="I33" s="294">
        <v>1</v>
      </c>
      <c r="J33" s="292" t="s">
        <v>3577</v>
      </c>
      <c r="K33" s="293" t="s">
        <v>3577</v>
      </c>
      <c r="O33" s="44"/>
      <c r="P33" s="44"/>
      <c r="Q33" s="44"/>
      <c r="R33" s="44"/>
      <c r="S33" s="44"/>
      <c r="T33" s="44"/>
      <c r="U33" s="44"/>
      <c r="V33" s="44"/>
      <c r="W33" s="44"/>
      <c r="X33" s="44"/>
      <c r="Y33" s="44"/>
    </row>
    <row r="34" spans="1:25" ht="26.25" customHeight="1" x14ac:dyDescent="0.2">
      <c r="A34" s="90"/>
      <c r="B34" s="278" t="s">
        <v>319</v>
      </c>
      <c r="C34" s="291" t="s">
        <v>2743</v>
      </c>
      <c r="D34" s="278" t="s">
        <v>143</v>
      </c>
      <c r="E34" s="278" t="s">
        <v>2413</v>
      </c>
      <c r="F34" s="407" t="s">
        <v>2414</v>
      </c>
      <c r="G34" s="407"/>
      <c r="H34" s="290" t="s">
        <v>165</v>
      </c>
      <c r="I34" s="294">
        <v>0.03</v>
      </c>
      <c r="J34" s="292" t="s">
        <v>3578</v>
      </c>
      <c r="K34" s="293" t="s">
        <v>3579</v>
      </c>
      <c r="O34" s="44"/>
      <c r="P34" s="44"/>
      <c r="Q34" s="44"/>
      <c r="R34" s="44"/>
      <c r="S34" s="44"/>
      <c r="T34" s="44"/>
      <c r="U34" s="44"/>
      <c r="V34" s="44"/>
      <c r="W34" s="44"/>
      <c r="X34" s="44"/>
      <c r="Y34" s="44"/>
    </row>
    <row r="35" spans="1:25" ht="26.25" customHeight="1" x14ac:dyDescent="0.2">
      <c r="A35" s="90"/>
      <c r="B35" s="408" t="s">
        <v>2416</v>
      </c>
      <c r="C35" s="406"/>
      <c r="D35" s="406"/>
      <c r="E35" s="406"/>
      <c r="F35" s="406"/>
      <c r="G35" s="406"/>
      <c r="H35" s="406"/>
      <c r="I35" s="406"/>
      <c r="J35" s="406"/>
      <c r="K35" s="406"/>
      <c r="O35" s="44"/>
      <c r="P35" s="44"/>
      <c r="Q35" s="44"/>
      <c r="R35" s="44"/>
      <c r="S35" s="44"/>
      <c r="T35" s="44"/>
      <c r="U35" s="44"/>
      <c r="V35" s="44"/>
      <c r="W35" s="44"/>
      <c r="X35" s="44"/>
      <c r="Y35" s="44"/>
    </row>
    <row r="36" spans="1:25" ht="26.25" customHeight="1" x14ac:dyDescent="0.2">
      <c r="A36" s="90"/>
      <c r="B36" s="276" t="s">
        <v>27</v>
      </c>
      <c r="C36" s="277" t="s">
        <v>28</v>
      </c>
      <c r="D36" s="276" t="s">
        <v>29</v>
      </c>
      <c r="E36" s="276" t="s">
        <v>30</v>
      </c>
      <c r="F36" s="405" t="s">
        <v>318</v>
      </c>
      <c r="G36" s="406"/>
      <c r="H36" s="284" t="s">
        <v>31</v>
      </c>
      <c r="I36" s="277" t="s">
        <v>32</v>
      </c>
      <c r="J36" s="277" t="s">
        <v>33</v>
      </c>
      <c r="K36" s="277" t="s">
        <v>35</v>
      </c>
      <c r="O36" s="44"/>
      <c r="P36" s="44"/>
      <c r="Q36" s="44"/>
      <c r="R36" s="44"/>
      <c r="S36" s="44"/>
      <c r="T36" s="44"/>
      <c r="U36" s="44"/>
      <c r="V36" s="44"/>
      <c r="W36" s="44"/>
      <c r="X36" s="44"/>
      <c r="Y36" s="44"/>
    </row>
    <row r="37" spans="1:25" ht="26.25" customHeight="1" x14ac:dyDescent="0.2">
      <c r="A37" s="90"/>
      <c r="B37" s="274" t="s">
        <v>347</v>
      </c>
      <c r="C37" s="296" t="s">
        <v>3653</v>
      </c>
      <c r="D37" s="274" t="s">
        <v>143</v>
      </c>
      <c r="E37" s="274" t="s">
        <v>1172</v>
      </c>
      <c r="F37" s="404" t="s">
        <v>348</v>
      </c>
      <c r="G37" s="404"/>
      <c r="H37" s="295" t="s">
        <v>165</v>
      </c>
      <c r="I37" s="298">
        <v>2.1800000000000001E-4</v>
      </c>
      <c r="J37" s="297" t="s">
        <v>2157</v>
      </c>
      <c r="K37" s="280" t="s">
        <v>2117</v>
      </c>
      <c r="O37" s="44"/>
      <c r="P37" s="44"/>
      <c r="Q37" s="44"/>
      <c r="R37" s="44"/>
      <c r="S37" s="44"/>
      <c r="T37" s="44"/>
      <c r="U37" s="44"/>
      <c r="V37" s="44"/>
      <c r="W37" s="44"/>
      <c r="X37" s="44"/>
      <c r="Y37" s="44"/>
    </row>
    <row r="38" spans="1:25" ht="26.25" customHeight="1" x14ac:dyDescent="0.2">
      <c r="A38" s="90"/>
      <c r="B38" s="274" t="s">
        <v>347</v>
      </c>
      <c r="C38" s="296" t="s">
        <v>3591</v>
      </c>
      <c r="D38" s="274" t="s">
        <v>143</v>
      </c>
      <c r="E38" s="274" t="s">
        <v>1183</v>
      </c>
      <c r="F38" s="404" t="s">
        <v>348</v>
      </c>
      <c r="G38" s="404"/>
      <c r="H38" s="295" t="s">
        <v>165</v>
      </c>
      <c r="I38" s="298">
        <v>2.7760000000000003E-4</v>
      </c>
      <c r="J38" s="297" t="s">
        <v>3592</v>
      </c>
      <c r="K38" s="280" t="s">
        <v>2117</v>
      </c>
      <c r="O38" s="44"/>
      <c r="P38" s="44"/>
      <c r="Q38" s="44"/>
      <c r="R38" s="44"/>
      <c r="S38" s="44"/>
      <c r="T38" s="44"/>
      <c r="U38" s="44"/>
      <c r="V38" s="44"/>
      <c r="W38" s="44"/>
      <c r="X38" s="44"/>
      <c r="Y38" s="44"/>
    </row>
    <row r="39" spans="1:25" ht="26.25" customHeight="1" x14ac:dyDescent="0.2">
      <c r="A39" s="90"/>
      <c r="B39" s="274" t="s">
        <v>347</v>
      </c>
      <c r="C39" s="296" t="s">
        <v>3633</v>
      </c>
      <c r="D39" s="274" t="s">
        <v>143</v>
      </c>
      <c r="E39" s="274" t="s">
        <v>1187</v>
      </c>
      <c r="F39" s="404" t="s">
        <v>348</v>
      </c>
      <c r="G39" s="404"/>
      <c r="H39" s="295" t="s">
        <v>165</v>
      </c>
      <c r="I39" s="298">
        <v>5.5519999999999997E-5</v>
      </c>
      <c r="J39" s="297" t="s">
        <v>2150</v>
      </c>
      <c r="K39" s="280" t="s">
        <v>2117</v>
      </c>
      <c r="O39" s="44"/>
      <c r="P39" s="44"/>
      <c r="Q39" s="44"/>
      <c r="R39" s="44"/>
      <c r="S39" s="44"/>
      <c r="T39" s="44"/>
      <c r="U39" s="44"/>
      <c r="V39" s="44"/>
      <c r="W39" s="44"/>
      <c r="X39" s="44"/>
      <c r="Y39" s="44"/>
    </row>
    <row r="40" spans="1:25" ht="26.25" customHeight="1" x14ac:dyDescent="0.2">
      <c r="A40" s="90"/>
      <c r="B40" s="274" t="s">
        <v>347</v>
      </c>
      <c r="C40" s="296" t="s">
        <v>3596</v>
      </c>
      <c r="D40" s="274" t="s">
        <v>143</v>
      </c>
      <c r="E40" s="274" t="s">
        <v>2437</v>
      </c>
      <c r="F40" s="404" t="s">
        <v>348</v>
      </c>
      <c r="G40" s="404"/>
      <c r="H40" s="295" t="s">
        <v>165</v>
      </c>
      <c r="I40" s="298">
        <v>1.7943600000000001E-3</v>
      </c>
      <c r="J40" s="297" t="s">
        <v>3597</v>
      </c>
      <c r="K40" s="280" t="s">
        <v>2144</v>
      </c>
      <c r="O40" s="44"/>
      <c r="P40" s="44"/>
      <c r="Q40" s="44"/>
      <c r="R40" s="44"/>
      <c r="S40" s="44"/>
      <c r="T40" s="44"/>
      <c r="U40" s="44"/>
      <c r="V40" s="44"/>
      <c r="W40" s="44"/>
      <c r="X40" s="44"/>
      <c r="Y40" s="44"/>
    </row>
    <row r="41" spans="1:25" ht="26.25" customHeight="1" x14ac:dyDescent="0.2">
      <c r="A41" s="90"/>
      <c r="B41" s="274" t="s">
        <v>347</v>
      </c>
      <c r="C41" s="296" t="s">
        <v>3613</v>
      </c>
      <c r="D41" s="274" t="s">
        <v>143</v>
      </c>
      <c r="E41" s="274" t="s">
        <v>1163</v>
      </c>
      <c r="F41" s="404" t="s">
        <v>348</v>
      </c>
      <c r="G41" s="404"/>
      <c r="H41" s="295" t="s">
        <v>165</v>
      </c>
      <c r="I41" s="298">
        <v>1.3454E-4</v>
      </c>
      <c r="J41" s="297" t="s">
        <v>3614</v>
      </c>
      <c r="K41" s="280" t="s">
        <v>2117</v>
      </c>
      <c r="O41" s="44"/>
      <c r="P41" s="44"/>
      <c r="Q41" s="44"/>
      <c r="R41" s="44"/>
      <c r="S41" s="44"/>
      <c r="T41" s="44"/>
      <c r="U41" s="44"/>
      <c r="V41" s="44"/>
      <c r="W41" s="44"/>
      <c r="X41" s="44"/>
      <c r="Y41" s="44"/>
    </row>
    <row r="42" spans="1:25" ht="26.25" customHeight="1" x14ac:dyDescent="0.2">
      <c r="A42" s="90"/>
      <c r="B42" s="274" t="s">
        <v>347</v>
      </c>
      <c r="C42" s="296" t="s">
        <v>3595</v>
      </c>
      <c r="D42" s="274" t="s">
        <v>143</v>
      </c>
      <c r="E42" s="274" t="s">
        <v>1825</v>
      </c>
      <c r="F42" s="404" t="s">
        <v>364</v>
      </c>
      <c r="G42" s="404"/>
      <c r="H42" s="295" t="s">
        <v>165</v>
      </c>
      <c r="I42" s="298">
        <v>1.0900000000000001E-4</v>
      </c>
      <c r="J42" s="297" t="s">
        <v>2152</v>
      </c>
      <c r="K42" s="280" t="s">
        <v>2144</v>
      </c>
      <c r="O42" s="44"/>
      <c r="P42" s="44"/>
      <c r="Q42" s="44"/>
      <c r="R42" s="44"/>
      <c r="S42" s="44"/>
      <c r="T42" s="44"/>
      <c r="U42" s="44"/>
      <c r="V42" s="44"/>
      <c r="W42" s="44"/>
      <c r="X42" s="44"/>
      <c r="Y42" s="44"/>
    </row>
    <row r="43" spans="1:25" ht="26.25" customHeight="1" x14ac:dyDescent="0.2">
      <c r="A43" s="90"/>
      <c r="B43" s="274" t="s">
        <v>347</v>
      </c>
      <c r="C43" s="296" t="s">
        <v>3639</v>
      </c>
      <c r="D43" s="274" t="s">
        <v>143</v>
      </c>
      <c r="E43" s="274" t="s">
        <v>2427</v>
      </c>
      <c r="F43" s="404" t="s">
        <v>586</v>
      </c>
      <c r="G43" s="404"/>
      <c r="H43" s="295" t="s">
        <v>578</v>
      </c>
      <c r="I43" s="298">
        <v>0.55520000000000003</v>
      </c>
      <c r="J43" s="297" t="s">
        <v>3640</v>
      </c>
      <c r="K43" s="280" t="s">
        <v>3641</v>
      </c>
      <c r="O43" s="44"/>
      <c r="P43" s="44"/>
      <c r="Q43" s="44"/>
      <c r="R43" s="44"/>
      <c r="S43" s="44"/>
      <c r="T43" s="44"/>
      <c r="U43" s="44"/>
      <c r="V43" s="44"/>
      <c r="W43" s="44"/>
      <c r="X43" s="44"/>
      <c r="Y43" s="44"/>
    </row>
    <row r="44" spans="1:25" ht="26.25" customHeight="1" x14ac:dyDescent="0.2">
      <c r="A44" s="90"/>
      <c r="B44" s="274" t="s">
        <v>347</v>
      </c>
      <c r="C44" s="296" t="s">
        <v>3607</v>
      </c>
      <c r="D44" s="274" t="s">
        <v>143</v>
      </c>
      <c r="E44" s="274" t="s">
        <v>3608</v>
      </c>
      <c r="F44" s="404" t="s">
        <v>348</v>
      </c>
      <c r="G44" s="404"/>
      <c r="H44" s="295" t="s">
        <v>165</v>
      </c>
      <c r="I44" s="298">
        <v>1.42</v>
      </c>
      <c r="J44" s="297" t="s">
        <v>3609</v>
      </c>
      <c r="K44" s="280" t="s">
        <v>3610</v>
      </c>
      <c r="O44" s="44"/>
      <c r="P44" s="44"/>
      <c r="Q44" s="44"/>
      <c r="R44" s="44"/>
      <c r="S44" s="44"/>
      <c r="T44" s="44"/>
      <c r="U44" s="44"/>
      <c r="V44" s="44"/>
      <c r="W44" s="44"/>
      <c r="X44" s="44"/>
      <c r="Y44" s="44"/>
    </row>
    <row r="45" spans="1:25" ht="26.25" customHeight="1" x14ac:dyDescent="0.2">
      <c r="A45" s="90"/>
      <c r="B45" s="274" t="s">
        <v>347</v>
      </c>
      <c r="C45" s="296" t="s">
        <v>3601</v>
      </c>
      <c r="D45" s="274" t="s">
        <v>143</v>
      </c>
      <c r="E45" s="274" t="s">
        <v>1165</v>
      </c>
      <c r="F45" s="404" t="s">
        <v>348</v>
      </c>
      <c r="G45" s="404"/>
      <c r="H45" s="295" t="s">
        <v>165</v>
      </c>
      <c r="I45" s="298">
        <v>1.34577E-2</v>
      </c>
      <c r="J45" s="297" t="s">
        <v>3602</v>
      </c>
      <c r="K45" s="280" t="s">
        <v>3603</v>
      </c>
      <c r="O45" s="44"/>
      <c r="P45" s="44"/>
      <c r="Q45" s="44"/>
      <c r="R45" s="44"/>
      <c r="S45" s="44"/>
      <c r="T45" s="44"/>
      <c r="U45" s="44"/>
      <c r="V45" s="44"/>
      <c r="W45" s="44"/>
      <c r="X45" s="44"/>
      <c r="Y45" s="44"/>
    </row>
    <row r="46" spans="1:25" ht="26.25" customHeight="1" x14ac:dyDescent="0.2">
      <c r="A46" s="90"/>
      <c r="B46" s="274" t="s">
        <v>347</v>
      </c>
      <c r="C46" s="296" t="s">
        <v>3654</v>
      </c>
      <c r="D46" s="274" t="s">
        <v>143</v>
      </c>
      <c r="E46" s="274" t="s">
        <v>1822</v>
      </c>
      <c r="F46" s="404" t="s">
        <v>348</v>
      </c>
      <c r="G46" s="404"/>
      <c r="H46" s="295" t="s">
        <v>165</v>
      </c>
      <c r="I46" s="298">
        <v>1.0900000000000001E-4</v>
      </c>
      <c r="J46" s="297" t="s">
        <v>2155</v>
      </c>
      <c r="K46" s="280" t="s">
        <v>2117</v>
      </c>
      <c r="O46" s="44"/>
      <c r="P46" s="44"/>
      <c r="Q46" s="44"/>
      <c r="R46" s="44"/>
      <c r="S46" s="44"/>
      <c r="T46" s="44"/>
      <c r="U46" s="44"/>
      <c r="V46" s="44"/>
      <c r="W46" s="44"/>
      <c r="X46" s="44"/>
      <c r="Y46" s="40"/>
    </row>
    <row r="47" spans="1:25" ht="26.25" customHeight="1" x14ac:dyDescent="0.2">
      <c r="A47" s="90"/>
      <c r="B47" s="274" t="s">
        <v>347</v>
      </c>
      <c r="C47" s="296" t="s">
        <v>3622</v>
      </c>
      <c r="D47" s="274" t="s">
        <v>143</v>
      </c>
      <c r="E47" s="274" t="s">
        <v>2422</v>
      </c>
      <c r="F47" s="404" t="s">
        <v>348</v>
      </c>
      <c r="G47" s="404"/>
      <c r="H47" s="295" t="s">
        <v>59</v>
      </c>
      <c r="I47" s="298">
        <v>7.0000000000000007E-2</v>
      </c>
      <c r="J47" s="297" t="s">
        <v>3623</v>
      </c>
      <c r="K47" s="280" t="s">
        <v>3624</v>
      </c>
      <c r="O47" s="44"/>
      <c r="P47" s="44"/>
      <c r="Q47" s="44"/>
      <c r="R47" s="44"/>
      <c r="S47" s="44"/>
      <c r="T47" s="44"/>
      <c r="U47" s="44"/>
      <c r="V47" s="44"/>
      <c r="W47" s="44"/>
      <c r="X47" s="44"/>
      <c r="Y47" s="40"/>
    </row>
    <row r="48" spans="1:25" ht="26.25" customHeight="1" x14ac:dyDescent="0.2">
      <c r="A48" s="90"/>
      <c r="B48" s="274" t="s">
        <v>347</v>
      </c>
      <c r="C48" s="296" t="s">
        <v>3619</v>
      </c>
      <c r="D48" s="274" t="s">
        <v>143</v>
      </c>
      <c r="E48" s="274" t="s">
        <v>2424</v>
      </c>
      <c r="F48" s="404" t="s">
        <v>348</v>
      </c>
      <c r="G48" s="404"/>
      <c r="H48" s="295" t="s">
        <v>59</v>
      </c>
      <c r="I48" s="298">
        <v>7.0000000000000007E-2</v>
      </c>
      <c r="J48" s="297" t="s">
        <v>3620</v>
      </c>
      <c r="K48" s="280" t="s">
        <v>3621</v>
      </c>
      <c r="O48" s="44"/>
      <c r="P48" s="44"/>
      <c r="Q48" s="44"/>
      <c r="R48" s="44"/>
      <c r="S48" s="44"/>
      <c r="T48" s="44"/>
      <c r="U48" s="44"/>
      <c r="V48" s="44"/>
      <c r="W48" s="44"/>
      <c r="X48" s="44"/>
      <c r="Y48" s="40"/>
    </row>
    <row r="49" spans="1:25" ht="39" customHeight="1" x14ac:dyDescent="0.2">
      <c r="A49" s="90"/>
      <c r="B49" s="274" t="s">
        <v>347</v>
      </c>
      <c r="C49" s="296" t="s">
        <v>3604</v>
      </c>
      <c r="D49" s="274" t="s">
        <v>143</v>
      </c>
      <c r="E49" s="274" t="s">
        <v>1164</v>
      </c>
      <c r="F49" s="404" t="s">
        <v>809</v>
      </c>
      <c r="G49" s="404"/>
      <c r="H49" s="295" t="s">
        <v>165</v>
      </c>
      <c r="I49" s="298">
        <v>1.34577E-2</v>
      </c>
      <c r="J49" s="297" t="s">
        <v>2145</v>
      </c>
      <c r="K49" s="280" t="s">
        <v>2123</v>
      </c>
      <c r="O49" s="44"/>
      <c r="P49" s="44"/>
      <c r="Q49" s="44"/>
      <c r="R49" s="44"/>
      <c r="S49" s="44"/>
      <c r="T49" s="44"/>
      <c r="U49" s="44"/>
      <c r="V49" s="44"/>
      <c r="W49" s="44"/>
      <c r="X49" s="44"/>
      <c r="Y49" s="40"/>
    </row>
    <row r="50" spans="1:25" ht="26.25" customHeight="1" x14ac:dyDescent="0.2">
      <c r="A50" s="90"/>
      <c r="B50" s="274" t="s">
        <v>347</v>
      </c>
      <c r="C50" s="296" t="s">
        <v>3628</v>
      </c>
      <c r="D50" s="274" t="s">
        <v>143</v>
      </c>
      <c r="E50" s="274" t="s">
        <v>2423</v>
      </c>
      <c r="F50" s="404" t="s">
        <v>348</v>
      </c>
      <c r="G50" s="404"/>
      <c r="H50" s="295" t="s">
        <v>41</v>
      </c>
      <c r="I50" s="298">
        <v>1.17</v>
      </c>
      <c r="J50" s="297" t="s">
        <v>3629</v>
      </c>
      <c r="K50" s="280" t="s">
        <v>3630</v>
      </c>
      <c r="O50" s="44"/>
      <c r="P50" s="44"/>
      <c r="Q50" s="44"/>
      <c r="R50" s="44"/>
      <c r="S50" s="44"/>
      <c r="T50" s="44"/>
      <c r="U50" s="44"/>
      <c r="V50" s="44"/>
      <c r="W50" s="44"/>
      <c r="X50" s="44"/>
      <c r="Y50" s="40"/>
    </row>
    <row r="51" spans="1:25" ht="26.25" customHeight="1" x14ac:dyDescent="0.2">
      <c r="A51" s="90"/>
      <c r="B51" s="274" t="s">
        <v>347</v>
      </c>
      <c r="C51" s="296" t="s">
        <v>3600</v>
      </c>
      <c r="D51" s="274" t="s">
        <v>143</v>
      </c>
      <c r="E51" s="274" t="s">
        <v>1189</v>
      </c>
      <c r="F51" s="404" t="s">
        <v>348</v>
      </c>
      <c r="G51" s="404"/>
      <c r="H51" s="295" t="s">
        <v>165</v>
      </c>
      <c r="I51" s="298">
        <v>3.8863999999999999E-4</v>
      </c>
      <c r="J51" s="297" t="s">
        <v>2148</v>
      </c>
      <c r="K51" s="280" t="s">
        <v>2117</v>
      </c>
      <c r="O51" s="44"/>
      <c r="P51" s="44"/>
      <c r="Q51" s="44"/>
      <c r="R51" s="44"/>
      <c r="S51" s="44"/>
      <c r="T51" s="44"/>
      <c r="U51" s="44"/>
      <c r="V51" s="44"/>
      <c r="W51" s="44"/>
      <c r="X51" s="44"/>
      <c r="Y51" s="40"/>
    </row>
    <row r="52" spans="1:25" ht="26.25" customHeight="1" x14ac:dyDescent="0.2">
      <c r="A52" s="90"/>
      <c r="B52" s="274" t="s">
        <v>347</v>
      </c>
      <c r="C52" s="296" t="s">
        <v>3605</v>
      </c>
      <c r="D52" s="274" t="s">
        <v>143</v>
      </c>
      <c r="E52" s="274" t="s">
        <v>1192</v>
      </c>
      <c r="F52" s="404" t="s">
        <v>348</v>
      </c>
      <c r="G52" s="404"/>
      <c r="H52" s="295" t="s">
        <v>165</v>
      </c>
      <c r="I52" s="298">
        <v>1.1103999999999999E-4</v>
      </c>
      <c r="J52" s="297" t="s">
        <v>2153</v>
      </c>
      <c r="K52" s="280" t="s">
        <v>2117</v>
      </c>
      <c r="O52" s="44"/>
      <c r="P52" s="44"/>
      <c r="Q52" s="44"/>
      <c r="R52" s="44"/>
      <c r="S52" s="44"/>
      <c r="T52" s="44"/>
      <c r="U52" s="44"/>
      <c r="V52" s="44"/>
      <c r="W52" s="44"/>
      <c r="X52" s="44"/>
      <c r="Y52" s="40"/>
    </row>
    <row r="53" spans="1:25" ht="26.25" customHeight="1" x14ac:dyDescent="0.2">
      <c r="A53" s="133"/>
      <c r="B53" s="274" t="s">
        <v>347</v>
      </c>
      <c r="C53" s="296" t="s">
        <v>3625</v>
      </c>
      <c r="D53" s="274" t="s">
        <v>143</v>
      </c>
      <c r="E53" s="274" t="s">
        <v>1188</v>
      </c>
      <c r="F53" s="404" t="s">
        <v>348</v>
      </c>
      <c r="G53" s="404"/>
      <c r="H53" s="295" t="s">
        <v>165</v>
      </c>
      <c r="I53" s="298">
        <v>5.5519999999999997E-5</v>
      </c>
      <c r="J53" s="297" t="s">
        <v>1865</v>
      </c>
      <c r="K53" s="280" t="s">
        <v>2117</v>
      </c>
      <c r="O53" s="62"/>
      <c r="P53" s="62"/>
      <c r="Q53" s="62"/>
      <c r="R53" s="62"/>
      <c r="S53" s="62"/>
      <c r="T53" s="62"/>
      <c r="U53" s="62"/>
      <c r="V53" s="62"/>
      <c r="W53" s="62"/>
      <c r="X53" s="62"/>
      <c r="Y53" s="9"/>
    </row>
    <row r="54" spans="1:25" ht="26.25" customHeight="1" x14ac:dyDescent="0.2">
      <c r="A54" s="90"/>
      <c r="B54" s="274" t="s">
        <v>347</v>
      </c>
      <c r="C54" s="296" t="s">
        <v>3616</v>
      </c>
      <c r="D54" s="274" t="s">
        <v>143</v>
      </c>
      <c r="E54" s="274" t="s">
        <v>1170</v>
      </c>
      <c r="F54" s="404" t="s">
        <v>809</v>
      </c>
      <c r="G54" s="404"/>
      <c r="H54" s="295" t="s">
        <v>165</v>
      </c>
      <c r="I54" s="298">
        <v>0.30444307999999998</v>
      </c>
      <c r="J54" s="297" t="s">
        <v>1858</v>
      </c>
      <c r="K54" s="280" t="s">
        <v>2426</v>
      </c>
      <c r="O54" s="44"/>
      <c r="P54" s="44"/>
      <c r="Q54" s="44"/>
      <c r="R54" s="44"/>
      <c r="S54" s="44"/>
      <c r="T54" s="44"/>
      <c r="U54" s="44"/>
      <c r="V54" s="44"/>
      <c r="W54" s="44"/>
      <c r="X54" s="44"/>
      <c r="Y54" s="40"/>
    </row>
    <row r="55" spans="1:25" ht="26.25" customHeight="1" x14ac:dyDescent="0.2">
      <c r="A55" s="90"/>
      <c r="B55" s="274" t="s">
        <v>347</v>
      </c>
      <c r="C55" s="296" t="s">
        <v>3617</v>
      </c>
      <c r="D55" s="274" t="s">
        <v>143</v>
      </c>
      <c r="E55" s="274" t="s">
        <v>2429</v>
      </c>
      <c r="F55" s="404" t="s">
        <v>348</v>
      </c>
      <c r="G55" s="404"/>
      <c r="H55" s="295" t="s">
        <v>1167</v>
      </c>
      <c r="I55" s="298">
        <v>1.42</v>
      </c>
      <c r="J55" s="297" t="s">
        <v>2127</v>
      </c>
      <c r="K55" s="280" t="s">
        <v>3618</v>
      </c>
      <c r="O55" s="44"/>
      <c r="P55" s="44"/>
      <c r="Q55" s="44"/>
      <c r="R55" s="44"/>
      <c r="S55" s="44"/>
      <c r="T55" s="44"/>
      <c r="U55" s="44"/>
      <c r="V55" s="44"/>
      <c r="W55" s="44"/>
      <c r="X55" s="44"/>
      <c r="Y55" s="40"/>
    </row>
    <row r="56" spans="1:25" ht="26.25" customHeight="1" x14ac:dyDescent="0.2">
      <c r="A56" s="90"/>
      <c r="B56" s="274" t="s">
        <v>347</v>
      </c>
      <c r="C56" s="296" t="s">
        <v>3586</v>
      </c>
      <c r="D56" s="274" t="s">
        <v>143</v>
      </c>
      <c r="E56" s="274" t="s">
        <v>1162</v>
      </c>
      <c r="F56" s="404" t="s">
        <v>348</v>
      </c>
      <c r="G56" s="404"/>
      <c r="H56" s="295" t="s">
        <v>165</v>
      </c>
      <c r="I56" s="298">
        <v>4.0361999999999999E-4</v>
      </c>
      <c r="J56" s="297" t="s">
        <v>2140</v>
      </c>
      <c r="K56" s="280" t="s">
        <v>2117</v>
      </c>
      <c r="O56" s="44"/>
      <c r="P56" s="44"/>
      <c r="Q56" s="44"/>
      <c r="R56" s="44"/>
      <c r="S56" s="44"/>
      <c r="T56" s="44"/>
      <c r="U56" s="44"/>
      <c r="V56" s="44"/>
      <c r="W56" s="44"/>
      <c r="X56" s="44"/>
      <c r="Y56" s="40"/>
    </row>
    <row r="57" spans="1:25" ht="26.25" customHeight="1" x14ac:dyDescent="0.2">
      <c r="A57" s="90"/>
      <c r="B57" s="274" t="s">
        <v>347</v>
      </c>
      <c r="C57" s="296" t="s">
        <v>3584</v>
      </c>
      <c r="D57" s="274" t="s">
        <v>143</v>
      </c>
      <c r="E57" s="274" t="s">
        <v>1191</v>
      </c>
      <c r="F57" s="404" t="s">
        <v>348</v>
      </c>
      <c r="G57" s="404"/>
      <c r="H57" s="295" t="s">
        <v>165</v>
      </c>
      <c r="I57" s="298">
        <v>5.5519999999999997E-5</v>
      </c>
      <c r="J57" s="297" t="s">
        <v>2156</v>
      </c>
      <c r="K57" s="280" t="s">
        <v>2135</v>
      </c>
      <c r="O57" s="44"/>
      <c r="P57" s="44"/>
      <c r="Q57" s="44"/>
      <c r="R57" s="44"/>
      <c r="S57" s="44"/>
      <c r="T57" s="44"/>
      <c r="U57" s="44"/>
      <c r="V57" s="44"/>
      <c r="W57" s="44"/>
      <c r="X57" s="44"/>
      <c r="Y57" s="40"/>
    </row>
    <row r="58" spans="1:25" ht="26.25" customHeight="1" x14ac:dyDescent="0.2">
      <c r="A58" s="90"/>
      <c r="B58" s="274" t="s">
        <v>347</v>
      </c>
      <c r="C58" s="296" t="s">
        <v>3645</v>
      </c>
      <c r="D58" s="274" t="s">
        <v>143</v>
      </c>
      <c r="E58" s="274" t="s">
        <v>1161</v>
      </c>
      <c r="F58" s="404" t="s">
        <v>348</v>
      </c>
      <c r="G58" s="404"/>
      <c r="H58" s="295" t="s">
        <v>165</v>
      </c>
      <c r="I58" s="298">
        <v>0.23419822000000001</v>
      </c>
      <c r="J58" s="297" t="s">
        <v>2143</v>
      </c>
      <c r="K58" s="280" t="s">
        <v>2421</v>
      </c>
      <c r="O58" s="44"/>
      <c r="P58" s="44"/>
      <c r="Q58" s="44"/>
      <c r="R58" s="44"/>
      <c r="S58" s="44"/>
      <c r="T58" s="44"/>
      <c r="U58" s="44"/>
      <c r="V58" s="44"/>
      <c r="W58" s="44"/>
      <c r="X58" s="44"/>
      <c r="Y58" s="40"/>
    </row>
    <row r="59" spans="1:25" ht="26.25" customHeight="1" x14ac:dyDescent="0.2">
      <c r="A59" s="90"/>
      <c r="B59" s="274" t="s">
        <v>347</v>
      </c>
      <c r="C59" s="296" t="s">
        <v>3634</v>
      </c>
      <c r="D59" s="274" t="s">
        <v>143</v>
      </c>
      <c r="E59" s="274" t="s">
        <v>1168</v>
      </c>
      <c r="F59" s="404" t="s">
        <v>348</v>
      </c>
      <c r="G59" s="404"/>
      <c r="H59" s="295" t="s">
        <v>165</v>
      </c>
      <c r="I59" s="298">
        <v>1.34577E-2</v>
      </c>
      <c r="J59" s="297" t="s">
        <v>2138</v>
      </c>
      <c r="K59" s="280" t="s">
        <v>2141</v>
      </c>
      <c r="O59" s="44"/>
      <c r="P59" s="44"/>
      <c r="Q59" s="44"/>
      <c r="R59" s="44"/>
      <c r="S59" s="44"/>
      <c r="T59" s="44"/>
      <c r="U59" s="44"/>
      <c r="V59" s="44"/>
      <c r="W59" s="44"/>
      <c r="X59" s="44"/>
      <c r="Y59" s="40"/>
    </row>
    <row r="60" spans="1:25" ht="26.25" customHeight="1" x14ac:dyDescent="0.2">
      <c r="A60" s="90"/>
      <c r="B60" s="274" t="s">
        <v>347</v>
      </c>
      <c r="C60" s="296" t="s">
        <v>3589</v>
      </c>
      <c r="D60" s="274" t="s">
        <v>143</v>
      </c>
      <c r="E60" s="274" t="s">
        <v>1826</v>
      </c>
      <c r="F60" s="404" t="s">
        <v>364</v>
      </c>
      <c r="G60" s="404"/>
      <c r="H60" s="295" t="s">
        <v>165</v>
      </c>
      <c r="I60" s="298">
        <v>1.0900000000000001E-4</v>
      </c>
      <c r="J60" s="297" t="s">
        <v>3590</v>
      </c>
      <c r="K60" s="280" t="s">
        <v>2141</v>
      </c>
      <c r="O60" s="44"/>
      <c r="P60" s="44"/>
      <c r="Q60" s="44"/>
      <c r="R60" s="44"/>
      <c r="S60" s="44"/>
      <c r="T60" s="44"/>
      <c r="U60" s="44"/>
      <c r="V60" s="44"/>
      <c r="W60" s="44"/>
      <c r="X60" s="44"/>
      <c r="Y60" s="40"/>
    </row>
    <row r="61" spans="1:25" ht="26.25" customHeight="1" x14ac:dyDescent="0.2">
      <c r="A61" s="133"/>
      <c r="B61" s="274" t="s">
        <v>347</v>
      </c>
      <c r="C61" s="296" t="s">
        <v>3580</v>
      </c>
      <c r="D61" s="274" t="s">
        <v>143</v>
      </c>
      <c r="E61" s="274" t="s">
        <v>2428</v>
      </c>
      <c r="F61" s="404" t="s">
        <v>348</v>
      </c>
      <c r="G61" s="404"/>
      <c r="H61" s="295" t="s">
        <v>165</v>
      </c>
      <c r="I61" s="298">
        <v>0.03</v>
      </c>
      <c r="J61" s="297" t="s">
        <v>3581</v>
      </c>
      <c r="K61" s="280" t="s">
        <v>3582</v>
      </c>
      <c r="O61" s="62"/>
      <c r="P61" s="62"/>
      <c r="Q61" s="62"/>
      <c r="R61" s="62"/>
      <c r="S61" s="62"/>
      <c r="T61" s="62"/>
      <c r="U61" s="62"/>
      <c r="V61" s="62"/>
      <c r="W61" s="62"/>
      <c r="X61" s="62"/>
      <c r="Y61" s="9"/>
    </row>
    <row r="62" spans="1:25" ht="26.25" customHeight="1" x14ac:dyDescent="0.2">
      <c r="A62" s="90"/>
      <c r="B62" s="274" t="s">
        <v>347</v>
      </c>
      <c r="C62" s="296" t="s">
        <v>3632</v>
      </c>
      <c r="D62" s="274" t="s">
        <v>143</v>
      </c>
      <c r="E62" s="274" t="s">
        <v>1193</v>
      </c>
      <c r="F62" s="404" t="s">
        <v>348</v>
      </c>
      <c r="G62" s="404"/>
      <c r="H62" s="295" t="s">
        <v>165</v>
      </c>
      <c r="I62" s="298">
        <v>2.2207999999999999E-4</v>
      </c>
      <c r="J62" s="297" t="s">
        <v>2159</v>
      </c>
      <c r="K62" s="280" t="s">
        <v>2117</v>
      </c>
      <c r="O62" s="44"/>
      <c r="P62" s="44"/>
      <c r="Q62" s="44"/>
      <c r="R62" s="44"/>
      <c r="S62" s="44"/>
      <c r="T62" s="44"/>
      <c r="U62" s="44"/>
      <c r="V62" s="44"/>
      <c r="W62" s="44"/>
      <c r="X62" s="44"/>
      <c r="Y62" s="40"/>
    </row>
    <row r="63" spans="1:25" ht="26.25" customHeight="1" x14ac:dyDescent="0.2">
      <c r="A63" s="90"/>
      <c r="B63" s="274" t="s">
        <v>347</v>
      </c>
      <c r="C63" s="296" t="s">
        <v>3611</v>
      </c>
      <c r="D63" s="274" t="s">
        <v>143</v>
      </c>
      <c r="E63" s="274" t="s">
        <v>1190</v>
      </c>
      <c r="F63" s="404" t="s">
        <v>348</v>
      </c>
      <c r="G63" s="404"/>
      <c r="H63" s="295" t="s">
        <v>197</v>
      </c>
      <c r="I63" s="298">
        <v>3.8863999999999999E-4</v>
      </c>
      <c r="J63" s="297" t="s">
        <v>2154</v>
      </c>
      <c r="K63" s="280" t="s">
        <v>2117</v>
      </c>
      <c r="O63" s="44"/>
      <c r="P63" s="44"/>
      <c r="Q63" s="44"/>
      <c r="R63" s="44"/>
      <c r="S63" s="44"/>
      <c r="T63" s="44"/>
      <c r="U63" s="44"/>
      <c r="V63" s="44"/>
      <c r="W63" s="44"/>
      <c r="X63" s="44"/>
      <c r="Y63" s="40"/>
    </row>
    <row r="64" spans="1:25" ht="26.25" customHeight="1" x14ac:dyDescent="0.2">
      <c r="A64" s="90"/>
      <c r="B64" s="274" t="s">
        <v>347</v>
      </c>
      <c r="C64" s="296" t="s">
        <v>3593</v>
      </c>
      <c r="D64" s="274" t="s">
        <v>143</v>
      </c>
      <c r="E64" s="274" t="s">
        <v>2438</v>
      </c>
      <c r="F64" s="404" t="s">
        <v>348</v>
      </c>
      <c r="G64" s="404"/>
      <c r="H64" s="295" t="s">
        <v>242</v>
      </c>
      <c r="I64" s="298">
        <v>0.78</v>
      </c>
      <c r="J64" s="297" t="s">
        <v>2439</v>
      </c>
      <c r="K64" s="280" t="s">
        <v>2440</v>
      </c>
      <c r="O64" s="44"/>
      <c r="P64" s="44"/>
      <c r="Q64" s="44"/>
      <c r="R64" s="44"/>
      <c r="S64" s="44"/>
      <c r="T64" s="44"/>
      <c r="U64" s="44"/>
      <c r="V64" s="44"/>
      <c r="W64" s="44"/>
      <c r="X64" s="44"/>
      <c r="Y64" s="40"/>
    </row>
    <row r="65" spans="1:25" ht="26.25" customHeight="1" x14ac:dyDescent="0.2">
      <c r="A65" s="90"/>
      <c r="B65" s="274" t="s">
        <v>347</v>
      </c>
      <c r="C65" s="296" t="s">
        <v>3615</v>
      </c>
      <c r="D65" s="274" t="s">
        <v>143</v>
      </c>
      <c r="E65" s="274" t="s">
        <v>2418</v>
      </c>
      <c r="F65" s="404" t="s">
        <v>586</v>
      </c>
      <c r="G65" s="404"/>
      <c r="H65" s="295" t="s">
        <v>578</v>
      </c>
      <c r="I65" s="298">
        <v>1.3453999999999999</v>
      </c>
      <c r="J65" s="297" t="s">
        <v>2419</v>
      </c>
      <c r="K65" s="280" t="s">
        <v>2420</v>
      </c>
      <c r="O65" s="44"/>
      <c r="P65" s="44"/>
      <c r="Q65" s="44"/>
      <c r="R65" s="44"/>
      <c r="S65" s="44"/>
      <c r="T65" s="44"/>
      <c r="U65" s="44"/>
      <c r="V65" s="44"/>
      <c r="W65" s="44"/>
      <c r="X65" s="44"/>
      <c r="Y65" s="40"/>
    </row>
    <row r="66" spans="1:25" ht="26.25" customHeight="1" x14ac:dyDescent="0.2">
      <c r="A66" s="90"/>
      <c r="B66" s="274" t="s">
        <v>347</v>
      </c>
      <c r="C66" s="296" t="s">
        <v>3587</v>
      </c>
      <c r="D66" s="274" t="s">
        <v>143</v>
      </c>
      <c r="E66" s="274" t="s">
        <v>2436</v>
      </c>
      <c r="F66" s="404" t="s">
        <v>348</v>
      </c>
      <c r="G66" s="404"/>
      <c r="H66" s="295" t="s">
        <v>165</v>
      </c>
      <c r="I66" s="298">
        <v>5.9812000000000005E-4</v>
      </c>
      <c r="J66" s="297" t="s">
        <v>3588</v>
      </c>
      <c r="K66" s="280" t="s">
        <v>2135</v>
      </c>
      <c r="O66" s="44"/>
      <c r="P66" s="44"/>
      <c r="Q66" s="44"/>
      <c r="R66" s="44"/>
      <c r="S66" s="44"/>
      <c r="T66" s="44"/>
      <c r="U66" s="44"/>
      <c r="V66" s="44"/>
      <c r="W66" s="44"/>
      <c r="X66" s="44"/>
      <c r="Y66" s="40"/>
    </row>
    <row r="67" spans="1:25" ht="26.25" customHeight="1" x14ac:dyDescent="0.2">
      <c r="A67" s="90"/>
      <c r="B67" s="274" t="s">
        <v>347</v>
      </c>
      <c r="C67" s="296" t="s">
        <v>3626</v>
      </c>
      <c r="D67" s="274" t="s">
        <v>143</v>
      </c>
      <c r="E67" s="274" t="s">
        <v>2434</v>
      </c>
      <c r="F67" s="404" t="s">
        <v>348</v>
      </c>
      <c r="G67" s="404"/>
      <c r="H67" s="295" t="s">
        <v>2433</v>
      </c>
      <c r="I67" s="298">
        <v>6.8783799999999999E-3</v>
      </c>
      <c r="J67" s="297" t="s">
        <v>3627</v>
      </c>
      <c r="K67" s="280" t="s">
        <v>2129</v>
      </c>
      <c r="O67" s="44"/>
      <c r="P67" s="44"/>
      <c r="Q67" s="44"/>
      <c r="R67" s="44"/>
      <c r="S67" s="44"/>
      <c r="T67" s="44"/>
      <c r="U67" s="44"/>
      <c r="V67" s="44"/>
      <c r="W67" s="44"/>
      <c r="X67" s="44"/>
      <c r="Y67" s="40"/>
    </row>
    <row r="68" spans="1:25" ht="26.25" customHeight="1" x14ac:dyDescent="0.2">
      <c r="A68" s="90"/>
      <c r="B68" s="274" t="s">
        <v>347</v>
      </c>
      <c r="C68" s="296" t="s">
        <v>3583</v>
      </c>
      <c r="D68" s="274" t="s">
        <v>143</v>
      </c>
      <c r="E68" s="274" t="s">
        <v>1158</v>
      </c>
      <c r="F68" s="404" t="s">
        <v>348</v>
      </c>
      <c r="G68" s="404"/>
      <c r="H68" s="295" t="s">
        <v>165</v>
      </c>
      <c r="I68" s="298">
        <v>0.30444307999999998</v>
      </c>
      <c r="J68" s="297" t="s">
        <v>1850</v>
      </c>
      <c r="K68" s="280" t="s">
        <v>2431</v>
      </c>
      <c r="O68" s="44"/>
      <c r="P68" s="44"/>
      <c r="Q68" s="44"/>
      <c r="R68" s="44"/>
      <c r="S68" s="44"/>
      <c r="T68" s="44"/>
      <c r="U68" s="44"/>
      <c r="V68" s="44"/>
      <c r="W68" s="44"/>
      <c r="X68" s="44"/>
      <c r="Y68" s="40"/>
    </row>
    <row r="69" spans="1:25" ht="26.25" customHeight="1" x14ac:dyDescent="0.2">
      <c r="A69" s="90"/>
      <c r="B69" s="274" t="s">
        <v>347</v>
      </c>
      <c r="C69" s="296" t="s">
        <v>3651</v>
      </c>
      <c r="D69" s="274" t="s">
        <v>143</v>
      </c>
      <c r="E69" s="274" t="s">
        <v>1184</v>
      </c>
      <c r="F69" s="404" t="s">
        <v>348</v>
      </c>
      <c r="G69" s="404"/>
      <c r="H69" s="295" t="s">
        <v>165</v>
      </c>
      <c r="I69" s="298">
        <v>2.2207999999999999E-4</v>
      </c>
      <c r="J69" s="297" t="s">
        <v>2163</v>
      </c>
      <c r="K69" s="280" t="s">
        <v>2117</v>
      </c>
      <c r="O69" s="44"/>
      <c r="P69" s="44"/>
      <c r="Q69" s="44"/>
      <c r="R69" s="44"/>
      <c r="S69" s="44"/>
      <c r="T69" s="44"/>
      <c r="U69" s="44"/>
      <c r="V69" s="44"/>
      <c r="W69" s="44"/>
      <c r="X69" s="44"/>
      <c r="Y69" s="40"/>
    </row>
    <row r="70" spans="1:25" ht="26.25" customHeight="1" x14ac:dyDescent="0.2">
      <c r="A70" s="90"/>
      <c r="B70" s="274" t="s">
        <v>347</v>
      </c>
      <c r="C70" s="296" t="s">
        <v>3631</v>
      </c>
      <c r="D70" s="274" t="s">
        <v>143</v>
      </c>
      <c r="E70" s="274" t="s">
        <v>2435</v>
      </c>
      <c r="F70" s="404" t="s">
        <v>348</v>
      </c>
      <c r="G70" s="404"/>
      <c r="H70" s="295" t="s">
        <v>165</v>
      </c>
      <c r="I70" s="298">
        <v>2.6907999999999999E-4</v>
      </c>
      <c r="J70" s="297" t="s">
        <v>2122</v>
      </c>
      <c r="K70" s="280" t="s">
        <v>2170</v>
      </c>
      <c r="O70" s="44"/>
      <c r="P70" s="44"/>
      <c r="Q70" s="44"/>
      <c r="R70" s="44"/>
      <c r="S70" s="44"/>
      <c r="T70" s="44"/>
      <c r="U70" s="44"/>
      <c r="V70" s="44"/>
      <c r="W70" s="44"/>
      <c r="X70" s="44"/>
      <c r="Y70" s="40"/>
    </row>
    <row r="71" spans="1:25" ht="26.25" customHeight="1" x14ac:dyDescent="0.2">
      <c r="A71" s="90"/>
      <c r="B71" s="274" t="s">
        <v>347</v>
      </c>
      <c r="C71" s="296" t="s">
        <v>3598</v>
      </c>
      <c r="D71" s="274" t="s">
        <v>143</v>
      </c>
      <c r="E71" s="274" t="s">
        <v>1159</v>
      </c>
      <c r="F71" s="404" t="s">
        <v>348</v>
      </c>
      <c r="G71" s="404"/>
      <c r="H71" s="295" t="s">
        <v>165</v>
      </c>
      <c r="I71" s="298">
        <v>4.4859000000000001E-3</v>
      </c>
      <c r="J71" s="297" t="s">
        <v>3599</v>
      </c>
      <c r="K71" s="280" t="s">
        <v>2133</v>
      </c>
      <c r="O71" s="44"/>
      <c r="P71" s="44"/>
      <c r="Q71" s="44"/>
      <c r="R71" s="44"/>
      <c r="S71" s="44"/>
      <c r="T71" s="44"/>
      <c r="U71" s="44"/>
      <c r="V71" s="44"/>
      <c r="W71" s="44"/>
      <c r="X71" s="44"/>
      <c r="Y71" s="40"/>
    </row>
    <row r="72" spans="1:25" ht="26.25" customHeight="1" x14ac:dyDescent="0.2">
      <c r="A72" s="90"/>
      <c r="B72" s="274" t="s">
        <v>347</v>
      </c>
      <c r="C72" s="296" t="s">
        <v>3606</v>
      </c>
      <c r="D72" s="274" t="s">
        <v>143</v>
      </c>
      <c r="E72" s="274" t="s">
        <v>1166</v>
      </c>
      <c r="F72" s="404" t="s">
        <v>809</v>
      </c>
      <c r="G72" s="404"/>
      <c r="H72" s="295" t="s">
        <v>1167</v>
      </c>
      <c r="I72" s="298">
        <v>1.1962400000000001E-3</v>
      </c>
      <c r="J72" s="297" t="s">
        <v>2136</v>
      </c>
      <c r="K72" s="280" t="s">
        <v>2127</v>
      </c>
      <c r="O72" s="44"/>
      <c r="P72" s="44"/>
      <c r="Q72" s="44"/>
      <c r="R72" s="44"/>
      <c r="S72" s="44"/>
      <c r="T72" s="44"/>
      <c r="U72" s="44"/>
      <c r="V72" s="44"/>
      <c r="W72" s="44"/>
      <c r="X72" s="44"/>
      <c r="Y72" s="40"/>
    </row>
    <row r="73" spans="1:25" ht="26.25" customHeight="1" x14ac:dyDescent="0.2">
      <c r="A73" s="90"/>
      <c r="B73" s="274" t="s">
        <v>347</v>
      </c>
      <c r="C73" s="296" t="s">
        <v>3649</v>
      </c>
      <c r="D73" s="274" t="s">
        <v>143</v>
      </c>
      <c r="E73" s="274" t="s">
        <v>1185</v>
      </c>
      <c r="F73" s="404" t="s">
        <v>348</v>
      </c>
      <c r="G73" s="404"/>
      <c r="H73" s="295" t="s">
        <v>165</v>
      </c>
      <c r="I73" s="298">
        <v>1.1103999999999999E-4</v>
      </c>
      <c r="J73" s="297" t="s">
        <v>3650</v>
      </c>
      <c r="K73" s="280" t="s">
        <v>2117</v>
      </c>
      <c r="O73" s="44"/>
      <c r="P73" s="44"/>
      <c r="Q73" s="44"/>
      <c r="R73" s="44"/>
      <c r="S73" s="44"/>
      <c r="T73" s="44"/>
      <c r="U73" s="44"/>
      <c r="V73" s="44"/>
      <c r="W73" s="44"/>
      <c r="X73" s="44"/>
      <c r="Y73" s="40"/>
    </row>
    <row r="74" spans="1:25" ht="26.25" customHeight="1" x14ac:dyDescent="0.2">
      <c r="A74" s="90"/>
      <c r="B74" s="274" t="s">
        <v>347</v>
      </c>
      <c r="C74" s="296" t="s">
        <v>3612</v>
      </c>
      <c r="D74" s="274" t="s">
        <v>143</v>
      </c>
      <c r="E74" s="274" t="s">
        <v>2425</v>
      </c>
      <c r="F74" s="404" t="s">
        <v>348</v>
      </c>
      <c r="G74" s="404"/>
      <c r="H74" s="295" t="s">
        <v>242</v>
      </c>
      <c r="I74" s="298">
        <v>0.95</v>
      </c>
      <c r="J74" s="297" t="s">
        <v>1851</v>
      </c>
      <c r="K74" s="280" t="s">
        <v>2176</v>
      </c>
      <c r="O74" s="44"/>
      <c r="P74" s="44"/>
      <c r="Q74" s="44"/>
      <c r="R74" s="44"/>
      <c r="S74" s="44"/>
      <c r="T74" s="44"/>
      <c r="U74" s="44"/>
      <c r="V74" s="44"/>
      <c r="W74" s="44"/>
      <c r="X74" s="44"/>
      <c r="Y74" s="40"/>
    </row>
    <row r="75" spans="1:25" ht="26.25" customHeight="1" x14ac:dyDescent="0.2">
      <c r="A75" s="90"/>
      <c r="B75" s="274" t="s">
        <v>347</v>
      </c>
      <c r="C75" s="296" t="s">
        <v>3636</v>
      </c>
      <c r="D75" s="274" t="s">
        <v>143</v>
      </c>
      <c r="E75" s="274" t="s">
        <v>2432</v>
      </c>
      <c r="F75" s="404" t="s">
        <v>348</v>
      </c>
      <c r="G75" s="404"/>
      <c r="H75" s="295" t="s">
        <v>2433</v>
      </c>
      <c r="I75" s="298">
        <v>2.2834800000000001E-3</v>
      </c>
      <c r="J75" s="297" t="s">
        <v>3637</v>
      </c>
      <c r="K75" s="280" t="s">
        <v>2195</v>
      </c>
      <c r="O75" s="44"/>
      <c r="P75" s="44"/>
      <c r="Q75" s="44"/>
      <c r="R75" s="44"/>
      <c r="S75" s="44"/>
      <c r="T75" s="44"/>
      <c r="U75" s="44"/>
      <c r="V75" s="44"/>
      <c r="W75" s="44"/>
      <c r="X75" s="44"/>
      <c r="Y75" s="40"/>
    </row>
    <row r="76" spans="1:25" ht="26.25" customHeight="1" x14ac:dyDescent="0.2">
      <c r="A76" s="90"/>
      <c r="B76" s="274" t="s">
        <v>347</v>
      </c>
      <c r="C76" s="296" t="s">
        <v>3646</v>
      </c>
      <c r="D76" s="274" t="s">
        <v>143</v>
      </c>
      <c r="E76" s="274" t="s">
        <v>3647</v>
      </c>
      <c r="F76" s="404" t="s">
        <v>348</v>
      </c>
      <c r="G76" s="404"/>
      <c r="H76" s="295" t="s">
        <v>1160</v>
      </c>
      <c r="I76" s="298">
        <v>2.2834800000000001E-3</v>
      </c>
      <c r="J76" s="297" t="s">
        <v>3648</v>
      </c>
      <c r="K76" s="280" t="s">
        <v>2135</v>
      </c>
      <c r="O76" s="44"/>
      <c r="P76" s="44"/>
      <c r="Q76" s="44"/>
      <c r="R76" s="44"/>
      <c r="S76" s="44"/>
      <c r="T76" s="44"/>
      <c r="U76" s="44"/>
      <c r="V76" s="44"/>
      <c r="W76" s="44"/>
      <c r="X76" s="44"/>
      <c r="Y76" s="40"/>
    </row>
    <row r="77" spans="1:25" ht="26.25" customHeight="1" x14ac:dyDescent="0.2">
      <c r="A77" s="90"/>
      <c r="B77" s="274" t="s">
        <v>347</v>
      </c>
      <c r="C77" s="296" t="s">
        <v>3594</v>
      </c>
      <c r="D77" s="274" t="s">
        <v>143</v>
      </c>
      <c r="E77" s="274" t="s">
        <v>1171</v>
      </c>
      <c r="F77" s="404" t="s">
        <v>348</v>
      </c>
      <c r="G77" s="404"/>
      <c r="H77" s="295" t="s">
        <v>165</v>
      </c>
      <c r="I77" s="298">
        <v>2.6907999999999999E-4</v>
      </c>
      <c r="J77" s="297" t="s">
        <v>2139</v>
      </c>
      <c r="K77" s="280" t="s">
        <v>2117</v>
      </c>
      <c r="O77" s="44"/>
      <c r="P77" s="44"/>
      <c r="Q77" s="44"/>
      <c r="R77" s="44"/>
      <c r="S77" s="44"/>
      <c r="T77" s="44"/>
      <c r="U77" s="44"/>
      <c r="V77" s="44"/>
      <c r="W77" s="44"/>
      <c r="X77" s="44"/>
      <c r="Y77" s="40"/>
    </row>
    <row r="78" spans="1:25" ht="26.25" customHeight="1" x14ac:dyDescent="0.2">
      <c r="A78" s="90"/>
      <c r="B78" s="274" t="s">
        <v>347</v>
      </c>
      <c r="C78" s="296" t="s">
        <v>3642</v>
      </c>
      <c r="D78" s="274" t="s">
        <v>143</v>
      </c>
      <c r="E78" s="274" t="s">
        <v>3643</v>
      </c>
      <c r="F78" s="404" t="s">
        <v>586</v>
      </c>
      <c r="G78" s="404"/>
      <c r="H78" s="295" t="s">
        <v>578</v>
      </c>
      <c r="I78" s="298">
        <v>1.0900000000000001</v>
      </c>
      <c r="J78" s="297" t="s">
        <v>3640</v>
      </c>
      <c r="K78" s="280" t="s">
        <v>3644</v>
      </c>
      <c r="L78" s="281"/>
      <c r="O78" s="44"/>
      <c r="P78" s="44"/>
      <c r="Q78" s="44"/>
      <c r="R78" s="44"/>
      <c r="S78" s="44"/>
      <c r="T78" s="44"/>
      <c r="U78" s="44"/>
      <c r="V78" s="44"/>
      <c r="W78" s="44"/>
      <c r="X78" s="44"/>
      <c r="Y78" s="40"/>
    </row>
    <row r="79" spans="1:25" ht="26.25" customHeight="1" x14ac:dyDescent="0.2">
      <c r="A79" s="90"/>
      <c r="B79" s="274" t="s">
        <v>347</v>
      </c>
      <c r="C79" s="296" t="s">
        <v>3652</v>
      </c>
      <c r="D79" s="274" t="s">
        <v>143</v>
      </c>
      <c r="E79" s="274" t="s">
        <v>1824</v>
      </c>
      <c r="F79" s="404" t="s">
        <v>348</v>
      </c>
      <c r="G79" s="404"/>
      <c r="H79" s="295" t="s">
        <v>165</v>
      </c>
      <c r="I79" s="298">
        <v>2.1800000000000001E-4</v>
      </c>
      <c r="J79" s="297" t="s">
        <v>2417</v>
      </c>
      <c r="K79" s="280" t="s">
        <v>2135</v>
      </c>
      <c r="L79" s="281"/>
      <c r="O79" s="44"/>
      <c r="P79" s="44"/>
      <c r="Q79" s="44"/>
      <c r="R79" s="44"/>
      <c r="S79" s="44"/>
      <c r="T79" s="44"/>
      <c r="U79" s="44"/>
      <c r="V79" s="44"/>
      <c r="W79" s="44"/>
      <c r="X79" s="44"/>
      <c r="Y79" s="40"/>
    </row>
    <row r="80" spans="1:25" ht="26.25" customHeight="1" x14ac:dyDescent="0.2">
      <c r="A80" s="90"/>
      <c r="B80" s="274" t="s">
        <v>347</v>
      </c>
      <c r="C80" s="296" t="s">
        <v>3585</v>
      </c>
      <c r="D80" s="274" t="s">
        <v>143</v>
      </c>
      <c r="E80" s="274" t="s">
        <v>1823</v>
      </c>
      <c r="F80" s="404" t="s">
        <v>348</v>
      </c>
      <c r="G80" s="404"/>
      <c r="H80" s="295" t="s">
        <v>165</v>
      </c>
      <c r="I80" s="298">
        <v>2.1800000000000001E-4</v>
      </c>
      <c r="J80" s="297" t="s">
        <v>2160</v>
      </c>
      <c r="K80" s="280" t="s">
        <v>2117</v>
      </c>
      <c r="L80" s="281"/>
      <c r="O80" s="44"/>
      <c r="P80" s="44"/>
      <c r="Q80" s="44"/>
      <c r="R80" s="44"/>
      <c r="S80" s="44"/>
      <c r="T80" s="44"/>
      <c r="U80" s="44"/>
      <c r="V80" s="44"/>
      <c r="W80" s="44"/>
      <c r="X80" s="44"/>
      <c r="Y80" s="40"/>
    </row>
    <row r="81" spans="1:25" ht="26.25" customHeight="1" x14ac:dyDescent="0.2">
      <c r="A81" s="90"/>
      <c r="B81" s="274" t="s">
        <v>347</v>
      </c>
      <c r="C81" s="296" t="s">
        <v>3635</v>
      </c>
      <c r="D81" s="274" t="s">
        <v>143</v>
      </c>
      <c r="E81" s="274" t="s">
        <v>1169</v>
      </c>
      <c r="F81" s="404" t="s">
        <v>348</v>
      </c>
      <c r="G81" s="404"/>
      <c r="H81" s="295" t="s">
        <v>165</v>
      </c>
      <c r="I81" s="298">
        <v>5.3830800000000002E-3</v>
      </c>
      <c r="J81" s="297" t="s">
        <v>1868</v>
      </c>
      <c r="K81" s="280" t="s">
        <v>2166</v>
      </c>
      <c r="L81" s="281"/>
      <c r="O81" s="44"/>
      <c r="P81" s="44"/>
      <c r="Q81" s="44"/>
      <c r="R81" s="44"/>
      <c r="S81" s="44"/>
      <c r="T81" s="44"/>
      <c r="U81" s="44"/>
      <c r="V81" s="44"/>
      <c r="W81" s="44"/>
      <c r="X81" s="44"/>
      <c r="Y81" s="40"/>
    </row>
    <row r="82" spans="1:25" ht="26.25" customHeight="1" x14ac:dyDescent="0.2">
      <c r="A82" s="90"/>
      <c r="B82" s="274" t="s">
        <v>347</v>
      </c>
      <c r="C82" s="296" t="s">
        <v>3638</v>
      </c>
      <c r="D82" s="274" t="s">
        <v>143</v>
      </c>
      <c r="E82" s="274" t="s">
        <v>1186</v>
      </c>
      <c r="F82" s="404" t="s">
        <v>348</v>
      </c>
      <c r="G82" s="404"/>
      <c r="H82" s="295" t="s">
        <v>165</v>
      </c>
      <c r="I82" s="298">
        <v>1.1103999999999999E-4</v>
      </c>
      <c r="J82" s="297" t="s">
        <v>2162</v>
      </c>
      <c r="K82" s="280" t="s">
        <v>2117</v>
      </c>
      <c r="L82" s="281"/>
      <c r="O82" s="44"/>
      <c r="P82" s="44"/>
      <c r="Q82" s="44"/>
      <c r="R82" s="44"/>
      <c r="S82" s="44"/>
      <c r="T82" s="44"/>
      <c r="U82" s="44"/>
      <c r="V82" s="44"/>
      <c r="W82" s="44"/>
      <c r="X82" s="44"/>
      <c r="Y82" s="40"/>
    </row>
    <row r="83" spans="1:25" ht="26.25" customHeight="1" x14ac:dyDescent="0.2">
      <c r="A83" s="90"/>
      <c r="B83" s="275"/>
      <c r="C83" s="275"/>
      <c r="D83" s="275"/>
      <c r="E83" s="275"/>
      <c r="F83" s="275" t="s">
        <v>331</v>
      </c>
      <c r="G83" s="302">
        <v>49.82</v>
      </c>
      <c r="H83" s="275" t="s">
        <v>332</v>
      </c>
      <c r="I83" s="302">
        <v>0</v>
      </c>
      <c r="J83" s="275" t="s">
        <v>333</v>
      </c>
      <c r="K83" s="302">
        <v>49.82</v>
      </c>
      <c r="L83" s="281"/>
      <c r="O83" s="44"/>
      <c r="P83" s="44"/>
      <c r="Q83" s="44"/>
      <c r="R83" s="44"/>
      <c r="S83" s="44"/>
      <c r="T83" s="44"/>
      <c r="U83" s="44"/>
      <c r="V83" s="44"/>
      <c r="W83" s="44"/>
      <c r="X83" s="44"/>
      <c r="Y83" s="40"/>
    </row>
    <row r="84" spans="1:25" ht="26.25" customHeight="1" thickBot="1" x14ac:dyDescent="0.25">
      <c r="A84" s="90"/>
      <c r="B84" s="275"/>
      <c r="C84" s="275"/>
      <c r="D84" s="275"/>
      <c r="E84" s="275"/>
      <c r="F84" s="275" t="s">
        <v>334</v>
      </c>
      <c r="G84" s="302">
        <v>40.33</v>
      </c>
      <c r="H84" s="275"/>
      <c r="I84" s="409" t="s">
        <v>335</v>
      </c>
      <c r="J84" s="409"/>
      <c r="K84" s="302">
        <v>234.16</v>
      </c>
      <c r="L84" s="281"/>
      <c r="O84" s="44"/>
      <c r="P84" s="44"/>
      <c r="Q84" s="44"/>
      <c r="R84" s="44"/>
      <c r="S84" s="44"/>
      <c r="T84" s="44"/>
      <c r="U84" s="44"/>
      <c r="V84" s="44"/>
      <c r="W84" s="44"/>
      <c r="X84" s="44"/>
      <c r="Y84" s="40"/>
    </row>
    <row r="85" spans="1:25" ht="26.25" customHeight="1" thickTop="1" x14ac:dyDescent="0.2">
      <c r="A85" s="90"/>
      <c r="B85" s="289"/>
      <c r="C85" s="289"/>
      <c r="D85" s="289"/>
      <c r="E85" s="289"/>
      <c r="F85" s="289"/>
      <c r="G85" s="289"/>
      <c r="H85" s="289"/>
      <c r="I85" s="289"/>
      <c r="J85" s="289"/>
      <c r="K85" s="289"/>
      <c r="L85" s="289"/>
      <c r="O85" s="44"/>
      <c r="P85" s="44"/>
      <c r="Q85" s="44"/>
      <c r="R85" s="44"/>
      <c r="S85" s="44"/>
      <c r="T85" s="44"/>
      <c r="U85" s="44"/>
      <c r="V85" s="44"/>
      <c r="W85" s="44"/>
      <c r="X85" s="44"/>
      <c r="Y85" s="40"/>
    </row>
    <row r="86" spans="1:25" ht="26.25" customHeight="1" x14ac:dyDescent="0.2">
      <c r="A86" s="90"/>
      <c r="B86" s="276" t="s">
        <v>1416</v>
      </c>
      <c r="C86" s="277" t="s">
        <v>28</v>
      </c>
      <c r="D86" s="276" t="s">
        <v>29</v>
      </c>
      <c r="E86" s="276" t="s">
        <v>30</v>
      </c>
      <c r="F86" s="405" t="s">
        <v>318</v>
      </c>
      <c r="G86" s="405"/>
      <c r="H86" s="284" t="s">
        <v>31</v>
      </c>
      <c r="I86" s="277" t="s">
        <v>32</v>
      </c>
      <c r="J86" s="277" t="s">
        <v>33</v>
      </c>
      <c r="K86" s="277" t="s">
        <v>35</v>
      </c>
      <c r="L86" s="281"/>
      <c r="O86" s="44"/>
      <c r="P86" s="44"/>
      <c r="Q86" s="44"/>
      <c r="R86" s="44"/>
      <c r="S86" s="44"/>
      <c r="T86" s="44"/>
      <c r="U86" s="44"/>
      <c r="V86" s="44"/>
      <c r="W86" s="44"/>
      <c r="X86" s="44"/>
      <c r="Y86" s="40"/>
    </row>
    <row r="87" spans="1:25" ht="26.25" customHeight="1" x14ac:dyDescent="0.2">
      <c r="A87" s="90"/>
      <c r="B87" s="273" t="s">
        <v>319</v>
      </c>
      <c r="C87" s="286" t="s">
        <v>2940</v>
      </c>
      <c r="D87" s="273" t="s">
        <v>143</v>
      </c>
      <c r="E87" s="273" t="s">
        <v>2941</v>
      </c>
      <c r="F87" s="403" t="s">
        <v>2408</v>
      </c>
      <c r="G87" s="403"/>
      <c r="H87" s="285" t="s">
        <v>2942</v>
      </c>
      <c r="I87" s="288">
        <v>1</v>
      </c>
      <c r="J87" s="287">
        <v>945.23</v>
      </c>
      <c r="K87" s="287">
        <v>945.23</v>
      </c>
      <c r="L87" s="281"/>
      <c r="O87" s="44"/>
      <c r="P87" s="44"/>
      <c r="Q87" s="44"/>
      <c r="R87" s="44"/>
      <c r="S87" s="44"/>
      <c r="T87" s="44"/>
      <c r="U87" s="44"/>
      <c r="V87" s="44"/>
      <c r="W87" s="44"/>
      <c r="X87" s="44"/>
      <c r="Y87" s="40"/>
    </row>
    <row r="88" spans="1:25" ht="26.25" customHeight="1" x14ac:dyDescent="0.2">
      <c r="A88" s="90"/>
      <c r="B88" s="276" t="s">
        <v>27</v>
      </c>
      <c r="C88" s="277" t="s">
        <v>28</v>
      </c>
      <c r="D88" s="276" t="s">
        <v>29</v>
      </c>
      <c r="E88" s="276" t="s">
        <v>30</v>
      </c>
      <c r="F88" s="405" t="s">
        <v>318</v>
      </c>
      <c r="G88" s="406"/>
      <c r="H88" s="284" t="s">
        <v>31</v>
      </c>
      <c r="I88" s="277" t="s">
        <v>32</v>
      </c>
      <c r="J88" s="277" t="s">
        <v>33</v>
      </c>
      <c r="K88" s="277" t="s">
        <v>35</v>
      </c>
      <c r="L88" s="281"/>
      <c r="O88" s="44"/>
      <c r="P88" s="44"/>
      <c r="Q88" s="44"/>
      <c r="R88" s="44"/>
      <c r="S88" s="44"/>
      <c r="T88" s="44"/>
      <c r="U88" s="44"/>
      <c r="V88" s="44"/>
      <c r="W88" s="44"/>
      <c r="X88" s="44"/>
      <c r="Y88" s="40"/>
    </row>
    <row r="89" spans="1:25" ht="26.25" customHeight="1" x14ac:dyDescent="0.2">
      <c r="A89" s="90"/>
      <c r="B89" s="274" t="s">
        <v>347</v>
      </c>
      <c r="C89" s="296" t="s">
        <v>3655</v>
      </c>
      <c r="D89" s="274" t="s">
        <v>143</v>
      </c>
      <c r="E89" s="274" t="s">
        <v>2967</v>
      </c>
      <c r="F89" s="404" t="s">
        <v>364</v>
      </c>
      <c r="G89" s="404"/>
      <c r="H89" s="295" t="s">
        <v>2968</v>
      </c>
      <c r="I89" s="298">
        <v>1</v>
      </c>
      <c r="J89" s="297" t="s">
        <v>3656</v>
      </c>
      <c r="K89" s="280" t="s">
        <v>3656</v>
      </c>
      <c r="L89" s="281"/>
      <c r="O89" s="44"/>
      <c r="P89" s="44"/>
      <c r="Q89" s="44"/>
      <c r="R89" s="44"/>
      <c r="S89" s="44"/>
      <c r="T89" s="44"/>
      <c r="U89" s="44"/>
      <c r="V89" s="44"/>
      <c r="W89" s="44"/>
      <c r="X89" s="44"/>
      <c r="Y89" s="40"/>
    </row>
    <row r="90" spans="1:25" ht="26.25" customHeight="1" x14ac:dyDescent="0.2">
      <c r="A90" s="90"/>
      <c r="B90" s="408" t="s">
        <v>2416</v>
      </c>
      <c r="C90" s="406"/>
      <c r="D90" s="406"/>
      <c r="E90" s="406"/>
      <c r="F90" s="406"/>
      <c r="G90" s="406"/>
      <c r="H90" s="406"/>
      <c r="I90" s="406"/>
      <c r="J90" s="406"/>
      <c r="K90" s="406"/>
      <c r="L90" s="281"/>
      <c r="O90" s="44"/>
      <c r="P90" s="44"/>
      <c r="Q90" s="44"/>
      <c r="R90" s="44"/>
      <c r="S90" s="44"/>
      <c r="T90" s="44"/>
      <c r="U90" s="44"/>
      <c r="V90" s="44"/>
      <c r="W90" s="44"/>
      <c r="X90" s="44"/>
      <c r="Y90" s="40"/>
    </row>
    <row r="91" spans="1:25" ht="26.25" customHeight="1" x14ac:dyDescent="0.2">
      <c r="A91" s="90"/>
      <c r="B91" s="276" t="s">
        <v>27</v>
      </c>
      <c r="C91" s="277" t="s">
        <v>28</v>
      </c>
      <c r="D91" s="276" t="s">
        <v>29</v>
      </c>
      <c r="E91" s="276" t="s">
        <v>30</v>
      </c>
      <c r="F91" s="405" t="s">
        <v>318</v>
      </c>
      <c r="G91" s="406"/>
      <c r="H91" s="284" t="s">
        <v>31</v>
      </c>
      <c r="I91" s="277" t="s">
        <v>32</v>
      </c>
      <c r="J91" s="277" t="s">
        <v>33</v>
      </c>
      <c r="K91" s="277" t="s">
        <v>35</v>
      </c>
      <c r="L91" s="281"/>
      <c r="O91" s="44"/>
      <c r="P91" s="44"/>
      <c r="Q91" s="44"/>
      <c r="R91" s="44"/>
      <c r="S91" s="44"/>
      <c r="T91" s="44"/>
      <c r="U91" s="44"/>
      <c r="V91" s="44"/>
      <c r="W91" s="44"/>
      <c r="X91" s="44"/>
      <c r="Y91" s="40"/>
    </row>
    <row r="92" spans="1:25" ht="26.25" customHeight="1" x14ac:dyDescent="0.2">
      <c r="A92" s="90"/>
      <c r="B92" s="274" t="s">
        <v>347</v>
      </c>
      <c r="C92" s="296" t="s">
        <v>3655</v>
      </c>
      <c r="D92" s="274" t="s">
        <v>143</v>
      </c>
      <c r="E92" s="274" t="s">
        <v>2967</v>
      </c>
      <c r="F92" s="404" t="s">
        <v>364</v>
      </c>
      <c r="G92" s="404"/>
      <c r="H92" s="295" t="s">
        <v>2968</v>
      </c>
      <c r="I92" s="298">
        <v>1</v>
      </c>
      <c r="J92" s="297" t="s">
        <v>3656</v>
      </c>
      <c r="K92" s="280" t="s">
        <v>3656</v>
      </c>
      <c r="L92" s="281"/>
      <c r="O92" s="44"/>
      <c r="P92" s="44"/>
      <c r="Q92" s="44"/>
      <c r="R92" s="44"/>
      <c r="S92" s="44"/>
      <c r="T92" s="44"/>
      <c r="U92" s="44"/>
      <c r="V92" s="44"/>
      <c r="W92" s="44"/>
      <c r="X92" s="44"/>
      <c r="Y92" s="40"/>
    </row>
    <row r="93" spans="1:25" ht="26.25" customHeight="1" x14ac:dyDescent="0.2">
      <c r="A93" s="90"/>
      <c r="B93" s="275"/>
      <c r="C93" s="275"/>
      <c r="D93" s="275"/>
      <c r="E93" s="275"/>
      <c r="F93" s="275" t="s">
        <v>331</v>
      </c>
      <c r="G93" s="302">
        <v>0</v>
      </c>
      <c r="H93" s="275" t="s">
        <v>332</v>
      </c>
      <c r="I93" s="302">
        <v>0</v>
      </c>
      <c r="J93" s="275" t="s">
        <v>333</v>
      </c>
      <c r="K93" s="302">
        <v>0</v>
      </c>
      <c r="L93" s="281"/>
      <c r="O93" s="44"/>
      <c r="P93" s="44"/>
      <c r="Q93" s="44"/>
      <c r="R93" s="44"/>
      <c r="S93" s="44"/>
      <c r="T93" s="44"/>
      <c r="U93" s="44"/>
      <c r="V93" s="44"/>
      <c r="W93" s="44"/>
      <c r="X93" s="44"/>
      <c r="Y93" s="40"/>
    </row>
    <row r="94" spans="1:25" ht="26.25" customHeight="1" thickBot="1" x14ac:dyDescent="0.25">
      <c r="A94" s="90"/>
      <c r="B94" s="275"/>
      <c r="C94" s="275"/>
      <c r="D94" s="275"/>
      <c r="E94" s="275"/>
      <c r="F94" s="275" t="s">
        <v>334</v>
      </c>
      <c r="G94" s="302">
        <v>196.7</v>
      </c>
      <c r="H94" s="275"/>
      <c r="I94" s="409" t="s">
        <v>335</v>
      </c>
      <c r="J94" s="409"/>
      <c r="K94" s="302">
        <v>1141.93</v>
      </c>
      <c r="L94" s="281"/>
      <c r="O94" s="44"/>
      <c r="P94" s="44"/>
      <c r="Q94" s="44"/>
      <c r="R94" s="44"/>
      <c r="S94" s="44"/>
      <c r="T94" s="44"/>
      <c r="U94" s="44"/>
      <c r="V94" s="44"/>
      <c r="W94" s="44"/>
      <c r="X94" s="44"/>
      <c r="Y94" s="40"/>
    </row>
    <row r="95" spans="1:25" ht="26.25" customHeight="1" thickTop="1" x14ac:dyDescent="0.2">
      <c r="A95" s="90"/>
      <c r="B95" s="289"/>
      <c r="C95" s="289"/>
      <c r="D95" s="289"/>
      <c r="E95" s="289"/>
      <c r="F95" s="289"/>
      <c r="G95" s="289"/>
      <c r="H95" s="289"/>
      <c r="I95" s="289"/>
      <c r="J95" s="289"/>
      <c r="K95" s="289"/>
      <c r="L95" s="289"/>
      <c r="O95" s="44"/>
      <c r="P95" s="44"/>
      <c r="Q95" s="44"/>
      <c r="R95" s="44"/>
      <c r="S95" s="44"/>
      <c r="T95" s="44"/>
      <c r="U95" s="44"/>
      <c r="V95" s="44"/>
      <c r="W95" s="44"/>
      <c r="X95" s="44"/>
      <c r="Y95" s="40"/>
    </row>
    <row r="96" spans="1:25" ht="26.25" customHeight="1" x14ac:dyDescent="0.2">
      <c r="A96" s="90"/>
      <c r="B96" s="276" t="s">
        <v>1417</v>
      </c>
      <c r="C96" s="277" t="s">
        <v>28</v>
      </c>
      <c r="D96" s="276" t="s">
        <v>29</v>
      </c>
      <c r="E96" s="276" t="s">
        <v>30</v>
      </c>
      <c r="F96" s="405" t="s">
        <v>318</v>
      </c>
      <c r="G96" s="405"/>
      <c r="H96" s="284" t="s">
        <v>31</v>
      </c>
      <c r="I96" s="277" t="s">
        <v>32</v>
      </c>
      <c r="J96" s="277" t="s">
        <v>2407</v>
      </c>
      <c r="K96" s="277" t="s">
        <v>33</v>
      </c>
      <c r="L96" s="277" t="s">
        <v>35</v>
      </c>
      <c r="O96" s="44"/>
      <c r="P96" s="44"/>
      <c r="Q96" s="44"/>
      <c r="R96" s="44"/>
      <c r="S96" s="44"/>
      <c r="T96" s="44"/>
      <c r="U96" s="44"/>
      <c r="V96" s="44"/>
      <c r="W96" s="44"/>
      <c r="X96" s="44"/>
      <c r="Y96" s="40"/>
    </row>
    <row r="97" spans="1:25" ht="26.25" customHeight="1" x14ac:dyDescent="0.2">
      <c r="A97" s="90"/>
      <c r="B97" s="273" t="s">
        <v>319</v>
      </c>
      <c r="C97" s="286" t="s">
        <v>2211</v>
      </c>
      <c r="D97" s="273" t="s">
        <v>51</v>
      </c>
      <c r="E97" s="273" t="s">
        <v>2212</v>
      </c>
      <c r="F97" s="403" t="s">
        <v>2441</v>
      </c>
      <c r="G97" s="403"/>
      <c r="H97" s="285" t="s">
        <v>41</v>
      </c>
      <c r="I97" s="288">
        <v>1</v>
      </c>
      <c r="J97" s="287"/>
      <c r="K97" s="287">
        <v>957.24</v>
      </c>
      <c r="L97" s="287">
        <v>957.24</v>
      </c>
      <c r="O97" s="44"/>
      <c r="P97" s="44"/>
      <c r="Q97" s="44"/>
      <c r="R97" s="44"/>
      <c r="S97" s="44"/>
      <c r="T97" s="44"/>
      <c r="U97" s="44"/>
      <c r="V97" s="44"/>
      <c r="W97" s="44"/>
      <c r="X97" s="44"/>
      <c r="Y97" s="40"/>
    </row>
    <row r="98" spans="1:25" ht="26.25" customHeight="1" x14ac:dyDescent="0.2">
      <c r="A98" s="90"/>
      <c r="B98" s="274" t="s">
        <v>347</v>
      </c>
      <c r="C98" s="296" t="s">
        <v>2449</v>
      </c>
      <c r="D98" s="274" t="s">
        <v>51</v>
      </c>
      <c r="E98" s="274" t="s">
        <v>3658</v>
      </c>
      <c r="F98" s="404" t="s">
        <v>348</v>
      </c>
      <c r="G98" s="404"/>
      <c r="H98" s="295" t="s">
        <v>41</v>
      </c>
      <c r="I98" s="298">
        <v>0.84</v>
      </c>
      <c r="J98" s="298">
        <v>0</v>
      </c>
      <c r="K98" s="297">
        <v>24.82</v>
      </c>
      <c r="L98" s="297">
        <v>20.84</v>
      </c>
      <c r="O98" s="44"/>
      <c r="P98" s="44"/>
      <c r="Q98" s="44"/>
      <c r="R98" s="44"/>
      <c r="S98" s="44"/>
      <c r="T98" s="44"/>
      <c r="U98" s="44"/>
      <c r="V98" s="44"/>
      <c r="W98" s="44"/>
      <c r="X98" s="44"/>
      <c r="Y98" s="40"/>
    </row>
    <row r="99" spans="1:25" ht="26.25" customHeight="1" x14ac:dyDescent="0.2">
      <c r="A99" s="90"/>
      <c r="B99" s="274" t="s">
        <v>347</v>
      </c>
      <c r="C99" s="296" t="s">
        <v>2450</v>
      </c>
      <c r="D99" s="274" t="s">
        <v>51</v>
      </c>
      <c r="E99" s="274" t="s">
        <v>2451</v>
      </c>
      <c r="F99" s="404" t="s">
        <v>348</v>
      </c>
      <c r="G99" s="404"/>
      <c r="H99" s="295" t="s">
        <v>55</v>
      </c>
      <c r="I99" s="298">
        <v>4.9489999999999998</v>
      </c>
      <c r="J99" s="298">
        <v>0</v>
      </c>
      <c r="K99" s="297">
        <v>3.04</v>
      </c>
      <c r="L99" s="297">
        <v>15.04</v>
      </c>
      <c r="O99" s="44"/>
      <c r="P99" s="44"/>
      <c r="Q99" s="44"/>
      <c r="R99" s="44"/>
      <c r="S99" s="44"/>
      <c r="T99" s="44"/>
      <c r="U99" s="44"/>
      <c r="V99" s="44"/>
      <c r="W99" s="44"/>
      <c r="X99" s="44"/>
      <c r="Y99" s="40"/>
    </row>
    <row r="100" spans="1:25" ht="26.25" customHeight="1" x14ac:dyDescent="0.2">
      <c r="A100" s="90"/>
      <c r="B100" s="274" t="s">
        <v>347</v>
      </c>
      <c r="C100" s="296" t="s">
        <v>2446</v>
      </c>
      <c r="D100" s="274" t="s">
        <v>51</v>
      </c>
      <c r="E100" s="274" t="s">
        <v>1664</v>
      </c>
      <c r="F100" s="404" t="s">
        <v>586</v>
      </c>
      <c r="G100" s="404"/>
      <c r="H100" s="295" t="s">
        <v>325</v>
      </c>
      <c r="I100" s="298">
        <v>12.22</v>
      </c>
      <c r="J100" s="298">
        <v>0</v>
      </c>
      <c r="K100" s="297">
        <v>16.574783</v>
      </c>
      <c r="L100" s="297">
        <v>202.54</v>
      </c>
      <c r="O100" s="44"/>
      <c r="P100" s="44"/>
      <c r="Q100" s="44"/>
      <c r="R100" s="44"/>
      <c r="S100" s="44"/>
      <c r="T100" s="44"/>
      <c r="U100" s="44"/>
      <c r="V100" s="44"/>
      <c r="W100" s="44"/>
      <c r="X100" s="44"/>
      <c r="Y100" s="40"/>
    </row>
    <row r="101" spans="1:25" ht="26.25" customHeight="1" x14ac:dyDescent="0.2">
      <c r="A101" s="90"/>
      <c r="B101" s="274" t="s">
        <v>347</v>
      </c>
      <c r="C101" s="296" t="s">
        <v>2447</v>
      </c>
      <c r="D101" s="274" t="s">
        <v>51</v>
      </c>
      <c r="E101" s="274" t="s">
        <v>2448</v>
      </c>
      <c r="F101" s="404" t="s">
        <v>586</v>
      </c>
      <c r="G101" s="404"/>
      <c r="H101" s="295" t="s">
        <v>325</v>
      </c>
      <c r="I101" s="298">
        <v>8.52</v>
      </c>
      <c r="J101" s="298">
        <v>0</v>
      </c>
      <c r="K101" s="297">
        <v>19.468454999999999</v>
      </c>
      <c r="L101" s="297">
        <v>165.87</v>
      </c>
      <c r="O101" s="44"/>
      <c r="P101" s="44"/>
      <c r="Q101" s="44"/>
      <c r="R101" s="44"/>
      <c r="S101" s="44"/>
      <c r="T101" s="44"/>
      <c r="U101" s="44"/>
      <c r="V101" s="44"/>
      <c r="W101" s="44"/>
      <c r="X101" s="44"/>
      <c r="Y101" s="40"/>
    </row>
    <row r="102" spans="1:25" ht="26.25" customHeight="1" x14ac:dyDescent="0.2">
      <c r="A102" s="90"/>
      <c r="B102" s="274" t="s">
        <v>347</v>
      </c>
      <c r="C102" s="296" t="s">
        <v>2456</v>
      </c>
      <c r="D102" s="274" t="s">
        <v>51</v>
      </c>
      <c r="E102" s="274" t="s">
        <v>3659</v>
      </c>
      <c r="F102" s="404" t="s">
        <v>348</v>
      </c>
      <c r="G102" s="404"/>
      <c r="H102" s="295" t="s">
        <v>44</v>
      </c>
      <c r="I102" s="298">
        <v>0.42099999999999999</v>
      </c>
      <c r="J102" s="298">
        <v>0</v>
      </c>
      <c r="K102" s="297">
        <v>0.56000000000000005</v>
      </c>
      <c r="L102" s="297">
        <v>0.23</v>
      </c>
      <c r="O102" s="44"/>
      <c r="P102" s="44"/>
      <c r="Q102" s="44"/>
      <c r="R102" s="44"/>
      <c r="S102" s="44"/>
      <c r="T102" s="44"/>
      <c r="U102" s="44"/>
      <c r="V102" s="44"/>
      <c r="W102" s="44"/>
      <c r="X102" s="44"/>
      <c r="Y102" s="40"/>
    </row>
    <row r="103" spans="1:25" ht="26.25" customHeight="1" x14ac:dyDescent="0.2">
      <c r="A103" s="90"/>
      <c r="B103" s="274" t="s">
        <v>347</v>
      </c>
      <c r="C103" s="296" t="s">
        <v>2454</v>
      </c>
      <c r="D103" s="274" t="s">
        <v>51</v>
      </c>
      <c r="E103" s="274" t="s">
        <v>1853</v>
      </c>
      <c r="F103" s="404" t="s">
        <v>586</v>
      </c>
      <c r="G103" s="404"/>
      <c r="H103" s="295" t="s">
        <v>325</v>
      </c>
      <c r="I103" s="298">
        <v>13.21</v>
      </c>
      <c r="J103" s="298">
        <v>0</v>
      </c>
      <c r="K103" s="297">
        <v>16.17052</v>
      </c>
      <c r="L103" s="297">
        <v>213.61</v>
      </c>
      <c r="O103" s="44"/>
      <c r="P103" s="44"/>
      <c r="Q103" s="44"/>
      <c r="R103" s="44"/>
      <c r="S103" s="44"/>
      <c r="T103" s="44"/>
      <c r="U103" s="44"/>
      <c r="V103" s="44"/>
      <c r="W103" s="44"/>
      <c r="X103" s="44"/>
      <c r="Y103" s="40"/>
    </row>
    <row r="104" spans="1:25" ht="26.25" customHeight="1" x14ac:dyDescent="0.2">
      <c r="A104" s="90"/>
      <c r="B104" s="274" t="s">
        <v>347</v>
      </c>
      <c r="C104" s="296" t="s">
        <v>2455</v>
      </c>
      <c r="D104" s="274" t="s">
        <v>51</v>
      </c>
      <c r="E104" s="274" t="s">
        <v>3657</v>
      </c>
      <c r="F104" s="404" t="s">
        <v>348</v>
      </c>
      <c r="G104" s="404"/>
      <c r="H104" s="295" t="s">
        <v>44</v>
      </c>
      <c r="I104" s="298">
        <v>0.48</v>
      </c>
      <c r="J104" s="298">
        <v>0</v>
      </c>
      <c r="K104" s="297">
        <v>5.4</v>
      </c>
      <c r="L104" s="297">
        <v>2.59</v>
      </c>
      <c r="O104" s="44"/>
      <c r="P104" s="44"/>
      <c r="Q104" s="44"/>
      <c r="R104" s="44"/>
      <c r="S104" s="44"/>
      <c r="T104" s="44"/>
      <c r="U104" s="44"/>
      <c r="V104" s="44"/>
      <c r="W104" s="44"/>
      <c r="X104" s="44"/>
      <c r="Y104" s="40"/>
    </row>
    <row r="105" spans="1:25" ht="26.25" customHeight="1" x14ac:dyDescent="0.2">
      <c r="A105" s="90"/>
      <c r="B105" s="274" t="s">
        <v>347</v>
      </c>
      <c r="C105" s="296" t="s">
        <v>2442</v>
      </c>
      <c r="D105" s="274" t="s">
        <v>51</v>
      </c>
      <c r="E105" s="274" t="s">
        <v>2443</v>
      </c>
      <c r="F105" s="404" t="s">
        <v>348</v>
      </c>
      <c r="G105" s="404"/>
      <c r="H105" s="295" t="s">
        <v>55</v>
      </c>
      <c r="I105" s="298">
        <v>6.26</v>
      </c>
      <c r="J105" s="298">
        <v>0</v>
      </c>
      <c r="K105" s="297">
        <v>24.85</v>
      </c>
      <c r="L105" s="297">
        <v>155.56</v>
      </c>
      <c r="O105" s="44"/>
      <c r="P105" s="44"/>
      <c r="Q105" s="44"/>
      <c r="R105" s="44"/>
      <c r="S105" s="44"/>
      <c r="T105" s="44"/>
      <c r="U105" s="44"/>
      <c r="V105" s="44"/>
      <c r="W105" s="44"/>
      <c r="X105" s="44"/>
      <c r="Y105" s="40"/>
    </row>
    <row r="106" spans="1:25" ht="26.25" customHeight="1" x14ac:dyDescent="0.2">
      <c r="A106" s="90"/>
      <c r="B106" s="274" t="s">
        <v>347</v>
      </c>
      <c r="C106" s="296" t="s">
        <v>839</v>
      </c>
      <c r="D106" s="274" t="s">
        <v>51</v>
      </c>
      <c r="E106" s="274" t="s">
        <v>840</v>
      </c>
      <c r="F106" s="404" t="s">
        <v>348</v>
      </c>
      <c r="G106" s="404"/>
      <c r="H106" s="295" t="s">
        <v>65</v>
      </c>
      <c r="I106" s="298">
        <v>0.42099999999999999</v>
      </c>
      <c r="J106" s="298">
        <v>0</v>
      </c>
      <c r="K106" s="297">
        <v>18.690000000000001</v>
      </c>
      <c r="L106" s="297">
        <v>7.86</v>
      </c>
      <c r="O106" s="44"/>
      <c r="P106" s="44"/>
      <c r="Q106" s="44"/>
      <c r="R106" s="44"/>
      <c r="S106" s="44"/>
      <c r="T106" s="44"/>
      <c r="U106" s="44"/>
      <c r="V106" s="44"/>
      <c r="W106" s="44"/>
      <c r="X106" s="44"/>
      <c r="Y106" s="40"/>
    </row>
    <row r="107" spans="1:25" ht="26.25" customHeight="1" x14ac:dyDescent="0.2">
      <c r="A107" s="90"/>
      <c r="B107" s="274" t="s">
        <v>347</v>
      </c>
      <c r="C107" s="296" t="s">
        <v>2444</v>
      </c>
      <c r="D107" s="274" t="s">
        <v>51</v>
      </c>
      <c r="E107" s="274" t="s">
        <v>2445</v>
      </c>
      <c r="F107" s="404" t="s">
        <v>348</v>
      </c>
      <c r="G107" s="404"/>
      <c r="H107" s="295" t="s">
        <v>41</v>
      </c>
      <c r="I107" s="298">
        <v>4.8239999999999998</v>
      </c>
      <c r="J107" s="298">
        <v>0</v>
      </c>
      <c r="K107" s="297">
        <v>18.22</v>
      </c>
      <c r="L107" s="297">
        <v>87.89</v>
      </c>
      <c r="O107" s="44"/>
      <c r="P107" s="44"/>
      <c r="Q107" s="44"/>
      <c r="R107" s="44"/>
      <c r="S107" s="44"/>
      <c r="T107" s="44"/>
      <c r="U107" s="44"/>
      <c r="V107" s="44"/>
      <c r="W107" s="44"/>
      <c r="X107" s="44"/>
      <c r="Y107" s="40"/>
    </row>
    <row r="108" spans="1:25" ht="26.25" customHeight="1" x14ac:dyDescent="0.2">
      <c r="A108" s="90"/>
      <c r="B108" s="274" t="s">
        <v>347</v>
      </c>
      <c r="C108" s="296" t="s">
        <v>2452</v>
      </c>
      <c r="D108" s="274" t="s">
        <v>51</v>
      </c>
      <c r="E108" s="274" t="s">
        <v>2453</v>
      </c>
      <c r="F108" s="404" t="s">
        <v>348</v>
      </c>
      <c r="G108" s="404"/>
      <c r="H108" s="295" t="s">
        <v>55</v>
      </c>
      <c r="I108" s="298">
        <v>10.119999999999999</v>
      </c>
      <c r="J108" s="298">
        <v>0</v>
      </c>
      <c r="K108" s="297">
        <v>8.42</v>
      </c>
      <c r="L108" s="297">
        <v>85.21</v>
      </c>
      <c r="O108" s="44"/>
      <c r="P108" s="44"/>
      <c r="Q108" s="44"/>
      <c r="R108" s="44"/>
      <c r="S108" s="44"/>
      <c r="T108" s="44"/>
      <c r="U108" s="44"/>
      <c r="V108" s="44"/>
      <c r="W108" s="44"/>
      <c r="X108" s="44"/>
      <c r="Y108" s="40"/>
    </row>
    <row r="109" spans="1:25" ht="26.25" customHeight="1" x14ac:dyDescent="0.2">
      <c r="A109" s="90"/>
      <c r="B109" s="275"/>
      <c r="C109" s="275"/>
      <c r="D109" s="275"/>
      <c r="E109" s="275"/>
      <c r="F109" s="275"/>
      <c r="G109" s="275" t="s">
        <v>331</v>
      </c>
      <c r="H109" s="302">
        <v>582.02</v>
      </c>
      <c r="I109" s="275" t="s">
        <v>332</v>
      </c>
      <c r="J109" s="302">
        <v>0</v>
      </c>
      <c r="K109" s="275" t="s">
        <v>333</v>
      </c>
      <c r="L109" s="302">
        <v>582.02</v>
      </c>
      <c r="O109" s="44"/>
      <c r="P109" s="44"/>
      <c r="Q109" s="44"/>
      <c r="R109" s="44"/>
      <c r="S109" s="44"/>
      <c r="T109" s="44"/>
      <c r="U109" s="44"/>
      <c r="V109" s="44"/>
      <c r="W109" s="44"/>
      <c r="X109" s="44"/>
      <c r="Y109" s="40"/>
    </row>
    <row r="110" spans="1:25" ht="26.25" customHeight="1" thickBot="1" x14ac:dyDescent="0.25">
      <c r="A110" s="90"/>
      <c r="B110" s="275"/>
      <c r="C110" s="275"/>
      <c r="D110" s="275"/>
      <c r="E110" s="275"/>
      <c r="F110" s="275"/>
      <c r="G110" s="275" t="s">
        <v>334</v>
      </c>
      <c r="H110" s="302">
        <v>199.2</v>
      </c>
      <c r="I110" s="409"/>
      <c r="J110" s="409" t="s">
        <v>335</v>
      </c>
      <c r="K110" s="275"/>
      <c r="L110" s="302">
        <v>1156.44</v>
      </c>
      <c r="O110" s="44"/>
      <c r="P110" s="44"/>
      <c r="Q110" s="44"/>
      <c r="R110" s="44"/>
      <c r="S110" s="44"/>
      <c r="T110" s="44"/>
      <c r="U110" s="44"/>
      <c r="V110" s="44"/>
      <c r="W110" s="44"/>
      <c r="X110" s="44"/>
      <c r="Y110" s="40"/>
    </row>
    <row r="111" spans="1:25" ht="26.25" customHeight="1" thickTop="1" x14ac:dyDescent="0.2">
      <c r="A111" s="90"/>
      <c r="B111" s="289"/>
      <c r="C111" s="289"/>
      <c r="D111" s="289"/>
      <c r="E111" s="289"/>
      <c r="F111" s="289"/>
      <c r="G111" s="289"/>
      <c r="H111" s="289"/>
      <c r="I111" s="289"/>
      <c r="J111" s="289"/>
      <c r="K111" s="289"/>
      <c r="L111" s="289"/>
      <c r="O111" s="44"/>
      <c r="P111" s="44"/>
      <c r="Q111" s="44"/>
      <c r="R111" s="44"/>
      <c r="S111" s="44"/>
      <c r="T111" s="44"/>
      <c r="U111" s="44"/>
      <c r="V111" s="44"/>
      <c r="W111" s="44"/>
      <c r="X111" s="44"/>
      <c r="Y111" s="40"/>
    </row>
    <row r="112" spans="1:25" ht="26.25" customHeight="1" x14ac:dyDescent="0.2">
      <c r="A112" s="90"/>
      <c r="B112" s="276" t="s">
        <v>1418</v>
      </c>
      <c r="C112" s="277" t="s">
        <v>28</v>
      </c>
      <c r="D112" s="276" t="s">
        <v>29</v>
      </c>
      <c r="E112" s="276" t="s">
        <v>30</v>
      </c>
      <c r="F112" s="405" t="s">
        <v>318</v>
      </c>
      <c r="G112" s="405"/>
      <c r="H112" s="284" t="s">
        <v>31</v>
      </c>
      <c r="I112" s="277" t="s">
        <v>32</v>
      </c>
      <c r="J112" s="277" t="s">
        <v>2407</v>
      </c>
      <c r="K112" s="277" t="s">
        <v>33</v>
      </c>
      <c r="L112" s="277" t="s">
        <v>35</v>
      </c>
      <c r="O112" s="44"/>
      <c r="P112" s="44"/>
      <c r="Q112" s="44"/>
      <c r="R112" s="44"/>
      <c r="S112" s="44"/>
      <c r="T112" s="44"/>
      <c r="U112" s="44"/>
      <c r="V112" s="44"/>
      <c r="W112" s="44"/>
      <c r="X112" s="44"/>
      <c r="Y112" s="40"/>
    </row>
    <row r="113" spans="1:25" ht="26.25" customHeight="1" x14ac:dyDescent="0.2">
      <c r="A113" s="90"/>
      <c r="B113" s="273" t="s">
        <v>319</v>
      </c>
      <c r="C113" s="286" t="s">
        <v>43</v>
      </c>
      <c r="D113" s="273" t="s">
        <v>40</v>
      </c>
      <c r="E113" s="273" t="s">
        <v>2213</v>
      </c>
      <c r="F113" s="403" t="s">
        <v>343</v>
      </c>
      <c r="G113" s="403"/>
      <c r="H113" s="285" t="s">
        <v>44</v>
      </c>
      <c r="I113" s="288">
        <v>1</v>
      </c>
      <c r="J113" s="287"/>
      <c r="K113" s="287">
        <v>591.34</v>
      </c>
      <c r="L113" s="287">
        <v>591.34</v>
      </c>
      <c r="O113" s="44"/>
      <c r="P113" s="44"/>
      <c r="Q113" s="44"/>
      <c r="R113" s="44"/>
      <c r="S113" s="44"/>
      <c r="T113" s="44"/>
      <c r="U113" s="44"/>
      <c r="V113" s="44"/>
      <c r="W113" s="44"/>
      <c r="X113" s="44"/>
      <c r="Y113" s="40"/>
    </row>
    <row r="114" spans="1:25" ht="26.25" customHeight="1" x14ac:dyDescent="0.2">
      <c r="A114" s="90"/>
      <c r="B114" s="278" t="s">
        <v>321</v>
      </c>
      <c r="C114" s="291" t="s">
        <v>369</v>
      </c>
      <c r="D114" s="278" t="s">
        <v>40</v>
      </c>
      <c r="E114" s="278" t="s">
        <v>370</v>
      </c>
      <c r="F114" s="407" t="s">
        <v>324</v>
      </c>
      <c r="G114" s="407"/>
      <c r="H114" s="290" t="s">
        <v>325</v>
      </c>
      <c r="I114" s="294">
        <v>1.6420999999999999</v>
      </c>
      <c r="J114" s="294">
        <v>0</v>
      </c>
      <c r="K114" s="292">
        <v>23.75</v>
      </c>
      <c r="L114" s="292">
        <v>38.99</v>
      </c>
      <c r="O114" s="44"/>
      <c r="P114" s="44"/>
      <c r="Q114" s="44"/>
      <c r="R114" s="44"/>
      <c r="S114" s="44"/>
      <c r="T114" s="44"/>
      <c r="U114" s="44"/>
      <c r="V114" s="44"/>
      <c r="W114" s="44"/>
      <c r="X114" s="44"/>
      <c r="Y114" s="40"/>
    </row>
    <row r="115" spans="1:25" ht="26.25" customHeight="1" x14ac:dyDescent="0.2">
      <c r="A115" s="90"/>
      <c r="B115" s="278" t="s">
        <v>321</v>
      </c>
      <c r="C115" s="291" t="s">
        <v>371</v>
      </c>
      <c r="D115" s="278" t="s">
        <v>40</v>
      </c>
      <c r="E115" s="278" t="s">
        <v>372</v>
      </c>
      <c r="F115" s="407" t="s">
        <v>324</v>
      </c>
      <c r="G115" s="407"/>
      <c r="H115" s="290" t="s">
        <v>325</v>
      </c>
      <c r="I115" s="294">
        <v>1.6420999999999999</v>
      </c>
      <c r="J115" s="294">
        <v>0</v>
      </c>
      <c r="K115" s="292">
        <v>29.16</v>
      </c>
      <c r="L115" s="292">
        <v>47.88</v>
      </c>
      <c r="O115" s="44"/>
      <c r="P115" s="44"/>
      <c r="Q115" s="44"/>
      <c r="R115" s="44"/>
      <c r="S115" s="44"/>
      <c r="T115" s="44"/>
      <c r="U115" s="44"/>
      <c r="V115" s="44"/>
      <c r="W115" s="44"/>
      <c r="X115" s="44"/>
      <c r="Y115" s="40"/>
    </row>
    <row r="116" spans="1:25" ht="26.25" customHeight="1" x14ac:dyDescent="0.2">
      <c r="A116" s="90"/>
      <c r="B116" s="274" t="s">
        <v>347</v>
      </c>
      <c r="C116" s="296" t="s">
        <v>375</v>
      </c>
      <c r="D116" s="274" t="s">
        <v>40</v>
      </c>
      <c r="E116" s="274" t="s">
        <v>3660</v>
      </c>
      <c r="F116" s="404" t="s">
        <v>348</v>
      </c>
      <c r="G116" s="404"/>
      <c r="H116" s="295" t="s">
        <v>44</v>
      </c>
      <c r="I116" s="298">
        <v>1</v>
      </c>
      <c r="J116" s="298">
        <v>0</v>
      </c>
      <c r="K116" s="297">
        <v>64.44</v>
      </c>
      <c r="L116" s="297">
        <v>64.44</v>
      </c>
      <c r="O116" s="44"/>
      <c r="P116" s="44"/>
      <c r="Q116" s="44"/>
      <c r="R116" s="44"/>
      <c r="S116" s="44"/>
      <c r="T116" s="44"/>
      <c r="U116" s="44"/>
      <c r="V116" s="44"/>
      <c r="W116" s="44"/>
      <c r="X116" s="44"/>
      <c r="Y116" s="40"/>
    </row>
    <row r="117" spans="1:25" ht="26.25" customHeight="1" x14ac:dyDescent="0.2">
      <c r="A117" s="90"/>
      <c r="B117" s="274" t="s">
        <v>347</v>
      </c>
      <c r="C117" s="296" t="s">
        <v>382</v>
      </c>
      <c r="D117" s="274" t="s">
        <v>40</v>
      </c>
      <c r="E117" s="274" t="s">
        <v>383</v>
      </c>
      <c r="F117" s="404" t="s">
        <v>348</v>
      </c>
      <c r="G117" s="404"/>
      <c r="H117" s="295" t="s">
        <v>44</v>
      </c>
      <c r="I117" s="298">
        <v>2</v>
      </c>
      <c r="J117" s="298">
        <v>0</v>
      </c>
      <c r="K117" s="297">
        <v>28.02</v>
      </c>
      <c r="L117" s="297">
        <v>56.04</v>
      </c>
      <c r="O117" s="44"/>
      <c r="P117" s="44"/>
      <c r="Q117" s="44"/>
      <c r="R117" s="44"/>
      <c r="S117" s="44"/>
      <c r="T117" s="44"/>
      <c r="U117" s="44"/>
      <c r="V117" s="44"/>
      <c r="W117" s="44"/>
      <c r="X117" s="44"/>
      <c r="Y117" s="40"/>
    </row>
    <row r="118" spans="1:25" ht="26.25" customHeight="1" x14ac:dyDescent="0.2">
      <c r="A118" s="90"/>
      <c r="B118" s="274" t="s">
        <v>347</v>
      </c>
      <c r="C118" s="296" t="s">
        <v>386</v>
      </c>
      <c r="D118" s="274" t="s">
        <v>40</v>
      </c>
      <c r="E118" s="274" t="s">
        <v>387</v>
      </c>
      <c r="F118" s="404" t="s">
        <v>348</v>
      </c>
      <c r="G118" s="404"/>
      <c r="H118" s="295" t="s">
        <v>44</v>
      </c>
      <c r="I118" s="298">
        <v>1</v>
      </c>
      <c r="J118" s="298">
        <v>0</v>
      </c>
      <c r="K118" s="297">
        <v>30.9</v>
      </c>
      <c r="L118" s="297">
        <v>30.9</v>
      </c>
      <c r="O118" s="44"/>
      <c r="P118" s="44"/>
      <c r="Q118" s="44"/>
      <c r="R118" s="44"/>
      <c r="S118" s="44"/>
      <c r="T118" s="44"/>
      <c r="U118" s="44"/>
      <c r="V118" s="44"/>
      <c r="W118" s="44"/>
      <c r="X118" s="44"/>
      <c r="Y118" s="40"/>
    </row>
    <row r="119" spans="1:25" ht="26.25" customHeight="1" x14ac:dyDescent="0.2">
      <c r="A119" s="90"/>
      <c r="B119" s="274" t="s">
        <v>347</v>
      </c>
      <c r="C119" s="296" t="s">
        <v>384</v>
      </c>
      <c r="D119" s="274" t="s">
        <v>40</v>
      </c>
      <c r="E119" s="274" t="s">
        <v>385</v>
      </c>
      <c r="F119" s="404" t="s">
        <v>348</v>
      </c>
      <c r="G119" s="404"/>
      <c r="H119" s="295" t="s">
        <v>55</v>
      </c>
      <c r="I119" s="298">
        <v>0.94440000000000002</v>
      </c>
      <c r="J119" s="298">
        <v>0</v>
      </c>
      <c r="K119" s="297">
        <v>81.53</v>
      </c>
      <c r="L119" s="297">
        <v>76.989999999999995</v>
      </c>
      <c r="O119" s="44"/>
      <c r="P119" s="44"/>
      <c r="Q119" s="44"/>
      <c r="R119" s="44"/>
      <c r="S119" s="44"/>
      <c r="T119" s="44"/>
      <c r="U119" s="44"/>
      <c r="V119" s="44"/>
      <c r="W119" s="44"/>
      <c r="X119" s="44"/>
      <c r="Y119" s="40"/>
    </row>
    <row r="120" spans="1:25" ht="26.25" customHeight="1" x14ac:dyDescent="0.2">
      <c r="A120" s="90"/>
      <c r="B120" s="274" t="s">
        <v>347</v>
      </c>
      <c r="C120" s="296" t="s">
        <v>380</v>
      </c>
      <c r="D120" s="274" t="s">
        <v>40</v>
      </c>
      <c r="E120" s="274" t="s">
        <v>381</v>
      </c>
      <c r="F120" s="404" t="s">
        <v>348</v>
      </c>
      <c r="G120" s="404"/>
      <c r="H120" s="295" t="s">
        <v>44</v>
      </c>
      <c r="I120" s="298">
        <v>2</v>
      </c>
      <c r="J120" s="298">
        <v>0</v>
      </c>
      <c r="K120" s="297">
        <v>64.06</v>
      </c>
      <c r="L120" s="297">
        <v>128.12</v>
      </c>
      <c r="O120" s="44"/>
      <c r="P120" s="44"/>
      <c r="Q120" s="44"/>
      <c r="R120" s="44"/>
      <c r="S120" s="44"/>
      <c r="T120" s="44"/>
      <c r="U120" s="44"/>
      <c r="V120" s="44"/>
      <c r="W120" s="44"/>
      <c r="X120" s="44"/>
      <c r="Y120" s="40"/>
    </row>
    <row r="121" spans="1:25" ht="26.25" customHeight="1" x14ac:dyDescent="0.2">
      <c r="A121" s="90"/>
      <c r="B121" s="274" t="s">
        <v>347</v>
      </c>
      <c r="C121" s="296" t="s">
        <v>388</v>
      </c>
      <c r="D121" s="274" t="s">
        <v>40</v>
      </c>
      <c r="E121" s="274" t="s">
        <v>3661</v>
      </c>
      <c r="F121" s="404" t="s">
        <v>348</v>
      </c>
      <c r="G121" s="404"/>
      <c r="H121" s="295" t="s">
        <v>44</v>
      </c>
      <c r="I121" s="298">
        <v>1.32E-2</v>
      </c>
      <c r="J121" s="298">
        <v>0</v>
      </c>
      <c r="K121" s="297">
        <v>16.559999999999999</v>
      </c>
      <c r="L121" s="297">
        <v>0.21</v>
      </c>
      <c r="O121" s="44"/>
      <c r="P121" s="44"/>
      <c r="Q121" s="44"/>
      <c r="R121" s="44"/>
      <c r="S121" s="44"/>
      <c r="T121" s="44"/>
      <c r="U121" s="44"/>
      <c r="V121" s="44"/>
      <c r="W121" s="44"/>
      <c r="X121" s="44"/>
      <c r="Y121" s="40"/>
    </row>
    <row r="122" spans="1:25" ht="26.25" customHeight="1" x14ac:dyDescent="0.2">
      <c r="A122" s="90"/>
      <c r="B122" s="274" t="s">
        <v>347</v>
      </c>
      <c r="C122" s="296" t="s">
        <v>378</v>
      </c>
      <c r="D122" s="274" t="s">
        <v>40</v>
      </c>
      <c r="E122" s="274" t="s">
        <v>379</v>
      </c>
      <c r="F122" s="404" t="s">
        <v>348</v>
      </c>
      <c r="G122" s="404"/>
      <c r="H122" s="295" t="s">
        <v>44</v>
      </c>
      <c r="I122" s="298">
        <v>2</v>
      </c>
      <c r="J122" s="298">
        <v>0</v>
      </c>
      <c r="K122" s="297">
        <v>9.01</v>
      </c>
      <c r="L122" s="297">
        <v>18.02</v>
      </c>
      <c r="O122" s="44"/>
      <c r="P122" s="44"/>
      <c r="Q122" s="44"/>
      <c r="R122" s="44"/>
      <c r="S122" s="44"/>
      <c r="T122" s="44"/>
      <c r="U122" s="44"/>
      <c r="V122" s="44"/>
      <c r="W122" s="44"/>
      <c r="X122" s="44"/>
      <c r="Y122" s="40"/>
    </row>
    <row r="123" spans="1:25" ht="26.25" customHeight="1" x14ac:dyDescent="0.2">
      <c r="A123" s="90"/>
      <c r="B123" s="274" t="s">
        <v>347</v>
      </c>
      <c r="C123" s="296" t="s">
        <v>376</v>
      </c>
      <c r="D123" s="274" t="s">
        <v>40</v>
      </c>
      <c r="E123" s="274" t="s">
        <v>377</v>
      </c>
      <c r="F123" s="404" t="s">
        <v>348</v>
      </c>
      <c r="G123" s="404"/>
      <c r="H123" s="295" t="s">
        <v>55</v>
      </c>
      <c r="I123" s="298">
        <v>2.9904999999999999</v>
      </c>
      <c r="J123" s="298">
        <v>0</v>
      </c>
      <c r="K123" s="297">
        <v>31.86</v>
      </c>
      <c r="L123" s="297">
        <v>95.27</v>
      </c>
      <c r="O123" s="44"/>
      <c r="P123" s="44"/>
      <c r="Q123" s="44"/>
      <c r="R123" s="44"/>
      <c r="S123" s="44"/>
      <c r="T123" s="44"/>
      <c r="U123" s="44"/>
      <c r="V123" s="44"/>
      <c r="W123" s="44"/>
      <c r="X123" s="44"/>
      <c r="Y123" s="40"/>
    </row>
    <row r="124" spans="1:25" ht="26.25" customHeight="1" x14ac:dyDescent="0.2">
      <c r="A124" s="90"/>
      <c r="B124" s="274" t="s">
        <v>347</v>
      </c>
      <c r="C124" s="296" t="s">
        <v>2457</v>
      </c>
      <c r="D124" s="274" t="s">
        <v>40</v>
      </c>
      <c r="E124" s="274" t="s">
        <v>2458</v>
      </c>
      <c r="F124" s="404" t="s">
        <v>348</v>
      </c>
      <c r="G124" s="404"/>
      <c r="H124" s="295" t="s">
        <v>44</v>
      </c>
      <c r="I124" s="298">
        <v>0.98</v>
      </c>
      <c r="J124" s="298">
        <v>0</v>
      </c>
      <c r="K124" s="297">
        <v>35.19</v>
      </c>
      <c r="L124" s="297">
        <v>34.479999999999997</v>
      </c>
      <c r="O124" s="44"/>
      <c r="P124" s="44"/>
      <c r="Q124" s="44"/>
      <c r="R124" s="44"/>
      <c r="S124" s="44"/>
      <c r="T124" s="44"/>
      <c r="U124" s="44"/>
      <c r="V124" s="44"/>
      <c r="W124" s="44"/>
      <c r="X124" s="44"/>
      <c r="Y124" s="40"/>
    </row>
    <row r="125" spans="1:25" ht="26.25" customHeight="1" x14ac:dyDescent="0.2">
      <c r="A125" s="90"/>
      <c r="B125" s="275"/>
      <c r="C125" s="275"/>
      <c r="D125" s="275"/>
      <c r="E125" s="275"/>
      <c r="F125" s="275"/>
      <c r="G125" s="275" t="s">
        <v>331</v>
      </c>
      <c r="H125" s="302">
        <v>69.930000000000007</v>
      </c>
      <c r="I125" s="275" t="s">
        <v>332</v>
      </c>
      <c r="J125" s="302">
        <v>0</v>
      </c>
      <c r="K125" s="275" t="s">
        <v>333</v>
      </c>
      <c r="L125" s="302">
        <v>69.930000000000007</v>
      </c>
      <c r="O125" s="44"/>
      <c r="P125" s="44"/>
      <c r="Q125" s="44"/>
      <c r="R125" s="44"/>
      <c r="S125" s="44"/>
      <c r="T125" s="44"/>
      <c r="U125" s="44"/>
      <c r="V125" s="44"/>
      <c r="W125" s="44"/>
      <c r="X125" s="44"/>
      <c r="Y125" s="40"/>
    </row>
    <row r="126" spans="1:25" ht="26.25" customHeight="1" thickBot="1" x14ac:dyDescent="0.25">
      <c r="A126" s="90"/>
      <c r="B126" s="275"/>
      <c r="C126" s="275"/>
      <c r="D126" s="275"/>
      <c r="E126" s="275"/>
      <c r="F126" s="275"/>
      <c r="G126" s="275" t="s">
        <v>334</v>
      </c>
      <c r="H126" s="302">
        <v>123.05</v>
      </c>
      <c r="I126" s="409"/>
      <c r="J126" s="409" t="s">
        <v>335</v>
      </c>
      <c r="K126" s="275"/>
      <c r="L126" s="302">
        <v>714.39</v>
      </c>
      <c r="O126" s="44"/>
      <c r="P126" s="44"/>
      <c r="Q126" s="44"/>
      <c r="R126" s="44"/>
      <c r="S126" s="44"/>
      <c r="T126" s="44"/>
      <c r="U126" s="44"/>
      <c r="V126" s="44"/>
      <c r="W126" s="44"/>
      <c r="X126" s="44"/>
      <c r="Y126" s="40"/>
    </row>
    <row r="127" spans="1:25" ht="26.25" customHeight="1" thickTop="1" x14ac:dyDescent="0.2">
      <c r="A127" s="90"/>
      <c r="B127" s="289"/>
      <c r="C127" s="289"/>
      <c r="D127" s="289"/>
      <c r="E127" s="289"/>
      <c r="F127" s="289"/>
      <c r="G127" s="289"/>
      <c r="H127" s="289"/>
      <c r="I127" s="289"/>
      <c r="J127" s="289"/>
      <c r="K127" s="289"/>
      <c r="L127" s="289"/>
      <c r="O127" s="44"/>
      <c r="P127" s="44"/>
      <c r="Q127" s="44"/>
      <c r="R127" s="44"/>
      <c r="S127" s="44"/>
      <c r="T127" s="44"/>
      <c r="U127" s="44"/>
      <c r="V127" s="44"/>
      <c r="W127" s="44"/>
      <c r="X127" s="44"/>
      <c r="Y127" s="40"/>
    </row>
    <row r="128" spans="1:25" ht="26.25" customHeight="1" x14ac:dyDescent="0.2">
      <c r="A128" s="90"/>
      <c r="B128" s="276" t="s">
        <v>1419</v>
      </c>
      <c r="C128" s="277" t="s">
        <v>28</v>
      </c>
      <c r="D128" s="276" t="s">
        <v>29</v>
      </c>
      <c r="E128" s="276" t="s">
        <v>30</v>
      </c>
      <c r="F128" s="405" t="s">
        <v>318</v>
      </c>
      <c r="G128" s="405"/>
      <c r="H128" s="284" t="s">
        <v>31</v>
      </c>
      <c r="I128" s="277" t="s">
        <v>32</v>
      </c>
      <c r="J128" s="277" t="s">
        <v>2407</v>
      </c>
      <c r="K128" s="277" t="s">
        <v>33</v>
      </c>
      <c r="L128" s="277" t="s">
        <v>35</v>
      </c>
      <c r="O128" s="44"/>
      <c r="P128" s="44"/>
      <c r="Q128" s="44"/>
      <c r="R128" s="44"/>
      <c r="S128" s="44"/>
      <c r="T128" s="44"/>
      <c r="U128" s="44"/>
      <c r="V128" s="44"/>
      <c r="W128" s="44"/>
      <c r="X128" s="44"/>
      <c r="Y128" s="40"/>
    </row>
    <row r="129" spans="1:25" ht="26.25" customHeight="1" x14ac:dyDescent="0.2">
      <c r="A129" s="90"/>
      <c r="B129" s="273" t="s">
        <v>319</v>
      </c>
      <c r="C129" s="286" t="s">
        <v>45</v>
      </c>
      <c r="D129" s="273" t="s">
        <v>40</v>
      </c>
      <c r="E129" s="273" t="s">
        <v>2214</v>
      </c>
      <c r="F129" s="403" t="s">
        <v>343</v>
      </c>
      <c r="G129" s="403"/>
      <c r="H129" s="285" t="s">
        <v>44</v>
      </c>
      <c r="I129" s="288">
        <v>1</v>
      </c>
      <c r="J129" s="287"/>
      <c r="K129" s="287">
        <v>169.02</v>
      </c>
      <c r="L129" s="287">
        <v>169.02</v>
      </c>
      <c r="O129" s="44"/>
      <c r="P129" s="44"/>
      <c r="Q129" s="44"/>
      <c r="R129" s="44"/>
      <c r="S129" s="44"/>
      <c r="T129" s="44"/>
      <c r="U129" s="44"/>
      <c r="V129" s="44"/>
      <c r="W129" s="44"/>
      <c r="X129" s="44"/>
      <c r="Y129" s="40"/>
    </row>
    <row r="130" spans="1:25" ht="26.25" customHeight="1" x14ac:dyDescent="0.2">
      <c r="A130" s="90"/>
      <c r="B130" s="278" t="s">
        <v>321</v>
      </c>
      <c r="C130" s="291" t="s">
        <v>369</v>
      </c>
      <c r="D130" s="278" t="s">
        <v>40</v>
      </c>
      <c r="E130" s="278" t="s">
        <v>370</v>
      </c>
      <c r="F130" s="407" t="s">
        <v>324</v>
      </c>
      <c r="G130" s="407"/>
      <c r="H130" s="290" t="s">
        <v>325</v>
      </c>
      <c r="I130" s="294">
        <v>0.43149999999999999</v>
      </c>
      <c r="J130" s="294">
        <v>0</v>
      </c>
      <c r="K130" s="292">
        <v>23.75</v>
      </c>
      <c r="L130" s="292">
        <v>10.24</v>
      </c>
      <c r="O130" s="44"/>
      <c r="P130" s="44"/>
      <c r="Q130" s="44"/>
      <c r="R130" s="44"/>
      <c r="S130" s="44"/>
      <c r="T130" s="44"/>
      <c r="U130" s="44"/>
      <c r="V130" s="44"/>
      <c r="W130" s="44"/>
      <c r="X130" s="44"/>
      <c r="Y130" s="40"/>
    </row>
    <row r="131" spans="1:25" ht="39" customHeight="1" x14ac:dyDescent="0.2">
      <c r="A131" s="90"/>
      <c r="B131" s="278" t="s">
        <v>321</v>
      </c>
      <c r="C131" s="291" t="s">
        <v>371</v>
      </c>
      <c r="D131" s="278" t="s">
        <v>40</v>
      </c>
      <c r="E131" s="278" t="s">
        <v>372</v>
      </c>
      <c r="F131" s="407" t="s">
        <v>324</v>
      </c>
      <c r="G131" s="407"/>
      <c r="H131" s="290" t="s">
        <v>325</v>
      </c>
      <c r="I131" s="294">
        <v>0.43149999999999999</v>
      </c>
      <c r="J131" s="294">
        <v>0</v>
      </c>
      <c r="K131" s="292">
        <v>29.16</v>
      </c>
      <c r="L131" s="292">
        <v>12.58</v>
      </c>
      <c r="O131" s="44"/>
      <c r="P131" s="44"/>
      <c r="Q131" s="44"/>
      <c r="R131" s="44"/>
      <c r="S131" s="44"/>
      <c r="T131" s="44"/>
      <c r="U131" s="44"/>
      <c r="V131" s="44"/>
      <c r="W131" s="44"/>
      <c r="X131" s="44"/>
      <c r="Y131" s="40"/>
    </row>
    <row r="132" spans="1:25" ht="39" customHeight="1" x14ac:dyDescent="0.2">
      <c r="A132" s="90"/>
      <c r="B132" s="274" t="s">
        <v>347</v>
      </c>
      <c r="C132" s="296" t="s">
        <v>388</v>
      </c>
      <c r="D132" s="274" t="s">
        <v>40</v>
      </c>
      <c r="E132" s="274" t="s">
        <v>3661</v>
      </c>
      <c r="F132" s="404" t="s">
        <v>348</v>
      </c>
      <c r="G132" s="404"/>
      <c r="H132" s="295" t="s">
        <v>44</v>
      </c>
      <c r="I132" s="298">
        <v>1.06E-2</v>
      </c>
      <c r="J132" s="298">
        <v>0</v>
      </c>
      <c r="K132" s="297">
        <v>16.559999999999999</v>
      </c>
      <c r="L132" s="297">
        <v>0.17</v>
      </c>
      <c r="O132" s="44"/>
      <c r="P132" s="44"/>
      <c r="Q132" s="44"/>
      <c r="R132" s="44"/>
      <c r="S132" s="44"/>
      <c r="T132" s="44"/>
      <c r="U132" s="44"/>
      <c r="V132" s="44"/>
      <c r="W132" s="44"/>
      <c r="X132" s="44"/>
      <c r="Y132" s="40"/>
    </row>
    <row r="133" spans="1:25" ht="26.25" customHeight="1" x14ac:dyDescent="0.2">
      <c r="A133" s="90"/>
      <c r="B133" s="274" t="s">
        <v>347</v>
      </c>
      <c r="C133" s="296" t="s">
        <v>389</v>
      </c>
      <c r="D133" s="274" t="s">
        <v>40</v>
      </c>
      <c r="E133" s="274" t="s">
        <v>390</v>
      </c>
      <c r="F133" s="404" t="s">
        <v>348</v>
      </c>
      <c r="G133" s="404"/>
      <c r="H133" s="295" t="s">
        <v>44</v>
      </c>
      <c r="I133" s="298">
        <v>1</v>
      </c>
      <c r="J133" s="298">
        <v>0</v>
      </c>
      <c r="K133" s="297">
        <v>146.03</v>
      </c>
      <c r="L133" s="297">
        <v>146.03</v>
      </c>
      <c r="O133" s="44"/>
      <c r="P133" s="44"/>
      <c r="Q133" s="44"/>
      <c r="R133" s="44"/>
      <c r="S133" s="44"/>
      <c r="T133" s="44"/>
      <c r="U133" s="44"/>
      <c r="V133" s="44"/>
      <c r="W133" s="44"/>
      <c r="X133" s="44"/>
      <c r="Y133" s="40"/>
    </row>
    <row r="134" spans="1:25" ht="39" customHeight="1" x14ac:dyDescent="0.2">
      <c r="A134" s="90"/>
      <c r="B134" s="275"/>
      <c r="C134" s="275"/>
      <c r="D134" s="275"/>
      <c r="E134" s="275"/>
      <c r="F134" s="275"/>
      <c r="G134" s="275" t="s">
        <v>331</v>
      </c>
      <c r="H134" s="302">
        <v>18.37</v>
      </c>
      <c r="I134" s="275" t="s">
        <v>332</v>
      </c>
      <c r="J134" s="302">
        <v>0</v>
      </c>
      <c r="K134" s="275" t="s">
        <v>333</v>
      </c>
      <c r="L134" s="302">
        <v>18.37</v>
      </c>
      <c r="O134" s="44"/>
      <c r="P134" s="44"/>
      <c r="Q134" s="44"/>
      <c r="R134" s="44"/>
      <c r="S134" s="44"/>
      <c r="T134" s="44"/>
      <c r="U134" s="44"/>
      <c r="V134" s="44"/>
      <c r="W134" s="44"/>
      <c r="X134" s="44"/>
      <c r="Y134" s="40"/>
    </row>
    <row r="135" spans="1:25" ht="26.25" customHeight="1" thickBot="1" x14ac:dyDescent="0.25">
      <c r="A135" s="90"/>
      <c r="B135" s="275"/>
      <c r="C135" s="275"/>
      <c r="D135" s="275"/>
      <c r="E135" s="275"/>
      <c r="F135" s="275"/>
      <c r="G135" s="275" t="s">
        <v>334</v>
      </c>
      <c r="H135" s="302">
        <v>35.17</v>
      </c>
      <c r="I135" s="409"/>
      <c r="J135" s="409" t="s">
        <v>335</v>
      </c>
      <c r="K135" s="275"/>
      <c r="L135" s="302">
        <v>204.19</v>
      </c>
      <c r="O135" s="44"/>
      <c r="P135" s="44"/>
      <c r="Q135" s="44"/>
      <c r="R135" s="44"/>
      <c r="S135" s="44"/>
      <c r="T135" s="44"/>
      <c r="U135" s="44"/>
      <c r="V135" s="44"/>
      <c r="W135" s="44"/>
      <c r="X135" s="44"/>
      <c r="Y135" s="40"/>
    </row>
    <row r="136" spans="1:25" ht="26.25" customHeight="1" thickTop="1" x14ac:dyDescent="0.2">
      <c r="A136" s="90"/>
      <c r="B136" s="289"/>
      <c r="C136" s="289"/>
      <c r="D136" s="289"/>
      <c r="E136" s="289"/>
      <c r="F136" s="289"/>
      <c r="G136" s="289"/>
      <c r="H136" s="289"/>
      <c r="I136" s="289"/>
      <c r="J136" s="289"/>
      <c r="K136" s="289"/>
      <c r="L136" s="289"/>
      <c r="O136" s="44"/>
      <c r="P136" s="44"/>
      <c r="Q136" s="44"/>
      <c r="R136" s="44"/>
      <c r="S136" s="44"/>
      <c r="T136" s="44"/>
      <c r="U136" s="44"/>
      <c r="V136" s="44"/>
      <c r="W136" s="44"/>
      <c r="X136" s="44"/>
      <c r="Y136" s="40"/>
    </row>
    <row r="137" spans="1:25" ht="26.25" customHeight="1" x14ac:dyDescent="0.2">
      <c r="A137" s="90"/>
      <c r="B137" s="276" t="s">
        <v>1420</v>
      </c>
      <c r="C137" s="277" t="s">
        <v>28</v>
      </c>
      <c r="D137" s="276" t="s">
        <v>29</v>
      </c>
      <c r="E137" s="276" t="s">
        <v>30</v>
      </c>
      <c r="F137" s="405" t="s">
        <v>318</v>
      </c>
      <c r="G137" s="405"/>
      <c r="H137" s="284" t="s">
        <v>31</v>
      </c>
      <c r="I137" s="277" t="s">
        <v>32</v>
      </c>
      <c r="J137" s="277" t="s">
        <v>2407</v>
      </c>
      <c r="K137" s="277" t="s">
        <v>33</v>
      </c>
      <c r="L137" s="277" t="s">
        <v>35</v>
      </c>
      <c r="O137" s="44"/>
      <c r="P137" s="44"/>
      <c r="Q137" s="44"/>
      <c r="R137" s="44"/>
      <c r="S137" s="44"/>
      <c r="T137" s="44"/>
      <c r="U137" s="44"/>
      <c r="V137" s="44"/>
      <c r="W137" s="44"/>
      <c r="X137" s="44"/>
      <c r="Y137" s="40"/>
    </row>
    <row r="138" spans="1:25" ht="26.25" customHeight="1" x14ac:dyDescent="0.2">
      <c r="A138" s="90"/>
      <c r="B138" s="273" t="s">
        <v>319</v>
      </c>
      <c r="C138" s="286" t="s">
        <v>46</v>
      </c>
      <c r="D138" s="273" t="s">
        <v>40</v>
      </c>
      <c r="E138" s="273" t="s">
        <v>3662</v>
      </c>
      <c r="F138" s="403" t="s">
        <v>338</v>
      </c>
      <c r="G138" s="403"/>
      <c r="H138" s="285" t="s">
        <v>44</v>
      </c>
      <c r="I138" s="288">
        <v>1</v>
      </c>
      <c r="J138" s="287"/>
      <c r="K138" s="287">
        <v>1896.83</v>
      </c>
      <c r="L138" s="287">
        <v>1896.83</v>
      </c>
      <c r="O138" s="44"/>
      <c r="P138" s="44"/>
      <c r="Q138" s="44"/>
      <c r="R138" s="44"/>
      <c r="S138" s="44"/>
      <c r="T138" s="44"/>
      <c r="U138" s="44"/>
      <c r="V138" s="44"/>
      <c r="W138" s="44"/>
      <c r="X138" s="44"/>
      <c r="Y138" s="40"/>
    </row>
    <row r="139" spans="1:25" ht="26.25" customHeight="1" x14ac:dyDescent="0.2">
      <c r="A139" s="90"/>
      <c r="B139" s="278" t="s">
        <v>321</v>
      </c>
      <c r="C139" s="291" t="s">
        <v>228</v>
      </c>
      <c r="D139" s="278" t="s">
        <v>40</v>
      </c>
      <c r="E139" s="278" t="s">
        <v>229</v>
      </c>
      <c r="F139" s="407" t="s">
        <v>338</v>
      </c>
      <c r="G139" s="407"/>
      <c r="H139" s="290" t="s">
        <v>44</v>
      </c>
      <c r="I139" s="294">
        <v>1</v>
      </c>
      <c r="J139" s="294">
        <v>0</v>
      </c>
      <c r="K139" s="292">
        <v>160.52000000000001</v>
      </c>
      <c r="L139" s="292">
        <v>160.52000000000001</v>
      </c>
      <c r="O139" s="44"/>
      <c r="P139" s="44"/>
      <c r="Q139" s="44"/>
      <c r="R139" s="44"/>
      <c r="S139" s="44"/>
      <c r="T139" s="44"/>
      <c r="U139" s="44"/>
      <c r="V139" s="44"/>
      <c r="W139" s="44"/>
      <c r="X139" s="44"/>
      <c r="Y139" s="40"/>
    </row>
    <row r="140" spans="1:25" ht="26.25" customHeight="1" x14ac:dyDescent="0.2">
      <c r="A140" s="90"/>
      <c r="B140" s="278" t="s">
        <v>321</v>
      </c>
      <c r="C140" s="291" t="s">
        <v>3663</v>
      </c>
      <c r="D140" s="278" t="s">
        <v>40</v>
      </c>
      <c r="E140" s="278" t="s">
        <v>3664</v>
      </c>
      <c r="F140" s="407" t="s">
        <v>338</v>
      </c>
      <c r="G140" s="407"/>
      <c r="H140" s="290" t="s">
        <v>44</v>
      </c>
      <c r="I140" s="294">
        <v>1</v>
      </c>
      <c r="J140" s="294">
        <v>0</v>
      </c>
      <c r="K140" s="292">
        <v>24.59</v>
      </c>
      <c r="L140" s="292">
        <v>24.59</v>
      </c>
      <c r="O140" s="44"/>
      <c r="P140" s="44"/>
      <c r="Q140" s="44"/>
      <c r="R140" s="44"/>
      <c r="S140" s="44"/>
      <c r="T140" s="44"/>
      <c r="U140" s="44"/>
      <c r="V140" s="44"/>
      <c r="W140" s="44"/>
      <c r="X140" s="44"/>
      <c r="Y140" s="40"/>
    </row>
    <row r="141" spans="1:25" ht="26.25" customHeight="1" x14ac:dyDescent="0.2">
      <c r="A141" s="90"/>
      <c r="B141" s="278" t="s">
        <v>321</v>
      </c>
      <c r="C141" s="291" t="s">
        <v>395</v>
      </c>
      <c r="D141" s="278" t="s">
        <v>40</v>
      </c>
      <c r="E141" s="278" t="s">
        <v>396</v>
      </c>
      <c r="F141" s="407" t="s">
        <v>324</v>
      </c>
      <c r="G141" s="407"/>
      <c r="H141" s="290" t="s">
        <v>325</v>
      </c>
      <c r="I141" s="294">
        <v>0.32329999999999998</v>
      </c>
      <c r="J141" s="294">
        <v>0</v>
      </c>
      <c r="K141" s="292">
        <v>24.84</v>
      </c>
      <c r="L141" s="292">
        <v>8.0299999999999994</v>
      </c>
      <c r="O141" s="44"/>
      <c r="P141" s="44"/>
      <c r="Q141" s="44"/>
      <c r="R141" s="44"/>
      <c r="S141" s="44"/>
      <c r="T141" s="44"/>
      <c r="U141" s="44"/>
      <c r="V141" s="44"/>
      <c r="W141" s="44"/>
      <c r="X141" s="44"/>
      <c r="Y141" s="40"/>
    </row>
    <row r="142" spans="1:25" ht="26.25" customHeight="1" x14ac:dyDescent="0.2">
      <c r="A142" s="90"/>
      <c r="B142" s="278" t="s">
        <v>321</v>
      </c>
      <c r="C142" s="291" t="s">
        <v>399</v>
      </c>
      <c r="D142" s="278" t="s">
        <v>40</v>
      </c>
      <c r="E142" s="278" t="s">
        <v>400</v>
      </c>
      <c r="F142" s="407" t="s">
        <v>338</v>
      </c>
      <c r="G142" s="407"/>
      <c r="H142" s="290" t="s">
        <v>55</v>
      </c>
      <c r="I142" s="294">
        <v>6.05</v>
      </c>
      <c r="J142" s="294">
        <v>0</v>
      </c>
      <c r="K142" s="292">
        <v>20.67</v>
      </c>
      <c r="L142" s="292">
        <v>125.05</v>
      </c>
      <c r="O142" s="44"/>
      <c r="P142" s="44"/>
      <c r="Q142" s="44"/>
      <c r="R142" s="44"/>
      <c r="S142" s="44"/>
      <c r="T142" s="44"/>
      <c r="U142" s="44"/>
      <c r="V142" s="44"/>
      <c r="W142" s="44"/>
      <c r="X142" s="44"/>
      <c r="Y142" s="40"/>
    </row>
    <row r="143" spans="1:25" ht="26.25" customHeight="1" x14ac:dyDescent="0.2">
      <c r="A143" s="90"/>
      <c r="B143" s="278" t="s">
        <v>321</v>
      </c>
      <c r="C143" s="291" t="s">
        <v>401</v>
      </c>
      <c r="D143" s="278" t="s">
        <v>40</v>
      </c>
      <c r="E143" s="278" t="s">
        <v>402</v>
      </c>
      <c r="F143" s="407" t="s">
        <v>338</v>
      </c>
      <c r="G143" s="407"/>
      <c r="H143" s="290" t="s">
        <v>44</v>
      </c>
      <c r="I143" s="294">
        <v>1</v>
      </c>
      <c r="J143" s="294">
        <v>0</v>
      </c>
      <c r="K143" s="292">
        <v>13.8</v>
      </c>
      <c r="L143" s="292">
        <v>13.8</v>
      </c>
      <c r="O143" s="44"/>
      <c r="P143" s="44"/>
      <c r="Q143" s="44"/>
      <c r="R143" s="44"/>
      <c r="S143" s="44"/>
      <c r="T143" s="44"/>
      <c r="U143" s="44"/>
      <c r="V143" s="44"/>
      <c r="W143" s="44"/>
      <c r="X143" s="44"/>
      <c r="Y143" s="40"/>
    </row>
    <row r="144" spans="1:25" ht="26.25" customHeight="1" x14ac:dyDescent="0.2">
      <c r="A144" s="90"/>
      <c r="B144" s="278" t="s">
        <v>321</v>
      </c>
      <c r="C144" s="291" t="s">
        <v>403</v>
      </c>
      <c r="D144" s="278" t="s">
        <v>40</v>
      </c>
      <c r="E144" s="278" t="s">
        <v>404</v>
      </c>
      <c r="F144" s="407" t="s">
        <v>338</v>
      </c>
      <c r="G144" s="407"/>
      <c r="H144" s="290" t="s">
        <v>44</v>
      </c>
      <c r="I144" s="294">
        <v>1</v>
      </c>
      <c r="J144" s="294">
        <v>0</v>
      </c>
      <c r="K144" s="292">
        <v>22.53</v>
      </c>
      <c r="L144" s="292">
        <v>22.53</v>
      </c>
      <c r="O144" s="44"/>
      <c r="P144" s="44"/>
      <c r="Q144" s="44"/>
      <c r="R144" s="44"/>
      <c r="S144" s="44"/>
      <c r="T144" s="44"/>
      <c r="U144" s="44"/>
      <c r="V144" s="44"/>
      <c r="W144" s="44"/>
      <c r="X144" s="44"/>
      <c r="Y144" s="40"/>
    </row>
    <row r="145" spans="1:25" ht="26.25" customHeight="1" x14ac:dyDescent="0.2">
      <c r="A145" s="90"/>
      <c r="B145" s="278" t="s">
        <v>321</v>
      </c>
      <c r="C145" s="291" t="s">
        <v>405</v>
      </c>
      <c r="D145" s="278" t="s">
        <v>40</v>
      </c>
      <c r="E145" s="278" t="s">
        <v>406</v>
      </c>
      <c r="F145" s="407" t="s">
        <v>338</v>
      </c>
      <c r="G145" s="407"/>
      <c r="H145" s="290" t="s">
        <v>44</v>
      </c>
      <c r="I145" s="294">
        <v>1</v>
      </c>
      <c r="J145" s="294">
        <v>0</v>
      </c>
      <c r="K145" s="292">
        <v>24.73</v>
      </c>
      <c r="L145" s="292">
        <v>24.73</v>
      </c>
      <c r="O145" s="44"/>
      <c r="P145" s="44"/>
      <c r="Q145" s="44"/>
      <c r="R145" s="44"/>
      <c r="S145" s="44"/>
      <c r="T145" s="44"/>
      <c r="U145" s="44"/>
      <c r="V145" s="44"/>
      <c r="W145" s="44"/>
      <c r="X145" s="44"/>
      <c r="Y145" s="40"/>
    </row>
    <row r="146" spans="1:25" ht="26.25" customHeight="1" x14ac:dyDescent="0.2">
      <c r="A146" s="90"/>
      <c r="B146" s="278" t="s">
        <v>321</v>
      </c>
      <c r="C146" s="291" t="s">
        <v>407</v>
      </c>
      <c r="D146" s="278" t="s">
        <v>40</v>
      </c>
      <c r="E146" s="278" t="s">
        <v>408</v>
      </c>
      <c r="F146" s="407" t="s">
        <v>338</v>
      </c>
      <c r="G146" s="407"/>
      <c r="H146" s="290" t="s">
        <v>55</v>
      </c>
      <c r="I146" s="294">
        <v>22.2</v>
      </c>
      <c r="J146" s="294">
        <v>0</v>
      </c>
      <c r="K146" s="292">
        <v>15.54</v>
      </c>
      <c r="L146" s="292">
        <v>344.98</v>
      </c>
      <c r="O146" s="44"/>
      <c r="P146" s="44"/>
      <c r="Q146" s="44"/>
      <c r="R146" s="44"/>
      <c r="S146" s="44"/>
      <c r="T146" s="44"/>
      <c r="U146" s="44"/>
      <c r="V146" s="44"/>
      <c r="W146" s="44"/>
      <c r="X146" s="44"/>
      <c r="Y146" s="40"/>
    </row>
    <row r="147" spans="1:25" ht="26.25" customHeight="1" x14ac:dyDescent="0.2">
      <c r="A147" s="90"/>
      <c r="B147" s="278" t="s">
        <v>321</v>
      </c>
      <c r="C147" s="291" t="s">
        <v>393</v>
      </c>
      <c r="D147" s="278" t="s">
        <v>40</v>
      </c>
      <c r="E147" s="278" t="s">
        <v>394</v>
      </c>
      <c r="F147" s="407" t="s">
        <v>324</v>
      </c>
      <c r="G147" s="407"/>
      <c r="H147" s="290" t="s">
        <v>59</v>
      </c>
      <c r="I147" s="294">
        <v>1.9400000000000001E-2</v>
      </c>
      <c r="J147" s="294">
        <v>0</v>
      </c>
      <c r="K147" s="292">
        <v>711.86</v>
      </c>
      <c r="L147" s="292">
        <v>13.81</v>
      </c>
      <c r="O147" s="44"/>
      <c r="P147" s="44"/>
      <c r="Q147" s="44"/>
      <c r="R147" s="44"/>
      <c r="S147" s="44"/>
      <c r="T147" s="44"/>
      <c r="U147" s="44"/>
      <c r="V147" s="44"/>
      <c r="W147" s="44"/>
      <c r="X147" s="44"/>
      <c r="Y147" s="40"/>
    </row>
    <row r="148" spans="1:25" ht="26.25" customHeight="1" x14ac:dyDescent="0.2">
      <c r="A148" s="90"/>
      <c r="B148" s="278" t="s">
        <v>321</v>
      </c>
      <c r="C148" s="291" t="s">
        <v>391</v>
      </c>
      <c r="D148" s="278" t="s">
        <v>40</v>
      </c>
      <c r="E148" s="278" t="s">
        <v>392</v>
      </c>
      <c r="F148" s="407" t="s">
        <v>338</v>
      </c>
      <c r="G148" s="407"/>
      <c r="H148" s="290" t="s">
        <v>44</v>
      </c>
      <c r="I148" s="294">
        <v>1</v>
      </c>
      <c r="J148" s="294">
        <v>0</v>
      </c>
      <c r="K148" s="292">
        <v>485.78</v>
      </c>
      <c r="L148" s="292">
        <v>485.78</v>
      </c>
      <c r="O148" s="44"/>
      <c r="P148" s="44"/>
      <c r="Q148" s="44"/>
      <c r="R148" s="44"/>
      <c r="S148" s="44"/>
      <c r="T148" s="44"/>
      <c r="U148" s="44"/>
      <c r="V148" s="44"/>
      <c r="W148" s="44"/>
      <c r="X148" s="44"/>
      <c r="Y148" s="40"/>
    </row>
    <row r="149" spans="1:25" ht="26.25" customHeight="1" x14ac:dyDescent="0.2">
      <c r="A149" s="90"/>
      <c r="B149" s="278" t="s">
        <v>321</v>
      </c>
      <c r="C149" s="291" t="s">
        <v>409</v>
      </c>
      <c r="D149" s="278" t="s">
        <v>40</v>
      </c>
      <c r="E149" s="278" t="s">
        <v>410</v>
      </c>
      <c r="F149" s="407" t="s">
        <v>338</v>
      </c>
      <c r="G149" s="407"/>
      <c r="H149" s="290" t="s">
        <v>44</v>
      </c>
      <c r="I149" s="294">
        <v>1</v>
      </c>
      <c r="J149" s="294">
        <v>0</v>
      </c>
      <c r="K149" s="292">
        <v>91.54</v>
      </c>
      <c r="L149" s="292">
        <v>91.54</v>
      </c>
      <c r="O149" s="44"/>
      <c r="P149" s="44"/>
      <c r="Q149" s="44"/>
      <c r="R149" s="44"/>
      <c r="S149" s="44"/>
      <c r="T149" s="44"/>
      <c r="U149" s="44"/>
      <c r="V149" s="44"/>
      <c r="W149" s="44"/>
      <c r="X149" s="44"/>
      <c r="Y149" s="40"/>
    </row>
    <row r="150" spans="1:25" ht="26.25" customHeight="1" x14ac:dyDescent="0.2">
      <c r="A150" s="90"/>
      <c r="B150" s="278" t="s">
        <v>321</v>
      </c>
      <c r="C150" s="291" t="s">
        <v>411</v>
      </c>
      <c r="D150" s="278" t="s">
        <v>40</v>
      </c>
      <c r="E150" s="278" t="s">
        <v>412</v>
      </c>
      <c r="F150" s="407" t="s">
        <v>338</v>
      </c>
      <c r="G150" s="407"/>
      <c r="H150" s="290" t="s">
        <v>55</v>
      </c>
      <c r="I150" s="294">
        <v>1.95</v>
      </c>
      <c r="J150" s="294">
        <v>0</v>
      </c>
      <c r="K150" s="292">
        <v>53.86</v>
      </c>
      <c r="L150" s="292">
        <v>105.02</v>
      </c>
      <c r="O150" s="44"/>
      <c r="P150" s="44"/>
      <c r="Q150" s="44"/>
      <c r="R150" s="44"/>
      <c r="S150" s="44"/>
      <c r="T150" s="44"/>
      <c r="U150" s="44"/>
      <c r="V150" s="44"/>
      <c r="W150" s="44"/>
      <c r="X150" s="44"/>
      <c r="Y150" s="40"/>
    </row>
    <row r="151" spans="1:25" ht="26.25" customHeight="1" x14ac:dyDescent="0.2">
      <c r="A151" s="90"/>
      <c r="B151" s="278" t="s">
        <v>321</v>
      </c>
      <c r="C151" s="291" t="s">
        <v>397</v>
      </c>
      <c r="D151" s="278" t="s">
        <v>40</v>
      </c>
      <c r="E151" s="278" t="s">
        <v>398</v>
      </c>
      <c r="F151" s="407" t="s">
        <v>324</v>
      </c>
      <c r="G151" s="407"/>
      <c r="H151" s="290" t="s">
        <v>325</v>
      </c>
      <c r="I151" s="294">
        <v>2.9102000000000001</v>
      </c>
      <c r="J151" s="294">
        <v>0</v>
      </c>
      <c r="K151" s="292">
        <v>29.9</v>
      </c>
      <c r="L151" s="292">
        <v>87.01</v>
      </c>
      <c r="O151" s="44"/>
      <c r="P151" s="44"/>
      <c r="Q151" s="44"/>
      <c r="R151" s="44"/>
      <c r="S151" s="44"/>
      <c r="T151" s="44"/>
      <c r="U151" s="44"/>
      <c r="V151" s="44"/>
      <c r="W151" s="44"/>
      <c r="X151" s="44"/>
      <c r="Y151" s="40"/>
    </row>
    <row r="152" spans="1:25" ht="26.25" customHeight="1" x14ac:dyDescent="0.2">
      <c r="A152" s="90"/>
      <c r="B152" s="274" t="s">
        <v>347</v>
      </c>
      <c r="C152" s="296" t="s">
        <v>413</v>
      </c>
      <c r="D152" s="274" t="s">
        <v>40</v>
      </c>
      <c r="E152" s="274" t="s">
        <v>414</v>
      </c>
      <c r="F152" s="404" t="s">
        <v>348</v>
      </c>
      <c r="G152" s="404"/>
      <c r="H152" s="295" t="s">
        <v>44</v>
      </c>
      <c r="I152" s="298">
        <v>1</v>
      </c>
      <c r="J152" s="298">
        <v>0</v>
      </c>
      <c r="K152" s="297">
        <v>285.44</v>
      </c>
      <c r="L152" s="297">
        <v>285.44</v>
      </c>
      <c r="O152" s="44"/>
      <c r="P152" s="44"/>
      <c r="Q152" s="44"/>
      <c r="R152" s="44"/>
      <c r="S152" s="44"/>
      <c r="T152" s="44"/>
      <c r="U152" s="44"/>
      <c r="V152" s="44"/>
      <c r="W152" s="44"/>
      <c r="X152" s="44"/>
      <c r="Y152" s="40"/>
    </row>
    <row r="153" spans="1:25" ht="26.25" customHeight="1" x14ac:dyDescent="0.2">
      <c r="A153" s="90"/>
      <c r="B153" s="274" t="s">
        <v>347</v>
      </c>
      <c r="C153" s="296" t="s">
        <v>419</v>
      </c>
      <c r="D153" s="274" t="s">
        <v>40</v>
      </c>
      <c r="E153" s="274" t="s">
        <v>420</v>
      </c>
      <c r="F153" s="404" t="s">
        <v>348</v>
      </c>
      <c r="G153" s="404"/>
      <c r="H153" s="295" t="s">
        <v>44</v>
      </c>
      <c r="I153" s="298">
        <v>3</v>
      </c>
      <c r="J153" s="298">
        <v>0</v>
      </c>
      <c r="K153" s="297">
        <v>10.26</v>
      </c>
      <c r="L153" s="297">
        <v>30.78</v>
      </c>
      <c r="O153" s="44"/>
      <c r="P153" s="44"/>
      <c r="Q153" s="44"/>
      <c r="R153" s="44"/>
      <c r="S153" s="44"/>
      <c r="T153" s="44"/>
      <c r="U153" s="44"/>
      <c r="V153" s="44"/>
      <c r="W153" s="44"/>
      <c r="X153" s="44"/>
      <c r="Y153" s="40"/>
    </row>
    <row r="154" spans="1:25" ht="26.25" customHeight="1" x14ac:dyDescent="0.2">
      <c r="A154" s="90"/>
      <c r="B154" s="274" t="s">
        <v>347</v>
      </c>
      <c r="C154" s="296" t="s">
        <v>425</v>
      </c>
      <c r="D154" s="274" t="s">
        <v>40</v>
      </c>
      <c r="E154" s="274" t="s">
        <v>3666</v>
      </c>
      <c r="F154" s="404" t="s">
        <v>348</v>
      </c>
      <c r="G154" s="404"/>
      <c r="H154" s="295" t="s">
        <v>44</v>
      </c>
      <c r="I154" s="298">
        <v>1</v>
      </c>
      <c r="J154" s="298">
        <v>0</v>
      </c>
      <c r="K154" s="297">
        <v>40.26</v>
      </c>
      <c r="L154" s="297">
        <v>40.26</v>
      </c>
      <c r="O154" s="44"/>
      <c r="P154" s="44"/>
      <c r="Q154" s="44"/>
      <c r="R154" s="44"/>
      <c r="S154" s="44"/>
      <c r="T154" s="44"/>
      <c r="U154" s="44"/>
      <c r="V154" s="44"/>
      <c r="W154" s="44"/>
      <c r="X154" s="44"/>
      <c r="Y154" s="40"/>
    </row>
    <row r="155" spans="1:25" ht="26.25" customHeight="1" x14ac:dyDescent="0.2">
      <c r="A155" s="90"/>
      <c r="B155" s="274" t="s">
        <v>347</v>
      </c>
      <c r="C155" s="296" t="s">
        <v>423</v>
      </c>
      <c r="D155" s="274" t="s">
        <v>40</v>
      </c>
      <c r="E155" s="274" t="s">
        <v>424</v>
      </c>
      <c r="F155" s="404" t="s">
        <v>348</v>
      </c>
      <c r="G155" s="404"/>
      <c r="H155" s="295" t="s">
        <v>44</v>
      </c>
      <c r="I155" s="298">
        <v>0.06</v>
      </c>
      <c r="J155" s="298">
        <v>0</v>
      </c>
      <c r="K155" s="297">
        <v>60.63</v>
      </c>
      <c r="L155" s="297">
        <v>3.63</v>
      </c>
      <c r="O155" s="44"/>
      <c r="P155" s="44"/>
      <c r="Q155" s="44"/>
      <c r="R155" s="44"/>
      <c r="S155" s="44"/>
      <c r="T155" s="44"/>
      <c r="U155" s="44"/>
      <c r="V155" s="44"/>
      <c r="W155" s="44"/>
      <c r="X155" s="44"/>
      <c r="Y155" s="40"/>
    </row>
    <row r="156" spans="1:25" ht="26.25" customHeight="1" x14ac:dyDescent="0.2">
      <c r="A156" s="90"/>
      <c r="B156" s="274" t="s">
        <v>347</v>
      </c>
      <c r="C156" s="296" t="s">
        <v>427</v>
      </c>
      <c r="D156" s="274" t="s">
        <v>40</v>
      </c>
      <c r="E156" s="274" t="s">
        <v>428</v>
      </c>
      <c r="F156" s="404" t="s">
        <v>348</v>
      </c>
      <c r="G156" s="404"/>
      <c r="H156" s="295" t="s">
        <v>44</v>
      </c>
      <c r="I156" s="298">
        <v>2</v>
      </c>
      <c r="J156" s="298">
        <v>0</v>
      </c>
      <c r="K156" s="297">
        <v>0.3</v>
      </c>
      <c r="L156" s="297">
        <v>0.6</v>
      </c>
      <c r="O156" s="44"/>
      <c r="P156" s="44"/>
      <c r="Q156" s="44"/>
      <c r="R156" s="44"/>
      <c r="S156" s="44"/>
      <c r="T156" s="44"/>
      <c r="U156" s="44"/>
      <c r="V156" s="44"/>
      <c r="W156" s="44"/>
      <c r="X156" s="44"/>
      <c r="Y156" s="40"/>
    </row>
    <row r="157" spans="1:25" ht="26.25" customHeight="1" x14ac:dyDescent="0.2">
      <c r="A157" s="90"/>
      <c r="B157" s="274" t="s">
        <v>347</v>
      </c>
      <c r="C157" s="296" t="s">
        <v>415</v>
      </c>
      <c r="D157" s="274" t="s">
        <v>40</v>
      </c>
      <c r="E157" s="274" t="s">
        <v>416</v>
      </c>
      <c r="F157" s="404" t="s">
        <v>348</v>
      </c>
      <c r="G157" s="404"/>
      <c r="H157" s="295" t="s">
        <v>44</v>
      </c>
      <c r="I157" s="298">
        <v>1</v>
      </c>
      <c r="J157" s="298">
        <v>0</v>
      </c>
      <c r="K157" s="297">
        <v>19.309999999999999</v>
      </c>
      <c r="L157" s="297">
        <v>19.309999999999999</v>
      </c>
      <c r="O157" s="44"/>
      <c r="P157" s="44"/>
      <c r="Q157" s="44"/>
      <c r="R157" s="44"/>
      <c r="S157" s="44"/>
      <c r="T157" s="44"/>
      <c r="U157" s="44"/>
      <c r="V157" s="44"/>
      <c r="W157" s="44"/>
      <c r="X157" s="44"/>
      <c r="Y157" s="40"/>
    </row>
    <row r="158" spans="1:25" ht="26.25" customHeight="1" x14ac:dyDescent="0.2">
      <c r="A158" s="90"/>
      <c r="B158" s="274" t="s">
        <v>347</v>
      </c>
      <c r="C158" s="296" t="s">
        <v>421</v>
      </c>
      <c r="D158" s="274" t="s">
        <v>40</v>
      </c>
      <c r="E158" s="274" t="s">
        <v>422</v>
      </c>
      <c r="F158" s="404" t="s">
        <v>348</v>
      </c>
      <c r="G158" s="404"/>
      <c r="H158" s="295" t="s">
        <v>44</v>
      </c>
      <c r="I158" s="298">
        <v>2</v>
      </c>
      <c r="J158" s="298">
        <v>0</v>
      </c>
      <c r="K158" s="297">
        <v>1.43</v>
      </c>
      <c r="L158" s="297">
        <v>2.86</v>
      </c>
      <c r="O158" s="44"/>
      <c r="P158" s="44"/>
      <c r="Q158" s="44"/>
      <c r="R158" s="44"/>
      <c r="S158" s="44"/>
      <c r="T158" s="44"/>
      <c r="U158" s="44"/>
      <c r="V158" s="44"/>
      <c r="W158" s="44"/>
      <c r="X158" s="44"/>
      <c r="Y158" s="40"/>
    </row>
    <row r="159" spans="1:25" ht="26.25" customHeight="1" x14ac:dyDescent="0.2">
      <c r="A159" s="90"/>
      <c r="B159" s="274" t="s">
        <v>347</v>
      </c>
      <c r="C159" s="296" t="s">
        <v>417</v>
      </c>
      <c r="D159" s="274" t="s">
        <v>40</v>
      </c>
      <c r="E159" s="274" t="s">
        <v>418</v>
      </c>
      <c r="F159" s="404" t="s">
        <v>348</v>
      </c>
      <c r="G159" s="404"/>
      <c r="H159" s="295" t="s">
        <v>44</v>
      </c>
      <c r="I159" s="298">
        <v>1</v>
      </c>
      <c r="J159" s="298">
        <v>0</v>
      </c>
      <c r="K159" s="297">
        <v>5.92</v>
      </c>
      <c r="L159" s="297">
        <v>5.92</v>
      </c>
      <c r="O159" s="44"/>
      <c r="P159" s="44"/>
      <c r="Q159" s="44"/>
      <c r="R159" s="44"/>
      <c r="S159" s="44"/>
      <c r="T159" s="44"/>
      <c r="U159" s="44"/>
      <c r="V159" s="44"/>
      <c r="W159" s="44"/>
      <c r="X159" s="44"/>
      <c r="Y159" s="40"/>
    </row>
    <row r="160" spans="1:25" ht="26.25" customHeight="1" x14ac:dyDescent="0.2">
      <c r="A160" s="90"/>
      <c r="B160" s="274" t="s">
        <v>347</v>
      </c>
      <c r="C160" s="296" t="s">
        <v>426</v>
      </c>
      <c r="D160" s="274" t="s">
        <v>40</v>
      </c>
      <c r="E160" s="274" t="s">
        <v>3665</v>
      </c>
      <c r="F160" s="404" t="s">
        <v>348</v>
      </c>
      <c r="G160" s="404"/>
      <c r="H160" s="295" t="s">
        <v>55</v>
      </c>
      <c r="I160" s="298">
        <v>0.16639999999999999</v>
      </c>
      <c r="J160" s="298">
        <v>0</v>
      </c>
      <c r="K160" s="297">
        <v>3.85</v>
      </c>
      <c r="L160" s="297">
        <v>0.64</v>
      </c>
      <c r="O160" s="44"/>
      <c r="P160" s="44"/>
      <c r="Q160" s="44"/>
      <c r="R160" s="44"/>
      <c r="S160" s="44"/>
      <c r="T160" s="44"/>
      <c r="U160" s="44"/>
      <c r="V160" s="44"/>
      <c r="W160" s="44"/>
      <c r="X160" s="44"/>
      <c r="Y160" s="40"/>
    </row>
    <row r="161" spans="1:25" ht="26.25" customHeight="1" x14ac:dyDescent="0.2">
      <c r="A161" s="90"/>
      <c r="B161" s="275"/>
      <c r="C161" s="275"/>
      <c r="D161" s="275"/>
      <c r="E161" s="275"/>
      <c r="F161" s="275"/>
      <c r="G161" s="275" t="s">
        <v>331</v>
      </c>
      <c r="H161" s="302">
        <v>415.15</v>
      </c>
      <c r="I161" s="275" t="s">
        <v>332</v>
      </c>
      <c r="J161" s="302">
        <v>0</v>
      </c>
      <c r="K161" s="275" t="s">
        <v>333</v>
      </c>
      <c r="L161" s="302">
        <v>415.15</v>
      </c>
      <c r="O161" s="44"/>
      <c r="P161" s="44"/>
      <c r="Q161" s="44"/>
      <c r="R161" s="44"/>
      <c r="S161" s="44"/>
      <c r="T161" s="44"/>
      <c r="U161" s="44"/>
      <c r="V161" s="44"/>
      <c r="W161" s="44"/>
      <c r="X161" s="44"/>
      <c r="Y161" s="40"/>
    </row>
    <row r="162" spans="1:25" ht="26.25" customHeight="1" thickBot="1" x14ac:dyDescent="0.25">
      <c r="A162" s="90"/>
      <c r="B162" s="275"/>
      <c r="C162" s="275"/>
      <c r="D162" s="275"/>
      <c r="E162" s="275"/>
      <c r="F162" s="275"/>
      <c r="G162" s="275" t="s">
        <v>334</v>
      </c>
      <c r="H162" s="302">
        <v>394.73</v>
      </c>
      <c r="I162" s="409"/>
      <c r="J162" s="409" t="s">
        <v>335</v>
      </c>
      <c r="K162" s="275"/>
      <c r="L162" s="302">
        <v>2291.56</v>
      </c>
      <c r="O162" s="44"/>
      <c r="P162" s="44"/>
      <c r="Q162" s="44"/>
      <c r="R162" s="44"/>
      <c r="S162" s="44"/>
      <c r="T162" s="44"/>
      <c r="U162" s="44"/>
      <c r="V162" s="44"/>
      <c r="W162" s="44"/>
      <c r="X162" s="44"/>
      <c r="Y162" s="40"/>
    </row>
    <row r="163" spans="1:25" ht="26.25" customHeight="1" thickTop="1" x14ac:dyDescent="0.2">
      <c r="A163" s="90"/>
      <c r="B163" s="289"/>
      <c r="C163" s="289"/>
      <c r="D163" s="289"/>
      <c r="E163" s="289"/>
      <c r="F163" s="289"/>
      <c r="G163" s="289"/>
      <c r="H163" s="289"/>
      <c r="I163" s="289"/>
      <c r="J163" s="289"/>
      <c r="K163" s="289"/>
      <c r="L163" s="289"/>
      <c r="O163" s="44"/>
      <c r="P163" s="44"/>
      <c r="Q163" s="44"/>
      <c r="R163" s="44"/>
      <c r="S163" s="44"/>
      <c r="T163" s="44"/>
      <c r="U163" s="44"/>
      <c r="V163" s="44"/>
      <c r="W163" s="44"/>
      <c r="X163" s="44"/>
      <c r="Y163" s="40"/>
    </row>
    <row r="164" spans="1:25" ht="26.25" customHeight="1" x14ac:dyDescent="0.2">
      <c r="A164" s="90"/>
      <c r="B164" s="276" t="s">
        <v>1421</v>
      </c>
      <c r="C164" s="277" t="s">
        <v>28</v>
      </c>
      <c r="D164" s="276" t="s">
        <v>29</v>
      </c>
      <c r="E164" s="276" t="s">
        <v>30</v>
      </c>
      <c r="F164" s="405" t="s">
        <v>318</v>
      </c>
      <c r="G164" s="405"/>
      <c r="H164" s="284" t="s">
        <v>31</v>
      </c>
      <c r="I164" s="277" t="s">
        <v>32</v>
      </c>
      <c r="J164" s="277" t="s">
        <v>2407</v>
      </c>
      <c r="K164" s="277" t="s">
        <v>33</v>
      </c>
      <c r="L164" s="277" t="s">
        <v>35</v>
      </c>
      <c r="O164" s="44"/>
      <c r="P164" s="44"/>
      <c r="Q164" s="44"/>
      <c r="R164" s="44"/>
      <c r="S164" s="44"/>
      <c r="T164" s="44"/>
      <c r="U164" s="44"/>
      <c r="V164" s="44"/>
      <c r="W164" s="44"/>
      <c r="X164" s="44"/>
      <c r="Y164" s="40"/>
    </row>
    <row r="165" spans="1:25" ht="26.25" customHeight="1" x14ac:dyDescent="0.2">
      <c r="A165" s="90"/>
      <c r="B165" s="273" t="s">
        <v>319</v>
      </c>
      <c r="C165" s="286" t="s">
        <v>48</v>
      </c>
      <c r="D165" s="273" t="s">
        <v>40</v>
      </c>
      <c r="E165" s="273" t="s">
        <v>49</v>
      </c>
      <c r="F165" s="403" t="s">
        <v>429</v>
      </c>
      <c r="G165" s="403"/>
      <c r="H165" s="285" t="s">
        <v>41</v>
      </c>
      <c r="I165" s="288">
        <v>1</v>
      </c>
      <c r="J165" s="287"/>
      <c r="K165" s="287">
        <v>459.83</v>
      </c>
      <c r="L165" s="287">
        <v>459.83</v>
      </c>
      <c r="O165" s="44"/>
      <c r="P165" s="44"/>
      <c r="Q165" s="44"/>
      <c r="R165" s="44"/>
      <c r="S165" s="44"/>
      <c r="T165" s="44"/>
      <c r="U165" s="44"/>
      <c r="V165" s="44"/>
      <c r="W165" s="44"/>
      <c r="X165" s="44"/>
      <c r="Y165" s="40"/>
    </row>
    <row r="166" spans="1:25" ht="26.25" customHeight="1" x14ac:dyDescent="0.2">
      <c r="A166" s="90"/>
      <c r="B166" s="278" t="s">
        <v>321</v>
      </c>
      <c r="C166" s="291" t="s">
        <v>322</v>
      </c>
      <c r="D166" s="278" t="s">
        <v>40</v>
      </c>
      <c r="E166" s="278" t="s">
        <v>323</v>
      </c>
      <c r="F166" s="407" t="s">
        <v>324</v>
      </c>
      <c r="G166" s="407"/>
      <c r="H166" s="290" t="s">
        <v>325</v>
      </c>
      <c r="I166" s="294">
        <v>1.1186</v>
      </c>
      <c r="J166" s="294">
        <v>0</v>
      </c>
      <c r="K166" s="292">
        <v>23.08</v>
      </c>
      <c r="L166" s="292">
        <v>25.81</v>
      </c>
      <c r="O166" s="44"/>
      <c r="P166" s="44"/>
      <c r="Q166" s="44"/>
      <c r="R166" s="44"/>
      <c r="S166" s="44"/>
      <c r="T166" s="44"/>
      <c r="U166" s="44"/>
      <c r="V166" s="44"/>
      <c r="W166" s="44"/>
      <c r="X166" s="44"/>
      <c r="Y166" s="40"/>
    </row>
    <row r="167" spans="1:25" ht="26.25" customHeight="1" x14ac:dyDescent="0.2">
      <c r="A167" s="90"/>
      <c r="B167" s="278" t="s">
        <v>321</v>
      </c>
      <c r="C167" s="291" t="s">
        <v>430</v>
      </c>
      <c r="D167" s="278" t="s">
        <v>40</v>
      </c>
      <c r="E167" s="278" t="s">
        <v>431</v>
      </c>
      <c r="F167" s="407" t="s">
        <v>341</v>
      </c>
      <c r="G167" s="407"/>
      <c r="H167" s="290" t="s">
        <v>41</v>
      </c>
      <c r="I167" s="294">
        <v>0.5</v>
      </c>
      <c r="J167" s="294">
        <v>0</v>
      </c>
      <c r="K167" s="292">
        <v>23.7</v>
      </c>
      <c r="L167" s="292">
        <v>11.85</v>
      </c>
      <c r="O167" s="44"/>
      <c r="P167" s="44"/>
      <c r="Q167" s="44"/>
      <c r="R167" s="44"/>
      <c r="S167" s="44"/>
      <c r="T167" s="44"/>
      <c r="U167" s="44"/>
      <c r="V167" s="44"/>
      <c r="W167" s="44"/>
      <c r="X167" s="44"/>
      <c r="Y167" s="40"/>
    </row>
    <row r="168" spans="1:25" ht="26.25" customHeight="1" x14ac:dyDescent="0.2">
      <c r="A168" s="90"/>
      <c r="B168" s="278" t="s">
        <v>321</v>
      </c>
      <c r="C168" s="291" t="s">
        <v>339</v>
      </c>
      <c r="D168" s="278" t="s">
        <v>40</v>
      </c>
      <c r="E168" s="278" t="s">
        <v>340</v>
      </c>
      <c r="F168" s="407" t="s">
        <v>324</v>
      </c>
      <c r="G168" s="407"/>
      <c r="H168" s="290" t="s">
        <v>325</v>
      </c>
      <c r="I168" s="294">
        <v>0.37290000000000001</v>
      </c>
      <c r="J168" s="294">
        <v>0</v>
      </c>
      <c r="K168" s="292">
        <v>27.55</v>
      </c>
      <c r="L168" s="292">
        <v>10.27</v>
      </c>
      <c r="O168" s="44"/>
      <c r="P168" s="44"/>
      <c r="Q168" s="44"/>
      <c r="R168" s="44"/>
      <c r="S168" s="44"/>
      <c r="T168" s="44"/>
      <c r="U168" s="44"/>
      <c r="V168" s="44"/>
      <c r="W168" s="44"/>
      <c r="X168" s="44"/>
      <c r="Y168" s="40"/>
    </row>
    <row r="169" spans="1:25" ht="26.25" customHeight="1" x14ac:dyDescent="0.2">
      <c r="A169" s="90"/>
      <c r="B169" s="274" t="s">
        <v>347</v>
      </c>
      <c r="C169" s="296" t="s">
        <v>432</v>
      </c>
      <c r="D169" s="274" t="s">
        <v>40</v>
      </c>
      <c r="E169" s="274" t="s">
        <v>433</v>
      </c>
      <c r="F169" s="404" t="s">
        <v>348</v>
      </c>
      <c r="G169" s="404"/>
      <c r="H169" s="295" t="s">
        <v>55</v>
      </c>
      <c r="I169" s="298">
        <v>3.2082999999999999</v>
      </c>
      <c r="J169" s="298">
        <v>0</v>
      </c>
      <c r="K169" s="297">
        <v>3.55</v>
      </c>
      <c r="L169" s="297">
        <v>11.38</v>
      </c>
      <c r="O169" s="44"/>
      <c r="P169" s="44"/>
      <c r="Q169" s="44"/>
      <c r="R169" s="44"/>
      <c r="S169" s="44"/>
      <c r="T169" s="44"/>
      <c r="U169" s="44"/>
      <c r="V169" s="44"/>
      <c r="W169" s="44"/>
      <c r="X169" s="44"/>
      <c r="Y169" s="40"/>
    </row>
    <row r="170" spans="1:25" ht="26.25" customHeight="1" x14ac:dyDescent="0.2">
      <c r="A170" s="90"/>
      <c r="B170" s="274" t="s">
        <v>347</v>
      </c>
      <c r="C170" s="296" t="s">
        <v>434</v>
      </c>
      <c r="D170" s="274" t="s">
        <v>40</v>
      </c>
      <c r="E170" s="274" t="s">
        <v>435</v>
      </c>
      <c r="F170" s="404" t="s">
        <v>348</v>
      </c>
      <c r="G170" s="404"/>
      <c r="H170" s="295" t="s">
        <v>41</v>
      </c>
      <c r="I170" s="298">
        <v>1</v>
      </c>
      <c r="J170" s="298">
        <v>0</v>
      </c>
      <c r="K170" s="297">
        <v>400</v>
      </c>
      <c r="L170" s="297">
        <v>400</v>
      </c>
      <c r="O170" s="44"/>
      <c r="P170" s="44"/>
      <c r="Q170" s="44"/>
      <c r="R170" s="44"/>
      <c r="S170" s="44"/>
      <c r="T170" s="44"/>
      <c r="U170" s="44"/>
      <c r="V170" s="44"/>
      <c r="W170" s="44"/>
      <c r="X170" s="44"/>
      <c r="Y170" s="40"/>
    </row>
    <row r="171" spans="1:25" ht="26.25" customHeight="1" x14ac:dyDescent="0.2">
      <c r="A171" s="90"/>
      <c r="B171" s="274" t="s">
        <v>347</v>
      </c>
      <c r="C171" s="296" t="s">
        <v>436</v>
      </c>
      <c r="D171" s="274" t="s">
        <v>40</v>
      </c>
      <c r="E171" s="274" t="s">
        <v>437</v>
      </c>
      <c r="F171" s="404" t="s">
        <v>348</v>
      </c>
      <c r="G171" s="404"/>
      <c r="H171" s="295" t="s">
        <v>65</v>
      </c>
      <c r="I171" s="298">
        <v>1.1299999999999999E-2</v>
      </c>
      <c r="J171" s="298">
        <v>0</v>
      </c>
      <c r="K171" s="297">
        <v>29.02</v>
      </c>
      <c r="L171" s="297">
        <v>0.32</v>
      </c>
      <c r="O171" s="44"/>
      <c r="P171" s="44"/>
      <c r="Q171" s="44"/>
      <c r="R171" s="44"/>
      <c r="S171" s="44"/>
      <c r="T171" s="44"/>
      <c r="U171" s="44"/>
      <c r="V171" s="44"/>
      <c r="W171" s="44"/>
      <c r="X171" s="44"/>
      <c r="Y171" s="40"/>
    </row>
    <row r="172" spans="1:25" ht="26.25" customHeight="1" x14ac:dyDescent="0.2">
      <c r="A172" s="90"/>
      <c r="B172" s="274" t="s">
        <v>347</v>
      </c>
      <c r="C172" s="296" t="s">
        <v>438</v>
      </c>
      <c r="D172" s="274" t="s">
        <v>40</v>
      </c>
      <c r="E172" s="274" t="s">
        <v>439</v>
      </c>
      <c r="F172" s="404" t="s">
        <v>348</v>
      </c>
      <c r="G172" s="404"/>
      <c r="H172" s="295" t="s">
        <v>65</v>
      </c>
      <c r="I172" s="298">
        <v>1.32E-2</v>
      </c>
      <c r="J172" s="298">
        <v>0</v>
      </c>
      <c r="K172" s="297">
        <v>15.55</v>
      </c>
      <c r="L172" s="297">
        <v>0.2</v>
      </c>
      <c r="O172" s="44"/>
      <c r="P172" s="44"/>
      <c r="Q172" s="44"/>
      <c r="R172" s="44"/>
      <c r="S172" s="44"/>
      <c r="T172" s="44"/>
      <c r="U172" s="44"/>
      <c r="V172" s="44"/>
      <c r="W172" s="44"/>
      <c r="X172" s="44"/>
      <c r="Y172" s="40"/>
    </row>
    <row r="173" spans="1:25" ht="26.25" customHeight="1" x14ac:dyDescent="0.2">
      <c r="A173" s="90"/>
      <c r="B173" s="275"/>
      <c r="C173" s="275"/>
      <c r="D173" s="275"/>
      <c r="E173" s="275"/>
      <c r="F173" s="275"/>
      <c r="G173" s="275" t="s">
        <v>331</v>
      </c>
      <c r="H173" s="302">
        <v>32.5</v>
      </c>
      <c r="I173" s="275" t="s">
        <v>332</v>
      </c>
      <c r="J173" s="302">
        <v>0</v>
      </c>
      <c r="K173" s="275" t="s">
        <v>333</v>
      </c>
      <c r="L173" s="302">
        <v>32.5</v>
      </c>
      <c r="O173" s="44"/>
      <c r="P173" s="44"/>
      <c r="Q173" s="44"/>
      <c r="R173" s="44"/>
      <c r="S173" s="44"/>
      <c r="T173" s="44"/>
      <c r="U173" s="44"/>
      <c r="V173" s="44"/>
      <c r="W173" s="44"/>
      <c r="X173" s="44"/>
      <c r="Y173" s="40"/>
    </row>
    <row r="174" spans="1:25" ht="26.25" customHeight="1" thickBot="1" x14ac:dyDescent="0.25">
      <c r="A174" s="90"/>
      <c r="B174" s="275"/>
      <c r="C174" s="275"/>
      <c r="D174" s="275"/>
      <c r="E174" s="275"/>
      <c r="F174" s="275"/>
      <c r="G174" s="275" t="s">
        <v>334</v>
      </c>
      <c r="H174" s="302">
        <v>95.69</v>
      </c>
      <c r="I174" s="409"/>
      <c r="J174" s="409" t="s">
        <v>335</v>
      </c>
      <c r="K174" s="275"/>
      <c r="L174" s="302">
        <v>555.52</v>
      </c>
      <c r="O174" s="44"/>
      <c r="P174" s="44"/>
      <c r="Q174" s="44"/>
      <c r="R174" s="44"/>
      <c r="S174" s="44"/>
      <c r="T174" s="44"/>
      <c r="U174" s="44"/>
      <c r="V174" s="44"/>
      <c r="W174" s="44"/>
      <c r="X174" s="44"/>
      <c r="Y174" s="40"/>
    </row>
    <row r="175" spans="1:25" ht="26.25" customHeight="1" thickTop="1" x14ac:dyDescent="0.2">
      <c r="A175" s="90"/>
      <c r="B175" s="289"/>
      <c r="C175" s="289"/>
      <c r="D175" s="289"/>
      <c r="E175" s="289"/>
      <c r="F175" s="289"/>
      <c r="G175" s="289"/>
      <c r="H175" s="289"/>
      <c r="I175" s="289"/>
      <c r="J175" s="289"/>
      <c r="K175" s="289"/>
      <c r="L175" s="289"/>
      <c r="O175" s="44"/>
      <c r="P175" s="44"/>
      <c r="Q175" s="44"/>
      <c r="R175" s="44"/>
      <c r="S175" s="44"/>
      <c r="T175" s="44"/>
      <c r="U175" s="44"/>
      <c r="V175" s="44"/>
      <c r="W175" s="44"/>
      <c r="X175" s="44"/>
      <c r="Y175" s="40"/>
    </row>
    <row r="176" spans="1:25" ht="26.25" customHeight="1" x14ac:dyDescent="0.2">
      <c r="A176" s="90"/>
      <c r="B176" s="276" t="s">
        <v>1422</v>
      </c>
      <c r="C176" s="277" t="s">
        <v>28</v>
      </c>
      <c r="D176" s="276" t="s">
        <v>29</v>
      </c>
      <c r="E176" s="276" t="s">
        <v>30</v>
      </c>
      <c r="F176" s="405" t="s">
        <v>318</v>
      </c>
      <c r="G176" s="405"/>
      <c r="H176" s="284" t="s">
        <v>31</v>
      </c>
      <c r="I176" s="277" t="s">
        <v>32</v>
      </c>
      <c r="J176" s="277" t="s">
        <v>2407</v>
      </c>
      <c r="K176" s="277" t="s">
        <v>33</v>
      </c>
      <c r="L176" s="277" t="s">
        <v>35</v>
      </c>
      <c r="O176" s="44"/>
      <c r="P176" s="44"/>
      <c r="Q176" s="44"/>
      <c r="R176" s="44"/>
      <c r="S176" s="44"/>
      <c r="T176" s="44"/>
      <c r="U176" s="44"/>
      <c r="V176" s="44"/>
      <c r="W176" s="44"/>
      <c r="X176" s="44"/>
      <c r="Y176" s="40"/>
    </row>
    <row r="177" spans="1:25" ht="26.25" customHeight="1" x14ac:dyDescent="0.2">
      <c r="A177" s="90"/>
      <c r="B177" s="273" t="s">
        <v>319</v>
      </c>
      <c r="C177" s="286" t="s">
        <v>1424</v>
      </c>
      <c r="D177" s="273" t="s">
        <v>196</v>
      </c>
      <c r="E177" s="273" t="s">
        <v>3667</v>
      </c>
      <c r="F177" s="403">
        <v>5.07</v>
      </c>
      <c r="G177" s="403"/>
      <c r="H177" s="285" t="s">
        <v>59</v>
      </c>
      <c r="I177" s="288">
        <v>1</v>
      </c>
      <c r="J177" s="287"/>
      <c r="K177" s="287">
        <v>110.26</v>
      </c>
      <c r="L177" s="287">
        <v>110.26</v>
      </c>
      <c r="O177" s="44"/>
      <c r="P177" s="44"/>
      <c r="Q177" s="44"/>
      <c r="R177" s="44"/>
      <c r="S177" s="44"/>
      <c r="T177" s="44"/>
      <c r="U177" s="44"/>
      <c r="V177" s="44"/>
      <c r="W177" s="44"/>
      <c r="X177" s="44"/>
      <c r="Y177" s="40"/>
    </row>
    <row r="178" spans="1:25" ht="26.25" customHeight="1" x14ac:dyDescent="0.2">
      <c r="A178" s="90"/>
      <c r="B178" s="274" t="s">
        <v>347</v>
      </c>
      <c r="C178" s="296" t="s">
        <v>1662</v>
      </c>
      <c r="D178" s="274" t="s">
        <v>196</v>
      </c>
      <c r="E178" s="274" t="s">
        <v>3668</v>
      </c>
      <c r="F178" s="404" t="s">
        <v>348</v>
      </c>
      <c r="G178" s="404"/>
      <c r="H178" s="295" t="s">
        <v>59</v>
      </c>
      <c r="I178" s="298">
        <v>1</v>
      </c>
      <c r="J178" s="298">
        <v>0</v>
      </c>
      <c r="K178" s="297">
        <v>97.41</v>
      </c>
      <c r="L178" s="297">
        <v>97.41</v>
      </c>
      <c r="O178" s="44"/>
      <c r="P178" s="44"/>
      <c r="Q178" s="44"/>
      <c r="R178" s="44"/>
      <c r="S178" s="44"/>
      <c r="T178" s="44"/>
      <c r="U178" s="44"/>
      <c r="V178" s="44"/>
      <c r="W178" s="44"/>
      <c r="X178" s="44"/>
      <c r="Y178" s="40"/>
    </row>
    <row r="179" spans="1:25" ht="26.25" customHeight="1" x14ac:dyDescent="0.2">
      <c r="A179" s="90"/>
      <c r="B179" s="274" t="s">
        <v>347</v>
      </c>
      <c r="C179" s="296" t="s">
        <v>897</v>
      </c>
      <c r="D179" s="274" t="s">
        <v>196</v>
      </c>
      <c r="E179" s="274" t="s">
        <v>3669</v>
      </c>
      <c r="F179" s="404" t="s">
        <v>586</v>
      </c>
      <c r="G179" s="404"/>
      <c r="H179" s="295" t="s">
        <v>325</v>
      </c>
      <c r="I179" s="298">
        <v>0.6</v>
      </c>
      <c r="J179" s="298">
        <v>0</v>
      </c>
      <c r="K179" s="297">
        <v>21.43</v>
      </c>
      <c r="L179" s="297">
        <v>12.85</v>
      </c>
      <c r="O179" s="44"/>
      <c r="P179" s="44"/>
      <c r="Q179" s="44"/>
      <c r="R179" s="44"/>
      <c r="S179" s="44"/>
      <c r="T179" s="44"/>
      <c r="U179" s="44"/>
      <c r="V179" s="44"/>
      <c r="W179" s="44"/>
      <c r="X179" s="44"/>
      <c r="Y179" s="40"/>
    </row>
    <row r="180" spans="1:25" ht="26.25" customHeight="1" x14ac:dyDescent="0.2">
      <c r="A180" s="90"/>
      <c r="B180" s="275"/>
      <c r="C180" s="275"/>
      <c r="D180" s="275"/>
      <c r="E180" s="275"/>
      <c r="F180" s="275"/>
      <c r="G180" s="275" t="s">
        <v>331</v>
      </c>
      <c r="H180" s="302">
        <v>12.85</v>
      </c>
      <c r="I180" s="275" t="s">
        <v>332</v>
      </c>
      <c r="J180" s="302">
        <v>0</v>
      </c>
      <c r="K180" s="275" t="s">
        <v>333</v>
      </c>
      <c r="L180" s="302">
        <v>12.85</v>
      </c>
      <c r="O180" s="44"/>
      <c r="P180" s="44"/>
      <c r="Q180" s="44"/>
      <c r="R180" s="44"/>
      <c r="S180" s="44"/>
      <c r="T180" s="44"/>
      <c r="U180" s="44"/>
      <c r="V180" s="44"/>
      <c r="W180" s="44"/>
      <c r="X180" s="44"/>
      <c r="Y180" s="40"/>
    </row>
    <row r="181" spans="1:25" ht="26.25" customHeight="1" thickBot="1" x14ac:dyDescent="0.25">
      <c r="A181" s="90"/>
      <c r="B181" s="275"/>
      <c r="C181" s="275"/>
      <c r="D181" s="275"/>
      <c r="E181" s="275"/>
      <c r="F181" s="275"/>
      <c r="G181" s="275" t="s">
        <v>334</v>
      </c>
      <c r="H181" s="302">
        <v>22.94</v>
      </c>
      <c r="I181" s="409"/>
      <c r="J181" s="409" t="s">
        <v>335</v>
      </c>
      <c r="K181" s="275"/>
      <c r="L181" s="302">
        <v>133.19999999999999</v>
      </c>
      <c r="O181" s="44"/>
      <c r="P181" s="44"/>
      <c r="Q181" s="44"/>
      <c r="R181" s="44"/>
      <c r="S181" s="44"/>
      <c r="T181" s="44"/>
      <c r="U181" s="44"/>
      <c r="V181" s="44"/>
      <c r="W181" s="44"/>
      <c r="X181" s="44"/>
      <c r="Y181" s="40"/>
    </row>
    <row r="182" spans="1:25" ht="26.25" customHeight="1" thickTop="1" x14ac:dyDescent="0.2">
      <c r="A182" s="90"/>
      <c r="B182" s="289"/>
      <c r="C182" s="289"/>
      <c r="D182" s="289"/>
      <c r="E182" s="289"/>
      <c r="F182" s="289"/>
      <c r="G182" s="289"/>
      <c r="H182" s="289"/>
      <c r="I182" s="289"/>
      <c r="J182" s="289"/>
      <c r="K182" s="289"/>
      <c r="L182" s="289"/>
      <c r="O182" s="44"/>
      <c r="P182" s="44"/>
      <c r="Q182" s="44"/>
      <c r="R182" s="44"/>
      <c r="S182" s="44"/>
      <c r="T182" s="44"/>
      <c r="U182" s="44"/>
      <c r="V182" s="44"/>
      <c r="W182" s="44"/>
      <c r="X182" s="44"/>
      <c r="Y182" s="40"/>
    </row>
    <row r="183" spans="1:25" ht="26.25" customHeight="1" x14ac:dyDescent="0.2">
      <c r="A183" s="90"/>
      <c r="B183" s="276" t="s">
        <v>1423</v>
      </c>
      <c r="C183" s="277" t="s">
        <v>28</v>
      </c>
      <c r="D183" s="276" t="s">
        <v>29</v>
      </c>
      <c r="E183" s="276" t="s">
        <v>30</v>
      </c>
      <c r="F183" s="405" t="s">
        <v>318</v>
      </c>
      <c r="G183" s="405"/>
      <c r="H183" s="284" t="s">
        <v>31</v>
      </c>
      <c r="I183" s="277" t="s">
        <v>32</v>
      </c>
      <c r="J183" s="277" t="s">
        <v>2407</v>
      </c>
      <c r="K183" s="277" t="s">
        <v>33</v>
      </c>
      <c r="L183" s="277" t="s">
        <v>35</v>
      </c>
      <c r="O183" s="44"/>
      <c r="P183" s="44"/>
      <c r="Q183" s="44"/>
      <c r="R183" s="44"/>
      <c r="S183" s="44"/>
      <c r="T183" s="44"/>
      <c r="U183" s="44"/>
      <c r="V183" s="44"/>
      <c r="W183" s="44"/>
      <c r="X183" s="44"/>
      <c r="Y183" s="40"/>
    </row>
    <row r="184" spans="1:25" ht="26.25" customHeight="1" x14ac:dyDescent="0.2">
      <c r="A184" s="90"/>
      <c r="B184" s="273" t="s">
        <v>319</v>
      </c>
      <c r="C184" s="286" t="s">
        <v>50</v>
      </c>
      <c r="D184" s="273" t="s">
        <v>40</v>
      </c>
      <c r="E184" s="273" t="s">
        <v>2215</v>
      </c>
      <c r="F184" s="403" t="s">
        <v>336</v>
      </c>
      <c r="G184" s="403"/>
      <c r="H184" s="285" t="s">
        <v>41</v>
      </c>
      <c r="I184" s="288">
        <v>1</v>
      </c>
      <c r="J184" s="287"/>
      <c r="K184" s="287">
        <v>80.67</v>
      </c>
      <c r="L184" s="287">
        <v>80.67</v>
      </c>
      <c r="O184" s="44"/>
      <c r="P184" s="44"/>
      <c r="Q184" s="44"/>
      <c r="R184" s="44"/>
      <c r="S184" s="44"/>
      <c r="T184" s="44"/>
      <c r="U184" s="44"/>
      <c r="V184" s="44"/>
      <c r="W184" s="44"/>
      <c r="X184" s="44"/>
      <c r="Y184" s="40"/>
    </row>
    <row r="185" spans="1:25" ht="26.25" customHeight="1" x14ac:dyDescent="0.2">
      <c r="A185" s="90"/>
      <c r="B185" s="278" t="s">
        <v>321</v>
      </c>
      <c r="C185" s="291" t="s">
        <v>446</v>
      </c>
      <c r="D185" s="278" t="s">
        <v>40</v>
      </c>
      <c r="E185" s="278" t="s">
        <v>447</v>
      </c>
      <c r="F185" s="407" t="s">
        <v>337</v>
      </c>
      <c r="G185" s="407"/>
      <c r="H185" s="290" t="s">
        <v>59</v>
      </c>
      <c r="I185" s="294">
        <v>6.1000000000000004E-3</v>
      </c>
      <c r="J185" s="294">
        <v>0</v>
      </c>
      <c r="K185" s="292">
        <v>466.24</v>
      </c>
      <c r="L185" s="292">
        <v>2.84</v>
      </c>
      <c r="O185" s="44"/>
      <c r="P185" s="44"/>
      <c r="Q185" s="44"/>
      <c r="R185" s="44"/>
      <c r="S185" s="44"/>
      <c r="T185" s="44"/>
      <c r="U185" s="44"/>
      <c r="V185" s="44"/>
      <c r="W185" s="44"/>
      <c r="X185" s="44"/>
      <c r="Y185" s="40"/>
    </row>
    <row r="186" spans="1:25" ht="26.25" customHeight="1" x14ac:dyDescent="0.2">
      <c r="A186" s="90"/>
      <c r="B186" s="278" t="s">
        <v>321</v>
      </c>
      <c r="C186" s="291" t="s">
        <v>440</v>
      </c>
      <c r="D186" s="278" t="s">
        <v>40</v>
      </c>
      <c r="E186" s="278" t="s">
        <v>441</v>
      </c>
      <c r="F186" s="407" t="s">
        <v>324</v>
      </c>
      <c r="G186" s="407"/>
      <c r="H186" s="290" t="s">
        <v>325</v>
      </c>
      <c r="I186" s="294">
        <v>0.49199999999999999</v>
      </c>
      <c r="J186" s="294">
        <v>0</v>
      </c>
      <c r="K186" s="292">
        <v>24.23</v>
      </c>
      <c r="L186" s="292">
        <v>11.92</v>
      </c>
      <c r="O186" s="44"/>
      <c r="P186" s="44"/>
      <c r="Q186" s="44"/>
      <c r="R186" s="44"/>
      <c r="S186" s="44"/>
      <c r="T186" s="44"/>
      <c r="U186" s="44"/>
      <c r="V186" s="44"/>
      <c r="W186" s="44"/>
      <c r="X186" s="44"/>
      <c r="Y186" s="40"/>
    </row>
    <row r="187" spans="1:25" ht="26.25" customHeight="1" x14ac:dyDescent="0.2">
      <c r="A187" s="90"/>
      <c r="B187" s="278" t="s">
        <v>321</v>
      </c>
      <c r="C187" s="291" t="s">
        <v>444</v>
      </c>
      <c r="D187" s="278" t="s">
        <v>40</v>
      </c>
      <c r="E187" s="278" t="s">
        <v>445</v>
      </c>
      <c r="F187" s="407" t="s">
        <v>328</v>
      </c>
      <c r="G187" s="407"/>
      <c r="H187" s="290" t="s">
        <v>329</v>
      </c>
      <c r="I187" s="294">
        <v>2.64E-2</v>
      </c>
      <c r="J187" s="294">
        <v>0</v>
      </c>
      <c r="K187" s="292">
        <v>39.799999999999997</v>
      </c>
      <c r="L187" s="292">
        <v>1.05</v>
      </c>
      <c r="O187" s="44"/>
      <c r="P187" s="44"/>
      <c r="Q187" s="44"/>
      <c r="R187" s="44"/>
      <c r="S187" s="44"/>
      <c r="T187" s="44"/>
      <c r="U187" s="44"/>
      <c r="V187" s="44"/>
      <c r="W187" s="44"/>
      <c r="X187" s="44"/>
      <c r="Y187" s="40"/>
    </row>
    <row r="188" spans="1:25" ht="26.25" customHeight="1" x14ac:dyDescent="0.2">
      <c r="A188" s="90"/>
      <c r="B188" s="278" t="s">
        <v>321</v>
      </c>
      <c r="C188" s="291" t="s">
        <v>339</v>
      </c>
      <c r="D188" s="278" t="s">
        <v>40</v>
      </c>
      <c r="E188" s="278" t="s">
        <v>340</v>
      </c>
      <c r="F188" s="407" t="s">
        <v>324</v>
      </c>
      <c r="G188" s="407"/>
      <c r="H188" s="290" t="s">
        <v>325</v>
      </c>
      <c r="I188" s="294">
        <v>0.73499999999999999</v>
      </c>
      <c r="J188" s="294">
        <v>0</v>
      </c>
      <c r="K188" s="292">
        <v>27.55</v>
      </c>
      <c r="L188" s="292">
        <v>20.239999999999998</v>
      </c>
      <c r="O188" s="44"/>
      <c r="P188" s="44"/>
      <c r="Q188" s="44"/>
      <c r="R188" s="44"/>
      <c r="S188" s="44"/>
      <c r="T188" s="44"/>
      <c r="U188" s="44"/>
      <c r="V188" s="44"/>
      <c r="W188" s="44"/>
      <c r="X188" s="44"/>
      <c r="Y188" s="40"/>
    </row>
    <row r="189" spans="1:25" ht="26.25" customHeight="1" x14ac:dyDescent="0.2">
      <c r="A189" s="90"/>
      <c r="B189" s="278" t="s">
        <v>321</v>
      </c>
      <c r="C189" s="291" t="s">
        <v>442</v>
      </c>
      <c r="D189" s="278" t="s">
        <v>40</v>
      </c>
      <c r="E189" s="278" t="s">
        <v>443</v>
      </c>
      <c r="F189" s="407" t="s">
        <v>328</v>
      </c>
      <c r="G189" s="407"/>
      <c r="H189" s="290" t="s">
        <v>330</v>
      </c>
      <c r="I189" s="294">
        <v>6.6E-3</v>
      </c>
      <c r="J189" s="294">
        <v>0</v>
      </c>
      <c r="K189" s="292">
        <v>41.08</v>
      </c>
      <c r="L189" s="292">
        <v>0.27</v>
      </c>
      <c r="O189" s="44"/>
      <c r="P189" s="44"/>
      <c r="Q189" s="44"/>
      <c r="R189" s="44"/>
      <c r="S189" s="44"/>
      <c r="T189" s="44"/>
      <c r="U189" s="44"/>
      <c r="V189" s="44"/>
      <c r="W189" s="44"/>
      <c r="X189" s="44"/>
      <c r="Y189" s="40"/>
    </row>
    <row r="190" spans="1:25" ht="26.25" customHeight="1" x14ac:dyDescent="0.2">
      <c r="A190" s="90"/>
      <c r="B190" s="274" t="s">
        <v>347</v>
      </c>
      <c r="C190" s="296" t="s">
        <v>450</v>
      </c>
      <c r="D190" s="274" t="s">
        <v>40</v>
      </c>
      <c r="E190" s="274" t="s">
        <v>451</v>
      </c>
      <c r="F190" s="404" t="s">
        <v>348</v>
      </c>
      <c r="G190" s="404"/>
      <c r="H190" s="295" t="s">
        <v>65</v>
      </c>
      <c r="I190" s="298">
        <v>6.8000000000000005E-2</v>
      </c>
      <c r="J190" s="298">
        <v>0</v>
      </c>
      <c r="K190" s="297">
        <v>15</v>
      </c>
      <c r="L190" s="297">
        <v>1.02</v>
      </c>
      <c r="O190" s="44"/>
      <c r="P190" s="44"/>
      <c r="Q190" s="44"/>
      <c r="R190" s="44"/>
      <c r="S190" s="44"/>
      <c r="T190" s="44"/>
      <c r="U190" s="44"/>
      <c r="V190" s="44"/>
      <c r="W190" s="44"/>
      <c r="X190" s="44"/>
      <c r="Y190" s="40"/>
    </row>
    <row r="191" spans="1:25" ht="26.25" customHeight="1" x14ac:dyDescent="0.2">
      <c r="A191" s="90"/>
      <c r="B191" s="274" t="s">
        <v>347</v>
      </c>
      <c r="C191" s="296" t="s">
        <v>452</v>
      </c>
      <c r="D191" s="274" t="s">
        <v>40</v>
      </c>
      <c r="E191" s="274" t="s">
        <v>453</v>
      </c>
      <c r="F191" s="404" t="s">
        <v>348</v>
      </c>
      <c r="G191" s="404"/>
      <c r="H191" s="295" t="s">
        <v>41</v>
      </c>
      <c r="I191" s="298">
        <v>0.58530000000000004</v>
      </c>
      <c r="J191" s="298">
        <v>0</v>
      </c>
      <c r="K191" s="297">
        <v>42.35</v>
      </c>
      <c r="L191" s="297">
        <v>24.78</v>
      </c>
      <c r="O191" s="44"/>
      <c r="P191" s="44"/>
      <c r="Q191" s="44"/>
      <c r="R191" s="44"/>
      <c r="S191" s="44"/>
      <c r="T191" s="44"/>
      <c r="U191" s="44"/>
      <c r="V191" s="44"/>
      <c r="W191" s="44"/>
      <c r="X191" s="44"/>
      <c r="Y191" s="40"/>
    </row>
    <row r="192" spans="1:25" ht="26.25" customHeight="1" x14ac:dyDescent="0.2">
      <c r="A192" s="90"/>
      <c r="B192" s="274" t="s">
        <v>347</v>
      </c>
      <c r="C192" s="296" t="s">
        <v>2463</v>
      </c>
      <c r="D192" s="274" t="s">
        <v>40</v>
      </c>
      <c r="E192" s="274" t="s">
        <v>2464</v>
      </c>
      <c r="F192" s="404" t="s">
        <v>348</v>
      </c>
      <c r="G192" s="404"/>
      <c r="H192" s="295" t="s">
        <v>55</v>
      </c>
      <c r="I192" s="298">
        <v>2</v>
      </c>
      <c r="J192" s="298">
        <v>0</v>
      </c>
      <c r="K192" s="297">
        <v>4.99</v>
      </c>
      <c r="L192" s="297">
        <v>9.98</v>
      </c>
      <c r="O192" s="44"/>
      <c r="P192" s="44"/>
      <c r="Q192" s="44"/>
      <c r="R192" s="44"/>
      <c r="S192" s="44"/>
      <c r="T192" s="44"/>
      <c r="U192" s="44"/>
      <c r="V192" s="44"/>
      <c r="W192" s="44"/>
      <c r="X192" s="44"/>
      <c r="Y192" s="40"/>
    </row>
    <row r="193" spans="1:25" ht="26.25" customHeight="1" x14ac:dyDescent="0.2">
      <c r="A193" s="90"/>
      <c r="B193" s="274" t="s">
        <v>347</v>
      </c>
      <c r="C193" s="296" t="s">
        <v>473</v>
      </c>
      <c r="D193" s="274" t="s">
        <v>40</v>
      </c>
      <c r="E193" s="274" t="s">
        <v>474</v>
      </c>
      <c r="F193" s="404" t="s">
        <v>348</v>
      </c>
      <c r="G193" s="404"/>
      <c r="H193" s="295" t="s">
        <v>55</v>
      </c>
      <c r="I193" s="298">
        <v>1.2273000000000001</v>
      </c>
      <c r="J193" s="298">
        <v>0</v>
      </c>
      <c r="K193" s="297">
        <v>6.99</v>
      </c>
      <c r="L193" s="297">
        <v>8.57</v>
      </c>
      <c r="O193" s="44"/>
      <c r="P193" s="44"/>
      <c r="Q193" s="44"/>
      <c r="R193" s="44"/>
      <c r="S193" s="44"/>
      <c r="T193" s="44"/>
      <c r="U193" s="44"/>
      <c r="V193" s="44"/>
      <c r="W193" s="44"/>
      <c r="X193" s="44"/>
      <c r="Y193" s="40"/>
    </row>
    <row r="194" spans="1:25" ht="26.25" customHeight="1" x14ac:dyDescent="0.2">
      <c r="A194" s="90"/>
      <c r="B194" s="275"/>
      <c r="C194" s="275"/>
      <c r="D194" s="275"/>
      <c r="E194" s="275"/>
      <c r="F194" s="275"/>
      <c r="G194" s="275" t="s">
        <v>331</v>
      </c>
      <c r="H194" s="302">
        <v>26.97</v>
      </c>
      <c r="I194" s="275" t="s">
        <v>332</v>
      </c>
      <c r="J194" s="302">
        <v>0</v>
      </c>
      <c r="K194" s="275" t="s">
        <v>333</v>
      </c>
      <c r="L194" s="302">
        <v>26.97</v>
      </c>
      <c r="O194" s="44"/>
      <c r="P194" s="44"/>
      <c r="Q194" s="44"/>
      <c r="R194" s="44"/>
      <c r="S194" s="44"/>
      <c r="T194" s="44"/>
      <c r="U194" s="44"/>
      <c r="V194" s="44"/>
      <c r="W194" s="44"/>
      <c r="X194" s="44"/>
      <c r="Y194" s="40"/>
    </row>
    <row r="195" spans="1:25" ht="26.25" customHeight="1" thickBot="1" x14ac:dyDescent="0.25">
      <c r="A195" s="90"/>
      <c r="B195" s="275"/>
      <c r="C195" s="275"/>
      <c r="D195" s="275"/>
      <c r="E195" s="275"/>
      <c r="F195" s="275"/>
      <c r="G195" s="275" t="s">
        <v>334</v>
      </c>
      <c r="H195" s="302">
        <v>16.78</v>
      </c>
      <c r="I195" s="409"/>
      <c r="J195" s="409" t="s">
        <v>335</v>
      </c>
      <c r="K195" s="275"/>
      <c r="L195" s="302">
        <v>97.45</v>
      </c>
      <c r="O195" s="44"/>
      <c r="P195" s="44"/>
      <c r="Q195" s="44"/>
      <c r="R195" s="44"/>
      <c r="S195" s="44"/>
      <c r="T195" s="44"/>
      <c r="U195" s="44"/>
      <c r="V195" s="44"/>
      <c r="W195" s="44"/>
      <c r="X195" s="44"/>
      <c r="Y195" s="40"/>
    </row>
    <row r="196" spans="1:25" s="322" customFormat="1" ht="26.25" customHeight="1" thickTop="1" x14ac:dyDescent="0.2">
      <c r="A196" s="316"/>
      <c r="B196" s="321"/>
      <c r="C196" s="321"/>
      <c r="D196" s="321"/>
      <c r="E196" s="321"/>
      <c r="F196" s="321"/>
      <c r="G196" s="321"/>
      <c r="H196" s="321"/>
      <c r="I196" s="321"/>
      <c r="J196" s="321"/>
      <c r="K196" s="321"/>
      <c r="L196" s="321"/>
      <c r="O196" s="318"/>
      <c r="P196" s="318"/>
      <c r="Q196" s="318"/>
      <c r="R196" s="318"/>
      <c r="S196" s="318"/>
      <c r="T196" s="318"/>
      <c r="U196" s="318"/>
      <c r="V196" s="318"/>
      <c r="W196" s="318"/>
      <c r="X196" s="318"/>
      <c r="Y196" s="317"/>
    </row>
    <row r="197" spans="1:25" s="322" customFormat="1" ht="39" customHeight="1" x14ac:dyDescent="0.2">
      <c r="A197" s="316"/>
      <c r="B197" s="323" t="s">
        <v>1829</v>
      </c>
      <c r="C197" s="324" t="s">
        <v>28</v>
      </c>
      <c r="D197" s="323" t="s">
        <v>29</v>
      </c>
      <c r="E197" s="323" t="s">
        <v>30</v>
      </c>
      <c r="F197" s="431" t="s">
        <v>318</v>
      </c>
      <c r="G197" s="431"/>
      <c r="H197" s="325" t="s">
        <v>31</v>
      </c>
      <c r="I197" s="324" t="s">
        <v>32</v>
      </c>
      <c r="J197" s="324" t="s">
        <v>2407</v>
      </c>
      <c r="K197" s="324" t="s">
        <v>33</v>
      </c>
      <c r="L197" s="324" t="s">
        <v>35</v>
      </c>
      <c r="O197" s="318"/>
      <c r="P197" s="318"/>
      <c r="Q197" s="318"/>
      <c r="R197" s="318"/>
      <c r="S197" s="318"/>
      <c r="T197" s="318"/>
      <c r="U197" s="318"/>
      <c r="V197" s="318"/>
      <c r="W197" s="318"/>
      <c r="X197" s="318"/>
      <c r="Y197" s="317"/>
    </row>
    <row r="198" spans="1:25" s="322" customFormat="1" ht="26.25" customHeight="1" x14ac:dyDescent="0.2">
      <c r="A198" s="316"/>
      <c r="B198" s="326" t="s">
        <v>319</v>
      </c>
      <c r="C198" s="327" t="s">
        <v>1873</v>
      </c>
      <c r="D198" s="326" t="s">
        <v>40</v>
      </c>
      <c r="E198" s="326" t="s">
        <v>1874</v>
      </c>
      <c r="F198" s="410" t="s">
        <v>324</v>
      </c>
      <c r="G198" s="410"/>
      <c r="H198" s="328" t="s">
        <v>531</v>
      </c>
      <c r="I198" s="329">
        <v>1</v>
      </c>
      <c r="J198" s="330"/>
      <c r="K198" s="330">
        <v>21037.38</v>
      </c>
      <c r="L198" s="330">
        <v>21037.38</v>
      </c>
      <c r="O198" s="318"/>
      <c r="P198" s="318"/>
      <c r="Q198" s="318"/>
      <c r="R198" s="318"/>
      <c r="S198" s="318"/>
      <c r="T198" s="318"/>
      <c r="U198" s="318"/>
      <c r="V198" s="318"/>
      <c r="W198" s="318"/>
      <c r="X198" s="318"/>
      <c r="Y198" s="317"/>
    </row>
    <row r="199" spans="1:25" s="322" customFormat="1" ht="26.25" customHeight="1" x14ac:dyDescent="0.2">
      <c r="A199" s="316"/>
      <c r="B199" s="331" t="s">
        <v>321</v>
      </c>
      <c r="C199" s="332" t="s">
        <v>1877</v>
      </c>
      <c r="D199" s="331" t="s">
        <v>40</v>
      </c>
      <c r="E199" s="331" t="s">
        <v>1878</v>
      </c>
      <c r="F199" s="411" t="s">
        <v>324</v>
      </c>
      <c r="G199" s="411"/>
      <c r="H199" s="333" t="s">
        <v>531</v>
      </c>
      <c r="I199" s="334">
        <v>1</v>
      </c>
      <c r="J199" s="334">
        <v>0</v>
      </c>
      <c r="K199" s="335">
        <v>258.98</v>
      </c>
      <c r="L199" s="335">
        <v>258.98</v>
      </c>
      <c r="O199" s="318"/>
      <c r="P199" s="318"/>
      <c r="Q199" s="318"/>
      <c r="R199" s="318"/>
      <c r="S199" s="318"/>
      <c r="T199" s="318"/>
      <c r="U199" s="318"/>
      <c r="V199" s="318"/>
      <c r="W199" s="318"/>
      <c r="X199" s="318"/>
      <c r="Y199" s="317"/>
    </row>
    <row r="200" spans="1:25" s="322" customFormat="1" ht="26.25" customHeight="1" x14ac:dyDescent="0.2">
      <c r="A200" s="316"/>
      <c r="B200" s="331" t="s">
        <v>347</v>
      </c>
      <c r="C200" s="332" t="s">
        <v>1885</v>
      </c>
      <c r="D200" s="331" t="s">
        <v>40</v>
      </c>
      <c r="E200" s="331" t="s">
        <v>1886</v>
      </c>
      <c r="F200" s="411" t="s">
        <v>348</v>
      </c>
      <c r="G200" s="411"/>
      <c r="H200" s="333" t="s">
        <v>531</v>
      </c>
      <c r="I200" s="334">
        <v>1</v>
      </c>
      <c r="J200" s="334">
        <v>0</v>
      </c>
      <c r="K200" s="335">
        <v>140.22999999999999</v>
      </c>
      <c r="L200" s="335">
        <v>140.22999999999999</v>
      </c>
      <c r="O200" s="318"/>
      <c r="P200" s="318"/>
      <c r="Q200" s="318"/>
      <c r="R200" s="318"/>
      <c r="S200" s="318"/>
      <c r="T200" s="318"/>
      <c r="U200" s="318"/>
      <c r="V200" s="318"/>
      <c r="W200" s="318"/>
      <c r="X200" s="318"/>
      <c r="Y200" s="317"/>
    </row>
    <row r="201" spans="1:25" s="322" customFormat="1" ht="26.25" customHeight="1" x14ac:dyDescent="0.2">
      <c r="A201" s="316"/>
      <c r="B201" s="331" t="s">
        <v>347</v>
      </c>
      <c r="C201" s="332" t="s">
        <v>1883</v>
      </c>
      <c r="D201" s="331" t="s">
        <v>40</v>
      </c>
      <c r="E201" s="331" t="s">
        <v>1884</v>
      </c>
      <c r="F201" s="411" t="s">
        <v>586</v>
      </c>
      <c r="G201" s="411"/>
      <c r="H201" s="333" t="s">
        <v>531</v>
      </c>
      <c r="I201" s="334">
        <v>1</v>
      </c>
      <c r="J201" s="334">
        <v>0</v>
      </c>
      <c r="K201" s="335">
        <v>20376.490000000002</v>
      </c>
      <c r="L201" s="335">
        <v>20376.490000000002</v>
      </c>
      <c r="O201" s="318"/>
      <c r="P201" s="318"/>
      <c r="Q201" s="318"/>
      <c r="R201" s="318"/>
      <c r="S201" s="318"/>
      <c r="T201" s="318"/>
      <c r="U201" s="318"/>
      <c r="V201" s="318"/>
      <c r="W201" s="318"/>
      <c r="X201" s="318"/>
      <c r="Y201" s="317"/>
    </row>
    <row r="202" spans="1:25" s="322" customFormat="1" ht="26.25" customHeight="1" x14ac:dyDescent="0.2">
      <c r="A202" s="316"/>
      <c r="B202" s="331" t="s">
        <v>347</v>
      </c>
      <c r="C202" s="332" t="s">
        <v>1881</v>
      </c>
      <c r="D202" s="331" t="s">
        <v>40</v>
      </c>
      <c r="E202" s="331" t="s">
        <v>1882</v>
      </c>
      <c r="F202" s="411" t="s">
        <v>348</v>
      </c>
      <c r="G202" s="411"/>
      <c r="H202" s="333" t="s">
        <v>531</v>
      </c>
      <c r="I202" s="334">
        <v>1</v>
      </c>
      <c r="J202" s="334">
        <v>0</v>
      </c>
      <c r="K202" s="335">
        <v>2.29</v>
      </c>
      <c r="L202" s="335">
        <v>2.29</v>
      </c>
      <c r="O202" s="318"/>
      <c r="P202" s="318"/>
      <c r="Q202" s="318"/>
      <c r="R202" s="318"/>
      <c r="S202" s="318"/>
      <c r="T202" s="318"/>
      <c r="U202" s="318"/>
      <c r="V202" s="318"/>
      <c r="W202" s="318"/>
      <c r="X202" s="318"/>
      <c r="Y202" s="317"/>
    </row>
    <row r="203" spans="1:25" s="322" customFormat="1" ht="26.25" customHeight="1" x14ac:dyDescent="0.2">
      <c r="A203" s="316"/>
      <c r="B203" s="331" t="s">
        <v>347</v>
      </c>
      <c r="C203" s="332" t="s">
        <v>1887</v>
      </c>
      <c r="D203" s="331" t="s">
        <v>40</v>
      </c>
      <c r="E203" s="331" t="s">
        <v>1888</v>
      </c>
      <c r="F203" s="411" t="s">
        <v>348</v>
      </c>
      <c r="G203" s="411"/>
      <c r="H203" s="333" t="s">
        <v>531</v>
      </c>
      <c r="I203" s="334">
        <v>1</v>
      </c>
      <c r="J203" s="334">
        <v>0</v>
      </c>
      <c r="K203" s="335">
        <v>7.31</v>
      </c>
      <c r="L203" s="335">
        <v>7.31</v>
      </c>
      <c r="O203" s="318"/>
      <c r="P203" s="318"/>
      <c r="Q203" s="318"/>
      <c r="R203" s="318"/>
      <c r="S203" s="318"/>
      <c r="T203" s="318"/>
      <c r="U203" s="318"/>
      <c r="V203" s="318"/>
      <c r="W203" s="318"/>
      <c r="X203" s="318"/>
      <c r="Y203" s="317"/>
    </row>
    <row r="204" spans="1:25" s="322" customFormat="1" ht="26.25" customHeight="1" x14ac:dyDescent="0.2">
      <c r="A204" s="316"/>
      <c r="B204" s="331" t="s">
        <v>347</v>
      </c>
      <c r="C204" s="332" t="s">
        <v>1879</v>
      </c>
      <c r="D204" s="331" t="s">
        <v>40</v>
      </c>
      <c r="E204" s="331" t="s">
        <v>1880</v>
      </c>
      <c r="F204" s="411" t="s">
        <v>348</v>
      </c>
      <c r="G204" s="411"/>
      <c r="H204" s="333" t="s">
        <v>531</v>
      </c>
      <c r="I204" s="334">
        <v>1</v>
      </c>
      <c r="J204" s="334">
        <v>0</v>
      </c>
      <c r="K204" s="335">
        <v>252.08</v>
      </c>
      <c r="L204" s="335">
        <v>252.08</v>
      </c>
      <c r="O204" s="318"/>
      <c r="P204" s="318"/>
      <c r="Q204" s="318"/>
      <c r="R204" s="318"/>
      <c r="S204" s="318"/>
      <c r="T204" s="318"/>
      <c r="U204" s="318"/>
      <c r="V204" s="318"/>
      <c r="W204" s="318"/>
      <c r="X204" s="318"/>
      <c r="Y204" s="317"/>
    </row>
    <row r="205" spans="1:25" ht="26.25" customHeight="1" x14ac:dyDescent="0.2">
      <c r="A205" s="90"/>
      <c r="B205" s="275"/>
      <c r="C205" s="275"/>
      <c r="D205" s="275"/>
      <c r="E205" s="275"/>
      <c r="F205" s="275"/>
      <c r="G205" s="275" t="s">
        <v>331</v>
      </c>
      <c r="H205" s="302">
        <v>20635.47</v>
      </c>
      <c r="I205" s="275" t="s">
        <v>332</v>
      </c>
      <c r="J205" s="302">
        <v>0</v>
      </c>
      <c r="K205" s="275" t="s">
        <v>333</v>
      </c>
      <c r="L205" s="302">
        <v>20635.47</v>
      </c>
      <c r="O205" s="44"/>
      <c r="P205" s="44"/>
      <c r="Q205" s="44"/>
      <c r="R205" s="44"/>
      <c r="S205" s="44"/>
      <c r="T205" s="44"/>
      <c r="U205" s="44"/>
      <c r="V205" s="44"/>
      <c r="W205" s="44"/>
      <c r="X205" s="44"/>
      <c r="Y205" s="40"/>
    </row>
    <row r="206" spans="1:25" ht="26.25" customHeight="1" thickBot="1" x14ac:dyDescent="0.25">
      <c r="A206" s="90"/>
      <c r="B206" s="275"/>
      <c r="C206" s="275"/>
      <c r="D206" s="275"/>
      <c r="E206" s="275"/>
      <c r="F206" s="275"/>
      <c r="G206" s="275" t="s">
        <v>334</v>
      </c>
      <c r="H206" s="302">
        <v>4377.87</v>
      </c>
      <c r="I206" s="409"/>
      <c r="J206" s="409" t="s">
        <v>335</v>
      </c>
      <c r="K206" s="275"/>
      <c r="L206" s="302">
        <v>25415.25</v>
      </c>
      <c r="O206" s="44"/>
      <c r="P206" s="44"/>
      <c r="Q206" s="44"/>
      <c r="R206" s="44"/>
      <c r="S206" s="44"/>
      <c r="T206" s="44"/>
      <c r="U206" s="44"/>
      <c r="V206" s="44"/>
      <c r="W206" s="44"/>
      <c r="X206" s="44"/>
      <c r="Y206" s="40"/>
    </row>
    <row r="207" spans="1:25" ht="26.25" customHeight="1" thickTop="1" x14ac:dyDescent="0.2">
      <c r="A207" s="90"/>
      <c r="B207" s="289"/>
      <c r="C207" s="289"/>
      <c r="D207" s="289"/>
      <c r="E207" s="289"/>
      <c r="F207" s="289"/>
      <c r="G207" s="289"/>
      <c r="H207" s="289"/>
      <c r="I207" s="289"/>
      <c r="J207" s="289"/>
      <c r="K207" s="289"/>
      <c r="L207" s="289"/>
      <c r="O207" s="44"/>
      <c r="P207" s="44"/>
      <c r="Q207" s="44"/>
      <c r="R207" s="44"/>
      <c r="S207" s="44"/>
      <c r="T207" s="44"/>
      <c r="U207" s="44"/>
      <c r="V207" s="44"/>
      <c r="W207" s="44"/>
      <c r="X207" s="44"/>
      <c r="Y207" s="40"/>
    </row>
    <row r="208" spans="1:25" ht="26.25" customHeight="1" x14ac:dyDescent="0.2">
      <c r="A208" s="90"/>
      <c r="B208" s="276" t="s">
        <v>1426</v>
      </c>
      <c r="C208" s="277" t="s">
        <v>28</v>
      </c>
      <c r="D208" s="276" t="s">
        <v>29</v>
      </c>
      <c r="E208" s="276" t="s">
        <v>30</v>
      </c>
      <c r="F208" s="405" t="s">
        <v>318</v>
      </c>
      <c r="G208" s="405"/>
      <c r="H208" s="284" t="s">
        <v>31</v>
      </c>
      <c r="I208" s="277" t="s">
        <v>32</v>
      </c>
      <c r="J208" s="277" t="s">
        <v>2407</v>
      </c>
      <c r="K208" s="277" t="s">
        <v>33</v>
      </c>
      <c r="L208" s="277" t="s">
        <v>35</v>
      </c>
      <c r="O208" s="44"/>
      <c r="P208" s="44"/>
      <c r="Q208" s="44"/>
      <c r="R208" s="44"/>
      <c r="S208" s="44"/>
      <c r="T208" s="44"/>
      <c r="U208" s="44"/>
      <c r="V208" s="44"/>
      <c r="W208" s="44"/>
      <c r="X208" s="44"/>
      <c r="Y208" s="40"/>
    </row>
    <row r="209" spans="1:25" ht="26.25" customHeight="1" x14ac:dyDescent="0.2">
      <c r="A209" s="90"/>
      <c r="B209" s="273" t="s">
        <v>319</v>
      </c>
      <c r="C209" s="286" t="s">
        <v>3186</v>
      </c>
      <c r="D209" s="273" t="s">
        <v>51</v>
      </c>
      <c r="E209" s="273" t="s">
        <v>3256</v>
      </c>
      <c r="F209" s="403" t="s">
        <v>2441</v>
      </c>
      <c r="G209" s="403"/>
      <c r="H209" s="285" t="s">
        <v>44</v>
      </c>
      <c r="I209" s="288">
        <v>1</v>
      </c>
      <c r="J209" s="287"/>
      <c r="K209" s="287">
        <v>4930.1000000000004</v>
      </c>
      <c r="L209" s="287">
        <v>4930.1000000000004</v>
      </c>
      <c r="O209" s="44"/>
      <c r="P209" s="44"/>
      <c r="Q209" s="44"/>
      <c r="R209" s="44"/>
      <c r="S209" s="44"/>
      <c r="T209" s="44"/>
      <c r="U209" s="44"/>
      <c r="V209" s="44"/>
      <c r="W209" s="44"/>
      <c r="X209" s="44"/>
      <c r="Y209" s="40"/>
    </row>
    <row r="210" spans="1:25" ht="15.75" customHeight="1" x14ac:dyDescent="0.2">
      <c r="A210" s="90"/>
      <c r="B210" s="274" t="s">
        <v>347</v>
      </c>
      <c r="C210" s="296" t="s">
        <v>3385</v>
      </c>
      <c r="D210" s="274" t="s">
        <v>51</v>
      </c>
      <c r="E210" s="274" t="s">
        <v>3386</v>
      </c>
      <c r="F210" s="404" t="s">
        <v>586</v>
      </c>
      <c r="G210" s="404"/>
      <c r="H210" s="295" t="s">
        <v>325</v>
      </c>
      <c r="I210" s="298">
        <v>13.564</v>
      </c>
      <c r="J210" s="298">
        <v>0</v>
      </c>
      <c r="K210" s="297">
        <v>19.468454999999999</v>
      </c>
      <c r="L210" s="297">
        <v>264.07</v>
      </c>
      <c r="O210" s="44"/>
      <c r="P210" s="44"/>
      <c r="Q210" s="44"/>
      <c r="R210" s="44"/>
      <c r="S210" s="44"/>
      <c r="T210" s="44"/>
      <c r="U210" s="44"/>
      <c r="V210" s="44"/>
      <c r="W210" s="44"/>
      <c r="X210" s="44"/>
      <c r="Y210" s="40"/>
    </row>
    <row r="211" spans="1:25" ht="15.75" customHeight="1" x14ac:dyDescent="0.2">
      <c r="A211" s="90"/>
      <c r="B211" s="274" t="s">
        <v>347</v>
      </c>
      <c r="C211" s="296" t="s">
        <v>2461</v>
      </c>
      <c r="D211" s="274" t="s">
        <v>51</v>
      </c>
      <c r="E211" s="274" t="s">
        <v>2462</v>
      </c>
      <c r="F211" s="404" t="s">
        <v>586</v>
      </c>
      <c r="G211" s="404"/>
      <c r="H211" s="295" t="s">
        <v>325</v>
      </c>
      <c r="I211" s="298">
        <v>19.824000000000002</v>
      </c>
      <c r="J211" s="298">
        <v>0</v>
      </c>
      <c r="K211" s="297">
        <v>19.468454999999999</v>
      </c>
      <c r="L211" s="297">
        <v>385.94</v>
      </c>
      <c r="O211" s="44"/>
      <c r="P211" s="44"/>
      <c r="Q211" s="44"/>
      <c r="R211" s="44"/>
      <c r="S211" s="44"/>
      <c r="T211" s="44"/>
      <c r="U211" s="44"/>
      <c r="V211" s="44"/>
      <c r="W211" s="44"/>
      <c r="X211" s="44"/>
      <c r="Y211" s="40"/>
    </row>
    <row r="212" spans="1:25" ht="15.75" customHeight="1" x14ac:dyDescent="0.2">
      <c r="A212" s="90"/>
      <c r="B212" s="274" t="s">
        <v>347</v>
      </c>
      <c r="C212" s="296" t="s">
        <v>2446</v>
      </c>
      <c r="D212" s="274" t="s">
        <v>51</v>
      </c>
      <c r="E212" s="274" t="s">
        <v>1664</v>
      </c>
      <c r="F212" s="404" t="s">
        <v>586</v>
      </c>
      <c r="G212" s="404"/>
      <c r="H212" s="295" t="s">
        <v>325</v>
      </c>
      <c r="I212" s="298">
        <v>17.736999999999998</v>
      </c>
      <c r="J212" s="298">
        <v>0</v>
      </c>
      <c r="K212" s="297">
        <v>16.574783</v>
      </c>
      <c r="L212" s="297">
        <v>293.98</v>
      </c>
      <c r="O212" s="44"/>
      <c r="P212" s="44"/>
      <c r="Q212" s="44"/>
      <c r="R212" s="44"/>
      <c r="S212" s="44"/>
      <c r="T212" s="44"/>
      <c r="U212" s="44"/>
      <c r="V212" s="44"/>
      <c r="W212" s="44"/>
      <c r="X212" s="44"/>
      <c r="Y212" s="40"/>
    </row>
    <row r="213" spans="1:25" ht="15.75" customHeight="1" x14ac:dyDescent="0.2">
      <c r="A213" s="90"/>
      <c r="B213" s="274" t="s">
        <v>347</v>
      </c>
      <c r="C213" s="296" t="s">
        <v>3383</v>
      </c>
      <c r="D213" s="274" t="s">
        <v>51</v>
      </c>
      <c r="E213" s="274" t="s">
        <v>3384</v>
      </c>
      <c r="F213" s="404" t="s">
        <v>586</v>
      </c>
      <c r="G213" s="404"/>
      <c r="H213" s="295" t="s">
        <v>325</v>
      </c>
      <c r="I213" s="298">
        <v>6.26</v>
      </c>
      <c r="J213" s="298">
        <v>0</v>
      </c>
      <c r="K213" s="297">
        <v>50.000950000000003</v>
      </c>
      <c r="L213" s="297">
        <v>313</v>
      </c>
      <c r="O213" s="44"/>
      <c r="P213" s="44"/>
      <c r="Q213" s="44"/>
      <c r="R213" s="44"/>
      <c r="S213" s="44"/>
      <c r="T213" s="44"/>
      <c r="U213" s="44"/>
      <c r="V213" s="44"/>
      <c r="W213" s="44"/>
      <c r="X213" s="44"/>
      <c r="Y213" s="40"/>
    </row>
    <row r="214" spans="1:25" ht="15.75" customHeight="1" x14ac:dyDescent="0.2">
      <c r="A214" s="90"/>
      <c r="B214" s="274" t="s">
        <v>347</v>
      </c>
      <c r="C214" s="296" t="s">
        <v>2454</v>
      </c>
      <c r="D214" s="274" t="s">
        <v>51</v>
      </c>
      <c r="E214" s="274" t="s">
        <v>1853</v>
      </c>
      <c r="F214" s="404" t="s">
        <v>586</v>
      </c>
      <c r="G214" s="404"/>
      <c r="H214" s="295" t="s">
        <v>325</v>
      </c>
      <c r="I214" s="298">
        <v>99.055000000000007</v>
      </c>
      <c r="J214" s="298">
        <v>0</v>
      </c>
      <c r="K214" s="297">
        <v>16.17052</v>
      </c>
      <c r="L214" s="297">
        <v>1601.77</v>
      </c>
      <c r="O214" s="44"/>
      <c r="P214" s="44"/>
      <c r="Q214" s="44"/>
      <c r="R214" s="44"/>
      <c r="S214" s="44"/>
      <c r="T214" s="44"/>
      <c r="U214" s="44"/>
      <c r="V214" s="44"/>
      <c r="W214" s="44"/>
      <c r="X214" s="44"/>
      <c r="Y214" s="40"/>
    </row>
    <row r="215" spans="1:25" ht="26.25" customHeight="1" x14ac:dyDescent="0.2">
      <c r="A215" s="90"/>
      <c r="B215" s="274" t="s">
        <v>347</v>
      </c>
      <c r="C215" s="296" t="s">
        <v>2615</v>
      </c>
      <c r="D215" s="274" t="s">
        <v>51</v>
      </c>
      <c r="E215" s="274" t="s">
        <v>1863</v>
      </c>
      <c r="F215" s="404" t="s">
        <v>586</v>
      </c>
      <c r="G215" s="404"/>
      <c r="H215" s="295" t="s">
        <v>325</v>
      </c>
      <c r="I215" s="298">
        <v>28.170999999999999</v>
      </c>
      <c r="J215" s="298">
        <v>0</v>
      </c>
      <c r="K215" s="297">
        <v>19.468454999999999</v>
      </c>
      <c r="L215" s="297">
        <v>548.44000000000005</v>
      </c>
      <c r="O215" s="44"/>
      <c r="P215" s="44"/>
      <c r="Q215" s="44"/>
      <c r="R215" s="44"/>
      <c r="S215" s="44"/>
      <c r="T215" s="44"/>
      <c r="U215" s="44"/>
      <c r="V215" s="44"/>
      <c r="W215" s="44"/>
      <c r="X215" s="44"/>
      <c r="Y215" s="40"/>
    </row>
    <row r="216" spans="1:25" ht="26.25" customHeight="1" x14ac:dyDescent="0.2">
      <c r="A216" s="90"/>
      <c r="B216" s="274" t="s">
        <v>347</v>
      </c>
      <c r="C216" s="296" t="s">
        <v>2520</v>
      </c>
      <c r="D216" s="274" t="s">
        <v>51</v>
      </c>
      <c r="E216" s="274" t="s">
        <v>2521</v>
      </c>
      <c r="F216" s="404" t="s">
        <v>586</v>
      </c>
      <c r="G216" s="404"/>
      <c r="H216" s="295" t="s">
        <v>325</v>
      </c>
      <c r="I216" s="298">
        <v>17.736999999999998</v>
      </c>
      <c r="J216" s="298">
        <v>0</v>
      </c>
      <c r="K216" s="297">
        <v>19.468454999999999</v>
      </c>
      <c r="L216" s="297">
        <v>345.31</v>
      </c>
      <c r="O216" s="44"/>
      <c r="P216" s="44"/>
      <c r="Q216" s="44"/>
      <c r="R216" s="44"/>
      <c r="S216" s="44"/>
      <c r="T216" s="44"/>
      <c r="U216" s="44"/>
      <c r="V216" s="44"/>
      <c r="W216" s="44"/>
      <c r="X216" s="44"/>
      <c r="Y216" s="40"/>
    </row>
    <row r="217" spans="1:25" ht="26.25" customHeight="1" x14ac:dyDescent="0.2">
      <c r="A217" s="90"/>
      <c r="B217" s="274" t="s">
        <v>347</v>
      </c>
      <c r="C217" s="296" t="s">
        <v>2616</v>
      </c>
      <c r="D217" s="274" t="s">
        <v>51</v>
      </c>
      <c r="E217" s="274" t="s">
        <v>2617</v>
      </c>
      <c r="F217" s="404" t="s">
        <v>586</v>
      </c>
      <c r="G217" s="404"/>
      <c r="H217" s="295" t="s">
        <v>325</v>
      </c>
      <c r="I217" s="298">
        <v>56.341999999999999</v>
      </c>
      <c r="J217" s="298">
        <v>0</v>
      </c>
      <c r="K217" s="297">
        <v>16.574783</v>
      </c>
      <c r="L217" s="297">
        <v>933.85</v>
      </c>
      <c r="O217" s="44"/>
      <c r="P217" s="44"/>
      <c r="Q217" s="44"/>
      <c r="R217" s="44"/>
      <c r="S217" s="44"/>
      <c r="T217" s="44"/>
      <c r="U217" s="44"/>
      <c r="V217" s="44"/>
      <c r="W217" s="44"/>
      <c r="X217" s="44"/>
      <c r="Y217" s="40"/>
    </row>
    <row r="218" spans="1:25" ht="26.25" customHeight="1" x14ac:dyDescent="0.2">
      <c r="A218" s="90"/>
      <c r="B218" s="274" t="s">
        <v>347</v>
      </c>
      <c r="C218" s="296" t="s">
        <v>3387</v>
      </c>
      <c r="D218" s="274" t="s">
        <v>51</v>
      </c>
      <c r="E218" s="274" t="s">
        <v>3388</v>
      </c>
      <c r="F218" s="404" t="s">
        <v>586</v>
      </c>
      <c r="G218" s="404"/>
      <c r="H218" s="295" t="s">
        <v>325</v>
      </c>
      <c r="I218" s="298">
        <v>12.52</v>
      </c>
      <c r="J218" s="298">
        <v>0</v>
      </c>
      <c r="K218" s="297">
        <v>19.468454999999999</v>
      </c>
      <c r="L218" s="297">
        <v>243.74</v>
      </c>
      <c r="O218" s="44"/>
      <c r="P218" s="44"/>
      <c r="Q218" s="44"/>
      <c r="R218" s="44"/>
      <c r="S218" s="44"/>
      <c r="T218" s="44"/>
      <c r="U218" s="44"/>
      <c r="V218" s="44"/>
      <c r="W218" s="44"/>
      <c r="X218" s="44"/>
      <c r="Y218" s="40"/>
    </row>
    <row r="219" spans="1:25" ht="26.25" customHeight="1" x14ac:dyDescent="0.2">
      <c r="A219" s="90"/>
      <c r="B219" s="275"/>
      <c r="C219" s="275"/>
      <c r="D219" s="275"/>
      <c r="E219" s="275"/>
      <c r="F219" s="275"/>
      <c r="G219" s="275" t="s">
        <v>331</v>
      </c>
      <c r="H219" s="302">
        <v>4930.1000000000004</v>
      </c>
      <c r="I219" s="275" t="s">
        <v>332</v>
      </c>
      <c r="J219" s="302">
        <v>0</v>
      </c>
      <c r="K219" s="275" t="s">
        <v>333</v>
      </c>
      <c r="L219" s="302">
        <v>4930.1000000000004</v>
      </c>
      <c r="O219" s="44"/>
      <c r="P219" s="44"/>
      <c r="Q219" s="44"/>
      <c r="R219" s="44"/>
      <c r="S219" s="44"/>
      <c r="T219" s="44"/>
      <c r="U219" s="44"/>
      <c r="V219" s="44"/>
      <c r="W219" s="44"/>
      <c r="X219" s="44"/>
      <c r="Y219" s="40"/>
    </row>
    <row r="220" spans="1:25" ht="26.25" customHeight="1" thickBot="1" x14ac:dyDescent="0.25">
      <c r="A220" s="90"/>
      <c r="B220" s="275"/>
      <c r="C220" s="275"/>
      <c r="D220" s="275"/>
      <c r="E220" s="275"/>
      <c r="F220" s="275"/>
      <c r="G220" s="275" t="s">
        <v>334</v>
      </c>
      <c r="H220" s="302">
        <v>1025.95</v>
      </c>
      <c r="I220" s="409"/>
      <c r="J220" s="409" t="s">
        <v>335</v>
      </c>
      <c r="K220" s="275"/>
      <c r="L220" s="302">
        <v>5956.05</v>
      </c>
      <c r="O220" s="44"/>
      <c r="P220" s="44"/>
      <c r="Q220" s="44"/>
      <c r="R220" s="44"/>
      <c r="S220" s="44"/>
      <c r="T220" s="44"/>
      <c r="U220" s="44"/>
      <c r="V220" s="44"/>
      <c r="W220" s="44"/>
      <c r="X220" s="44"/>
      <c r="Y220" s="40"/>
    </row>
    <row r="221" spans="1:25" ht="26.25" customHeight="1" thickTop="1" x14ac:dyDescent="0.2">
      <c r="A221" s="90"/>
      <c r="B221" s="289"/>
      <c r="C221" s="289"/>
      <c r="D221" s="289"/>
      <c r="E221" s="289"/>
      <c r="F221" s="289"/>
      <c r="G221" s="289"/>
      <c r="H221" s="289"/>
      <c r="I221" s="289"/>
      <c r="J221" s="289"/>
      <c r="K221" s="289"/>
      <c r="L221" s="289"/>
      <c r="O221" s="44"/>
      <c r="P221" s="44"/>
      <c r="Q221" s="44"/>
      <c r="R221" s="44"/>
      <c r="S221" s="44"/>
      <c r="T221" s="44"/>
      <c r="U221" s="44"/>
      <c r="V221" s="44"/>
      <c r="W221" s="44"/>
      <c r="X221" s="44"/>
      <c r="Y221" s="40"/>
    </row>
    <row r="222" spans="1:25" ht="26.25" customHeight="1" x14ac:dyDescent="0.2">
      <c r="A222" s="90"/>
      <c r="B222" s="276" t="s">
        <v>1872</v>
      </c>
      <c r="C222" s="277" t="s">
        <v>28</v>
      </c>
      <c r="D222" s="276" t="s">
        <v>29</v>
      </c>
      <c r="E222" s="276" t="s">
        <v>30</v>
      </c>
      <c r="F222" s="405" t="s">
        <v>318</v>
      </c>
      <c r="G222" s="405"/>
      <c r="H222" s="284" t="s">
        <v>31</v>
      </c>
      <c r="I222" s="277" t="s">
        <v>32</v>
      </c>
      <c r="J222" s="277" t="s">
        <v>2407</v>
      </c>
      <c r="K222" s="277" t="s">
        <v>33</v>
      </c>
      <c r="L222" s="277" t="s">
        <v>35</v>
      </c>
      <c r="O222" s="44"/>
      <c r="P222" s="44"/>
      <c r="Q222" s="44"/>
      <c r="R222" s="44"/>
      <c r="S222" s="44"/>
      <c r="T222" s="44"/>
      <c r="U222" s="44"/>
      <c r="V222" s="44"/>
      <c r="W222" s="44"/>
      <c r="X222" s="44"/>
      <c r="Y222" s="40"/>
    </row>
    <row r="223" spans="1:25" ht="26.25" customHeight="1" x14ac:dyDescent="0.2">
      <c r="A223" s="90"/>
      <c r="B223" s="273" t="s">
        <v>319</v>
      </c>
      <c r="C223" s="286" t="s">
        <v>312</v>
      </c>
      <c r="D223" s="273" t="s">
        <v>99</v>
      </c>
      <c r="E223" s="273" t="s">
        <v>313</v>
      </c>
      <c r="F223" s="403" t="s">
        <v>916</v>
      </c>
      <c r="G223" s="403"/>
      <c r="H223" s="285" t="s">
        <v>314</v>
      </c>
      <c r="I223" s="288">
        <v>1</v>
      </c>
      <c r="J223" s="287"/>
      <c r="K223" s="287">
        <v>28.13</v>
      </c>
      <c r="L223" s="287">
        <v>28.13</v>
      </c>
      <c r="O223" s="44"/>
      <c r="P223" s="44"/>
      <c r="Q223" s="44"/>
      <c r="R223" s="44"/>
      <c r="S223" s="44"/>
      <c r="T223" s="44"/>
      <c r="U223" s="44"/>
      <c r="V223" s="44"/>
      <c r="W223" s="44"/>
      <c r="X223" s="44"/>
      <c r="Y223" s="40"/>
    </row>
    <row r="224" spans="1:25" ht="26.25" customHeight="1" x14ac:dyDescent="0.2">
      <c r="A224" s="90"/>
      <c r="B224" s="278" t="s">
        <v>321</v>
      </c>
      <c r="C224" s="291" t="s">
        <v>917</v>
      </c>
      <c r="D224" s="278" t="s">
        <v>40</v>
      </c>
      <c r="E224" s="278" t="s">
        <v>2467</v>
      </c>
      <c r="F224" s="407" t="s">
        <v>324</v>
      </c>
      <c r="G224" s="407"/>
      <c r="H224" s="290" t="s">
        <v>41</v>
      </c>
      <c r="I224" s="294">
        <v>0.41599999999999998</v>
      </c>
      <c r="J224" s="294">
        <v>0</v>
      </c>
      <c r="K224" s="292">
        <v>22.56</v>
      </c>
      <c r="L224" s="292">
        <v>9.3800000000000008</v>
      </c>
      <c r="O224" s="44"/>
      <c r="P224" s="44"/>
      <c r="Q224" s="44"/>
      <c r="R224" s="44"/>
      <c r="S224" s="44"/>
      <c r="T224" s="44"/>
      <c r="U224" s="44"/>
      <c r="V224" s="44"/>
      <c r="W224" s="44"/>
      <c r="X224" s="44"/>
      <c r="Y224" s="40"/>
    </row>
    <row r="225" spans="1:25" ht="26.25" customHeight="1" x14ac:dyDescent="0.2">
      <c r="A225" s="90"/>
      <c r="B225" s="274" t="s">
        <v>347</v>
      </c>
      <c r="C225" s="296" t="s">
        <v>918</v>
      </c>
      <c r="D225" s="274" t="s">
        <v>40</v>
      </c>
      <c r="E225" s="274" t="s">
        <v>919</v>
      </c>
      <c r="F225" s="404" t="s">
        <v>364</v>
      </c>
      <c r="G225" s="404"/>
      <c r="H225" s="295" t="s">
        <v>3670</v>
      </c>
      <c r="I225" s="298">
        <v>1</v>
      </c>
      <c r="J225" s="298">
        <v>0</v>
      </c>
      <c r="K225" s="297">
        <v>18.75</v>
      </c>
      <c r="L225" s="297">
        <v>18.75</v>
      </c>
      <c r="O225" s="44"/>
      <c r="P225" s="44"/>
      <c r="Q225" s="44"/>
      <c r="R225" s="44"/>
      <c r="S225" s="44"/>
      <c r="T225" s="44"/>
      <c r="U225" s="44"/>
      <c r="V225" s="44"/>
      <c r="W225" s="44"/>
      <c r="X225" s="44"/>
      <c r="Y225" s="40"/>
    </row>
    <row r="226" spans="1:25" ht="26.25" customHeight="1" x14ac:dyDescent="0.2">
      <c r="A226" s="90"/>
      <c r="B226" s="275"/>
      <c r="C226" s="275"/>
      <c r="D226" s="275"/>
      <c r="E226" s="275"/>
      <c r="F226" s="275"/>
      <c r="G226" s="275" t="s">
        <v>331</v>
      </c>
      <c r="H226" s="302">
        <v>7.81</v>
      </c>
      <c r="I226" s="275" t="s">
        <v>332</v>
      </c>
      <c r="J226" s="302">
        <v>0</v>
      </c>
      <c r="K226" s="275" t="s">
        <v>333</v>
      </c>
      <c r="L226" s="302">
        <v>7.81</v>
      </c>
      <c r="O226" s="44"/>
      <c r="P226" s="44"/>
      <c r="Q226" s="44"/>
      <c r="R226" s="44"/>
      <c r="S226" s="44"/>
      <c r="T226" s="44"/>
      <c r="U226" s="44"/>
      <c r="V226" s="44"/>
      <c r="W226" s="44"/>
      <c r="X226" s="44"/>
      <c r="Y226" s="40"/>
    </row>
    <row r="227" spans="1:25" ht="26.25" customHeight="1" thickBot="1" x14ac:dyDescent="0.25">
      <c r="A227" s="90"/>
      <c r="B227" s="275"/>
      <c r="C227" s="275"/>
      <c r="D227" s="275"/>
      <c r="E227" s="275"/>
      <c r="F227" s="275"/>
      <c r="G227" s="275" t="s">
        <v>334</v>
      </c>
      <c r="H227" s="302">
        <v>5.85</v>
      </c>
      <c r="I227" s="409"/>
      <c r="J227" s="409" t="s">
        <v>335</v>
      </c>
      <c r="K227" s="275"/>
      <c r="L227" s="302">
        <v>33.979999999999997</v>
      </c>
      <c r="O227" s="44"/>
      <c r="P227" s="44"/>
      <c r="Q227" s="44"/>
      <c r="R227" s="44"/>
      <c r="S227" s="44"/>
      <c r="T227" s="44"/>
      <c r="U227" s="44"/>
      <c r="V227" s="44"/>
      <c r="W227" s="44"/>
      <c r="X227" s="44"/>
      <c r="Y227" s="40"/>
    </row>
    <row r="228" spans="1:25" ht="26.25" customHeight="1" thickTop="1" x14ac:dyDescent="0.2">
      <c r="A228" s="90"/>
      <c r="B228" s="289"/>
      <c r="C228" s="289"/>
      <c r="D228" s="289"/>
      <c r="E228" s="289"/>
      <c r="F228" s="289"/>
      <c r="G228" s="289"/>
      <c r="H228" s="289"/>
      <c r="I228" s="289"/>
      <c r="J228" s="289"/>
      <c r="K228" s="289"/>
      <c r="L228" s="289"/>
      <c r="O228" s="44"/>
      <c r="P228" s="44"/>
      <c r="Q228" s="44"/>
      <c r="R228" s="44"/>
      <c r="S228" s="44"/>
      <c r="T228" s="44"/>
      <c r="U228" s="44"/>
      <c r="V228" s="44"/>
      <c r="W228" s="44"/>
      <c r="X228" s="44"/>
      <c r="Y228" s="40"/>
    </row>
    <row r="229" spans="1:25" ht="26.25" customHeight="1" x14ac:dyDescent="0.2">
      <c r="A229" s="90"/>
      <c r="B229" s="276" t="s">
        <v>53</v>
      </c>
      <c r="C229" s="277" t="s">
        <v>28</v>
      </c>
      <c r="D229" s="276" t="s">
        <v>29</v>
      </c>
      <c r="E229" s="276" t="s">
        <v>30</v>
      </c>
      <c r="F229" s="405" t="s">
        <v>318</v>
      </c>
      <c r="G229" s="405"/>
      <c r="H229" s="284" t="s">
        <v>31</v>
      </c>
      <c r="I229" s="277" t="s">
        <v>32</v>
      </c>
      <c r="J229" s="277" t="s">
        <v>2407</v>
      </c>
      <c r="K229" s="277" t="s">
        <v>33</v>
      </c>
      <c r="L229" s="277" t="s">
        <v>35</v>
      </c>
      <c r="O229" s="44"/>
      <c r="P229" s="44"/>
      <c r="Q229" s="44"/>
      <c r="R229" s="44"/>
      <c r="S229" s="44"/>
      <c r="T229" s="44"/>
      <c r="U229" s="44"/>
      <c r="V229" s="44"/>
      <c r="W229" s="44"/>
      <c r="X229" s="44"/>
      <c r="Y229" s="40"/>
    </row>
    <row r="230" spans="1:25" ht="26.25" customHeight="1" x14ac:dyDescent="0.2">
      <c r="A230" s="90"/>
      <c r="B230" s="273" t="s">
        <v>319</v>
      </c>
      <c r="C230" s="286" t="s">
        <v>54</v>
      </c>
      <c r="D230" s="273" t="s">
        <v>40</v>
      </c>
      <c r="E230" s="273" t="s">
        <v>2216</v>
      </c>
      <c r="F230" s="403" t="s">
        <v>458</v>
      </c>
      <c r="G230" s="403"/>
      <c r="H230" s="285" t="s">
        <v>55</v>
      </c>
      <c r="I230" s="288">
        <v>1</v>
      </c>
      <c r="J230" s="287"/>
      <c r="K230" s="287">
        <v>57.28</v>
      </c>
      <c r="L230" s="287">
        <v>57.28</v>
      </c>
      <c r="O230" s="44"/>
      <c r="P230" s="44"/>
      <c r="Q230" s="44"/>
      <c r="R230" s="44"/>
      <c r="S230" s="44"/>
      <c r="T230" s="44"/>
      <c r="U230" s="44"/>
      <c r="V230" s="44"/>
      <c r="W230" s="44"/>
      <c r="X230" s="44"/>
      <c r="Y230" s="40"/>
    </row>
    <row r="231" spans="1:25" ht="26.25" customHeight="1" x14ac:dyDescent="0.2">
      <c r="A231" s="90"/>
      <c r="B231" s="278" t="s">
        <v>321</v>
      </c>
      <c r="C231" s="291" t="s">
        <v>442</v>
      </c>
      <c r="D231" s="278" t="s">
        <v>40</v>
      </c>
      <c r="E231" s="278" t="s">
        <v>443</v>
      </c>
      <c r="F231" s="407" t="s">
        <v>328</v>
      </c>
      <c r="G231" s="407"/>
      <c r="H231" s="290" t="s">
        <v>330</v>
      </c>
      <c r="I231" s="294">
        <v>7.0000000000000001E-3</v>
      </c>
      <c r="J231" s="294">
        <v>0</v>
      </c>
      <c r="K231" s="292">
        <v>41.08</v>
      </c>
      <c r="L231" s="292">
        <v>0.28000000000000003</v>
      </c>
      <c r="O231" s="44"/>
      <c r="P231" s="44"/>
      <c r="Q231" s="44"/>
      <c r="R231" s="44"/>
      <c r="S231" s="44"/>
      <c r="T231" s="44"/>
      <c r="U231" s="44"/>
      <c r="V231" s="44"/>
      <c r="W231" s="44"/>
      <c r="X231" s="44"/>
      <c r="Y231" s="40"/>
    </row>
    <row r="232" spans="1:25" ht="26.25" customHeight="1" x14ac:dyDescent="0.2">
      <c r="A232" s="90"/>
      <c r="B232" s="278" t="s">
        <v>321</v>
      </c>
      <c r="C232" s="291" t="s">
        <v>444</v>
      </c>
      <c r="D232" s="278" t="s">
        <v>40</v>
      </c>
      <c r="E232" s="278" t="s">
        <v>445</v>
      </c>
      <c r="F232" s="407" t="s">
        <v>328</v>
      </c>
      <c r="G232" s="407"/>
      <c r="H232" s="290" t="s">
        <v>329</v>
      </c>
      <c r="I232" s="294">
        <v>2.8000000000000001E-2</v>
      </c>
      <c r="J232" s="294">
        <v>0</v>
      </c>
      <c r="K232" s="292">
        <v>39.799999999999997</v>
      </c>
      <c r="L232" s="292">
        <v>1.1100000000000001</v>
      </c>
      <c r="O232" s="44"/>
      <c r="P232" s="44"/>
      <c r="Q232" s="44"/>
      <c r="R232" s="44"/>
      <c r="S232" s="44"/>
      <c r="T232" s="44"/>
      <c r="U232" s="44"/>
      <c r="V232" s="44"/>
      <c r="W232" s="44"/>
      <c r="X232" s="44"/>
      <c r="Y232" s="40"/>
    </row>
    <row r="233" spans="1:25" ht="26.25" customHeight="1" x14ac:dyDescent="0.2">
      <c r="A233" s="90"/>
      <c r="B233" s="278" t="s">
        <v>321</v>
      </c>
      <c r="C233" s="291" t="s">
        <v>446</v>
      </c>
      <c r="D233" s="278" t="s">
        <v>40</v>
      </c>
      <c r="E233" s="278" t="s">
        <v>447</v>
      </c>
      <c r="F233" s="407" t="s">
        <v>337</v>
      </c>
      <c r="G233" s="407"/>
      <c r="H233" s="290" t="s">
        <v>59</v>
      </c>
      <c r="I233" s="294">
        <v>4.0000000000000001E-3</v>
      </c>
      <c r="J233" s="294">
        <v>0</v>
      </c>
      <c r="K233" s="292">
        <v>466.24</v>
      </c>
      <c r="L233" s="292">
        <v>1.86</v>
      </c>
      <c r="O233" s="44"/>
      <c r="P233" s="44"/>
      <c r="Q233" s="44"/>
      <c r="R233" s="44"/>
      <c r="S233" s="44"/>
      <c r="T233" s="44"/>
      <c r="U233" s="44"/>
      <c r="V233" s="44"/>
      <c r="W233" s="44"/>
      <c r="X233" s="44"/>
      <c r="Y233" s="40"/>
    </row>
    <row r="234" spans="1:25" ht="39" customHeight="1" x14ac:dyDescent="0.2">
      <c r="A234" s="90"/>
      <c r="B234" s="278" t="s">
        <v>321</v>
      </c>
      <c r="C234" s="291" t="s">
        <v>339</v>
      </c>
      <c r="D234" s="278" t="s">
        <v>40</v>
      </c>
      <c r="E234" s="278" t="s">
        <v>340</v>
      </c>
      <c r="F234" s="407" t="s">
        <v>324</v>
      </c>
      <c r="G234" s="407"/>
      <c r="H234" s="290" t="s">
        <v>325</v>
      </c>
      <c r="I234" s="294">
        <v>0.72470000000000001</v>
      </c>
      <c r="J234" s="294">
        <v>0</v>
      </c>
      <c r="K234" s="292">
        <v>27.55</v>
      </c>
      <c r="L234" s="292">
        <v>19.96</v>
      </c>
      <c r="O234" s="44"/>
      <c r="P234" s="44"/>
      <c r="Q234" s="44"/>
      <c r="R234" s="44"/>
      <c r="S234" s="44"/>
      <c r="T234" s="44"/>
      <c r="U234" s="44"/>
      <c r="V234" s="44"/>
      <c r="W234" s="44"/>
      <c r="X234" s="44"/>
      <c r="Y234" s="40"/>
    </row>
    <row r="235" spans="1:25" ht="26.25" customHeight="1" x14ac:dyDescent="0.2">
      <c r="A235" s="90"/>
      <c r="B235" s="278" t="s">
        <v>321</v>
      </c>
      <c r="C235" s="291" t="s">
        <v>440</v>
      </c>
      <c r="D235" s="278" t="s">
        <v>40</v>
      </c>
      <c r="E235" s="278" t="s">
        <v>441</v>
      </c>
      <c r="F235" s="407" t="s">
        <v>324</v>
      </c>
      <c r="G235" s="407"/>
      <c r="H235" s="290" t="s">
        <v>325</v>
      </c>
      <c r="I235" s="294">
        <v>0.72470000000000001</v>
      </c>
      <c r="J235" s="294">
        <v>0</v>
      </c>
      <c r="K235" s="292">
        <v>24.23</v>
      </c>
      <c r="L235" s="292">
        <v>17.55</v>
      </c>
      <c r="O235" s="44"/>
      <c r="P235" s="44"/>
      <c r="Q235" s="44"/>
      <c r="R235" s="44"/>
      <c r="S235" s="44"/>
      <c r="T235" s="44"/>
      <c r="U235" s="44"/>
      <c r="V235" s="44"/>
      <c r="W235" s="44"/>
      <c r="X235" s="44"/>
      <c r="Y235" s="40"/>
    </row>
    <row r="236" spans="1:25" ht="26.25" customHeight="1" x14ac:dyDescent="0.2">
      <c r="A236" s="90"/>
      <c r="B236" s="274" t="s">
        <v>347</v>
      </c>
      <c r="C236" s="296" t="s">
        <v>448</v>
      </c>
      <c r="D236" s="274" t="s">
        <v>40</v>
      </c>
      <c r="E236" s="274" t="s">
        <v>449</v>
      </c>
      <c r="F236" s="404" t="s">
        <v>348</v>
      </c>
      <c r="G236" s="404"/>
      <c r="H236" s="295" t="s">
        <v>55</v>
      </c>
      <c r="I236" s="298">
        <v>0.41249999999999998</v>
      </c>
      <c r="J236" s="298">
        <v>0</v>
      </c>
      <c r="K236" s="297">
        <v>15.54</v>
      </c>
      <c r="L236" s="297">
        <v>6.41</v>
      </c>
      <c r="O236" s="44"/>
      <c r="P236" s="44"/>
      <c r="Q236" s="44"/>
      <c r="R236" s="44"/>
      <c r="S236" s="44"/>
      <c r="T236" s="44"/>
      <c r="U236" s="44"/>
      <c r="V236" s="44"/>
      <c r="W236" s="44"/>
      <c r="X236" s="44"/>
      <c r="Y236" s="40"/>
    </row>
    <row r="237" spans="1:25" ht="26.25" customHeight="1" x14ac:dyDescent="0.2">
      <c r="A237" s="90"/>
      <c r="B237" s="274" t="s">
        <v>347</v>
      </c>
      <c r="C237" s="296" t="s">
        <v>463</v>
      </c>
      <c r="D237" s="274" t="s">
        <v>40</v>
      </c>
      <c r="E237" s="274" t="s">
        <v>464</v>
      </c>
      <c r="F237" s="404" t="s">
        <v>348</v>
      </c>
      <c r="G237" s="404"/>
      <c r="H237" s="295" t="s">
        <v>465</v>
      </c>
      <c r="I237" s="298">
        <v>2.5600000000000001E-2</v>
      </c>
      <c r="J237" s="298">
        <v>0</v>
      </c>
      <c r="K237" s="297">
        <v>34.1</v>
      </c>
      <c r="L237" s="297">
        <v>0.87</v>
      </c>
      <c r="O237" s="44"/>
      <c r="P237" s="44"/>
      <c r="Q237" s="44"/>
      <c r="R237" s="44"/>
      <c r="S237" s="44"/>
      <c r="T237" s="44"/>
      <c r="U237" s="44"/>
      <c r="V237" s="44"/>
      <c r="W237" s="44"/>
      <c r="X237" s="44"/>
      <c r="Y237" s="40"/>
    </row>
    <row r="238" spans="1:25" ht="26.25" customHeight="1" x14ac:dyDescent="0.2">
      <c r="A238" s="90"/>
      <c r="B238" s="274" t="s">
        <v>347</v>
      </c>
      <c r="C238" s="296" t="s">
        <v>461</v>
      </c>
      <c r="D238" s="274" t="s">
        <v>40</v>
      </c>
      <c r="E238" s="274" t="s">
        <v>462</v>
      </c>
      <c r="F238" s="404" t="s">
        <v>348</v>
      </c>
      <c r="G238" s="404"/>
      <c r="H238" s="295" t="s">
        <v>65</v>
      </c>
      <c r="I238" s="298">
        <v>0.111</v>
      </c>
      <c r="J238" s="298">
        <v>0</v>
      </c>
      <c r="K238" s="297">
        <v>15.26</v>
      </c>
      <c r="L238" s="297">
        <v>1.69</v>
      </c>
      <c r="O238" s="44"/>
      <c r="P238" s="44"/>
      <c r="Q238" s="44"/>
      <c r="R238" s="44"/>
      <c r="S238" s="44"/>
      <c r="T238" s="44"/>
      <c r="U238" s="44"/>
      <c r="V238" s="44"/>
      <c r="W238" s="44"/>
      <c r="X238" s="44"/>
      <c r="Y238" s="40"/>
    </row>
    <row r="239" spans="1:25" ht="26.25" customHeight="1" x14ac:dyDescent="0.2">
      <c r="A239" s="90"/>
      <c r="B239" s="274" t="s">
        <v>347</v>
      </c>
      <c r="C239" s="296" t="s">
        <v>459</v>
      </c>
      <c r="D239" s="274" t="s">
        <v>40</v>
      </c>
      <c r="E239" s="274" t="s">
        <v>460</v>
      </c>
      <c r="F239" s="404" t="s">
        <v>348</v>
      </c>
      <c r="G239" s="404"/>
      <c r="H239" s="295" t="s">
        <v>55</v>
      </c>
      <c r="I239" s="298">
        <v>0.74450000000000005</v>
      </c>
      <c r="J239" s="298">
        <v>0</v>
      </c>
      <c r="K239" s="297">
        <v>4.32</v>
      </c>
      <c r="L239" s="297">
        <v>3.21</v>
      </c>
      <c r="O239" s="44"/>
      <c r="P239" s="44"/>
      <c r="Q239" s="44"/>
      <c r="R239" s="44"/>
      <c r="S239" s="44"/>
      <c r="T239" s="44"/>
      <c r="U239" s="44"/>
      <c r="V239" s="44"/>
      <c r="W239" s="44"/>
      <c r="X239" s="44"/>
      <c r="Y239" s="40"/>
    </row>
    <row r="240" spans="1:25" ht="26.25" customHeight="1" x14ac:dyDescent="0.2">
      <c r="A240" s="90"/>
      <c r="B240" s="274" t="s">
        <v>347</v>
      </c>
      <c r="C240" s="296" t="s">
        <v>466</v>
      </c>
      <c r="D240" s="274" t="s">
        <v>40</v>
      </c>
      <c r="E240" s="274" t="s">
        <v>467</v>
      </c>
      <c r="F240" s="404" t="s">
        <v>348</v>
      </c>
      <c r="G240" s="404"/>
      <c r="H240" s="295" t="s">
        <v>55</v>
      </c>
      <c r="I240" s="298">
        <v>0.55000000000000004</v>
      </c>
      <c r="J240" s="298">
        <v>0</v>
      </c>
      <c r="K240" s="297">
        <v>7.9</v>
      </c>
      <c r="L240" s="297">
        <v>4.34</v>
      </c>
      <c r="O240" s="44"/>
      <c r="P240" s="44"/>
      <c r="Q240" s="44"/>
      <c r="R240" s="44"/>
      <c r="S240" s="44"/>
      <c r="T240" s="44"/>
      <c r="U240" s="44"/>
      <c r="V240" s="44"/>
      <c r="W240" s="44"/>
      <c r="X240" s="44"/>
      <c r="Y240" s="40"/>
    </row>
    <row r="241" spans="1:25" ht="26.25" customHeight="1" x14ac:dyDescent="0.2">
      <c r="A241" s="90"/>
      <c r="B241" s="275"/>
      <c r="C241" s="275"/>
      <c r="D241" s="275"/>
      <c r="E241" s="275"/>
      <c r="F241" s="275"/>
      <c r="G241" s="275" t="s">
        <v>331</v>
      </c>
      <c r="H241" s="302">
        <v>30.89</v>
      </c>
      <c r="I241" s="275" t="s">
        <v>332</v>
      </c>
      <c r="J241" s="302">
        <v>0</v>
      </c>
      <c r="K241" s="275" t="s">
        <v>333</v>
      </c>
      <c r="L241" s="302">
        <v>30.89</v>
      </c>
      <c r="O241" s="44"/>
      <c r="P241" s="44"/>
      <c r="Q241" s="44"/>
      <c r="R241" s="44"/>
      <c r="S241" s="44"/>
      <c r="T241" s="44"/>
      <c r="U241" s="44"/>
      <c r="V241" s="44"/>
      <c r="W241" s="44"/>
      <c r="X241" s="44"/>
      <c r="Y241" s="40"/>
    </row>
    <row r="242" spans="1:25" ht="26.25" customHeight="1" thickBot="1" x14ac:dyDescent="0.25">
      <c r="A242" s="90"/>
      <c r="B242" s="275"/>
      <c r="C242" s="275"/>
      <c r="D242" s="275"/>
      <c r="E242" s="275"/>
      <c r="F242" s="275"/>
      <c r="G242" s="275" t="s">
        <v>334</v>
      </c>
      <c r="H242" s="302">
        <v>11.91</v>
      </c>
      <c r="I242" s="409"/>
      <c r="J242" s="409" t="s">
        <v>335</v>
      </c>
      <c r="K242" s="275"/>
      <c r="L242" s="302">
        <v>69.19</v>
      </c>
      <c r="O242" s="44"/>
      <c r="P242" s="44"/>
      <c r="Q242" s="44"/>
      <c r="R242" s="44"/>
      <c r="S242" s="44"/>
      <c r="T242" s="44"/>
      <c r="U242" s="44"/>
      <c r="V242" s="44"/>
      <c r="W242" s="44"/>
      <c r="X242" s="44"/>
      <c r="Y242" s="40"/>
    </row>
    <row r="243" spans="1:25" ht="26.25" customHeight="1" thickTop="1" x14ac:dyDescent="0.2">
      <c r="A243" s="90"/>
      <c r="B243" s="289"/>
      <c r="C243" s="289"/>
      <c r="D243" s="289"/>
      <c r="E243" s="289"/>
      <c r="F243" s="289"/>
      <c r="G243" s="289"/>
      <c r="H243" s="289"/>
      <c r="I243" s="289"/>
      <c r="J243" s="289"/>
      <c r="K243" s="289"/>
      <c r="L243" s="289"/>
      <c r="O243" s="44"/>
      <c r="P243" s="44"/>
      <c r="Q243" s="44"/>
      <c r="R243" s="44"/>
      <c r="S243" s="44"/>
      <c r="T243" s="44"/>
      <c r="U243" s="44"/>
      <c r="V243" s="44"/>
      <c r="W243" s="44"/>
      <c r="X243" s="44"/>
      <c r="Y243" s="40"/>
    </row>
    <row r="244" spans="1:25" ht="26.25" customHeight="1" x14ac:dyDescent="0.2">
      <c r="A244" s="90"/>
      <c r="B244" s="276" t="s">
        <v>56</v>
      </c>
      <c r="C244" s="277" t="s">
        <v>28</v>
      </c>
      <c r="D244" s="276" t="s">
        <v>29</v>
      </c>
      <c r="E244" s="276" t="s">
        <v>30</v>
      </c>
      <c r="F244" s="405" t="s">
        <v>318</v>
      </c>
      <c r="G244" s="405"/>
      <c r="H244" s="284" t="s">
        <v>31</v>
      </c>
      <c r="I244" s="277" t="s">
        <v>32</v>
      </c>
      <c r="J244" s="277" t="s">
        <v>2407</v>
      </c>
      <c r="K244" s="277" t="s">
        <v>33</v>
      </c>
      <c r="L244" s="277" t="s">
        <v>35</v>
      </c>
      <c r="O244" s="44"/>
      <c r="P244" s="44"/>
      <c r="Q244" s="44"/>
      <c r="R244" s="44"/>
      <c r="S244" s="44"/>
      <c r="T244" s="44"/>
      <c r="U244" s="44"/>
      <c r="V244" s="44"/>
      <c r="W244" s="44"/>
      <c r="X244" s="44"/>
      <c r="Y244" s="40"/>
    </row>
    <row r="245" spans="1:25" ht="15.75" customHeight="1" x14ac:dyDescent="0.2">
      <c r="A245" s="90"/>
      <c r="B245" s="273" t="s">
        <v>319</v>
      </c>
      <c r="C245" s="286" t="s">
        <v>2943</v>
      </c>
      <c r="D245" s="273" t="s">
        <v>40</v>
      </c>
      <c r="E245" s="273" t="s">
        <v>3671</v>
      </c>
      <c r="F245" s="403" t="s">
        <v>346</v>
      </c>
      <c r="G245" s="403"/>
      <c r="H245" s="285" t="s">
        <v>59</v>
      </c>
      <c r="I245" s="288">
        <v>1</v>
      </c>
      <c r="J245" s="287"/>
      <c r="K245" s="287">
        <v>13.71</v>
      </c>
      <c r="L245" s="287">
        <v>13.71</v>
      </c>
      <c r="O245" s="44"/>
      <c r="P245" s="44"/>
      <c r="Q245" s="44"/>
      <c r="R245" s="44"/>
      <c r="S245" s="44"/>
      <c r="T245" s="44"/>
      <c r="U245" s="44"/>
      <c r="V245" s="44"/>
      <c r="W245" s="44"/>
      <c r="X245" s="44"/>
      <c r="Y245" s="40"/>
    </row>
    <row r="246" spans="1:25" ht="26.25" customHeight="1" x14ac:dyDescent="0.2">
      <c r="A246" s="90"/>
      <c r="B246" s="278" t="s">
        <v>321</v>
      </c>
      <c r="C246" s="291" t="s">
        <v>322</v>
      </c>
      <c r="D246" s="278" t="s">
        <v>40</v>
      </c>
      <c r="E246" s="278" t="s">
        <v>323</v>
      </c>
      <c r="F246" s="407" t="s">
        <v>324</v>
      </c>
      <c r="G246" s="407"/>
      <c r="H246" s="290" t="s">
        <v>325</v>
      </c>
      <c r="I246" s="294">
        <v>0.10362399999999999</v>
      </c>
      <c r="J246" s="294">
        <v>0</v>
      </c>
      <c r="K246" s="292">
        <v>23.08</v>
      </c>
      <c r="L246" s="292">
        <v>2.39</v>
      </c>
      <c r="O246" s="44"/>
      <c r="P246" s="44"/>
      <c r="Q246" s="44"/>
      <c r="R246" s="44"/>
      <c r="S246" s="44"/>
      <c r="T246" s="44"/>
      <c r="U246" s="44"/>
      <c r="V246" s="44"/>
      <c r="W246" s="44"/>
      <c r="X246" s="44"/>
      <c r="Y246" s="40"/>
    </row>
    <row r="247" spans="1:25" ht="26.25" customHeight="1" x14ac:dyDescent="0.2">
      <c r="A247" s="90"/>
      <c r="B247" s="278" t="s">
        <v>321</v>
      </c>
      <c r="C247" s="291" t="s">
        <v>2971</v>
      </c>
      <c r="D247" s="278" t="s">
        <v>40</v>
      </c>
      <c r="E247" s="278" t="s">
        <v>2972</v>
      </c>
      <c r="F247" s="407" t="s">
        <v>328</v>
      </c>
      <c r="G247" s="407"/>
      <c r="H247" s="290" t="s">
        <v>330</v>
      </c>
      <c r="I247" s="294">
        <v>4.8695700000000001E-2</v>
      </c>
      <c r="J247" s="294">
        <v>0</v>
      </c>
      <c r="K247" s="292">
        <v>153.86000000000001</v>
      </c>
      <c r="L247" s="292">
        <v>7.49</v>
      </c>
      <c r="O247" s="44"/>
      <c r="P247" s="44"/>
      <c r="Q247" s="44"/>
      <c r="R247" s="44"/>
      <c r="S247" s="44"/>
      <c r="T247" s="44"/>
      <c r="U247" s="44"/>
      <c r="V247" s="44"/>
      <c r="W247" s="44"/>
      <c r="X247" s="44"/>
      <c r="Y247" s="40"/>
    </row>
    <row r="248" spans="1:25" ht="26.25" customHeight="1" x14ac:dyDescent="0.2">
      <c r="A248" s="90"/>
      <c r="B248" s="278" t="s">
        <v>321</v>
      </c>
      <c r="C248" s="291" t="s">
        <v>2969</v>
      </c>
      <c r="D248" s="278" t="s">
        <v>40</v>
      </c>
      <c r="E248" s="278" t="s">
        <v>2970</v>
      </c>
      <c r="F248" s="407" t="s">
        <v>328</v>
      </c>
      <c r="G248" s="407"/>
      <c r="H248" s="290" t="s">
        <v>329</v>
      </c>
      <c r="I248" s="294">
        <v>5.4928200000000003E-2</v>
      </c>
      <c r="J248" s="294">
        <v>0</v>
      </c>
      <c r="K248" s="292">
        <v>69.89</v>
      </c>
      <c r="L248" s="292">
        <v>3.83</v>
      </c>
      <c r="O248" s="44"/>
      <c r="P248" s="44"/>
      <c r="Q248" s="44"/>
      <c r="R248" s="44"/>
      <c r="S248" s="44"/>
      <c r="T248" s="44"/>
      <c r="U248" s="44"/>
      <c r="V248" s="44"/>
      <c r="W248" s="44"/>
      <c r="X248" s="44"/>
      <c r="Y248" s="40"/>
    </row>
    <row r="249" spans="1:25" ht="26.25" customHeight="1" x14ac:dyDescent="0.2">
      <c r="A249" s="90"/>
      <c r="B249" s="275"/>
      <c r="C249" s="275"/>
      <c r="D249" s="275"/>
      <c r="E249" s="275"/>
      <c r="F249" s="275"/>
      <c r="G249" s="275" t="s">
        <v>331</v>
      </c>
      <c r="H249" s="302">
        <v>5.15</v>
      </c>
      <c r="I249" s="275" t="s">
        <v>332</v>
      </c>
      <c r="J249" s="302">
        <v>0</v>
      </c>
      <c r="K249" s="275" t="s">
        <v>333</v>
      </c>
      <c r="L249" s="302">
        <v>5.15</v>
      </c>
      <c r="O249" s="44"/>
      <c r="P249" s="44"/>
      <c r="Q249" s="44"/>
      <c r="R249" s="44"/>
      <c r="S249" s="44"/>
      <c r="T249" s="44"/>
      <c r="U249" s="44"/>
      <c r="V249" s="44"/>
      <c r="W249" s="44"/>
      <c r="X249" s="44"/>
      <c r="Y249" s="40"/>
    </row>
    <row r="250" spans="1:25" ht="26.25" customHeight="1" thickBot="1" x14ac:dyDescent="0.25">
      <c r="A250" s="90"/>
      <c r="B250" s="275"/>
      <c r="C250" s="275"/>
      <c r="D250" s="275"/>
      <c r="E250" s="275"/>
      <c r="F250" s="275"/>
      <c r="G250" s="275" t="s">
        <v>334</v>
      </c>
      <c r="H250" s="302">
        <v>2.85</v>
      </c>
      <c r="I250" s="409"/>
      <c r="J250" s="409" t="s">
        <v>335</v>
      </c>
      <c r="K250" s="275"/>
      <c r="L250" s="302">
        <v>16.559999999999999</v>
      </c>
      <c r="O250" s="44"/>
      <c r="P250" s="44"/>
      <c r="Q250" s="44"/>
      <c r="R250" s="44"/>
      <c r="S250" s="44"/>
      <c r="T250" s="44"/>
      <c r="U250" s="44"/>
      <c r="V250" s="44"/>
      <c r="W250" s="44"/>
      <c r="X250" s="44"/>
      <c r="Y250" s="40"/>
    </row>
    <row r="251" spans="1:25" ht="26.25" customHeight="1" thickTop="1" x14ac:dyDescent="0.2">
      <c r="A251" s="90"/>
      <c r="B251" s="289"/>
      <c r="C251" s="289"/>
      <c r="D251" s="289"/>
      <c r="E251" s="289"/>
      <c r="F251" s="289"/>
      <c r="G251" s="289"/>
      <c r="H251" s="289"/>
      <c r="I251" s="289"/>
      <c r="J251" s="289"/>
      <c r="K251" s="289"/>
      <c r="L251" s="289"/>
      <c r="O251" s="44"/>
      <c r="P251" s="44"/>
      <c r="Q251" s="44"/>
      <c r="R251" s="44"/>
      <c r="S251" s="44"/>
      <c r="T251" s="44"/>
      <c r="U251" s="44"/>
      <c r="V251" s="44"/>
      <c r="W251" s="44"/>
      <c r="X251" s="44"/>
      <c r="Y251" s="40"/>
    </row>
    <row r="252" spans="1:25" ht="26.25" customHeight="1" x14ac:dyDescent="0.2">
      <c r="A252" s="90"/>
      <c r="B252" s="276" t="s">
        <v>60</v>
      </c>
      <c r="C252" s="277" t="s">
        <v>28</v>
      </c>
      <c r="D252" s="276" t="s">
        <v>29</v>
      </c>
      <c r="E252" s="276" t="s">
        <v>30</v>
      </c>
      <c r="F252" s="405" t="s">
        <v>318</v>
      </c>
      <c r="G252" s="405"/>
      <c r="H252" s="284" t="s">
        <v>31</v>
      </c>
      <c r="I252" s="277" t="s">
        <v>32</v>
      </c>
      <c r="J252" s="277" t="s">
        <v>2407</v>
      </c>
      <c r="K252" s="277" t="s">
        <v>33</v>
      </c>
      <c r="L252" s="277" t="s">
        <v>35</v>
      </c>
      <c r="O252" s="44"/>
      <c r="P252" s="44"/>
      <c r="Q252" s="44"/>
      <c r="R252" s="44"/>
      <c r="S252" s="44"/>
      <c r="T252" s="44"/>
      <c r="U252" s="44"/>
      <c r="V252" s="44"/>
      <c r="W252" s="44"/>
      <c r="X252" s="44"/>
      <c r="Y252" s="40"/>
    </row>
    <row r="253" spans="1:25" ht="26.25" customHeight="1" x14ac:dyDescent="0.2">
      <c r="A253" s="90"/>
      <c r="B253" s="273" t="s">
        <v>319</v>
      </c>
      <c r="C253" s="286" t="s">
        <v>57</v>
      </c>
      <c r="D253" s="273" t="s">
        <v>40</v>
      </c>
      <c r="E253" s="273" t="s">
        <v>3672</v>
      </c>
      <c r="F253" s="403" t="s">
        <v>346</v>
      </c>
      <c r="G253" s="403"/>
      <c r="H253" s="285" t="s">
        <v>59</v>
      </c>
      <c r="I253" s="288">
        <v>1</v>
      </c>
      <c r="J253" s="287"/>
      <c r="K253" s="287">
        <v>91.29</v>
      </c>
      <c r="L253" s="287">
        <v>91.29</v>
      </c>
      <c r="O253" s="44"/>
      <c r="P253" s="44"/>
      <c r="Q253" s="44"/>
      <c r="R253" s="44"/>
      <c r="S253" s="44"/>
      <c r="T253" s="44"/>
      <c r="U253" s="44"/>
      <c r="V253" s="44"/>
      <c r="W253" s="44"/>
      <c r="X253" s="44"/>
      <c r="Y253" s="40"/>
    </row>
    <row r="254" spans="1:25" ht="26.25" customHeight="1" x14ac:dyDescent="0.2">
      <c r="A254" s="90"/>
      <c r="B254" s="278" t="s">
        <v>321</v>
      </c>
      <c r="C254" s="291" t="s">
        <v>322</v>
      </c>
      <c r="D254" s="278" t="s">
        <v>40</v>
      </c>
      <c r="E254" s="278" t="s">
        <v>323</v>
      </c>
      <c r="F254" s="407" t="s">
        <v>324</v>
      </c>
      <c r="G254" s="407"/>
      <c r="H254" s="290" t="s">
        <v>325</v>
      </c>
      <c r="I254" s="294">
        <v>3.9557666999999999</v>
      </c>
      <c r="J254" s="294">
        <v>0</v>
      </c>
      <c r="K254" s="292">
        <v>23.08</v>
      </c>
      <c r="L254" s="292">
        <v>91.29</v>
      </c>
      <c r="O254" s="44"/>
      <c r="P254" s="44"/>
      <c r="Q254" s="44"/>
      <c r="R254" s="44"/>
      <c r="S254" s="44"/>
      <c r="T254" s="44"/>
      <c r="U254" s="44"/>
      <c r="V254" s="44"/>
      <c r="W254" s="44"/>
      <c r="X254" s="44"/>
      <c r="Y254" s="40"/>
    </row>
    <row r="255" spans="1:25" ht="26.25" customHeight="1" x14ac:dyDescent="0.2">
      <c r="A255" s="90"/>
      <c r="B255" s="275"/>
      <c r="C255" s="275"/>
      <c r="D255" s="275"/>
      <c r="E255" s="275"/>
      <c r="F255" s="275"/>
      <c r="G255" s="275" t="s">
        <v>331</v>
      </c>
      <c r="H255" s="302">
        <v>68.63</v>
      </c>
      <c r="I255" s="275" t="s">
        <v>332</v>
      </c>
      <c r="J255" s="302">
        <v>0</v>
      </c>
      <c r="K255" s="275" t="s">
        <v>333</v>
      </c>
      <c r="L255" s="302">
        <v>68.63</v>
      </c>
      <c r="O255" s="44"/>
      <c r="P255" s="44"/>
      <c r="Q255" s="44"/>
      <c r="R255" s="44"/>
      <c r="S255" s="44"/>
      <c r="T255" s="44"/>
      <c r="U255" s="44"/>
      <c r="V255" s="44"/>
      <c r="W255" s="44"/>
      <c r="X255" s="44"/>
      <c r="Y255" s="40"/>
    </row>
    <row r="256" spans="1:25" ht="39" customHeight="1" thickBot="1" x14ac:dyDescent="0.25">
      <c r="A256" s="90"/>
      <c r="B256" s="275"/>
      <c r="C256" s="275"/>
      <c r="D256" s="275"/>
      <c r="E256" s="275"/>
      <c r="F256" s="275"/>
      <c r="G256" s="275" t="s">
        <v>334</v>
      </c>
      <c r="H256" s="302">
        <v>18.989999999999998</v>
      </c>
      <c r="I256" s="409"/>
      <c r="J256" s="409" t="s">
        <v>335</v>
      </c>
      <c r="K256" s="275"/>
      <c r="L256" s="302">
        <v>110.28</v>
      </c>
      <c r="O256" s="44"/>
      <c r="P256" s="44"/>
      <c r="Q256" s="44"/>
      <c r="R256" s="44"/>
      <c r="S256" s="44"/>
      <c r="T256" s="44"/>
      <c r="U256" s="44"/>
      <c r="V256" s="44"/>
      <c r="W256" s="44"/>
      <c r="X256" s="44"/>
      <c r="Y256" s="40"/>
    </row>
    <row r="257" spans="1:25" ht="39" customHeight="1" thickTop="1" x14ac:dyDescent="0.2">
      <c r="A257" s="90"/>
      <c r="B257" s="289"/>
      <c r="C257" s="289"/>
      <c r="D257" s="289"/>
      <c r="E257" s="289"/>
      <c r="F257" s="289"/>
      <c r="G257" s="289"/>
      <c r="H257" s="289"/>
      <c r="I257" s="289"/>
      <c r="J257" s="289"/>
      <c r="K257" s="289"/>
      <c r="L257" s="289"/>
      <c r="O257" s="44"/>
      <c r="P257" s="44"/>
      <c r="Q257" s="44"/>
      <c r="R257" s="44"/>
      <c r="S257" s="44"/>
      <c r="T257" s="44"/>
      <c r="U257" s="44"/>
      <c r="V257" s="44"/>
      <c r="W257" s="44"/>
      <c r="X257" s="44"/>
      <c r="Y257" s="40"/>
    </row>
    <row r="258" spans="1:25" ht="26.25" customHeight="1" x14ac:dyDescent="0.2">
      <c r="A258" s="90"/>
      <c r="B258" s="276" t="s">
        <v>61</v>
      </c>
      <c r="C258" s="277" t="s">
        <v>28</v>
      </c>
      <c r="D258" s="276" t="s">
        <v>29</v>
      </c>
      <c r="E258" s="276" t="s">
        <v>30</v>
      </c>
      <c r="F258" s="405" t="s">
        <v>318</v>
      </c>
      <c r="G258" s="405"/>
      <c r="H258" s="284" t="s">
        <v>31</v>
      </c>
      <c r="I258" s="277" t="s">
        <v>32</v>
      </c>
      <c r="J258" s="277" t="s">
        <v>2407</v>
      </c>
      <c r="K258" s="277" t="s">
        <v>33</v>
      </c>
      <c r="L258" s="277" t="s">
        <v>35</v>
      </c>
      <c r="O258" s="44"/>
      <c r="P258" s="44"/>
      <c r="Q258" s="44"/>
      <c r="R258" s="44"/>
      <c r="S258" s="44"/>
      <c r="T258" s="44"/>
      <c r="U258" s="44"/>
      <c r="V258" s="44"/>
      <c r="W258" s="44"/>
      <c r="X258" s="44"/>
      <c r="Y258" s="40"/>
    </row>
    <row r="259" spans="1:25" ht="26.25" customHeight="1" x14ac:dyDescent="0.2">
      <c r="A259" s="90"/>
      <c r="B259" s="273" t="s">
        <v>319</v>
      </c>
      <c r="C259" s="286" t="s">
        <v>2945</v>
      </c>
      <c r="D259" s="273" t="s">
        <v>40</v>
      </c>
      <c r="E259" s="273" t="s">
        <v>2946</v>
      </c>
      <c r="F259" s="403" t="s">
        <v>337</v>
      </c>
      <c r="G259" s="403"/>
      <c r="H259" s="285" t="s">
        <v>59</v>
      </c>
      <c r="I259" s="288">
        <v>1</v>
      </c>
      <c r="J259" s="287"/>
      <c r="K259" s="287">
        <v>163.51</v>
      </c>
      <c r="L259" s="287">
        <v>163.51</v>
      </c>
      <c r="O259" s="44"/>
      <c r="P259" s="44"/>
      <c r="Q259" s="44"/>
      <c r="R259" s="44"/>
      <c r="S259" s="44"/>
      <c r="T259" s="44"/>
      <c r="U259" s="44"/>
      <c r="V259" s="44"/>
      <c r="W259" s="44"/>
      <c r="X259" s="44"/>
      <c r="Y259" s="40"/>
    </row>
    <row r="260" spans="1:25" ht="26.25" customHeight="1" x14ac:dyDescent="0.2">
      <c r="A260" s="90"/>
      <c r="B260" s="278" t="s">
        <v>321</v>
      </c>
      <c r="C260" s="291" t="s">
        <v>322</v>
      </c>
      <c r="D260" s="278" t="s">
        <v>40</v>
      </c>
      <c r="E260" s="278" t="s">
        <v>323</v>
      </c>
      <c r="F260" s="407" t="s">
        <v>324</v>
      </c>
      <c r="G260" s="407"/>
      <c r="H260" s="290" t="s">
        <v>325</v>
      </c>
      <c r="I260" s="294">
        <v>0.63400000000000001</v>
      </c>
      <c r="J260" s="294">
        <v>0</v>
      </c>
      <c r="K260" s="292">
        <v>23.08</v>
      </c>
      <c r="L260" s="292">
        <v>14.63</v>
      </c>
      <c r="O260" s="44"/>
      <c r="P260" s="44"/>
      <c r="Q260" s="44"/>
      <c r="R260" s="44"/>
      <c r="S260" s="44"/>
      <c r="T260" s="44"/>
      <c r="U260" s="44"/>
      <c r="V260" s="44"/>
      <c r="W260" s="44"/>
      <c r="X260" s="44"/>
      <c r="Y260" s="40"/>
    </row>
    <row r="261" spans="1:25" ht="26.25" customHeight="1" x14ac:dyDescent="0.2">
      <c r="A261" s="90"/>
      <c r="B261" s="278" t="s">
        <v>321</v>
      </c>
      <c r="C261" s="291" t="s">
        <v>2973</v>
      </c>
      <c r="D261" s="278" t="s">
        <v>40</v>
      </c>
      <c r="E261" s="278" t="s">
        <v>2974</v>
      </c>
      <c r="F261" s="407" t="s">
        <v>328</v>
      </c>
      <c r="G261" s="407"/>
      <c r="H261" s="290" t="s">
        <v>330</v>
      </c>
      <c r="I261" s="294">
        <v>3.2000000000000001E-2</v>
      </c>
      <c r="J261" s="294">
        <v>0</v>
      </c>
      <c r="K261" s="292">
        <v>10.130000000000001</v>
      </c>
      <c r="L261" s="292">
        <v>0.32</v>
      </c>
      <c r="O261" s="44"/>
      <c r="P261" s="44"/>
      <c r="Q261" s="44"/>
      <c r="R261" s="44"/>
      <c r="S261" s="44"/>
      <c r="T261" s="44"/>
      <c r="U261" s="44"/>
      <c r="V261" s="44"/>
      <c r="W261" s="44"/>
      <c r="X261" s="44"/>
      <c r="Y261" s="40"/>
    </row>
    <row r="262" spans="1:25" ht="26.25" customHeight="1" x14ac:dyDescent="0.2">
      <c r="A262" s="90"/>
      <c r="B262" s="278" t="s">
        <v>321</v>
      </c>
      <c r="C262" s="291" t="s">
        <v>468</v>
      </c>
      <c r="D262" s="278" t="s">
        <v>40</v>
      </c>
      <c r="E262" s="278" t="s">
        <v>469</v>
      </c>
      <c r="F262" s="407" t="s">
        <v>324</v>
      </c>
      <c r="G262" s="407"/>
      <c r="H262" s="290" t="s">
        <v>325</v>
      </c>
      <c r="I262" s="294">
        <v>1.579</v>
      </c>
      <c r="J262" s="294">
        <v>0</v>
      </c>
      <c r="K262" s="292">
        <v>27.93</v>
      </c>
      <c r="L262" s="292">
        <v>44.1</v>
      </c>
      <c r="O262" s="44"/>
      <c r="P262" s="44"/>
      <c r="Q262" s="44"/>
      <c r="R262" s="44"/>
      <c r="S262" s="44"/>
      <c r="T262" s="44"/>
      <c r="U262" s="44"/>
      <c r="V262" s="44"/>
      <c r="W262" s="44"/>
      <c r="X262" s="44"/>
      <c r="Y262" s="40"/>
    </row>
    <row r="263" spans="1:25" ht="26.25" customHeight="1" x14ac:dyDescent="0.2">
      <c r="A263" s="90"/>
      <c r="B263" s="278" t="s">
        <v>321</v>
      </c>
      <c r="C263" s="291" t="s">
        <v>2975</v>
      </c>
      <c r="D263" s="278" t="s">
        <v>40</v>
      </c>
      <c r="E263" s="278" t="s">
        <v>2976</v>
      </c>
      <c r="F263" s="407" t="s">
        <v>328</v>
      </c>
      <c r="G263" s="407"/>
      <c r="H263" s="290" t="s">
        <v>329</v>
      </c>
      <c r="I263" s="294">
        <v>0.03</v>
      </c>
      <c r="J263" s="294">
        <v>0</v>
      </c>
      <c r="K263" s="292">
        <v>0.72</v>
      </c>
      <c r="L263" s="292">
        <v>0.02</v>
      </c>
      <c r="O263" s="44"/>
      <c r="P263" s="44"/>
      <c r="Q263" s="44"/>
      <c r="R263" s="44"/>
      <c r="S263" s="44"/>
      <c r="T263" s="44"/>
      <c r="U263" s="44"/>
      <c r="V263" s="44"/>
      <c r="W263" s="44"/>
      <c r="X263" s="44"/>
      <c r="Y263" s="40"/>
    </row>
    <row r="264" spans="1:25" ht="26.25" customHeight="1" x14ac:dyDescent="0.2">
      <c r="A264" s="90"/>
      <c r="B264" s="274" t="s">
        <v>347</v>
      </c>
      <c r="C264" s="296" t="s">
        <v>2977</v>
      </c>
      <c r="D264" s="274" t="s">
        <v>40</v>
      </c>
      <c r="E264" s="274" t="s">
        <v>2978</v>
      </c>
      <c r="F264" s="404" t="s">
        <v>348</v>
      </c>
      <c r="G264" s="404"/>
      <c r="H264" s="295" t="s">
        <v>59</v>
      </c>
      <c r="I264" s="298">
        <v>0.59499999999999997</v>
      </c>
      <c r="J264" s="298">
        <v>0</v>
      </c>
      <c r="K264" s="297">
        <v>88</v>
      </c>
      <c r="L264" s="297">
        <v>52.36</v>
      </c>
      <c r="O264" s="44"/>
      <c r="P264" s="44"/>
      <c r="Q264" s="44"/>
      <c r="R264" s="44"/>
      <c r="S264" s="44"/>
      <c r="T264" s="44"/>
      <c r="U264" s="44"/>
      <c r="V264" s="44"/>
      <c r="W264" s="44"/>
      <c r="X264" s="44"/>
      <c r="Y264" s="40"/>
    </row>
    <row r="265" spans="1:25" ht="26.25" customHeight="1" x14ac:dyDescent="0.2">
      <c r="A265" s="90"/>
      <c r="B265" s="274" t="s">
        <v>347</v>
      </c>
      <c r="C265" s="296" t="s">
        <v>1077</v>
      </c>
      <c r="D265" s="274" t="s">
        <v>40</v>
      </c>
      <c r="E265" s="274" t="s">
        <v>1854</v>
      </c>
      <c r="F265" s="404" t="s">
        <v>348</v>
      </c>
      <c r="G265" s="404"/>
      <c r="H265" s="295" t="s">
        <v>59</v>
      </c>
      <c r="I265" s="298">
        <v>0.59499999999999997</v>
      </c>
      <c r="J265" s="298">
        <v>0</v>
      </c>
      <c r="K265" s="297">
        <v>87.54</v>
      </c>
      <c r="L265" s="297">
        <v>52.08</v>
      </c>
      <c r="O265" s="44"/>
      <c r="P265" s="44"/>
      <c r="Q265" s="44"/>
      <c r="R265" s="44"/>
      <c r="S265" s="44"/>
      <c r="T265" s="44"/>
      <c r="U265" s="44"/>
      <c r="V265" s="44"/>
      <c r="W265" s="44"/>
      <c r="X265" s="44"/>
      <c r="Y265" s="40"/>
    </row>
    <row r="266" spans="1:25" ht="26.25" customHeight="1" x14ac:dyDescent="0.2">
      <c r="A266" s="90"/>
      <c r="B266" s="275"/>
      <c r="C266" s="275"/>
      <c r="D266" s="275"/>
      <c r="E266" s="275"/>
      <c r="F266" s="275"/>
      <c r="G266" s="275" t="s">
        <v>331</v>
      </c>
      <c r="H266" s="302">
        <v>45.85</v>
      </c>
      <c r="I266" s="275" t="s">
        <v>332</v>
      </c>
      <c r="J266" s="302">
        <v>0</v>
      </c>
      <c r="K266" s="275" t="s">
        <v>333</v>
      </c>
      <c r="L266" s="302">
        <v>45.85</v>
      </c>
      <c r="O266" s="44"/>
      <c r="P266" s="44"/>
      <c r="Q266" s="44"/>
      <c r="R266" s="44"/>
      <c r="S266" s="44"/>
      <c r="T266" s="44"/>
      <c r="U266" s="44"/>
      <c r="V266" s="44"/>
      <c r="W266" s="44"/>
      <c r="X266" s="44"/>
      <c r="Y266" s="40"/>
    </row>
    <row r="267" spans="1:25" ht="26.25" customHeight="1" thickBot="1" x14ac:dyDescent="0.25">
      <c r="A267" s="90"/>
      <c r="B267" s="275"/>
      <c r="C267" s="275"/>
      <c r="D267" s="275"/>
      <c r="E267" s="275"/>
      <c r="F267" s="275"/>
      <c r="G267" s="275" t="s">
        <v>334</v>
      </c>
      <c r="H267" s="302">
        <v>34.020000000000003</v>
      </c>
      <c r="I267" s="409"/>
      <c r="J267" s="409" t="s">
        <v>335</v>
      </c>
      <c r="K267" s="275"/>
      <c r="L267" s="302">
        <v>197.53</v>
      </c>
      <c r="O267" s="44"/>
      <c r="P267" s="44"/>
      <c r="Q267" s="44"/>
      <c r="R267" s="44"/>
      <c r="S267" s="44"/>
      <c r="T267" s="44"/>
      <c r="U267" s="44"/>
      <c r="V267" s="44"/>
      <c r="W267" s="44"/>
      <c r="X267" s="44"/>
      <c r="Y267" s="40"/>
    </row>
    <row r="268" spans="1:25" ht="26.25" customHeight="1" thickTop="1" x14ac:dyDescent="0.2">
      <c r="A268" s="90"/>
      <c r="B268" s="289"/>
      <c r="C268" s="289"/>
      <c r="D268" s="289"/>
      <c r="E268" s="289"/>
      <c r="F268" s="289"/>
      <c r="G268" s="289"/>
      <c r="H268" s="289"/>
      <c r="I268" s="289"/>
      <c r="J268" s="289"/>
      <c r="K268" s="289"/>
      <c r="L268" s="289"/>
      <c r="O268" s="44"/>
      <c r="P268" s="44"/>
      <c r="Q268" s="44"/>
      <c r="R268" s="44"/>
      <c r="S268" s="44"/>
      <c r="T268" s="44"/>
      <c r="U268" s="44"/>
      <c r="V268" s="44"/>
      <c r="W268" s="44"/>
      <c r="X268" s="44"/>
      <c r="Y268" s="40"/>
    </row>
    <row r="269" spans="1:25" ht="26.25" customHeight="1" x14ac:dyDescent="0.2">
      <c r="A269" s="40"/>
      <c r="B269" s="276" t="s">
        <v>62</v>
      </c>
      <c r="C269" s="277" t="s">
        <v>28</v>
      </c>
      <c r="D269" s="276" t="s">
        <v>29</v>
      </c>
      <c r="E269" s="276" t="s">
        <v>30</v>
      </c>
      <c r="F269" s="405" t="s">
        <v>318</v>
      </c>
      <c r="G269" s="405"/>
      <c r="H269" s="284" t="s">
        <v>31</v>
      </c>
      <c r="I269" s="277" t="s">
        <v>32</v>
      </c>
      <c r="J269" s="277" t="s">
        <v>2407</v>
      </c>
      <c r="K269" s="277" t="s">
        <v>33</v>
      </c>
      <c r="L269" s="277" t="s">
        <v>35</v>
      </c>
      <c r="O269" s="40"/>
      <c r="P269" s="40"/>
      <c r="Q269" s="40"/>
      <c r="R269" s="40"/>
      <c r="S269" s="40"/>
      <c r="T269" s="40"/>
      <c r="U269" s="40"/>
      <c r="V269" s="40"/>
      <c r="W269" s="40"/>
      <c r="X269" s="40"/>
      <c r="Y269" s="40"/>
    </row>
    <row r="270" spans="1:25" ht="26.25" customHeight="1" x14ac:dyDescent="0.2">
      <c r="A270" s="90"/>
      <c r="B270" s="273" t="s">
        <v>319</v>
      </c>
      <c r="C270" s="286" t="s">
        <v>2773</v>
      </c>
      <c r="D270" s="273" t="s">
        <v>40</v>
      </c>
      <c r="E270" s="273" t="s">
        <v>2774</v>
      </c>
      <c r="F270" s="403" t="s">
        <v>337</v>
      </c>
      <c r="G270" s="403"/>
      <c r="H270" s="285" t="s">
        <v>41</v>
      </c>
      <c r="I270" s="288">
        <v>1</v>
      </c>
      <c r="J270" s="287"/>
      <c r="K270" s="287">
        <v>74.38</v>
      </c>
      <c r="L270" s="287">
        <v>74.38</v>
      </c>
      <c r="O270" s="44"/>
      <c r="P270" s="44"/>
      <c r="Q270" s="44"/>
      <c r="R270" s="44"/>
      <c r="S270" s="44"/>
      <c r="T270" s="44"/>
      <c r="U270" s="44"/>
      <c r="V270" s="44"/>
      <c r="W270" s="44"/>
      <c r="X270" s="44"/>
      <c r="Y270" s="44"/>
    </row>
    <row r="271" spans="1:25" ht="26.25" customHeight="1" x14ac:dyDescent="0.2">
      <c r="A271" s="90"/>
      <c r="B271" s="278" t="s">
        <v>321</v>
      </c>
      <c r="C271" s="291" t="s">
        <v>442</v>
      </c>
      <c r="D271" s="278" t="s">
        <v>40</v>
      </c>
      <c r="E271" s="278" t="s">
        <v>443</v>
      </c>
      <c r="F271" s="407" t="s">
        <v>328</v>
      </c>
      <c r="G271" s="407"/>
      <c r="H271" s="290" t="s">
        <v>330</v>
      </c>
      <c r="I271" s="294">
        <v>1.0999999999999999E-2</v>
      </c>
      <c r="J271" s="294">
        <v>0</v>
      </c>
      <c r="K271" s="292">
        <v>41.08</v>
      </c>
      <c r="L271" s="292">
        <v>0.45</v>
      </c>
      <c r="O271" s="44"/>
      <c r="P271" s="44"/>
      <c r="Q271" s="44"/>
      <c r="R271" s="44"/>
      <c r="S271" s="44"/>
      <c r="T271" s="44"/>
      <c r="U271" s="44"/>
      <c r="V271" s="44"/>
      <c r="W271" s="44"/>
      <c r="X271" s="44"/>
      <c r="Y271" s="44"/>
    </row>
    <row r="272" spans="1:25" ht="26.25" customHeight="1" x14ac:dyDescent="0.2">
      <c r="A272" s="134"/>
      <c r="B272" s="278" t="s">
        <v>321</v>
      </c>
      <c r="C272" s="291" t="s">
        <v>339</v>
      </c>
      <c r="D272" s="278" t="s">
        <v>40</v>
      </c>
      <c r="E272" s="278" t="s">
        <v>340</v>
      </c>
      <c r="F272" s="407" t="s">
        <v>324</v>
      </c>
      <c r="G272" s="407"/>
      <c r="H272" s="290" t="s">
        <v>325</v>
      </c>
      <c r="I272" s="294">
        <v>1.3340000000000001</v>
      </c>
      <c r="J272" s="294">
        <v>0</v>
      </c>
      <c r="K272" s="292">
        <v>27.55</v>
      </c>
      <c r="L272" s="292">
        <v>36.75</v>
      </c>
      <c r="O272" s="136"/>
      <c r="P272" s="136"/>
      <c r="Q272" s="136"/>
      <c r="R272" s="136"/>
      <c r="S272" s="136"/>
      <c r="T272" s="136"/>
      <c r="U272" s="136"/>
      <c r="V272" s="136"/>
      <c r="W272" s="136"/>
      <c r="X272" s="136"/>
      <c r="Y272" s="136"/>
    </row>
    <row r="273" spans="1:25" ht="26.25" customHeight="1" x14ac:dyDescent="0.2">
      <c r="A273" s="90"/>
      <c r="B273" s="278" t="s">
        <v>321</v>
      </c>
      <c r="C273" s="291" t="s">
        <v>444</v>
      </c>
      <c r="D273" s="278" t="s">
        <v>40</v>
      </c>
      <c r="E273" s="278" t="s">
        <v>445</v>
      </c>
      <c r="F273" s="407" t="s">
        <v>328</v>
      </c>
      <c r="G273" s="407"/>
      <c r="H273" s="290" t="s">
        <v>329</v>
      </c>
      <c r="I273" s="294">
        <v>4.3999999999999997E-2</v>
      </c>
      <c r="J273" s="294">
        <v>0</v>
      </c>
      <c r="K273" s="292">
        <v>39.799999999999997</v>
      </c>
      <c r="L273" s="292">
        <v>1.75</v>
      </c>
      <c r="O273" s="44"/>
      <c r="P273" s="44"/>
      <c r="Q273" s="44"/>
      <c r="R273" s="44"/>
      <c r="S273" s="44"/>
      <c r="T273" s="44"/>
      <c r="U273" s="44"/>
      <c r="V273" s="44"/>
      <c r="W273" s="44"/>
      <c r="X273" s="44"/>
      <c r="Y273" s="44"/>
    </row>
    <row r="274" spans="1:25" ht="26.25" customHeight="1" x14ac:dyDescent="0.2">
      <c r="A274" s="90"/>
      <c r="B274" s="278" t="s">
        <v>321</v>
      </c>
      <c r="C274" s="291" t="s">
        <v>440</v>
      </c>
      <c r="D274" s="278" t="s">
        <v>40</v>
      </c>
      <c r="E274" s="278" t="s">
        <v>441</v>
      </c>
      <c r="F274" s="407" t="s">
        <v>324</v>
      </c>
      <c r="G274" s="407"/>
      <c r="H274" s="290" t="s">
        <v>325</v>
      </c>
      <c r="I274" s="294">
        <v>0.58799999999999997</v>
      </c>
      <c r="J274" s="294">
        <v>0</v>
      </c>
      <c r="K274" s="292">
        <v>24.23</v>
      </c>
      <c r="L274" s="292">
        <v>14.24</v>
      </c>
      <c r="O274" s="44"/>
      <c r="P274" s="44"/>
      <c r="Q274" s="44"/>
      <c r="R274" s="44"/>
      <c r="S274" s="44"/>
      <c r="T274" s="44"/>
      <c r="U274" s="44"/>
      <c r="V274" s="44"/>
      <c r="W274" s="44"/>
      <c r="X274" s="44"/>
      <c r="Y274" s="44"/>
    </row>
    <row r="275" spans="1:25" ht="26.25" customHeight="1" x14ac:dyDescent="0.2">
      <c r="A275" s="90"/>
      <c r="B275" s="274" t="s">
        <v>347</v>
      </c>
      <c r="C275" s="296" t="s">
        <v>473</v>
      </c>
      <c r="D275" s="274" t="s">
        <v>40</v>
      </c>
      <c r="E275" s="274" t="s">
        <v>474</v>
      </c>
      <c r="F275" s="404" t="s">
        <v>348</v>
      </c>
      <c r="G275" s="404"/>
      <c r="H275" s="295" t="s">
        <v>55</v>
      </c>
      <c r="I275" s="298">
        <v>0.67500000000000004</v>
      </c>
      <c r="J275" s="298">
        <v>0</v>
      </c>
      <c r="K275" s="297">
        <v>6.99</v>
      </c>
      <c r="L275" s="297">
        <v>4.71</v>
      </c>
      <c r="O275" s="44"/>
      <c r="P275" s="44"/>
      <c r="Q275" s="44"/>
      <c r="R275" s="44"/>
      <c r="S275" s="44"/>
      <c r="T275" s="44"/>
      <c r="U275" s="44"/>
      <c r="V275" s="44"/>
      <c r="W275" s="44"/>
      <c r="X275" s="44"/>
      <c r="Y275" s="44"/>
    </row>
    <row r="276" spans="1:25" ht="26.25" customHeight="1" x14ac:dyDescent="0.2">
      <c r="A276" s="90"/>
      <c r="B276" s="274" t="s">
        <v>347</v>
      </c>
      <c r="C276" s="296" t="s">
        <v>2468</v>
      </c>
      <c r="D276" s="274" t="s">
        <v>40</v>
      </c>
      <c r="E276" s="274" t="s">
        <v>2469</v>
      </c>
      <c r="F276" s="404" t="s">
        <v>348</v>
      </c>
      <c r="G276" s="404"/>
      <c r="H276" s="295" t="s">
        <v>55</v>
      </c>
      <c r="I276" s="298">
        <v>1.155</v>
      </c>
      <c r="J276" s="298">
        <v>0</v>
      </c>
      <c r="K276" s="297">
        <v>11.6</v>
      </c>
      <c r="L276" s="297">
        <v>13.39</v>
      </c>
      <c r="O276" s="44"/>
      <c r="P276" s="44"/>
      <c r="Q276" s="44"/>
      <c r="R276" s="44"/>
      <c r="S276" s="44"/>
      <c r="T276" s="44"/>
      <c r="U276" s="44"/>
      <c r="V276" s="44"/>
      <c r="W276" s="44"/>
      <c r="X276" s="44"/>
      <c r="Y276" s="44"/>
    </row>
    <row r="277" spans="1:25" ht="26.25" customHeight="1" x14ac:dyDescent="0.2">
      <c r="A277" s="90"/>
      <c r="B277" s="274" t="s">
        <v>347</v>
      </c>
      <c r="C277" s="296" t="s">
        <v>475</v>
      </c>
      <c r="D277" s="274" t="s">
        <v>40</v>
      </c>
      <c r="E277" s="274" t="s">
        <v>476</v>
      </c>
      <c r="F277" s="404" t="s">
        <v>348</v>
      </c>
      <c r="G277" s="404"/>
      <c r="H277" s="295" t="s">
        <v>55</v>
      </c>
      <c r="I277" s="298">
        <v>0.92400000000000004</v>
      </c>
      <c r="J277" s="298">
        <v>0</v>
      </c>
      <c r="K277" s="297">
        <v>2.44</v>
      </c>
      <c r="L277" s="297">
        <v>2.25</v>
      </c>
      <c r="O277" s="44"/>
      <c r="P277" s="44"/>
      <c r="Q277" s="44"/>
      <c r="R277" s="44"/>
      <c r="S277" s="44"/>
      <c r="T277" s="44"/>
      <c r="U277" s="44"/>
      <c r="V277" s="44"/>
      <c r="W277" s="44"/>
      <c r="X277" s="44"/>
      <c r="Y277" s="44"/>
    </row>
    <row r="278" spans="1:25" ht="26.25" customHeight="1" x14ac:dyDescent="0.2">
      <c r="A278" s="90"/>
      <c r="B278" s="274" t="s">
        <v>347</v>
      </c>
      <c r="C278" s="296" t="s">
        <v>2789</v>
      </c>
      <c r="D278" s="274" t="s">
        <v>40</v>
      </c>
      <c r="E278" s="274" t="s">
        <v>2790</v>
      </c>
      <c r="F278" s="404" t="s">
        <v>348</v>
      </c>
      <c r="G278" s="404"/>
      <c r="H278" s="295" t="s">
        <v>65</v>
      </c>
      <c r="I278" s="298">
        <v>1.0999999999999999E-2</v>
      </c>
      <c r="J278" s="298">
        <v>0</v>
      </c>
      <c r="K278" s="297">
        <v>17.09</v>
      </c>
      <c r="L278" s="297">
        <v>0.18</v>
      </c>
      <c r="O278" s="44"/>
      <c r="P278" s="44"/>
      <c r="Q278" s="44"/>
      <c r="R278" s="44"/>
      <c r="S278" s="44"/>
      <c r="T278" s="44"/>
      <c r="U278" s="44"/>
      <c r="V278" s="44"/>
      <c r="W278" s="44"/>
      <c r="X278" s="44"/>
      <c r="Y278" s="44"/>
    </row>
    <row r="279" spans="1:25" ht="26.25" customHeight="1" x14ac:dyDescent="0.2">
      <c r="A279" s="90"/>
      <c r="B279" s="274" t="s">
        <v>347</v>
      </c>
      <c r="C279" s="296" t="s">
        <v>479</v>
      </c>
      <c r="D279" s="274" t="s">
        <v>40</v>
      </c>
      <c r="E279" s="274" t="s">
        <v>480</v>
      </c>
      <c r="F279" s="404" t="s">
        <v>348</v>
      </c>
      <c r="G279" s="404"/>
      <c r="H279" s="295" t="s">
        <v>65</v>
      </c>
      <c r="I279" s="298">
        <v>2.9000000000000001E-2</v>
      </c>
      <c r="J279" s="298">
        <v>0</v>
      </c>
      <c r="K279" s="297">
        <v>18.829999999999998</v>
      </c>
      <c r="L279" s="297">
        <v>0.54</v>
      </c>
      <c r="O279" s="44"/>
      <c r="P279" s="44"/>
      <c r="Q279" s="44"/>
      <c r="R279" s="44"/>
      <c r="S279" s="44"/>
      <c r="T279" s="44"/>
      <c r="U279" s="44"/>
      <c r="V279" s="44"/>
      <c r="W279" s="44"/>
      <c r="X279" s="44"/>
      <c r="Y279" s="44"/>
    </row>
    <row r="280" spans="1:25" ht="26.25" customHeight="1" x14ac:dyDescent="0.2">
      <c r="A280" s="90"/>
      <c r="B280" s="274" t="s">
        <v>347</v>
      </c>
      <c r="C280" s="296" t="s">
        <v>471</v>
      </c>
      <c r="D280" s="274" t="s">
        <v>40</v>
      </c>
      <c r="E280" s="274" t="s">
        <v>472</v>
      </c>
      <c r="F280" s="404" t="s">
        <v>348</v>
      </c>
      <c r="G280" s="404"/>
      <c r="H280" s="295" t="s">
        <v>465</v>
      </c>
      <c r="I280" s="298">
        <v>1.67E-2</v>
      </c>
      <c r="J280" s="298">
        <v>0</v>
      </c>
      <c r="K280" s="297">
        <v>7.46</v>
      </c>
      <c r="L280" s="297">
        <v>0.12</v>
      </c>
      <c r="O280" s="44"/>
      <c r="P280" s="44"/>
      <c r="Q280" s="44"/>
      <c r="R280" s="44"/>
      <c r="S280" s="44"/>
      <c r="T280" s="44"/>
      <c r="U280" s="44"/>
      <c r="V280" s="44"/>
      <c r="W280" s="44"/>
      <c r="X280" s="44"/>
      <c r="Y280" s="44"/>
    </row>
    <row r="281" spans="1:25" ht="26.25" customHeight="1" x14ac:dyDescent="0.2">
      <c r="A281" s="90"/>
      <c r="B281" s="275"/>
      <c r="C281" s="275"/>
      <c r="D281" s="275"/>
      <c r="E281" s="275"/>
      <c r="F281" s="275"/>
      <c r="G281" s="275" t="s">
        <v>331</v>
      </c>
      <c r="H281" s="302">
        <v>41.93</v>
      </c>
      <c r="I281" s="275" t="s">
        <v>332</v>
      </c>
      <c r="J281" s="302">
        <v>0</v>
      </c>
      <c r="K281" s="275" t="s">
        <v>333</v>
      </c>
      <c r="L281" s="302">
        <v>41.93</v>
      </c>
      <c r="O281" s="44"/>
      <c r="P281" s="44"/>
      <c r="Q281" s="44"/>
      <c r="R281" s="44"/>
      <c r="S281" s="44"/>
      <c r="T281" s="44"/>
      <c r="U281" s="44"/>
      <c r="V281" s="44"/>
      <c r="W281" s="44"/>
      <c r="X281" s="44"/>
      <c r="Y281" s="44"/>
    </row>
    <row r="282" spans="1:25" ht="26.25" customHeight="1" thickBot="1" x14ac:dyDescent="0.25">
      <c r="A282" s="90"/>
      <c r="B282" s="275"/>
      <c r="C282" s="275"/>
      <c r="D282" s="275"/>
      <c r="E282" s="275"/>
      <c r="F282" s="275"/>
      <c r="G282" s="275" t="s">
        <v>334</v>
      </c>
      <c r="H282" s="302">
        <v>15.47</v>
      </c>
      <c r="I282" s="409"/>
      <c r="J282" s="409" t="s">
        <v>335</v>
      </c>
      <c r="K282" s="275"/>
      <c r="L282" s="302">
        <v>89.85</v>
      </c>
      <c r="O282" s="44"/>
      <c r="P282" s="44"/>
      <c r="Q282" s="44"/>
      <c r="R282" s="44"/>
      <c r="S282" s="44"/>
      <c r="T282" s="44"/>
      <c r="U282" s="44"/>
      <c r="V282" s="44"/>
      <c r="W282" s="44"/>
      <c r="X282" s="44"/>
      <c r="Y282" s="44"/>
    </row>
    <row r="283" spans="1:25" ht="26.25" customHeight="1" thickTop="1" x14ac:dyDescent="0.2">
      <c r="A283" s="90"/>
      <c r="B283" s="289"/>
      <c r="C283" s="289"/>
      <c r="D283" s="289"/>
      <c r="E283" s="289"/>
      <c r="F283" s="289"/>
      <c r="G283" s="289"/>
      <c r="H283" s="289"/>
      <c r="I283" s="289"/>
      <c r="J283" s="289"/>
      <c r="K283" s="289"/>
      <c r="L283" s="289"/>
      <c r="O283" s="44"/>
      <c r="P283" s="44"/>
      <c r="Q283" s="44"/>
      <c r="R283" s="44"/>
      <c r="S283" s="44"/>
      <c r="T283" s="44"/>
      <c r="U283" s="44"/>
      <c r="V283" s="44"/>
      <c r="W283" s="44"/>
      <c r="X283" s="44"/>
      <c r="Y283" s="44"/>
    </row>
    <row r="284" spans="1:25" ht="26.25" customHeight="1" x14ac:dyDescent="0.2">
      <c r="A284" s="90"/>
      <c r="B284" s="276" t="s">
        <v>63</v>
      </c>
      <c r="C284" s="277" t="s">
        <v>28</v>
      </c>
      <c r="D284" s="276" t="s">
        <v>29</v>
      </c>
      <c r="E284" s="276" t="s">
        <v>30</v>
      </c>
      <c r="F284" s="405" t="s">
        <v>318</v>
      </c>
      <c r="G284" s="405"/>
      <c r="H284" s="284" t="s">
        <v>31</v>
      </c>
      <c r="I284" s="277" t="s">
        <v>32</v>
      </c>
      <c r="J284" s="277" t="s">
        <v>2407</v>
      </c>
      <c r="K284" s="277" t="s">
        <v>33</v>
      </c>
      <c r="L284" s="277" t="s">
        <v>35</v>
      </c>
      <c r="O284" s="44"/>
      <c r="P284" s="44"/>
      <c r="Q284" s="44"/>
      <c r="R284" s="44"/>
      <c r="S284" s="44"/>
      <c r="T284" s="44"/>
      <c r="U284" s="44"/>
      <c r="V284" s="44"/>
      <c r="W284" s="44"/>
      <c r="X284" s="44"/>
      <c r="Y284" s="44"/>
    </row>
    <row r="285" spans="1:25" ht="26.25" customHeight="1" x14ac:dyDescent="0.2">
      <c r="A285" s="90"/>
      <c r="B285" s="273" t="s">
        <v>319</v>
      </c>
      <c r="C285" s="286" t="s">
        <v>64</v>
      </c>
      <c r="D285" s="273" t="s">
        <v>40</v>
      </c>
      <c r="E285" s="273" t="s">
        <v>2217</v>
      </c>
      <c r="F285" s="403" t="s">
        <v>337</v>
      </c>
      <c r="G285" s="403"/>
      <c r="H285" s="285" t="s">
        <v>65</v>
      </c>
      <c r="I285" s="288">
        <v>1</v>
      </c>
      <c r="J285" s="287"/>
      <c r="K285" s="287">
        <v>20.329999999999998</v>
      </c>
      <c r="L285" s="287">
        <v>20.329999999999998</v>
      </c>
      <c r="O285" s="44"/>
      <c r="P285" s="44"/>
      <c r="Q285" s="44"/>
      <c r="R285" s="44"/>
      <c r="S285" s="44"/>
      <c r="T285" s="44"/>
      <c r="U285" s="44"/>
      <c r="V285" s="44"/>
      <c r="W285" s="44"/>
      <c r="X285" s="44"/>
      <c r="Y285" s="44"/>
    </row>
    <row r="286" spans="1:25" ht="26.25" customHeight="1" x14ac:dyDescent="0.2">
      <c r="A286" s="90"/>
      <c r="B286" s="278" t="s">
        <v>321</v>
      </c>
      <c r="C286" s="291" t="s">
        <v>483</v>
      </c>
      <c r="D286" s="278" t="s">
        <v>40</v>
      </c>
      <c r="E286" s="278" t="s">
        <v>484</v>
      </c>
      <c r="F286" s="407" t="s">
        <v>324</v>
      </c>
      <c r="G286" s="407"/>
      <c r="H286" s="290" t="s">
        <v>325</v>
      </c>
      <c r="I286" s="294">
        <v>0.252</v>
      </c>
      <c r="J286" s="294">
        <v>0</v>
      </c>
      <c r="K286" s="292">
        <v>27.69</v>
      </c>
      <c r="L286" s="292">
        <v>6.97</v>
      </c>
      <c r="O286" s="44"/>
      <c r="P286" s="44"/>
      <c r="Q286" s="44"/>
      <c r="R286" s="44"/>
      <c r="S286" s="44"/>
      <c r="T286" s="44"/>
      <c r="U286" s="44"/>
      <c r="V286" s="44"/>
      <c r="W286" s="44"/>
      <c r="X286" s="44"/>
      <c r="Y286" s="44"/>
    </row>
    <row r="287" spans="1:25" ht="26.25" customHeight="1" x14ac:dyDescent="0.2">
      <c r="A287" s="138"/>
      <c r="B287" s="278" t="s">
        <v>321</v>
      </c>
      <c r="C287" s="291" t="s">
        <v>481</v>
      </c>
      <c r="D287" s="278" t="s">
        <v>40</v>
      </c>
      <c r="E287" s="278" t="s">
        <v>482</v>
      </c>
      <c r="F287" s="407" t="s">
        <v>324</v>
      </c>
      <c r="G287" s="407"/>
      <c r="H287" s="290" t="s">
        <v>325</v>
      </c>
      <c r="I287" s="294">
        <v>9.7000000000000003E-2</v>
      </c>
      <c r="J287" s="294">
        <v>0</v>
      </c>
      <c r="K287" s="292">
        <v>24.31</v>
      </c>
      <c r="L287" s="292">
        <v>2.35</v>
      </c>
      <c r="O287" s="139"/>
      <c r="P287" s="139"/>
      <c r="Q287" s="139"/>
      <c r="R287" s="139"/>
      <c r="S287" s="139"/>
      <c r="T287" s="139"/>
      <c r="U287" s="139"/>
      <c r="V287" s="139"/>
      <c r="W287" s="139"/>
      <c r="X287" s="139"/>
      <c r="Y287" s="139"/>
    </row>
    <row r="288" spans="1:25" ht="26.25" customHeight="1" x14ac:dyDescent="0.2">
      <c r="A288" s="138"/>
      <c r="B288" s="278" t="s">
        <v>321</v>
      </c>
      <c r="C288" s="291" t="s">
        <v>485</v>
      </c>
      <c r="D288" s="278" t="s">
        <v>40</v>
      </c>
      <c r="E288" s="278" t="s">
        <v>486</v>
      </c>
      <c r="F288" s="407" t="s">
        <v>337</v>
      </c>
      <c r="G288" s="407"/>
      <c r="H288" s="290" t="s">
        <v>65</v>
      </c>
      <c r="I288" s="294">
        <v>1</v>
      </c>
      <c r="J288" s="294">
        <v>0</v>
      </c>
      <c r="K288" s="292">
        <v>10.35</v>
      </c>
      <c r="L288" s="292">
        <v>10.35</v>
      </c>
      <c r="O288" s="139"/>
      <c r="P288" s="139"/>
      <c r="Q288" s="139"/>
      <c r="R288" s="139"/>
      <c r="S288" s="139"/>
      <c r="T288" s="139"/>
      <c r="U288" s="139"/>
      <c r="V288" s="139"/>
      <c r="W288" s="139"/>
      <c r="X288" s="139"/>
      <c r="Y288" s="139"/>
    </row>
    <row r="289" spans="1:25" ht="26.25" customHeight="1" x14ac:dyDescent="0.2">
      <c r="A289" s="138"/>
      <c r="B289" s="274" t="s">
        <v>347</v>
      </c>
      <c r="C289" s="296" t="s">
        <v>489</v>
      </c>
      <c r="D289" s="274" t="s">
        <v>40</v>
      </c>
      <c r="E289" s="274" t="s">
        <v>490</v>
      </c>
      <c r="F289" s="404" t="s">
        <v>348</v>
      </c>
      <c r="G289" s="404"/>
      <c r="H289" s="295" t="s">
        <v>65</v>
      </c>
      <c r="I289" s="298">
        <v>2.5000000000000001E-2</v>
      </c>
      <c r="J289" s="298">
        <v>0</v>
      </c>
      <c r="K289" s="297">
        <v>21.22</v>
      </c>
      <c r="L289" s="297">
        <v>0.53</v>
      </c>
      <c r="O289" s="139"/>
      <c r="P289" s="139"/>
      <c r="Q289" s="139"/>
      <c r="R289" s="139"/>
      <c r="S289" s="139"/>
      <c r="T289" s="139"/>
      <c r="U289" s="139"/>
      <c r="V289" s="139"/>
      <c r="W289" s="139"/>
      <c r="X289" s="139"/>
      <c r="Y289" s="139"/>
    </row>
    <row r="290" spans="1:25" ht="39" customHeight="1" x14ac:dyDescent="0.2">
      <c r="A290" s="138"/>
      <c r="B290" s="274" t="s">
        <v>347</v>
      </c>
      <c r="C290" s="296" t="s">
        <v>487</v>
      </c>
      <c r="D290" s="274" t="s">
        <v>40</v>
      </c>
      <c r="E290" s="274" t="s">
        <v>488</v>
      </c>
      <c r="F290" s="404" t="s">
        <v>348</v>
      </c>
      <c r="G290" s="404"/>
      <c r="H290" s="295" t="s">
        <v>44</v>
      </c>
      <c r="I290" s="298">
        <v>1.143</v>
      </c>
      <c r="J290" s="298">
        <v>0</v>
      </c>
      <c r="K290" s="297">
        <v>0.12</v>
      </c>
      <c r="L290" s="297">
        <v>0.13</v>
      </c>
      <c r="O290" s="139"/>
      <c r="P290" s="139"/>
      <c r="Q290" s="139"/>
      <c r="R290" s="139"/>
      <c r="S290" s="139"/>
      <c r="T290" s="139"/>
      <c r="U290" s="139"/>
      <c r="V290" s="139"/>
      <c r="W290" s="139"/>
      <c r="X290" s="139"/>
      <c r="Y290" s="139"/>
    </row>
    <row r="291" spans="1:25" ht="26.25" customHeight="1" x14ac:dyDescent="0.2">
      <c r="A291" s="20"/>
      <c r="B291" s="275"/>
      <c r="C291" s="275"/>
      <c r="D291" s="275"/>
      <c r="E291" s="275"/>
      <c r="F291" s="275"/>
      <c r="G291" s="275" t="s">
        <v>331</v>
      </c>
      <c r="H291" s="302">
        <v>8.7200000000000006</v>
      </c>
      <c r="I291" s="275" t="s">
        <v>332</v>
      </c>
      <c r="J291" s="302">
        <v>0</v>
      </c>
      <c r="K291" s="275" t="s">
        <v>333</v>
      </c>
      <c r="L291" s="302">
        <v>8.7200000000000006</v>
      </c>
      <c r="O291" s="139"/>
      <c r="P291" s="139"/>
      <c r="Q291" s="139"/>
      <c r="R291" s="139"/>
      <c r="S291" s="139"/>
      <c r="T291" s="139"/>
      <c r="U291" s="139"/>
      <c r="V291" s="139"/>
      <c r="W291" s="139"/>
      <c r="X291" s="139"/>
      <c r="Y291" s="139"/>
    </row>
    <row r="292" spans="1:25" ht="15.75" customHeight="1" thickBot="1" x14ac:dyDescent="0.25">
      <c r="A292" s="20"/>
      <c r="B292" s="275"/>
      <c r="C292" s="275"/>
      <c r="D292" s="275"/>
      <c r="E292" s="275"/>
      <c r="F292" s="275"/>
      <c r="G292" s="275" t="s">
        <v>334</v>
      </c>
      <c r="H292" s="302">
        <v>4.2300000000000004</v>
      </c>
      <c r="I292" s="409"/>
      <c r="J292" s="409" t="s">
        <v>335</v>
      </c>
      <c r="K292" s="275"/>
      <c r="L292" s="302">
        <v>24.56</v>
      </c>
      <c r="O292" s="139"/>
      <c r="P292" s="139"/>
      <c r="Q292" s="139"/>
      <c r="R292" s="139"/>
      <c r="S292" s="139"/>
      <c r="T292" s="139"/>
      <c r="U292" s="139"/>
      <c r="V292" s="139"/>
      <c r="W292" s="139"/>
      <c r="X292" s="139"/>
      <c r="Y292" s="139"/>
    </row>
    <row r="293" spans="1:25" ht="26.25" customHeight="1" thickTop="1" x14ac:dyDescent="0.2">
      <c r="A293" s="20"/>
      <c r="B293" s="289"/>
      <c r="C293" s="289"/>
      <c r="D293" s="289"/>
      <c r="E293" s="289"/>
      <c r="F293" s="289"/>
      <c r="G293" s="289"/>
      <c r="H293" s="289"/>
      <c r="I293" s="289"/>
      <c r="J293" s="289"/>
      <c r="K293" s="289"/>
      <c r="L293" s="289"/>
      <c r="O293" s="139"/>
      <c r="P293" s="139"/>
      <c r="Q293" s="139"/>
      <c r="R293" s="139"/>
      <c r="S293" s="139"/>
      <c r="T293" s="139"/>
      <c r="U293" s="139"/>
      <c r="V293" s="139"/>
      <c r="W293" s="139"/>
      <c r="X293" s="139"/>
      <c r="Y293" s="139"/>
    </row>
    <row r="294" spans="1:25" ht="26.25" customHeight="1" x14ac:dyDescent="0.2">
      <c r="A294" s="20"/>
      <c r="B294" s="276" t="s">
        <v>66</v>
      </c>
      <c r="C294" s="277" t="s">
        <v>28</v>
      </c>
      <c r="D294" s="276" t="s">
        <v>29</v>
      </c>
      <c r="E294" s="276" t="s">
        <v>30</v>
      </c>
      <c r="F294" s="405" t="s">
        <v>318</v>
      </c>
      <c r="G294" s="405"/>
      <c r="H294" s="284" t="s">
        <v>31</v>
      </c>
      <c r="I294" s="277" t="s">
        <v>32</v>
      </c>
      <c r="J294" s="277" t="s">
        <v>2407</v>
      </c>
      <c r="K294" s="277" t="s">
        <v>33</v>
      </c>
      <c r="L294" s="277" t="s">
        <v>35</v>
      </c>
      <c r="O294" s="139"/>
      <c r="P294" s="139"/>
      <c r="Q294" s="139"/>
      <c r="R294" s="139"/>
      <c r="S294" s="139"/>
      <c r="T294" s="139"/>
      <c r="U294" s="139"/>
      <c r="V294" s="139"/>
      <c r="W294" s="139"/>
      <c r="X294" s="139"/>
      <c r="Y294" s="139"/>
    </row>
    <row r="295" spans="1:25" ht="26.25" customHeight="1" x14ac:dyDescent="0.2">
      <c r="A295" s="20"/>
      <c r="B295" s="273" t="s">
        <v>319</v>
      </c>
      <c r="C295" s="286" t="s">
        <v>1830</v>
      </c>
      <c r="D295" s="273" t="s">
        <v>40</v>
      </c>
      <c r="E295" s="273" t="s">
        <v>2218</v>
      </c>
      <c r="F295" s="403" t="s">
        <v>337</v>
      </c>
      <c r="G295" s="403"/>
      <c r="H295" s="285" t="s">
        <v>65</v>
      </c>
      <c r="I295" s="288">
        <v>1</v>
      </c>
      <c r="J295" s="287"/>
      <c r="K295" s="287">
        <v>18.350000000000001</v>
      </c>
      <c r="L295" s="287">
        <v>18.350000000000001</v>
      </c>
      <c r="O295" s="139"/>
      <c r="P295" s="139"/>
      <c r="Q295" s="139"/>
      <c r="R295" s="139"/>
      <c r="S295" s="139"/>
      <c r="T295" s="139"/>
      <c r="U295" s="139"/>
      <c r="V295" s="139"/>
      <c r="W295" s="139"/>
      <c r="X295" s="139"/>
      <c r="Y295" s="139"/>
    </row>
    <row r="296" spans="1:25" ht="26.25" customHeight="1" x14ac:dyDescent="0.2">
      <c r="A296" s="20"/>
      <c r="B296" s="278" t="s">
        <v>321</v>
      </c>
      <c r="C296" s="291" t="s">
        <v>491</v>
      </c>
      <c r="D296" s="278" t="s">
        <v>40</v>
      </c>
      <c r="E296" s="278" t="s">
        <v>492</v>
      </c>
      <c r="F296" s="407" t="s">
        <v>337</v>
      </c>
      <c r="G296" s="407"/>
      <c r="H296" s="290" t="s">
        <v>65</v>
      </c>
      <c r="I296" s="294">
        <v>1</v>
      </c>
      <c r="J296" s="294">
        <v>0</v>
      </c>
      <c r="K296" s="292">
        <v>10.48</v>
      </c>
      <c r="L296" s="292">
        <v>10.48</v>
      </c>
      <c r="O296" s="139"/>
      <c r="P296" s="139"/>
      <c r="Q296" s="139"/>
      <c r="R296" s="139"/>
      <c r="S296" s="139"/>
      <c r="T296" s="139"/>
      <c r="U296" s="139"/>
      <c r="V296" s="139"/>
      <c r="W296" s="139"/>
      <c r="X296" s="139"/>
      <c r="Y296" s="139"/>
    </row>
    <row r="297" spans="1:25" ht="26.25" customHeight="1" x14ac:dyDescent="0.2">
      <c r="A297" s="20"/>
      <c r="B297" s="278" t="s">
        <v>321</v>
      </c>
      <c r="C297" s="291" t="s">
        <v>483</v>
      </c>
      <c r="D297" s="278" t="s">
        <v>40</v>
      </c>
      <c r="E297" s="278" t="s">
        <v>484</v>
      </c>
      <c r="F297" s="407" t="s">
        <v>324</v>
      </c>
      <c r="G297" s="407"/>
      <c r="H297" s="290" t="s">
        <v>325</v>
      </c>
      <c r="I297" s="294">
        <v>0.19600000000000001</v>
      </c>
      <c r="J297" s="294">
        <v>0</v>
      </c>
      <c r="K297" s="292">
        <v>27.69</v>
      </c>
      <c r="L297" s="292">
        <v>5.42</v>
      </c>
      <c r="O297" s="139"/>
      <c r="P297" s="139"/>
      <c r="Q297" s="139"/>
      <c r="R297" s="139"/>
      <c r="S297" s="139"/>
      <c r="T297" s="139"/>
      <c r="U297" s="139"/>
      <c r="V297" s="139"/>
      <c r="W297" s="139"/>
      <c r="X297" s="139"/>
      <c r="Y297" s="139"/>
    </row>
    <row r="298" spans="1:25" ht="26.25" customHeight="1" x14ac:dyDescent="0.2">
      <c r="A298" s="20"/>
      <c r="B298" s="278" t="s">
        <v>321</v>
      </c>
      <c r="C298" s="291" t="s">
        <v>481</v>
      </c>
      <c r="D298" s="278" t="s">
        <v>40</v>
      </c>
      <c r="E298" s="278" t="s">
        <v>482</v>
      </c>
      <c r="F298" s="407" t="s">
        <v>324</v>
      </c>
      <c r="G298" s="407"/>
      <c r="H298" s="290" t="s">
        <v>325</v>
      </c>
      <c r="I298" s="294">
        <v>7.4999999999999997E-2</v>
      </c>
      <c r="J298" s="294">
        <v>0</v>
      </c>
      <c r="K298" s="292">
        <v>24.31</v>
      </c>
      <c r="L298" s="292">
        <v>1.82</v>
      </c>
      <c r="O298" s="139"/>
      <c r="P298" s="139"/>
      <c r="Q298" s="139"/>
      <c r="R298" s="139"/>
      <c r="S298" s="139"/>
      <c r="T298" s="139"/>
      <c r="U298" s="139"/>
      <c r="V298" s="139"/>
      <c r="W298" s="139"/>
      <c r="X298" s="139"/>
      <c r="Y298" s="139"/>
    </row>
    <row r="299" spans="1:25" ht="26.25" customHeight="1" x14ac:dyDescent="0.2">
      <c r="A299" s="20"/>
      <c r="B299" s="274" t="s">
        <v>347</v>
      </c>
      <c r="C299" s="296" t="s">
        <v>489</v>
      </c>
      <c r="D299" s="274" t="s">
        <v>40</v>
      </c>
      <c r="E299" s="274" t="s">
        <v>490</v>
      </c>
      <c r="F299" s="404" t="s">
        <v>348</v>
      </c>
      <c r="G299" s="404"/>
      <c r="H299" s="295" t="s">
        <v>65</v>
      </c>
      <c r="I299" s="298">
        <v>2.5000000000000001E-2</v>
      </c>
      <c r="J299" s="298">
        <v>0</v>
      </c>
      <c r="K299" s="297">
        <v>21.22</v>
      </c>
      <c r="L299" s="297">
        <v>0.53</v>
      </c>
      <c r="O299" s="139"/>
      <c r="P299" s="139"/>
      <c r="Q299" s="139"/>
      <c r="R299" s="139"/>
      <c r="S299" s="139"/>
      <c r="T299" s="139"/>
      <c r="U299" s="139"/>
      <c r="V299" s="139"/>
      <c r="W299" s="139"/>
      <c r="X299" s="139"/>
      <c r="Y299" s="139"/>
    </row>
    <row r="300" spans="1:25" ht="26.25" customHeight="1" x14ac:dyDescent="0.2">
      <c r="A300" s="51"/>
      <c r="B300" s="274" t="s">
        <v>347</v>
      </c>
      <c r="C300" s="296" t="s">
        <v>487</v>
      </c>
      <c r="D300" s="274" t="s">
        <v>40</v>
      </c>
      <c r="E300" s="274" t="s">
        <v>488</v>
      </c>
      <c r="F300" s="404" t="s">
        <v>348</v>
      </c>
      <c r="G300" s="404"/>
      <c r="H300" s="295" t="s">
        <v>44</v>
      </c>
      <c r="I300" s="298">
        <v>0.85599999999999998</v>
      </c>
      <c r="J300" s="298">
        <v>0</v>
      </c>
      <c r="K300" s="297">
        <v>0.12</v>
      </c>
      <c r="L300" s="297">
        <v>0.1</v>
      </c>
      <c r="O300" s="40"/>
      <c r="P300" s="40"/>
      <c r="Q300" s="40"/>
      <c r="R300" s="40"/>
      <c r="S300" s="40"/>
      <c r="T300" s="40"/>
      <c r="U300" s="40"/>
      <c r="V300" s="40"/>
      <c r="W300" s="40"/>
      <c r="X300" s="40"/>
      <c r="Y300" s="40"/>
    </row>
    <row r="301" spans="1:25" ht="26.25" customHeight="1" x14ac:dyDescent="0.2">
      <c r="A301" s="51"/>
      <c r="B301" s="275"/>
      <c r="C301" s="275"/>
      <c r="D301" s="275"/>
      <c r="E301" s="275"/>
      <c r="F301" s="275"/>
      <c r="G301" s="275" t="s">
        <v>331</v>
      </c>
      <c r="H301" s="302">
        <v>6.42</v>
      </c>
      <c r="I301" s="275" t="s">
        <v>332</v>
      </c>
      <c r="J301" s="302">
        <v>0</v>
      </c>
      <c r="K301" s="275" t="s">
        <v>333</v>
      </c>
      <c r="L301" s="302">
        <v>6.42</v>
      </c>
      <c r="O301" s="40"/>
      <c r="P301" s="40"/>
      <c r="Q301" s="40"/>
      <c r="R301" s="40"/>
      <c r="S301" s="40"/>
      <c r="T301" s="40"/>
      <c r="U301" s="40"/>
      <c r="V301" s="40"/>
      <c r="W301" s="40"/>
      <c r="X301" s="40"/>
      <c r="Y301" s="40"/>
    </row>
    <row r="302" spans="1:25" ht="39" customHeight="1" thickBot="1" x14ac:dyDescent="0.25">
      <c r="A302" s="51"/>
      <c r="B302" s="275"/>
      <c r="C302" s="275"/>
      <c r="D302" s="275"/>
      <c r="E302" s="275"/>
      <c r="F302" s="275"/>
      <c r="G302" s="275" t="s">
        <v>334</v>
      </c>
      <c r="H302" s="302">
        <v>3.81</v>
      </c>
      <c r="I302" s="409"/>
      <c r="J302" s="409" t="s">
        <v>335</v>
      </c>
      <c r="K302" s="275"/>
      <c r="L302" s="302">
        <v>22.16</v>
      </c>
      <c r="O302" s="40"/>
      <c r="P302" s="40"/>
      <c r="Q302" s="40"/>
      <c r="R302" s="40"/>
      <c r="S302" s="40"/>
      <c r="T302" s="40"/>
      <c r="U302" s="40"/>
      <c r="V302" s="40"/>
      <c r="W302" s="40"/>
      <c r="X302" s="40"/>
      <c r="Y302" s="40"/>
    </row>
    <row r="303" spans="1:25" ht="26.25" customHeight="1" thickTop="1" x14ac:dyDescent="0.2">
      <c r="A303" s="51"/>
      <c r="B303" s="289"/>
      <c r="C303" s="289"/>
      <c r="D303" s="289"/>
      <c r="E303" s="289"/>
      <c r="F303" s="289"/>
      <c r="G303" s="289"/>
      <c r="H303" s="289"/>
      <c r="I303" s="289"/>
      <c r="J303" s="289"/>
      <c r="K303" s="289"/>
      <c r="L303" s="289"/>
      <c r="O303" s="40"/>
      <c r="P303" s="40"/>
      <c r="Q303" s="40"/>
      <c r="R303" s="40"/>
      <c r="S303" s="40"/>
      <c r="T303" s="40"/>
      <c r="U303" s="40"/>
      <c r="V303" s="40"/>
      <c r="W303" s="40"/>
      <c r="X303" s="40"/>
      <c r="Y303" s="40"/>
    </row>
    <row r="304" spans="1:25" ht="26.25" customHeight="1" x14ac:dyDescent="0.2">
      <c r="A304" s="51"/>
      <c r="B304" s="276" t="s">
        <v>67</v>
      </c>
      <c r="C304" s="277" t="s">
        <v>28</v>
      </c>
      <c r="D304" s="276" t="s">
        <v>29</v>
      </c>
      <c r="E304" s="276" t="s">
        <v>30</v>
      </c>
      <c r="F304" s="405" t="s">
        <v>318</v>
      </c>
      <c r="G304" s="405"/>
      <c r="H304" s="284" t="s">
        <v>31</v>
      </c>
      <c r="I304" s="277" t="s">
        <v>32</v>
      </c>
      <c r="J304" s="277" t="s">
        <v>2407</v>
      </c>
      <c r="K304" s="277" t="s">
        <v>33</v>
      </c>
      <c r="L304" s="277" t="s">
        <v>35</v>
      </c>
      <c r="O304" s="40"/>
      <c r="P304" s="40"/>
      <c r="Q304" s="40"/>
      <c r="R304" s="40"/>
      <c r="S304" s="40"/>
      <c r="T304" s="40"/>
      <c r="U304" s="40"/>
      <c r="V304" s="40"/>
      <c r="W304" s="40"/>
      <c r="X304" s="40"/>
      <c r="Y304" s="40"/>
    </row>
    <row r="305" spans="1:25" ht="26.25" customHeight="1" x14ac:dyDescent="0.2">
      <c r="A305" s="51"/>
      <c r="B305" s="273" t="s">
        <v>319</v>
      </c>
      <c r="C305" s="286" t="s">
        <v>68</v>
      </c>
      <c r="D305" s="273" t="s">
        <v>40</v>
      </c>
      <c r="E305" s="273" t="s">
        <v>2219</v>
      </c>
      <c r="F305" s="403" t="s">
        <v>337</v>
      </c>
      <c r="G305" s="403"/>
      <c r="H305" s="285" t="s">
        <v>65</v>
      </c>
      <c r="I305" s="288">
        <v>1</v>
      </c>
      <c r="J305" s="287"/>
      <c r="K305" s="287">
        <v>16.55</v>
      </c>
      <c r="L305" s="287">
        <v>16.55</v>
      </c>
      <c r="O305" s="40"/>
      <c r="P305" s="40"/>
      <c r="Q305" s="40"/>
      <c r="R305" s="40"/>
      <c r="S305" s="40"/>
      <c r="T305" s="40"/>
      <c r="U305" s="40"/>
      <c r="V305" s="40"/>
      <c r="W305" s="40"/>
      <c r="X305" s="40"/>
      <c r="Y305" s="40"/>
    </row>
    <row r="306" spans="1:25" ht="26.25" customHeight="1" x14ac:dyDescent="0.2">
      <c r="A306" s="51"/>
      <c r="B306" s="278" t="s">
        <v>321</v>
      </c>
      <c r="C306" s="291" t="s">
        <v>493</v>
      </c>
      <c r="D306" s="278" t="s">
        <v>40</v>
      </c>
      <c r="E306" s="278" t="s">
        <v>494</v>
      </c>
      <c r="F306" s="407" t="s">
        <v>337</v>
      </c>
      <c r="G306" s="407"/>
      <c r="H306" s="290" t="s">
        <v>65</v>
      </c>
      <c r="I306" s="294">
        <v>1</v>
      </c>
      <c r="J306" s="294">
        <v>0</v>
      </c>
      <c r="K306" s="292">
        <v>10.42</v>
      </c>
      <c r="L306" s="292">
        <v>10.42</v>
      </c>
      <c r="O306" s="40"/>
      <c r="P306" s="40"/>
      <c r="Q306" s="40"/>
      <c r="R306" s="40"/>
      <c r="S306" s="40"/>
      <c r="T306" s="40"/>
      <c r="U306" s="40"/>
      <c r="V306" s="40"/>
      <c r="W306" s="40"/>
      <c r="X306" s="40"/>
      <c r="Y306" s="40"/>
    </row>
    <row r="307" spans="1:25" ht="26.25" customHeight="1" x14ac:dyDescent="0.2">
      <c r="A307" s="51"/>
      <c r="B307" s="278" t="s">
        <v>321</v>
      </c>
      <c r="C307" s="291" t="s">
        <v>481</v>
      </c>
      <c r="D307" s="278" t="s">
        <v>40</v>
      </c>
      <c r="E307" s="278" t="s">
        <v>482</v>
      </c>
      <c r="F307" s="407" t="s">
        <v>324</v>
      </c>
      <c r="G307" s="407"/>
      <c r="H307" s="290" t="s">
        <v>325</v>
      </c>
      <c r="I307" s="294">
        <v>5.7000000000000002E-2</v>
      </c>
      <c r="J307" s="294">
        <v>0</v>
      </c>
      <c r="K307" s="292">
        <v>24.31</v>
      </c>
      <c r="L307" s="292">
        <v>1.38</v>
      </c>
      <c r="O307" s="40"/>
      <c r="P307" s="40"/>
      <c r="Q307" s="40"/>
      <c r="R307" s="40"/>
      <c r="S307" s="40"/>
      <c r="T307" s="40"/>
      <c r="U307" s="40"/>
      <c r="V307" s="40"/>
      <c r="W307" s="40"/>
      <c r="X307" s="40"/>
      <c r="Y307" s="40"/>
    </row>
    <row r="308" spans="1:25" ht="26.25" customHeight="1" x14ac:dyDescent="0.2">
      <c r="A308" s="51"/>
      <c r="B308" s="278" t="s">
        <v>321</v>
      </c>
      <c r="C308" s="291" t="s">
        <v>483</v>
      </c>
      <c r="D308" s="278" t="s">
        <v>40</v>
      </c>
      <c r="E308" s="278" t="s">
        <v>484</v>
      </c>
      <c r="F308" s="407" t="s">
        <v>324</v>
      </c>
      <c r="G308" s="407"/>
      <c r="H308" s="290" t="s">
        <v>325</v>
      </c>
      <c r="I308" s="294">
        <v>0.15</v>
      </c>
      <c r="J308" s="294">
        <v>0</v>
      </c>
      <c r="K308" s="292">
        <v>27.69</v>
      </c>
      <c r="L308" s="292">
        <v>4.1500000000000004</v>
      </c>
      <c r="O308" s="40"/>
      <c r="P308" s="40"/>
      <c r="Q308" s="40"/>
      <c r="R308" s="40"/>
      <c r="S308" s="40"/>
      <c r="T308" s="40"/>
      <c r="U308" s="40"/>
      <c r="V308" s="40"/>
      <c r="W308" s="40"/>
      <c r="X308" s="40"/>
      <c r="Y308" s="40"/>
    </row>
    <row r="309" spans="1:25" ht="26.25" customHeight="1" x14ac:dyDescent="0.2">
      <c r="A309" s="51"/>
      <c r="B309" s="274" t="s">
        <v>347</v>
      </c>
      <c r="C309" s="296" t="s">
        <v>489</v>
      </c>
      <c r="D309" s="274" t="s">
        <v>40</v>
      </c>
      <c r="E309" s="274" t="s">
        <v>490</v>
      </c>
      <c r="F309" s="404" t="s">
        <v>348</v>
      </c>
      <c r="G309" s="404"/>
      <c r="H309" s="295" t="s">
        <v>65</v>
      </c>
      <c r="I309" s="298">
        <v>2.5000000000000001E-2</v>
      </c>
      <c r="J309" s="298">
        <v>0</v>
      </c>
      <c r="K309" s="297">
        <v>21.22</v>
      </c>
      <c r="L309" s="297">
        <v>0.53</v>
      </c>
      <c r="O309" s="40"/>
      <c r="P309" s="40"/>
      <c r="Q309" s="40"/>
      <c r="R309" s="40"/>
      <c r="S309" s="40"/>
      <c r="T309" s="40"/>
      <c r="U309" s="40"/>
      <c r="V309" s="40"/>
      <c r="W309" s="40"/>
      <c r="X309" s="40"/>
      <c r="Y309" s="40"/>
    </row>
    <row r="310" spans="1:25" ht="26.25" customHeight="1" x14ac:dyDescent="0.2">
      <c r="A310" s="51"/>
      <c r="B310" s="274" t="s">
        <v>347</v>
      </c>
      <c r="C310" s="296" t="s">
        <v>487</v>
      </c>
      <c r="D310" s="274" t="s">
        <v>40</v>
      </c>
      <c r="E310" s="274" t="s">
        <v>488</v>
      </c>
      <c r="F310" s="404" t="s">
        <v>348</v>
      </c>
      <c r="G310" s="404"/>
      <c r="H310" s="295" t="s">
        <v>44</v>
      </c>
      <c r="I310" s="298">
        <v>0.63500000000000001</v>
      </c>
      <c r="J310" s="298">
        <v>0</v>
      </c>
      <c r="K310" s="297">
        <v>0.12</v>
      </c>
      <c r="L310" s="297">
        <v>7.0000000000000007E-2</v>
      </c>
      <c r="O310" s="40"/>
      <c r="P310" s="40"/>
      <c r="Q310" s="40"/>
      <c r="R310" s="40"/>
      <c r="S310" s="40"/>
      <c r="T310" s="40"/>
      <c r="U310" s="40"/>
      <c r="V310" s="40"/>
      <c r="W310" s="40"/>
      <c r="X310" s="40"/>
      <c r="Y310" s="40"/>
    </row>
    <row r="311" spans="1:25" ht="26.25" customHeight="1" x14ac:dyDescent="0.2">
      <c r="A311" s="51"/>
      <c r="B311" s="275"/>
      <c r="C311" s="275"/>
      <c r="D311" s="275"/>
      <c r="E311" s="275"/>
      <c r="F311" s="275"/>
      <c r="G311" s="275" t="s">
        <v>331</v>
      </c>
      <c r="H311" s="302">
        <v>4.71</v>
      </c>
      <c r="I311" s="275" t="s">
        <v>332</v>
      </c>
      <c r="J311" s="302">
        <v>0</v>
      </c>
      <c r="K311" s="275" t="s">
        <v>333</v>
      </c>
      <c r="L311" s="302">
        <v>4.71</v>
      </c>
      <c r="O311" s="40"/>
      <c r="P311" s="40"/>
      <c r="Q311" s="40"/>
      <c r="R311" s="40"/>
      <c r="S311" s="40"/>
      <c r="T311" s="40"/>
      <c r="U311" s="40"/>
      <c r="V311" s="40"/>
      <c r="W311" s="40"/>
      <c r="X311" s="40"/>
      <c r="Y311" s="40"/>
    </row>
    <row r="312" spans="1:25" ht="26.25" customHeight="1" thickBot="1" x14ac:dyDescent="0.25">
      <c r="A312" s="51"/>
      <c r="B312" s="275"/>
      <c r="C312" s="275"/>
      <c r="D312" s="275"/>
      <c r="E312" s="275"/>
      <c r="F312" s="275"/>
      <c r="G312" s="275" t="s">
        <v>334</v>
      </c>
      <c r="H312" s="302">
        <v>3.44</v>
      </c>
      <c r="I312" s="409"/>
      <c r="J312" s="409" t="s">
        <v>335</v>
      </c>
      <c r="K312" s="275"/>
      <c r="L312" s="302">
        <v>19.989999999999998</v>
      </c>
      <c r="O312" s="40"/>
      <c r="P312" s="40"/>
      <c r="Q312" s="40"/>
      <c r="R312" s="40"/>
      <c r="S312" s="40"/>
      <c r="T312" s="40"/>
      <c r="U312" s="40"/>
      <c r="V312" s="40"/>
      <c r="W312" s="40"/>
      <c r="X312" s="40"/>
      <c r="Y312" s="40"/>
    </row>
    <row r="313" spans="1:25" ht="26.25" customHeight="1" thickTop="1" x14ac:dyDescent="0.2">
      <c r="A313" s="51"/>
      <c r="B313" s="289"/>
      <c r="C313" s="289"/>
      <c r="D313" s="289"/>
      <c r="E313" s="289"/>
      <c r="F313" s="289"/>
      <c r="G313" s="289"/>
      <c r="H313" s="289"/>
      <c r="I313" s="289"/>
      <c r="J313" s="289"/>
      <c r="K313" s="289"/>
      <c r="L313" s="289"/>
      <c r="O313" s="40"/>
      <c r="P313" s="40"/>
      <c r="Q313" s="40"/>
      <c r="R313" s="40"/>
      <c r="S313" s="40"/>
      <c r="T313" s="40"/>
      <c r="U313" s="40"/>
      <c r="V313" s="40"/>
      <c r="W313" s="40"/>
      <c r="X313" s="40"/>
      <c r="Y313" s="40"/>
    </row>
    <row r="314" spans="1:25" ht="26.25" customHeight="1" x14ac:dyDescent="0.2">
      <c r="A314" s="51"/>
      <c r="B314" s="276" t="s">
        <v>69</v>
      </c>
      <c r="C314" s="277" t="s">
        <v>28</v>
      </c>
      <c r="D314" s="276" t="s">
        <v>29</v>
      </c>
      <c r="E314" s="276" t="s">
        <v>30</v>
      </c>
      <c r="F314" s="405" t="s">
        <v>318</v>
      </c>
      <c r="G314" s="405"/>
      <c r="H314" s="284" t="s">
        <v>31</v>
      </c>
      <c r="I314" s="277" t="s">
        <v>32</v>
      </c>
      <c r="J314" s="277" t="s">
        <v>2407</v>
      </c>
      <c r="K314" s="277" t="s">
        <v>33</v>
      </c>
      <c r="L314" s="277" t="s">
        <v>35</v>
      </c>
      <c r="O314" s="40"/>
      <c r="P314" s="40"/>
      <c r="Q314" s="40"/>
      <c r="R314" s="40"/>
      <c r="S314" s="40"/>
      <c r="T314" s="40"/>
      <c r="U314" s="40"/>
      <c r="V314" s="40"/>
      <c r="W314" s="40"/>
      <c r="X314" s="40"/>
      <c r="Y314" s="40"/>
    </row>
    <row r="315" spans="1:25" ht="26.25" customHeight="1" x14ac:dyDescent="0.2">
      <c r="A315" s="51"/>
      <c r="B315" s="273" t="s">
        <v>319</v>
      </c>
      <c r="C315" s="286" t="s">
        <v>70</v>
      </c>
      <c r="D315" s="273" t="s">
        <v>40</v>
      </c>
      <c r="E315" s="273" t="s">
        <v>2220</v>
      </c>
      <c r="F315" s="403" t="s">
        <v>337</v>
      </c>
      <c r="G315" s="403"/>
      <c r="H315" s="285" t="s">
        <v>65</v>
      </c>
      <c r="I315" s="288">
        <v>1</v>
      </c>
      <c r="J315" s="287"/>
      <c r="K315" s="287">
        <v>14.47</v>
      </c>
      <c r="L315" s="287">
        <v>14.47</v>
      </c>
      <c r="O315" s="40"/>
      <c r="P315" s="40"/>
      <c r="Q315" s="40"/>
      <c r="R315" s="40"/>
      <c r="S315" s="40"/>
      <c r="T315" s="40"/>
      <c r="U315" s="40"/>
      <c r="V315" s="40"/>
      <c r="W315" s="40"/>
      <c r="X315" s="40"/>
      <c r="Y315" s="40"/>
    </row>
    <row r="316" spans="1:25" ht="26.25" customHeight="1" x14ac:dyDescent="0.2">
      <c r="A316" s="51"/>
      <c r="B316" s="278" t="s">
        <v>321</v>
      </c>
      <c r="C316" s="291" t="s">
        <v>481</v>
      </c>
      <c r="D316" s="278" t="s">
        <v>40</v>
      </c>
      <c r="E316" s="278" t="s">
        <v>482</v>
      </c>
      <c r="F316" s="407" t="s">
        <v>324</v>
      </c>
      <c r="G316" s="407"/>
      <c r="H316" s="290" t="s">
        <v>325</v>
      </c>
      <c r="I316" s="294">
        <v>4.3999999999999997E-2</v>
      </c>
      <c r="J316" s="294">
        <v>0</v>
      </c>
      <c r="K316" s="292">
        <v>24.31</v>
      </c>
      <c r="L316" s="292">
        <v>1.06</v>
      </c>
      <c r="O316" s="40"/>
      <c r="P316" s="40"/>
      <c r="Q316" s="40"/>
      <c r="R316" s="40"/>
      <c r="S316" s="40"/>
      <c r="T316" s="40"/>
      <c r="U316" s="40"/>
      <c r="V316" s="40"/>
      <c r="W316" s="40"/>
      <c r="X316" s="40"/>
      <c r="Y316" s="40"/>
    </row>
    <row r="317" spans="1:25" ht="26.25" customHeight="1" x14ac:dyDescent="0.2">
      <c r="A317" s="51"/>
      <c r="B317" s="278" t="s">
        <v>321</v>
      </c>
      <c r="C317" s="291" t="s">
        <v>483</v>
      </c>
      <c r="D317" s="278" t="s">
        <v>40</v>
      </c>
      <c r="E317" s="278" t="s">
        <v>484</v>
      </c>
      <c r="F317" s="407" t="s">
        <v>324</v>
      </c>
      <c r="G317" s="407"/>
      <c r="H317" s="290" t="s">
        <v>325</v>
      </c>
      <c r="I317" s="294">
        <v>0.11600000000000001</v>
      </c>
      <c r="J317" s="294">
        <v>0</v>
      </c>
      <c r="K317" s="292">
        <v>27.69</v>
      </c>
      <c r="L317" s="292">
        <v>3.21</v>
      </c>
      <c r="O317" s="40"/>
      <c r="P317" s="40"/>
      <c r="Q317" s="40"/>
      <c r="R317" s="40"/>
      <c r="S317" s="40"/>
      <c r="T317" s="40"/>
      <c r="U317" s="40"/>
      <c r="V317" s="40"/>
      <c r="W317" s="40"/>
      <c r="X317" s="40"/>
      <c r="Y317" s="40"/>
    </row>
    <row r="318" spans="1:25" ht="26.25" customHeight="1" x14ac:dyDescent="0.2">
      <c r="A318" s="51"/>
      <c r="B318" s="278" t="s">
        <v>321</v>
      </c>
      <c r="C318" s="291" t="s">
        <v>495</v>
      </c>
      <c r="D318" s="278" t="s">
        <v>40</v>
      </c>
      <c r="E318" s="278" t="s">
        <v>496</v>
      </c>
      <c r="F318" s="407" t="s">
        <v>337</v>
      </c>
      <c r="G318" s="407"/>
      <c r="H318" s="290" t="s">
        <v>65</v>
      </c>
      <c r="I318" s="294">
        <v>1</v>
      </c>
      <c r="J318" s="294">
        <v>0</v>
      </c>
      <c r="K318" s="292">
        <v>9.6199999999999992</v>
      </c>
      <c r="L318" s="292">
        <v>9.6199999999999992</v>
      </c>
      <c r="O318" s="40"/>
      <c r="P318" s="40"/>
      <c r="Q318" s="40"/>
      <c r="R318" s="40"/>
      <c r="S318" s="40"/>
      <c r="T318" s="40"/>
      <c r="U318" s="40"/>
      <c r="V318" s="40"/>
      <c r="W318" s="40"/>
      <c r="X318" s="40"/>
      <c r="Y318" s="40"/>
    </row>
    <row r="319" spans="1:25" ht="26.25" customHeight="1" x14ac:dyDescent="0.2">
      <c r="A319" s="51"/>
      <c r="B319" s="274" t="s">
        <v>347</v>
      </c>
      <c r="C319" s="296" t="s">
        <v>489</v>
      </c>
      <c r="D319" s="274" t="s">
        <v>40</v>
      </c>
      <c r="E319" s="274" t="s">
        <v>490</v>
      </c>
      <c r="F319" s="404" t="s">
        <v>348</v>
      </c>
      <c r="G319" s="404"/>
      <c r="H319" s="295" t="s">
        <v>65</v>
      </c>
      <c r="I319" s="298">
        <v>2.5000000000000001E-2</v>
      </c>
      <c r="J319" s="298">
        <v>0</v>
      </c>
      <c r="K319" s="297">
        <v>21.22</v>
      </c>
      <c r="L319" s="297">
        <v>0.53</v>
      </c>
      <c r="O319" s="40"/>
      <c r="P319" s="40"/>
      <c r="Q319" s="40"/>
      <c r="R319" s="40"/>
      <c r="S319" s="40"/>
      <c r="T319" s="40"/>
      <c r="U319" s="40"/>
      <c r="V319" s="40"/>
      <c r="W319" s="40"/>
      <c r="X319" s="40"/>
      <c r="Y319" s="40"/>
    </row>
    <row r="320" spans="1:25" ht="26.25" customHeight="1" x14ac:dyDescent="0.2">
      <c r="A320" s="51"/>
      <c r="B320" s="274" t="s">
        <v>347</v>
      </c>
      <c r="C320" s="296" t="s">
        <v>487</v>
      </c>
      <c r="D320" s="274" t="s">
        <v>40</v>
      </c>
      <c r="E320" s="274" t="s">
        <v>488</v>
      </c>
      <c r="F320" s="404" t="s">
        <v>348</v>
      </c>
      <c r="G320" s="404"/>
      <c r="H320" s="295" t="s">
        <v>44</v>
      </c>
      <c r="I320" s="298">
        <v>0.48</v>
      </c>
      <c r="J320" s="298">
        <v>0</v>
      </c>
      <c r="K320" s="297">
        <v>0.12</v>
      </c>
      <c r="L320" s="297">
        <v>0.05</v>
      </c>
      <c r="O320" s="40"/>
      <c r="P320" s="40"/>
      <c r="Q320" s="40"/>
      <c r="R320" s="40"/>
      <c r="S320" s="40"/>
      <c r="T320" s="40"/>
      <c r="U320" s="40"/>
      <c r="V320" s="40"/>
      <c r="W320" s="40"/>
      <c r="X320" s="40"/>
      <c r="Y320" s="40"/>
    </row>
    <row r="321" spans="1:25" ht="26.25" customHeight="1" x14ac:dyDescent="0.2">
      <c r="A321" s="51"/>
      <c r="B321" s="275"/>
      <c r="C321" s="275"/>
      <c r="D321" s="275"/>
      <c r="E321" s="275"/>
      <c r="F321" s="275"/>
      <c r="G321" s="275" t="s">
        <v>331</v>
      </c>
      <c r="H321" s="302">
        <v>3.55</v>
      </c>
      <c r="I321" s="275" t="s">
        <v>332</v>
      </c>
      <c r="J321" s="302">
        <v>0</v>
      </c>
      <c r="K321" s="275" t="s">
        <v>333</v>
      </c>
      <c r="L321" s="302">
        <v>3.55</v>
      </c>
      <c r="O321" s="40"/>
      <c r="P321" s="40"/>
      <c r="Q321" s="40"/>
      <c r="R321" s="40"/>
      <c r="S321" s="40"/>
      <c r="T321" s="40"/>
      <c r="U321" s="40"/>
      <c r="V321" s="40"/>
      <c r="W321" s="40"/>
      <c r="X321" s="40"/>
      <c r="Y321" s="40"/>
    </row>
    <row r="322" spans="1:25" ht="26.25" customHeight="1" thickBot="1" x14ac:dyDescent="0.25">
      <c r="A322" s="51"/>
      <c r="B322" s="275"/>
      <c r="C322" s="275"/>
      <c r="D322" s="275"/>
      <c r="E322" s="275"/>
      <c r="F322" s="275"/>
      <c r="G322" s="275" t="s">
        <v>334</v>
      </c>
      <c r="H322" s="302">
        <v>3.01</v>
      </c>
      <c r="I322" s="409"/>
      <c r="J322" s="409" t="s">
        <v>335</v>
      </c>
      <c r="K322" s="275"/>
      <c r="L322" s="302">
        <v>17.48</v>
      </c>
      <c r="O322" s="40"/>
      <c r="P322" s="40"/>
      <c r="Q322" s="40"/>
      <c r="R322" s="40"/>
      <c r="S322" s="40"/>
      <c r="T322" s="40"/>
      <c r="U322" s="40"/>
      <c r="V322" s="40"/>
      <c r="W322" s="40"/>
      <c r="X322" s="40"/>
      <c r="Y322" s="40"/>
    </row>
    <row r="323" spans="1:25" ht="26.25" customHeight="1" thickTop="1" x14ac:dyDescent="0.2">
      <c r="A323" s="51"/>
      <c r="B323" s="289"/>
      <c r="C323" s="289"/>
      <c r="D323" s="289"/>
      <c r="E323" s="289"/>
      <c r="F323" s="289"/>
      <c r="G323" s="289"/>
      <c r="H323" s="289"/>
      <c r="I323" s="289"/>
      <c r="J323" s="289"/>
      <c r="K323" s="289"/>
      <c r="L323" s="289"/>
      <c r="O323" s="40"/>
      <c r="P323" s="40"/>
      <c r="Q323" s="40"/>
      <c r="R323" s="40"/>
      <c r="S323" s="40"/>
      <c r="T323" s="40"/>
      <c r="U323" s="40"/>
      <c r="V323" s="40"/>
      <c r="W323" s="40"/>
      <c r="X323" s="40"/>
      <c r="Y323" s="40"/>
    </row>
    <row r="324" spans="1:25" ht="26.25" customHeight="1" x14ac:dyDescent="0.2">
      <c r="A324" s="51"/>
      <c r="B324" s="276" t="s">
        <v>71</v>
      </c>
      <c r="C324" s="277" t="s">
        <v>28</v>
      </c>
      <c r="D324" s="276" t="s">
        <v>29</v>
      </c>
      <c r="E324" s="276" t="s">
        <v>30</v>
      </c>
      <c r="F324" s="405" t="s">
        <v>318</v>
      </c>
      <c r="G324" s="405"/>
      <c r="H324" s="284" t="s">
        <v>31</v>
      </c>
      <c r="I324" s="277" t="s">
        <v>32</v>
      </c>
      <c r="J324" s="277" t="s">
        <v>2407</v>
      </c>
      <c r="K324" s="277" t="s">
        <v>33</v>
      </c>
      <c r="L324" s="277" t="s">
        <v>35</v>
      </c>
      <c r="O324" s="40"/>
      <c r="P324" s="40"/>
      <c r="Q324" s="40"/>
      <c r="R324" s="40"/>
      <c r="S324" s="40"/>
      <c r="T324" s="40"/>
      <c r="U324" s="40"/>
      <c r="V324" s="40"/>
      <c r="W324" s="40"/>
      <c r="X324" s="40"/>
      <c r="Y324" s="40"/>
    </row>
    <row r="325" spans="1:25" ht="26.25" customHeight="1" x14ac:dyDescent="0.2">
      <c r="A325" s="51"/>
      <c r="B325" s="273" t="s">
        <v>319</v>
      </c>
      <c r="C325" s="286" t="s">
        <v>2221</v>
      </c>
      <c r="D325" s="273" t="s">
        <v>40</v>
      </c>
      <c r="E325" s="273" t="s">
        <v>2222</v>
      </c>
      <c r="F325" s="403" t="s">
        <v>337</v>
      </c>
      <c r="G325" s="403"/>
      <c r="H325" s="285" t="s">
        <v>65</v>
      </c>
      <c r="I325" s="288">
        <v>1</v>
      </c>
      <c r="J325" s="287"/>
      <c r="K325" s="287">
        <v>11.17</v>
      </c>
      <c r="L325" s="287">
        <v>11.17</v>
      </c>
      <c r="O325" s="40"/>
      <c r="P325" s="40"/>
      <c r="Q325" s="40"/>
      <c r="R325" s="40"/>
      <c r="S325" s="40"/>
      <c r="T325" s="40"/>
      <c r="U325" s="40"/>
      <c r="V325" s="40"/>
      <c r="W325" s="40"/>
      <c r="X325" s="40"/>
      <c r="Y325" s="40"/>
    </row>
    <row r="326" spans="1:25" ht="39" customHeight="1" x14ac:dyDescent="0.2">
      <c r="A326" s="51"/>
      <c r="B326" s="278" t="s">
        <v>321</v>
      </c>
      <c r="C326" s="291" t="s">
        <v>483</v>
      </c>
      <c r="D326" s="278" t="s">
        <v>40</v>
      </c>
      <c r="E326" s="278" t="s">
        <v>484</v>
      </c>
      <c r="F326" s="407" t="s">
        <v>324</v>
      </c>
      <c r="G326" s="407"/>
      <c r="H326" s="290" t="s">
        <v>325</v>
      </c>
      <c r="I326" s="294">
        <v>6.4000000000000001E-2</v>
      </c>
      <c r="J326" s="294">
        <v>0</v>
      </c>
      <c r="K326" s="292">
        <v>27.69</v>
      </c>
      <c r="L326" s="292">
        <v>1.77</v>
      </c>
      <c r="O326" s="40"/>
      <c r="P326" s="40"/>
      <c r="Q326" s="40"/>
      <c r="R326" s="40"/>
      <c r="S326" s="40"/>
      <c r="T326" s="40"/>
      <c r="U326" s="40"/>
      <c r="V326" s="40"/>
      <c r="W326" s="40"/>
      <c r="X326" s="40"/>
      <c r="Y326" s="40"/>
    </row>
    <row r="327" spans="1:25" ht="26.25" customHeight="1" x14ac:dyDescent="0.2">
      <c r="A327" s="51"/>
      <c r="B327" s="278" t="s">
        <v>321</v>
      </c>
      <c r="C327" s="291" t="s">
        <v>497</v>
      </c>
      <c r="D327" s="278" t="s">
        <v>40</v>
      </c>
      <c r="E327" s="278" t="s">
        <v>498</v>
      </c>
      <c r="F327" s="407" t="s">
        <v>337</v>
      </c>
      <c r="G327" s="407"/>
      <c r="H327" s="290" t="s">
        <v>65</v>
      </c>
      <c r="I327" s="294">
        <v>1</v>
      </c>
      <c r="J327" s="294">
        <v>0</v>
      </c>
      <c r="K327" s="292">
        <v>8.24</v>
      </c>
      <c r="L327" s="292">
        <v>8.24</v>
      </c>
      <c r="O327" s="40"/>
      <c r="P327" s="40"/>
      <c r="Q327" s="40"/>
      <c r="R327" s="40"/>
      <c r="S327" s="40"/>
      <c r="T327" s="40"/>
      <c r="U327" s="40"/>
      <c r="V327" s="40"/>
      <c r="W327" s="40"/>
      <c r="X327" s="40"/>
      <c r="Y327" s="40"/>
    </row>
    <row r="328" spans="1:25" ht="39" customHeight="1" x14ac:dyDescent="0.2">
      <c r="A328" s="51"/>
      <c r="B328" s="278" t="s">
        <v>321</v>
      </c>
      <c r="C328" s="291" t="s">
        <v>481</v>
      </c>
      <c r="D328" s="278" t="s">
        <v>40</v>
      </c>
      <c r="E328" s="278" t="s">
        <v>482</v>
      </c>
      <c r="F328" s="407" t="s">
        <v>324</v>
      </c>
      <c r="G328" s="407"/>
      <c r="H328" s="290" t="s">
        <v>325</v>
      </c>
      <c r="I328" s="294">
        <v>2.5000000000000001E-2</v>
      </c>
      <c r="J328" s="294">
        <v>0</v>
      </c>
      <c r="K328" s="292">
        <v>24.31</v>
      </c>
      <c r="L328" s="292">
        <v>0.6</v>
      </c>
      <c r="O328" s="40"/>
      <c r="P328" s="40"/>
      <c r="Q328" s="40"/>
      <c r="R328" s="40"/>
      <c r="S328" s="40"/>
      <c r="T328" s="40"/>
      <c r="U328" s="40"/>
      <c r="V328" s="40"/>
      <c r="W328" s="40"/>
      <c r="X328" s="40"/>
      <c r="Y328" s="40"/>
    </row>
    <row r="329" spans="1:25" ht="26.25" customHeight="1" x14ac:dyDescent="0.2">
      <c r="A329" s="51"/>
      <c r="B329" s="274" t="s">
        <v>347</v>
      </c>
      <c r="C329" s="296" t="s">
        <v>489</v>
      </c>
      <c r="D329" s="274" t="s">
        <v>40</v>
      </c>
      <c r="E329" s="274" t="s">
        <v>490</v>
      </c>
      <c r="F329" s="404" t="s">
        <v>348</v>
      </c>
      <c r="G329" s="404"/>
      <c r="H329" s="295" t="s">
        <v>65</v>
      </c>
      <c r="I329" s="298">
        <v>2.5000000000000001E-2</v>
      </c>
      <c r="J329" s="298">
        <v>0</v>
      </c>
      <c r="K329" s="297">
        <v>21.22</v>
      </c>
      <c r="L329" s="297">
        <v>0.53</v>
      </c>
      <c r="O329" s="40"/>
      <c r="P329" s="40"/>
      <c r="Q329" s="40"/>
      <c r="R329" s="40"/>
      <c r="S329" s="40"/>
      <c r="T329" s="40"/>
      <c r="U329" s="40"/>
      <c r="V329" s="40"/>
      <c r="W329" s="40"/>
      <c r="X329" s="40"/>
      <c r="Y329" s="40"/>
    </row>
    <row r="330" spans="1:25" ht="26.25" customHeight="1" x14ac:dyDescent="0.2">
      <c r="A330" s="51"/>
      <c r="B330" s="274" t="s">
        <v>347</v>
      </c>
      <c r="C330" s="296" t="s">
        <v>487</v>
      </c>
      <c r="D330" s="274" t="s">
        <v>40</v>
      </c>
      <c r="E330" s="274" t="s">
        <v>488</v>
      </c>
      <c r="F330" s="404" t="s">
        <v>348</v>
      </c>
      <c r="G330" s="404"/>
      <c r="H330" s="295" t="s">
        <v>44</v>
      </c>
      <c r="I330" s="298">
        <v>0.317</v>
      </c>
      <c r="J330" s="298">
        <v>0</v>
      </c>
      <c r="K330" s="297">
        <v>0.12</v>
      </c>
      <c r="L330" s="297">
        <v>0.03</v>
      </c>
      <c r="O330" s="40"/>
      <c r="P330" s="40"/>
      <c r="Q330" s="40"/>
      <c r="R330" s="40"/>
      <c r="S330" s="40"/>
      <c r="T330" s="40"/>
      <c r="U330" s="40"/>
      <c r="V330" s="40"/>
      <c r="W330" s="40"/>
      <c r="X330" s="40"/>
      <c r="Y330" s="40"/>
    </row>
    <row r="331" spans="1:25" ht="26.25" customHeight="1" x14ac:dyDescent="0.2">
      <c r="A331" s="51"/>
      <c r="B331" s="275"/>
      <c r="C331" s="275"/>
      <c r="D331" s="275"/>
      <c r="E331" s="275"/>
      <c r="F331" s="275"/>
      <c r="G331" s="275" t="s">
        <v>331</v>
      </c>
      <c r="H331" s="302">
        <v>1.96</v>
      </c>
      <c r="I331" s="275" t="s">
        <v>332</v>
      </c>
      <c r="J331" s="302">
        <v>0</v>
      </c>
      <c r="K331" s="275" t="s">
        <v>333</v>
      </c>
      <c r="L331" s="302">
        <v>1.96</v>
      </c>
      <c r="O331" s="40"/>
      <c r="P331" s="40"/>
      <c r="Q331" s="40"/>
      <c r="R331" s="40"/>
      <c r="S331" s="40"/>
      <c r="T331" s="40"/>
      <c r="U331" s="40"/>
      <c r="V331" s="40"/>
      <c r="W331" s="40"/>
      <c r="X331" s="40"/>
      <c r="Y331" s="40"/>
    </row>
    <row r="332" spans="1:25" ht="26.25" customHeight="1" thickBot="1" x14ac:dyDescent="0.25">
      <c r="A332" s="51"/>
      <c r="B332" s="275"/>
      <c r="C332" s="275"/>
      <c r="D332" s="275"/>
      <c r="E332" s="275"/>
      <c r="F332" s="275"/>
      <c r="G332" s="275" t="s">
        <v>334</v>
      </c>
      <c r="H332" s="302">
        <v>2.3199999999999998</v>
      </c>
      <c r="I332" s="409"/>
      <c r="J332" s="409" t="s">
        <v>335</v>
      </c>
      <c r="K332" s="275"/>
      <c r="L332" s="302">
        <v>13.49</v>
      </c>
      <c r="O332" s="40"/>
      <c r="P332" s="40"/>
      <c r="Q332" s="40"/>
      <c r="R332" s="40"/>
      <c r="S332" s="40"/>
      <c r="T332" s="40"/>
      <c r="U332" s="40"/>
      <c r="V332" s="40"/>
      <c r="W332" s="40"/>
      <c r="X332" s="40"/>
      <c r="Y332" s="40"/>
    </row>
    <row r="333" spans="1:25" ht="26.25" customHeight="1" thickTop="1" x14ac:dyDescent="0.2">
      <c r="A333" s="51"/>
      <c r="B333" s="289"/>
      <c r="C333" s="289"/>
      <c r="D333" s="289"/>
      <c r="E333" s="289"/>
      <c r="F333" s="289"/>
      <c r="G333" s="289"/>
      <c r="H333" s="289"/>
      <c r="I333" s="289"/>
      <c r="J333" s="289"/>
      <c r="K333" s="289"/>
      <c r="L333" s="289"/>
      <c r="O333" s="40"/>
      <c r="P333" s="40"/>
      <c r="Q333" s="40"/>
      <c r="R333" s="40"/>
      <c r="S333" s="40"/>
      <c r="T333" s="40"/>
      <c r="U333" s="40"/>
      <c r="V333" s="40"/>
      <c r="W333" s="40"/>
      <c r="X333" s="40"/>
      <c r="Y333" s="40"/>
    </row>
    <row r="334" spans="1:25" ht="26.25" customHeight="1" x14ac:dyDescent="0.2">
      <c r="A334" s="51"/>
      <c r="B334" s="276" t="s">
        <v>72</v>
      </c>
      <c r="C334" s="277" t="s">
        <v>28</v>
      </c>
      <c r="D334" s="276" t="s">
        <v>29</v>
      </c>
      <c r="E334" s="276" t="s">
        <v>30</v>
      </c>
      <c r="F334" s="405" t="s">
        <v>318</v>
      </c>
      <c r="G334" s="405"/>
      <c r="H334" s="284" t="s">
        <v>31</v>
      </c>
      <c r="I334" s="277" t="s">
        <v>32</v>
      </c>
      <c r="J334" s="277" t="s">
        <v>2407</v>
      </c>
      <c r="K334" s="277" t="s">
        <v>33</v>
      </c>
      <c r="L334" s="277" t="s">
        <v>35</v>
      </c>
      <c r="O334" s="40"/>
      <c r="P334" s="40"/>
      <c r="Q334" s="40"/>
      <c r="R334" s="40"/>
      <c r="S334" s="40"/>
      <c r="T334" s="40"/>
      <c r="U334" s="40"/>
      <c r="V334" s="40"/>
      <c r="W334" s="40"/>
      <c r="X334" s="40"/>
      <c r="Y334" s="40"/>
    </row>
    <row r="335" spans="1:25" ht="26.25" customHeight="1" x14ac:dyDescent="0.2">
      <c r="A335" s="51"/>
      <c r="B335" s="273" t="s">
        <v>319</v>
      </c>
      <c r="C335" s="286" t="s">
        <v>2223</v>
      </c>
      <c r="D335" s="273" t="s">
        <v>40</v>
      </c>
      <c r="E335" s="273" t="s">
        <v>2224</v>
      </c>
      <c r="F335" s="403" t="s">
        <v>337</v>
      </c>
      <c r="G335" s="403"/>
      <c r="H335" s="285" t="s">
        <v>65</v>
      </c>
      <c r="I335" s="288">
        <v>1</v>
      </c>
      <c r="J335" s="287"/>
      <c r="K335" s="287">
        <v>10.52</v>
      </c>
      <c r="L335" s="287">
        <v>10.52</v>
      </c>
      <c r="O335" s="40"/>
      <c r="P335" s="40"/>
      <c r="Q335" s="40"/>
      <c r="R335" s="40"/>
      <c r="S335" s="40"/>
      <c r="T335" s="40"/>
      <c r="U335" s="40"/>
      <c r="V335" s="40"/>
      <c r="W335" s="40"/>
      <c r="X335" s="40"/>
      <c r="Y335" s="40"/>
    </row>
    <row r="336" spans="1:25" ht="26.25" customHeight="1" x14ac:dyDescent="0.2">
      <c r="A336" s="51"/>
      <c r="B336" s="278" t="s">
        <v>321</v>
      </c>
      <c r="C336" s="291" t="s">
        <v>483</v>
      </c>
      <c r="D336" s="278" t="s">
        <v>40</v>
      </c>
      <c r="E336" s="278" t="s">
        <v>484</v>
      </c>
      <c r="F336" s="407" t="s">
        <v>324</v>
      </c>
      <c r="G336" s="407"/>
      <c r="H336" s="290" t="s">
        <v>325</v>
      </c>
      <c r="I336" s="294">
        <v>4.9000000000000002E-2</v>
      </c>
      <c r="J336" s="294">
        <v>0</v>
      </c>
      <c r="K336" s="292">
        <v>27.69</v>
      </c>
      <c r="L336" s="292">
        <v>1.35</v>
      </c>
      <c r="O336" s="40"/>
      <c r="P336" s="40"/>
      <c r="Q336" s="40"/>
      <c r="R336" s="40"/>
      <c r="S336" s="40"/>
      <c r="T336" s="40"/>
      <c r="U336" s="40"/>
      <c r="V336" s="40"/>
      <c r="W336" s="40"/>
      <c r="X336" s="40"/>
      <c r="Y336" s="40"/>
    </row>
    <row r="337" spans="1:25" ht="26.25" customHeight="1" x14ac:dyDescent="0.2">
      <c r="A337" s="51"/>
      <c r="B337" s="278" t="s">
        <v>321</v>
      </c>
      <c r="C337" s="291" t="s">
        <v>481</v>
      </c>
      <c r="D337" s="278" t="s">
        <v>40</v>
      </c>
      <c r="E337" s="278" t="s">
        <v>482</v>
      </c>
      <c r="F337" s="407" t="s">
        <v>324</v>
      </c>
      <c r="G337" s="407"/>
      <c r="H337" s="290" t="s">
        <v>325</v>
      </c>
      <c r="I337" s="294">
        <v>1.9E-2</v>
      </c>
      <c r="J337" s="294">
        <v>0</v>
      </c>
      <c r="K337" s="292">
        <v>24.31</v>
      </c>
      <c r="L337" s="292">
        <v>0.46</v>
      </c>
      <c r="O337" s="40"/>
      <c r="P337" s="40"/>
      <c r="Q337" s="40"/>
      <c r="R337" s="40"/>
      <c r="S337" s="40"/>
      <c r="T337" s="40"/>
      <c r="U337" s="40"/>
      <c r="V337" s="40"/>
      <c r="W337" s="40"/>
      <c r="X337" s="40"/>
      <c r="Y337" s="40"/>
    </row>
    <row r="338" spans="1:25" ht="26.25" customHeight="1" x14ac:dyDescent="0.2">
      <c r="A338" s="51"/>
      <c r="B338" s="278" t="s">
        <v>321</v>
      </c>
      <c r="C338" s="291" t="s">
        <v>499</v>
      </c>
      <c r="D338" s="278" t="s">
        <v>40</v>
      </c>
      <c r="E338" s="278" t="s">
        <v>500</v>
      </c>
      <c r="F338" s="407" t="s">
        <v>337</v>
      </c>
      <c r="G338" s="407"/>
      <c r="H338" s="290" t="s">
        <v>65</v>
      </c>
      <c r="I338" s="294">
        <v>1</v>
      </c>
      <c r="J338" s="294">
        <v>0</v>
      </c>
      <c r="K338" s="292">
        <v>8.16</v>
      </c>
      <c r="L338" s="292">
        <v>8.16</v>
      </c>
      <c r="O338" s="40"/>
      <c r="P338" s="40"/>
      <c r="Q338" s="40"/>
      <c r="R338" s="40"/>
      <c r="S338" s="40"/>
      <c r="T338" s="40"/>
      <c r="U338" s="40"/>
      <c r="V338" s="40"/>
      <c r="W338" s="40"/>
      <c r="X338" s="40"/>
      <c r="Y338" s="40"/>
    </row>
    <row r="339" spans="1:25" ht="26.25" customHeight="1" x14ac:dyDescent="0.2">
      <c r="A339" s="51"/>
      <c r="B339" s="274" t="s">
        <v>347</v>
      </c>
      <c r="C339" s="296" t="s">
        <v>489</v>
      </c>
      <c r="D339" s="274" t="s">
        <v>40</v>
      </c>
      <c r="E339" s="274" t="s">
        <v>490</v>
      </c>
      <c r="F339" s="404" t="s">
        <v>348</v>
      </c>
      <c r="G339" s="404"/>
      <c r="H339" s="295" t="s">
        <v>65</v>
      </c>
      <c r="I339" s="298">
        <v>2.5000000000000001E-2</v>
      </c>
      <c r="J339" s="298">
        <v>0</v>
      </c>
      <c r="K339" s="297">
        <v>21.22</v>
      </c>
      <c r="L339" s="297">
        <v>0.53</v>
      </c>
      <c r="O339" s="40"/>
      <c r="P339" s="40"/>
      <c r="Q339" s="40"/>
      <c r="R339" s="40"/>
      <c r="S339" s="40"/>
      <c r="T339" s="40"/>
      <c r="U339" s="40"/>
      <c r="V339" s="40"/>
      <c r="W339" s="40"/>
      <c r="X339" s="40"/>
      <c r="Y339" s="40"/>
    </row>
    <row r="340" spans="1:25" ht="26.25" customHeight="1" x14ac:dyDescent="0.2">
      <c r="A340" s="51"/>
      <c r="B340" s="274" t="s">
        <v>347</v>
      </c>
      <c r="C340" s="296" t="s">
        <v>487</v>
      </c>
      <c r="D340" s="274" t="s">
        <v>40</v>
      </c>
      <c r="E340" s="274" t="s">
        <v>488</v>
      </c>
      <c r="F340" s="404" t="s">
        <v>348</v>
      </c>
      <c r="G340" s="404"/>
      <c r="H340" s="295" t="s">
        <v>44</v>
      </c>
      <c r="I340" s="298">
        <v>0.245</v>
      </c>
      <c r="J340" s="298">
        <v>0</v>
      </c>
      <c r="K340" s="297">
        <v>0.12</v>
      </c>
      <c r="L340" s="297">
        <v>0.02</v>
      </c>
      <c r="O340" s="40"/>
      <c r="P340" s="40"/>
      <c r="Q340" s="40"/>
      <c r="R340" s="40"/>
      <c r="S340" s="40"/>
      <c r="T340" s="40"/>
      <c r="U340" s="40"/>
      <c r="V340" s="40"/>
      <c r="W340" s="40"/>
      <c r="X340" s="40"/>
      <c r="Y340" s="40"/>
    </row>
    <row r="341" spans="1:25" ht="26.25" customHeight="1" x14ac:dyDescent="0.2">
      <c r="A341" s="51"/>
      <c r="B341" s="275"/>
      <c r="C341" s="275"/>
      <c r="D341" s="275"/>
      <c r="E341" s="275"/>
      <c r="F341" s="275"/>
      <c r="G341" s="275" t="s">
        <v>331</v>
      </c>
      <c r="H341" s="302">
        <v>1.47</v>
      </c>
      <c r="I341" s="275" t="s">
        <v>332</v>
      </c>
      <c r="J341" s="302">
        <v>0</v>
      </c>
      <c r="K341" s="275" t="s">
        <v>333</v>
      </c>
      <c r="L341" s="302">
        <v>1.47</v>
      </c>
      <c r="O341" s="40"/>
      <c r="P341" s="40"/>
      <c r="Q341" s="40"/>
      <c r="R341" s="40"/>
      <c r="S341" s="40"/>
      <c r="T341" s="40"/>
      <c r="U341" s="40"/>
      <c r="V341" s="40"/>
      <c r="W341" s="40"/>
      <c r="X341" s="40"/>
      <c r="Y341" s="40"/>
    </row>
    <row r="342" spans="1:25" ht="26.25" customHeight="1" thickBot="1" x14ac:dyDescent="0.25">
      <c r="A342" s="51"/>
      <c r="B342" s="275"/>
      <c r="C342" s="275"/>
      <c r="D342" s="275"/>
      <c r="E342" s="275"/>
      <c r="F342" s="275"/>
      <c r="G342" s="275" t="s">
        <v>334</v>
      </c>
      <c r="H342" s="302">
        <v>2.1800000000000002</v>
      </c>
      <c r="I342" s="409"/>
      <c r="J342" s="409" t="s">
        <v>335</v>
      </c>
      <c r="K342" s="275"/>
      <c r="L342" s="302">
        <v>12.7</v>
      </c>
      <c r="O342" s="40"/>
      <c r="P342" s="40"/>
      <c r="Q342" s="40"/>
      <c r="R342" s="40"/>
      <c r="S342" s="40"/>
      <c r="T342" s="40"/>
      <c r="U342" s="40"/>
      <c r="V342" s="40"/>
      <c r="W342" s="40"/>
      <c r="X342" s="40"/>
      <c r="Y342" s="40"/>
    </row>
    <row r="343" spans="1:25" ht="26.25" customHeight="1" thickTop="1" x14ac:dyDescent="0.2">
      <c r="A343" s="51"/>
      <c r="B343" s="289"/>
      <c r="C343" s="289"/>
      <c r="D343" s="289"/>
      <c r="E343" s="289"/>
      <c r="F343" s="289"/>
      <c r="G343" s="289"/>
      <c r="H343" s="289"/>
      <c r="I343" s="289"/>
      <c r="J343" s="289"/>
      <c r="K343" s="289"/>
      <c r="L343" s="289"/>
      <c r="O343" s="40"/>
      <c r="P343" s="40"/>
      <c r="Q343" s="40"/>
      <c r="R343" s="40"/>
      <c r="S343" s="40"/>
      <c r="T343" s="40"/>
      <c r="U343" s="40"/>
      <c r="V343" s="40"/>
      <c r="W343" s="40"/>
      <c r="X343" s="40"/>
      <c r="Y343" s="40"/>
    </row>
    <row r="344" spans="1:25" ht="26.25" customHeight="1" x14ac:dyDescent="0.2">
      <c r="A344" s="51"/>
      <c r="B344" s="276" t="s">
        <v>73</v>
      </c>
      <c r="C344" s="277" t="s">
        <v>28</v>
      </c>
      <c r="D344" s="276" t="s">
        <v>29</v>
      </c>
      <c r="E344" s="276" t="s">
        <v>30</v>
      </c>
      <c r="F344" s="405" t="s">
        <v>318</v>
      </c>
      <c r="G344" s="405"/>
      <c r="H344" s="284" t="s">
        <v>31</v>
      </c>
      <c r="I344" s="277" t="s">
        <v>32</v>
      </c>
      <c r="J344" s="277" t="s">
        <v>2407</v>
      </c>
      <c r="K344" s="277" t="s">
        <v>33</v>
      </c>
      <c r="L344" s="277" t="s">
        <v>35</v>
      </c>
      <c r="O344" s="40"/>
      <c r="P344" s="40"/>
      <c r="Q344" s="40"/>
      <c r="R344" s="40"/>
      <c r="S344" s="40"/>
      <c r="T344" s="40"/>
      <c r="U344" s="40"/>
      <c r="V344" s="40"/>
      <c r="W344" s="40"/>
      <c r="X344" s="40"/>
      <c r="Y344" s="40"/>
    </row>
    <row r="345" spans="1:25" ht="26.25" customHeight="1" x14ac:dyDescent="0.2">
      <c r="A345" s="51"/>
      <c r="B345" s="273" t="s">
        <v>319</v>
      </c>
      <c r="C345" s="286" t="s">
        <v>3154</v>
      </c>
      <c r="D345" s="273" t="s">
        <v>40</v>
      </c>
      <c r="E345" s="273" t="s">
        <v>3155</v>
      </c>
      <c r="F345" s="403" t="s">
        <v>337</v>
      </c>
      <c r="G345" s="403"/>
      <c r="H345" s="285" t="s">
        <v>59</v>
      </c>
      <c r="I345" s="288">
        <v>1</v>
      </c>
      <c r="J345" s="287"/>
      <c r="K345" s="287">
        <v>783.61</v>
      </c>
      <c r="L345" s="287">
        <v>783.61</v>
      </c>
      <c r="O345" s="40"/>
      <c r="P345" s="40"/>
      <c r="Q345" s="40"/>
      <c r="R345" s="40"/>
      <c r="S345" s="40"/>
      <c r="T345" s="40"/>
      <c r="U345" s="40"/>
      <c r="V345" s="40"/>
      <c r="W345" s="40"/>
      <c r="X345" s="40"/>
      <c r="Y345" s="40"/>
    </row>
    <row r="346" spans="1:25" ht="26.25" customHeight="1" x14ac:dyDescent="0.2">
      <c r="A346" s="51"/>
      <c r="B346" s="278" t="s">
        <v>321</v>
      </c>
      <c r="C346" s="291" t="s">
        <v>468</v>
      </c>
      <c r="D346" s="278" t="s">
        <v>40</v>
      </c>
      <c r="E346" s="278" t="s">
        <v>469</v>
      </c>
      <c r="F346" s="407" t="s">
        <v>324</v>
      </c>
      <c r="G346" s="407"/>
      <c r="H346" s="290" t="s">
        <v>325</v>
      </c>
      <c r="I346" s="294">
        <v>0.33400000000000002</v>
      </c>
      <c r="J346" s="294">
        <v>0</v>
      </c>
      <c r="K346" s="292">
        <v>27.93</v>
      </c>
      <c r="L346" s="292">
        <v>9.32</v>
      </c>
      <c r="O346" s="40"/>
      <c r="P346" s="40"/>
      <c r="Q346" s="40"/>
      <c r="R346" s="40"/>
      <c r="S346" s="40"/>
      <c r="T346" s="40"/>
      <c r="U346" s="40"/>
      <c r="V346" s="40"/>
      <c r="W346" s="40"/>
      <c r="X346" s="40"/>
      <c r="Y346" s="40"/>
    </row>
    <row r="347" spans="1:25" ht="26.25" customHeight="1" x14ac:dyDescent="0.2">
      <c r="A347" s="51"/>
      <c r="B347" s="278" t="s">
        <v>321</v>
      </c>
      <c r="C347" s="291" t="s">
        <v>503</v>
      </c>
      <c r="D347" s="278" t="s">
        <v>40</v>
      </c>
      <c r="E347" s="278" t="s">
        <v>504</v>
      </c>
      <c r="F347" s="407" t="s">
        <v>328</v>
      </c>
      <c r="G347" s="407"/>
      <c r="H347" s="290" t="s">
        <v>329</v>
      </c>
      <c r="I347" s="294">
        <v>7.4999999999999997E-2</v>
      </c>
      <c r="J347" s="294">
        <v>0</v>
      </c>
      <c r="K347" s="292">
        <v>0.53</v>
      </c>
      <c r="L347" s="292">
        <v>0.03</v>
      </c>
      <c r="O347" s="40"/>
      <c r="P347" s="40"/>
      <c r="Q347" s="40"/>
      <c r="R347" s="40"/>
      <c r="S347" s="40"/>
      <c r="T347" s="40"/>
      <c r="U347" s="40"/>
      <c r="V347" s="40"/>
      <c r="W347" s="40"/>
      <c r="X347" s="40"/>
      <c r="Y347" s="40"/>
    </row>
    <row r="348" spans="1:25" ht="26.25" customHeight="1" x14ac:dyDescent="0.2">
      <c r="A348" s="51"/>
      <c r="B348" s="278" t="s">
        <v>321</v>
      </c>
      <c r="C348" s="291" t="s">
        <v>322</v>
      </c>
      <c r="D348" s="278" t="s">
        <v>40</v>
      </c>
      <c r="E348" s="278" t="s">
        <v>323</v>
      </c>
      <c r="F348" s="407" t="s">
        <v>324</v>
      </c>
      <c r="G348" s="407"/>
      <c r="H348" s="290" t="s">
        <v>325</v>
      </c>
      <c r="I348" s="294">
        <v>0.501</v>
      </c>
      <c r="J348" s="294">
        <v>0</v>
      </c>
      <c r="K348" s="292">
        <v>23.08</v>
      </c>
      <c r="L348" s="292">
        <v>11.56</v>
      </c>
      <c r="O348" s="40"/>
      <c r="P348" s="40"/>
      <c r="Q348" s="40"/>
      <c r="R348" s="40"/>
      <c r="S348" s="40"/>
      <c r="T348" s="40"/>
      <c r="U348" s="40"/>
      <c r="V348" s="40"/>
      <c r="W348" s="40"/>
      <c r="X348" s="40"/>
      <c r="Y348" s="40"/>
    </row>
    <row r="349" spans="1:25" ht="26.25" customHeight="1" x14ac:dyDescent="0.2">
      <c r="A349" s="51"/>
      <c r="B349" s="278" t="s">
        <v>321</v>
      </c>
      <c r="C349" s="291" t="s">
        <v>501</v>
      </c>
      <c r="D349" s="278" t="s">
        <v>40</v>
      </c>
      <c r="E349" s="278" t="s">
        <v>502</v>
      </c>
      <c r="F349" s="407" t="s">
        <v>328</v>
      </c>
      <c r="G349" s="407"/>
      <c r="H349" s="290" t="s">
        <v>330</v>
      </c>
      <c r="I349" s="294">
        <v>9.1999999999999998E-2</v>
      </c>
      <c r="J349" s="294">
        <v>0</v>
      </c>
      <c r="K349" s="292">
        <v>1.32</v>
      </c>
      <c r="L349" s="292">
        <v>0.12</v>
      </c>
      <c r="O349" s="40"/>
      <c r="P349" s="40"/>
      <c r="Q349" s="40"/>
      <c r="R349" s="40"/>
      <c r="S349" s="40"/>
      <c r="T349" s="40"/>
      <c r="U349" s="40"/>
      <c r="V349" s="40"/>
      <c r="W349" s="40"/>
      <c r="X349" s="40"/>
      <c r="Y349" s="40"/>
    </row>
    <row r="350" spans="1:25" ht="26.25" customHeight="1" x14ac:dyDescent="0.2">
      <c r="A350" s="51"/>
      <c r="B350" s="274" t="s">
        <v>347</v>
      </c>
      <c r="C350" s="296" t="s">
        <v>2470</v>
      </c>
      <c r="D350" s="274" t="s">
        <v>40</v>
      </c>
      <c r="E350" s="274" t="s">
        <v>2471</v>
      </c>
      <c r="F350" s="404" t="s">
        <v>348</v>
      </c>
      <c r="G350" s="404"/>
      <c r="H350" s="295" t="s">
        <v>59</v>
      </c>
      <c r="I350" s="298">
        <v>1.23</v>
      </c>
      <c r="J350" s="298">
        <v>0</v>
      </c>
      <c r="K350" s="297">
        <v>619.99</v>
      </c>
      <c r="L350" s="297">
        <v>762.58</v>
      </c>
      <c r="O350" s="40"/>
      <c r="P350" s="40"/>
      <c r="Q350" s="40"/>
      <c r="R350" s="40"/>
      <c r="S350" s="40"/>
      <c r="T350" s="40"/>
      <c r="U350" s="40"/>
      <c r="V350" s="40"/>
      <c r="W350" s="40"/>
      <c r="X350" s="40"/>
      <c r="Y350" s="40"/>
    </row>
    <row r="351" spans="1:25" ht="26.25" customHeight="1" x14ac:dyDescent="0.2">
      <c r="A351" s="51"/>
      <c r="B351" s="275"/>
      <c r="C351" s="275"/>
      <c r="D351" s="275"/>
      <c r="E351" s="275"/>
      <c r="F351" s="275"/>
      <c r="G351" s="275" t="s">
        <v>331</v>
      </c>
      <c r="H351" s="302">
        <v>16.059999999999999</v>
      </c>
      <c r="I351" s="275" t="s">
        <v>332</v>
      </c>
      <c r="J351" s="302">
        <v>0</v>
      </c>
      <c r="K351" s="275" t="s">
        <v>333</v>
      </c>
      <c r="L351" s="302">
        <v>16.059999999999999</v>
      </c>
      <c r="O351" s="40"/>
      <c r="P351" s="40"/>
      <c r="Q351" s="40"/>
      <c r="R351" s="40"/>
      <c r="S351" s="40"/>
      <c r="T351" s="40"/>
      <c r="U351" s="40"/>
      <c r="V351" s="40"/>
      <c r="W351" s="40"/>
      <c r="X351" s="40"/>
      <c r="Y351" s="40"/>
    </row>
    <row r="352" spans="1:25" ht="26.25" customHeight="1" thickBot="1" x14ac:dyDescent="0.25">
      <c r="A352" s="51"/>
      <c r="B352" s="275"/>
      <c r="C352" s="275"/>
      <c r="D352" s="275"/>
      <c r="E352" s="275"/>
      <c r="F352" s="275"/>
      <c r="G352" s="275" t="s">
        <v>334</v>
      </c>
      <c r="H352" s="302">
        <v>163.06</v>
      </c>
      <c r="I352" s="409"/>
      <c r="J352" s="409" t="s">
        <v>335</v>
      </c>
      <c r="K352" s="275"/>
      <c r="L352" s="302">
        <v>946.67</v>
      </c>
      <c r="O352" s="40"/>
      <c r="P352" s="40"/>
      <c r="Q352" s="40"/>
      <c r="R352" s="40"/>
      <c r="S352" s="40"/>
      <c r="T352" s="40"/>
      <c r="U352" s="40"/>
      <c r="V352" s="40"/>
      <c r="W352" s="40"/>
      <c r="X352" s="40"/>
      <c r="Y352" s="40"/>
    </row>
    <row r="353" spans="1:25" ht="26.25" customHeight="1" thickTop="1" x14ac:dyDescent="0.2">
      <c r="A353" s="51"/>
      <c r="B353" s="289"/>
      <c r="C353" s="289"/>
      <c r="D353" s="289"/>
      <c r="E353" s="289"/>
      <c r="F353" s="289"/>
      <c r="G353" s="289"/>
      <c r="H353" s="289"/>
      <c r="I353" s="289"/>
      <c r="J353" s="289"/>
      <c r="K353" s="289"/>
      <c r="L353" s="289"/>
      <c r="O353" s="40"/>
      <c r="P353" s="40"/>
      <c r="Q353" s="40"/>
      <c r="R353" s="40"/>
      <c r="S353" s="40"/>
      <c r="T353" s="40"/>
      <c r="U353" s="40"/>
      <c r="V353" s="40"/>
      <c r="W353" s="40"/>
      <c r="X353" s="40"/>
      <c r="Y353" s="40"/>
    </row>
    <row r="354" spans="1:25" ht="26.25" customHeight="1" x14ac:dyDescent="0.2">
      <c r="A354" s="51"/>
      <c r="B354" s="276" t="s">
        <v>74</v>
      </c>
      <c r="C354" s="277" t="s">
        <v>28</v>
      </c>
      <c r="D354" s="276" t="s">
        <v>29</v>
      </c>
      <c r="E354" s="276" t="s">
        <v>30</v>
      </c>
      <c r="F354" s="405" t="s">
        <v>318</v>
      </c>
      <c r="G354" s="405"/>
      <c r="H354" s="284" t="s">
        <v>31</v>
      </c>
      <c r="I354" s="277" t="s">
        <v>32</v>
      </c>
      <c r="J354" s="277" t="s">
        <v>2407</v>
      </c>
      <c r="K354" s="277" t="s">
        <v>33</v>
      </c>
      <c r="L354" s="277" t="s">
        <v>35</v>
      </c>
      <c r="O354" s="40"/>
      <c r="P354" s="40"/>
      <c r="Q354" s="40"/>
      <c r="R354" s="40"/>
      <c r="S354" s="40"/>
      <c r="T354" s="40"/>
      <c r="U354" s="40"/>
      <c r="V354" s="40"/>
      <c r="W354" s="40"/>
      <c r="X354" s="40"/>
      <c r="Y354" s="40"/>
    </row>
    <row r="355" spans="1:25" ht="26.25" customHeight="1" x14ac:dyDescent="0.2">
      <c r="A355" s="51"/>
      <c r="B355" s="273" t="s">
        <v>319</v>
      </c>
      <c r="C355" s="286" t="s">
        <v>75</v>
      </c>
      <c r="D355" s="273" t="s">
        <v>40</v>
      </c>
      <c r="E355" s="273" t="s">
        <v>3673</v>
      </c>
      <c r="F355" s="403" t="s">
        <v>429</v>
      </c>
      <c r="G355" s="403"/>
      <c r="H355" s="285" t="s">
        <v>59</v>
      </c>
      <c r="I355" s="288">
        <v>1</v>
      </c>
      <c r="J355" s="287"/>
      <c r="K355" s="287">
        <v>1.5</v>
      </c>
      <c r="L355" s="287">
        <v>1.5</v>
      </c>
      <c r="O355" s="40"/>
      <c r="P355" s="40"/>
      <c r="Q355" s="40"/>
      <c r="R355" s="40"/>
      <c r="S355" s="40"/>
      <c r="T355" s="40"/>
      <c r="U355" s="40"/>
      <c r="V355" s="40"/>
      <c r="W355" s="40"/>
      <c r="X355" s="40"/>
      <c r="Y355" s="40"/>
    </row>
    <row r="356" spans="1:25" ht="26.25" customHeight="1" x14ac:dyDescent="0.2">
      <c r="A356" s="51"/>
      <c r="B356" s="278" t="s">
        <v>321</v>
      </c>
      <c r="C356" s="291" t="s">
        <v>505</v>
      </c>
      <c r="D356" s="278" t="s">
        <v>40</v>
      </c>
      <c r="E356" s="278" t="s">
        <v>506</v>
      </c>
      <c r="F356" s="407" t="s">
        <v>328</v>
      </c>
      <c r="G356" s="407"/>
      <c r="H356" s="290" t="s">
        <v>330</v>
      </c>
      <c r="I356" s="294">
        <v>2.5225999999999998E-3</v>
      </c>
      <c r="J356" s="294">
        <v>0</v>
      </c>
      <c r="K356" s="292">
        <v>275.2</v>
      </c>
      <c r="L356" s="292">
        <v>0.69</v>
      </c>
      <c r="O356" s="40"/>
      <c r="P356" s="40"/>
      <c r="Q356" s="40"/>
      <c r="R356" s="40"/>
      <c r="S356" s="40"/>
      <c r="T356" s="40"/>
      <c r="U356" s="40"/>
      <c r="V356" s="40"/>
      <c r="W356" s="40"/>
      <c r="X356" s="40"/>
      <c r="Y356" s="40"/>
    </row>
    <row r="357" spans="1:25" ht="26.25" customHeight="1" x14ac:dyDescent="0.2">
      <c r="A357" s="51"/>
      <c r="B357" s="278" t="s">
        <v>321</v>
      </c>
      <c r="C357" s="291" t="s">
        <v>322</v>
      </c>
      <c r="D357" s="278" t="s">
        <v>40</v>
      </c>
      <c r="E357" s="278" t="s">
        <v>323</v>
      </c>
      <c r="F357" s="407" t="s">
        <v>324</v>
      </c>
      <c r="G357" s="407"/>
      <c r="H357" s="290" t="s">
        <v>325</v>
      </c>
      <c r="I357" s="294">
        <v>8.626E-3</v>
      </c>
      <c r="J357" s="294">
        <v>0</v>
      </c>
      <c r="K357" s="292">
        <v>23.08</v>
      </c>
      <c r="L357" s="292">
        <v>0.19</v>
      </c>
      <c r="O357" s="40"/>
      <c r="P357" s="40"/>
      <c r="Q357" s="40"/>
      <c r="R357" s="40"/>
      <c r="S357" s="40"/>
      <c r="T357" s="40"/>
      <c r="U357" s="40"/>
      <c r="V357" s="40"/>
      <c r="W357" s="40"/>
      <c r="X357" s="40"/>
      <c r="Y357" s="40"/>
    </row>
    <row r="358" spans="1:25" ht="26.25" customHeight="1" x14ac:dyDescent="0.2">
      <c r="A358" s="51"/>
      <c r="B358" s="278" t="s">
        <v>321</v>
      </c>
      <c r="C358" s="291" t="s">
        <v>507</v>
      </c>
      <c r="D358" s="278" t="s">
        <v>40</v>
      </c>
      <c r="E358" s="278" t="s">
        <v>508</v>
      </c>
      <c r="F358" s="407" t="s">
        <v>328</v>
      </c>
      <c r="G358" s="407"/>
      <c r="H358" s="290" t="s">
        <v>329</v>
      </c>
      <c r="I358" s="294">
        <v>6.1034000000000001E-3</v>
      </c>
      <c r="J358" s="294">
        <v>0</v>
      </c>
      <c r="K358" s="292">
        <v>102.4</v>
      </c>
      <c r="L358" s="292">
        <v>0.62</v>
      </c>
      <c r="O358" s="40"/>
      <c r="P358" s="40"/>
      <c r="Q358" s="40"/>
      <c r="R358" s="40"/>
      <c r="S358" s="40"/>
      <c r="T358" s="40"/>
      <c r="U358" s="40"/>
      <c r="V358" s="40"/>
      <c r="W358" s="40"/>
      <c r="X358" s="40"/>
      <c r="Y358" s="40"/>
    </row>
    <row r="359" spans="1:25" ht="26.25" customHeight="1" x14ac:dyDescent="0.2">
      <c r="A359" s="51"/>
      <c r="B359" s="275"/>
      <c r="C359" s="275"/>
      <c r="D359" s="275"/>
      <c r="E359" s="275"/>
      <c r="F359" s="275"/>
      <c r="G359" s="275" t="s">
        <v>331</v>
      </c>
      <c r="H359" s="302">
        <v>0.43</v>
      </c>
      <c r="I359" s="275" t="s">
        <v>332</v>
      </c>
      <c r="J359" s="302">
        <v>0</v>
      </c>
      <c r="K359" s="275" t="s">
        <v>333</v>
      </c>
      <c r="L359" s="302">
        <v>0.43</v>
      </c>
      <c r="O359" s="40"/>
      <c r="P359" s="40"/>
      <c r="Q359" s="40"/>
      <c r="R359" s="40"/>
      <c r="S359" s="40"/>
      <c r="T359" s="40"/>
      <c r="U359" s="40"/>
      <c r="V359" s="40"/>
      <c r="W359" s="40"/>
      <c r="X359" s="40"/>
      <c r="Y359" s="40"/>
    </row>
    <row r="360" spans="1:25" ht="26.25" customHeight="1" thickBot="1" x14ac:dyDescent="0.25">
      <c r="A360" s="51"/>
      <c r="B360" s="275"/>
      <c r="C360" s="275"/>
      <c r="D360" s="275"/>
      <c r="E360" s="275"/>
      <c r="F360" s="275"/>
      <c r="G360" s="275" t="s">
        <v>334</v>
      </c>
      <c r="H360" s="302">
        <v>0.31</v>
      </c>
      <c r="I360" s="409"/>
      <c r="J360" s="409" t="s">
        <v>335</v>
      </c>
      <c r="K360" s="275"/>
      <c r="L360" s="302">
        <v>1.81</v>
      </c>
      <c r="O360" s="40"/>
      <c r="P360" s="40"/>
      <c r="Q360" s="40"/>
      <c r="R360" s="40"/>
      <c r="S360" s="40"/>
      <c r="T360" s="40"/>
      <c r="U360" s="40"/>
      <c r="V360" s="40"/>
      <c r="W360" s="40"/>
      <c r="X360" s="40"/>
      <c r="Y360" s="40"/>
    </row>
    <row r="361" spans="1:25" ht="26.25" customHeight="1" thickTop="1" x14ac:dyDescent="0.2">
      <c r="A361" s="51"/>
      <c r="B361" s="289"/>
      <c r="C361" s="289"/>
      <c r="D361" s="289"/>
      <c r="E361" s="289"/>
      <c r="F361" s="289"/>
      <c r="G361" s="289"/>
      <c r="H361" s="289"/>
      <c r="I361" s="289"/>
      <c r="J361" s="289"/>
      <c r="K361" s="289"/>
      <c r="L361" s="289"/>
      <c r="O361" s="40"/>
      <c r="P361" s="40"/>
      <c r="Q361" s="40"/>
      <c r="R361" s="40"/>
      <c r="S361" s="40"/>
      <c r="T361" s="40"/>
      <c r="U361" s="40"/>
      <c r="V361" s="40"/>
      <c r="W361" s="40"/>
      <c r="X361" s="40"/>
      <c r="Y361" s="40"/>
    </row>
    <row r="362" spans="1:25" ht="26.25" customHeight="1" x14ac:dyDescent="0.2">
      <c r="A362" s="51"/>
      <c r="B362" s="276" t="s">
        <v>1831</v>
      </c>
      <c r="C362" s="277" t="s">
        <v>28</v>
      </c>
      <c r="D362" s="276" t="s">
        <v>29</v>
      </c>
      <c r="E362" s="276" t="s">
        <v>30</v>
      </c>
      <c r="F362" s="405" t="s">
        <v>318</v>
      </c>
      <c r="G362" s="405"/>
      <c r="H362" s="284" t="s">
        <v>31</v>
      </c>
      <c r="I362" s="277" t="s">
        <v>32</v>
      </c>
      <c r="J362" s="277" t="s">
        <v>2407</v>
      </c>
      <c r="K362" s="277" t="s">
        <v>33</v>
      </c>
      <c r="L362" s="277" t="s">
        <v>35</v>
      </c>
      <c r="O362" s="40"/>
      <c r="P362" s="40"/>
      <c r="Q362" s="40"/>
      <c r="R362" s="40"/>
      <c r="S362" s="40"/>
      <c r="T362" s="40"/>
      <c r="U362" s="40"/>
      <c r="V362" s="40"/>
      <c r="W362" s="40"/>
      <c r="X362" s="40"/>
      <c r="Y362" s="40"/>
    </row>
    <row r="363" spans="1:25" ht="26.25" customHeight="1" x14ac:dyDescent="0.2">
      <c r="A363" s="51"/>
      <c r="B363" s="273" t="s">
        <v>319</v>
      </c>
      <c r="C363" s="286" t="s">
        <v>76</v>
      </c>
      <c r="D363" s="273" t="s">
        <v>40</v>
      </c>
      <c r="E363" s="273" t="s">
        <v>77</v>
      </c>
      <c r="F363" s="403" t="s">
        <v>346</v>
      </c>
      <c r="G363" s="403"/>
      <c r="H363" s="285" t="s">
        <v>59</v>
      </c>
      <c r="I363" s="288">
        <v>1</v>
      </c>
      <c r="J363" s="287"/>
      <c r="K363" s="287">
        <v>29.36</v>
      </c>
      <c r="L363" s="287">
        <v>29.36</v>
      </c>
      <c r="O363" s="40"/>
      <c r="P363" s="40"/>
      <c r="Q363" s="40"/>
      <c r="R363" s="40"/>
      <c r="S363" s="40"/>
      <c r="T363" s="40"/>
      <c r="U363" s="40"/>
      <c r="V363" s="40"/>
      <c r="W363" s="40"/>
      <c r="X363" s="40"/>
      <c r="Y363" s="40"/>
    </row>
    <row r="364" spans="1:25" ht="26.25" customHeight="1" x14ac:dyDescent="0.2">
      <c r="A364" s="51"/>
      <c r="B364" s="278" t="s">
        <v>321</v>
      </c>
      <c r="C364" s="291" t="s">
        <v>322</v>
      </c>
      <c r="D364" s="278" t="s">
        <v>40</v>
      </c>
      <c r="E364" s="278" t="s">
        <v>323</v>
      </c>
      <c r="F364" s="407" t="s">
        <v>324</v>
      </c>
      <c r="G364" s="407"/>
      <c r="H364" s="290" t="s">
        <v>325</v>
      </c>
      <c r="I364" s="294">
        <v>0.78659999999999997</v>
      </c>
      <c r="J364" s="294">
        <v>0</v>
      </c>
      <c r="K364" s="292">
        <v>23.08</v>
      </c>
      <c r="L364" s="292">
        <v>18.149999999999999</v>
      </c>
      <c r="O364" s="40"/>
      <c r="P364" s="40"/>
      <c r="Q364" s="40"/>
      <c r="R364" s="40"/>
      <c r="S364" s="40"/>
      <c r="T364" s="40"/>
      <c r="U364" s="40"/>
      <c r="V364" s="40"/>
      <c r="W364" s="40"/>
      <c r="X364" s="40"/>
      <c r="Y364" s="40"/>
    </row>
    <row r="365" spans="1:25" ht="26.25" customHeight="1" x14ac:dyDescent="0.2">
      <c r="A365" s="51"/>
      <c r="B365" s="278" t="s">
        <v>321</v>
      </c>
      <c r="C365" s="291" t="s">
        <v>513</v>
      </c>
      <c r="D365" s="278" t="s">
        <v>40</v>
      </c>
      <c r="E365" s="278" t="s">
        <v>514</v>
      </c>
      <c r="F365" s="407" t="s">
        <v>328</v>
      </c>
      <c r="G365" s="407"/>
      <c r="H365" s="290" t="s">
        <v>330</v>
      </c>
      <c r="I365" s="294">
        <v>0.19620000000000001</v>
      </c>
      <c r="J365" s="294">
        <v>0</v>
      </c>
      <c r="K365" s="292">
        <v>48.02</v>
      </c>
      <c r="L365" s="292">
        <v>9.42</v>
      </c>
      <c r="O365" s="40"/>
      <c r="P365" s="40"/>
      <c r="Q365" s="40"/>
      <c r="R365" s="40"/>
      <c r="S365" s="40"/>
      <c r="T365" s="40"/>
      <c r="U365" s="40"/>
      <c r="V365" s="40"/>
      <c r="W365" s="40"/>
      <c r="X365" s="40"/>
      <c r="Y365" s="40"/>
    </row>
    <row r="366" spans="1:25" ht="26.25" customHeight="1" x14ac:dyDescent="0.2">
      <c r="A366" s="51"/>
      <c r="B366" s="278" t="s">
        <v>321</v>
      </c>
      <c r="C366" s="291" t="s">
        <v>509</v>
      </c>
      <c r="D366" s="278" t="s">
        <v>40</v>
      </c>
      <c r="E366" s="278" t="s">
        <v>510</v>
      </c>
      <c r="F366" s="407" t="s">
        <v>328</v>
      </c>
      <c r="G366" s="407"/>
      <c r="H366" s="290" t="s">
        <v>330</v>
      </c>
      <c r="I366" s="294">
        <v>5.4000000000000003E-3</v>
      </c>
      <c r="J366" s="294">
        <v>0</v>
      </c>
      <c r="K366" s="292">
        <v>325.58999999999997</v>
      </c>
      <c r="L366" s="292">
        <v>1.75</v>
      </c>
      <c r="O366" s="40"/>
      <c r="P366" s="40"/>
      <c r="Q366" s="40"/>
      <c r="R366" s="40"/>
      <c r="S366" s="40"/>
      <c r="T366" s="40"/>
      <c r="U366" s="40"/>
      <c r="V366" s="40"/>
      <c r="W366" s="40"/>
      <c r="X366" s="40"/>
      <c r="Y366" s="40"/>
    </row>
    <row r="367" spans="1:25" ht="26.25" customHeight="1" x14ac:dyDescent="0.2">
      <c r="A367" s="51"/>
      <c r="B367" s="278" t="s">
        <v>321</v>
      </c>
      <c r="C367" s="291" t="s">
        <v>511</v>
      </c>
      <c r="D367" s="278" t="s">
        <v>40</v>
      </c>
      <c r="E367" s="278" t="s">
        <v>512</v>
      </c>
      <c r="F367" s="407" t="s">
        <v>328</v>
      </c>
      <c r="G367" s="407"/>
      <c r="H367" s="290" t="s">
        <v>329</v>
      </c>
      <c r="I367" s="294">
        <v>5.9999999999999995E-4</v>
      </c>
      <c r="J367" s="294">
        <v>0</v>
      </c>
      <c r="K367" s="292">
        <v>75.89</v>
      </c>
      <c r="L367" s="292">
        <v>0.04</v>
      </c>
      <c r="O367" s="40"/>
      <c r="P367" s="40"/>
      <c r="Q367" s="40"/>
      <c r="R367" s="40"/>
      <c r="S367" s="40"/>
      <c r="T367" s="40"/>
      <c r="U367" s="40"/>
      <c r="V367" s="40"/>
      <c r="W367" s="40"/>
      <c r="X367" s="40"/>
      <c r="Y367" s="40"/>
    </row>
    <row r="368" spans="1:25" ht="26.25" customHeight="1" x14ac:dyDescent="0.2">
      <c r="A368" s="51"/>
      <c r="B368" s="275"/>
      <c r="C368" s="275"/>
      <c r="D368" s="275"/>
      <c r="E368" s="275"/>
      <c r="F368" s="275"/>
      <c r="G368" s="275" t="s">
        <v>331</v>
      </c>
      <c r="H368" s="302">
        <v>20.64</v>
      </c>
      <c r="I368" s="275" t="s">
        <v>332</v>
      </c>
      <c r="J368" s="302">
        <v>0</v>
      </c>
      <c r="K368" s="275" t="s">
        <v>333</v>
      </c>
      <c r="L368" s="302">
        <v>20.64</v>
      </c>
      <c r="O368" s="40"/>
      <c r="P368" s="40"/>
      <c r="Q368" s="40"/>
      <c r="R368" s="40"/>
      <c r="S368" s="40"/>
      <c r="T368" s="40"/>
      <c r="U368" s="40"/>
      <c r="V368" s="40"/>
      <c r="W368" s="40"/>
      <c r="X368" s="40"/>
      <c r="Y368" s="40"/>
    </row>
    <row r="369" spans="1:25" ht="26.25" customHeight="1" thickBot="1" x14ac:dyDescent="0.25">
      <c r="A369" s="51"/>
      <c r="B369" s="275"/>
      <c r="C369" s="275"/>
      <c r="D369" s="275"/>
      <c r="E369" s="275"/>
      <c r="F369" s="275"/>
      <c r="G369" s="275" t="s">
        <v>334</v>
      </c>
      <c r="H369" s="302">
        <v>6.1</v>
      </c>
      <c r="I369" s="409"/>
      <c r="J369" s="409" t="s">
        <v>335</v>
      </c>
      <c r="K369" s="275"/>
      <c r="L369" s="302">
        <v>35.46</v>
      </c>
      <c r="O369" s="40"/>
      <c r="P369" s="40"/>
      <c r="Q369" s="40"/>
      <c r="R369" s="40"/>
      <c r="S369" s="40"/>
      <c r="T369" s="40"/>
      <c r="U369" s="40"/>
      <c r="V369" s="40"/>
      <c r="W369" s="40"/>
      <c r="X369" s="40"/>
      <c r="Y369" s="40"/>
    </row>
    <row r="370" spans="1:25" ht="26.25" customHeight="1" thickTop="1" x14ac:dyDescent="0.2">
      <c r="A370" s="51"/>
      <c r="B370" s="289"/>
      <c r="C370" s="289"/>
      <c r="D370" s="289"/>
      <c r="E370" s="289"/>
      <c r="F370" s="289"/>
      <c r="G370" s="289"/>
      <c r="H370" s="289"/>
      <c r="I370" s="289"/>
      <c r="J370" s="289"/>
      <c r="K370" s="289"/>
      <c r="L370" s="289"/>
      <c r="O370" s="40"/>
      <c r="P370" s="40"/>
      <c r="Q370" s="40"/>
      <c r="R370" s="40"/>
      <c r="S370" s="40"/>
      <c r="T370" s="40"/>
      <c r="U370" s="40"/>
      <c r="V370" s="40"/>
      <c r="W370" s="40"/>
      <c r="X370" s="40"/>
      <c r="Y370" s="40"/>
    </row>
    <row r="371" spans="1:25" ht="26.25" customHeight="1" x14ac:dyDescent="0.2">
      <c r="A371" s="51"/>
      <c r="B371" s="276" t="s">
        <v>1832</v>
      </c>
      <c r="C371" s="277" t="s">
        <v>28</v>
      </c>
      <c r="D371" s="276" t="s">
        <v>29</v>
      </c>
      <c r="E371" s="276" t="s">
        <v>30</v>
      </c>
      <c r="F371" s="405" t="s">
        <v>318</v>
      </c>
      <c r="G371" s="405"/>
      <c r="H371" s="284" t="s">
        <v>31</v>
      </c>
      <c r="I371" s="277" t="s">
        <v>32</v>
      </c>
      <c r="J371" s="277" t="s">
        <v>2407</v>
      </c>
      <c r="K371" s="277" t="s">
        <v>33</v>
      </c>
      <c r="L371" s="277" t="s">
        <v>35</v>
      </c>
      <c r="O371" s="40"/>
      <c r="P371" s="40"/>
      <c r="Q371" s="40"/>
      <c r="R371" s="40"/>
      <c r="S371" s="40"/>
      <c r="T371" s="40"/>
      <c r="U371" s="40"/>
      <c r="V371" s="40"/>
      <c r="W371" s="40"/>
      <c r="X371" s="40"/>
      <c r="Y371" s="40"/>
    </row>
    <row r="372" spans="1:25" ht="26.25" customHeight="1" x14ac:dyDescent="0.2">
      <c r="A372" s="51"/>
      <c r="B372" s="273" t="s">
        <v>319</v>
      </c>
      <c r="C372" s="286" t="s">
        <v>78</v>
      </c>
      <c r="D372" s="273" t="s">
        <v>40</v>
      </c>
      <c r="E372" s="273" t="s">
        <v>79</v>
      </c>
      <c r="F372" s="403" t="s">
        <v>515</v>
      </c>
      <c r="G372" s="403"/>
      <c r="H372" s="285" t="s">
        <v>41</v>
      </c>
      <c r="I372" s="288">
        <v>1</v>
      </c>
      <c r="J372" s="287"/>
      <c r="K372" s="287">
        <v>46.64</v>
      </c>
      <c r="L372" s="287">
        <v>46.64</v>
      </c>
      <c r="O372" s="40"/>
      <c r="P372" s="40"/>
      <c r="Q372" s="40"/>
      <c r="R372" s="40"/>
      <c r="S372" s="40"/>
      <c r="T372" s="40"/>
      <c r="U372" s="40"/>
      <c r="V372" s="40"/>
      <c r="W372" s="40"/>
      <c r="X372" s="40"/>
      <c r="Y372" s="40"/>
    </row>
    <row r="373" spans="1:25" ht="26.25" customHeight="1" x14ac:dyDescent="0.2">
      <c r="A373" s="51"/>
      <c r="B373" s="278" t="s">
        <v>321</v>
      </c>
      <c r="C373" s="291" t="s">
        <v>518</v>
      </c>
      <c r="D373" s="278" t="s">
        <v>40</v>
      </c>
      <c r="E373" s="278" t="s">
        <v>519</v>
      </c>
      <c r="F373" s="407" t="s">
        <v>324</v>
      </c>
      <c r="G373" s="407"/>
      <c r="H373" s="290" t="s">
        <v>325</v>
      </c>
      <c r="I373" s="294">
        <v>0.4299</v>
      </c>
      <c r="J373" s="294">
        <v>0</v>
      </c>
      <c r="K373" s="292">
        <v>29.44</v>
      </c>
      <c r="L373" s="292">
        <v>12.65</v>
      </c>
      <c r="O373" s="40"/>
      <c r="P373" s="40"/>
      <c r="Q373" s="40"/>
      <c r="R373" s="40"/>
      <c r="S373" s="40"/>
      <c r="T373" s="40"/>
      <c r="U373" s="40"/>
      <c r="V373" s="40"/>
      <c r="W373" s="40"/>
      <c r="X373" s="40"/>
      <c r="Y373" s="40"/>
    </row>
    <row r="374" spans="1:25" ht="26.25" customHeight="1" x14ac:dyDescent="0.2">
      <c r="A374" s="51"/>
      <c r="B374" s="278" t="s">
        <v>321</v>
      </c>
      <c r="C374" s="291" t="s">
        <v>516</v>
      </c>
      <c r="D374" s="278" t="s">
        <v>40</v>
      </c>
      <c r="E374" s="278" t="s">
        <v>517</v>
      </c>
      <c r="F374" s="407" t="s">
        <v>324</v>
      </c>
      <c r="G374" s="407"/>
      <c r="H374" s="290" t="s">
        <v>325</v>
      </c>
      <c r="I374" s="294">
        <v>9.69E-2</v>
      </c>
      <c r="J374" s="294">
        <v>0</v>
      </c>
      <c r="K374" s="292">
        <v>24.1</v>
      </c>
      <c r="L374" s="292">
        <v>2.33</v>
      </c>
      <c r="O374" s="40"/>
      <c r="P374" s="40"/>
      <c r="Q374" s="40"/>
      <c r="R374" s="40"/>
      <c r="S374" s="40"/>
      <c r="T374" s="40"/>
      <c r="U374" s="40"/>
      <c r="V374" s="40"/>
      <c r="W374" s="40"/>
      <c r="X374" s="40"/>
      <c r="Y374" s="40"/>
    </row>
    <row r="375" spans="1:25" ht="26.25" customHeight="1" x14ac:dyDescent="0.2">
      <c r="A375" s="51"/>
      <c r="B375" s="274" t="s">
        <v>347</v>
      </c>
      <c r="C375" s="296" t="s">
        <v>520</v>
      </c>
      <c r="D375" s="274" t="s">
        <v>40</v>
      </c>
      <c r="E375" s="274" t="s">
        <v>3674</v>
      </c>
      <c r="F375" s="404" t="s">
        <v>348</v>
      </c>
      <c r="G375" s="404"/>
      <c r="H375" s="295" t="s">
        <v>65</v>
      </c>
      <c r="I375" s="298">
        <v>1.5</v>
      </c>
      <c r="J375" s="298">
        <v>0</v>
      </c>
      <c r="K375" s="297">
        <v>21.11</v>
      </c>
      <c r="L375" s="297">
        <v>31.66</v>
      </c>
      <c r="O375" s="40"/>
      <c r="P375" s="40"/>
      <c r="Q375" s="40"/>
      <c r="R375" s="40"/>
      <c r="S375" s="40"/>
      <c r="T375" s="40"/>
      <c r="U375" s="40"/>
      <c r="V375" s="40"/>
      <c r="W375" s="40"/>
      <c r="X375" s="40"/>
      <c r="Y375" s="40"/>
    </row>
    <row r="376" spans="1:25" ht="26.25" customHeight="1" x14ac:dyDescent="0.2">
      <c r="A376" s="51"/>
      <c r="B376" s="275"/>
      <c r="C376" s="275"/>
      <c r="D376" s="275"/>
      <c r="E376" s="275"/>
      <c r="F376" s="275"/>
      <c r="G376" s="275" t="s">
        <v>331</v>
      </c>
      <c r="H376" s="302">
        <v>11.92</v>
      </c>
      <c r="I376" s="275" t="s">
        <v>332</v>
      </c>
      <c r="J376" s="302">
        <v>0</v>
      </c>
      <c r="K376" s="275" t="s">
        <v>333</v>
      </c>
      <c r="L376" s="302">
        <v>11.92</v>
      </c>
      <c r="O376" s="40"/>
      <c r="P376" s="40"/>
      <c r="Q376" s="40"/>
      <c r="R376" s="40"/>
      <c r="S376" s="40"/>
      <c r="T376" s="40"/>
      <c r="U376" s="40"/>
      <c r="V376" s="40"/>
      <c r="W376" s="40"/>
      <c r="X376" s="40"/>
      <c r="Y376" s="40"/>
    </row>
    <row r="377" spans="1:25" ht="26.25" customHeight="1" thickBot="1" x14ac:dyDescent="0.25">
      <c r="A377" s="51"/>
      <c r="B377" s="275"/>
      <c r="C377" s="275"/>
      <c r="D377" s="275"/>
      <c r="E377" s="275"/>
      <c r="F377" s="275"/>
      <c r="G377" s="275" t="s">
        <v>334</v>
      </c>
      <c r="H377" s="302">
        <v>9.6999999999999993</v>
      </c>
      <c r="I377" s="409"/>
      <c r="J377" s="409" t="s">
        <v>335</v>
      </c>
      <c r="K377" s="275"/>
      <c r="L377" s="302">
        <v>56.34</v>
      </c>
      <c r="O377" s="40"/>
      <c r="P377" s="40"/>
      <c r="Q377" s="40"/>
      <c r="R377" s="40"/>
      <c r="S377" s="40"/>
      <c r="T377" s="40"/>
      <c r="U377" s="40"/>
      <c r="V377" s="40"/>
      <c r="W377" s="40"/>
      <c r="X377" s="40"/>
      <c r="Y377" s="40"/>
    </row>
    <row r="378" spans="1:25" ht="26.25" customHeight="1" thickTop="1" x14ac:dyDescent="0.2">
      <c r="A378" s="51"/>
      <c r="B378" s="289"/>
      <c r="C378" s="289"/>
      <c r="D378" s="289"/>
      <c r="E378" s="289"/>
      <c r="F378" s="289"/>
      <c r="G378" s="289"/>
      <c r="H378" s="289"/>
      <c r="I378" s="289"/>
      <c r="J378" s="289"/>
      <c r="K378" s="289"/>
      <c r="L378" s="289"/>
      <c r="O378" s="40"/>
      <c r="P378" s="40"/>
      <c r="Q378" s="40"/>
      <c r="R378" s="40"/>
      <c r="S378" s="40"/>
      <c r="T378" s="40"/>
      <c r="U378" s="40"/>
      <c r="V378" s="40"/>
      <c r="W378" s="40"/>
      <c r="X378" s="40"/>
      <c r="Y378" s="40"/>
    </row>
    <row r="379" spans="1:25" ht="26.25" customHeight="1" x14ac:dyDescent="0.2">
      <c r="A379" s="51"/>
      <c r="B379" s="276" t="s">
        <v>2947</v>
      </c>
      <c r="C379" s="277" t="s">
        <v>28</v>
      </c>
      <c r="D379" s="276" t="s">
        <v>29</v>
      </c>
      <c r="E379" s="276" t="s">
        <v>30</v>
      </c>
      <c r="F379" s="405" t="s">
        <v>318</v>
      </c>
      <c r="G379" s="405"/>
      <c r="H379" s="284" t="s">
        <v>31</v>
      </c>
      <c r="I379" s="277" t="s">
        <v>32</v>
      </c>
      <c r="J379" s="277" t="s">
        <v>2407</v>
      </c>
      <c r="K379" s="277" t="s">
        <v>33</v>
      </c>
      <c r="L379" s="277" t="s">
        <v>35</v>
      </c>
      <c r="O379" s="40"/>
      <c r="P379" s="40"/>
      <c r="Q379" s="40"/>
      <c r="R379" s="40"/>
      <c r="S379" s="40"/>
      <c r="T379" s="40"/>
      <c r="U379" s="40"/>
      <c r="V379" s="40"/>
      <c r="W379" s="40"/>
      <c r="X379" s="40"/>
      <c r="Y379" s="40"/>
    </row>
    <row r="380" spans="1:25" ht="26.25" customHeight="1" x14ac:dyDescent="0.2">
      <c r="A380" s="51"/>
      <c r="B380" s="273" t="s">
        <v>319</v>
      </c>
      <c r="C380" s="286" t="s">
        <v>80</v>
      </c>
      <c r="D380" s="273" t="s">
        <v>51</v>
      </c>
      <c r="E380" s="273" t="s">
        <v>81</v>
      </c>
      <c r="F380" s="403" t="s">
        <v>521</v>
      </c>
      <c r="G380" s="403"/>
      <c r="H380" s="285" t="s">
        <v>59</v>
      </c>
      <c r="I380" s="288">
        <v>1</v>
      </c>
      <c r="J380" s="287"/>
      <c r="K380" s="287">
        <v>94.36</v>
      </c>
      <c r="L380" s="287">
        <v>94.36</v>
      </c>
      <c r="O380" s="40"/>
      <c r="P380" s="40"/>
      <c r="Q380" s="40"/>
      <c r="R380" s="40"/>
      <c r="S380" s="40"/>
      <c r="T380" s="40"/>
      <c r="U380" s="40"/>
      <c r="V380" s="40"/>
      <c r="W380" s="40"/>
      <c r="X380" s="40"/>
      <c r="Y380" s="40"/>
    </row>
    <row r="381" spans="1:25" ht="26.25" customHeight="1" x14ac:dyDescent="0.2">
      <c r="A381" s="51"/>
      <c r="B381" s="274" t="s">
        <v>347</v>
      </c>
      <c r="C381" s="296" t="s">
        <v>2472</v>
      </c>
      <c r="D381" s="274" t="s">
        <v>51</v>
      </c>
      <c r="E381" s="274" t="s">
        <v>3675</v>
      </c>
      <c r="F381" s="404" t="s">
        <v>586</v>
      </c>
      <c r="G381" s="404"/>
      <c r="H381" s="295" t="s">
        <v>325</v>
      </c>
      <c r="I381" s="298">
        <v>8.9999999999999993E-3</v>
      </c>
      <c r="J381" s="298">
        <v>0</v>
      </c>
      <c r="K381" s="297">
        <v>146.27937499999999</v>
      </c>
      <c r="L381" s="297">
        <v>1.31</v>
      </c>
      <c r="O381" s="40"/>
      <c r="P381" s="40"/>
      <c r="Q381" s="40"/>
      <c r="R381" s="40"/>
      <c r="S381" s="40"/>
      <c r="T381" s="40"/>
      <c r="U381" s="40"/>
      <c r="V381" s="40"/>
      <c r="W381" s="40"/>
      <c r="X381" s="40"/>
      <c r="Y381" s="40"/>
    </row>
    <row r="382" spans="1:25" ht="39" customHeight="1" x14ac:dyDescent="0.2">
      <c r="A382" s="51"/>
      <c r="B382" s="274" t="s">
        <v>347</v>
      </c>
      <c r="C382" s="296" t="s">
        <v>2473</v>
      </c>
      <c r="D382" s="274" t="s">
        <v>51</v>
      </c>
      <c r="E382" s="274" t="s">
        <v>2474</v>
      </c>
      <c r="F382" s="404" t="s">
        <v>586</v>
      </c>
      <c r="G382" s="404"/>
      <c r="H382" s="295" t="s">
        <v>325</v>
      </c>
      <c r="I382" s="298">
        <v>3.7999999999999999E-2</v>
      </c>
      <c r="J382" s="298">
        <v>0</v>
      </c>
      <c r="K382" s="297">
        <v>27.894147</v>
      </c>
      <c r="L382" s="297">
        <v>1.05</v>
      </c>
      <c r="O382" s="40"/>
      <c r="P382" s="40"/>
      <c r="Q382" s="40"/>
      <c r="R382" s="40"/>
      <c r="S382" s="40"/>
      <c r="T382" s="40"/>
      <c r="U382" s="40"/>
      <c r="V382" s="40"/>
      <c r="W382" s="40"/>
      <c r="X382" s="40"/>
      <c r="Y382" s="40"/>
    </row>
    <row r="383" spans="1:25" ht="26.25" customHeight="1" x14ac:dyDescent="0.2">
      <c r="A383" s="51"/>
      <c r="B383" s="274" t="s">
        <v>347</v>
      </c>
      <c r="C383" s="296" t="s">
        <v>522</v>
      </c>
      <c r="D383" s="274" t="s">
        <v>51</v>
      </c>
      <c r="E383" s="274" t="s">
        <v>2475</v>
      </c>
      <c r="F383" s="404" t="s">
        <v>348</v>
      </c>
      <c r="G383" s="404"/>
      <c r="H383" s="295" t="s">
        <v>44</v>
      </c>
      <c r="I383" s="298">
        <v>1</v>
      </c>
      <c r="J383" s="298">
        <v>0</v>
      </c>
      <c r="K383" s="297">
        <v>92</v>
      </c>
      <c r="L383" s="297">
        <v>92</v>
      </c>
      <c r="O383" s="40"/>
      <c r="P383" s="40"/>
      <c r="Q383" s="40"/>
      <c r="R383" s="40"/>
      <c r="S383" s="40"/>
      <c r="T383" s="40"/>
      <c r="U383" s="40"/>
      <c r="V383" s="40"/>
      <c r="W383" s="40"/>
      <c r="X383" s="40"/>
      <c r="Y383" s="40"/>
    </row>
    <row r="384" spans="1:25" ht="26.25" customHeight="1" x14ac:dyDescent="0.2">
      <c r="A384" s="51"/>
      <c r="B384" s="275"/>
      <c r="C384" s="275"/>
      <c r="D384" s="275"/>
      <c r="E384" s="275"/>
      <c r="F384" s="275"/>
      <c r="G384" s="275" t="s">
        <v>331</v>
      </c>
      <c r="H384" s="302">
        <v>2.36</v>
      </c>
      <c r="I384" s="275" t="s">
        <v>332</v>
      </c>
      <c r="J384" s="302">
        <v>0</v>
      </c>
      <c r="K384" s="275" t="s">
        <v>333</v>
      </c>
      <c r="L384" s="302">
        <v>2.36</v>
      </c>
      <c r="O384" s="40"/>
      <c r="P384" s="40"/>
      <c r="Q384" s="40"/>
      <c r="R384" s="40"/>
      <c r="S384" s="40"/>
      <c r="T384" s="40"/>
      <c r="U384" s="40"/>
      <c r="V384" s="40"/>
      <c r="W384" s="40"/>
      <c r="X384" s="40"/>
      <c r="Y384" s="40"/>
    </row>
    <row r="385" spans="1:25" ht="15.75" customHeight="1" thickBot="1" x14ac:dyDescent="0.25">
      <c r="A385" s="51"/>
      <c r="B385" s="275"/>
      <c r="C385" s="275"/>
      <c r="D385" s="275"/>
      <c r="E385" s="275"/>
      <c r="F385" s="275"/>
      <c r="G385" s="275" t="s">
        <v>334</v>
      </c>
      <c r="H385" s="302">
        <v>19.63</v>
      </c>
      <c r="I385" s="409"/>
      <c r="J385" s="409" t="s">
        <v>335</v>
      </c>
      <c r="K385" s="275"/>
      <c r="L385" s="302">
        <v>113.99</v>
      </c>
      <c r="O385" s="40"/>
      <c r="P385" s="40"/>
      <c r="Q385" s="40"/>
      <c r="R385" s="40"/>
      <c r="S385" s="40"/>
      <c r="T385" s="40"/>
      <c r="U385" s="40"/>
      <c r="V385" s="40"/>
      <c r="W385" s="40"/>
      <c r="X385" s="40"/>
      <c r="Y385" s="40"/>
    </row>
    <row r="386" spans="1:25" ht="26.25" customHeight="1" thickTop="1" x14ac:dyDescent="0.2">
      <c r="A386" s="51"/>
      <c r="B386" s="289"/>
      <c r="C386" s="289"/>
      <c r="D386" s="289"/>
      <c r="E386" s="289"/>
      <c r="F386" s="289"/>
      <c r="G386" s="289"/>
      <c r="H386" s="289"/>
      <c r="I386" s="289"/>
      <c r="J386" s="289"/>
      <c r="K386" s="289"/>
      <c r="L386" s="289"/>
      <c r="O386" s="40"/>
      <c r="P386" s="40"/>
      <c r="Q386" s="40"/>
      <c r="R386" s="40"/>
      <c r="S386" s="40"/>
      <c r="T386" s="40"/>
      <c r="U386" s="40"/>
      <c r="V386" s="40"/>
      <c r="W386" s="40"/>
      <c r="X386" s="40"/>
      <c r="Y386" s="40"/>
    </row>
    <row r="387" spans="1:25" ht="26.25" customHeight="1" x14ac:dyDescent="0.2">
      <c r="A387" s="51"/>
      <c r="B387" s="276" t="s">
        <v>85</v>
      </c>
      <c r="C387" s="277" t="s">
        <v>28</v>
      </c>
      <c r="D387" s="276" t="s">
        <v>29</v>
      </c>
      <c r="E387" s="276" t="s">
        <v>30</v>
      </c>
      <c r="F387" s="405" t="s">
        <v>318</v>
      </c>
      <c r="G387" s="405"/>
      <c r="H387" s="284" t="s">
        <v>31</v>
      </c>
      <c r="I387" s="277" t="s">
        <v>32</v>
      </c>
      <c r="J387" s="277" t="s">
        <v>2407</v>
      </c>
      <c r="K387" s="277" t="s">
        <v>33</v>
      </c>
      <c r="L387" s="277" t="s">
        <v>35</v>
      </c>
      <c r="O387" s="40"/>
      <c r="P387" s="40"/>
      <c r="Q387" s="40"/>
      <c r="R387" s="40"/>
      <c r="S387" s="40"/>
      <c r="T387" s="40"/>
      <c r="U387" s="40"/>
      <c r="V387" s="40"/>
      <c r="W387" s="40"/>
      <c r="X387" s="40"/>
      <c r="Y387" s="40"/>
    </row>
    <row r="388" spans="1:25" ht="26.25" customHeight="1" x14ac:dyDescent="0.2">
      <c r="A388" s="51"/>
      <c r="B388" s="273" t="s">
        <v>319</v>
      </c>
      <c r="C388" s="286" t="s">
        <v>2225</v>
      </c>
      <c r="D388" s="273" t="s">
        <v>40</v>
      </c>
      <c r="E388" s="273" t="s">
        <v>2226</v>
      </c>
      <c r="F388" s="403" t="s">
        <v>337</v>
      </c>
      <c r="G388" s="403"/>
      <c r="H388" s="285" t="s">
        <v>41</v>
      </c>
      <c r="I388" s="288">
        <v>1</v>
      </c>
      <c r="J388" s="287"/>
      <c r="K388" s="287">
        <v>74.989999999999995</v>
      </c>
      <c r="L388" s="287">
        <v>74.989999999999995</v>
      </c>
      <c r="O388" s="40"/>
      <c r="P388" s="40"/>
      <c r="Q388" s="40"/>
      <c r="R388" s="40"/>
      <c r="S388" s="40"/>
      <c r="T388" s="40"/>
      <c r="U388" s="40"/>
      <c r="V388" s="40"/>
      <c r="W388" s="40"/>
      <c r="X388" s="40"/>
      <c r="Y388" s="40"/>
    </row>
    <row r="389" spans="1:25" ht="26.25" customHeight="1" x14ac:dyDescent="0.2">
      <c r="A389" s="51"/>
      <c r="B389" s="278" t="s">
        <v>321</v>
      </c>
      <c r="C389" s="291" t="s">
        <v>440</v>
      </c>
      <c r="D389" s="278" t="s">
        <v>40</v>
      </c>
      <c r="E389" s="278" t="s">
        <v>441</v>
      </c>
      <c r="F389" s="407" t="s">
        <v>324</v>
      </c>
      <c r="G389" s="407"/>
      <c r="H389" s="290" t="s">
        <v>325</v>
      </c>
      <c r="I389" s="294">
        <v>0.13800000000000001</v>
      </c>
      <c r="J389" s="294">
        <v>0</v>
      </c>
      <c r="K389" s="292">
        <v>24.23</v>
      </c>
      <c r="L389" s="292">
        <v>3.34</v>
      </c>
      <c r="O389" s="40"/>
      <c r="P389" s="40"/>
      <c r="Q389" s="40"/>
      <c r="R389" s="40"/>
      <c r="S389" s="40"/>
      <c r="T389" s="40"/>
      <c r="U389" s="40"/>
      <c r="V389" s="40"/>
      <c r="W389" s="40"/>
      <c r="X389" s="40"/>
      <c r="Y389" s="40"/>
    </row>
    <row r="390" spans="1:25" ht="26.25" customHeight="1" x14ac:dyDescent="0.2">
      <c r="A390" s="51"/>
      <c r="B390" s="278" t="s">
        <v>321</v>
      </c>
      <c r="C390" s="291" t="s">
        <v>523</v>
      </c>
      <c r="D390" s="278" t="s">
        <v>40</v>
      </c>
      <c r="E390" s="278" t="s">
        <v>524</v>
      </c>
      <c r="F390" s="407" t="s">
        <v>337</v>
      </c>
      <c r="G390" s="407"/>
      <c r="H390" s="290" t="s">
        <v>41</v>
      </c>
      <c r="I390" s="294">
        <v>0.188</v>
      </c>
      <c r="J390" s="294">
        <v>0</v>
      </c>
      <c r="K390" s="292">
        <v>176.33</v>
      </c>
      <c r="L390" s="292">
        <v>33.15</v>
      </c>
      <c r="O390" s="40"/>
      <c r="P390" s="40"/>
      <c r="Q390" s="40"/>
      <c r="R390" s="40"/>
      <c r="S390" s="40"/>
      <c r="T390" s="40"/>
      <c r="U390" s="40"/>
      <c r="V390" s="40"/>
      <c r="W390" s="40"/>
      <c r="X390" s="40"/>
      <c r="Y390" s="40"/>
    </row>
    <row r="391" spans="1:25" ht="26.25" customHeight="1" x14ac:dyDescent="0.2">
      <c r="A391" s="51"/>
      <c r="B391" s="278" t="s">
        <v>321</v>
      </c>
      <c r="C391" s="291" t="s">
        <v>339</v>
      </c>
      <c r="D391" s="278" t="s">
        <v>40</v>
      </c>
      <c r="E391" s="278" t="s">
        <v>340</v>
      </c>
      <c r="F391" s="407" t="s">
        <v>324</v>
      </c>
      <c r="G391" s="407"/>
      <c r="H391" s="290" t="s">
        <v>325</v>
      </c>
      <c r="I391" s="294">
        <v>0.752</v>
      </c>
      <c r="J391" s="294">
        <v>0</v>
      </c>
      <c r="K391" s="292">
        <v>27.55</v>
      </c>
      <c r="L391" s="292">
        <v>20.71</v>
      </c>
      <c r="O391" s="40"/>
      <c r="P391" s="40"/>
      <c r="Q391" s="40"/>
      <c r="R391" s="40"/>
      <c r="S391" s="40"/>
      <c r="T391" s="40"/>
      <c r="U391" s="40"/>
      <c r="V391" s="40"/>
      <c r="W391" s="40"/>
      <c r="X391" s="40"/>
      <c r="Y391" s="40"/>
    </row>
    <row r="392" spans="1:25" ht="26.25" customHeight="1" x14ac:dyDescent="0.2">
      <c r="A392" s="51"/>
      <c r="B392" s="274" t="s">
        <v>347</v>
      </c>
      <c r="C392" s="296" t="s">
        <v>527</v>
      </c>
      <c r="D392" s="274" t="s">
        <v>40</v>
      </c>
      <c r="E392" s="274" t="s">
        <v>528</v>
      </c>
      <c r="F392" s="404" t="s">
        <v>364</v>
      </c>
      <c r="G392" s="404"/>
      <c r="H392" s="295" t="s">
        <v>3676</v>
      </c>
      <c r="I392" s="298">
        <v>0.39300000000000002</v>
      </c>
      <c r="J392" s="298">
        <v>0</v>
      </c>
      <c r="K392" s="297">
        <v>20</v>
      </c>
      <c r="L392" s="297">
        <v>7.86</v>
      </c>
      <c r="O392" s="40"/>
      <c r="P392" s="40"/>
      <c r="Q392" s="40"/>
      <c r="R392" s="40"/>
      <c r="S392" s="40"/>
      <c r="T392" s="40"/>
      <c r="U392" s="40"/>
      <c r="V392" s="40"/>
      <c r="W392" s="40"/>
      <c r="X392" s="40"/>
      <c r="Y392" s="40"/>
    </row>
    <row r="393" spans="1:25" ht="26.25" customHeight="1" x14ac:dyDescent="0.2">
      <c r="A393" s="51"/>
      <c r="B393" s="274" t="s">
        <v>347</v>
      </c>
      <c r="C393" s="296" t="s">
        <v>471</v>
      </c>
      <c r="D393" s="274" t="s">
        <v>40</v>
      </c>
      <c r="E393" s="274" t="s">
        <v>472</v>
      </c>
      <c r="F393" s="404" t="s">
        <v>348</v>
      </c>
      <c r="G393" s="404"/>
      <c r="H393" s="295" t="s">
        <v>465</v>
      </c>
      <c r="I393" s="298">
        <v>0.01</v>
      </c>
      <c r="J393" s="298">
        <v>0</v>
      </c>
      <c r="K393" s="297">
        <v>7.46</v>
      </c>
      <c r="L393" s="297">
        <v>7.0000000000000007E-2</v>
      </c>
      <c r="O393" s="40"/>
      <c r="P393" s="40"/>
      <c r="Q393" s="40"/>
      <c r="R393" s="40"/>
      <c r="S393" s="40"/>
      <c r="T393" s="40"/>
      <c r="U393" s="40"/>
      <c r="V393" s="40"/>
      <c r="W393" s="40"/>
      <c r="X393" s="40"/>
      <c r="Y393" s="40"/>
    </row>
    <row r="394" spans="1:25" ht="26.25" customHeight="1" x14ac:dyDescent="0.2">
      <c r="A394" s="51"/>
      <c r="B394" s="274" t="s">
        <v>347</v>
      </c>
      <c r="C394" s="296" t="s">
        <v>525</v>
      </c>
      <c r="D394" s="274" t="s">
        <v>40</v>
      </c>
      <c r="E394" s="274" t="s">
        <v>526</v>
      </c>
      <c r="F394" s="404" t="s">
        <v>364</v>
      </c>
      <c r="G394" s="404"/>
      <c r="H394" s="295" t="s">
        <v>3676</v>
      </c>
      <c r="I394" s="298">
        <v>0.19600000000000001</v>
      </c>
      <c r="J394" s="298">
        <v>0</v>
      </c>
      <c r="K394" s="297">
        <v>19.13</v>
      </c>
      <c r="L394" s="297">
        <v>3.74</v>
      </c>
      <c r="O394" s="40"/>
      <c r="P394" s="40"/>
      <c r="Q394" s="40"/>
      <c r="R394" s="40"/>
      <c r="S394" s="40"/>
      <c r="T394" s="40"/>
      <c r="U394" s="40"/>
      <c r="V394" s="40"/>
      <c r="W394" s="40"/>
      <c r="X394" s="40"/>
      <c r="Y394" s="40"/>
    </row>
    <row r="395" spans="1:25" ht="14.25" customHeight="1" x14ac:dyDescent="0.2">
      <c r="A395" s="51"/>
      <c r="B395" s="274" t="s">
        <v>347</v>
      </c>
      <c r="C395" s="296" t="s">
        <v>479</v>
      </c>
      <c r="D395" s="274" t="s">
        <v>40</v>
      </c>
      <c r="E395" s="274" t="s">
        <v>480</v>
      </c>
      <c r="F395" s="404" t="s">
        <v>348</v>
      </c>
      <c r="G395" s="404"/>
      <c r="H395" s="295" t="s">
        <v>65</v>
      </c>
      <c r="I395" s="298">
        <v>1.9E-2</v>
      </c>
      <c r="J395" s="298">
        <v>0</v>
      </c>
      <c r="K395" s="297">
        <v>18.829999999999998</v>
      </c>
      <c r="L395" s="297">
        <v>0.35</v>
      </c>
      <c r="O395" s="40"/>
      <c r="P395" s="40"/>
      <c r="Q395" s="40"/>
      <c r="R395" s="40"/>
      <c r="S395" s="40"/>
      <c r="T395" s="40"/>
      <c r="U395" s="40"/>
      <c r="V395" s="40"/>
      <c r="W395" s="40"/>
      <c r="X395" s="40"/>
      <c r="Y395" s="40"/>
    </row>
    <row r="396" spans="1:25" ht="14.25" customHeight="1" x14ac:dyDescent="0.2">
      <c r="A396" s="51"/>
      <c r="B396" s="274" t="s">
        <v>347</v>
      </c>
      <c r="C396" s="296" t="s">
        <v>529</v>
      </c>
      <c r="D396" s="274" t="s">
        <v>40</v>
      </c>
      <c r="E396" s="274" t="s">
        <v>530</v>
      </c>
      <c r="F396" s="404" t="s">
        <v>364</v>
      </c>
      <c r="G396" s="404"/>
      <c r="H396" s="295" t="s">
        <v>531</v>
      </c>
      <c r="I396" s="298">
        <v>0.78500000000000003</v>
      </c>
      <c r="J396" s="298">
        <v>0</v>
      </c>
      <c r="K396" s="297">
        <v>7.36</v>
      </c>
      <c r="L396" s="297">
        <v>5.77</v>
      </c>
      <c r="O396" s="40"/>
      <c r="P396" s="40"/>
      <c r="Q396" s="40"/>
      <c r="R396" s="40"/>
      <c r="S396" s="40"/>
      <c r="T396" s="40"/>
      <c r="U396" s="40"/>
      <c r="V396" s="40"/>
      <c r="W396" s="40"/>
      <c r="X396" s="40"/>
      <c r="Y396" s="40"/>
    </row>
    <row r="397" spans="1:25" ht="14.25" customHeight="1" x14ac:dyDescent="0.2">
      <c r="A397" s="51"/>
      <c r="B397" s="275"/>
      <c r="C397" s="275"/>
      <c r="D397" s="275"/>
      <c r="E397" s="275"/>
      <c r="F397" s="275"/>
      <c r="G397" s="275" t="s">
        <v>331</v>
      </c>
      <c r="H397" s="302">
        <v>26.77</v>
      </c>
      <c r="I397" s="275" t="s">
        <v>332</v>
      </c>
      <c r="J397" s="302">
        <v>0</v>
      </c>
      <c r="K397" s="275" t="s">
        <v>333</v>
      </c>
      <c r="L397" s="302">
        <v>26.77</v>
      </c>
      <c r="O397" s="40"/>
      <c r="P397" s="40"/>
      <c r="Q397" s="40"/>
      <c r="R397" s="40"/>
      <c r="S397" s="40"/>
      <c r="T397" s="40"/>
      <c r="U397" s="40"/>
      <c r="V397" s="40"/>
      <c r="W397" s="40"/>
      <c r="X397" s="40"/>
      <c r="Y397" s="40"/>
    </row>
    <row r="398" spans="1:25" ht="14.25" customHeight="1" thickBot="1" x14ac:dyDescent="0.25">
      <c r="A398" s="51"/>
      <c r="B398" s="275"/>
      <c r="C398" s="275"/>
      <c r="D398" s="275"/>
      <c r="E398" s="275"/>
      <c r="F398" s="275"/>
      <c r="G398" s="275" t="s">
        <v>334</v>
      </c>
      <c r="H398" s="302">
        <v>15.6</v>
      </c>
      <c r="I398" s="409"/>
      <c r="J398" s="409" t="s">
        <v>335</v>
      </c>
      <c r="K398" s="275"/>
      <c r="L398" s="302">
        <v>90.59</v>
      </c>
      <c r="O398" s="40"/>
      <c r="P398" s="40"/>
      <c r="Q398" s="40"/>
      <c r="R398" s="40"/>
      <c r="S398" s="40"/>
      <c r="T398" s="40"/>
      <c r="U398" s="40"/>
      <c r="V398" s="40"/>
      <c r="W398" s="40"/>
      <c r="X398" s="40"/>
      <c r="Y398" s="40"/>
    </row>
    <row r="399" spans="1:25" ht="14.25" customHeight="1" thickTop="1" x14ac:dyDescent="0.2">
      <c r="A399" s="51"/>
      <c r="B399" s="289"/>
      <c r="C399" s="289"/>
      <c r="D399" s="289"/>
      <c r="E399" s="289"/>
      <c r="F399" s="289"/>
      <c r="G399" s="289"/>
      <c r="H399" s="289"/>
      <c r="I399" s="289"/>
      <c r="J399" s="289"/>
      <c r="K399" s="289"/>
      <c r="L399" s="289"/>
      <c r="O399" s="40"/>
      <c r="P399" s="40"/>
      <c r="Q399" s="40"/>
      <c r="R399" s="40"/>
      <c r="S399" s="40"/>
      <c r="T399" s="40"/>
      <c r="U399" s="40"/>
      <c r="V399" s="40"/>
      <c r="W399" s="40"/>
      <c r="X399" s="40"/>
      <c r="Y399" s="40"/>
    </row>
    <row r="400" spans="1:25" ht="14.25" customHeight="1" x14ac:dyDescent="0.2">
      <c r="A400" s="51"/>
      <c r="B400" s="276" t="s">
        <v>86</v>
      </c>
      <c r="C400" s="277" t="s">
        <v>28</v>
      </c>
      <c r="D400" s="276" t="s">
        <v>29</v>
      </c>
      <c r="E400" s="276" t="s">
        <v>30</v>
      </c>
      <c r="F400" s="405" t="s">
        <v>318</v>
      </c>
      <c r="G400" s="405"/>
      <c r="H400" s="284" t="s">
        <v>31</v>
      </c>
      <c r="I400" s="277" t="s">
        <v>32</v>
      </c>
      <c r="J400" s="277" t="s">
        <v>2407</v>
      </c>
      <c r="K400" s="277" t="s">
        <v>33</v>
      </c>
      <c r="L400" s="277" t="s">
        <v>35</v>
      </c>
      <c r="O400" s="40"/>
      <c r="P400" s="40"/>
      <c r="Q400" s="40"/>
      <c r="R400" s="40"/>
      <c r="S400" s="40"/>
      <c r="T400" s="40"/>
      <c r="U400" s="40"/>
      <c r="V400" s="40"/>
      <c r="W400" s="40"/>
      <c r="X400" s="40"/>
      <c r="Y400" s="40"/>
    </row>
    <row r="401" spans="1:25" ht="14.25" customHeight="1" x14ac:dyDescent="0.2">
      <c r="A401" s="51"/>
      <c r="B401" s="273" t="s">
        <v>319</v>
      </c>
      <c r="C401" s="286" t="s">
        <v>87</v>
      </c>
      <c r="D401" s="273" t="s">
        <v>40</v>
      </c>
      <c r="E401" s="273" t="s">
        <v>88</v>
      </c>
      <c r="F401" s="403" t="s">
        <v>337</v>
      </c>
      <c r="G401" s="403"/>
      <c r="H401" s="285" t="s">
        <v>65</v>
      </c>
      <c r="I401" s="288">
        <v>1</v>
      </c>
      <c r="J401" s="287"/>
      <c r="K401" s="287">
        <v>11.44</v>
      </c>
      <c r="L401" s="287">
        <v>11.44</v>
      </c>
      <c r="O401" s="40"/>
      <c r="P401" s="40"/>
      <c r="Q401" s="40"/>
      <c r="R401" s="40"/>
      <c r="S401" s="40"/>
      <c r="T401" s="40"/>
      <c r="U401" s="40"/>
      <c r="V401" s="40"/>
      <c r="W401" s="40"/>
      <c r="X401" s="40"/>
      <c r="Y401" s="40"/>
    </row>
    <row r="402" spans="1:25" ht="14.25" customHeight="1" x14ac:dyDescent="0.2">
      <c r="A402" s="51"/>
      <c r="B402" s="278" t="s">
        <v>321</v>
      </c>
      <c r="C402" s="291" t="s">
        <v>483</v>
      </c>
      <c r="D402" s="278" t="s">
        <v>40</v>
      </c>
      <c r="E402" s="278" t="s">
        <v>484</v>
      </c>
      <c r="F402" s="407" t="s">
        <v>324</v>
      </c>
      <c r="G402" s="407"/>
      <c r="H402" s="290" t="s">
        <v>325</v>
      </c>
      <c r="I402" s="294">
        <v>3.9199999999999999E-2</v>
      </c>
      <c r="J402" s="294">
        <v>0</v>
      </c>
      <c r="K402" s="292">
        <v>27.69</v>
      </c>
      <c r="L402" s="292">
        <v>1.08</v>
      </c>
      <c r="O402" s="40"/>
      <c r="P402" s="40"/>
      <c r="Q402" s="40"/>
      <c r="R402" s="40"/>
      <c r="S402" s="40"/>
      <c r="T402" s="40"/>
      <c r="U402" s="40"/>
      <c r="V402" s="40"/>
      <c r="W402" s="40"/>
      <c r="X402" s="40"/>
      <c r="Y402" s="40"/>
    </row>
    <row r="403" spans="1:25" ht="14.25" customHeight="1" x14ac:dyDescent="0.2">
      <c r="A403" s="51"/>
      <c r="B403" s="278" t="s">
        <v>321</v>
      </c>
      <c r="C403" s="291" t="s">
        <v>481</v>
      </c>
      <c r="D403" s="278" t="s">
        <v>40</v>
      </c>
      <c r="E403" s="278" t="s">
        <v>482</v>
      </c>
      <c r="F403" s="407" t="s">
        <v>324</v>
      </c>
      <c r="G403" s="407"/>
      <c r="H403" s="290" t="s">
        <v>325</v>
      </c>
      <c r="I403" s="294">
        <v>6.4000000000000003E-3</v>
      </c>
      <c r="J403" s="294">
        <v>0</v>
      </c>
      <c r="K403" s="292">
        <v>24.31</v>
      </c>
      <c r="L403" s="292">
        <v>0.15</v>
      </c>
      <c r="O403" s="40"/>
      <c r="P403" s="40"/>
      <c r="Q403" s="40"/>
      <c r="R403" s="40"/>
      <c r="S403" s="40"/>
      <c r="T403" s="40"/>
      <c r="U403" s="40"/>
      <c r="V403" s="40"/>
      <c r="W403" s="40"/>
      <c r="X403" s="40"/>
      <c r="Y403" s="40"/>
    </row>
    <row r="404" spans="1:25" ht="14.25" customHeight="1" x14ac:dyDescent="0.2">
      <c r="A404" s="51"/>
      <c r="B404" s="278" t="s">
        <v>321</v>
      </c>
      <c r="C404" s="291" t="s">
        <v>495</v>
      </c>
      <c r="D404" s="278" t="s">
        <v>40</v>
      </c>
      <c r="E404" s="278" t="s">
        <v>496</v>
      </c>
      <c r="F404" s="407" t="s">
        <v>337</v>
      </c>
      <c r="G404" s="407"/>
      <c r="H404" s="290" t="s">
        <v>65</v>
      </c>
      <c r="I404" s="294">
        <v>1</v>
      </c>
      <c r="J404" s="294">
        <v>0</v>
      </c>
      <c r="K404" s="292">
        <v>9.6199999999999992</v>
      </c>
      <c r="L404" s="292">
        <v>9.6199999999999992</v>
      </c>
      <c r="O404" s="40"/>
      <c r="P404" s="40"/>
      <c r="Q404" s="40"/>
      <c r="R404" s="40"/>
      <c r="S404" s="40"/>
      <c r="T404" s="40"/>
      <c r="U404" s="40"/>
      <c r="V404" s="40"/>
      <c r="W404" s="40"/>
      <c r="X404" s="40"/>
      <c r="Y404" s="40"/>
    </row>
    <row r="405" spans="1:25" ht="14.25" customHeight="1" x14ac:dyDescent="0.2">
      <c r="A405" s="51"/>
      <c r="B405" s="274" t="s">
        <v>347</v>
      </c>
      <c r="C405" s="296" t="s">
        <v>487</v>
      </c>
      <c r="D405" s="274" t="s">
        <v>40</v>
      </c>
      <c r="E405" s="274" t="s">
        <v>488</v>
      </c>
      <c r="F405" s="404" t="s">
        <v>348</v>
      </c>
      <c r="G405" s="404"/>
      <c r="H405" s="295" t="s">
        <v>44</v>
      </c>
      <c r="I405" s="298">
        <v>0.54300000000000004</v>
      </c>
      <c r="J405" s="298">
        <v>0</v>
      </c>
      <c r="K405" s="297">
        <v>0.12</v>
      </c>
      <c r="L405" s="297">
        <v>0.06</v>
      </c>
      <c r="O405" s="40"/>
      <c r="P405" s="40"/>
      <c r="Q405" s="40"/>
      <c r="R405" s="40"/>
      <c r="S405" s="40"/>
      <c r="T405" s="40"/>
      <c r="U405" s="40"/>
      <c r="V405" s="40"/>
      <c r="W405" s="40"/>
      <c r="X405" s="40"/>
      <c r="Y405" s="40"/>
    </row>
    <row r="406" spans="1:25" ht="14.25" customHeight="1" x14ac:dyDescent="0.2">
      <c r="A406" s="51"/>
      <c r="B406" s="274" t="s">
        <v>347</v>
      </c>
      <c r="C406" s="296" t="s">
        <v>489</v>
      </c>
      <c r="D406" s="274" t="s">
        <v>40</v>
      </c>
      <c r="E406" s="274" t="s">
        <v>490</v>
      </c>
      <c r="F406" s="404" t="s">
        <v>348</v>
      </c>
      <c r="G406" s="404"/>
      <c r="H406" s="295" t="s">
        <v>65</v>
      </c>
      <c r="I406" s="298">
        <v>2.5000000000000001E-2</v>
      </c>
      <c r="J406" s="298">
        <v>0</v>
      </c>
      <c r="K406" s="297">
        <v>21.22</v>
      </c>
      <c r="L406" s="297">
        <v>0.53</v>
      </c>
      <c r="O406" s="40"/>
      <c r="P406" s="40"/>
      <c r="Q406" s="40"/>
      <c r="R406" s="40"/>
      <c r="S406" s="40"/>
      <c r="T406" s="40"/>
      <c r="U406" s="40"/>
      <c r="V406" s="40"/>
      <c r="W406" s="40"/>
      <c r="X406" s="40"/>
      <c r="Y406" s="40"/>
    </row>
    <row r="407" spans="1:25" ht="14.25" customHeight="1" x14ac:dyDescent="0.2">
      <c r="A407" s="51"/>
      <c r="B407" s="275"/>
      <c r="C407" s="275"/>
      <c r="D407" s="275"/>
      <c r="E407" s="275"/>
      <c r="F407" s="275"/>
      <c r="G407" s="275" t="s">
        <v>331</v>
      </c>
      <c r="H407" s="302">
        <v>1.17</v>
      </c>
      <c r="I407" s="275" t="s">
        <v>332</v>
      </c>
      <c r="J407" s="302">
        <v>0</v>
      </c>
      <c r="K407" s="275" t="s">
        <v>333</v>
      </c>
      <c r="L407" s="302">
        <v>1.17</v>
      </c>
      <c r="O407" s="40"/>
      <c r="P407" s="40"/>
      <c r="Q407" s="40"/>
      <c r="R407" s="40"/>
      <c r="S407" s="40"/>
      <c r="T407" s="40"/>
      <c r="U407" s="40"/>
      <c r="V407" s="40"/>
      <c r="W407" s="40"/>
      <c r="X407" s="40"/>
      <c r="Y407" s="40"/>
    </row>
    <row r="408" spans="1:25" ht="14.25" customHeight="1" thickBot="1" x14ac:dyDescent="0.25">
      <c r="A408" s="51"/>
      <c r="B408" s="275"/>
      <c r="C408" s="275"/>
      <c r="D408" s="275"/>
      <c r="E408" s="275"/>
      <c r="F408" s="275"/>
      <c r="G408" s="275" t="s">
        <v>334</v>
      </c>
      <c r="H408" s="302">
        <v>2.38</v>
      </c>
      <c r="I408" s="409"/>
      <c r="J408" s="409" t="s">
        <v>335</v>
      </c>
      <c r="K408" s="275"/>
      <c r="L408" s="302">
        <v>13.82</v>
      </c>
      <c r="O408" s="40"/>
      <c r="P408" s="40"/>
      <c r="Q408" s="40"/>
      <c r="R408" s="40"/>
      <c r="S408" s="40"/>
      <c r="T408" s="40"/>
      <c r="U408" s="40"/>
      <c r="V408" s="40"/>
      <c r="W408" s="40"/>
      <c r="X408" s="40"/>
      <c r="Y408" s="40"/>
    </row>
    <row r="409" spans="1:25" ht="14.25" customHeight="1" thickTop="1" x14ac:dyDescent="0.2">
      <c r="A409" s="51"/>
      <c r="B409" s="289"/>
      <c r="C409" s="289"/>
      <c r="D409" s="289"/>
      <c r="E409" s="289"/>
      <c r="F409" s="289"/>
      <c r="G409" s="289"/>
      <c r="H409" s="289"/>
      <c r="I409" s="289"/>
      <c r="J409" s="289"/>
      <c r="K409" s="289"/>
      <c r="L409" s="289"/>
      <c r="O409" s="40"/>
      <c r="P409" s="40"/>
      <c r="Q409" s="40"/>
      <c r="R409" s="40"/>
      <c r="S409" s="40"/>
      <c r="T409" s="40"/>
      <c r="U409" s="40"/>
      <c r="V409" s="40"/>
      <c r="W409" s="40"/>
      <c r="X409" s="40"/>
      <c r="Y409" s="40"/>
    </row>
    <row r="410" spans="1:25" ht="14.25" customHeight="1" x14ac:dyDescent="0.2">
      <c r="A410" s="51"/>
      <c r="B410" s="276" t="s">
        <v>89</v>
      </c>
      <c r="C410" s="277" t="s">
        <v>28</v>
      </c>
      <c r="D410" s="276" t="s">
        <v>29</v>
      </c>
      <c r="E410" s="276" t="s">
        <v>30</v>
      </c>
      <c r="F410" s="405" t="s">
        <v>318</v>
      </c>
      <c r="G410" s="405"/>
      <c r="H410" s="284" t="s">
        <v>31</v>
      </c>
      <c r="I410" s="277" t="s">
        <v>32</v>
      </c>
      <c r="J410" s="277" t="s">
        <v>2407</v>
      </c>
      <c r="K410" s="277" t="s">
        <v>33</v>
      </c>
      <c r="L410" s="277" t="s">
        <v>35</v>
      </c>
      <c r="O410" s="40"/>
      <c r="P410" s="40"/>
      <c r="Q410" s="40"/>
      <c r="R410" s="40"/>
      <c r="S410" s="40"/>
      <c r="T410" s="40"/>
      <c r="U410" s="40"/>
      <c r="V410" s="40"/>
      <c r="W410" s="40"/>
      <c r="X410" s="40"/>
      <c r="Y410" s="40"/>
    </row>
    <row r="411" spans="1:25" ht="14.25" customHeight="1" x14ac:dyDescent="0.2">
      <c r="A411" s="51"/>
      <c r="B411" s="273" t="s">
        <v>319</v>
      </c>
      <c r="C411" s="286" t="s">
        <v>90</v>
      </c>
      <c r="D411" s="273" t="s">
        <v>40</v>
      </c>
      <c r="E411" s="273" t="s">
        <v>91</v>
      </c>
      <c r="F411" s="403" t="s">
        <v>337</v>
      </c>
      <c r="G411" s="403"/>
      <c r="H411" s="285" t="s">
        <v>65</v>
      </c>
      <c r="I411" s="288">
        <v>1</v>
      </c>
      <c r="J411" s="287"/>
      <c r="K411" s="287">
        <v>9.6199999999999992</v>
      </c>
      <c r="L411" s="287">
        <v>9.6199999999999992</v>
      </c>
      <c r="O411" s="40"/>
      <c r="P411" s="40"/>
      <c r="Q411" s="40"/>
      <c r="R411" s="40"/>
      <c r="S411" s="40"/>
      <c r="T411" s="40"/>
      <c r="U411" s="40"/>
      <c r="V411" s="40"/>
      <c r="W411" s="40"/>
      <c r="X411" s="40"/>
      <c r="Y411" s="40"/>
    </row>
    <row r="412" spans="1:25" ht="14.25" customHeight="1" x14ac:dyDescent="0.2">
      <c r="A412" s="51"/>
      <c r="B412" s="278" t="s">
        <v>321</v>
      </c>
      <c r="C412" s="291" t="s">
        <v>481</v>
      </c>
      <c r="D412" s="278" t="s">
        <v>40</v>
      </c>
      <c r="E412" s="278" t="s">
        <v>482</v>
      </c>
      <c r="F412" s="407" t="s">
        <v>324</v>
      </c>
      <c r="G412" s="407"/>
      <c r="H412" s="290" t="s">
        <v>325</v>
      </c>
      <c r="I412" s="294">
        <v>4.1999999999999997E-3</v>
      </c>
      <c r="J412" s="294">
        <v>0</v>
      </c>
      <c r="K412" s="292">
        <v>24.31</v>
      </c>
      <c r="L412" s="292">
        <v>0.1</v>
      </c>
      <c r="O412" s="40"/>
      <c r="P412" s="40"/>
      <c r="Q412" s="40"/>
      <c r="R412" s="40"/>
      <c r="S412" s="40"/>
      <c r="T412" s="40"/>
      <c r="U412" s="40"/>
      <c r="V412" s="40"/>
      <c r="W412" s="40"/>
      <c r="X412" s="40"/>
      <c r="Y412" s="40"/>
    </row>
    <row r="413" spans="1:25" ht="14.25" customHeight="1" x14ac:dyDescent="0.2">
      <c r="A413" s="51"/>
      <c r="B413" s="278" t="s">
        <v>321</v>
      </c>
      <c r="C413" s="291" t="s">
        <v>483</v>
      </c>
      <c r="D413" s="278" t="s">
        <v>40</v>
      </c>
      <c r="E413" s="278" t="s">
        <v>484</v>
      </c>
      <c r="F413" s="407" t="s">
        <v>324</v>
      </c>
      <c r="G413" s="407"/>
      <c r="H413" s="290" t="s">
        <v>325</v>
      </c>
      <c r="I413" s="294">
        <v>2.5700000000000001E-2</v>
      </c>
      <c r="J413" s="294">
        <v>0</v>
      </c>
      <c r="K413" s="292">
        <v>27.69</v>
      </c>
      <c r="L413" s="292">
        <v>0.71</v>
      </c>
      <c r="O413" s="40"/>
      <c r="P413" s="40"/>
      <c r="Q413" s="40"/>
      <c r="R413" s="40"/>
      <c r="S413" s="40"/>
      <c r="T413" s="40"/>
      <c r="U413" s="40"/>
      <c r="V413" s="40"/>
      <c r="W413" s="40"/>
      <c r="X413" s="40"/>
      <c r="Y413" s="40"/>
    </row>
    <row r="414" spans="1:25" ht="14.25" customHeight="1" x14ac:dyDescent="0.2">
      <c r="A414" s="51"/>
      <c r="B414" s="278" t="s">
        <v>321</v>
      </c>
      <c r="C414" s="291" t="s">
        <v>497</v>
      </c>
      <c r="D414" s="278" t="s">
        <v>40</v>
      </c>
      <c r="E414" s="278" t="s">
        <v>498</v>
      </c>
      <c r="F414" s="407" t="s">
        <v>337</v>
      </c>
      <c r="G414" s="407"/>
      <c r="H414" s="290" t="s">
        <v>65</v>
      </c>
      <c r="I414" s="294">
        <v>1</v>
      </c>
      <c r="J414" s="294">
        <v>0</v>
      </c>
      <c r="K414" s="292">
        <v>8.24</v>
      </c>
      <c r="L414" s="292">
        <v>8.24</v>
      </c>
      <c r="O414" s="40"/>
      <c r="P414" s="40"/>
      <c r="Q414" s="40"/>
      <c r="R414" s="40"/>
      <c r="S414" s="40"/>
      <c r="T414" s="40"/>
      <c r="U414" s="40"/>
      <c r="V414" s="40"/>
      <c r="W414" s="40"/>
      <c r="X414" s="40"/>
      <c r="Y414" s="40"/>
    </row>
    <row r="415" spans="1:25" ht="14.25" customHeight="1" x14ac:dyDescent="0.2">
      <c r="A415" s="51"/>
      <c r="B415" s="274" t="s">
        <v>347</v>
      </c>
      <c r="C415" s="296" t="s">
        <v>487</v>
      </c>
      <c r="D415" s="274" t="s">
        <v>40</v>
      </c>
      <c r="E415" s="274" t="s">
        <v>488</v>
      </c>
      <c r="F415" s="404" t="s">
        <v>348</v>
      </c>
      <c r="G415" s="404"/>
      <c r="H415" s="295" t="s">
        <v>44</v>
      </c>
      <c r="I415" s="298">
        <v>0.36699999999999999</v>
      </c>
      <c r="J415" s="298">
        <v>0</v>
      </c>
      <c r="K415" s="297">
        <v>0.12</v>
      </c>
      <c r="L415" s="297">
        <v>0.04</v>
      </c>
      <c r="O415" s="40"/>
      <c r="P415" s="40"/>
      <c r="Q415" s="40"/>
      <c r="R415" s="40"/>
      <c r="S415" s="40"/>
      <c r="T415" s="40"/>
      <c r="U415" s="40"/>
      <c r="V415" s="40"/>
      <c r="W415" s="40"/>
      <c r="X415" s="40"/>
      <c r="Y415" s="40"/>
    </row>
    <row r="416" spans="1:25" ht="14.25" customHeight="1" x14ac:dyDescent="0.2">
      <c r="A416" s="51"/>
      <c r="B416" s="274" t="s">
        <v>347</v>
      </c>
      <c r="C416" s="296" t="s">
        <v>489</v>
      </c>
      <c r="D416" s="274" t="s">
        <v>40</v>
      </c>
      <c r="E416" s="274" t="s">
        <v>490</v>
      </c>
      <c r="F416" s="404" t="s">
        <v>348</v>
      </c>
      <c r="G416" s="404"/>
      <c r="H416" s="295" t="s">
        <v>65</v>
      </c>
      <c r="I416" s="298">
        <v>2.5000000000000001E-2</v>
      </c>
      <c r="J416" s="298">
        <v>0</v>
      </c>
      <c r="K416" s="297">
        <v>21.22</v>
      </c>
      <c r="L416" s="297">
        <v>0.53</v>
      </c>
      <c r="O416" s="40"/>
      <c r="P416" s="40"/>
      <c r="Q416" s="40"/>
      <c r="R416" s="40"/>
      <c r="S416" s="40"/>
      <c r="T416" s="40"/>
      <c r="U416" s="40"/>
      <c r="V416" s="40"/>
      <c r="W416" s="40"/>
      <c r="X416" s="40"/>
      <c r="Y416" s="40"/>
    </row>
    <row r="417" spans="1:25" ht="14.25" customHeight="1" x14ac:dyDescent="0.2">
      <c r="A417" s="51"/>
      <c r="B417" s="275"/>
      <c r="C417" s="275"/>
      <c r="D417" s="275"/>
      <c r="E417" s="275"/>
      <c r="F417" s="275"/>
      <c r="G417" s="275" t="s">
        <v>331</v>
      </c>
      <c r="H417" s="302">
        <v>0.74</v>
      </c>
      <c r="I417" s="275" t="s">
        <v>332</v>
      </c>
      <c r="J417" s="302">
        <v>0</v>
      </c>
      <c r="K417" s="275" t="s">
        <v>333</v>
      </c>
      <c r="L417" s="302">
        <v>0.74</v>
      </c>
      <c r="O417" s="40"/>
      <c r="P417" s="40"/>
      <c r="Q417" s="40"/>
      <c r="R417" s="40"/>
      <c r="S417" s="40"/>
      <c r="T417" s="40"/>
      <c r="U417" s="40"/>
      <c r="V417" s="40"/>
      <c r="W417" s="40"/>
      <c r="X417" s="40"/>
      <c r="Y417" s="40"/>
    </row>
    <row r="418" spans="1:25" ht="14.25" customHeight="1" thickBot="1" x14ac:dyDescent="0.25">
      <c r="A418" s="51"/>
      <c r="B418" s="275"/>
      <c r="C418" s="275"/>
      <c r="D418" s="275"/>
      <c r="E418" s="275"/>
      <c r="F418" s="275"/>
      <c r="G418" s="275" t="s">
        <v>334</v>
      </c>
      <c r="H418" s="302">
        <v>2</v>
      </c>
      <c r="I418" s="409"/>
      <c r="J418" s="409" t="s">
        <v>335</v>
      </c>
      <c r="K418" s="275"/>
      <c r="L418" s="302">
        <v>11.62</v>
      </c>
      <c r="O418" s="40"/>
      <c r="P418" s="40"/>
      <c r="Q418" s="40"/>
      <c r="R418" s="40"/>
      <c r="S418" s="40"/>
      <c r="T418" s="40"/>
      <c r="U418" s="40"/>
      <c r="V418" s="40"/>
      <c r="W418" s="40"/>
      <c r="X418" s="40"/>
      <c r="Y418" s="40"/>
    </row>
    <row r="419" spans="1:25" ht="14.25" customHeight="1" thickTop="1" x14ac:dyDescent="0.2">
      <c r="A419" s="51"/>
      <c r="B419" s="289"/>
      <c r="C419" s="289"/>
      <c r="D419" s="289"/>
      <c r="E419" s="289"/>
      <c r="F419" s="289"/>
      <c r="G419" s="289"/>
      <c r="H419" s="289"/>
      <c r="I419" s="289"/>
      <c r="J419" s="289"/>
      <c r="K419" s="289"/>
      <c r="L419" s="289"/>
      <c r="O419" s="40"/>
      <c r="P419" s="40"/>
      <c r="Q419" s="40"/>
      <c r="R419" s="40"/>
      <c r="S419" s="40"/>
      <c r="T419" s="40"/>
      <c r="U419" s="40"/>
      <c r="V419" s="40"/>
      <c r="W419" s="40"/>
      <c r="X419" s="40"/>
      <c r="Y419" s="40"/>
    </row>
    <row r="420" spans="1:25" ht="14.25" customHeight="1" x14ac:dyDescent="0.2">
      <c r="A420" s="51"/>
      <c r="B420" s="276" t="s">
        <v>92</v>
      </c>
      <c r="C420" s="277" t="s">
        <v>28</v>
      </c>
      <c r="D420" s="276" t="s">
        <v>29</v>
      </c>
      <c r="E420" s="276" t="s">
        <v>30</v>
      </c>
      <c r="F420" s="405" t="s">
        <v>318</v>
      </c>
      <c r="G420" s="405"/>
      <c r="H420" s="284" t="s">
        <v>31</v>
      </c>
      <c r="I420" s="277" t="s">
        <v>32</v>
      </c>
      <c r="J420" s="277" t="s">
        <v>2407</v>
      </c>
      <c r="K420" s="277" t="s">
        <v>33</v>
      </c>
      <c r="L420" s="277" t="s">
        <v>35</v>
      </c>
      <c r="O420" s="40"/>
      <c r="P420" s="40"/>
      <c r="Q420" s="40"/>
      <c r="R420" s="40"/>
      <c r="S420" s="40"/>
      <c r="T420" s="40"/>
      <c r="U420" s="40"/>
      <c r="V420" s="40"/>
      <c r="W420" s="40"/>
      <c r="X420" s="40"/>
      <c r="Y420" s="40"/>
    </row>
    <row r="421" spans="1:25" ht="14.25" customHeight="1" x14ac:dyDescent="0.2">
      <c r="A421" s="51"/>
      <c r="B421" s="273" t="s">
        <v>319</v>
      </c>
      <c r="C421" s="286" t="s">
        <v>93</v>
      </c>
      <c r="D421" s="273" t="s">
        <v>40</v>
      </c>
      <c r="E421" s="273" t="s">
        <v>94</v>
      </c>
      <c r="F421" s="403" t="s">
        <v>337</v>
      </c>
      <c r="G421" s="403"/>
      <c r="H421" s="285" t="s">
        <v>65</v>
      </c>
      <c r="I421" s="288">
        <v>1</v>
      </c>
      <c r="J421" s="287"/>
      <c r="K421" s="287">
        <v>9.31</v>
      </c>
      <c r="L421" s="287">
        <v>9.31</v>
      </c>
      <c r="O421" s="40"/>
      <c r="P421" s="40"/>
      <c r="Q421" s="40"/>
      <c r="R421" s="40"/>
      <c r="S421" s="40"/>
      <c r="T421" s="40"/>
      <c r="U421" s="40"/>
      <c r="V421" s="40"/>
      <c r="W421" s="40"/>
      <c r="X421" s="40"/>
      <c r="Y421" s="40"/>
    </row>
    <row r="422" spans="1:25" ht="14.25" customHeight="1" x14ac:dyDescent="0.2">
      <c r="A422" s="51"/>
      <c r="B422" s="278" t="s">
        <v>321</v>
      </c>
      <c r="C422" s="291" t="s">
        <v>483</v>
      </c>
      <c r="D422" s="278" t="s">
        <v>40</v>
      </c>
      <c r="E422" s="278" t="s">
        <v>484</v>
      </c>
      <c r="F422" s="407" t="s">
        <v>324</v>
      </c>
      <c r="G422" s="407"/>
      <c r="H422" s="290" t="s">
        <v>325</v>
      </c>
      <c r="I422" s="294">
        <v>1.9400000000000001E-2</v>
      </c>
      <c r="J422" s="294">
        <v>0</v>
      </c>
      <c r="K422" s="292">
        <v>27.69</v>
      </c>
      <c r="L422" s="292">
        <v>0.53</v>
      </c>
      <c r="O422" s="40"/>
      <c r="P422" s="40"/>
      <c r="Q422" s="40"/>
      <c r="R422" s="40"/>
      <c r="S422" s="40"/>
      <c r="T422" s="40"/>
      <c r="U422" s="40"/>
      <c r="V422" s="40"/>
      <c r="W422" s="40"/>
      <c r="X422" s="40"/>
      <c r="Y422" s="40"/>
    </row>
    <row r="423" spans="1:25" ht="14.25" customHeight="1" x14ac:dyDescent="0.2">
      <c r="A423" s="51"/>
      <c r="B423" s="278" t="s">
        <v>321</v>
      </c>
      <c r="C423" s="291" t="s">
        <v>499</v>
      </c>
      <c r="D423" s="278" t="s">
        <v>40</v>
      </c>
      <c r="E423" s="278" t="s">
        <v>500</v>
      </c>
      <c r="F423" s="407" t="s">
        <v>337</v>
      </c>
      <c r="G423" s="407"/>
      <c r="H423" s="290" t="s">
        <v>65</v>
      </c>
      <c r="I423" s="294">
        <v>1</v>
      </c>
      <c r="J423" s="294">
        <v>0</v>
      </c>
      <c r="K423" s="292">
        <v>8.16</v>
      </c>
      <c r="L423" s="292">
        <v>8.16</v>
      </c>
      <c r="O423" s="40"/>
      <c r="P423" s="40"/>
      <c r="Q423" s="40"/>
      <c r="R423" s="40"/>
      <c r="S423" s="40"/>
      <c r="T423" s="40"/>
      <c r="U423" s="40"/>
      <c r="V423" s="40"/>
      <c r="W423" s="40"/>
      <c r="X423" s="40"/>
      <c r="Y423" s="40"/>
    </row>
    <row r="424" spans="1:25" ht="14.25" customHeight="1" x14ac:dyDescent="0.2">
      <c r="A424" s="51"/>
      <c r="B424" s="278" t="s">
        <v>321</v>
      </c>
      <c r="C424" s="291" t="s">
        <v>481</v>
      </c>
      <c r="D424" s="278" t="s">
        <v>40</v>
      </c>
      <c r="E424" s="278" t="s">
        <v>482</v>
      </c>
      <c r="F424" s="407" t="s">
        <v>324</v>
      </c>
      <c r="G424" s="407"/>
      <c r="H424" s="290" t="s">
        <v>325</v>
      </c>
      <c r="I424" s="294">
        <v>3.2000000000000002E-3</v>
      </c>
      <c r="J424" s="294">
        <v>0</v>
      </c>
      <c r="K424" s="292">
        <v>24.31</v>
      </c>
      <c r="L424" s="292">
        <v>7.0000000000000007E-2</v>
      </c>
      <c r="O424" s="40"/>
      <c r="P424" s="40"/>
      <c r="Q424" s="40"/>
      <c r="R424" s="40"/>
      <c r="S424" s="40"/>
      <c r="T424" s="40"/>
      <c r="U424" s="40"/>
      <c r="V424" s="40"/>
      <c r="W424" s="40"/>
      <c r="X424" s="40"/>
      <c r="Y424" s="40"/>
    </row>
    <row r="425" spans="1:25" ht="14.25" customHeight="1" x14ac:dyDescent="0.2">
      <c r="A425" s="51"/>
      <c r="B425" s="274" t="s">
        <v>347</v>
      </c>
      <c r="C425" s="296" t="s">
        <v>489</v>
      </c>
      <c r="D425" s="274" t="s">
        <v>40</v>
      </c>
      <c r="E425" s="274" t="s">
        <v>490</v>
      </c>
      <c r="F425" s="404" t="s">
        <v>348</v>
      </c>
      <c r="G425" s="404"/>
      <c r="H425" s="295" t="s">
        <v>65</v>
      </c>
      <c r="I425" s="298">
        <v>2.5000000000000001E-2</v>
      </c>
      <c r="J425" s="298">
        <v>0</v>
      </c>
      <c r="K425" s="297">
        <v>21.22</v>
      </c>
      <c r="L425" s="297">
        <v>0.53</v>
      </c>
      <c r="O425" s="40"/>
      <c r="P425" s="40"/>
      <c r="Q425" s="40"/>
      <c r="R425" s="40"/>
      <c r="S425" s="40"/>
      <c r="T425" s="40"/>
      <c r="U425" s="40"/>
      <c r="V425" s="40"/>
      <c r="W425" s="40"/>
      <c r="X425" s="40"/>
      <c r="Y425" s="40"/>
    </row>
    <row r="426" spans="1:25" ht="14.25" customHeight="1" x14ac:dyDescent="0.2">
      <c r="A426" s="51"/>
      <c r="B426" s="274" t="s">
        <v>347</v>
      </c>
      <c r="C426" s="296" t="s">
        <v>487</v>
      </c>
      <c r="D426" s="274" t="s">
        <v>40</v>
      </c>
      <c r="E426" s="274" t="s">
        <v>488</v>
      </c>
      <c r="F426" s="404" t="s">
        <v>348</v>
      </c>
      <c r="G426" s="404"/>
      <c r="H426" s="295" t="s">
        <v>44</v>
      </c>
      <c r="I426" s="298">
        <v>0.21199999999999999</v>
      </c>
      <c r="J426" s="298">
        <v>0</v>
      </c>
      <c r="K426" s="297">
        <v>0.12</v>
      </c>
      <c r="L426" s="297">
        <v>0.02</v>
      </c>
      <c r="O426" s="40"/>
      <c r="P426" s="40"/>
      <c r="Q426" s="40"/>
      <c r="R426" s="40"/>
      <c r="S426" s="40"/>
      <c r="T426" s="40"/>
      <c r="U426" s="40"/>
      <c r="V426" s="40"/>
      <c r="W426" s="40"/>
      <c r="X426" s="40"/>
      <c r="Y426" s="40"/>
    </row>
    <row r="427" spans="1:25" ht="14.25" customHeight="1" x14ac:dyDescent="0.2">
      <c r="A427" s="51"/>
      <c r="B427" s="275"/>
      <c r="C427" s="275"/>
      <c r="D427" s="275"/>
      <c r="E427" s="275"/>
      <c r="F427" s="275"/>
      <c r="G427" s="275" t="s">
        <v>331</v>
      </c>
      <c r="H427" s="302">
        <v>0.52</v>
      </c>
      <c r="I427" s="275" t="s">
        <v>332</v>
      </c>
      <c r="J427" s="302">
        <v>0</v>
      </c>
      <c r="K427" s="275" t="s">
        <v>333</v>
      </c>
      <c r="L427" s="302">
        <v>0.52</v>
      </c>
      <c r="O427" s="40"/>
      <c r="P427" s="40"/>
      <c r="Q427" s="40"/>
      <c r="R427" s="40"/>
      <c r="S427" s="40"/>
      <c r="T427" s="40"/>
      <c r="U427" s="40"/>
      <c r="V427" s="40"/>
      <c r="W427" s="40"/>
      <c r="X427" s="40"/>
      <c r="Y427" s="40"/>
    </row>
    <row r="428" spans="1:25" ht="14.25" customHeight="1" thickBot="1" x14ac:dyDescent="0.25">
      <c r="A428" s="51"/>
      <c r="B428" s="275"/>
      <c r="C428" s="275"/>
      <c r="D428" s="275"/>
      <c r="E428" s="275"/>
      <c r="F428" s="275"/>
      <c r="G428" s="275" t="s">
        <v>334</v>
      </c>
      <c r="H428" s="302">
        <v>1.93</v>
      </c>
      <c r="I428" s="409"/>
      <c r="J428" s="409" t="s">
        <v>335</v>
      </c>
      <c r="K428" s="275"/>
      <c r="L428" s="302">
        <v>11.24</v>
      </c>
      <c r="O428" s="40"/>
      <c r="P428" s="40"/>
      <c r="Q428" s="40"/>
      <c r="R428" s="40"/>
      <c r="S428" s="40"/>
      <c r="T428" s="40"/>
      <c r="U428" s="40"/>
      <c r="V428" s="40"/>
      <c r="W428" s="40"/>
      <c r="X428" s="40"/>
      <c r="Y428" s="40"/>
    </row>
    <row r="429" spans="1:25" ht="14.25" customHeight="1" thickTop="1" x14ac:dyDescent="0.2">
      <c r="A429" s="51"/>
      <c r="B429" s="289"/>
      <c r="C429" s="289"/>
      <c r="D429" s="289"/>
      <c r="E429" s="289"/>
      <c r="F429" s="289"/>
      <c r="G429" s="289"/>
      <c r="H429" s="289"/>
      <c r="I429" s="289"/>
      <c r="J429" s="289"/>
      <c r="K429" s="289"/>
      <c r="L429" s="289"/>
      <c r="O429" s="40"/>
      <c r="P429" s="40"/>
      <c r="Q429" s="40"/>
      <c r="R429" s="40"/>
      <c r="S429" s="40"/>
      <c r="T429" s="40"/>
      <c r="U429" s="40"/>
      <c r="V429" s="40"/>
      <c r="W429" s="40"/>
      <c r="X429" s="40"/>
      <c r="Y429" s="40"/>
    </row>
    <row r="430" spans="1:25" ht="14.25" customHeight="1" x14ac:dyDescent="0.2">
      <c r="A430" s="51"/>
      <c r="B430" s="276" t="s">
        <v>95</v>
      </c>
      <c r="C430" s="277" t="s">
        <v>28</v>
      </c>
      <c r="D430" s="276" t="s">
        <v>29</v>
      </c>
      <c r="E430" s="276" t="s">
        <v>30</v>
      </c>
      <c r="F430" s="405" t="s">
        <v>318</v>
      </c>
      <c r="G430" s="405"/>
      <c r="H430" s="284" t="s">
        <v>31</v>
      </c>
      <c r="I430" s="277" t="s">
        <v>32</v>
      </c>
      <c r="J430" s="277" t="s">
        <v>2407</v>
      </c>
      <c r="K430" s="277" t="s">
        <v>33</v>
      </c>
      <c r="L430" s="277" t="s">
        <v>35</v>
      </c>
      <c r="O430" s="40"/>
      <c r="P430" s="40"/>
      <c r="Q430" s="40"/>
      <c r="R430" s="40"/>
      <c r="S430" s="40"/>
      <c r="T430" s="40"/>
      <c r="U430" s="40"/>
      <c r="V430" s="40"/>
      <c r="W430" s="40"/>
      <c r="X430" s="40"/>
      <c r="Y430" s="40"/>
    </row>
    <row r="431" spans="1:25" ht="14.25" customHeight="1" x14ac:dyDescent="0.2">
      <c r="A431" s="51"/>
      <c r="B431" s="273" t="s">
        <v>319</v>
      </c>
      <c r="C431" s="286" t="s">
        <v>96</v>
      </c>
      <c r="D431" s="273" t="s">
        <v>40</v>
      </c>
      <c r="E431" s="273" t="s">
        <v>97</v>
      </c>
      <c r="F431" s="403" t="s">
        <v>337</v>
      </c>
      <c r="G431" s="403"/>
      <c r="H431" s="285" t="s">
        <v>65</v>
      </c>
      <c r="I431" s="288">
        <v>1</v>
      </c>
      <c r="J431" s="287"/>
      <c r="K431" s="287">
        <v>14.4</v>
      </c>
      <c r="L431" s="287">
        <v>14.4</v>
      </c>
      <c r="O431" s="40"/>
      <c r="P431" s="40"/>
      <c r="Q431" s="40"/>
      <c r="R431" s="40"/>
      <c r="S431" s="40"/>
      <c r="T431" s="40"/>
      <c r="U431" s="40"/>
      <c r="V431" s="40"/>
      <c r="W431" s="40"/>
      <c r="X431" s="40"/>
      <c r="Y431" s="40"/>
    </row>
    <row r="432" spans="1:25" ht="14.25" customHeight="1" x14ac:dyDescent="0.2">
      <c r="A432" s="51"/>
      <c r="B432" s="278" t="s">
        <v>321</v>
      </c>
      <c r="C432" s="291" t="s">
        <v>483</v>
      </c>
      <c r="D432" s="278" t="s">
        <v>40</v>
      </c>
      <c r="E432" s="278" t="s">
        <v>484</v>
      </c>
      <c r="F432" s="407" t="s">
        <v>324</v>
      </c>
      <c r="G432" s="407"/>
      <c r="H432" s="290" t="s">
        <v>325</v>
      </c>
      <c r="I432" s="294">
        <v>0.1069</v>
      </c>
      <c r="J432" s="294">
        <v>0</v>
      </c>
      <c r="K432" s="292">
        <v>27.69</v>
      </c>
      <c r="L432" s="292">
        <v>2.96</v>
      </c>
      <c r="O432" s="40"/>
      <c r="P432" s="40"/>
      <c r="Q432" s="40"/>
      <c r="R432" s="40"/>
      <c r="S432" s="40"/>
      <c r="T432" s="40"/>
      <c r="U432" s="40"/>
      <c r="V432" s="40"/>
      <c r="W432" s="40"/>
      <c r="X432" s="40"/>
      <c r="Y432" s="40"/>
    </row>
    <row r="433" spans="1:25" ht="14.25" customHeight="1" x14ac:dyDescent="0.2">
      <c r="A433" s="51"/>
      <c r="B433" s="278" t="s">
        <v>321</v>
      </c>
      <c r="C433" s="291" t="s">
        <v>485</v>
      </c>
      <c r="D433" s="278" t="s">
        <v>40</v>
      </c>
      <c r="E433" s="278" t="s">
        <v>486</v>
      </c>
      <c r="F433" s="407" t="s">
        <v>337</v>
      </c>
      <c r="G433" s="407"/>
      <c r="H433" s="290" t="s">
        <v>65</v>
      </c>
      <c r="I433" s="294">
        <v>1</v>
      </c>
      <c r="J433" s="294">
        <v>0</v>
      </c>
      <c r="K433" s="292">
        <v>10.35</v>
      </c>
      <c r="L433" s="292">
        <v>10.35</v>
      </c>
      <c r="O433" s="40"/>
      <c r="P433" s="40"/>
      <c r="Q433" s="40"/>
      <c r="R433" s="40"/>
      <c r="S433" s="40"/>
      <c r="T433" s="40"/>
      <c r="U433" s="40"/>
      <c r="V433" s="40"/>
      <c r="W433" s="40"/>
      <c r="X433" s="40"/>
      <c r="Y433" s="40"/>
    </row>
    <row r="434" spans="1:25" ht="14.25" customHeight="1" x14ac:dyDescent="0.2">
      <c r="A434" s="51"/>
      <c r="B434" s="278" t="s">
        <v>321</v>
      </c>
      <c r="C434" s="291" t="s">
        <v>481</v>
      </c>
      <c r="D434" s="278" t="s">
        <v>40</v>
      </c>
      <c r="E434" s="278" t="s">
        <v>482</v>
      </c>
      <c r="F434" s="407" t="s">
        <v>324</v>
      </c>
      <c r="G434" s="407"/>
      <c r="H434" s="290" t="s">
        <v>325</v>
      </c>
      <c r="I434" s="294">
        <v>1.7500000000000002E-2</v>
      </c>
      <c r="J434" s="294">
        <v>0</v>
      </c>
      <c r="K434" s="292">
        <v>24.31</v>
      </c>
      <c r="L434" s="292">
        <v>0.42</v>
      </c>
      <c r="O434" s="40"/>
      <c r="P434" s="40"/>
      <c r="Q434" s="40"/>
      <c r="R434" s="40"/>
      <c r="S434" s="40"/>
      <c r="T434" s="40"/>
      <c r="U434" s="40"/>
      <c r="V434" s="40"/>
      <c r="W434" s="40"/>
      <c r="X434" s="40"/>
      <c r="Y434" s="40"/>
    </row>
    <row r="435" spans="1:25" ht="14.25" customHeight="1" x14ac:dyDescent="0.2">
      <c r="A435" s="51"/>
      <c r="B435" s="274" t="s">
        <v>347</v>
      </c>
      <c r="C435" s="296" t="s">
        <v>489</v>
      </c>
      <c r="D435" s="274" t="s">
        <v>40</v>
      </c>
      <c r="E435" s="274" t="s">
        <v>490</v>
      </c>
      <c r="F435" s="404" t="s">
        <v>348</v>
      </c>
      <c r="G435" s="404"/>
      <c r="H435" s="295" t="s">
        <v>65</v>
      </c>
      <c r="I435" s="298">
        <v>2.5000000000000001E-2</v>
      </c>
      <c r="J435" s="298">
        <v>0</v>
      </c>
      <c r="K435" s="297">
        <v>21.22</v>
      </c>
      <c r="L435" s="297">
        <v>0.53</v>
      </c>
      <c r="O435" s="40"/>
      <c r="P435" s="40"/>
      <c r="Q435" s="40"/>
      <c r="R435" s="40"/>
      <c r="S435" s="40"/>
      <c r="T435" s="40"/>
      <c r="U435" s="40"/>
      <c r="V435" s="40"/>
      <c r="W435" s="40"/>
      <c r="X435" s="40"/>
      <c r="Y435" s="40"/>
    </row>
    <row r="436" spans="1:25" ht="14.25" customHeight="1" x14ac:dyDescent="0.2">
      <c r="A436" s="51"/>
      <c r="B436" s="274" t="s">
        <v>347</v>
      </c>
      <c r="C436" s="296" t="s">
        <v>487</v>
      </c>
      <c r="D436" s="274" t="s">
        <v>40</v>
      </c>
      <c r="E436" s="274" t="s">
        <v>488</v>
      </c>
      <c r="F436" s="404" t="s">
        <v>348</v>
      </c>
      <c r="G436" s="404"/>
      <c r="H436" s="295" t="s">
        <v>44</v>
      </c>
      <c r="I436" s="298">
        <v>1.19</v>
      </c>
      <c r="J436" s="298">
        <v>0</v>
      </c>
      <c r="K436" s="297">
        <v>0.12</v>
      </c>
      <c r="L436" s="297">
        <v>0.14000000000000001</v>
      </c>
      <c r="O436" s="40"/>
      <c r="P436" s="40"/>
      <c r="Q436" s="40"/>
      <c r="R436" s="40"/>
      <c r="S436" s="40"/>
      <c r="T436" s="40"/>
      <c r="U436" s="40"/>
      <c r="V436" s="40"/>
      <c r="W436" s="40"/>
      <c r="X436" s="40"/>
      <c r="Y436" s="40"/>
    </row>
    <row r="437" spans="1:25" ht="14.25" customHeight="1" x14ac:dyDescent="0.2">
      <c r="A437" s="51"/>
      <c r="B437" s="275"/>
      <c r="C437" s="275"/>
      <c r="D437" s="275"/>
      <c r="E437" s="275"/>
      <c r="F437" s="275"/>
      <c r="G437" s="275" t="s">
        <v>331</v>
      </c>
      <c r="H437" s="302">
        <v>4.08</v>
      </c>
      <c r="I437" s="275" t="s">
        <v>332</v>
      </c>
      <c r="J437" s="302">
        <v>0</v>
      </c>
      <c r="K437" s="275" t="s">
        <v>333</v>
      </c>
      <c r="L437" s="302">
        <v>4.08</v>
      </c>
      <c r="O437" s="40"/>
      <c r="P437" s="40"/>
      <c r="Q437" s="40"/>
      <c r="R437" s="40"/>
      <c r="S437" s="40"/>
      <c r="T437" s="40"/>
      <c r="U437" s="40"/>
      <c r="V437" s="40"/>
      <c r="W437" s="40"/>
      <c r="X437" s="40"/>
      <c r="Y437" s="40"/>
    </row>
    <row r="438" spans="1:25" ht="14.25" customHeight="1" thickBot="1" x14ac:dyDescent="0.25">
      <c r="A438" s="51"/>
      <c r="B438" s="275"/>
      <c r="C438" s="275"/>
      <c r="D438" s="275"/>
      <c r="E438" s="275"/>
      <c r="F438" s="275"/>
      <c r="G438" s="275" t="s">
        <v>334</v>
      </c>
      <c r="H438" s="302">
        <v>2.99</v>
      </c>
      <c r="I438" s="409"/>
      <c r="J438" s="409" t="s">
        <v>335</v>
      </c>
      <c r="K438" s="275"/>
      <c r="L438" s="302">
        <v>17.39</v>
      </c>
      <c r="O438" s="40"/>
      <c r="P438" s="40"/>
      <c r="Q438" s="40"/>
      <c r="R438" s="40"/>
      <c r="S438" s="40"/>
      <c r="T438" s="40"/>
      <c r="U438" s="40"/>
      <c r="V438" s="40"/>
      <c r="W438" s="40"/>
      <c r="X438" s="40"/>
      <c r="Y438" s="40"/>
    </row>
    <row r="439" spans="1:25" ht="14.25" customHeight="1" thickTop="1" x14ac:dyDescent="0.2">
      <c r="A439" s="51"/>
      <c r="B439" s="289"/>
      <c r="C439" s="289"/>
      <c r="D439" s="289"/>
      <c r="E439" s="289"/>
      <c r="F439" s="289"/>
      <c r="G439" s="289"/>
      <c r="H439" s="289"/>
      <c r="I439" s="289"/>
      <c r="J439" s="289"/>
      <c r="K439" s="289"/>
      <c r="L439" s="289"/>
      <c r="O439" s="40"/>
      <c r="P439" s="40"/>
      <c r="Q439" s="40"/>
      <c r="R439" s="40"/>
      <c r="S439" s="40"/>
      <c r="T439" s="40"/>
      <c r="U439" s="40"/>
      <c r="V439" s="40"/>
      <c r="W439" s="40"/>
      <c r="X439" s="40"/>
      <c r="Y439" s="40"/>
    </row>
    <row r="440" spans="1:25" ht="14.25" customHeight="1" x14ac:dyDescent="0.2">
      <c r="A440" s="51"/>
      <c r="B440" s="276" t="s">
        <v>98</v>
      </c>
      <c r="C440" s="277" t="s">
        <v>28</v>
      </c>
      <c r="D440" s="276" t="s">
        <v>29</v>
      </c>
      <c r="E440" s="276" t="s">
        <v>30</v>
      </c>
      <c r="F440" s="405" t="s">
        <v>318</v>
      </c>
      <c r="G440" s="405"/>
      <c r="H440" s="284" t="s">
        <v>31</v>
      </c>
      <c r="I440" s="277" t="s">
        <v>32</v>
      </c>
      <c r="J440" s="277" t="s">
        <v>2407</v>
      </c>
      <c r="K440" s="277" t="s">
        <v>33</v>
      </c>
      <c r="L440" s="277" t="s">
        <v>35</v>
      </c>
      <c r="O440" s="40"/>
      <c r="P440" s="40"/>
      <c r="Q440" s="40"/>
      <c r="R440" s="40"/>
      <c r="S440" s="40"/>
      <c r="T440" s="40"/>
      <c r="U440" s="40"/>
      <c r="V440" s="40"/>
      <c r="W440" s="40"/>
      <c r="X440" s="40"/>
      <c r="Y440" s="40"/>
    </row>
    <row r="441" spans="1:25" ht="14.25" customHeight="1" x14ac:dyDescent="0.2">
      <c r="A441" s="51"/>
      <c r="B441" s="273" t="s">
        <v>319</v>
      </c>
      <c r="C441" s="286" t="s">
        <v>2227</v>
      </c>
      <c r="D441" s="273" t="s">
        <v>99</v>
      </c>
      <c r="E441" s="273" t="s">
        <v>2228</v>
      </c>
      <c r="F441" s="403" t="s">
        <v>337</v>
      </c>
      <c r="G441" s="403"/>
      <c r="H441" s="285" t="s">
        <v>59</v>
      </c>
      <c r="I441" s="288">
        <v>1</v>
      </c>
      <c r="J441" s="287"/>
      <c r="K441" s="287">
        <v>727.48</v>
      </c>
      <c r="L441" s="287">
        <v>727.48</v>
      </c>
      <c r="O441" s="40"/>
      <c r="P441" s="40"/>
      <c r="Q441" s="40"/>
      <c r="R441" s="40"/>
      <c r="S441" s="40"/>
      <c r="T441" s="40"/>
      <c r="U441" s="40"/>
      <c r="V441" s="40"/>
      <c r="W441" s="40"/>
      <c r="X441" s="40"/>
      <c r="Y441" s="40"/>
    </row>
    <row r="442" spans="1:25" ht="14.25" customHeight="1" x14ac:dyDescent="0.2">
      <c r="A442" s="51"/>
      <c r="B442" s="278" t="s">
        <v>321</v>
      </c>
      <c r="C442" s="291" t="s">
        <v>322</v>
      </c>
      <c r="D442" s="278" t="s">
        <v>40</v>
      </c>
      <c r="E442" s="278" t="s">
        <v>323</v>
      </c>
      <c r="F442" s="407" t="s">
        <v>324</v>
      </c>
      <c r="G442" s="407"/>
      <c r="H442" s="290" t="s">
        <v>325</v>
      </c>
      <c r="I442" s="294">
        <v>1.345</v>
      </c>
      <c r="J442" s="294">
        <v>0</v>
      </c>
      <c r="K442" s="292">
        <v>23.08</v>
      </c>
      <c r="L442" s="292">
        <v>31.04</v>
      </c>
      <c r="O442" s="40"/>
      <c r="P442" s="40"/>
      <c r="Q442" s="40"/>
      <c r="R442" s="40"/>
      <c r="S442" s="40"/>
      <c r="T442" s="40"/>
      <c r="U442" s="40"/>
      <c r="V442" s="40"/>
      <c r="W442" s="40"/>
      <c r="X442" s="40"/>
      <c r="Y442" s="40"/>
    </row>
    <row r="443" spans="1:25" ht="14.25" customHeight="1" x14ac:dyDescent="0.2">
      <c r="A443" s="51"/>
      <c r="B443" s="278" t="s">
        <v>321</v>
      </c>
      <c r="C443" s="291" t="s">
        <v>339</v>
      </c>
      <c r="D443" s="278" t="s">
        <v>40</v>
      </c>
      <c r="E443" s="278" t="s">
        <v>340</v>
      </c>
      <c r="F443" s="407" t="s">
        <v>324</v>
      </c>
      <c r="G443" s="407"/>
      <c r="H443" s="290" t="s">
        <v>325</v>
      </c>
      <c r="I443" s="294">
        <v>0.224</v>
      </c>
      <c r="J443" s="294">
        <v>0</v>
      </c>
      <c r="K443" s="292">
        <v>27.55</v>
      </c>
      <c r="L443" s="292">
        <v>6.17</v>
      </c>
      <c r="O443" s="40"/>
      <c r="P443" s="40"/>
      <c r="Q443" s="40"/>
      <c r="R443" s="40"/>
      <c r="S443" s="40"/>
      <c r="T443" s="40"/>
      <c r="U443" s="40"/>
      <c r="V443" s="40"/>
      <c r="W443" s="40"/>
      <c r="X443" s="40"/>
      <c r="Y443" s="40"/>
    </row>
    <row r="444" spans="1:25" ht="14.25" customHeight="1" x14ac:dyDescent="0.2">
      <c r="A444" s="51"/>
      <c r="B444" s="278" t="s">
        <v>321</v>
      </c>
      <c r="C444" s="291" t="s">
        <v>503</v>
      </c>
      <c r="D444" s="278" t="s">
        <v>40</v>
      </c>
      <c r="E444" s="278" t="s">
        <v>504</v>
      </c>
      <c r="F444" s="407" t="s">
        <v>328</v>
      </c>
      <c r="G444" s="407"/>
      <c r="H444" s="290" t="s">
        <v>329</v>
      </c>
      <c r="I444" s="294">
        <v>0.13</v>
      </c>
      <c r="J444" s="294">
        <v>0</v>
      </c>
      <c r="K444" s="292">
        <v>0.53</v>
      </c>
      <c r="L444" s="292">
        <v>0.06</v>
      </c>
      <c r="O444" s="40"/>
      <c r="P444" s="40"/>
      <c r="Q444" s="40"/>
      <c r="R444" s="40"/>
      <c r="S444" s="40"/>
      <c r="T444" s="40"/>
      <c r="U444" s="40"/>
      <c r="V444" s="40"/>
      <c r="W444" s="40"/>
      <c r="X444" s="40"/>
      <c r="Y444" s="40"/>
    </row>
    <row r="445" spans="1:25" ht="14.25" customHeight="1" x14ac:dyDescent="0.2">
      <c r="A445" s="51"/>
      <c r="B445" s="278" t="s">
        <v>321</v>
      </c>
      <c r="C445" s="291" t="s">
        <v>501</v>
      </c>
      <c r="D445" s="278" t="s">
        <v>40</v>
      </c>
      <c r="E445" s="278" t="s">
        <v>502</v>
      </c>
      <c r="F445" s="407" t="s">
        <v>328</v>
      </c>
      <c r="G445" s="407"/>
      <c r="H445" s="290" t="s">
        <v>330</v>
      </c>
      <c r="I445" s="294">
        <v>9.4E-2</v>
      </c>
      <c r="J445" s="294">
        <v>0</v>
      </c>
      <c r="K445" s="292">
        <v>1.32</v>
      </c>
      <c r="L445" s="292">
        <v>0.12</v>
      </c>
      <c r="O445" s="40"/>
      <c r="P445" s="40"/>
      <c r="Q445" s="40"/>
      <c r="R445" s="40"/>
      <c r="S445" s="40"/>
      <c r="T445" s="40"/>
      <c r="U445" s="40"/>
      <c r="V445" s="40"/>
      <c r="W445" s="40"/>
      <c r="X445" s="40"/>
      <c r="Y445" s="40"/>
    </row>
    <row r="446" spans="1:25" ht="14.25" customHeight="1" x14ac:dyDescent="0.2">
      <c r="A446" s="51"/>
      <c r="B446" s="278" t="s">
        <v>321</v>
      </c>
      <c r="C446" s="291" t="s">
        <v>468</v>
      </c>
      <c r="D446" s="278" t="s">
        <v>40</v>
      </c>
      <c r="E446" s="278" t="s">
        <v>469</v>
      </c>
      <c r="F446" s="407" t="s">
        <v>324</v>
      </c>
      <c r="G446" s="407"/>
      <c r="H446" s="290" t="s">
        <v>325</v>
      </c>
      <c r="I446" s="294">
        <v>0.224</v>
      </c>
      <c r="J446" s="294">
        <v>0</v>
      </c>
      <c r="K446" s="292">
        <v>27.93</v>
      </c>
      <c r="L446" s="292">
        <v>6.25</v>
      </c>
      <c r="O446" s="40"/>
      <c r="P446" s="40"/>
      <c r="Q446" s="40"/>
      <c r="R446" s="40"/>
      <c r="S446" s="40"/>
      <c r="T446" s="40"/>
      <c r="U446" s="40"/>
      <c r="V446" s="40"/>
      <c r="W446" s="40"/>
      <c r="X446" s="40"/>
      <c r="Y446" s="40"/>
    </row>
    <row r="447" spans="1:25" ht="14.25" customHeight="1" x14ac:dyDescent="0.2">
      <c r="A447" s="51"/>
      <c r="B447" s="274" t="s">
        <v>347</v>
      </c>
      <c r="C447" s="296" t="s">
        <v>2470</v>
      </c>
      <c r="D447" s="274" t="s">
        <v>40</v>
      </c>
      <c r="E447" s="274" t="s">
        <v>2471</v>
      </c>
      <c r="F447" s="404" t="s">
        <v>348</v>
      </c>
      <c r="G447" s="404"/>
      <c r="H447" s="295" t="s">
        <v>59</v>
      </c>
      <c r="I447" s="298">
        <v>1.103</v>
      </c>
      <c r="J447" s="298">
        <v>0</v>
      </c>
      <c r="K447" s="297">
        <v>619.99</v>
      </c>
      <c r="L447" s="297">
        <v>683.84</v>
      </c>
      <c r="O447" s="40"/>
      <c r="P447" s="40"/>
      <c r="Q447" s="40"/>
      <c r="R447" s="40"/>
      <c r="S447" s="40"/>
      <c r="T447" s="40"/>
      <c r="U447" s="40"/>
      <c r="V447" s="40"/>
      <c r="W447" s="40"/>
      <c r="X447" s="40"/>
      <c r="Y447" s="40"/>
    </row>
    <row r="448" spans="1:25" ht="14.25" customHeight="1" x14ac:dyDescent="0.2">
      <c r="A448" s="51"/>
      <c r="B448" s="275"/>
      <c r="C448" s="275"/>
      <c r="D448" s="275"/>
      <c r="E448" s="275"/>
      <c r="F448" s="275"/>
      <c r="G448" s="275" t="s">
        <v>331</v>
      </c>
      <c r="H448" s="302">
        <v>33.159999999999997</v>
      </c>
      <c r="I448" s="275" t="s">
        <v>332</v>
      </c>
      <c r="J448" s="302">
        <v>0</v>
      </c>
      <c r="K448" s="275" t="s">
        <v>333</v>
      </c>
      <c r="L448" s="302">
        <v>33.159999999999997</v>
      </c>
      <c r="O448" s="40"/>
      <c r="P448" s="40"/>
      <c r="Q448" s="40"/>
      <c r="R448" s="40"/>
      <c r="S448" s="40"/>
      <c r="T448" s="40"/>
      <c r="U448" s="40"/>
      <c r="V448" s="40"/>
      <c r="W448" s="40"/>
      <c r="X448" s="40"/>
      <c r="Y448" s="40"/>
    </row>
    <row r="449" spans="1:25" ht="14.25" customHeight="1" thickBot="1" x14ac:dyDescent="0.25">
      <c r="A449" s="51"/>
      <c r="B449" s="275"/>
      <c r="C449" s="275"/>
      <c r="D449" s="275"/>
      <c r="E449" s="275"/>
      <c r="F449" s="275"/>
      <c r="G449" s="275" t="s">
        <v>334</v>
      </c>
      <c r="H449" s="302">
        <v>151.38</v>
      </c>
      <c r="I449" s="409"/>
      <c r="J449" s="409" t="s">
        <v>335</v>
      </c>
      <c r="K449" s="275"/>
      <c r="L449" s="302">
        <v>878.86</v>
      </c>
      <c r="O449" s="40"/>
      <c r="P449" s="40"/>
      <c r="Q449" s="40"/>
      <c r="R449" s="40"/>
      <c r="S449" s="40"/>
      <c r="T449" s="40"/>
      <c r="U449" s="40"/>
      <c r="V449" s="40"/>
      <c r="W449" s="40"/>
      <c r="X449" s="40"/>
      <c r="Y449" s="40"/>
    </row>
    <row r="450" spans="1:25" ht="14.25" customHeight="1" thickTop="1" x14ac:dyDescent="0.2">
      <c r="A450" s="51"/>
      <c r="B450" s="289"/>
      <c r="C450" s="289"/>
      <c r="D450" s="289"/>
      <c r="E450" s="289"/>
      <c r="F450" s="289"/>
      <c r="G450" s="289"/>
      <c r="H450" s="289"/>
      <c r="I450" s="289"/>
      <c r="J450" s="289"/>
      <c r="K450" s="289"/>
      <c r="L450" s="289"/>
      <c r="O450" s="40"/>
      <c r="P450" s="40"/>
      <c r="Q450" s="40"/>
      <c r="R450" s="40"/>
      <c r="S450" s="40"/>
      <c r="T450" s="40"/>
      <c r="U450" s="40"/>
      <c r="V450" s="40"/>
      <c r="W450" s="40"/>
      <c r="X450" s="40"/>
      <c r="Y450" s="40"/>
    </row>
    <row r="451" spans="1:25" ht="14.25" customHeight="1" x14ac:dyDescent="0.2">
      <c r="A451" s="51"/>
      <c r="B451" s="276" t="s">
        <v>102</v>
      </c>
      <c r="C451" s="277" t="s">
        <v>28</v>
      </c>
      <c r="D451" s="276" t="s">
        <v>29</v>
      </c>
      <c r="E451" s="276" t="s">
        <v>30</v>
      </c>
      <c r="F451" s="405" t="s">
        <v>318</v>
      </c>
      <c r="G451" s="405"/>
      <c r="H451" s="284" t="s">
        <v>31</v>
      </c>
      <c r="I451" s="277" t="s">
        <v>32</v>
      </c>
      <c r="J451" s="277" t="s">
        <v>2407</v>
      </c>
      <c r="K451" s="277" t="s">
        <v>33</v>
      </c>
      <c r="L451" s="277" t="s">
        <v>35</v>
      </c>
      <c r="O451" s="40"/>
      <c r="P451" s="40"/>
      <c r="Q451" s="40"/>
      <c r="R451" s="40"/>
      <c r="S451" s="40"/>
      <c r="T451" s="40"/>
      <c r="U451" s="40"/>
      <c r="V451" s="40"/>
      <c r="W451" s="40"/>
      <c r="X451" s="40"/>
      <c r="Y451" s="40"/>
    </row>
    <row r="452" spans="1:25" ht="14.25" customHeight="1" x14ac:dyDescent="0.2">
      <c r="A452" s="51"/>
      <c r="B452" s="273" t="s">
        <v>319</v>
      </c>
      <c r="C452" s="286" t="s">
        <v>2229</v>
      </c>
      <c r="D452" s="273" t="s">
        <v>40</v>
      </c>
      <c r="E452" s="273" t="s">
        <v>2230</v>
      </c>
      <c r="F452" s="403" t="s">
        <v>337</v>
      </c>
      <c r="G452" s="403"/>
      <c r="H452" s="285" t="s">
        <v>41</v>
      </c>
      <c r="I452" s="288">
        <v>1</v>
      </c>
      <c r="J452" s="287"/>
      <c r="K452" s="287">
        <v>130.77000000000001</v>
      </c>
      <c r="L452" s="287">
        <v>130.77000000000001</v>
      </c>
      <c r="O452" s="40"/>
      <c r="P452" s="40"/>
      <c r="Q452" s="40"/>
      <c r="R452" s="40"/>
      <c r="S452" s="40"/>
      <c r="T452" s="40"/>
      <c r="U452" s="40"/>
      <c r="V452" s="40"/>
      <c r="W452" s="40"/>
      <c r="X452" s="40"/>
      <c r="Y452" s="40"/>
    </row>
    <row r="453" spans="1:25" ht="14.25" customHeight="1" x14ac:dyDescent="0.2">
      <c r="A453" s="51"/>
      <c r="B453" s="278" t="s">
        <v>321</v>
      </c>
      <c r="C453" s="291" t="s">
        <v>440</v>
      </c>
      <c r="D453" s="278" t="s">
        <v>40</v>
      </c>
      <c r="E453" s="278" t="s">
        <v>441</v>
      </c>
      <c r="F453" s="407" t="s">
        <v>324</v>
      </c>
      <c r="G453" s="407"/>
      <c r="H453" s="290" t="s">
        <v>325</v>
      </c>
      <c r="I453" s="294">
        <v>0.27700000000000002</v>
      </c>
      <c r="J453" s="294">
        <v>0</v>
      </c>
      <c r="K453" s="292">
        <v>24.23</v>
      </c>
      <c r="L453" s="292">
        <v>6.71</v>
      </c>
      <c r="O453" s="40"/>
      <c r="P453" s="40"/>
      <c r="Q453" s="40"/>
      <c r="R453" s="40"/>
      <c r="S453" s="40"/>
      <c r="T453" s="40"/>
      <c r="U453" s="40"/>
      <c r="V453" s="40"/>
      <c r="W453" s="40"/>
      <c r="X453" s="40"/>
      <c r="Y453" s="40"/>
    </row>
    <row r="454" spans="1:25" ht="14.25" customHeight="1" x14ac:dyDescent="0.2">
      <c r="A454" s="51"/>
      <c r="B454" s="278" t="s">
        <v>321</v>
      </c>
      <c r="C454" s="291" t="s">
        <v>339</v>
      </c>
      <c r="D454" s="278" t="s">
        <v>40</v>
      </c>
      <c r="E454" s="278" t="s">
        <v>340</v>
      </c>
      <c r="F454" s="407" t="s">
        <v>324</v>
      </c>
      <c r="G454" s="407"/>
      <c r="H454" s="290" t="s">
        <v>325</v>
      </c>
      <c r="I454" s="294">
        <v>1.5109999999999999</v>
      </c>
      <c r="J454" s="294">
        <v>0</v>
      </c>
      <c r="K454" s="292">
        <v>27.55</v>
      </c>
      <c r="L454" s="292">
        <v>41.62</v>
      </c>
      <c r="O454" s="40"/>
      <c r="P454" s="40"/>
      <c r="Q454" s="40"/>
      <c r="R454" s="40"/>
      <c r="S454" s="40"/>
      <c r="T454" s="40"/>
      <c r="U454" s="40"/>
      <c r="V454" s="40"/>
      <c r="W454" s="40"/>
      <c r="X454" s="40"/>
      <c r="Y454" s="40"/>
    </row>
    <row r="455" spans="1:25" ht="14.25" customHeight="1" x14ac:dyDescent="0.2">
      <c r="A455" s="51"/>
      <c r="B455" s="278" t="s">
        <v>321</v>
      </c>
      <c r="C455" s="291" t="s">
        <v>532</v>
      </c>
      <c r="D455" s="278" t="s">
        <v>40</v>
      </c>
      <c r="E455" s="278" t="s">
        <v>533</v>
      </c>
      <c r="F455" s="407" t="s">
        <v>337</v>
      </c>
      <c r="G455" s="407"/>
      <c r="H455" s="290" t="s">
        <v>41</v>
      </c>
      <c r="I455" s="294">
        <v>0.29699999999999999</v>
      </c>
      <c r="J455" s="294">
        <v>0</v>
      </c>
      <c r="K455" s="292">
        <v>133.38999999999999</v>
      </c>
      <c r="L455" s="292">
        <v>39.61</v>
      </c>
      <c r="O455" s="40"/>
      <c r="P455" s="40"/>
      <c r="Q455" s="40"/>
      <c r="R455" s="40"/>
      <c r="S455" s="40"/>
      <c r="T455" s="40"/>
      <c r="U455" s="40"/>
      <c r="V455" s="40"/>
      <c r="W455" s="40"/>
      <c r="X455" s="40"/>
      <c r="Y455" s="40"/>
    </row>
    <row r="456" spans="1:25" ht="14.25" customHeight="1" x14ac:dyDescent="0.2">
      <c r="A456" s="51"/>
      <c r="B456" s="274" t="s">
        <v>347</v>
      </c>
      <c r="C456" s="296" t="s">
        <v>529</v>
      </c>
      <c r="D456" s="274" t="s">
        <v>40</v>
      </c>
      <c r="E456" s="274" t="s">
        <v>530</v>
      </c>
      <c r="F456" s="404" t="s">
        <v>364</v>
      </c>
      <c r="G456" s="404"/>
      <c r="H456" s="295" t="s">
        <v>531</v>
      </c>
      <c r="I456" s="298">
        <v>0.47399999999999998</v>
      </c>
      <c r="J456" s="298">
        <v>0</v>
      </c>
      <c r="K456" s="297">
        <v>7.36</v>
      </c>
      <c r="L456" s="297">
        <v>3.48</v>
      </c>
      <c r="O456" s="40"/>
      <c r="P456" s="40"/>
      <c r="Q456" s="40"/>
      <c r="R456" s="40"/>
      <c r="S456" s="40"/>
      <c r="T456" s="40"/>
      <c r="U456" s="40"/>
      <c r="V456" s="40"/>
      <c r="W456" s="40"/>
      <c r="X456" s="40"/>
      <c r="Y456" s="40"/>
    </row>
    <row r="457" spans="1:25" ht="14.25" customHeight="1" x14ac:dyDescent="0.2">
      <c r="A457" s="51"/>
      <c r="B457" s="274" t="s">
        <v>347</v>
      </c>
      <c r="C457" s="296" t="s">
        <v>536</v>
      </c>
      <c r="D457" s="274" t="s">
        <v>40</v>
      </c>
      <c r="E457" s="274" t="s">
        <v>537</v>
      </c>
      <c r="F457" s="404" t="s">
        <v>364</v>
      </c>
      <c r="G457" s="404"/>
      <c r="H457" s="295" t="s">
        <v>3676</v>
      </c>
      <c r="I457" s="298">
        <v>1.1859999999999999</v>
      </c>
      <c r="J457" s="298">
        <v>0</v>
      </c>
      <c r="K457" s="297">
        <v>6.71</v>
      </c>
      <c r="L457" s="297">
        <v>7.95</v>
      </c>
      <c r="O457" s="40"/>
      <c r="P457" s="40"/>
      <c r="Q457" s="40"/>
      <c r="R457" s="40"/>
      <c r="S457" s="40"/>
      <c r="T457" s="40"/>
      <c r="U457" s="40"/>
      <c r="V457" s="40"/>
      <c r="W457" s="40"/>
      <c r="X457" s="40"/>
      <c r="Y457" s="40"/>
    </row>
    <row r="458" spans="1:25" ht="14.25" customHeight="1" x14ac:dyDescent="0.2">
      <c r="A458" s="51"/>
      <c r="B458" s="274" t="s">
        <v>347</v>
      </c>
      <c r="C458" s="296" t="s">
        <v>534</v>
      </c>
      <c r="D458" s="274" t="s">
        <v>40</v>
      </c>
      <c r="E458" s="274" t="s">
        <v>535</v>
      </c>
      <c r="F458" s="404" t="s">
        <v>364</v>
      </c>
      <c r="G458" s="404"/>
      <c r="H458" s="295" t="s">
        <v>3676</v>
      </c>
      <c r="I458" s="298">
        <v>1.1859999999999999</v>
      </c>
      <c r="J458" s="298">
        <v>0</v>
      </c>
      <c r="K458" s="297">
        <v>22.18</v>
      </c>
      <c r="L458" s="297">
        <v>26.3</v>
      </c>
      <c r="O458" s="40"/>
      <c r="P458" s="40"/>
      <c r="Q458" s="40"/>
      <c r="R458" s="40"/>
      <c r="S458" s="40"/>
      <c r="T458" s="40"/>
      <c r="U458" s="40"/>
      <c r="V458" s="40"/>
      <c r="W458" s="40"/>
      <c r="X458" s="40"/>
      <c r="Y458" s="40"/>
    </row>
    <row r="459" spans="1:25" ht="14.25" customHeight="1" x14ac:dyDescent="0.2">
      <c r="A459" s="51"/>
      <c r="B459" s="274" t="s">
        <v>347</v>
      </c>
      <c r="C459" s="296" t="s">
        <v>527</v>
      </c>
      <c r="D459" s="274" t="s">
        <v>40</v>
      </c>
      <c r="E459" s="274" t="s">
        <v>528</v>
      </c>
      <c r="F459" s="404" t="s">
        <v>364</v>
      </c>
      <c r="G459" s="404"/>
      <c r="H459" s="295" t="s">
        <v>3676</v>
      </c>
      <c r="I459" s="298">
        <v>9.0499999999999997E-2</v>
      </c>
      <c r="J459" s="298">
        <v>0</v>
      </c>
      <c r="K459" s="297">
        <v>20</v>
      </c>
      <c r="L459" s="297">
        <v>1.81</v>
      </c>
      <c r="O459" s="40"/>
      <c r="P459" s="40"/>
      <c r="Q459" s="40"/>
      <c r="R459" s="40"/>
      <c r="S459" s="40"/>
      <c r="T459" s="40"/>
      <c r="U459" s="40"/>
      <c r="V459" s="40"/>
      <c r="W459" s="40"/>
      <c r="X459" s="40"/>
      <c r="Y459" s="40"/>
    </row>
    <row r="460" spans="1:25" ht="14.25" customHeight="1" x14ac:dyDescent="0.2">
      <c r="A460" s="51"/>
      <c r="B460" s="274" t="s">
        <v>347</v>
      </c>
      <c r="C460" s="296" t="s">
        <v>479</v>
      </c>
      <c r="D460" s="274" t="s">
        <v>40</v>
      </c>
      <c r="E460" s="274" t="s">
        <v>480</v>
      </c>
      <c r="F460" s="404" t="s">
        <v>348</v>
      </c>
      <c r="G460" s="404"/>
      <c r="H460" s="295" t="s">
        <v>65</v>
      </c>
      <c r="I460" s="298">
        <v>3.3000000000000002E-2</v>
      </c>
      <c r="J460" s="298">
        <v>0</v>
      </c>
      <c r="K460" s="297">
        <v>18.829999999999998</v>
      </c>
      <c r="L460" s="297">
        <v>0.62</v>
      </c>
      <c r="O460" s="40"/>
      <c r="P460" s="40"/>
      <c r="Q460" s="40"/>
      <c r="R460" s="40"/>
      <c r="S460" s="40"/>
      <c r="T460" s="40"/>
      <c r="U460" s="40"/>
      <c r="V460" s="40"/>
      <c r="W460" s="40"/>
      <c r="X460" s="40"/>
      <c r="Y460" s="40"/>
    </row>
    <row r="461" spans="1:25" ht="14.25" customHeight="1" x14ac:dyDescent="0.2">
      <c r="A461" s="51"/>
      <c r="B461" s="274" t="s">
        <v>347</v>
      </c>
      <c r="C461" s="296" t="s">
        <v>473</v>
      </c>
      <c r="D461" s="274" t="s">
        <v>40</v>
      </c>
      <c r="E461" s="274" t="s">
        <v>474</v>
      </c>
      <c r="F461" s="404" t="s">
        <v>348</v>
      </c>
      <c r="G461" s="404"/>
      <c r="H461" s="295" t="s">
        <v>55</v>
      </c>
      <c r="I461" s="298">
        <v>0.372</v>
      </c>
      <c r="J461" s="298">
        <v>0</v>
      </c>
      <c r="K461" s="297">
        <v>6.99</v>
      </c>
      <c r="L461" s="297">
        <v>2.6</v>
      </c>
      <c r="O461" s="40"/>
      <c r="P461" s="40"/>
      <c r="Q461" s="40"/>
      <c r="R461" s="40"/>
      <c r="S461" s="40"/>
      <c r="T461" s="40"/>
      <c r="U461" s="40"/>
      <c r="V461" s="40"/>
      <c r="W461" s="40"/>
      <c r="X461" s="40"/>
      <c r="Y461" s="40"/>
    </row>
    <row r="462" spans="1:25" ht="14.25" customHeight="1" x14ac:dyDescent="0.2">
      <c r="A462" s="51"/>
      <c r="B462" s="274" t="s">
        <v>347</v>
      </c>
      <c r="C462" s="296" t="s">
        <v>471</v>
      </c>
      <c r="D462" s="274" t="s">
        <v>40</v>
      </c>
      <c r="E462" s="274" t="s">
        <v>472</v>
      </c>
      <c r="F462" s="404" t="s">
        <v>348</v>
      </c>
      <c r="G462" s="404"/>
      <c r="H462" s="295" t="s">
        <v>465</v>
      </c>
      <c r="I462" s="298">
        <v>0.01</v>
      </c>
      <c r="J462" s="298">
        <v>0</v>
      </c>
      <c r="K462" s="297">
        <v>7.46</v>
      </c>
      <c r="L462" s="297">
        <v>7.0000000000000007E-2</v>
      </c>
      <c r="O462" s="40"/>
      <c r="P462" s="40"/>
      <c r="Q462" s="40"/>
      <c r="R462" s="40"/>
      <c r="S462" s="40"/>
      <c r="T462" s="40"/>
      <c r="U462" s="40"/>
      <c r="V462" s="40"/>
      <c r="W462" s="40"/>
      <c r="X462" s="40"/>
      <c r="Y462" s="40"/>
    </row>
    <row r="463" spans="1:25" ht="14.25" customHeight="1" x14ac:dyDescent="0.2">
      <c r="A463" s="51"/>
      <c r="B463" s="275"/>
      <c r="C463" s="275"/>
      <c r="D463" s="275"/>
      <c r="E463" s="275"/>
      <c r="F463" s="275"/>
      <c r="G463" s="275" t="s">
        <v>331</v>
      </c>
      <c r="H463" s="302">
        <v>48.12</v>
      </c>
      <c r="I463" s="275" t="s">
        <v>332</v>
      </c>
      <c r="J463" s="302">
        <v>0</v>
      </c>
      <c r="K463" s="275" t="s">
        <v>333</v>
      </c>
      <c r="L463" s="302">
        <v>48.12</v>
      </c>
      <c r="O463" s="40"/>
      <c r="P463" s="40"/>
      <c r="Q463" s="40"/>
      <c r="R463" s="40"/>
      <c r="S463" s="40"/>
      <c r="T463" s="40"/>
      <c r="U463" s="40"/>
      <c r="V463" s="40"/>
      <c r="W463" s="40"/>
      <c r="X463" s="40"/>
      <c r="Y463" s="40"/>
    </row>
    <row r="464" spans="1:25" ht="14.25" customHeight="1" thickBot="1" x14ac:dyDescent="0.25">
      <c r="A464" s="51"/>
      <c r="B464" s="275"/>
      <c r="C464" s="275"/>
      <c r="D464" s="275"/>
      <c r="E464" s="275"/>
      <c r="F464" s="275"/>
      <c r="G464" s="275" t="s">
        <v>334</v>
      </c>
      <c r="H464" s="302">
        <v>27.21</v>
      </c>
      <c r="I464" s="409"/>
      <c r="J464" s="409" t="s">
        <v>335</v>
      </c>
      <c r="K464" s="275"/>
      <c r="L464" s="302">
        <v>157.97999999999999</v>
      </c>
      <c r="O464" s="40"/>
      <c r="P464" s="40"/>
      <c r="Q464" s="40"/>
      <c r="R464" s="40"/>
      <c r="S464" s="40"/>
      <c r="T464" s="40"/>
      <c r="U464" s="40"/>
      <c r="V464" s="40"/>
      <c r="W464" s="40"/>
      <c r="X464" s="40"/>
      <c r="Y464" s="40"/>
    </row>
    <row r="465" spans="1:25" ht="14.25" customHeight="1" thickTop="1" x14ac:dyDescent="0.2">
      <c r="A465" s="51"/>
      <c r="B465" s="289"/>
      <c r="C465" s="289"/>
      <c r="D465" s="289"/>
      <c r="E465" s="289"/>
      <c r="F465" s="289"/>
      <c r="G465" s="289"/>
      <c r="H465" s="289"/>
      <c r="I465" s="289"/>
      <c r="J465" s="289"/>
      <c r="K465" s="289"/>
      <c r="L465" s="289"/>
      <c r="O465" s="40"/>
      <c r="P465" s="40"/>
      <c r="Q465" s="40"/>
      <c r="R465" s="40"/>
      <c r="S465" s="40"/>
      <c r="T465" s="40"/>
      <c r="U465" s="40"/>
      <c r="V465" s="40"/>
      <c r="W465" s="40"/>
      <c r="X465" s="40"/>
      <c r="Y465" s="40"/>
    </row>
    <row r="466" spans="1:25" ht="14.25" customHeight="1" x14ac:dyDescent="0.2">
      <c r="A466" s="51"/>
      <c r="B466" s="276" t="s">
        <v>103</v>
      </c>
      <c r="C466" s="277" t="s">
        <v>28</v>
      </c>
      <c r="D466" s="276" t="s">
        <v>29</v>
      </c>
      <c r="E466" s="276" t="s">
        <v>30</v>
      </c>
      <c r="F466" s="405" t="s">
        <v>318</v>
      </c>
      <c r="G466" s="405"/>
      <c r="H466" s="284" t="s">
        <v>31</v>
      </c>
      <c r="I466" s="277" t="s">
        <v>32</v>
      </c>
      <c r="J466" s="277" t="s">
        <v>2407</v>
      </c>
      <c r="K466" s="277" t="s">
        <v>33</v>
      </c>
      <c r="L466" s="277" t="s">
        <v>35</v>
      </c>
      <c r="O466" s="40"/>
      <c r="P466" s="40"/>
      <c r="Q466" s="40"/>
      <c r="R466" s="40"/>
      <c r="S466" s="40"/>
      <c r="T466" s="40"/>
      <c r="U466" s="40"/>
      <c r="V466" s="40"/>
      <c r="W466" s="40"/>
      <c r="X466" s="40"/>
      <c r="Y466" s="40"/>
    </row>
    <row r="467" spans="1:25" ht="14.25" customHeight="1" x14ac:dyDescent="0.2">
      <c r="A467" s="51"/>
      <c r="B467" s="273" t="s">
        <v>319</v>
      </c>
      <c r="C467" s="286" t="s">
        <v>104</v>
      </c>
      <c r="D467" s="273" t="s">
        <v>40</v>
      </c>
      <c r="E467" s="273" t="s">
        <v>105</v>
      </c>
      <c r="F467" s="403" t="s">
        <v>337</v>
      </c>
      <c r="G467" s="403"/>
      <c r="H467" s="285" t="s">
        <v>65</v>
      </c>
      <c r="I467" s="288">
        <v>1</v>
      </c>
      <c r="J467" s="287"/>
      <c r="K467" s="287">
        <v>13.61</v>
      </c>
      <c r="L467" s="287">
        <v>13.61</v>
      </c>
      <c r="O467" s="40"/>
      <c r="P467" s="40"/>
      <c r="Q467" s="40"/>
      <c r="R467" s="40"/>
      <c r="S467" s="40"/>
      <c r="T467" s="40"/>
      <c r="U467" s="40"/>
      <c r="V467" s="40"/>
      <c r="W467" s="40"/>
      <c r="X467" s="40"/>
      <c r="Y467" s="40"/>
    </row>
    <row r="468" spans="1:25" ht="14.25" customHeight="1" x14ac:dyDescent="0.2">
      <c r="A468" s="51"/>
      <c r="B468" s="278" t="s">
        <v>321</v>
      </c>
      <c r="C468" s="291" t="s">
        <v>481</v>
      </c>
      <c r="D468" s="278" t="s">
        <v>40</v>
      </c>
      <c r="E468" s="278" t="s">
        <v>482</v>
      </c>
      <c r="F468" s="407" t="s">
        <v>324</v>
      </c>
      <c r="G468" s="407"/>
      <c r="H468" s="290" t="s">
        <v>325</v>
      </c>
      <c r="I468" s="294">
        <v>1.29E-2</v>
      </c>
      <c r="J468" s="294">
        <v>0</v>
      </c>
      <c r="K468" s="292">
        <v>24.31</v>
      </c>
      <c r="L468" s="292">
        <v>0.31</v>
      </c>
      <c r="O468" s="40"/>
      <c r="P468" s="40"/>
      <c r="Q468" s="40"/>
      <c r="R468" s="40"/>
      <c r="S468" s="40"/>
      <c r="T468" s="40"/>
      <c r="U468" s="40"/>
      <c r="V468" s="40"/>
      <c r="W468" s="40"/>
      <c r="X468" s="40"/>
      <c r="Y468" s="40"/>
    </row>
    <row r="469" spans="1:25" ht="14.25" customHeight="1" x14ac:dyDescent="0.2">
      <c r="A469" s="51"/>
      <c r="B469" s="278" t="s">
        <v>321</v>
      </c>
      <c r="C469" s="291" t="s">
        <v>483</v>
      </c>
      <c r="D469" s="278" t="s">
        <v>40</v>
      </c>
      <c r="E469" s="278" t="s">
        <v>484</v>
      </c>
      <c r="F469" s="407" t="s">
        <v>324</v>
      </c>
      <c r="G469" s="407"/>
      <c r="H469" s="290" t="s">
        <v>325</v>
      </c>
      <c r="I469" s="294">
        <v>7.9000000000000001E-2</v>
      </c>
      <c r="J469" s="294">
        <v>0</v>
      </c>
      <c r="K469" s="292">
        <v>27.69</v>
      </c>
      <c r="L469" s="292">
        <v>2.1800000000000002</v>
      </c>
      <c r="O469" s="40"/>
      <c r="P469" s="40"/>
      <c r="Q469" s="40"/>
      <c r="R469" s="40"/>
      <c r="S469" s="40"/>
      <c r="T469" s="40"/>
      <c r="U469" s="40"/>
      <c r="V469" s="40"/>
      <c r="W469" s="40"/>
      <c r="X469" s="40"/>
      <c r="Y469" s="40"/>
    </row>
    <row r="470" spans="1:25" ht="14.25" customHeight="1" x14ac:dyDescent="0.2">
      <c r="A470" s="51"/>
      <c r="B470" s="278" t="s">
        <v>321</v>
      </c>
      <c r="C470" s="291" t="s">
        <v>491</v>
      </c>
      <c r="D470" s="278" t="s">
        <v>40</v>
      </c>
      <c r="E470" s="278" t="s">
        <v>492</v>
      </c>
      <c r="F470" s="407" t="s">
        <v>337</v>
      </c>
      <c r="G470" s="407"/>
      <c r="H470" s="290" t="s">
        <v>65</v>
      </c>
      <c r="I470" s="294">
        <v>1</v>
      </c>
      <c r="J470" s="294">
        <v>0</v>
      </c>
      <c r="K470" s="292">
        <v>10.48</v>
      </c>
      <c r="L470" s="292">
        <v>10.48</v>
      </c>
      <c r="O470" s="40"/>
      <c r="P470" s="40"/>
      <c r="Q470" s="40"/>
      <c r="R470" s="40"/>
      <c r="S470" s="40"/>
      <c r="T470" s="40"/>
      <c r="U470" s="40"/>
      <c r="V470" s="40"/>
      <c r="W470" s="40"/>
      <c r="X470" s="40"/>
      <c r="Y470" s="40"/>
    </row>
    <row r="471" spans="1:25" ht="14.25" customHeight="1" x14ac:dyDescent="0.2">
      <c r="A471" s="51"/>
      <c r="B471" s="274" t="s">
        <v>347</v>
      </c>
      <c r="C471" s="296" t="s">
        <v>487</v>
      </c>
      <c r="D471" s="274" t="s">
        <v>40</v>
      </c>
      <c r="E471" s="274" t="s">
        <v>488</v>
      </c>
      <c r="F471" s="404" t="s">
        <v>348</v>
      </c>
      <c r="G471" s="404"/>
      <c r="H471" s="295" t="s">
        <v>44</v>
      </c>
      <c r="I471" s="298">
        <v>0.97</v>
      </c>
      <c r="J471" s="298">
        <v>0</v>
      </c>
      <c r="K471" s="297">
        <v>0.12</v>
      </c>
      <c r="L471" s="297">
        <v>0.11</v>
      </c>
      <c r="O471" s="40"/>
      <c r="P471" s="40"/>
      <c r="Q471" s="40"/>
      <c r="R471" s="40"/>
      <c r="S471" s="40"/>
      <c r="T471" s="40"/>
      <c r="U471" s="40"/>
      <c r="V471" s="40"/>
      <c r="W471" s="40"/>
      <c r="X471" s="40"/>
      <c r="Y471" s="40"/>
    </row>
    <row r="472" spans="1:25" ht="14.25" customHeight="1" x14ac:dyDescent="0.2">
      <c r="A472" s="51"/>
      <c r="B472" s="274" t="s">
        <v>347</v>
      </c>
      <c r="C472" s="296" t="s">
        <v>489</v>
      </c>
      <c r="D472" s="274" t="s">
        <v>40</v>
      </c>
      <c r="E472" s="274" t="s">
        <v>490</v>
      </c>
      <c r="F472" s="404" t="s">
        <v>348</v>
      </c>
      <c r="G472" s="404"/>
      <c r="H472" s="295" t="s">
        <v>65</v>
      </c>
      <c r="I472" s="298">
        <v>2.5000000000000001E-2</v>
      </c>
      <c r="J472" s="298">
        <v>0</v>
      </c>
      <c r="K472" s="297">
        <v>21.22</v>
      </c>
      <c r="L472" s="297">
        <v>0.53</v>
      </c>
      <c r="O472" s="40"/>
      <c r="P472" s="40"/>
      <c r="Q472" s="40"/>
      <c r="R472" s="40"/>
      <c r="S472" s="40"/>
      <c r="T472" s="40"/>
      <c r="U472" s="40"/>
      <c r="V472" s="40"/>
      <c r="W472" s="40"/>
      <c r="X472" s="40"/>
      <c r="Y472" s="40"/>
    </row>
    <row r="473" spans="1:25" ht="14.25" customHeight="1" x14ac:dyDescent="0.2">
      <c r="A473" s="51"/>
      <c r="B473" s="275"/>
      <c r="C473" s="275"/>
      <c r="D473" s="275"/>
      <c r="E473" s="275"/>
      <c r="F473" s="275"/>
      <c r="G473" s="275" t="s">
        <v>331</v>
      </c>
      <c r="H473" s="302">
        <v>2.71</v>
      </c>
      <c r="I473" s="275" t="s">
        <v>332</v>
      </c>
      <c r="J473" s="302">
        <v>0</v>
      </c>
      <c r="K473" s="275" t="s">
        <v>333</v>
      </c>
      <c r="L473" s="302">
        <v>2.71</v>
      </c>
      <c r="O473" s="40"/>
      <c r="P473" s="40"/>
      <c r="Q473" s="40"/>
      <c r="R473" s="40"/>
      <c r="S473" s="40"/>
      <c r="T473" s="40"/>
      <c r="U473" s="40"/>
      <c r="V473" s="40"/>
      <c r="W473" s="40"/>
      <c r="X473" s="40"/>
      <c r="Y473" s="40"/>
    </row>
    <row r="474" spans="1:25" ht="14.25" customHeight="1" thickBot="1" x14ac:dyDescent="0.25">
      <c r="A474" s="51"/>
      <c r="B474" s="275"/>
      <c r="C474" s="275"/>
      <c r="D474" s="275"/>
      <c r="E474" s="275"/>
      <c r="F474" s="275"/>
      <c r="G474" s="275" t="s">
        <v>334</v>
      </c>
      <c r="H474" s="302">
        <v>2.83</v>
      </c>
      <c r="I474" s="409"/>
      <c r="J474" s="409" t="s">
        <v>335</v>
      </c>
      <c r="K474" s="275"/>
      <c r="L474" s="302">
        <v>16.440000000000001</v>
      </c>
      <c r="O474" s="40"/>
      <c r="P474" s="40"/>
      <c r="Q474" s="40"/>
      <c r="R474" s="40"/>
      <c r="S474" s="40"/>
      <c r="T474" s="40"/>
      <c r="U474" s="40"/>
      <c r="V474" s="40"/>
      <c r="W474" s="40"/>
      <c r="X474" s="40"/>
      <c r="Y474" s="40"/>
    </row>
    <row r="475" spans="1:25" ht="14.25" customHeight="1" thickTop="1" x14ac:dyDescent="0.2">
      <c r="A475" s="51"/>
      <c r="B475" s="289"/>
      <c r="C475" s="289"/>
      <c r="D475" s="289"/>
      <c r="E475" s="289"/>
      <c r="F475" s="289"/>
      <c r="G475" s="289"/>
      <c r="H475" s="289"/>
      <c r="I475" s="289"/>
      <c r="J475" s="289"/>
      <c r="K475" s="289"/>
      <c r="L475" s="289"/>
      <c r="O475" s="40"/>
      <c r="P475" s="40"/>
      <c r="Q475" s="40"/>
      <c r="R475" s="40"/>
      <c r="S475" s="40"/>
      <c r="T475" s="40"/>
      <c r="U475" s="40"/>
      <c r="V475" s="40"/>
      <c r="W475" s="40"/>
      <c r="X475" s="40"/>
      <c r="Y475" s="40"/>
    </row>
    <row r="476" spans="1:25" ht="14.25" customHeight="1" x14ac:dyDescent="0.2">
      <c r="A476" s="51"/>
      <c r="B476" s="276" t="s">
        <v>106</v>
      </c>
      <c r="C476" s="277" t="s">
        <v>28</v>
      </c>
      <c r="D476" s="276" t="s">
        <v>29</v>
      </c>
      <c r="E476" s="276" t="s">
        <v>30</v>
      </c>
      <c r="F476" s="405" t="s">
        <v>318</v>
      </c>
      <c r="G476" s="405"/>
      <c r="H476" s="284" t="s">
        <v>31</v>
      </c>
      <c r="I476" s="277" t="s">
        <v>32</v>
      </c>
      <c r="J476" s="277" t="s">
        <v>2407</v>
      </c>
      <c r="K476" s="277" t="s">
        <v>33</v>
      </c>
      <c r="L476" s="277" t="s">
        <v>35</v>
      </c>
      <c r="O476" s="40"/>
      <c r="P476" s="40"/>
      <c r="Q476" s="40"/>
      <c r="R476" s="40"/>
      <c r="S476" s="40"/>
      <c r="T476" s="40"/>
      <c r="U476" s="40"/>
      <c r="V476" s="40"/>
      <c r="W476" s="40"/>
      <c r="X476" s="40"/>
      <c r="Y476" s="40"/>
    </row>
    <row r="477" spans="1:25" ht="14.25" customHeight="1" x14ac:dyDescent="0.2">
      <c r="A477" s="51"/>
      <c r="B477" s="273" t="s">
        <v>319</v>
      </c>
      <c r="C477" s="286" t="s">
        <v>107</v>
      </c>
      <c r="D477" s="273" t="s">
        <v>40</v>
      </c>
      <c r="E477" s="273" t="s">
        <v>108</v>
      </c>
      <c r="F477" s="403" t="s">
        <v>337</v>
      </c>
      <c r="G477" s="403"/>
      <c r="H477" s="285" t="s">
        <v>65</v>
      </c>
      <c r="I477" s="288">
        <v>1</v>
      </c>
      <c r="J477" s="287"/>
      <c r="K477" s="287">
        <v>12.8</v>
      </c>
      <c r="L477" s="287">
        <v>12.8</v>
      </c>
      <c r="O477" s="40"/>
      <c r="P477" s="40"/>
      <c r="Q477" s="40"/>
      <c r="R477" s="40"/>
      <c r="S477" s="40"/>
      <c r="T477" s="40"/>
      <c r="U477" s="40"/>
      <c r="V477" s="40"/>
      <c r="W477" s="40"/>
      <c r="X477" s="40"/>
      <c r="Y477" s="40"/>
    </row>
    <row r="478" spans="1:25" ht="14.25" customHeight="1" x14ac:dyDescent="0.2">
      <c r="A478" s="51"/>
      <c r="B478" s="278" t="s">
        <v>321</v>
      </c>
      <c r="C478" s="291" t="s">
        <v>493</v>
      </c>
      <c r="D478" s="278" t="s">
        <v>40</v>
      </c>
      <c r="E478" s="278" t="s">
        <v>494</v>
      </c>
      <c r="F478" s="407" t="s">
        <v>337</v>
      </c>
      <c r="G478" s="407"/>
      <c r="H478" s="290" t="s">
        <v>65</v>
      </c>
      <c r="I478" s="294">
        <v>1</v>
      </c>
      <c r="J478" s="294">
        <v>0</v>
      </c>
      <c r="K478" s="292">
        <v>10.42</v>
      </c>
      <c r="L478" s="292">
        <v>10.42</v>
      </c>
      <c r="O478" s="40"/>
      <c r="P478" s="40"/>
      <c r="Q478" s="40"/>
      <c r="R478" s="40"/>
      <c r="S478" s="40"/>
      <c r="T478" s="40"/>
      <c r="U478" s="40"/>
      <c r="V478" s="40"/>
      <c r="W478" s="40"/>
      <c r="X478" s="40"/>
      <c r="Y478" s="40"/>
    </row>
    <row r="479" spans="1:25" ht="14.25" customHeight="1" x14ac:dyDescent="0.2">
      <c r="A479" s="51"/>
      <c r="B479" s="278" t="s">
        <v>321</v>
      </c>
      <c r="C479" s="291" t="s">
        <v>481</v>
      </c>
      <c r="D479" s="278" t="s">
        <v>40</v>
      </c>
      <c r="E479" s="278" t="s">
        <v>482</v>
      </c>
      <c r="F479" s="407" t="s">
        <v>324</v>
      </c>
      <c r="G479" s="407"/>
      <c r="H479" s="290" t="s">
        <v>325</v>
      </c>
      <c r="I479" s="294">
        <v>9.1999999999999998E-3</v>
      </c>
      <c r="J479" s="294">
        <v>0</v>
      </c>
      <c r="K479" s="292">
        <v>24.31</v>
      </c>
      <c r="L479" s="292">
        <v>0.22</v>
      </c>
      <c r="O479" s="40"/>
      <c r="P479" s="40"/>
      <c r="Q479" s="40"/>
      <c r="R479" s="40"/>
      <c r="S479" s="40"/>
      <c r="T479" s="40"/>
      <c r="U479" s="40"/>
      <c r="V479" s="40"/>
      <c r="W479" s="40"/>
      <c r="X479" s="40"/>
      <c r="Y479" s="40"/>
    </row>
    <row r="480" spans="1:25" ht="14.25" customHeight="1" x14ac:dyDescent="0.2">
      <c r="A480" s="51"/>
      <c r="B480" s="278" t="s">
        <v>321</v>
      </c>
      <c r="C480" s="291" t="s">
        <v>483</v>
      </c>
      <c r="D480" s="278" t="s">
        <v>40</v>
      </c>
      <c r="E480" s="278" t="s">
        <v>484</v>
      </c>
      <c r="F480" s="407" t="s">
        <v>324</v>
      </c>
      <c r="G480" s="407"/>
      <c r="H480" s="290" t="s">
        <v>325</v>
      </c>
      <c r="I480" s="294">
        <v>5.6099999999999997E-2</v>
      </c>
      <c r="J480" s="294">
        <v>0</v>
      </c>
      <c r="K480" s="292">
        <v>27.69</v>
      </c>
      <c r="L480" s="292">
        <v>1.55</v>
      </c>
      <c r="O480" s="40"/>
      <c r="P480" s="40"/>
      <c r="Q480" s="40"/>
      <c r="R480" s="40"/>
      <c r="S480" s="40"/>
      <c r="T480" s="40"/>
      <c r="U480" s="40"/>
      <c r="V480" s="40"/>
      <c r="W480" s="40"/>
      <c r="X480" s="40"/>
      <c r="Y480" s="40"/>
    </row>
    <row r="481" spans="1:25" ht="14.25" customHeight="1" x14ac:dyDescent="0.2">
      <c r="A481" s="51"/>
      <c r="B481" s="274" t="s">
        <v>347</v>
      </c>
      <c r="C481" s="296" t="s">
        <v>487</v>
      </c>
      <c r="D481" s="274" t="s">
        <v>40</v>
      </c>
      <c r="E481" s="274" t="s">
        <v>488</v>
      </c>
      <c r="F481" s="404" t="s">
        <v>348</v>
      </c>
      <c r="G481" s="404"/>
      <c r="H481" s="295" t="s">
        <v>44</v>
      </c>
      <c r="I481" s="298">
        <v>0.74299999999999999</v>
      </c>
      <c r="J481" s="298">
        <v>0</v>
      </c>
      <c r="K481" s="297">
        <v>0.12</v>
      </c>
      <c r="L481" s="297">
        <v>0.08</v>
      </c>
      <c r="O481" s="40"/>
      <c r="P481" s="40"/>
      <c r="Q481" s="40"/>
      <c r="R481" s="40"/>
      <c r="S481" s="40"/>
      <c r="T481" s="40"/>
      <c r="U481" s="40"/>
      <c r="V481" s="40"/>
      <c r="W481" s="40"/>
      <c r="X481" s="40"/>
      <c r="Y481" s="40"/>
    </row>
    <row r="482" spans="1:25" ht="15.75" customHeight="1" x14ac:dyDescent="0.2">
      <c r="A482" s="40"/>
      <c r="B482" s="274" t="s">
        <v>347</v>
      </c>
      <c r="C482" s="296" t="s">
        <v>489</v>
      </c>
      <c r="D482" s="274" t="s">
        <v>40</v>
      </c>
      <c r="E482" s="274" t="s">
        <v>490</v>
      </c>
      <c r="F482" s="404" t="s">
        <v>348</v>
      </c>
      <c r="G482" s="404"/>
      <c r="H482" s="295" t="s">
        <v>65</v>
      </c>
      <c r="I482" s="298">
        <v>2.5000000000000001E-2</v>
      </c>
      <c r="J482" s="298">
        <v>0</v>
      </c>
      <c r="K482" s="297">
        <v>21.22</v>
      </c>
      <c r="L482" s="297">
        <v>0.53</v>
      </c>
      <c r="O482" s="40"/>
      <c r="P482" s="40"/>
      <c r="Q482" s="40"/>
      <c r="R482" s="40"/>
      <c r="S482" s="40"/>
      <c r="T482" s="40"/>
      <c r="U482" s="40"/>
      <c r="V482" s="40"/>
      <c r="W482" s="40"/>
      <c r="X482" s="40"/>
      <c r="Y482" s="40"/>
    </row>
    <row r="483" spans="1:25" ht="15.75" customHeight="1" x14ac:dyDescent="0.2">
      <c r="A483" s="40"/>
      <c r="B483" s="275"/>
      <c r="C483" s="275"/>
      <c r="D483" s="275"/>
      <c r="E483" s="275"/>
      <c r="F483" s="275"/>
      <c r="G483" s="275" t="s">
        <v>331</v>
      </c>
      <c r="H483" s="302">
        <v>1.77</v>
      </c>
      <c r="I483" s="275" t="s">
        <v>332</v>
      </c>
      <c r="J483" s="302">
        <v>0</v>
      </c>
      <c r="K483" s="275" t="s">
        <v>333</v>
      </c>
      <c r="L483" s="302">
        <v>1.77</v>
      </c>
      <c r="O483" s="40"/>
      <c r="P483" s="40"/>
      <c r="Q483" s="40"/>
      <c r="R483" s="40"/>
      <c r="S483" s="40"/>
      <c r="T483" s="40"/>
      <c r="U483" s="40"/>
      <c r="V483" s="40"/>
      <c r="W483" s="40"/>
      <c r="X483" s="40"/>
      <c r="Y483" s="40"/>
    </row>
    <row r="484" spans="1:25" ht="15.75" customHeight="1" thickBot="1" x14ac:dyDescent="0.25">
      <c r="A484" s="40"/>
      <c r="B484" s="275"/>
      <c r="C484" s="275"/>
      <c r="D484" s="275"/>
      <c r="E484" s="275"/>
      <c r="F484" s="275"/>
      <c r="G484" s="275" t="s">
        <v>334</v>
      </c>
      <c r="H484" s="302">
        <v>2.66</v>
      </c>
      <c r="I484" s="409"/>
      <c r="J484" s="409" t="s">
        <v>335</v>
      </c>
      <c r="K484" s="275"/>
      <c r="L484" s="302">
        <v>15.46</v>
      </c>
      <c r="O484" s="40"/>
      <c r="P484" s="40"/>
      <c r="Q484" s="40"/>
      <c r="R484" s="40"/>
      <c r="S484" s="40"/>
      <c r="T484" s="40"/>
      <c r="U484" s="40"/>
      <c r="V484" s="40"/>
      <c r="W484" s="40"/>
      <c r="X484" s="40"/>
      <c r="Y484" s="40"/>
    </row>
    <row r="485" spans="1:25" ht="15.75" customHeight="1" thickTop="1" x14ac:dyDescent="0.2">
      <c r="A485" s="40"/>
      <c r="B485" s="289"/>
      <c r="C485" s="289"/>
      <c r="D485" s="289"/>
      <c r="E485" s="289"/>
      <c r="F485" s="289"/>
      <c r="G485" s="289"/>
      <c r="H485" s="289"/>
      <c r="I485" s="289"/>
      <c r="J485" s="289"/>
      <c r="K485" s="289"/>
      <c r="L485" s="289"/>
      <c r="O485" s="40"/>
      <c r="P485" s="40"/>
      <c r="Q485" s="40"/>
      <c r="R485" s="40"/>
      <c r="S485" s="40"/>
      <c r="T485" s="40"/>
      <c r="U485" s="40"/>
      <c r="V485" s="40"/>
      <c r="W485" s="40"/>
      <c r="X485" s="40"/>
      <c r="Y485" s="40"/>
    </row>
    <row r="486" spans="1:25" ht="15.75" customHeight="1" x14ac:dyDescent="0.2">
      <c r="A486" s="40"/>
      <c r="B486" s="276" t="s">
        <v>112</v>
      </c>
      <c r="C486" s="277" t="s">
        <v>28</v>
      </c>
      <c r="D486" s="276" t="s">
        <v>29</v>
      </c>
      <c r="E486" s="276" t="s">
        <v>30</v>
      </c>
      <c r="F486" s="405" t="s">
        <v>318</v>
      </c>
      <c r="G486" s="405"/>
      <c r="H486" s="284" t="s">
        <v>31</v>
      </c>
      <c r="I486" s="277" t="s">
        <v>32</v>
      </c>
      <c r="J486" s="277" t="s">
        <v>2407</v>
      </c>
      <c r="K486" s="277" t="s">
        <v>33</v>
      </c>
      <c r="L486" s="277" t="s">
        <v>35</v>
      </c>
      <c r="O486" s="40"/>
      <c r="P486" s="40"/>
      <c r="Q486" s="40"/>
      <c r="R486" s="40"/>
      <c r="S486" s="40"/>
      <c r="T486" s="40"/>
      <c r="U486" s="40"/>
      <c r="V486" s="40"/>
      <c r="W486" s="40"/>
      <c r="X486" s="40"/>
      <c r="Y486" s="40"/>
    </row>
    <row r="487" spans="1:25" ht="15.75" customHeight="1" x14ac:dyDescent="0.2">
      <c r="A487" s="40"/>
      <c r="B487" s="273" t="s">
        <v>319</v>
      </c>
      <c r="C487" s="286" t="s">
        <v>3257</v>
      </c>
      <c r="D487" s="273" t="s">
        <v>40</v>
      </c>
      <c r="E487" s="273" t="s">
        <v>3258</v>
      </c>
      <c r="F487" s="403" t="s">
        <v>337</v>
      </c>
      <c r="G487" s="403"/>
      <c r="H487" s="285" t="s">
        <v>65</v>
      </c>
      <c r="I487" s="288">
        <v>1</v>
      </c>
      <c r="J487" s="287"/>
      <c r="K487" s="287">
        <v>10.64</v>
      </c>
      <c r="L487" s="287">
        <v>10.64</v>
      </c>
      <c r="O487" s="40"/>
      <c r="P487" s="40"/>
      <c r="Q487" s="40"/>
      <c r="R487" s="40"/>
      <c r="S487" s="40"/>
      <c r="T487" s="40"/>
      <c r="U487" s="40"/>
      <c r="V487" s="40"/>
      <c r="W487" s="40"/>
      <c r="X487" s="40"/>
      <c r="Y487" s="40"/>
    </row>
    <row r="488" spans="1:25" ht="15.75" customHeight="1" x14ac:dyDescent="0.2">
      <c r="A488" s="40"/>
      <c r="B488" s="278" t="s">
        <v>321</v>
      </c>
      <c r="C488" s="291" t="s">
        <v>481</v>
      </c>
      <c r="D488" s="278" t="s">
        <v>40</v>
      </c>
      <c r="E488" s="278" t="s">
        <v>482</v>
      </c>
      <c r="F488" s="407" t="s">
        <v>324</v>
      </c>
      <c r="G488" s="407"/>
      <c r="H488" s="290" t="s">
        <v>325</v>
      </c>
      <c r="I488" s="294">
        <v>2.5000000000000001E-3</v>
      </c>
      <c r="J488" s="294">
        <v>0</v>
      </c>
      <c r="K488" s="292">
        <v>24.31</v>
      </c>
      <c r="L488" s="292">
        <v>0.06</v>
      </c>
      <c r="O488" s="40"/>
      <c r="P488" s="40"/>
      <c r="Q488" s="40"/>
      <c r="R488" s="40"/>
      <c r="S488" s="40"/>
      <c r="T488" s="40"/>
      <c r="U488" s="40"/>
      <c r="V488" s="40"/>
      <c r="W488" s="40"/>
      <c r="X488" s="40"/>
      <c r="Y488" s="40"/>
    </row>
    <row r="489" spans="1:25" ht="15.75" customHeight="1" x14ac:dyDescent="0.2">
      <c r="A489" s="40"/>
      <c r="B489" s="278" t="s">
        <v>321</v>
      </c>
      <c r="C489" s="291" t="s">
        <v>483</v>
      </c>
      <c r="D489" s="278" t="s">
        <v>40</v>
      </c>
      <c r="E489" s="278" t="s">
        <v>484</v>
      </c>
      <c r="F489" s="407" t="s">
        <v>324</v>
      </c>
      <c r="G489" s="407"/>
      <c r="H489" s="290" t="s">
        <v>325</v>
      </c>
      <c r="I489" s="294">
        <v>1.52E-2</v>
      </c>
      <c r="J489" s="294">
        <v>0</v>
      </c>
      <c r="K489" s="292">
        <v>27.69</v>
      </c>
      <c r="L489" s="292">
        <v>0.42</v>
      </c>
      <c r="O489" s="40"/>
      <c r="P489" s="40"/>
      <c r="Q489" s="40"/>
      <c r="R489" s="40"/>
      <c r="S489" s="40"/>
      <c r="T489" s="40"/>
      <c r="U489" s="40"/>
      <c r="V489" s="40"/>
      <c r="W489" s="40"/>
      <c r="X489" s="40"/>
      <c r="Y489" s="40"/>
    </row>
    <row r="490" spans="1:25" ht="15.75" customHeight="1" x14ac:dyDescent="0.2">
      <c r="A490" s="40"/>
      <c r="B490" s="278" t="s">
        <v>321</v>
      </c>
      <c r="C490" s="291" t="s">
        <v>3389</v>
      </c>
      <c r="D490" s="278" t="s">
        <v>40</v>
      </c>
      <c r="E490" s="278" t="s">
        <v>3390</v>
      </c>
      <c r="F490" s="407" t="s">
        <v>337</v>
      </c>
      <c r="G490" s="407"/>
      <c r="H490" s="290" t="s">
        <v>65</v>
      </c>
      <c r="I490" s="294">
        <v>1</v>
      </c>
      <c r="J490" s="294">
        <v>0</v>
      </c>
      <c r="K490" s="292">
        <v>9.6199999999999992</v>
      </c>
      <c r="L490" s="292">
        <v>9.6199999999999992</v>
      </c>
      <c r="O490" s="40"/>
      <c r="P490" s="40"/>
      <c r="Q490" s="40"/>
      <c r="R490" s="40"/>
      <c r="S490" s="40"/>
      <c r="T490" s="40"/>
      <c r="U490" s="40"/>
      <c r="V490" s="40"/>
      <c r="W490" s="40"/>
      <c r="X490" s="40"/>
      <c r="Y490" s="40"/>
    </row>
    <row r="491" spans="1:25" ht="15.75" customHeight="1" x14ac:dyDescent="0.2">
      <c r="A491" s="40"/>
      <c r="B491" s="274" t="s">
        <v>347</v>
      </c>
      <c r="C491" s="296" t="s">
        <v>487</v>
      </c>
      <c r="D491" s="274" t="s">
        <v>40</v>
      </c>
      <c r="E491" s="274" t="s">
        <v>488</v>
      </c>
      <c r="F491" s="404" t="s">
        <v>348</v>
      </c>
      <c r="G491" s="404"/>
      <c r="H491" s="295" t="s">
        <v>44</v>
      </c>
      <c r="I491" s="298">
        <v>0.113</v>
      </c>
      <c r="J491" s="298">
        <v>0</v>
      </c>
      <c r="K491" s="297">
        <v>0.12</v>
      </c>
      <c r="L491" s="297">
        <v>0.01</v>
      </c>
      <c r="O491" s="40"/>
      <c r="P491" s="40"/>
      <c r="Q491" s="40"/>
      <c r="R491" s="40"/>
      <c r="S491" s="40"/>
      <c r="T491" s="40"/>
      <c r="U491" s="40"/>
      <c r="V491" s="40"/>
      <c r="W491" s="40"/>
      <c r="X491" s="40"/>
      <c r="Y491" s="40"/>
    </row>
    <row r="492" spans="1:25" ht="15.75" customHeight="1" x14ac:dyDescent="0.2">
      <c r="A492" s="40"/>
      <c r="B492" s="274" t="s">
        <v>347</v>
      </c>
      <c r="C492" s="296" t="s">
        <v>489</v>
      </c>
      <c r="D492" s="274" t="s">
        <v>40</v>
      </c>
      <c r="E492" s="274" t="s">
        <v>490</v>
      </c>
      <c r="F492" s="404" t="s">
        <v>348</v>
      </c>
      <c r="G492" s="404"/>
      <c r="H492" s="295" t="s">
        <v>65</v>
      </c>
      <c r="I492" s="298">
        <v>2.5000000000000001E-2</v>
      </c>
      <c r="J492" s="298">
        <v>0</v>
      </c>
      <c r="K492" s="297">
        <v>21.22</v>
      </c>
      <c r="L492" s="297">
        <v>0.53</v>
      </c>
      <c r="O492" s="40"/>
      <c r="P492" s="40"/>
      <c r="Q492" s="40"/>
      <c r="R492" s="40"/>
      <c r="S492" s="40"/>
      <c r="T492" s="40"/>
      <c r="U492" s="40"/>
      <c r="V492" s="40"/>
      <c r="W492" s="40"/>
      <c r="X492" s="40"/>
      <c r="Y492" s="40"/>
    </row>
    <row r="493" spans="1:25" ht="15.75" customHeight="1" x14ac:dyDescent="0.2">
      <c r="A493" s="40"/>
      <c r="B493" s="275"/>
      <c r="C493" s="275"/>
      <c r="D493" s="275"/>
      <c r="E493" s="275"/>
      <c r="F493" s="275"/>
      <c r="G493" s="275" t="s">
        <v>331</v>
      </c>
      <c r="H493" s="302">
        <v>0.39</v>
      </c>
      <c r="I493" s="275" t="s">
        <v>332</v>
      </c>
      <c r="J493" s="302">
        <v>0</v>
      </c>
      <c r="K493" s="275" t="s">
        <v>333</v>
      </c>
      <c r="L493" s="302">
        <v>0.39</v>
      </c>
      <c r="O493" s="40"/>
      <c r="P493" s="40"/>
      <c r="Q493" s="40"/>
      <c r="R493" s="40"/>
      <c r="S493" s="40"/>
      <c r="T493" s="40"/>
      <c r="U493" s="40"/>
      <c r="V493" s="40"/>
      <c r="W493" s="40"/>
      <c r="X493" s="40"/>
      <c r="Y493" s="40"/>
    </row>
    <row r="494" spans="1:25" ht="15.75" customHeight="1" thickBot="1" x14ac:dyDescent="0.25">
      <c r="A494" s="40"/>
      <c r="B494" s="275"/>
      <c r="C494" s="275"/>
      <c r="D494" s="275"/>
      <c r="E494" s="275"/>
      <c r="F494" s="275"/>
      <c r="G494" s="275" t="s">
        <v>334</v>
      </c>
      <c r="H494" s="302">
        <v>2.21</v>
      </c>
      <c r="I494" s="409"/>
      <c r="J494" s="409" t="s">
        <v>335</v>
      </c>
      <c r="K494" s="275"/>
      <c r="L494" s="302">
        <v>12.85</v>
      </c>
      <c r="O494" s="40"/>
      <c r="P494" s="40"/>
      <c r="Q494" s="40"/>
      <c r="R494" s="40"/>
      <c r="S494" s="40"/>
      <c r="T494" s="40"/>
      <c r="U494" s="40"/>
      <c r="V494" s="40"/>
      <c r="W494" s="40"/>
      <c r="X494" s="40"/>
      <c r="Y494" s="40"/>
    </row>
    <row r="495" spans="1:25" ht="15.75" customHeight="1" thickTop="1" x14ac:dyDescent="0.2">
      <c r="A495" s="40"/>
      <c r="B495" s="289"/>
      <c r="C495" s="289"/>
      <c r="D495" s="289"/>
      <c r="E495" s="289"/>
      <c r="F495" s="289"/>
      <c r="G495" s="289"/>
      <c r="H495" s="289"/>
      <c r="I495" s="289"/>
      <c r="J495" s="289"/>
      <c r="K495" s="289"/>
      <c r="L495" s="289"/>
      <c r="O495" s="40"/>
      <c r="P495" s="40"/>
      <c r="Q495" s="40"/>
      <c r="R495" s="40"/>
      <c r="S495" s="40"/>
      <c r="T495" s="40"/>
      <c r="U495" s="40"/>
      <c r="V495" s="40"/>
      <c r="W495" s="40"/>
      <c r="X495" s="40"/>
      <c r="Y495" s="40"/>
    </row>
    <row r="496" spans="1:25" ht="15.75" customHeight="1" x14ac:dyDescent="0.2">
      <c r="A496" s="40"/>
      <c r="B496" s="276" t="s">
        <v>114</v>
      </c>
      <c r="C496" s="277" t="s">
        <v>28</v>
      </c>
      <c r="D496" s="276" t="s">
        <v>29</v>
      </c>
      <c r="E496" s="276" t="s">
        <v>30</v>
      </c>
      <c r="F496" s="405" t="s">
        <v>318</v>
      </c>
      <c r="G496" s="405"/>
      <c r="H496" s="284" t="s">
        <v>31</v>
      </c>
      <c r="I496" s="277" t="s">
        <v>32</v>
      </c>
      <c r="J496" s="277" t="s">
        <v>2407</v>
      </c>
      <c r="K496" s="277" t="s">
        <v>33</v>
      </c>
      <c r="L496" s="277" t="s">
        <v>35</v>
      </c>
      <c r="O496" s="40"/>
      <c r="P496" s="40"/>
      <c r="Q496" s="40"/>
      <c r="R496" s="40"/>
      <c r="S496" s="40"/>
      <c r="T496" s="40"/>
      <c r="U496" s="40"/>
      <c r="V496" s="40"/>
      <c r="W496" s="40"/>
      <c r="X496" s="40"/>
      <c r="Y496" s="40"/>
    </row>
    <row r="497" spans="1:25" ht="15.75" customHeight="1" x14ac:dyDescent="0.2">
      <c r="A497" s="40"/>
      <c r="B497" s="273" t="s">
        <v>319</v>
      </c>
      <c r="C497" s="286" t="s">
        <v>2231</v>
      </c>
      <c r="D497" s="273" t="s">
        <v>99</v>
      </c>
      <c r="E497" s="273" t="s">
        <v>2232</v>
      </c>
      <c r="F497" s="403" t="s">
        <v>337</v>
      </c>
      <c r="G497" s="403"/>
      <c r="H497" s="285" t="s">
        <v>59</v>
      </c>
      <c r="I497" s="288">
        <v>1</v>
      </c>
      <c r="J497" s="287"/>
      <c r="K497" s="287">
        <v>727.58</v>
      </c>
      <c r="L497" s="287">
        <v>727.58</v>
      </c>
      <c r="O497" s="40"/>
      <c r="P497" s="40"/>
      <c r="Q497" s="40"/>
      <c r="R497" s="40"/>
      <c r="S497" s="40"/>
      <c r="T497" s="40"/>
      <c r="U497" s="40"/>
      <c r="V497" s="40"/>
      <c r="W497" s="40"/>
      <c r="X497" s="40"/>
      <c r="Y497" s="40"/>
    </row>
    <row r="498" spans="1:25" ht="15.75" customHeight="1" x14ac:dyDescent="0.2">
      <c r="A498" s="40"/>
      <c r="B498" s="278" t="s">
        <v>321</v>
      </c>
      <c r="C498" s="291" t="s">
        <v>503</v>
      </c>
      <c r="D498" s="278" t="s">
        <v>40</v>
      </c>
      <c r="E498" s="278" t="s">
        <v>504</v>
      </c>
      <c r="F498" s="407" t="s">
        <v>328</v>
      </c>
      <c r="G498" s="407"/>
      <c r="H498" s="290" t="s">
        <v>329</v>
      </c>
      <c r="I498" s="294">
        <v>0.13100000000000001</v>
      </c>
      <c r="J498" s="294">
        <v>0</v>
      </c>
      <c r="K498" s="292">
        <v>0.53</v>
      </c>
      <c r="L498" s="292">
        <v>0.06</v>
      </c>
      <c r="O498" s="40"/>
      <c r="P498" s="40"/>
      <c r="Q498" s="40"/>
      <c r="R498" s="40"/>
      <c r="S498" s="40"/>
      <c r="T498" s="40"/>
      <c r="U498" s="40"/>
      <c r="V498" s="40"/>
      <c r="W498" s="40"/>
      <c r="X498" s="40"/>
      <c r="Y498" s="40"/>
    </row>
    <row r="499" spans="1:25" ht="15.75" customHeight="1" x14ac:dyDescent="0.2">
      <c r="A499" s="40"/>
      <c r="B499" s="278" t="s">
        <v>321</v>
      </c>
      <c r="C499" s="291" t="s">
        <v>501</v>
      </c>
      <c r="D499" s="278" t="s">
        <v>40</v>
      </c>
      <c r="E499" s="278" t="s">
        <v>502</v>
      </c>
      <c r="F499" s="407" t="s">
        <v>328</v>
      </c>
      <c r="G499" s="407"/>
      <c r="H499" s="290" t="s">
        <v>330</v>
      </c>
      <c r="I499" s="294">
        <v>0.12</v>
      </c>
      <c r="J499" s="294">
        <v>0</v>
      </c>
      <c r="K499" s="292">
        <v>1.32</v>
      </c>
      <c r="L499" s="292">
        <v>0.15</v>
      </c>
      <c r="O499" s="40"/>
      <c r="P499" s="40"/>
      <c r="Q499" s="40"/>
      <c r="R499" s="40"/>
      <c r="S499" s="40"/>
      <c r="T499" s="40"/>
      <c r="U499" s="40"/>
      <c r="V499" s="40"/>
      <c r="W499" s="40"/>
      <c r="X499" s="40"/>
      <c r="Y499" s="40"/>
    </row>
    <row r="500" spans="1:25" ht="15.75" customHeight="1" x14ac:dyDescent="0.2">
      <c r="A500" s="40"/>
      <c r="B500" s="278" t="s">
        <v>321</v>
      </c>
      <c r="C500" s="291" t="s">
        <v>339</v>
      </c>
      <c r="D500" s="278" t="s">
        <v>40</v>
      </c>
      <c r="E500" s="278" t="s">
        <v>340</v>
      </c>
      <c r="F500" s="407" t="s">
        <v>324</v>
      </c>
      <c r="G500" s="407"/>
      <c r="H500" s="290" t="s">
        <v>325</v>
      </c>
      <c r="I500" s="294">
        <v>0.125</v>
      </c>
      <c r="J500" s="294">
        <v>0</v>
      </c>
      <c r="K500" s="292">
        <v>27.55</v>
      </c>
      <c r="L500" s="292">
        <v>3.44</v>
      </c>
      <c r="O500" s="40"/>
      <c r="P500" s="40"/>
      <c r="Q500" s="40"/>
      <c r="R500" s="40"/>
      <c r="S500" s="40"/>
      <c r="T500" s="40"/>
      <c r="U500" s="40"/>
      <c r="V500" s="40"/>
      <c r="W500" s="40"/>
      <c r="X500" s="40"/>
      <c r="Y500" s="40"/>
    </row>
    <row r="501" spans="1:25" ht="15.75" customHeight="1" x14ac:dyDescent="0.2">
      <c r="A501" s="40"/>
      <c r="B501" s="278" t="s">
        <v>321</v>
      </c>
      <c r="C501" s="291" t="s">
        <v>322</v>
      </c>
      <c r="D501" s="278" t="s">
        <v>40</v>
      </c>
      <c r="E501" s="278" t="s">
        <v>323</v>
      </c>
      <c r="F501" s="407" t="s">
        <v>324</v>
      </c>
      <c r="G501" s="407"/>
      <c r="H501" s="290" t="s">
        <v>325</v>
      </c>
      <c r="I501" s="294">
        <v>0.82599999999999996</v>
      </c>
      <c r="J501" s="294">
        <v>0</v>
      </c>
      <c r="K501" s="292">
        <v>23.08</v>
      </c>
      <c r="L501" s="292">
        <v>19.059999999999999</v>
      </c>
      <c r="O501" s="40"/>
      <c r="P501" s="40"/>
      <c r="Q501" s="40"/>
      <c r="R501" s="40"/>
      <c r="S501" s="40"/>
      <c r="T501" s="40"/>
      <c r="U501" s="40"/>
      <c r="V501" s="40"/>
      <c r="W501" s="40"/>
      <c r="X501" s="40"/>
      <c r="Y501" s="40"/>
    </row>
    <row r="502" spans="1:25" ht="15.75" customHeight="1" x14ac:dyDescent="0.2">
      <c r="A502" s="40"/>
      <c r="B502" s="278" t="s">
        <v>321</v>
      </c>
      <c r="C502" s="291" t="s">
        <v>468</v>
      </c>
      <c r="D502" s="278" t="s">
        <v>40</v>
      </c>
      <c r="E502" s="278" t="s">
        <v>469</v>
      </c>
      <c r="F502" s="407" t="s">
        <v>324</v>
      </c>
      <c r="G502" s="407"/>
      <c r="H502" s="290" t="s">
        <v>325</v>
      </c>
      <c r="I502" s="294">
        <v>0.753</v>
      </c>
      <c r="J502" s="294">
        <v>0</v>
      </c>
      <c r="K502" s="292">
        <v>27.93</v>
      </c>
      <c r="L502" s="292">
        <v>21.03</v>
      </c>
      <c r="O502" s="40"/>
      <c r="P502" s="40"/>
      <c r="Q502" s="40"/>
      <c r="R502" s="40"/>
      <c r="S502" s="40"/>
      <c r="T502" s="40"/>
      <c r="U502" s="40"/>
      <c r="V502" s="40"/>
      <c r="W502" s="40"/>
      <c r="X502" s="40"/>
      <c r="Y502" s="40"/>
    </row>
    <row r="503" spans="1:25" ht="15.75" customHeight="1" x14ac:dyDescent="0.2">
      <c r="A503" s="40"/>
      <c r="B503" s="274" t="s">
        <v>347</v>
      </c>
      <c r="C503" s="296" t="s">
        <v>2470</v>
      </c>
      <c r="D503" s="274" t="s">
        <v>40</v>
      </c>
      <c r="E503" s="274" t="s">
        <v>2471</v>
      </c>
      <c r="F503" s="404" t="s">
        <v>348</v>
      </c>
      <c r="G503" s="404"/>
      <c r="H503" s="295" t="s">
        <v>59</v>
      </c>
      <c r="I503" s="298">
        <v>1.103</v>
      </c>
      <c r="J503" s="298">
        <v>0</v>
      </c>
      <c r="K503" s="297">
        <v>619.99</v>
      </c>
      <c r="L503" s="297">
        <v>683.84</v>
      </c>
      <c r="O503" s="40"/>
      <c r="P503" s="40"/>
      <c r="Q503" s="40"/>
      <c r="R503" s="40"/>
      <c r="S503" s="40"/>
      <c r="T503" s="40"/>
      <c r="U503" s="40"/>
      <c r="V503" s="40"/>
      <c r="W503" s="40"/>
      <c r="X503" s="40"/>
      <c r="Y503" s="40"/>
    </row>
    <row r="504" spans="1:25" ht="15.75" customHeight="1" x14ac:dyDescent="0.2">
      <c r="A504" s="40"/>
      <c r="B504" s="275"/>
      <c r="C504" s="275"/>
      <c r="D504" s="275"/>
      <c r="E504" s="275"/>
      <c r="F504" s="275"/>
      <c r="G504" s="275" t="s">
        <v>331</v>
      </c>
      <c r="H504" s="302">
        <v>33.68</v>
      </c>
      <c r="I504" s="275" t="s">
        <v>332</v>
      </c>
      <c r="J504" s="302">
        <v>0</v>
      </c>
      <c r="K504" s="275" t="s">
        <v>333</v>
      </c>
      <c r="L504" s="302">
        <v>33.68</v>
      </c>
      <c r="O504" s="40"/>
      <c r="P504" s="40"/>
      <c r="Q504" s="40"/>
      <c r="R504" s="40"/>
      <c r="S504" s="40"/>
      <c r="T504" s="40"/>
      <c r="U504" s="40"/>
      <c r="V504" s="40"/>
      <c r="W504" s="40"/>
      <c r="X504" s="40"/>
      <c r="Y504" s="40"/>
    </row>
    <row r="505" spans="1:25" ht="15.75" customHeight="1" thickBot="1" x14ac:dyDescent="0.25">
      <c r="A505" s="40"/>
      <c r="B505" s="275"/>
      <c r="C505" s="275"/>
      <c r="D505" s="275"/>
      <c r="E505" s="275"/>
      <c r="F505" s="275"/>
      <c r="G505" s="275" t="s">
        <v>334</v>
      </c>
      <c r="H505" s="302">
        <v>151.4</v>
      </c>
      <c r="I505" s="409"/>
      <c r="J505" s="409" t="s">
        <v>335</v>
      </c>
      <c r="K505" s="275"/>
      <c r="L505" s="302">
        <v>878.98</v>
      </c>
      <c r="O505" s="40"/>
      <c r="P505" s="40"/>
      <c r="Q505" s="40"/>
      <c r="R505" s="40"/>
      <c r="S505" s="40"/>
      <c r="T505" s="40"/>
      <c r="U505" s="40"/>
      <c r="V505" s="40"/>
      <c r="W505" s="40"/>
      <c r="X505" s="40"/>
      <c r="Y505" s="40"/>
    </row>
    <row r="506" spans="1:25" ht="15.75" customHeight="1" thickTop="1" x14ac:dyDescent="0.2">
      <c r="A506" s="40"/>
      <c r="B506" s="289"/>
      <c r="C506" s="289"/>
      <c r="D506" s="289"/>
      <c r="E506" s="289"/>
      <c r="F506" s="289"/>
      <c r="G506" s="289"/>
      <c r="H506" s="289"/>
      <c r="I506" s="289"/>
      <c r="J506" s="289"/>
      <c r="K506" s="289"/>
      <c r="L506" s="289"/>
      <c r="O506" s="40"/>
      <c r="P506" s="40"/>
      <c r="Q506" s="40"/>
      <c r="R506" s="40"/>
      <c r="S506" s="40"/>
      <c r="T506" s="40"/>
      <c r="U506" s="40"/>
      <c r="V506" s="40"/>
      <c r="W506" s="40"/>
      <c r="X506" s="40"/>
      <c r="Y506" s="40"/>
    </row>
    <row r="507" spans="1:25" ht="15.75" customHeight="1" x14ac:dyDescent="0.2">
      <c r="A507" s="40"/>
      <c r="B507" s="276" t="s">
        <v>116</v>
      </c>
      <c r="C507" s="277" t="s">
        <v>28</v>
      </c>
      <c r="D507" s="276" t="s">
        <v>29</v>
      </c>
      <c r="E507" s="276" t="s">
        <v>30</v>
      </c>
      <c r="F507" s="405" t="s">
        <v>318</v>
      </c>
      <c r="G507" s="405"/>
      <c r="H507" s="284" t="s">
        <v>31</v>
      </c>
      <c r="I507" s="277" t="s">
        <v>32</v>
      </c>
      <c r="J507" s="277" t="s">
        <v>2407</v>
      </c>
      <c r="K507" s="277" t="s">
        <v>33</v>
      </c>
      <c r="L507" s="277" t="s">
        <v>35</v>
      </c>
      <c r="O507" s="40"/>
      <c r="P507" s="40"/>
      <c r="Q507" s="40"/>
      <c r="R507" s="40"/>
      <c r="S507" s="40"/>
      <c r="T507" s="40"/>
      <c r="U507" s="40"/>
      <c r="V507" s="40"/>
      <c r="W507" s="40"/>
      <c r="X507" s="40"/>
      <c r="Y507" s="40"/>
    </row>
    <row r="508" spans="1:25" ht="15.75" customHeight="1" x14ac:dyDescent="0.2">
      <c r="A508" s="40"/>
      <c r="B508" s="273" t="s">
        <v>319</v>
      </c>
      <c r="C508" s="286" t="s">
        <v>2233</v>
      </c>
      <c r="D508" s="273" t="s">
        <v>40</v>
      </c>
      <c r="E508" s="273" t="s">
        <v>2234</v>
      </c>
      <c r="F508" s="403" t="s">
        <v>337</v>
      </c>
      <c r="G508" s="403"/>
      <c r="H508" s="285" t="s">
        <v>41</v>
      </c>
      <c r="I508" s="288">
        <v>1</v>
      </c>
      <c r="J508" s="287"/>
      <c r="K508" s="287">
        <v>84.76</v>
      </c>
      <c r="L508" s="287">
        <v>84.76</v>
      </c>
      <c r="O508" s="40"/>
      <c r="P508" s="40"/>
      <c r="Q508" s="40"/>
      <c r="R508" s="40"/>
      <c r="S508" s="40"/>
      <c r="T508" s="40"/>
      <c r="U508" s="40"/>
      <c r="V508" s="40"/>
      <c r="W508" s="40"/>
      <c r="X508" s="40"/>
      <c r="Y508" s="40"/>
    </row>
    <row r="509" spans="1:25" ht="15.75" customHeight="1" x14ac:dyDescent="0.2">
      <c r="A509" s="40"/>
      <c r="B509" s="278" t="s">
        <v>321</v>
      </c>
      <c r="C509" s="291" t="s">
        <v>339</v>
      </c>
      <c r="D509" s="278" t="s">
        <v>40</v>
      </c>
      <c r="E509" s="278" t="s">
        <v>340</v>
      </c>
      <c r="F509" s="407" t="s">
        <v>324</v>
      </c>
      <c r="G509" s="407"/>
      <c r="H509" s="290" t="s">
        <v>325</v>
      </c>
      <c r="I509" s="294">
        <v>1.016</v>
      </c>
      <c r="J509" s="294">
        <v>0</v>
      </c>
      <c r="K509" s="292">
        <v>27.55</v>
      </c>
      <c r="L509" s="292">
        <v>27.99</v>
      </c>
      <c r="O509" s="40"/>
      <c r="P509" s="40"/>
      <c r="Q509" s="40"/>
      <c r="R509" s="40"/>
      <c r="S509" s="40"/>
      <c r="T509" s="40"/>
      <c r="U509" s="40"/>
      <c r="V509" s="40"/>
      <c r="W509" s="40"/>
      <c r="X509" s="40"/>
      <c r="Y509" s="40"/>
    </row>
    <row r="510" spans="1:25" ht="15.75" customHeight="1" x14ac:dyDescent="0.2">
      <c r="A510" s="40"/>
      <c r="B510" s="278" t="s">
        <v>321</v>
      </c>
      <c r="C510" s="291" t="s">
        <v>2476</v>
      </c>
      <c r="D510" s="278" t="s">
        <v>40</v>
      </c>
      <c r="E510" s="278" t="s">
        <v>2477</v>
      </c>
      <c r="F510" s="407" t="s">
        <v>337</v>
      </c>
      <c r="G510" s="407"/>
      <c r="H510" s="290" t="s">
        <v>41</v>
      </c>
      <c r="I510" s="294">
        <v>0.245</v>
      </c>
      <c r="J510" s="294">
        <v>0</v>
      </c>
      <c r="K510" s="292">
        <v>66.73</v>
      </c>
      <c r="L510" s="292">
        <v>16.34</v>
      </c>
      <c r="O510" s="40"/>
      <c r="P510" s="40"/>
      <c r="Q510" s="40"/>
      <c r="R510" s="40"/>
      <c r="S510" s="40"/>
      <c r="T510" s="40"/>
      <c r="U510" s="40"/>
      <c r="V510" s="40"/>
      <c r="W510" s="40"/>
      <c r="X510" s="40"/>
      <c r="Y510" s="40"/>
    </row>
    <row r="511" spans="1:25" ht="15.75" customHeight="1" x14ac:dyDescent="0.2">
      <c r="A511" s="40"/>
      <c r="B511" s="278" t="s">
        <v>321</v>
      </c>
      <c r="C511" s="291" t="s">
        <v>440</v>
      </c>
      <c r="D511" s="278" t="s">
        <v>40</v>
      </c>
      <c r="E511" s="278" t="s">
        <v>441</v>
      </c>
      <c r="F511" s="407" t="s">
        <v>324</v>
      </c>
      <c r="G511" s="407"/>
      <c r="H511" s="290" t="s">
        <v>325</v>
      </c>
      <c r="I511" s="294">
        <v>0.186</v>
      </c>
      <c r="J511" s="294">
        <v>0</v>
      </c>
      <c r="K511" s="292">
        <v>24.23</v>
      </c>
      <c r="L511" s="292">
        <v>4.5</v>
      </c>
      <c r="O511" s="40"/>
      <c r="P511" s="40"/>
      <c r="Q511" s="40"/>
      <c r="R511" s="40"/>
      <c r="S511" s="40"/>
      <c r="T511" s="40"/>
      <c r="U511" s="40"/>
      <c r="V511" s="40"/>
      <c r="W511" s="40"/>
      <c r="X511" s="40"/>
      <c r="Y511" s="40"/>
    </row>
    <row r="512" spans="1:25" ht="15.75" customHeight="1" x14ac:dyDescent="0.2">
      <c r="A512" s="40"/>
      <c r="B512" s="274" t="s">
        <v>347</v>
      </c>
      <c r="C512" s="296" t="s">
        <v>471</v>
      </c>
      <c r="D512" s="274" t="s">
        <v>40</v>
      </c>
      <c r="E512" s="274" t="s">
        <v>472</v>
      </c>
      <c r="F512" s="404" t="s">
        <v>348</v>
      </c>
      <c r="G512" s="404"/>
      <c r="H512" s="295" t="s">
        <v>465</v>
      </c>
      <c r="I512" s="298">
        <v>0.01</v>
      </c>
      <c r="J512" s="298">
        <v>0</v>
      </c>
      <c r="K512" s="297">
        <v>7.46</v>
      </c>
      <c r="L512" s="297">
        <v>7.0000000000000007E-2</v>
      </c>
      <c r="O512" s="40"/>
      <c r="P512" s="40"/>
      <c r="Q512" s="40"/>
      <c r="R512" s="40"/>
      <c r="S512" s="40"/>
      <c r="T512" s="40"/>
      <c r="U512" s="40"/>
      <c r="V512" s="40"/>
      <c r="W512" s="40"/>
      <c r="X512" s="40"/>
      <c r="Y512" s="40"/>
    </row>
    <row r="513" spans="1:25" ht="15.75" customHeight="1" x14ac:dyDescent="0.2">
      <c r="A513" s="40"/>
      <c r="B513" s="274" t="s">
        <v>347</v>
      </c>
      <c r="C513" s="296" t="s">
        <v>2478</v>
      </c>
      <c r="D513" s="274" t="s">
        <v>40</v>
      </c>
      <c r="E513" s="274" t="s">
        <v>3678</v>
      </c>
      <c r="F513" s="404" t="s">
        <v>364</v>
      </c>
      <c r="G513" s="404"/>
      <c r="H513" s="295" t="s">
        <v>3676</v>
      </c>
      <c r="I513" s="298">
        <v>0.05</v>
      </c>
      <c r="J513" s="298">
        <v>0</v>
      </c>
      <c r="K513" s="297">
        <v>625</v>
      </c>
      <c r="L513" s="297">
        <v>31.25</v>
      </c>
      <c r="O513" s="40"/>
      <c r="P513" s="40"/>
      <c r="Q513" s="40"/>
      <c r="R513" s="40"/>
      <c r="S513" s="40"/>
      <c r="T513" s="40"/>
      <c r="U513" s="40"/>
      <c r="V513" s="40"/>
      <c r="W513" s="40"/>
      <c r="X513" s="40"/>
      <c r="Y513" s="40"/>
    </row>
    <row r="514" spans="1:25" ht="15.75" customHeight="1" x14ac:dyDescent="0.2">
      <c r="A514" s="40"/>
      <c r="B514" s="274" t="s">
        <v>347</v>
      </c>
      <c r="C514" s="296" t="s">
        <v>2479</v>
      </c>
      <c r="D514" s="274" t="s">
        <v>40</v>
      </c>
      <c r="E514" s="274" t="s">
        <v>3677</v>
      </c>
      <c r="F514" s="404" t="s">
        <v>348</v>
      </c>
      <c r="G514" s="404"/>
      <c r="H514" s="295" t="s">
        <v>55</v>
      </c>
      <c r="I514" s="298">
        <v>3.7999999999999999E-2</v>
      </c>
      <c r="J514" s="298">
        <v>0</v>
      </c>
      <c r="K514" s="297">
        <v>121.53</v>
      </c>
      <c r="L514" s="297">
        <v>4.6100000000000003</v>
      </c>
      <c r="O514" s="40"/>
      <c r="P514" s="40"/>
      <c r="Q514" s="40"/>
      <c r="R514" s="40"/>
      <c r="S514" s="40"/>
      <c r="T514" s="40"/>
      <c r="U514" s="40"/>
      <c r="V514" s="40"/>
      <c r="W514" s="40"/>
      <c r="X514" s="40"/>
      <c r="Y514" s="40"/>
    </row>
    <row r="515" spans="1:25" ht="15.75" customHeight="1" x14ac:dyDescent="0.2">
      <c r="A515" s="40"/>
      <c r="B515" s="275"/>
      <c r="C515" s="275"/>
      <c r="D515" s="275"/>
      <c r="E515" s="275"/>
      <c r="F515" s="275"/>
      <c r="G515" s="275" t="s">
        <v>331</v>
      </c>
      <c r="H515" s="302">
        <v>25.89</v>
      </c>
      <c r="I515" s="275" t="s">
        <v>332</v>
      </c>
      <c r="J515" s="302">
        <v>0</v>
      </c>
      <c r="K515" s="275" t="s">
        <v>333</v>
      </c>
      <c r="L515" s="302">
        <v>25.89</v>
      </c>
      <c r="O515" s="40"/>
      <c r="P515" s="40"/>
      <c r="Q515" s="40"/>
      <c r="R515" s="40"/>
      <c r="S515" s="40"/>
      <c r="T515" s="40"/>
      <c r="U515" s="40"/>
      <c r="V515" s="40"/>
      <c r="W515" s="40"/>
      <c r="X515" s="40"/>
      <c r="Y515" s="40"/>
    </row>
    <row r="516" spans="1:25" ht="15.75" customHeight="1" thickBot="1" x14ac:dyDescent="0.25">
      <c r="A516" s="40"/>
      <c r="B516" s="275"/>
      <c r="C516" s="275"/>
      <c r="D516" s="275"/>
      <c r="E516" s="275"/>
      <c r="F516" s="275"/>
      <c r="G516" s="275" t="s">
        <v>334</v>
      </c>
      <c r="H516" s="302">
        <v>17.63</v>
      </c>
      <c r="I516" s="409"/>
      <c r="J516" s="409" t="s">
        <v>335</v>
      </c>
      <c r="K516" s="275"/>
      <c r="L516" s="302">
        <v>102.39</v>
      </c>
      <c r="O516" s="40"/>
      <c r="P516" s="40"/>
      <c r="Q516" s="40"/>
      <c r="R516" s="40"/>
      <c r="S516" s="40"/>
      <c r="T516" s="40"/>
      <c r="U516" s="40"/>
      <c r="V516" s="40"/>
      <c r="W516" s="40"/>
      <c r="X516" s="40"/>
      <c r="Y516" s="40"/>
    </row>
    <row r="517" spans="1:25" ht="15.75" customHeight="1" thickTop="1" x14ac:dyDescent="0.2">
      <c r="A517" s="40"/>
      <c r="B517" s="289"/>
      <c r="C517" s="289"/>
      <c r="D517" s="289"/>
      <c r="E517" s="289"/>
      <c r="F517" s="289"/>
      <c r="G517" s="289"/>
      <c r="H517" s="289"/>
      <c r="I517" s="289"/>
      <c r="J517" s="289"/>
      <c r="K517" s="289"/>
      <c r="L517" s="289"/>
      <c r="O517" s="40"/>
      <c r="P517" s="40"/>
      <c r="Q517" s="40"/>
      <c r="R517" s="40"/>
      <c r="S517" s="40"/>
      <c r="T517" s="40"/>
      <c r="U517" s="40"/>
      <c r="V517" s="40"/>
      <c r="W517" s="40"/>
      <c r="X517" s="40"/>
      <c r="Y517" s="40"/>
    </row>
    <row r="518" spans="1:25" ht="15.75" customHeight="1" x14ac:dyDescent="0.2">
      <c r="A518" s="40"/>
      <c r="B518" s="276" t="s">
        <v>117</v>
      </c>
      <c r="C518" s="277" t="s">
        <v>28</v>
      </c>
      <c r="D518" s="276" t="s">
        <v>29</v>
      </c>
      <c r="E518" s="276" t="s">
        <v>30</v>
      </c>
      <c r="F518" s="405" t="s">
        <v>318</v>
      </c>
      <c r="G518" s="405"/>
      <c r="H518" s="284" t="s">
        <v>31</v>
      </c>
      <c r="I518" s="277" t="s">
        <v>32</v>
      </c>
      <c r="J518" s="277" t="s">
        <v>2407</v>
      </c>
      <c r="K518" s="277" t="s">
        <v>33</v>
      </c>
      <c r="L518" s="277" t="s">
        <v>35</v>
      </c>
      <c r="O518" s="40"/>
      <c r="P518" s="40"/>
      <c r="Q518" s="40"/>
      <c r="R518" s="40"/>
      <c r="S518" s="40"/>
      <c r="T518" s="40"/>
      <c r="U518" s="40"/>
      <c r="V518" s="40"/>
      <c r="W518" s="40"/>
      <c r="X518" s="40"/>
      <c r="Y518" s="40"/>
    </row>
    <row r="519" spans="1:25" ht="15.75" customHeight="1" x14ac:dyDescent="0.2">
      <c r="A519" s="40"/>
      <c r="B519" s="273" t="s">
        <v>319</v>
      </c>
      <c r="C519" s="286" t="s">
        <v>119</v>
      </c>
      <c r="D519" s="273" t="s">
        <v>40</v>
      </c>
      <c r="E519" s="273" t="s">
        <v>120</v>
      </c>
      <c r="F519" s="403" t="s">
        <v>337</v>
      </c>
      <c r="G519" s="403"/>
      <c r="H519" s="285" t="s">
        <v>65</v>
      </c>
      <c r="I519" s="288">
        <v>1</v>
      </c>
      <c r="J519" s="287"/>
      <c r="K519" s="287">
        <v>13.77</v>
      </c>
      <c r="L519" s="287">
        <v>13.77</v>
      </c>
      <c r="O519" s="40"/>
      <c r="P519" s="40"/>
      <c r="Q519" s="40"/>
      <c r="R519" s="40"/>
      <c r="S519" s="40"/>
      <c r="T519" s="40"/>
      <c r="U519" s="40"/>
      <c r="V519" s="40"/>
      <c r="W519" s="40"/>
      <c r="X519" s="40"/>
      <c r="Y519" s="40"/>
    </row>
    <row r="520" spans="1:25" ht="15.75" customHeight="1" x14ac:dyDescent="0.2">
      <c r="A520" s="40"/>
      <c r="B520" s="278" t="s">
        <v>321</v>
      </c>
      <c r="C520" s="291" t="s">
        <v>481</v>
      </c>
      <c r="D520" s="278" t="s">
        <v>40</v>
      </c>
      <c r="E520" s="278" t="s">
        <v>482</v>
      </c>
      <c r="F520" s="407" t="s">
        <v>324</v>
      </c>
      <c r="G520" s="407"/>
      <c r="H520" s="290" t="s">
        <v>325</v>
      </c>
      <c r="I520" s="294">
        <v>1.3599999999999999E-2</v>
      </c>
      <c r="J520" s="294">
        <v>0</v>
      </c>
      <c r="K520" s="292">
        <v>24.31</v>
      </c>
      <c r="L520" s="292">
        <v>0.33</v>
      </c>
      <c r="O520" s="40"/>
      <c r="P520" s="40"/>
      <c r="Q520" s="40"/>
      <c r="R520" s="40"/>
      <c r="S520" s="40"/>
      <c r="T520" s="40"/>
      <c r="U520" s="40"/>
      <c r="V520" s="40"/>
      <c r="W520" s="40"/>
      <c r="X520" s="40"/>
      <c r="Y520" s="40"/>
    </row>
    <row r="521" spans="1:25" ht="15.75" customHeight="1" x14ac:dyDescent="0.2">
      <c r="A521" s="40"/>
      <c r="B521" s="278" t="s">
        <v>321</v>
      </c>
      <c r="C521" s="291" t="s">
        <v>483</v>
      </c>
      <c r="D521" s="278" t="s">
        <v>40</v>
      </c>
      <c r="E521" s="278" t="s">
        <v>484</v>
      </c>
      <c r="F521" s="407" t="s">
        <v>324</v>
      </c>
      <c r="G521" s="407"/>
      <c r="H521" s="290" t="s">
        <v>325</v>
      </c>
      <c r="I521" s="294">
        <v>8.3599999999999994E-2</v>
      </c>
      <c r="J521" s="294">
        <v>0</v>
      </c>
      <c r="K521" s="292">
        <v>27.69</v>
      </c>
      <c r="L521" s="292">
        <v>2.31</v>
      </c>
      <c r="O521" s="40"/>
      <c r="P521" s="40"/>
      <c r="Q521" s="40"/>
      <c r="R521" s="40"/>
      <c r="S521" s="40"/>
      <c r="T521" s="40"/>
      <c r="U521" s="40"/>
      <c r="V521" s="40"/>
      <c r="W521" s="40"/>
      <c r="X521" s="40"/>
      <c r="Y521" s="40"/>
    </row>
    <row r="522" spans="1:25" ht="15.75" customHeight="1" x14ac:dyDescent="0.2">
      <c r="A522" s="40"/>
      <c r="B522" s="278" t="s">
        <v>321</v>
      </c>
      <c r="C522" s="291" t="s">
        <v>485</v>
      </c>
      <c r="D522" s="278" t="s">
        <v>40</v>
      </c>
      <c r="E522" s="278" t="s">
        <v>486</v>
      </c>
      <c r="F522" s="407" t="s">
        <v>337</v>
      </c>
      <c r="G522" s="407"/>
      <c r="H522" s="290" t="s">
        <v>65</v>
      </c>
      <c r="I522" s="294">
        <v>1</v>
      </c>
      <c r="J522" s="294">
        <v>0</v>
      </c>
      <c r="K522" s="292">
        <v>10.35</v>
      </c>
      <c r="L522" s="292">
        <v>10.35</v>
      </c>
      <c r="O522" s="40"/>
      <c r="P522" s="40"/>
      <c r="Q522" s="40"/>
      <c r="R522" s="40"/>
      <c r="S522" s="40"/>
      <c r="T522" s="40"/>
      <c r="U522" s="40"/>
      <c r="V522" s="40"/>
      <c r="W522" s="40"/>
      <c r="X522" s="40"/>
      <c r="Y522" s="40"/>
    </row>
    <row r="523" spans="1:25" ht="15.75" customHeight="1" x14ac:dyDescent="0.2">
      <c r="A523" s="40"/>
      <c r="B523" s="274" t="s">
        <v>347</v>
      </c>
      <c r="C523" s="296" t="s">
        <v>489</v>
      </c>
      <c r="D523" s="274" t="s">
        <v>40</v>
      </c>
      <c r="E523" s="274" t="s">
        <v>490</v>
      </c>
      <c r="F523" s="404" t="s">
        <v>348</v>
      </c>
      <c r="G523" s="404"/>
      <c r="H523" s="295" t="s">
        <v>65</v>
      </c>
      <c r="I523" s="298">
        <v>2.5000000000000001E-2</v>
      </c>
      <c r="J523" s="298">
        <v>0</v>
      </c>
      <c r="K523" s="297">
        <v>21.22</v>
      </c>
      <c r="L523" s="297">
        <v>0.53</v>
      </c>
      <c r="O523" s="40"/>
      <c r="P523" s="40"/>
      <c r="Q523" s="40"/>
      <c r="R523" s="40"/>
      <c r="S523" s="40"/>
      <c r="T523" s="40"/>
      <c r="U523" s="40"/>
      <c r="V523" s="40"/>
      <c r="W523" s="40"/>
      <c r="X523" s="40"/>
      <c r="Y523" s="40"/>
    </row>
    <row r="524" spans="1:25" ht="15.75" customHeight="1" x14ac:dyDescent="0.2">
      <c r="A524" s="40"/>
      <c r="B524" s="274" t="s">
        <v>347</v>
      </c>
      <c r="C524" s="296" t="s">
        <v>487</v>
      </c>
      <c r="D524" s="274" t="s">
        <v>40</v>
      </c>
      <c r="E524" s="274" t="s">
        <v>488</v>
      </c>
      <c r="F524" s="404" t="s">
        <v>348</v>
      </c>
      <c r="G524" s="404"/>
      <c r="H524" s="295" t="s">
        <v>44</v>
      </c>
      <c r="I524" s="298">
        <v>2.1179999999999999</v>
      </c>
      <c r="J524" s="298">
        <v>0</v>
      </c>
      <c r="K524" s="297">
        <v>0.12</v>
      </c>
      <c r="L524" s="297">
        <v>0.25</v>
      </c>
      <c r="O524" s="40"/>
      <c r="P524" s="40"/>
      <c r="Q524" s="40"/>
      <c r="R524" s="40"/>
      <c r="S524" s="40"/>
      <c r="T524" s="40"/>
      <c r="U524" s="40"/>
      <c r="V524" s="40"/>
      <c r="W524" s="40"/>
      <c r="X524" s="40"/>
      <c r="Y524" s="40"/>
    </row>
    <row r="525" spans="1:25" ht="15.75" customHeight="1" x14ac:dyDescent="0.2">
      <c r="A525" s="40"/>
      <c r="B525" s="275"/>
      <c r="C525" s="275"/>
      <c r="D525" s="275"/>
      <c r="E525" s="275"/>
      <c r="F525" s="275"/>
      <c r="G525" s="275" t="s">
        <v>331</v>
      </c>
      <c r="H525" s="302">
        <v>3.5</v>
      </c>
      <c r="I525" s="275" t="s">
        <v>332</v>
      </c>
      <c r="J525" s="302">
        <v>0</v>
      </c>
      <c r="K525" s="275" t="s">
        <v>333</v>
      </c>
      <c r="L525" s="302">
        <v>3.5</v>
      </c>
      <c r="O525" s="40"/>
      <c r="P525" s="40"/>
      <c r="Q525" s="40"/>
      <c r="R525" s="40"/>
      <c r="S525" s="40"/>
      <c r="T525" s="40"/>
      <c r="U525" s="40"/>
      <c r="V525" s="40"/>
      <c r="W525" s="40"/>
      <c r="X525" s="40"/>
      <c r="Y525" s="40"/>
    </row>
    <row r="526" spans="1:25" ht="15.75" customHeight="1" thickBot="1" x14ac:dyDescent="0.25">
      <c r="A526" s="40"/>
      <c r="B526" s="275"/>
      <c r="C526" s="275"/>
      <c r="D526" s="275"/>
      <c r="E526" s="275"/>
      <c r="F526" s="275"/>
      <c r="G526" s="275" t="s">
        <v>334</v>
      </c>
      <c r="H526" s="302">
        <v>2.86</v>
      </c>
      <c r="I526" s="409"/>
      <c r="J526" s="409" t="s">
        <v>335</v>
      </c>
      <c r="K526" s="275"/>
      <c r="L526" s="302">
        <v>16.63</v>
      </c>
      <c r="O526" s="40"/>
      <c r="P526" s="40"/>
      <c r="Q526" s="40"/>
      <c r="R526" s="40"/>
      <c r="S526" s="40"/>
      <c r="T526" s="40"/>
      <c r="U526" s="40"/>
      <c r="V526" s="40"/>
      <c r="W526" s="40"/>
      <c r="X526" s="40"/>
      <c r="Y526" s="40"/>
    </row>
    <row r="527" spans="1:25" ht="15.75" customHeight="1" thickTop="1" x14ac:dyDescent="0.2">
      <c r="A527" s="40"/>
      <c r="B527" s="289"/>
      <c r="C527" s="289"/>
      <c r="D527" s="289"/>
      <c r="E527" s="289"/>
      <c r="F527" s="289"/>
      <c r="G527" s="289"/>
      <c r="H527" s="289"/>
      <c r="I527" s="289"/>
      <c r="J527" s="289"/>
      <c r="K527" s="289"/>
      <c r="L527" s="289"/>
      <c r="O527" s="40"/>
      <c r="P527" s="40"/>
      <c r="Q527" s="40"/>
      <c r="R527" s="40"/>
      <c r="S527" s="40"/>
      <c r="T527" s="40"/>
      <c r="U527" s="40"/>
      <c r="V527" s="40"/>
      <c r="W527" s="40"/>
      <c r="X527" s="40"/>
      <c r="Y527" s="40"/>
    </row>
    <row r="528" spans="1:25" ht="15.75" customHeight="1" x14ac:dyDescent="0.2">
      <c r="A528" s="40"/>
      <c r="B528" s="276" t="s">
        <v>118</v>
      </c>
      <c r="C528" s="277" t="s">
        <v>28</v>
      </c>
      <c r="D528" s="276" t="s">
        <v>29</v>
      </c>
      <c r="E528" s="276" t="s">
        <v>30</v>
      </c>
      <c r="F528" s="405" t="s">
        <v>318</v>
      </c>
      <c r="G528" s="405"/>
      <c r="H528" s="284" t="s">
        <v>31</v>
      </c>
      <c r="I528" s="277" t="s">
        <v>32</v>
      </c>
      <c r="J528" s="277" t="s">
        <v>2407</v>
      </c>
      <c r="K528" s="277" t="s">
        <v>33</v>
      </c>
      <c r="L528" s="277" t="s">
        <v>35</v>
      </c>
      <c r="O528" s="40"/>
      <c r="P528" s="40"/>
      <c r="Q528" s="40"/>
      <c r="R528" s="40"/>
      <c r="S528" s="40"/>
      <c r="T528" s="40"/>
      <c r="U528" s="40"/>
      <c r="V528" s="40"/>
      <c r="W528" s="40"/>
      <c r="X528" s="40"/>
      <c r="Y528" s="40"/>
    </row>
    <row r="529" spans="1:25" ht="15.75" customHeight="1" x14ac:dyDescent="0.2">
      <c r="A529" s="40"/>
      <c r="B529" s="273" t="s">
        <v>319</v>
      </c>
      <c r="C529" s="286" t="s">
        <v>122</v>
      </c>
      <c r="D529" s="273" t="s">
        <v>40</v>
      </c>
      <c r="E529" s="273" t="s">
        <v>123</v>
      </c>
      <c r="F529" s="403" t="s">
        <v>337</v>
      </c>
      <c r="G529" s="403"/>
      <c r="H529" s="285" t="s">
        <v>65</v>
      </c>
      <c r="I529" s="288">
        <v>1</v>
      </c>
      <c r="J529" s="287"/>
      <c r="K529" s="287">
        <v>13.04</v>
      </c>
      <c r="L529" s="287">
        <v>13.04</v>
      </c>
      <c r="O529" s="40"/>
      <c r="P529" s="40"/>
      <c r="Q529" s="40"/>
      <c r="R529" s="40"/>
      <c r="S529" s="40"/>
      <c r="T529" s="40"/>
      <c r="U529" s="40"/>
      <c r="V529" s="40"/>
      <c r="W529" s="40"/>
      <c r="X529" s="40"/>
      <c r="Y529" s="40"/>
    </row>
    <row r="530" spans="1:25" ht="15.75" customHeight="1" x14ac:dyDescent="0.2">
      <c r="A530" s="40"/>
      <c r="B530" s="278" t="s">
        <v>321</v>
      </c>
      <c r="C530" s="291" t="s">
        <v>483</v>
      </c>
      <c r="D530" s="278" t="s">
        <v>40</v>
      </c>
      <c r="E530" s="278" t="s">
        <v>484</v>
      </c>
      <c r="F530" s="407" t="s">
        <v>324</v>
      </c>
      <c r="G530" s="407"/>
      <c r="H530" s="290" t="s">
        <v>325</v>
      </c>
      <c r="I530" s="294">
        <v>5.9700000000000003E-2</v>
      </c>
      <c r="J530" s="294">
        <v>0</v>
      </c>
      <c r="K530" s="292">
        <v>27.69</v>
      </c>
      <c r="L530" s="292">
        <v>1.65</v>
      </c>
      <c r="O530" s="40"/>
      <c r="P530" s="40"/>
      <c r="Q530" s="40"/>
      <c r="R530" s="40"/>
      <c r="S530" s="40"/>
      <c r="T530" s="40"/>
      <c r="U530" s="40"/>
      <c r="V530" s="40"/>
      <c r="W530" s="40"/>
      <c r="X530" s="40"/>
      <c r="Y530" s="40"/>
    </row>
    <row r="531" spans="1:25" ht="15.75" customHeight="1" x14ac:dyDescent="0.2">
      <c r="A531" s="40"/>
      <c r="B531" s="278" t="s">
        <v>321</v>
      </c>
      <c r="C531" s="291" t="s">
        <v>481</v>
      </c>
      <c r="D531" s="278" t="s">
        <v>40</v>
      </c>
      <c r="E531" s="278" t="s">
        <v>482</v>
      </c>
      <c r="F531" s="407" t="s">
        <v>324</v>
      </c>
      <c r="G531" s="407"/>
      <c r="H531" s="290" t="s">
        <v>325</v>
      </c>
      <c r="I531" s="294">
        <v>9.7999999999999997E-3</v>
      </c>
      <c r="J531" s="294">
        <v>0</v>
      </c>
      <c r="K531" s="292">
        <v>24.31</v>
      </c>
      <c r="L531" s="292">
        <v>0.23</v>
      </c>
      <c r="O531" s="40"/>
      <c r="P531" s="40"/>
      <c r="Q531" s="40"/>
      <c r="R531" s="40"/>
      <c r="S531" s="40"/>
      <c r="T531" s="40"/>
      <c r="U531" s="40"/>
      <c r="V531" s="40"/>
      <c r="W531" s="40"/>
      <c r="X531" s="40"/>
      <c r="Y531" s="40"/>
    </row>
    <row r="532" spans="1:25" ht="15.75" customHeight="1" x14ac:dyDescent="0.2">
      <c r="A532" s="40"/>
      <c r="B532" s="278" t="s">
        <v>321</v>
      </c>
      <c r="C532" s="291" t="s">
        <v>491</v>
      </c>
      <c r="D532" s="278" t="s">
        <v>40</v>
      </c>
      <c r="E532" s="278" t="s">
        <v>492</v>
      </c>
      <c r="F532" s="407" t="s">
        <v>337</v>
      </c>
      <c r="G532" s="407"/>
      <c r="H532" s="290" t="s">
        <v>65</v>
      </c>
      <c r="I532" s="294">
        <v>1</v>
      </c>
      <c r="J532" s="294">
        <v>0</v>
      </c>
      <c r="K532" s="292">
        <v>10.48</v>
      </c>
      <c r="L532" s="292">
        <v>10.48</v>
      </c>
      <c r="O532" s="40"/>
      <c r="P532" s="40"/>
      <c r="Q532" s="40"/>
      <c r="R532" s="40"/>
      <c r="S532" s="40"/>
      <c r="T532" s="40"/>
      <c r="U532" s="40"/>
      <c r="V532" s="40"/>
      <c r="W532" s="40"/>
      <c r="X532" s="40"/>
      <c r="Y532" s="40"/>
    </row>
    <row r="533" spans="1:25" ht="15.75" customHeight="1" x14ac:dyDescent="0.2">
      <c r="A533" s="40"/>
      <c r="B533" s="274" t="s">
        <v>347</v>
      </c>
      <c r="C533" s="296" t="s">
        <v>487</v>
      </c>
      <c r="D533" s="274" t="s">
        <v>40</v>
      </c>
      <c r="E533" s="274" t="s">
        <v>488</v>
      </c>
      <c r="F533" s="404" t="s">
        <v>348</v>
      </c>
      <c r="G533" s="404"/>
      <c r="H533" s="295" t="s">
        <v>44</v>
      </c>
      <c r="I533" s="298">
        <v>1.333</v>
      </c>
      <c r="J533" s="298">
        <v>0</v>
      </c>
      <c r="K533" s="297">
        <v>0.12</v>
      </c>
      <c r="L533" s="297">
        <v>0.15</v>
      </c>
      <c r="O533" s="40"/>
      <c r="P533" s="40"/>
      <c r="Q533" s="40"/>
      <c r="R533" s="40"/>
      <c r="S533" s="40"/>
      <c r="T533" s="40"/>
      <c r="U533" s="40"/>
      <c r="V533" s="40"/>
      <c r="W533" s="40"/>
      <c r="X533" s="40"/>
      <c r="Y533" s="40"/>
    </row>
    <row r="534" spans="1:25" ht="15.75" customHeight="1" x14ac:dyDescent="0.2">
      <c r="A534" s="40"/>
      <c r="B534" s="274" t="s">
        <v>347</v>
      </c>
      <c r="C534" s="296" t="s">
        <v>489</v>
      </c>
      <c r="D534" s="274" t="s">
        <v>40</v>
      </c>
      <c r="E534" s="274" t="s">
        <v>490</v>
      </c>
      <c r="F534" s="404" t="s">
        <v>348</v>
      </c>
      <c r="G534" s="404"/>
      <c r="H534" s="295" t="s">
        <v>65</v>
      </c>
      <c r="I534" s="298">
        <v>2.5000000000000001E-2</v>
      </c>
      <c r="J534" s="298">
        <v>0</v>
      </c>
      <c r="K534" s="297">
        <v>21.22</v>
      </c>
      <c r="L534" s="297">
        <v>0.53</v>
      </c>
      <c r="O534" s="40"/>
      <c r="P534" s="40"/>
      <c r="Q534" s="40"/>
      <c r="R534" s="40"/>
      <c r="S534" s="40"/>
      <c r="T534" s="40"/>
      <c r="U534" s="40"/>
      <c r="V534" s="40"/>
      <c r="W534" s="40"/>
      <c r="X534" s="40"/>
      <c r="Y534" s="40"/>
    </row>
    <row r="535" spans="1:25" ht="15.75" customHeight="1" x14ac:dyDescent="0.2">
      <c r="A535" s="40"/>
      <c r="B535" s="275"/>
      <c r="C535" s="275"/>
      <c r="D535" s="275"/>
      <c r="E535" s="275"/>
      <c r="F535" s="275"/>
      <c r="G535" s="275" t="s">
        <v>331</v>
      </c>
      <c r="H535" s="302">
        <v>2.2400000000000002</v>
      </c>
      <c r="I535" s="275" t="s">
        <v>332</v>
      </c>
      <c r="J535" s="302">
        <v>0</v>
      </c>
      <c r="K535" s="275" t="s">
        <v>333</v>
      </c>
      <c r="L535" s="302">
        <v>2.2400000000000002</v>
      </c>
      <c r="O535" s="40"/>
      <c r="P535" s="40"/>
      <c r="Q535" s="40"/>
      <c r="R535" s="40"/>
      <c r="S535" s="40"/>
      <c r="T535" s="40"/>
      <c r="U535" s="40"/>
      <c r="V535" s="40"/>
      <c r="W535" s="40"/>
      <c r="X535" s="40"/>
      <c r="Y535" s="40"/>
    </row>
    <row r="536" spans="1:25" ht="15.75" customHeight="1" thickBot="1" x14ac:dyDescent="0.25">
      <c r="A536" s="40"/>
      <c r="B536" s="275"/>
      <c r="C536" s="275"/>
      <c r="D536" s="275"/>
      <c r="E536" s="275"/>
      <c r="F536" s="275"/>
      <c r="G536" s="275" t="s">
        <v>334</v>
      </c>
      <c r="H536" s="302">
        <v>2.71</v>
      </c>
      <c r="I536" s="409"/>
      <c r="J536" s="409" t="s">
        <v>335</v>
      </c>
      <c r="K536" s="275"/>
      <c r="L536" s="302">
        <v>15.75</v>
      </c>
      <c r="O536" s="40"/>
      <c r="P536" s="40"/>
      <c r="Q536" s="40"/>
      <c r="R536" s="40"/>
      <c r="S536" s="40"/>
      <c r="T536" s="40"/>
      <c r="U536" s="40"/>
      <c r="V536" s="40"/>
      <c r="W536" s="40"/>
      <c r="X536" s="40"/>
      <c r="Y536" s="40"/>
    </row>
    <row r="537" spans="1:25" ht="15.75" customHeight="1" thickTop="1" x14ac:dyDescent="0.2">
      <c r="A537" s="40"/>
      <c r="B537" s="289"/>
      <c r="C537" s="289"/>
      <c r="D537" s="289"/>
      <c r="E537" s="289"/>
      <c r="F537" s="289"/>
      <c r="G537" s="289"/>
      <c r="H537" s="289"/>
      <c r="I537" s="289"/>
      <c r="J537" s="289"/>
      <c r="K537" s="289"/>
      <c r="L537" s="289"/>
      <c r="O537" s="40"/>
      <c r="P537" s="40"/>
      <c r="Q537" s="40"/>
      <c r="R537" s="40"/>
      <c r="S537" s="40"/>
      <c r="T537" s="40"/>
      <c r="U537" s="40"/>
      <c r="V537" s="40"/>
      <c r="W537" s="40"/>
      <c r="X537" s="40"/>
      <c r="Y537" s="40"/>
    </row>
    <row r="538" spans="1:25" ht="15.75" customHeight="1" x14ac:dyDescent="0.2">
      <c r="A538" s="40"/>
      <c r="B538" s="276" t="s">
        <v>121</v>
      </c>
      <c r="C538" s="277" t="s">
        <v>28</v>
      </c>
      <c r="D538" s="276" t="s">
        <v>29</v>
      </c>
      <c r="E538" s="276" t="s">
        <v>30</v>
      </c>
      <c r="F538" s="405" t="s">
        <v>318</v>
      </c>
      <c r="G538" s="405"/>
      <c r="H538" s="284" t="s">
        <v>31</v>
      </c>
      <c r="I538" s="277" t="s">
        <v>32</v>
      </c>
      <c r="J538" s="277" t="s">
        <v>2407</v>
      </c>
      <c r="K538" s="277" t="s">
        <v>33</v>
      </c>
      <c r="L538" s="277" t="s">
        <v>35</v>
      </c>
      <c r="O538" s="40"/>
      <c r="P538" s="40"/>
      <c r="Q538" s="40"/>
      <c r="R538" s="40"/>
      <c r="S538" s="40"/>
      <c r="T538" s="40"/>
      <c r="U538" s="40"/>
      <c r="V538" s="40"/>
      <c r="W538" s="40"/>
      <c r="X538" s="40"/>
      <c r="Y538" s="40"/>
    </row>
    <row r="539" spans="1:25" ht="15.75" customHeight="1" x14ac:dyDescent="0.2">
      <c r="A539" s="40"/>
      <c r="B539" s="273" t="s">
        <v>319</v>
      </c>
      <c r="C539" s="286" t="s">
        <v>125</v>
      </c>
      <c r="D539" s="273" t="s">
        <v>40</v>
      </c>
      <c r="E539" s="273" t="s">
        <v>126</v>
      </c>
      <c r="F539" s="403" t="s">
        <v>337</v>
      </c>
      <c r="G539" s="403"/>
      <c r="H539" s="285" t="s">
        <v>65</v>
      </c>
      <c r="I539" s="288">
        <v>1</v>
      </c>
      <c r="J539" s="287"/>
      <c r="K539" s="287">
        <v>12.3</v>
      </c>
      <c r="L539" s="287">
        <v>12.3</v>
      </c>
      <c r="O539" s="40"/>
      <c r="P539" s="40"/>
      <c r="Q539" s="40"/>
      <c r="R539" s="40"/>
      <c r="S539" s="40"/>
      <c r="T539" s="40"/>
      <c r="U539" s="40"/>
      <c r="V539" s="40"/>
      <c r="W539" s="40"/>
      <c r="X539" s="40"/>
      <c r="Y539" s="40"/>
    </row>
    <row r="540" spans="1:25" ht="15.75" customHeight="1" x14ac:dyDescent="0.2">
      <c r="A540" s="40"/>
      <c r="B540" s="278" t="s">
        <v>321</v>
      </c>
      <c r="C540" s="291" t="s">
        <v>481</v>
      </c>
      <c r="D540" s="278" t="s">
        <v>40</v>
      </c>
      <c r="E540" s="278" t="s">
        <v>482</v>
      </c>
      <c r="F540" s="407" t="s">
        <v>324</v>
      </c>
      <c r="G540" s="407"/>
      <c r="H540" s="290" t="s">
        <v>325</v>
      </c>
      <c r="I540" s="294">
        <v>6.6E-3</v>
      </c>
      <c r="J540" s="294">
        <v>0</v>
      </c>
      <c r="K540" s="292">
        <v>24.31</v>
      </c>
      <c r="L540" s="292">
        <v>0.16</v>
      </c>
      <c r="O540" s="40"/>
      <c r="P540" s="40"/>
      <c r="Q540" s="40"/>
      <c r="R540" s="40"/>
      <c r="S540" s="40"/>
      <c r="T540" s="40"/>
      <c r="U540" s="40"/>
      <c r="V540" s="40"/>
      <c r="W540" s="40"/>
      <c r="X540" s="40"/>
      <c r="Y540" s="40"/>
    </row>
    <row r="541" spans="1:25" ht="15.75" customHeight="1" x14ac:dyDescent="0.2">
      <c r="A541" s="40"/>
      <c r="B541" s="278" t="s">
        <v>321</v>
      </c>
      <c r="C541" s="291" t="s">
        <v>493</v>
      </c>
      <c r="D541" s="278" t="s">
        <v>40</v>
      </c>
      <c r="E541" s="278" t="s">
        <v>494</v>
      </c>
      <c r="F541" s="407" t="s">
        <v>337</v>
      </c>
      <c r="G541" s="407"/>
      <c r="H541" s="290" t="s">
        <v>65</v>
      </c>
      <c r="I541" s="294">
        <v>1</v>
      </c>
      <c r="J541" s="294">
        <v>0</v>
      </c>
      <c r="K541" s="292">
        <v>10.42</v>
      </c>
      <c r="L541" s="292">
        <v>10.42</v>
      </c>
      <c r="O541" s="40"/>
      <c r="P541" s="40"/>
      <c r="Q541" s="40"/>
      <c r="R541" s="40"/>
      <c r="S541" s="40"/>
      <c r="T541" s="40"/>
      <c r="U541" s="40"/>
      <c r="V541" s="40"/>
      <c r="W541" s="40"/>
      <c r="X541" s="40"/>
      <c r="Y541" s="40"/>
    </row>
    <row r="542" spans="1:25" ht="15.75" customHeight="1" x14ac:dyDescent="0.2">
      <c r="A542" s="40"/>
      <c r="B542" s="278" t="s">
        <v>321</v>
      </c>
      <c r="C542" s="291" t="s">
        <v>483</v>
      </c>
      <c r="D542" s="278" t="s">
        <v>40</v>
      </c>
      <c r="E542" s="278" t="s">
        <v>484</v>
      </c>
      <c r="F542" s="407" t="s">
        <v>324</v>
      </c>
      <c r="G542" s="407"/>
      <c r="H542" s="290" t="s">
        <v>325</v>
      </c>
      <c r="I542" s="294">
        <v>4.0300000000000002E-2</v>
      </c>
      <c r="J542" s="294">
        <v>0</v>
      </c>
      <c r="K542" s="292">
        <v>27.69</v>
      </c>
      <c r="L542" s="292">
        <v>1.1100000000000001</v>
      </c>
      <c r="O542" s="40"/>
      <c r="P542" s="40"/>
      <c r="Q542" s="40"/>
      <c r="R542" s="40"/>
      <c r="S542" s="40"/>
      <c r="T542" s="40"/>
      <c r="U542" s="40"/>
      <c r="V542" s="40"/>
      <c r="W542" s="40"/>
      <c r="X542" s="40"/>
      <c r="Y542" s="40"/>
    </row>
    <row r="543" spans="1:25" ht="15.75" customHeight="1" x14ac:dyDescent="0.2">
      <c r="A543" s="40"/>
      <c r="B543" s="274" t="s">
        <v>347</v>
      </c>
      <c r="C543" s="296" t="s">
        <v>489</v>
      </c>
      <c r="D543" s="274" t="s">
        <v>40</v>
      </c>
      <c r="E543" s="274" t="s">
        <v>490</v>
      </c>
      <c r="F543" s="404" t="s">
        <v>348</v>
      </c>
      <c r="G543" s="404"/>
      <c r="H543" s="295" t="s">
        <v>65</v>
      </c>
      <c r="I543" s="298">
        <v>2.5000000000000001E-2</v>
      </c>
      <c r="J543" s="298">
        <v>0</v>
      </c>
      <c r="K543" s="297">
        <v>21.22</v>
      </c>
      <c r="L543" s="297">
        <v>0.53</v>
      </c>
      <c r="O543" s="40"/>
      <c r="P543" s="40"/>
      <c r="Q543" s="40"/>
      <c r="R543" s="40"/>
      <c r="S543" s="40"/>
      <c r="T543" s="40"/>
      <c r="U543" s="40"/>
      <c r="V543" s="40"/>
      <c r="W543" s="40"/>
      <c r="X543" s="40"/>
      <c r="Y543" s="40"/>
    </row>
    <row r="544" spans="1:25" ht="15.75" customHeight="1" x14ac:dyDescent="0.2">
      <c r="A544" s="40"/>
      <c r="B544" s="274" t="s">
        <v>347</v>
      </c>
      <c r="C544" s="296" t="s">
        <v>487</v>
      </c>
      <c r="D544" s="274" t="s">
        <v>40</v>
      </c>
      <c r="E544" s="274" t="s">
        <v>488</v>
      </c>
      <c r="F544" s="404" t="s">
        <v>348</v>
      </c>
      <c r="G544" s="404"/>
      <c r="H544" s="295" t="s">
        <v>44</v>
      </c>
      <c r="I544" s="298">
        <v>0.72799999999999998</v>
      </c>
      <c r="J544" s="298">
        <v>0</v>
      </c>
      <c r="K544" s="297">
        <v>0.12</v>
      </c>
      <c r="L544" s="297">
        <v>0.08</v>
      </c>
      <c r="O544" s="40"/>
      <c r="P544" s="40"/>
      <c r="Q544" s="40"/>
      <c r="R544" s="40"/>
      <c r="S544" s="40"/>
      <c r="T544" s="40"/>
      <c r="U544" s="40"/>
      <c r="V544" s="40"/>
      <c r="W544" s="40"/>
      <c r="X544" s="40"/>
      <c r="Y544" s="40"/>
    </row>
    <row r="545" spans="1:25" ht="15.75" customHeight="1" x14ac:dyDescent="0.2">
      <c r="A545" s="40"/>
      <c r="B545" s="275"/>
      <c r="C545" s="275"/>
      <c r="D545" s="275"/>
      <c r="E545" s="275"/>
      <c r="F545" s="275"/>
      <c r="G545" s="275" t="s">
        <v>331</v>
      </c>
      <c r="H545" s="302">
        <v>1.39</v>
      </c>
      <c r="I545" s="275" t="s">
        <v>332</v>
      </c>
      <c r="J545" s="302">
        <v>0</v>
      </c>
      <c r="K545" s="275" t="s">
        <v>333</v>
      </c>
      <c r="L545" s="302">
        <v>1.39</v>
      </c>
      <c r="O545" s="40"/>
      <c r="P545" s="40"/>
      <c r="Q545" s="40"/>
      <c r="R545" s="40"/>
      <c r="S545" s="40"/>
      <c r="T545" s="40"/>
      <c r="U545" s="40"/>
      <c r="V545" s="40"/>
      <c r="W545" s="40"/>
      <c r="X545" s="40"/>
      <c r="Y545" s="40"/>
    </row>
    <row r="546" spans="1:25" ht="15.75" customHeight="1" thickBot="1" x14ac:dyDescent="0.25">
      <c r="A546" s="40"/>
      <c r="B546" s="275"/>
      <c r="C546" s="275"/>
      <c r="D546" s="275"/>
      <c r="E546" s="275"/>
      <c r="F546" s="275"/>
      <c r="G546" s="275" t="s">
        <v>334</v>
      </c>
      <c r="H546" s="302">
        <v>2.5499999999999998</v>
      </c>
      <c r="I546" s="409"/>
      <c r="J546" s="409" t="s">
        <v>335</v>
      </c>
      <c r="K546" s="275"/>
      <c r="L546" s="302">
        <v>14.85</v>
      </c>
      <c r="O546" s="40"/>
      <c r="P546" s="40"/>
      <c r="Q546" s="40"/>
      <c r="R546" s="40"/>
      <c r="S546" s="40"/>
      <c r="T546" s="40"/>
      <c r="U546" s="40"/>
      <c r="V546" s="40"/>
      <c r="W546" s="40"/>
      <c r="X546" s="40"/>
      <c r="Y546" s="40"/>
    </row>
    <row r="547" spans="1:25" ht="15.75" customHeight="1" thickTop="1" x14ac:dyDescent="0.2">
      <c r="A547" s="40"/>
      <c r="B547" s="289"/>
      <c r="C547" s="289"/>
      <c r="D547" s="289"/>
      <c r="E547" s="289"/>
      <c r="F547" s="289"/>
      <c r="G547" s="289"/>
      <c r="H547" s="289"/>
      <c r="I547" s="289"/>
      <c r="J547" s="289"/>
      <c r="K547" s="289"/>
      <c r="L547" s="289"/>
      <c r="O547" s="40"/>
      <c r="P547" s="40"/>
      <c r="Q547" s="40"/>
      <c r="R547" s="40"/>
      <c r="S547" s="40"/>
      <c r="T547" s="40"/>
      <c r="U547" s="40"/>
      <c r="V547" s="40"/>
      <c r="W547" s="40"/>
      <c r="X547" s="40"/>
      <c r="Y547" s="40"/>
    </row>
    <row r="548" spans="1:25" ht="15.75" customHeight="1" x14ac:dyDescent="0.2">
      <c r="A548" s="40"/>
      <c r="B548" s="276" t="s">
        <v>124</v>
      </c>
      <c r="C548" s="277" t="s">
        <v>28</v>
      </c>
      <c r="D548" s="276" t="s">
        <v>29</v>
      </c>
      <c r="E548" s="276" t="s">
        <v>30</v>
      </c>
      <c r="F548" s="405" t="s">
        <v>318</v>
      </c>
      <c r="G548" s="405"/>
      <c r="H548" s="284" t="s">
        <v>31</v>
      </c>
      <c r="I548" s="277" t="s">
        <v>32</v>
      </c>
      <c r="J548" s="277" t="s">
        <v>2407</v>
      </c>
      <c r="K548" s="277" t="s">
        <v>33</v>
      </c>
      <c r="L548" s="277" t="s">
        <v>35</v>
      </c>
      <c r="O548" s="40"/>
      <c r="P548" s="40"/>
      <c r="Q548" s="40"/>
      <c r="R548" s="40"/>
      <c r="S548" s="40"/>
      <c r="T548" s="40"/>
      <c r="U548" s="40"/>
      <c r="V548" s="40"/>
      <c r="W548" s="40"/>
      <c r="X548" s="40"/>
      <c r="Y548" s="40"/>
    </row>
    <row r="549" spans="1:25" ht="15.75" customHeight="1" x14ac:dyDescent="0.2">
      <c r="A549" s="40"/>
      <c r="B549" s="273" t="s">
        <v>319</v>
      </c>
      <c r="C549" s="286" t="s">
        <v>128</v>
      </c>
      <c r="D549" s="273" t="s">
        <v>40</v>
      </c>
      <c r="E549" s="273" t="s">
        <v>129</v>
      </c>
      <c r="F549" s="403" t="s">
        <v>337</v>
      </c>
      <c r="G549" s="403"/>
      <c r="H549" s="285" t="s">
        <v>65</v>
      </c>
      <c r="I549" s="288">
        <v>1</v>
      </c>
      <c r="J549" s="287"/>
      <c r="K549" s="287">
        <v>11</v>
      </c>
      <c r="L549" s="287">
        <v>11</v>
      </c>
      <c r="O549" s="40"/>
      <c r="P549" s="40"/>
      <c r="Q549" s="40"/>
      <c r="R549" s="40"/>
      <c r="S549" s="40"/>
      <c r="T549" s="40"/>
      <c r="U549" s="40"/>
      <c r="V549" s="40"/>
      <c r="W549" s="40"/>
      <c r="X549" s="40"/>
      <c r="Y549" s="40"/>
    </row>
    <row r="550" spans="1:25" ht="15.75" customHeight="1" x14ac:dyDescent="0.2">
      <c r="A550" s="40"/>
      <c r="B550" s="278" t="s">
        <v>321</v>
      </c>
      <c r="C550" s="291" t="s">
        <v>481</v>
      </c>
      <c r="D550" s="278" t="s">
        <v>40</v>
      </c>
      <c r="E550" s="278" t="s">
        <v>482</v>
      </c>
      <c r="F550" s="407" t="s">
        <v>324</v>
      </c>
      <c r="G550" s="407"/>
      <c r="H550" s="290" t="s">
        <v>325</v>
      </c>
      <c r="I550" s="294">
        <v>4.1999999999999997E-3</v>
      </c>
      <c r="J550" s="294">
        <v>0</v>
      </c>
      <c r="K550" s="292">
        <v>24.31</v>
      </c>
      <c r="L550" s="292">
        <v>0.1</v>
      </c>
      <c r="O550" s="40"/>
      <c r="P550" s="40"/>
      <c r="Q550" s="40"/>
      <c r="R550" s="40"/>
      <c r="S550" s="40"/>
      <c r="T550" s="40"/>
      <c r="U550" s="40"/>
      <c r="V550" s="40"/>
      <c r="W550" s="40"/>
      <c r="X550" s="40"/>
      <c r="Y550" s="40"/>
    </row>
    <row r="551" spans="1:25" ht="15.75" customHeight="1" x14ac:dyDescent="0.2">
      <c r="A551" s="40"/>
      <c r="B551" s="278" t="s">
        <v>321</v>
      </c>
      <c r="C551" s="291" t="s">
        <v>483</v>
      </c>
      <c r="D551" s="278" t="s">
        <v>40</v>
      </c>
      <c r="E551" s="278" t="s">
        <v>484</v>
      </c>
      <c r="F551" s="407" t="s">
        <v>324</v>
      </c>
      <c r="G551" s="407"/>
      <c r="H551" s="290" t="s">
        <v>325</v>
      </c>
      <c r="I551" s="294">
        <v>2.5899999999999999E-2</v>
      </c>
      <c r="J551" s="294">
        <v>0</v>
      </c>
      <c r="K551" s="292">
        <v>27.69</v>
      </c>
      <c r="L551" s="292">
        <v>0.71</v>
      </c>
      <c r="O551" s="40"/>
      <c r="P551" s="40"/>
      <c r="Q551" s="40"/>
      <c r="R551" s="40"/>
      <c r="S551" s="40"/>
      <c r="T551" s="40"/>
      <c r="U551" s="40"/>
      <c r="V551" s="40"/>
      <c r="W551" s="40"/>
      <c r="X551" s="40"/>
      <c r="Y551" s="40"/>
    </row>
    <row r="552" spans="1:25" ht="15.75" customHeight="1" x14ac:dyDescent="0.2">
      <c r="A552" s="40"/>
      <c r="B552" s="278" t="s">
        <v>321</v>
      </c>
      <c r="C552" s="291" t="s">
        <v>495</v>
      </c>
      <c r="D552" s="278" t="s">
        <v>40</v>
      </c>
      <c r="E552" s="278" t="s">
        <v>496</v>
      </c>
      <c r="F552" s="407" t="s">
        <v>337</v>
      </c>
      <c r="G552" s="407"/>
      <c r="H552" s="290" t="s">
        <v>65</v>
      </c>
      <c r="I552" s="294">
        <v>1</v>
      </c>
      <c r="J552" s="294">
        <v>0</v>
      </c>
      <c r="K552" s="292">
        <v>9.6199999999999992</v>
      </c>
      <c r="L552" s="292">
        <v>9.6199999999999992</v>
      </c>
      <c r="O552" s="40"/>
      <c r="P552" s="40"/>
      <c r="Q552" s="40"/>
      <c r="R552" s="40"/>
      <c r="S552" s="40"/>
      <c r="T552" s="40"/>
      <c r="U552" s="40"/>
      <c r="V552" s="40"/>
      <c r="W552" s="40"/>
      <c r="X552" s="40"/>
      <c r="Y552" s="40"/>
    </row>
    <row r="553" spans="1:25" ht="15.75" customHeight="1" x14ac:dyDescent="0.2">
      <c r="A553" s="40"/>
      <c r="B553" s="274" t="s">
        <v>347</v>
      </c>
      <c r="C553" s="296" t="s">
        <v>489</v>
      </c>
      <c r="D553" s="274" t="s">
        <v>40</v>
      </c>
      <c r="E553" s="274" t="s">
        <v>490</v>
      </c>
      <c r="F553" s="404" t="s">
        <v>348</v>
      </c>
      <c r="G553" s="404"/>
      <c r="H553" s="295" t="s">
        <v>65</v>
      </c>
      <c r="I553" s="298">
        <v>2.5000000000000001E-2</v>
      </c>
      <c r="J553" s="298">
        <v>0</v>
      </c>
      <c r="K553" s="297">
        <v>21.22</v>
      </c>
      <c r="L553" s="297">
        <v>0.53</v>
      </c>
      <c r="O553" s="40"/>
      <c r="P553" s="40"/>
      <c r="Q553" s="40"/>
      <c r="R553" s="40"/>
      <c r="S553" s="40"/>
      <c r="T553" s="40"/>
      <c r="U553" s="40"/>
      <c r="V553" s="40"/>
      <c r="W553" s="40"/>
      <c r="X553" s="40"/>
      <c r="Y553" s="40"/>
    </row>
    <row r="554" spans="1:25" ht="15.75" customHeight="1" x14ac:dyDescent="0.2">
      <c r="A554" s="40"/>
      <c r="B554" s="274" t="s">
        <v>347</v>
      </c>
      <c r="C554" s="296" t="s">
        <v>487</v>
      </c>
      <c r="D554" s="274" t="s">
        <v>40</v>
      </c>
      <c r="E554" s="274" t="s">
        <v>488</v>
      </c>
      <c r="F554" s="404" t="s">
        <v>348</v>
      </c>
      <c r="G554" s="404"/>
      <c r="H554" s="295" t="s">
        <v>44</v>
      </c>
      <c r="I554" s="298">
        <v>0.35699999999999998</v>
      </c>
      <c r="J554" s="298">
        <v>0</v>
      </c>
      <c r="K554" s="297">
        <v>0.12</v>
      </c>
      <c r="L554" s="297">
        <v>0.04</v>
      </c>
      <c r="O554" s="40"/>
      <c r="P554" s="40"/>
      <c r="Q554" s="40"/>
      <c r="R554" s="40"/>
      <c r="S554" s="40"/>
      <c r="T554" s="40"/>
      <c r="U554" s="40"/>
      <c r="V554" s="40"/>
      <c r="W554" s="40"/>
      <c r="X554" s="40"/>
      <c r="Y554" s="40"/>
    </row>
    <row r="555" spans="1:25" ht="15.75" customHeight="1" x14ac:dyDescent="0.2">
      <c r="A555" s="40"/>
      <c r="B555" s="275"/>
      <c r="C555" s="275"/>
      <c r="D555" s="275"/>
      <c r="E555" s="275"/>
      <c r="F555" s="275"/>
      <c r="G555" s="275" t="s">
        <v>331</v>
      </c>
      <c r="H555" s="302">
        <v>0.84</v>
      </c>
      <c r="I555" s="275" t="s">
        <v>332</v>
      </c>
      <c r="J555" s="302">
        <v>0</v>
      </c>
      <c r="K555" s="275" t="s">
        <v>333</v>
      </c>
      <c r="L555" s="302">
        <v>0.84</v>
      </c>
      <c r="O555" s="40"/>
      <c r="P555" s="40"/>
      <c r="Q555" s="40"/>
      <c r="R555" s="40"/>
      <c r="S555" s="40"/>
      <c r="T555" s="40"/>
      <c r="U555" s="40"/>
      <c r="V555" s="40"/>
      <c r="W555" s="40"/>
      <c r="X555" s="40"/>
      <c r="Y555" s="40"/>
    </row>
    <row r="556" spans="1:25" ht="15.75" customHeight="1" thickBot="1" x14ac:dyDescent="0.25">
      <c r="A556" s="40"/>
      <c r="B556" s="275"/>
      <c r="C556" s="275"/>
      <c r="D556" s="275"/>
      <c r="E556" s="275"/>
      <c r="F556" s="275"/>
      <c r="G556" s="275" t="s">
        <v>334</v>
      </c>
      <c r="H556" s="302">
        <v>2.2799999999999998</v>
      </c>
      <c r="I556" s="409"/>
      <c r="J556" s="409" t="s">
        <v>335</v>
      </c>
      <c r="K556" s="275"/>
      <c r="L556" s="302">
        <v>13.28</v>
      </c>
      <c r="O556" s="40"/>
      <c r="P556" s="40"/>
      <c r="Q556" s="40"/>
      <c r="R556" s="40"/>
      <c r="S556" s="40"/>
      <c r="T556" s="40"/>
      <c r="U556" s="40"/>
      <c r="V556" s="40"/>
      <c r="W556" s="40"/>
      <c r="X556" s="40"/>
      <c r="Y556" s="40"/>
    </row>
    <row r="557" spans="1:25" ht="15.75" customHeight="1" thickTop="1" x14ac:dyDescent="0.2">
      <c r="A557" s="40"/>
      <c r="B557" s="289"/>
      <c r="C557" s="289"/>
      <c r="D557" s="289"/>
      <c r="E557" s="289"/>
      <c r="F557" s="289"/>
      <c r="G557" s="289"/>
      <c r="H557" s="289"/>
      <c r="I557" s="289"/>
      <c r="J557" s="289"/>
      <c r="K557" s="289"/>
      <c r="L557" s="289"/>
      <c r="O557" s="40"/>
      <c r="P557" s="40"/>
      <c r="Q557" s="40"/>
      <c r="R557" s="40"/>
      <c r="S557" s="40"/>
      <c r="T557" s="40"/>
      <c r="U557" s="40"/>
      <c r="V557" s="40"/>
      <c r="W557" s="40"/>
      <c r="X557" s="40"/>
      <c r="Y557" s="40"/>
    </row>
    <row r="558" spans="1:25" ht="15.75" customHeight="1" x14ac:dyDescent="0.2">
      <c r="A558" s="40"/>
      <c r="B558" s="276" t="s">
        <v>127</v>
      </c>
      <c r="C558" s="277" t="s">
        <v>28</v>
      </c>
      <c r="D558" s="276" t="s">
        <v>29</v>
      </c>
      <c r="E558" s="276" t="s">
        <v>30</v>
      </c>
      <c r="F558" s="405" t="s">
        <v>318</v>
      </c>
      <c r="G558" s="405"/>
      <c r="H558" s="284" t="s">
        <v>31</v>
      </c>
      <c r="I558" s="277" t="s">
        <v>32</v>
      </c>
      <c r="J558" s="277" t="s">
        <v>2407</v>
      </c>
      <c r="K558" s="277" t="s">
        <v>33</v>
      </c>
      <c r="L558" s="277" t="s">
        <v>35</v>
      </c>
      <c r="O558" s="40"/>
      <c r="P558" s="40"/>
      <c r="Q558" s="40"/>
      <c r="R558" s="40"/>
      <c r="S558" s="40"/>
      <c r="T558" s="40"/>
      <c r="U558" s="40"/>
      <c r="V558" s="40"/>
      <c r="W558" s="40"/>
      <c r="X558" s="40"/>
      <c r="Y558" s="40"/>
    </row>
    <row r="559" spans="1:25" ht="15.75" customHeight="1" x14ac:dyDescent="0.2">
      <c r="A559" s="40"/>
      <c r="B559" s="273" t="s">
        <v>319</v>
      </c>
      <c r="C559" s="286" t="s">
        <v>3259</v>
      </c>
      <c r="D559" s="273" t="s">
        <v>40</v>
      </c>
      <c r="E559" s="273" t="s">
        <v>3260</v>
      </c>
      <c r="F559" s="403" t="s">
        <v>337</v>
      </c>
      <c r="G559" s="403"/>
      <c r="H559" s="285" t="s">
        <v>65</v>
      </c>
      <c r="I559" s="288">
        <v>1</v>
      </c>
      <c r="J559" s="287"/>
      <c r="K559" s="287">
        <v>9.2200000000000006</v>
      </c>
      <c r="L559" s="287">
        <v>9.2200000000000006</v>
      </c>
      <c r="O559" s="40"/>
      <c r="P559" s="40"/>
      <c r="Q559" s="40"/>
      <c r="R559" s="40"/>
      <c r="S559" s="40"/>
      <c r="T559" s="40"/>
      <c r="U559" s="40"/>
      <c r="V559" s="40"/>
      <c r="W559" s="40"/>
      <c r="X559" s="40"/>
      <c r="Y559" s="40"/>
    </row>
    <row r="560" spans="1:25" ht="15.75" customHeight="1" x14ac:dyDescent="0.2">
      <c r="A560" s="40"/>
      <c r="B560" s="278" t="s">
        <v>321</v>
      </c>
      <c r="C560" s="291" t="s">
        <v>483</v>
      </c>
      <c r="D560" s="278" t="s">
        <v>40</v>
      </c>
      <c r="E560" s="278" t="s">
        <v>484</v>
      </c>
      <c r="F560" s="407" t="s">
        <v>324</v>
      </c>
      <c r="G560" s="407"/>
      <c r="H560" s="290" t="s">
        <v>325</v>
      </c>
      <c r="I560" s="294">
        <v>1.43E-2</v>
      </c>
      <c r="J560" s="294">
        <v>0</v>
      </c>
      <c r="K560" s="292">
        <v>27.69</v>
      </c>
      <c r="L560" s="292">
        <v>0.39</v>
      </c>
      <c r="O560" s="40"/>
      <c r="P560" s="40"/>
      <c r="Q560" s="40"/>
      <c r="R560" s="40"/>
      <c r="S560" s="40"/>
      <c r="T560" s="40"/>
      <c r="U560" s="40"/>
      <c r="V560" s="40"/>
      <c r="W560" s="40"/>
      <c r="X560" s="40"/>
      <c r="Y560" s="40"/>
    </row>
    <row r="561" spans="1:25" ht="15.75" customHeight="1" x14ac:dyDescent="0.2">
      <c r="A561" s="40"/>
      <c r="B561" s="278" t="s">
        <v>321</v>
      </c>
      <c r="C561" s="291" t="s">
        <v>497</v>
      </c>
      <c r="D561" s="278" t="s">
        <v>40</v>
      </c>
      <c r="E561" s="278" t="s">
        <v>498</v>
      </c>
      <c r="F561" s="407" t="s">
        <v>337</v>
      </c>
      <c r="G561" s="407"/>
      <c r="H561" s="290" t="s">
        <v>65</v>
      </c>
      <c r="I561" s="294">
        <v>1</v>
      </c>
      <c r="J561" s="294">
        <v>0</v>
      </c>
      <c r="K561" s="292">
        <v>8.24</v>
      </c>
      <c r="L561" s="292">
        <v>8.24</v>
      </c>
      <c r="O561" s="40"/>
      <c r="P561" s="40"/>
      <c r="Q561" s="40"/>
      <c r="R561" s="40"/>
      <c r="S561" s="40"/>
      <c r="T561" s="40"/>
      <c r="U561" s="40"/>
      <c r="V561" s="40"/>
      <c r="W561" s="40"/>
      <c r="X561" s="40"/>
      <c r="Y561" s="40"/>
    </row>
    <row r="562" spans="1:25" ht="15.75" customHeight="1" x14ac:dyDescent="0.2">
      <c r="A562" s="40"/>
      <c r="B562" s="278" t="s">
        <v>321</v>
      </c>
      <c r="C562" s="291" t="s">
        <v>481</v>
      </c>
      <c r="D562" s="278" t="s">
        <v>40</v>
      </c>
      <c r="E562" s="278" t="s">
        <v>482</v>
      </c>
      <c r="F562" s="407" t="s">
        <v>324</v>
      </c>
      <c r="G562" s="407"/>
      <c r="H562" s="290" t="s">
        <v>325</v>
      </c>
      <c r="I562" s="294">
        <v>2.3E-3</v>
      </c>
      <c r="J562" s="294">
        <v>0</v>
      </c>
      <c r="K562" s="292">
        <v>24.31</v>
      </c>
      <c r="L562" s="292">
        <v>0.05</v>
      </c>
      <c r="O562" s="40"/>
      <c r="P562" s="40"/>
      <c r="Q562" s="40"/>
      <c r="R562" s="40"/>
      <c r="S562" s="40"/>
      <c r="T562" s="40"/>
      <c r="U562" s="40"/>
      <c r="V562" s="40"/>
      <c r="W562" s="40"/>
      <c r="X562" s="40"/>
      <c r="Y562" s="40"/>
    </row>
    <row r="563" spans="1:25" ht="15.75" customHeight="1" x14ac:dyDescent="0.2">
      <c r="A563" s="40"/>
      <c r="B563" s="274" t="s">
        <v>347</v>
      </c>
      <c r="C563" s="296" t="s">
        <v>489</v>
      </c>
      <c r="D563" s="274" t="s">
        <v>40</v>
      </c>
      <c r="E563" s="274" t="s">
        <v>490</v>
      </c>
      <c r="F563" s="404" t="s">
        <v>348</v>
      </c>
      <c r="G563" s="404"/>
      <c r="H563" s="295" t="s">
        <v>65</v>
      </c>
      <c r="I563" s="298">
        <v>2.5000000000000001E-2</v>
      </c>
      <c r="J563" s="298">
        <v>0</v>
      </c>
      <c r="K563" s="297">
        <v>21.22</v>
      </c>
      <c r="L563" s="297">
        <v>0.53</v>
      </c>
      <c r="O563" s="40"/>
      <c r="P563" s="40"/>
      <c r="Q563" s="40"/>
      <c r="R563" s="40"/>
      <c r="S563" s="40"/>
      <c r="T563" s="40"/>
      <c r="U563" s="40"/>
      <c r="V563" s="40"/>
      <c r="W563" s="40"/>
      <c r="X563" s="40"/>
      <c r="Y563" s="40"/>
    </row>
    <row r="564" spans="1:25" ht="15.75" customHeight="1" x14ac:dyDescent="0.2">
      <c r="A564" s="40"/>
      <c r="B564" s="274" t="s">
        <v>347</v>
      </c>
      <c r="C564" s="296" t="s">
        <v>487</v>
      </c>
      <c r="D564" s="274" t="s">
        <v>40</v>
      </c>
      <c r="E564" s="274" t="s">
        <v>488</v>
      </c>
      <c r="F564" s="404" t="s">
        <v>348</v>
      </c>
      <c r="G564" s="404"/>
      <c r="H564" s="295" t="s">
        <v>44</v>
      </c>
      <c r="I564" s="298">
        <v>0.14699999999999999</v>
      </c>
      <c r="J564" s="298">
        <v>0</v>
      </c>
      <c r="K564" s="297">
        <v>0.12</v>
      </c>
      <c r="L564" s="297">
        <v>0.01</v>
      </c>
      <c r="O564" s="40"/>
      <c r="P564" s="40"/>
      <c r="Q564" s="40"/>
      <c r="R564" s="40"/>
      <c r="S564" s="40"/>
      <c r="T564" s="40"/>
      <c r="U564" s="40"/>
      <c r="V564" s="40"/>
      <c r="W564" s="40"/>
      <c r="X564" s="40"/>
      <c r="Y564" s="40"/>
    </row>
    <row r="565" spans="1:25" ht="15.75" customHeight="1" x14ac:dyDescent="0.2">
      <c r="A565" s="40"/>
      <c r="B565" s="275"/>
      <c r="C565" s="275"/>
      <c r="D565" s="275"/>
      <c r="E565" s="275"/>
      <c r="F565" s="275"/>
      <c r="G565" s="275" t="s">
        <v>331</v>
      </c>
      <c r="H565" s="302">
        <v>0.46</v>
      </c>
      <c r="I565" s="275" t="s">
        <v>332</v>
      </c>
      <c r="J565" s="302">
        <v>0</v>
      </c>
      <c r="K565" s="275" t="s">
        <v>333</v>
      </c>
      <c r="L565" s="302">
        <v>0.46</v>
      </c>
      <c r="O565" s="40"/>
      <c r="P565" s="40"/>
      <c r="Q565" s="40"/>
      <c r="R565" s="40"/>
      <c r="S565" s="40"/>
      <c r="T565" s="40"/>
      <c r="U565" s="40"/>
      <c r="V565" s="40"/>
      <c r="W565" s="40"/>
      <c r="X565" s="40"/>
      <c r="Y565" s="40"/>
    </row>
    <row r="566" spans="1:25" ht="15.75" customHeight="1" thickBot="1" x14ac:dyDescent="0.25">
      <c r="A566" s="40"/>
      <c r="B566" s="275"/>
      <c r="C566" s="275"/>
      <c r="D566" s="275"/>
      <c r="E566" s="275"/>
      <c r="F566" s="275"/>
      <c r="G566" s="275" t="s">
        <v>334</v>
      </c>
      <c r="H566" s="302">
        <v>1.91</v>
      </c>
      <c r="I566" s="409"/>
      <c r="J566" s="409" t="s">
        <v>335</v>
      </c>
      <c r="K566" s="275"/>
      <c r="L566" s="302">
        <v>11.13</v>
      </c>
      <c r="O566" s="40"/>
      <c r="P566" s="40"/>
      <c r="Q566" s="40"/>
      <c r="R566" s="40"/>
      <c r="S566" s="40"/>
      <c r="T566" s="40"/>
      <c r="U566" s="40"/>
      <c r="V566" s="40"/>
      <c r="W566" s="40"/>
      <c r="X566" s="40"/>
      <c r="Y566" s="40"/>
    </row>
    <row r="567" spans="1:25" ht="15.75" customHeight="1" thickTop="1" x14ac:dyDescent="0.2">
      <c r="A567" s="40"/>
      <c r="B567" s="289"/>
      <c r="C567" s="289"/>
      <c r="D567" s="289"/>
      <c r="E567" s="289"/>
      <c r="F567" s="289"/>
      <c r="G567" s="289"/>
      <c r="H567" s="289"/>
      <c r="I567" s="289"/>
      <c r="J567" s="289"/>
      <c r="K567" s="289"/>
      <c r="L567" s="289"/>
      <c r="O567" s="40"/>
      <c r="P567" s="40"/>
      <c r="Q567" s="40"/>
      <c r="R567" s="40"/>
      <c r="S567" s="40"/>
      <c r="T567" s="40"/>
      <c r="U567" s="40"/>
      <c r="V567" s="40"/>
      <c r="W567" s="40"/>
      <c r="X567" s="40"/>
      <c r="Y567" s="40"/>
    </row>
    <row r="568" spans="1:25" ht="15.75" customHeight="1" x14ac:dyDescent="0.2">
      <c r="A568" s="40"/>
      <c r="B568" s="276" t="s">
        <v>1427</v>
      </c>
      <c r="C568" s="277" t="s">
        <v>28</v>
      </c>
      <c r="D568" s="276" t="s">
        <v>29</v>
      </c>
      <c r="E568" s="276" t="s">
        <v>30</v>
      </c>
      <c r="F568" s="405" t="s">
        <v>318</v>
      </c>
      <c r="G568" s="405"/>
      <c r="H568" s="284" t="s">
        <v>31</v>
      </c>
      <c r="I568" s="277" t="s">
        <v>32</v>
      </c>
      <c r="J568" s="277" t="s">
        <v>2407</v>
      </c>
      <c r="K568" s="277" t="s">
        <v>33</v>
      </c>
      <c r="L568" s="277" t="s">
        <v>35</v>
      </c>
      <c r="O568" s="40"/>
      <c r="P568" s="40"/>
      <c r="Q568" s="40"/>
      <c r="R568" s="40"/>
      <c r="S568" s="40"/>
      <c r="T568" s="40"/>
      <c r="U568" s="40"/>
      <c r="V568" s="40"/>
      <c r="W568" s="40"/>
      <c r="X568" s="40"/>
      <c r="Y568" s="40"/>
    </row>
    <row r="569" spans="1:25" ht="15.75" customHeight="1" x14ac:dyDescent="0.2">
      <c r="A569" s="40"/>
      <c r="B569" s="273" t="s">
        <v>319</v>
      </c>
      <c r="C569" s="286" t="s">
        <v>1429</v>
      </c>
      <c r="D569" s="273" t="s">
        <v>99</v>
      </c>
      <c r="E569" s="273" t="s">
        <v>1866</v>
      </c>
      <c r="F569" s="403">
        <v>13.01</v>
      </c>
      <c r="G569" s="403"/>
      <c r="H569" s="285" t="s">
        <v>41</v>
      </c>
      <c r="I569" s="288">
        <v>1</v>
      </c>
      <c r="J569" s="287"/>
      <c r="K569" s="287">
        <v>111.84</v>
      </c>
      <c r="L569" s="287">
        <v>111.84</v>
      </c>
      <c r="O569" s="40"/>
      <c r="P569" s="40"/>
      <c r="Q569" s="40"/>
      <c r="R569" s="40"/>
      <c r="S569" s="40"/>
      <c r="T569" s="40"/>
      <c r="U569" s="40"/>
      <c r="V569" s="40"/>
      <c r="W569" s="40"/>
      <c r="X569" s="40"/>
      <c r="Y569" s="40"/>
    </row>
    <row r="570" spans="1:25" ht="15.75" customHeight="1" x14ac:dyDescent="0.2">
      <c r="A570" s="40"/>
      <c r="B570" s="274" t="s">
        <v>347</v>
      </c>
      <c r="C570" s="296" t="s">
        <v>897</v>
      </c>
      <c r="D570" s="274" t="s">
        <v>196</v>
      </c>
      <c r="E570" s="274" t="s">
        <v>3669</v>
      </c>
      <c r="F570" s="404" t="s">
        <v>586</v>
      </c>
      <c r="G570" s="404"/>
      <c r="H570" s="295" t="s">
        <v>325</v>
      </c>
      <c r="I570" s="298">
        <v>0.8</v>
      </c>
      <c r="J570" s="298">
        <v>0</v>
      </c>
      <c r="K570" s="297">
        <v>21.43</v>
      </c>
      <c r="L570" s="297">
        <v>17.14</v>
      </c>
      <c r="O570" s="40"/>
      <c r="P570" s="40"/>
      <c r="Q570" s="40"/>
      <c r="R570" s="40"/>
      <c r="S570" s="40"/>
      <c r="T570" s="40"/>
      <c r="U570" s="40"/>
      <c r="V570" s="40"/>
      <c r="W570" s="40"/>
      <c r="X570" s="40"/>
      <c r="Y570" s="40"/>
    </row>
    <row r="571" spans="1:25" ht="15.75" customHeight="1" x14ac:dyDescent="0.2">
      <c r="A571" s="40"/>
      <c r="B571" s="274" t="s">
        <v>347</v>
      </c>
      <c r="C571" s="296" t="s">
        <v>735</v>
      </c>
      <c r="D571" s="274" t="s">
        <v>196</v>
      </c>
      <c r="E571" s="274" t="s">
        <v>3680</v>
      </c>
      <c r="F571" s="404" t="s">
        <v>586</v>
      </c>
      <c r="G571" s="404"/>
      <c r="H571" s="295" t="s">
        <v>325</v>
      </c>
      <c r="I571" s="298">
        <v>0.4</v>
      </c>
      <c r="J571" s="298">
        <v>0</v>
      </c>
      <c r="K571" s="297">
        <v>26.09</v>
      </c>
      <c r="L571" s="297">
        <v>10.43</v>
      </c>
      <c r="O571" s="40"/>
      <c r="P571" s="40"/>
      <c r="Q571" s="40"/>
      <c r="R571" s="40"/>
      <c r="S571" s="40"/>
      <c r="T571" s="40"/>
      <c r="U571" s="40"/>
      <c r="V571" s="40"/>
      <c r="W571" s="40"/>
      <c r="X571" s="40"/>
      <c r="Y571" s="40"/>
    </row>
    <row r="572" spans="1:25" ht="15.75" customHeight="1" x14ac:dyDescent="0.2">
      <c r="A572" s="40"/>
      <c r="B572" s="274" t="s">
        <v>347</v>
      </c>
      <c r="C572" s="296" t="s">
        <v>1663</v>
      </c>
      <c r="D572" s="274" t="s">
        <v>196</v>
      </c>
      <c r="E572" s="274" t="s">
        <v>3679</v>
      </c>
      <c r="F572" s="404" t="s">
        <v>348</v>
      </c>
      <c r="G572" s="404"/>
      <c r="H572" s="295" t="s">
        <v>41</v>
      </c>
      <c r="I572" s="298">
        <v>1</v>
      </c>
      <c r="J572" s="298">
        <v>0</v>
      </c>
      <c r="K572" s="297">
        <v>84.27</v>
      </c>
      <c r="L572" s="297">
        <v>84.27</v>
      </c>
      <c r="O572" s="40"/>
      <c r="P572" s="40"/>
      <c r="Q572" s="40"/>
      <c r="R572" s="40"/>
      <c r="S572" s="40"/>
      <c r="T572" s="40"/>
      <c r="U572" s="40"/>
      <c r="V572" s="40"/>
      <c r="W572" s="40"/>
      <c r="X572" s="40"/>
      <c r="Y572" s="40"/>
    </row>
    <row r="573" spans="1:25" ht="15.75" customHeight="1" x14ac:dyDescent="0.2">
      <c r="A573" s="40"/>
      <c r="B573" s="275"/>
      <c r="C573" s="275"/>
      <c r="D573" s="275"/>
      <c r="E573" s="275"/>
      <c r="F573" s="275"/>
      <c r="G573" s="275" t="s">
        <v>331</v>
      </c>
      <c r="H573" s="302">
        <v>27.57</v>
      </c>
      <c r="I573" s="275" t="s">
        <v>332</v>
      </c>
      <c r="J573" s="302">
        <v>0</v>
      </c>
      <c r="K573" s="275" t="s">
        <v>333</v>
      </c>
      <c r="L573" s="302">
        <v>27.57</v>
      </c>
      <c r="O573" s="40"/>
      <c r="P573" s="40"/>
      <c r="Q573" s="40"/>
      <c r="R573" s="40"/>
      <c r="S573" s="40"/>
      <c r="T573" s="40"/>
      <c r="U573" s="40"/>
      <c r="V573" s="40"/>
      <c r="W573" s="40"/>
      <c r="X573" s="40"/>
      <c r="Y573" s="40"/>
    </row>
    <row r="574" spans="1:25" ht="15.75" customHeight="1" thickBot="1" x14ac:dyDescent="0.25">
      <c r="A574" s="40"/>
      <c r="B574" s="275"/>
      <c r="C574" s="275"/>
      <c r="D574" s="275"/>
      <c r="E574" s="275"/>
      <c r="F574" s="275"/>
      <c r="G574" s="275" t="s">
        <v>334</v>
      </c>
      <c r="H574" s="302">
        <v>23.27</v>
      </c>
      <c r="I574" s="409"/>
      <c r="J574" s="409" t="s">
        <v>335</v>
      </c>
      <c r="K574" s="275"/>
      <c r="L574" s="302">
        <v>135.11000000000001</v>
      </c>
      <c r="O574" s="40"/>
      <c r="P574" s="40"/>
      <c r="Q574" s="40"/>
      <c r="R574" s="40"/>
      <c r="S574" s="40"/>
      <c r="T574" s="40"/>
      <c r="U574" s="40"/>
      <c r="V574" s="40"/>
      <c r="W574" s="40"/>
      <c r="X574" s="40"/>
      <c r="Y574" s="40"/>
    </row>
    <row r="575" spans="1:25" ht="15.75" customHeight="1" thickTop="1" x14ac:dyDescent="0.2">
      <c r="A575" s="40"/>
      <c r="B575" s="289"/>
      <c r="C575" s="289"/>
      <c r="D575" s="289"/>
      <c r="E575" s="289"/>
      <c r="F575" s="289"/>
      <c r="G575" s="289"/>
      <c r="H575" s="289"/>
      <c r="I575" s="289"/>
      <c r="J575" s="289"/>
      <c r="K575" s="289"/>
      <c r="L575" s="289"/>
      <c r="O575" s="40"/>
      <c r="P575" s="40"/>
      <c r="Q575" s="40"/>
      <c r="R575" s="40"/>
      <c r="S575" s="40"/>
      <c r="T575" s="40"/>
      <c r="U575" s="40"/>
      <c r="V575" s="40"/>
      <c r="W575" s="40"/>
      <c r="X575" s="40"/>
      <c r="Y575" s="40"/>
    </row>
    <row r="576" spans="1:25" ht="15.75" customHeight="1" x14ac:dyDescent="0.2">
      <c r="A576" s="40"/>
      <c r="B576" s="276" t="s">
        <v>1428</v>
      </c>
      <c r="C576" s="277" t="s">
        <v>28</v>
      </c>
      <c r="D576" s="276" t="s">
        <v>29</v>
      </c>
      <c r="E576" s="276" t="s">
        <v>30</v>
      </c>
      <c r="F576" s="405" t="s">
        <v>318</v>
      </c>
      <c r="G576" s="405"/>
      <c r="H576" s="284" t="s">
        <v>31</v>
      </c>
      <c r="I576" s="277" t="s">
        <v>32</v>
      </c>
      <c r="J576" s="277" t="s">
        <v>2407</v>
      </c>
      <c r="K576" s="277" t="s">
        <v>33</v>
      </c>
      <c r="L576" s="277" t="s">
        <v>35</v>
      </c>
      <c r="O576" s="40"/>
      <c r="P576" s="40"/>
      <c r="Q576" s="40"/>
      <c r="R576" s="40"/>
      <c r="S576" s="40"/>
      <c r="T576" s="40"/>
      <c r="U576" s="40"/>
      <c r="V576" s="40"/>
      <c r="W576" s="40"/>
      <c r="X576" s="40"/>
      <c r="Y576" s="40"/>
    </row>
    <row r="577" spans="1:25" ht="15.75" customHeight="1" x14ac:dyDescent="0.2">
      <c r="A577" s="40"/>
      <c r="B577" s="273" t="s">
        <v>319</v>
      </c>
      <c r="C577" s="286" t="s">
        <v>3261</v>
      </c>
      <c r="D577" s="273" t="s">
        <v>40</v>
      </c>
      <c r="E577" s="273" t="s">
        <v>3262</v>
      </c>
      <c r="F577" s="403" t="s">
        <v>337</v>
      </c>
      <c r="G577" s="403"/>
      <c r="H577" s="285" t="s">
        <v>59</v>
      </c>
      <c r="I577" s="288">
        <v>1</v>
      </c>
      <c r="J577" s="287"/>
      <c r="K577" s="287">
        <v>15.08</v>
      </c>
      <c r="L577" s="287">
        <v>15.08</v>
      </c>
      <c r="O577" s="40"/>
      <c r="P577" s="40"/>
      <c r="Q577" s="40"/>
      <c r="R577" s="40"/>
      <c r="S577" s="40"/>
      <c r="T577" s="40"/>
      <c r="U577" s="40"/>
      <c r="V577" s="40"/>
      <c r="W577" s="40"/>
      <c r="X577" s="40"/>
      <c r="Y577" s="40"/>
    </row>
    <row r="578" spans="1:25" ht="15.75" customHeight="1" x14ac:dyDescent="0.2">
      <c r="A578" s="40"/>
      <c r="B578" s="278" t="s">
        <v>321</v>
      </c>
      <c r="C578" s="291" t="s">
        <v>339</v>
      </c>
      <c r="D578" s="278" t="s">
        <v>40</v>
      </c>
      <c r="E578" s="278" t="s">
        <v>340</v>
      </c>
      <c r="F578" s="407" t="s">
        <v>324</v>
      </c>
      <c r="G578" s="407"/>
      <c r="H578" s="290" t="s">
        <v>325</v>
      </c>
      <c r="I578" s="294">
        <v>0.127</v>
      </c>
      <c r="J578" s="294">
        <v>0</v>
      </c>
      <c r="K578" s="292">
        <v>27.55</v>
      </c>
      <c r="L578" s="292">
        <v>3.49</v>
      </c>
      <c r="O578" s="40"/>
      <c r="P578" s="40"/>
      <c r="Q578" s="40"/>
      <c r="R578" s="40"/>
      <c r="S578" s="40"/>
      <c r="T578" s="40"/>
      <c r="U578" s="40"/>
      <c r="V578" s="40"/>
      <c r="W578" s="40"/>
      <c r="X578" s="40"/>
      <c r="Y578" s="40"/>
    </row>
    <row r="579" spans="1:25" ht="15.75" customHeight="1" x14ac:dyDescent="0.2">
      <c r="A579" s="40"/>
      <c r="B579" s="278" t="s">
        <v>321</v>
      </c>
      <c r="C579" s="291" t="s">
        <v>440</v>
      </c>
      <c r="D579" s="278" t="s">
        <v>40</v>
      </c>
      <c r="E579" s="278" t="s">
        <v>441</v>
      </c>
      <c r="F579" s="407" t="s">
        <v>324</v>
      </c>
      <c r="G579" s="407"/>
      <c r="H579" s="290" t="s">
        <v>325</v>
      </c>
      <c r="I579" s="294">
        <v>0.09</v>
      </c>
      <c r="J579" s="294">
        <v>0</v>
      </c>
      <c r="K579" s="292">
        <v>24.23</v>
      </c>
      <c r="L579" s="292">
        <v>2.1800000000000002</v>
      </c>
      <c r="O579" s="40"/>
      <c r="P579" s="40"/>
      <c r="Q579" s="40"/>
      <c r="R579" s="40"/>
      <c r="S579" s="40"/>
      <c r="T579" s="40"/>
      <c r="U579" s="40"/>
      <c r="V579" s="40"/>
      <c r="W579" s="40"/>
      <c r="X579" s="40"/>
      <c r="Y579" s="40"/>
    </row>
    <row r="580" spans="1:25" ht="15.75" customHeight="1" x14ac:dyDescent="0.2">
      <c r="A580" s="40"/>
      <c r="B580" s="278" t="s">
        <v>321</v>
      </c>
      <c r="C580" s="291" t="s">
        <v>3391</v>
      </c>
      <c r="D580" s="278" t="s">
        <v>40</v>
      </c>
      <c r="E580" s="278" t="s">
        <v>3392</v>
      </c>
      <c r="F580" s="407" t="s">
        <v>337</v>
      </c>
      <c r="G580" s="407"/>
      <c r="H580" s="290" t="s">
        <v>55</v>
      </c>
      <c r="I580" s="294">
        <v>0.54500000000000004</v>
      </c>
      <c r="J580" s="294">
        <v>0</v>
      </c>
      <c r="K580" s="292">
        <v>13.97</v>
      </c>
      <c r="L580" s="292">
        <v>7.61</v>
      </c>
      <c r="O580" s="40"/>
      <c r="P580" s="40"/>
      <c r="Q580" s="40"/>
      <c r="R580" s="40"/>
      <c r="S580" s="40"/>
      <c r="T580" s="40"/>
      <c r="U580" s="40"/>
      <c r="V580" s="40"/>
      <c r="W580" s="40"/>
      <c r="X580" s="40"/>
      <c r="Y580" s="40"/>
    </row>
    <row r="581" spans="1:25" ht="15.75" customHeight="1" x14ac:dyDescent="0.2">
      <c r="A581" s="40"/>
      <c r="B581" s="274" t="s">
        <v>347</v>
      </c>
      <c r="C581" s="296" t="s">
        <v>349</v>
      </c>
      <c r="D581" s="274" t="s">
        <v>40</v>
      </c>
      <c r="E581" s="274" t="s">
        <v>350</v>
      </c>
      <c r="F581" s="404" t="s">
        <v>348</v>
      </c>
      <c r="G581" s="404"/>
      <c r="H581" s="295" t="s">
        <v>55</v>
      </c>
      <c r="I581" s="298">
        <v>0.14299999999999999</v>
      </c>
      <c r="J581" s="298">
        <v>0</v>
      </c>
      <c r="K581" s="297">
        <v>11.23</v>
      </c>
      <c r="L581" s="297">
        <v>1.6</v>
      </c>
      <c r="O581" s="40"/>
      <c r="P581" s="40"/>
      <c r="Q581" s="40"/>
      <c r="R581" s="40"/>
      <c r="S581" s="40"/>
      <c r="T581" s="40"/>
      <c r="U581" s="40"/>
      <c r="V581" s="40"/>
      <c r="W581" s="40"/>
      <c r="X581" s="40"/>
      <c r="Y581" s="40"/>
    </row>
    <row r="582" spans="1:25" ht="15.75" customHeight="1" x14ac:dyDescent="0.2">
      <c r="A582" s="40"/>
      <c r="B582" s="274" t="s">
        <v>347</v>
      </c>
      <c r="C582" s="296" t="s">
        <v>479</v>
      </c>
      <c r="D582" s="274" t="s">
        <v>40</v>
      </c>
      <c r="E582" s="274" t="s">
        <v>480</v>
      </c>
      <c r="F582" s="404" t="s">
        <v>348</v>
      </c>
      <c r="G582" s="404"/>
      <c r="H582" s="295" t="s">
        <v>65</v>
      </c>
      <c r="I582" s="298">
        <v>1.0999999999999999E-2</v>
      </c>
      <c r="J582" s="298">
        <v>0</v>
      </c>
      <c r="K582" s="297">
        <v>18.829999999999998</v>
      </c>
      <c r="L582" s="297">
        <v>0.2</v>
      </c>
      <c r="O582" s="40"/>
      <c r="P582" s="40"/>
      <c r="Q582" s="40"/>
      <c r="R582" s="40"/>
      <c r="S582" s="40"/>
      <c r="T582" s="40"/>
      <c r="U582" s="40"/>
      <c r="V582" s="40"/>
      <c r="W582" s="40"/>
      <c r="X582" s="40"/>
      <c r="Y582" s="40"/>
    </row>
    <row r="583" spans="1:25" ht="15.75" customHeight="1" x14ac:dyDescent="0.2">
      <c r="A583" s="40"/>
      <c r="B583" s="275"/>
      <c r="C583" s="275"/>
      <c r="D583" s="275"/>
      <c r="E583" s="275"/>
      <c r="F583" s="275"/>
      <c r="G583" s="275" t="s">
        <v>331</v>
      </c>
      <c r="H583" s="302">
        <v>6.41</v>
      </c>
      <c r="I583" s="275" t="s">
        <v>332</v>
      </c>
      <c r="J583" s="302">
        <v>0</v>
      </c>
      <c r="K583" s="275" t="s">
        <v>333</v>
      </c>
      <c r="L583" s="302">
        <v>6.41</v>
      </c>
      <c r="O583" s="40"/>
      <c r="P583" s="40"/>
      <c r="Q583" s="40"/>
      <c r="R583" s="40"/>
      <c r="S583" s="40"/>
      <c r="T583" s="40"/>
      <c r="U583" s="40"/>
      <c r="V583" s="40"/>
      <c r="W583" s="40"/>
      <c r="X583" s="40"/>
      <c r="Y583" s="40"/>
    </row>
    <row r="584" spans="1:25" ht="15.75" customHeight="1" thickBot="1" x14ac:dyDescent="0.25">
      <c r="A584" s="40"/>
      <c r="B584" s="275"/>
      <c r="C584" s="275"/>
      <c r="D584" s="275"/>
      <c r="E584" s="275"/>
      <c r="F584" s="275"/>
      <c r="G584" s="275" t="s">
        <v>334</v>
      </c>
      <c r="H584" s="302">
        <v>3.13</v>
      </c>
      <c r="I584" s="409"/>
      <c r="J584" s="409" t="s">
        <v>335</v>
      </c>
      <c r="K584" s="275"/>
      <c r="L584" s="302">
        <v>18.21</v>
      </c>
      <c r="O584" s="40"/>
      <c r="P584" s="40"/>
      <c r="Q584" s="40"/>
      <c r="R584" s="40"/>
      <c r="S584" s="40"/>
      <c r="T584" s="40"/>
      <c r="U584" s="40"/>
      <c r="V584" s="40"/>
      <c r="W584" s="40"/>
      <c r="X584" s="40"/>
      <c r="Y584" s="40"/>
    </row>
    <row r="585" spans="1:25" ht="15.75" customHeight="1" thickTop="1" x14ac:dyDescent="0.2">
      <c r="A585" s="40"/>
      <c r="B585" s="289"/>
      <c r="C585" s="289"/>
      <c r="D585" s="289"/>
      <c r="E585" s="289"/>
      <c r="F585" s="289"/>
      <c r="G585" s="289"/>
      <c r="H585" s="289"/>
      <c r="I585" s="289"/>
      <c r="J585" s="289"/>
      <c r="K585" s="289"/>
      <c r="L585" s="289"/>
      <c r="O585" s="40"/>
      <c r="P585" s="40"/>
      <c r="Q585" s="40"/>
      <c r="R585" s="40"/>
      <c r="S585" s="40"/>
      <c r="T585" s="40"/>
      <c r="U585" s="40"/>
      <c r="V585" s="40"/>
      <c r="W585" s="40"/>
      <c r="X585" s="40"/>
      <c r="Y585" s="40"/>
    </row>
    <row r="586" spans="1:25" ht="15.75" customHeight="1" x14ac:dyDescent="0.2">
      <c r="A586" s="40"/>
      <c r="B586" s="276" t="s">
        <v>2950</v>
      </c>
      <c r="C586" s="277" t="s">
        <v>28</v>
      </c>
      <c r="D586" s="276" t="s">
        <v>29</v>
      </c>
      <c r="E586" s="276" t="s">
        <v>30</v>
      </c>
      <c r="F586" s="405" t="s">
        <v>318</v>
      </c>
      <c r="G586" s="405"/>
      <c r="H586" s="284" t="s">
        <v>31</v>
      </c>
      <c r="I586" s="277" t="s">
        <v>32</v>
      </c>
      <c r="J586" s="277" t="s">
        <v>2407</v>
      </c>
      <c r="K586" s="277" t="s">
        <v>33</v>
      </c>
      <c r="L586" s="277" t="s">
        <v>35</v>
      </c>
      <c r="O586" s="40"/>
      <c r="P586" s="40"/>
      <c r="Q586" s="40"/>
      <c r="R586" s="40"/>
      <c r="S586" s="40"/>
      <c r="T586" s="40"/>
      <c r="U586" s="40"/>
      <c r="V586" s="40"/>
      <c r="W586" s="40"/>
      <c r="X586" s="40"/>
      <c r="Y586" s="40"/>
    </row>
    <row r="587" spans="1:25" ht="15.75" customHeight="1" x14ac:dyDescent="0.2">
      <c r="A587" s="40"/>
      <c r="B587" s="273" t="s">
        <v>319</v>
      </c>
      <c r="C587" s="286" t="s">
        <v>2951</v>
      </c>
      <c r="D587" s="273" t="s">
        <v>40</v>
      </c>
      <c r="E587" s="273" t="s">
        <v>2952</v>
      </c>
      <c r="F587" s="403" t="s">
        <v>337</v>
      </c>
      <c r="G587" s="403"/>
      <c r="H587" s="285" t="s">
        <v>41</v>
      </c>
      <c r="I587" s="288">
        <v>1</v>
      </c>
      <c r="J587" s="287"/>
      <c r="K587" s="287">
        <v>275.87</v>
      </c>
      <c r="L587" s="287">
        <v>275.87</v>
      </c>
      <c r="O587" s="40"/>
      <c r="P587" s="40"/>
      <c r="Q587" s="40"/>
      <c r="R587" s="40"/>
      <c r="S587" s="40"/>
      <c r="T587" s="40"/>
      <c r="U587" s="40"/>
      <c r="V587" s="40"/>
      <c r="W587" s="40"/>
      <c r="X587" s="40"/>
      <c r="Y587" s="40"/>
    </row>
    <row r="588" spans="1:25" ht="15.75" customHeight="1" x14ac:dyDescent="0.2">
      <c r="A588" s="40"/>
      <c r="B588" s="278" t="s">
        <v>321</v>
      </c>
      <c r="C588" s="291" t="s">
        <v>2979</v>
      </c>
      <c r="D588" s="278" t="s">
        <v>40</v>
      </c>
      <c r="E588" s="278" t="s">
        <v>2980</v>
      </c>
      <c r="F588" s="407" t="s">
        <v>337</v>
      </c>
      <c r="G588" s="407"/>
      <c r="H588" s="290" t="s">
        <v>59</v>
      </c>
      <c r="I588" s="294">
        <v>0.1</v>
      </c>
      <c r="J588" s="294">
        <v>0</v>
      </c>
      <c r="K588" s="292">
        <v>163.79</v>
      </c>
      <c r="L588" s="292">
        <v>16.37</v>
      </c>
      <c r="O588" s="40"/>
      <c r="P588" s="40"/>
      <c r="Q588" s="40"/>
      <c r="R588" s="40"/>
      <c r="S588" s="40"/>
      <c r="T588" s="40"/>
      <c r="U588" s="40"/>
      <c r="V588" s="40"/>
      <c r="W588" s="40"/>
      <c r="X588" s="40"/>
      <c r="Y588" s="40"/>
    </row>
    <row r="589" spans="1:25" ht="15.75" customHeight="1" x14ac:dyDescent="0.2">
      <c r="A589" s="40"/>
      <c r="B589" s="278" t="s">
        <v>321</v>
      </c>
      <c r="C589" s="291" t="s">
        <v>2985</v>
      </c>
      <c r="D589" s="278" t="s">
        <v>40</v>
      </c>
      <c r="E589" s="278" t="s">
        <v>2986</v>
      </c>
      <c r="F589" s="407" t="s">
        <v>337</v>
      </c>
      <c r="G589" s="407"/>
      <c r="H589" s="290" t="s">
        <v>59</v>
      </c>
      <c r="I589" s="294">
        <v>0.23499999999999999</v>
      </c>
      <c r="J589" s="294">
        <v>0</v>
      </c>
      <c r="K589" s="292">
        <v>678.21</v>
      </c>
      <c r="L589" s="292">
        <v>159.37</v>
      </c>
      <c r="O589" s="40"/>
      <c r="P589" s="40"/>
      <c r="Q589" s="40"/>
      <c r="R589" s="40"/>
      <c r="S589" s="40"/>
      <c r="T589" s="40"/>
      <c r="U589" s="40"/>
      <c r="V589" s="40"/>
      <c r="W589" s="40"/>
      <c r="X589" s="40"/>
      <c r="Y589" s="40"/>
    </row>
    <row r="590" spans="1:25" ht="15.75" customHeight="1" x14ac:dyDescent="0.2">
      <c r="A590" s="40"/>
      <c r="B590" s="278" t="s">
        <v>321</v>
      </c>
      <c r="C590" s="291" t="s">
        <v>2987</v>
      </c>
      <c r="D590" s="278" t="s">
        <v>40</v>
      </c>
      <c r="E590" s="278" t="s">
        <v>2988</v>
      </c>
      <c r="F590" s="407" t="s">
        <v>337</v>
      </c>
      <c r="G590" s="407"/>
      <c r="H590" s="290" t="s">
        <v>65</v>
      </c>
      <c r="I590" s="294">
        <v>5.04</v>
      </c>
      <c r="J590" s="294">
        <v>0</v>
      </c>
      <c r="K590" s="292">
        <v>15.04</v>
      </c>
      <c r="L590" s="292">
        <v>75.8</v>
      </c>
      <c r="O590" s="40"/>
      <c r="P590" s="40"/>
      <c r="Q590" s="40"/>
      <c r="R590" s="40"/>
      <c r="S590" s="40"/>
      <c r="T590" s="40"/>
      <c r="U590" s="40"/>
      <c r="V590" s="40"/>
      <c r="W590" s="40"/>
      <c r="X590" s="40"/>
      <c r="Y590" s="40"/>
    </row>
    <row r="591" spans="1:25" ht="15.75" customHeight="1" x14ac:dyDescent="0.2">
      <c r="A591" s="40"/>
      <c r="B591" s="278" t="s">
        <v>321</v>
      </c>
      <c r="C591" s="291" t="s">
        <v>2991</v>
      </c>
      <c r="D591" s="278" t="s">
        <v>40</v>
      </c>
      <c r="E591" s="278" t="s">
        <v>2992</v>
      </c>
      <c r="F591" s="407" t="s">
        <v>337</v>
      </c>
      <c r="G591" s="407"/>
      <c r="H591" s="290" t="s">
        <v>41</v>
      </c>
      <c r="I591" s="294">
        <v>1.24</v>
      </c>
      <c r="J591" s="294">
        <v>0</v>
      </c>
      <c r="K591" s="292">
        <v>3.25</v>
      </c>
      <c r="L591" s="292">
        <v>4.03</v>
      </c>
      <c r="O591" s="40"/>
      <c r="P591" s="40"/>
      <c r="Q591" s="40"/>
      <c r="R591" s="40"/>
      <c r="S591" s="40"/>
      <c r="T591" s="40"/>
      <c r="U591" s="40"/>
      <c r="V591" s="40"/>
      <c r="W591" s="40"/>
      <c r="X591" s="40"/>
      <c r="Y591" s="40"/>
    </row>
    <row r="592" spans="1:25" ht="15.75" customHeight="1" x14ac:dyDescent="0.2">
      <c r="A592" s="40"/>
      <c r="B592" s="278" t="s">
        <v>321</v>
      </c>
      <c r="C592" s="291" t="s">
        <v>2983</v>
      </c>
      <c r="D592" s="278" t="s">
        <v>40</v>
      </c>
      <c r="E592" s="278" t="s">
        <v>2984</v>
      </c>
      <c r="F592" s="407" t="s">
        <v>337</v>
      </c>
      <c r="G592" s="407"/>
      <c r="H592" s="290" t="s">
        <v>41</v>
      </c>
      <c r="I592" s="294">
        <v>0.12</v>
      </c>
      <c r="J592" s="294">
        <v>0</v>
      </c>
      <c r="K592" s="292">
        <v>120.61</v>
      </c>
      <c r="L592" s="292">
        <v>14.47</v>
      </c>
      <c r="O592" s="40"/>
      <c r="P592" s="40"/>
      <c r="Q592" s="40"/>
      <c r="R592" s="40"/>
      <c r="S592" s="40"/>
      <c r="T592" s="40"/>
      <c r="U592" s="40"/>
      <c r="V592" s="40"/>
      <c r="W592" s="40"/>
      <c r="X592" s="40"/>
      <c r="Y592" s="40"/>
    </row>
    <row r="593" spans="1:25" ht="15.75" customHeight="1" x14ac:dyDescent="0.2">
      <c r="A593" s="40"/>
      <c r="B593" s="278" t="s">
        <v>321</v>
      </c>
      <c r="C593" s="291" t="s">
        <v>2981</v>
      </c>
      <c r="D593" s="278" t="s">
        <v>40</v>
      </c>
      <c r="E593" s="278" t="s">
        <v>2982</v>
      </c>
      <c r="F593" s="407" t="s">
        <v>337</v>
      </c>
      <c r="G593" s="407"/>
      <c r="H593" s="290" t="s">
        <v>59</v>
      </c>
      <c r="I593" s="294">
        <v>3.5000000000000003E-2</v>
      </c>
      <c r="J593" s="294">
        <v>0</v>
      </c>
      <c r="K593" s="292">
        <v>67.02</v>
      </c>
      <c r="L593" s="292">
        <v>2.34</v>
      </c>
      <c r="O593" s="40"/>
      <c r="P593" s="40"/>
      <c r="Q593" s="40"/>
      <c r="R593" s="40"/>
      <c r="S593" s="40"/>
      <c r="T593" s="40"/>
      <c r="U593" s="40"/>
      <c r="V593" s="40"/>
      <c r="W593" s="40"/>
      <c r="X593" s="40"/>
      <c r="Y593" s="40"/>
    </row>
    <row r="594" spans="1:25" ht="15.75" customHeight="1" x14ac:dyDescent="0.2">
      <c r="A594" s="40"/>
      <c r="B594" s="278" t="s">
        <v>321</v>
      </c>
      <c r="C594" s="291" t="s">
        <v>2989</v>
      </c>
      <c r="D594" s="278" t="s">
        <v>40</v>
      </c>
      <c r="E594" s="278" t="s">
        <v>2990</v>
      </c>
      <c r="F594" s="407" t="s">
        <v>337</v>
      </c>
      <c r="G594" s="407"/>
      <c r="H594" s="290" t="s">
        <v>41</v>
      </c>
      <c r="I594" s="294">
        <v>1</v>
      </c>
      <c r="J594" s="294">
        <v>0</v>
      </c>
      <c r="K594" s="292">
        <v>3.49</v>
      </c>
      <c r="L594" s="292">
        <v>3.49</v>
      </c>
      <c r="O594" s="40"/>
      <c r="P594" s="40"/>
      <c r="Q594" s="40"/>
      <c r="R594" s="40"/>
      <c r="S594" s="40"/>
      <c r="T594" s="40"/>
      <c r="U594" s="40"/>
      <c r="V594" s="40"/>
      <c r="W594" s="40"/>
      <c r="X594" s="40"/>
      <c r="Y594" s="40"/>
    </row>
    <row r="595" spans="1:25" ht="15.75" customHeight="1" x14ac:dyDescent="0.2">
      <c r="A595" s="40"/>
      <c r="B595" s="275"/>
      <c r="C595" s="275"/>
      <c r="D595" s="275"/>
      <c r="E595" s="275"/>
      <c r="F595" s="275"/>
      <c r="G595" s="275" t="s">
        <v>331</v>
      </c>
      <c r="H595" s="302">
        <v>26.5</v>
      </c>
      <c r="I595" s="275" t="s">
        <v>332</v>
      </c>
      <c r="J595" s="302">
        <v>0</v>
      </c>
      <c r="K595" s="275" t="s">
        <v>333</v>
      </c>
      <c r="L595" s="302">
        <v>26.5</v>
      </c>
      <c r="O595" s="40"/>
      <c r="P595" s="40"/>
      <c r="Q595" s="40"/>
      <c r="R595" s="40"/>
      <c r="S595" s="40"/>
      <c r="T595" s="40"/>
      <c r="U595" s="40"/>
      <c r="V595" s="40"/>
      <c r="W595" s="40"/>
      <c r="X595" s="40"/>
      <c r="Y595" s="40"/>
    </row>
    <row r="596" spans="1:25" ht="15.75" customHeight="1" thickBot="1" x14ac:dyDescent="0.25">
      <c r="A596" s="40"/>
      <c r="B596" s="275"/>
      <c r="C596" s="275"/>
      <c r="D596" s="275"/>
      <c r="E596" s="275"/>
      <c r="F596" s="275"/>
      <c r="G596" s="275" t="s">
        <v>334</v>
      </c>
      <c r="H596" s="302">
        <v>57.4</v>
      </c>
      <c r="I596" s="409"/>
      <c r="J596" s="409" t="s">
        <v>335</v>
      </c>
      <c r="K596" s="275"/>
      <c r="L596" s="302">
        <v>333.27</v>
      </c>
      <c r="O596" s="40"/>
      <c r="P596" s="40"/>
      <c r="Q596" s="40"/>
      <c r="R596" s="40"/>
      <c r="S596" s="40"/>
      <c r="T596" s="40"/>
      <c r="U596" s="40"/>
      <c r="V596" s="40"/>
      <c r="W596" s="40"/>
      <c r="X596" s="40"/>
      <c r="Y596" s="40"/>
    </row>
    <row r="597" spans="1:25" ht="15.75" customHeight="1" thickTop="1" x14ac:dyDescent="0.2">
      <c r="A597" s="40"/>
      <c r="B597" s="289"/>
      <c r="C597" s="289"/>
      <c r="D597" s="289"/>
      <c r="E597" s="289"/>
      <c r="F597" s="289"/>
      <c r="G597" s="289"/>
      <c r="H597" s="289"/>
      <c r="I597" s="289"/>
      <c r="J597" s="289"/>
      <c r="K597" s="289"/>
      <c r="L597" s="289"/>
      <c r="O597" s="40"/>
      <c r="P597" s="40"/>
      <c r="Q597" s="40"/>
      <c r="R597" s="40"/>
      <c r="S597" s="40"/>
      <c r="T597" s="40"/>
      <c r="U597" s="40"/>
      <c r="V597" s="40"/>
      <c r="W597" s="40"/>
      <c r="X597" s="40"/>
      <c r="Y597" s="40"/>
    </row>
    <row r="598" spans="1:25" ht="15.75" customHeight="1" x14ac:dyDescent="0.2">
      <c r="A598" s="40"/>
      <c r="B598" s="276" t="s">
        <v>1432</v>
      </c>
      <c r="C598" s="277" t="s">
        <v>28</v>
      </c>
      <c r="D598" s="276" t="s">
        <v>29</v>
      </c>
      <c r="E598" s="276" t="s">
        <v>30</v>
      </c>
      <c r="F598" s="405" t="s">
        <v>318</v>
      </c>
      <c r="G598" s="405"/>
      <c r="H598" s="284" t="s">
        <v>31</v>
      </c>
      <c r="I598" s="277" t="s">
        <v>32</v>
      </c>
      <c r="J598" s="277" t="s">
        <v>2407</v>
      </c>
      <c r="K598" s="277" t="s">
        <v>33</v>
      </c>
      <c r="L598" s="277" t="s">
        <v>35</v>
      </c>
      <c r="O598" s="40"/>
      <c r="P598" s="40"/>
      <c r="Q598" s="40"/>
      <c r="R598" s="40"/>
      <c r="S598" s="40"/>
      <c r="T598" s="40"/>
      <c r="U598" s="40"/>
      <c r="V598" s="40"/>
      <c r="W598" s="40"/>
      <c r="X598" s="40"/>
      <c r="Y598" s="40"/>
    </row>
    <row r="599" spans="1:25" ht="15.75" customHeight="1" x14ac:dyDescent="0.2">
      <c r="A599" s="40"/>
      <c r="B599" s="273" t="s">
        <v>319</v>
      </c>
      <c r="C599" s="286" t="s">
        <v>2785</v>
      </c>
      <c r="D599" s="273" t="s">
        <v>40</v>
      </c>
      <c r="E599" s="273" t="s">
        <v>2786</v>
      </c>
      <c r="F599" s="403" t="s">
        <v>354</v>
      </c>
      <c r="G599" s="403"/>
      <c r="H599" s="285" t="s">
        <v>41</v>
      </c>
      <c r="I599" s="288">
        <v>1</v>
      </c>
      <c r="J599" s="287"/>
      <c r="K599" s="287">
        <v>56.77</v>
      </c>
      <c r="L599" s="287">
        <v>56.77</v>
      </c>
      <c r="O599" s="40"/>
      <c r="P599" s="40"/>
      <c r="Q599" s="40"/>
      <c r="R599" s="40"/>
      <c r="S599" s="40"/>
      <c r="T599" s="40"/>
      <c r="U599" s="40"/>
      <c r="V599" s="40"/>
      <c r="W599" s="40"/>
      <c r="X599" s="40"/>
      <c r="Y599" s="40"/>
    </row>
    <row r="600" spans="1:25" ht="15.75" customHeight="1" x14ac:dyDescent="0.2">
      <c r="A600" s="40"/>
      <c r="B600" s="278" t="s">
        <v>321</v>
      </c>
      <c r="C600" s="291" t="s">
        <v>322</v>
      </c>
      <c r="D600" s="278" t="s">
        <v>40</v>
      </c>
      <c r="E600" s="278" t="s">
        <v>323</v>
      </c>
      <c r="F600" s="407" t="s">
        <v>324</v>
      </c>
      <c r="G600" s="407"/>
      <c r="H600" s="290" t="s">
        <v>325</v>
      </c>
      <c r="I600" s="294">
        <v>0.29499999999999998</v>
      </c>
      <c r="J600" s="294">
        <v>0</v>
      </c>
      <c r="K600" s="292">
        <v>23.08</v>
      </c>
      <c r="L600" s="292">
        <v>6.8</v>
      </c>
      <c r="O600" s="40"/>
      <c r="P600" s="40"/>
      <c r="Q600" s="40"/>
      <c r="R600" s="40"/>
      <c r="S600" s="40"/>
      <c r="T600" s="40"/>
      <c r="U600" s="40"/>
      <c r="V600" s="40"/>
      <c r="W600" s="40"/>
      <c r="X600" s="40"/>
      <c r="Y600" s="40"/>
    </row>
    <row r="601" spans="1:25" ht="15.75" customHeight="1" x14ac:dyDescent="0.2">
      <c r="A601" s="40"/>
      <c r="B601" s="278" t="s">
        <v>321</v>
      </c>
      <c r="C601" s="291" t="s">
        <v>468</v>
      </c>
      <c r="D601" s="278" t="s">
        <v>40</v>
      </c>
      <c r="E601" s="278" t="s">
        <v>469</v>
      </c>
      <c r="F601" s="407" t="s">
        <v>324</v>
      </c>
      <c r="G601" s="407"/>
      <c r="H601" s="290" t="s">
        <v>325</v>
      </c>
      <c r="I601" s="294">
        <v>0.59</v>
      </c>
      <c r="J601" s="294">
        <v>0</v>
      </c>
      <c r="K601" s="292">
        <v>27.93</v>
      </c>
      <c r="L601" s="292">
        <v>16.47</v>
      </c>
      <c r="O601" s="40"/>
      <c r="P601" s="40"/>
      <c r="Q601" s="40"/>
      <c r="R601" s="40"/>
      <c r="S601" s="40"/>
      <c r="T601" s="40"/>
      <c r="U601" s="40"/>
      <c r="V601" s="40"/>
      <c r="W601" s="40"/>
      <c r="X601" s="40"/>
      <c r="Y601" s="40"/>
    </row>
    <row r="602" spans="1:25" ht="15.75" customHeight="1" x14ac:dyDescent="0.2">
      <c r="A602" s="40"/>
      <c r="B602" s="278" t="s">
        <v>321</v>
      </c>
      <c r="C602" s="291" t="s">
        <v>538</v>
      </c>
      <c r="D602" s="278" t="s">
        <v>40</v>
      </c>
      <c r="E602" s="278" t="s">
        <v>539</v>
      </c>
      <c r="F602" s="407" t="s">
        <v>324</v>
      </c>
      <c r="G602" s="407"/>
      <c r="H602" s="290" t="s">
        <v>59</v>
      </c>
      <c r="I602" s="294">
        <v>1.04E-2</v>
      </c>
      <c r="J602" s="294">
        <v>0</v>
      </c>
      <c r="K602" s="292">
        <v>612.78</v>
      </c>
      <c r="L602" s="292">
        <v>6.37</v>
      </c>
      <c r="O602" s="40"/>
      <c r="P602" s="40"/>
      <c r="Q602" s="40"/>
      <c r="R602" s="40"/>
      <c r="S602" s="40"/>
      <c r="T602" s="40"/>
      <c r="U602" s="40"/>
      <c r="V602" s="40"/>
      <c r="W602" s="40"/>
      <c r="X602" s="40"/>
      <c r="Y602" s="40"/>
    </row>
    <row r="603" spans="1:25" ht="15.75" customHeight="1" x14ac:dyDescent="0.2">
      <c r="A603" s="40"/>
      <c r="B603" s="274" t="s">
        <v>347</v>
      </c>
      <c r="C603" s="296" t="s">
        <v>541</v>
      </c>
      <c r="D603" s="274" t="s">
        <v>40</v>
      </c>
      <c r="E603" s="274" t="s">
        <v>542</v>
      </c>
      <c r="F603" s="404" t="s">
        <v>348</v>
      </c>
      <c r="G603" s="404"/>
      <c r="H603" s="295" t="s">
        <v>543</v>
      </c>
      <c r="I603" s="298">
        <v>5.0000000000000001E-3</v>
      </c>
      <c r="J603" s="298">
        <v>0</v>
      </c>
      <c r="K603" s="297">
        <v>44.07</v>
      </c>
      <c r="L603" s="297">
        <v>0.22</v>
      </c>
      <c r="O603" s="40"/>
      <c r="P603" s="40"/>
      <c r="Q603" s="40"/>
      <c r="R603" s="40"/>
      <c r="S603" s="40"/>
      <c r="T603" s="40"/>
      <c r="U603" s="40"/>
      <c r="V603" s="40"/>
      <c r="W603" s="40"/>
      <c r="X603" s="40"/>
      <c r="Y603" s="40"/>
    </row>
    <row r="604" spans="1:25" ht="15.75" customHeight="1" x14ac:dyDescent="0.2">
      <c r="A604" s="40"/>
      <c r="B604" s="274" t="s">
        <v>347</v>
      </c>
      <c r="C604" s="296" t="s">
        <v>958</v>
      </c>
      <c r="D604" s="274" t="s">
        <v>40</v>
      </c>
      <c r="E604" s="274" t="s">
        <v>959</v>
      </c>
      <c r="F604" s="404" t="s">
        <v>348</v>
      </c>
      <c r="G604" s="404"/>
      <c r="H604" s="295" t="s">
        <v>55</v>
      </c>
      <c r="I604" s="298">
        <v>0.42</v>
      </c>
      <c r="J604" s="298">
        <v>0</v>
      </c>
      <c r="K604" s="297">
        <v>2.56</v>
      </c>
      <c r="L604" s="297">
        <v>1.07</v>
      </c>
      <c r="O604" s="40"/>
      <c r="P604" s="40"/>
      <c r="Q604" s="40"/>
      <c r="R604" s="40"/>
      <c r="S604" s="40"/>
      <c r="T604" s="40"/>
      <c r="U604" s="40"/>
      <c r="V604" s="40"/>
      <c r="W604" s="40"/>
      <c r="X604" s="40"/>
      <c r="Y604" s="40"/>
    </row>
    <row r="605" spans="1:25" ht="15.75" customHeight="1" x14ac:dyDescent="0.2">
      <c r="A605" s="40"/>
      <c r="B605" s="274" t="s">
        <v>347</v>
      </c>
      <c r="C605" s="296" t="s">
        <v>2791</v>
      </c>
      <c r="D605" s="274" t="s">
        <v>40</v>
      </c>
      <c r="E605" s="274" t="s">
        <v>2792</v>
      </c>
      <c r="F605" s="404" t="s">
        <v>348</v>
      </c>
      <c r="G605" s="404"/>
      <c r="H605" s="295" t="s">
        <v>44</v>
      </c>
      <c r="I605" s="298">
        <v>13.6</v>
      </c>
      <c r="J605" s="298">
        <v>0</v>
      </c>
      <c r="K605" s="297">
        <v>1.9</v>
      </c>
      <c r="L605" s="297">
        <v>25.84</v>
      </c>
      <c r="O605" s="40"/>
      <c r="P605" s="40"/>
      <c r="Q605" s="40"/>
      <c r="R605" s="40"/>
      <c r="S605" s="40"/>
      <c r="T605" s="40"/>
      <c r="U605" s="40"/>
      <c r="V605" s="40"/>
      <c r="W605" s="40"/>
      <c r="X605" s="40"/>
      <c r="Y605" s="40"/>
    </row>
    <row r="606" spans="1:25" ht="15.75" customHeight="1" x14ac:dyDescent="0.2">
      <c r="A606" s="40"/>
      <c r="B606" s="275"/>
      <c r="C606" s="275"/>
      <c r="D606" s="275"/>
      <c r="E606" s="275"/>
      <c r="F606" s="275"/>
      <c r="G606" s="275" t="s">
        <v>331</v>
      </c>
      <c r="H606" s="302">
        <v>19.52</v>
      </c>
      <c r="I606" s="275" t="s">
        <v>332</v>
      </c>
      <c r="J606" s="302">
        <v>0</v>
      </c>
      <c r="K606" s="275" t="s">
        <v>333</v>
      </c>
      <c r="L606" s="302">
        <v>19.52</v>
      </c>
      <c r="O606" s="40"/>
      <c r="P606" s="40"/>
      <c r="Q606" s="40"/>
      <c r="R606" s="40"/>
      <c r="S606" s="40"/>
      <c r="T606" s="40"/>
      <c r="U606" s="40"/>
      <c r="V606" s="40"/>
      <c r="W606" s="40"/>
      <c r="X606" s="40"/>
      <c r="Y606" s="40"/>
    </row>
    <row r="607" spans="1:25" ht="15.75" customHeight="1" thickBot="1" x14ac:dyDescent="0.25">
      <c r="A607" s="40"/>
      <c r="B607" s="275"/>
      <c r="C607" s="275"/>
      <c r="D607" s="275"/>
      <c r="E607" s="275"/>
      <c r="F607" s="275"/>
      <c r="G607" s="275" t="s">
        <v>334</v>
      </c>
      <c r="H607" s="302">
        <v>11.81</v>
      </c>
      <c r="I607" s="409"/>
      <c r="J607" s="409" t="s">
        <v>335</v>
      </c>
      <c r="K607" s="275"/>
      <c r="L607" s="302">
        <v>68.58</v>
      </c>
      <c r="O607" s="40"/>
      <c r="P607" s="40"/>
      <c r="Q607" s="40"/>
      <c r="R607" s="40"/>
      <c r="S607" s="40"/>
      <c r="T607" s="40"/>
      <c r="U607" s="40"/>
      <c r="V607" s="40"/>
      <c r="W607" s="40"/>
      <c r="X607" s="40"/>
      <c r="Y607" s="40"/>
    </row>
    <row r="608" spans="1:25" ht="15.75" customHeight="1" thickTop="1" x14ac:dyDescent="0.2">
      <c r="A608" s="40"/>
      <c r="B608" s="289"/>
      <c r="C608" s="289"/>
      <c r="D608" s="289"/>
      <c r="E608" s="289"/>
      <c r="F608" s="289"/>
      <c r="G608" s="289"/>
      <c r="H608" s="289"/>
      <c r="I608" s="289"/>
      <c r="J608" s="289"/>
      <c r="K608" s="289"/>
      <c r="L608" s="289"/>
      <c r="O608" s="40"/>
      <c r="P608" s="40"/>
      <c r="Q608" s="40"/>
      <c r="R608" s="40"/>
      <c r="S608" s="40"/>
      <c r="T608" s="40"/>
      <c r="U608" s="40"/>
      <c r="V608" s="40"/>
      <c r="W608" s="40"/>
      <c r="X608" s="40"/>
      <c r="Y608" s="40"/>
    </row>
    <row r="609" spans="1:25" ht="15.75" customHeight="1" x14ac:dyDescent="0.2">
      <c r="A609" s="40"/>
      <c r="B609" s="276" t="s">
        <v>1433</v>
      </c>
      <c r="C609" s="277" t="s">
        <v>28</v>
      </c>
      <c r="D609" s="276" t="s">
        <v>29</v>
      </c>
      <c r="E609" s="276" t="s">
        <v>30</v>
      </c>
      <c r="F609" s="405" t="s">
        <v>318</v>
      </c>
      <c r="G609" s="405"/>
      <c r="H609" s="284" t="s">
        <v>31</v>
      </c>
      <c r="I609" s="277" t="s">
        <v>32</v>
      </c>
      <c r="J609" s="277" t="s">
        <v>2407</v>
      </c>
      <c r="K609" s="277" t="s">
        <v>33</v>
      </c>
      <c r="L609" s="277" t="s">
        <v>35</v>
      </c>
      <c r="O609" s="40"/>
      <c r="P609" s="40"/>
      <c r="Q609" s="40"/>
      <c r="R609" s="40"/>
      <c r="S609" s="40"/>
      <c r="T609" s="40"/>
      <c r="U609" s="40"/>
      <c r="V609" s="40"/>
      <c r="W609" s="40"/>
      <c r="X609" s="40"/>
      <c r="Y609" s="40"/>
    </row>
    <row r="610" spans="1:25" ht="15.75" customHeight="1" x14ac:dyDescent="0.2">
      <c r="A610" s="40"/>
      <c r="B610" s="273" t="s">
        <v>319</v>
      </c>
      <c r="C610" s="286" t="s">
        <v>2787</v>
      </c>
      <c r="D610" s="273" t="s">
        <v>40</v>
      </c>
      <c r="E610" s="273" t="s">
        <v>2788</v>
      </c>
      <c r="F610" s="403" t="s">
        <v>354</v>
      </c>
      <c r="G610" s="403"/>
      <c r="H610" s="285" t="s">
        <v>41</v>
      </c>
      <c r="I610" s="288">
        <v>1</v>
      </c>
      <c r="J610" s="287"/>
      <c r="K610" s="287">
        <v>75.930000000000007</v>
      </c>
      <c r="L610" s="287">
        <v>75.930000000000007</v>
      </c>
      <c r="O610" s="40"/>
      <c r="P610" s="40"/>
      <c r="Q610" s="40"/>
      <c r="R610" s="40"/>
      <c r="S610" s="40"/>
      <c r="T610" s="40"/>
      <c r="U610" s="40"/>
      <c r="V610" s="40"/>
      <c r="W610" s="40"/>
      <c r="X610" s="40"/>
      <c r="Y610" s="40"/>
    </row>
    <row r="611" spans="1:25" ht="15.75" customHeight="1" x14ac:dyDescent="0.2">
      <c r="A611" s="40"/>
      <c r="B611" s="278" t="s">
        <v>321</v>
      </c>
      <c r="C611" s="291" t="s">
        <v>468</v>
      </c>
      <c r="D611" s="278" t="s">
        <v>40</v>
      </c>
      <c r="E611" s="278" t="s">
        <v>469</v>
      </c>
      <c r="F611" s="407" t="s">
        <v>324</v>
      </c>
      <c r="G611" s="407"/>
      <c r="H611" s="290" t="s">
        <v>325</v>
      </c>
      <c r="I611" s="294">
        <v>0.86</v>
      </c>
      <c r="J611" s="294">
        <v>0</v>
      </c>
      <c r="K611" s="292">
        <v>27.93</v>
      </c>
      <c r="L611" s="292">
        <v>24.01</v>
      </c>
      <c r="O611" s="40"/>
      <c r="P611" s="40"/>
      <c r="Q611" s="40"/>
      <c r="R611" s="40"/>
      <c r="S611" s="40"/>
      <c r="T611" s="40"/>
      <c r="U611" s="40"/>
      <c r="V611" s="40"/>
      <c r="W611" s="40"/>
      <c r="X611" s="40"/>
      <c r="Y611" s="40"/>
    </row>
    <row r="612" spans="1:25" ht="15.75" customHeight="1" x14ac:dyDescent="0.2">
      <c r="A612" s="40"/>
      <c r="B612" s="278" t="s">
        <v>321</v>
      </c>
      <c r="C612" s="291" t="s">
        <v>538</v>
      </c>
      <c r="D612" s="278" t="s">
        <v>40</v>
      </c>
      <c r="E612" s="278" t="s">
        <v>539</v>
      </c>
      <c r="F612" s="407" t="s">
        <v>324</v>
      </c>
      <c r="G612" s="407"/>
      <c r="H612" s="290" t="s">
        <v>59</v>
      </c>
      <c r="I612" s="294">
        <v>1.18E-2</v>
      </c>
      <c r="J612" s="294">
        <v>0</v>
      </c>
      <c r="K612" s="292">
        <v>612.78</v>
      </c>
      <c r="L612" s="292">
        <v>7.23</v>
      </c>
      <c r="O612" s="40"/>
      <c r="P612" s="40"/>
      <c r="Q612" s="40"/>
      <c r="R612" s="40"/>
      <c r="S612" s="40"/>
      <c r="T612" s="40"/>
      <c r="U612" s="40"/>
      <c r="V612" s="40"/>
      <c r="W612" s="40"/>
      <c r="X612" s="40"/>
      <c r="Y612" s="40"/>
    </row>
    <row r="613" spans="1:25" ht="15.75" customHeight="1" x14ac:dyDescent="0.2">
      <c r="A613" s="40"/>
      <c r="B613" s="278" t="s">
        <v>321</v>
      </c>
      <c r="C613" s="291" t="s">
        <v>322</v>
      </c>
      <c r="D613" s="278" t="s">
        <v>40</v>
      </c>
      <c r="E613" s="278" t="s">
        <v>323</v>
      </c>
      <c r="F613" s="407" t="s">
        <v>324</v>
      </c>
      <c r="G613" s="407"/>
      <c r="H613" s="290" t="s">
        <v>325</v>
      </c>
      <c r="I613" s="294">
        <v>0.43</v>
      </c>
      <c r="J613" s="294">
        <v>0</v>
      </c>
      <c r="K613" s="292">
        <v>23.08</v>
      </c>
      <c r="L613" s="292">
        <v>9.92</v>
      </c>
      <c r="O613" s="40"/>
      <c r="P613" s="40"/>
      <c r="Q613" s="40"/>
      <c r="R613" s="40"/>
      <c r="S613" s="40"/>
      <c r="T613" s="40"/>
      <c r="U613" s="40"/>
      <c r="V613" s="40"/>
      <c r="W613" s="40"/>
      <c r="X613" s="40"/>
      <c r="Y613" s="40"/>
    </row>
    <row r="614" spans="1:25" ht="15.75" customHeight="1" x14ac:dyDescent="0.2">
      <c r="A614" s="40"/>
      <c r="B614" s="274" t="s">
        <v>347</v>
      </c>
      <c r="C614" s="296" t="s">
        <v>2793</v>
      </c>
      <c r="D614" s="274" t="s">
        <v>40</v>
      </c>
      <c r="E614" s="274" t="s">
        <v>2794</v>
      </c>
      <c r="F614" s="404" t="s">
        <v>348</v>
      </c>
      <c r="G614" s="404"/>
      <c r="H614" s="295" t="s">
        <v>44</v>
      </c>
      <c r="I614" s="298">
        <v>13.6</v>
      </c>
      <c r="J614" s="298">
        <v>0</v>
      </c>
      <c r="K614" s="297">
        <v>2.4</v>
      </c>
      <c r="L614" s="297">
        <v>32.64</v>
      </c>
      <c r="O614" s="40"/>
      <c r="P614" s="40"/>
      <c r="Q614" s="40"/>
      <c r="R614" s="40"/>
      <c r="S614" s="40"/>
      <c r="T614" s="40"/>
      <c r="U614" s="40"/>
      <c r="V614" s="40"/>
      <c r="W614" s="40"/>
      <c r="X614" s="40"/>
      <c r="Y614" s="40"/>
    </row>
    <row r="615" spans="1:25" ht="15.75" customHeight="1" x14ac:dyDescent="0.2">
      <c r="A615" s="40"/>
      <c r="B615" s="274" t="s">
        <v>347</v>
      </c>
      <c r="C615" s="296" t="s">
        <v>541</v>
      </c>
      <c r="D615" s="274" t="s">
        <v>40</v>
      </c>
      <c r="E615" s="274" t="s">
        <v>542</v>
      </c>
      <c r="F615" s="404" t="s">
        <v>348</v>
      </c>
      <c r="G615" s="404"/>
      <c r="H615" s="295" t="s">
        <v>543</v>
      </c>
      <c r="I615" s="298">
        <v>0.01</v>
      </c>
      <c r="J615" s="298">
        <v>0</v>
      </c>
      <c r="K615" s="297">
        <v>44.07</v>
      </c>
      <c r="L615" s="297">
        <v>0.44</v>
      </c>
      <c r="O615" s="40"/>
      <c r="P615" s="40"/>
      <c r="Q615" s="40"/>
      <c r="R615" s="40"/>
      <c r="S615" s="40"/>
      <c r="T615" s="40"/>
      <c r="U615" s="40"/>
      <c r="V615" s="40"/>
      <c r="W615" s="40"/>
      <c r="X615" s="40"/>
      <c r="Y615" s="40"/>
    </row>
    <row r="616" spans="1:25" ht="15.75" customHeight="1" x14ac:dyDescent="0.2">
      <c r="A616" s="40"/>
      <c r="B616" s="274" t="s">
        <v>347</v>
      </c>
      <c r="C616" s="296" t="s">
        <v>540</v>
      </c>
      <c r="D616" s="274" t="s">
        <v>40</v>
      </c>
      <c r="E616" s="274" t="s">
        <v>3681</v>
      </c>
      <c r="F616" s="404" t="s">
        <v>348</v>
      </c>
      <c r="G616" s="404"/>
      <c r="H616" s="295" t="s">
        <v>55</v>
      </c>
      <c r="I616" s="298">
        <v>0.42</v>
      </c>
      <c r="J616" s="298">
        <v>0</v>
      </c>
      <c r="K616" s="297">
        <v>4.04</v>
      </c>
      <c r="L616" s="297">
        <v>1.69</v>
      </c>
      <c r="O616" s="40"/>
      <c r="P616" s="40"/>
      <c r="Q616" s="40"/>
      <c r="R616" s="40"/>
      <c r="S616" s="40"/>
      <c r="T616" s="40"/>
      <c r="U616" s="40"/>
      <c r="V616" s="40"/>
      <c r="W616" s="40"/>
      <c r="X616" s="40"/>
      <c r="Y616" s="40"/>
    </row>
    <row r="617" spans="1:25" ht="15.75" customHeight="1" x14ac:dyDescent="0.2">
      <c r="A617" s="40"/>
      <c r="B617" s="275"/>
      <c r="C617" s="275"/>
      <c r="D617" s="275"/>
      <c r="E617" s="275"/>
      <c r="F617" s="275"/>
      <c r="G617" s="275" t="s">
        <v>331</v>
      </c>
      <c r="H617" s="302">
        <v>28.01</v>
      </c>
      <c r="I617" s="275" t="s">
        <v>332</v>
      </c>
      <c r="J617" s="302">
        <v>0</v>
      </c>
      <c r="K617" s="275" t="s">
        <v>333</v>
      </c>
      <c r="L617" s="302">
        <v>28.01</v>
      </c>
      <c r="O617" s="40"/>
      <c r="P617" s="40"/>
      <c r="Q617" s="40"/>
      <c r="R617" s="40"/>
      <c r="S617" s="40"/>
      <c r="T617" s="40"/>
      <c r="U617" s="40"/>
      <c r="V617" s="40"/>
      <c r="W617" s="40"/>
      <c r="X617" s="40"/>
      <c r="Y617" s="40"/>
    </row>
    <row r="618" spans="1:25" ht="15.75" customHeight="1" thickBot="1" x14ac:dyDescent="0.25">
      <c r="A618" s="40"/>
      <c r="B618" s="275"/>
      <c r="C618" s="275"/>
      <c r="D618" s="275"/>
      <c r="E618" s="275"/>
      <c r="F618" s="275"/>
      <c r="G618" s="275" t="s">
        <v>334</v>
      </c>
      <c r="H618" s="302">
        <v>15.8</v>
      </c>
      <c r="I618" s="409"/>
      <c r="J618" s="409" t="s">
        <v>335</v>
      </c>
      <c r="K618" s="275"/>
      <c r="L618" s="302">
        <v>91.73</v>
      </c>
      <c r="O618" s="40"/>
      <c r="P618" s="40"/>
      <c r="Q618" s="40"/>
      <c r="R618" s="40"/>
      <c r="S618" s="40"/>
      <c r="T618" s="40"/>
      <c r="U618" s="40"/>
      <c r="V618" s="40"/>
      <c r="W618" s="40"/>
      <c r="X618" s="40"/>
      <c r="Y618" s="40"/>
    </row>
    <row r="619" spans="1:25" ht="15.75" customHeight="1" thickTop="1" x14ac:dyDescent="0.2">
      <c r="A619" s="40"/>
      <c r="B619" s="289"/>
      <c r="C619" s="289"/>
      <c r="D619" s="289"/>
      <c r="E619" s="289"/>
      <c r="F619" s="289"/>
      <c r="G619" s="289"/>
      <c r="H619" s="289"/>
      <c r="I619" s="289"/>
      <c r="J619" s="289"/>
      <c r="K619" s="289"/>
      <c r="L619" s="289"/>
      <c r="O619" s="40"/>
      <c r="P619" s="40"/>
      <c r="Q619" s="40"/>
      <c r="R619" s="40"/>
      <c r="S619" s="40"/>
      <c r="T619" s="40"/>
      <c r="U619" s="40"/>
      <c r="V619" s="40"/>
      <c r="W619" s="40"/>
      <c r="X619" s="40"/>
      <c r="Y619" s="40"/>
    </row>
    <row r="620" spans="1:25" ht="15.75" customHeight="1" x14ac:dyDescent="0.2">
      <c r="A620" s="40"/>
      <c r="B620" s="276" t="s">
        <v>1434</v>
      </c>
      <c r="C620" s="277" t="s">
        <v>28</v>
      </c>
      <c r="D620" s="276" t="s">
        <v>29</v>
      </c>
      <c r="E620" s="276" t="s">
        <v>30</v>
      </c>
      <c r="F620" s="405" t="s">
        <v>318</v>
      </c>
      <c r="G620" s="405"/>
      <c r="H620" s="284" t="s">
        <v>31</v>
      </c>
      <c r="I620" s="277" t="s">
        <v>32</v>
      </c>
      <c r="J620" s="277" t="s">
        <v>33</v>
      </c>
      <c r="K620" s="277" t="s">
        <v>35</v>
      </c>
      <c r="L620" s="281"/>
      <c r="O620" s="40"/>
      <c r="P620" s="40"/>
      <c r="Q620" s="40"/>
      <c r="R620" s="40"/>
      <c r="S620" s="40"/>
      <c r="T620" s="40"/>
      <c r="U620" s="40"/>
      <c r="V620" s="40"/>
      <c r="W620" s="40"/>
      <c r="X620" s="40"/>
      <c r="Y620" s="40"/>
    </row>
    <row r="621" spans="1:25" ht="15.75" customHeight="1" x14ac:dyDescent="0.2">
      <c r="A621" s="40"/>
      <c r="B621" s="273" t="s">
        <v>319</v>
      </c>
      <c r="C621" s="286" t="s">
        <v>1897</v>
      </c>
      <c r="D621" s="273" t="s">
        <v>143</v>
      </c>
      <c r="E621" s="273" t="s">
        <v>1898</v>
      </c>
      <c r="F621" s="403" t="s">
        <v>1966</v>
      </c>
      <c r="G621" s="403"/>
      <c r="H621" s="285" t="s">
        <v>41</v>
      </c>
      <c r="I621" s="288">
        <v>1</v>
      </c>
      <c r="J621" s="287">
        <v>205.73</v>
      </c>
      <c r="K621" s="287">
        <v>205.73</v>
      </c>
      <c r="L621" s="281"/>
      <c r="O621" s="40"/>
      <c r="P621" s="40"/>
      <c r="Q621" s="40"/>
      <c r="R621" s="40"/>
      <c r="S621" s="40"/>
      <c r="T621" s="40"/>
      <c r="U621" s="40"/>
      <c r="V621" s="40"/>
      <c r="W621" s="40"/>
      <c r="X621" s="40"/>
      <c r="Y621" s="40"/>
    </row>
    <row r="622" spans="1:25" ht="15.75" customHeight="1" x14ac:dyDescent="0.2">
      <c r="A622" s="40"/>
      <c r="B622" s="276" t="s">
        <v>27</v>
      </c>
      <c r="C622" s="277" t="s">
        <v>28</v>
      </c>
      <c r="D622" s="276" t="s">
        <v>29</v>
      </c>
      <c r="E622" s="276" t="s">
        <v>30</v>
      </c>
      <c r="F622" s="405" t="s">
        <v>318</v>
      </c>
      <c r="G622" s="406"/>
      <c r="H622" s="284" t="s">
        <v>31</v>
      </c>
      <c r="I622" s="277" t="s">
        <v>32</v>
      </c>
      <c r="J622" s="277" t="s">
        <v>33</v>
      </c>
      <c r="K622" s="277" t="s">
        <v>35</v>
      </c>
      <c r="O622" s="40"/>
      <c r="P622" s="40"/>
      <c r="Q622" s="40"/>
      <c r="R622" s="40"/>
      <c r="S622" s="40"/>
      <c r="T622" s="40"/>
      <c r="U622" s="40"/>
      <c r="V622" s="40"/>
      <c r="W622" s="40"/>
      <c r="X622" s="40"/>
      <c r="Y622" s="40"/>
    </row>
    <row r="623" spans="1:25" ht="15.75" customHeight="1" x14ac:dyDescent="0.2">
      <c r="A623" s="40"/>
      <c r="B623" s="274" t="s">
        <v>347</v>
      </c>
      <c r="C623" s="296" t="s">
        <v>3682</v>
      </c>
      <c r="D623" s="274" t="s">
        <v>143</v>
      </c>
      <c r="E623" s="274" t="s">
        <v>2480</v>
      </c>
      <c r="F623" s="404" t="s">
        <v>348</v>
      </c>
      <c r="G623" s="404"/>
      <c r="H623" s="295" t="s">
        <v>900</v>
      </c>
      <c r="I623" s="298">
        <v>1.47</v>
      </c>
      <c r="J623" s="297" t="s">
        <v>3683</v>
      </c>
      <c r="K623" s="280" t="s">
        <v>2168</v>
      </c>
      <c r="O623" s="40"/>
      <c r="P623" s="40"/>
      <c r="Q623" s="40"/>
      <c r="R623" s="40"/>
      <c r="S623" s="40"/>
      <c r="T623" s="40"/>
      <c r="U623" s="40"/>
      <c r="V623" s="40"/>
      <c r="W623" s="40"/>
      <c r="X623" s="40"/>
      <c r="Y623" s="40"/>
    </row>
    <row r="624" spans="1:25" ht="15.75" customHeight="1" x14ac:dyDescent="0.2">
      <c r="A624" s="40"/>
      <c r="B624" s="278" t="s">
        <v>319</v>
      </c>
      <c r="C624" s="291" t="s">
        <v>575</v>
      </c>
      <c r="D624" s="278" t="s">
        <v>143</v>
      </c>
      <c r="E624" s="278" t="s">
        <v>576</v>
      </c>
      <c r="F624" s="407" t="s">
        <v>577</v>
      </c>
      <c r="G624" s="407"/>
      <c r="H624" s="290" t="s">
        <v>578</v>
      </c>
      <c r="I624" s="294">
        <v>1.88</v>
      </c>
      <c r="J624" s="292" t="s">
        <v>3684</v>
      </c>
      <c r="K624" s="293" t="s">
        <v>3685</v>
      </c>
      <c r="O624" s="40"/>
      <c r="P624" s="40"/>
      <c r="Q624" s="40"/>
      <c r="R624" s="40"/>
      <c r="S624" s="40"/>
      <c r="T624" s="40"/>
      <c r="U624" s="40"/>
      <c r="V624" s="40"/>
      <c r="W624" s="40"/>
      <c r="X624" s="40"/>
      <c r="Y624" s="40"/>
    </row>
    <row r="625" spans="1:25" ht="15.75" customHeight="1" x14ac:dyDescent="0.2">
      <c r="A625" s="40"/>
      <c r="B625" s="274" t="s">
        <v>347</v>
      </c>
      <c r="C625" s="296" t="s">
        <v>3615</v>
      </c>
      <c r="D625" s="274" t="s">
        <v>143</v>
      </c>
      <c r="E625" s="274" t="s">
        <v>2418</v>
      </c>
      <c r="F625" s="404" t="s">
        <v>586</v>
      </c>
      <c r="G625" s="404"/>
      <c r="H625" s="295" t="s">
        <v>578</v>
      </c>
      <c r="I625" s="298">
        <v>1.88</v>
      </c>
      <c r="J625" s="297" t="s">
        <v>2419</v>
      </c>
      <c r="K625" s="280" t="s">
        <v>2483</v>
      </c>
      <c r="O625" s="40"/>
      <c r="P625" s="40"/>
      <c r="Q625" s="40"/>
      <c r="R625" s="40"/>
      <c r="S625" s="40"/>
      <c r="T625" s="40"/>
      <c r="U625" s="40"/>
      <c r="V625" s="40"/>
      <c r="W625" s="40"/>
      <c r="X625" s="40"/>
      <c r="Y625" s="40"/>
    </row>
    <row r="626" spans="1:25" ht="15.75" customHeight="1" x14ac:dyDescent="0.2">
      <c r="A626" s="40"/>
      <c r="B626" s="274" t="s">
        <v>347</v>
      </c>
      <c r="C626" s="296" t="s">
        <v>3686</v>
      </c>
      <c r="D626" s="274" t="s">
        <v>143</v>
      </c>
      <c r="E626" s="274" t="s">
        <v>3687</v>
      </c>
      <c r="F626" s="404" t="s">
        <v>348</v>
      </c>
      <c r="G626" s="404"/>
      <c r="H626" s="295" t="s">
        <v>59</v>
      </c>
      <c r="I626" s="298">
        <v>4.0000000000000001E-3</v>
      </c>
      <c r="J626" s="297" t="s">
        <v>3688</v>
      </c>
      <c r="K626" s="280" t="s">
        <v>2181</v>
      </c>
      <c r="O626" s="40"/>
      <c r="P626" s="40"/>
      <c r="Q626" s="40"/>
      <c r="R626" s="40"/>
      <c r="S626" s="40"/>
      <c r="T626" s="40"/>
      <c r="U626" s="40"/>
      <c r="V626" s="40"/>
      <c r="W626" s="40"/>
      <c r="X626" s="40"/>
      <c r="Y626" s="40"/>
    </row>
    <row r="627" spans="1:25" ht="15.75" customHeight="1" x14ac:dyDescent="0.2">
      <c r="A627" s="40"/>
      <c r="B627" s="274" t="s">
        <v>347</v>
      </c>
      <c r="C627" s="296" t="s">
        <v>3689</v>
      </c>
      <c r="D627" s="274" t="s">
        <v>143</v>
      </c>
      <c r="E627" s="274" t="s">
        <v>1967</v>
      </c>
      <c r="F627" s="404" t="s">
        <v>348</v>
      </c>
      <c r="G627" s="404"/>
      <c r="H627" s="295" t="s">
        <v>165</v>
      </c>
      <c r="I627" s="298">
        <v>11.12</v>
      </c>
      <c r="J627" s="297" t="s">
        <v>3690</v>
      </c>
      <c r="K627" s="280" t="s">
        <v>3691</v>
      </c>
      <c r="O627" s="40"/>
      <c r="P627" s="40"/>
      <c r="Q627" s="40"/>
      <c r="R627" s="40"/>
      <c r="S627" s="40"/>
      <c r="T627" s="40"/>
      <c r="U627" s="40"/>
      <c r="V627" s="40"/>
      <c r="W627" s="40"/>
      <c r="X627" s="40"/>
      <c r="Y627" s="40"/>
    </row>
    <row r="628" spans="1:25" ht="15.75" customHeight="1" x14ac:dyDescent="0.2">
      <c r="A628" s="40"/>
      <c r="B628" s="274" t="s">
        <v>347</v>
      </c>
      <c r="C628" s="296" t="s">
        <v>3639</v>
      </c>
      <c r="D628" s="274" t="s">
        <v>143</v>
      </c>
      <c r="E628" s="274" t="s">
        <v>2427</v>
      </c>
      <c r="F628" s="404" t="s">
        <v>586</v>
      </c>
      <c r="G628" s="404"/>
      <c r="H628" s="295" t="s">
        <v>578</v>
      </c>
      <c r="I628" s="298">
        <v>1.88</v>
      </c>
      <c r="J628" s="297" t="s">
        <v>3640</v>
      </c>
      <c r="K628" s="280" t="s">
        <v>3692</v>
      </c>
      <c r="O628" s="40"/>
      <c r="P628" s="40"/>
      <c r="Q628" s="40"/>
      <c r="R628" s="40"/>
      <c r="S628" s="40"/>
      <c r="T628" s="40"/>
      <c r="U628" s="40"/>
      <c r="V628" s="40"/>
      <c r="W628" s="40"/>
      <c r="X628" s="40"/>
      <c r="Y628" s="40"/>
    </row>
    <row r="629" spans="1:25" ht="15.75" customHeight="1" x14ac:dyDescent="0.2">
      <c r="A629" s="40"/>
      <c r="B629" s="278" t="s">
        <v>319</v>
      </c>
      <c r="C629" s="291" t="s">
        <v>579</v>
      </c>
      <c r="D629" s="278" t="s">
        <v>143</v>
      </c>
      <c r="E629" s="278" t="s">
        <v>580</v>
      </c>
      <c r="F629" s="407" t="s">
        <v>577</v>
      </c>
      <c r="G629" s="407"/>
      <c r="H629" s="290" t="s">
        <v>578</v>
      </c>
      <c r="I629" s="294">
        <v>1.88</v>
      </c>
      <c r="J629" s="292" t="s">
        <v>3693</v>
      </c>
      <c r="K629" s="293" t="s">
        <v>3694</v>
      </c>
      <c r="O629" s="40"/>
      <c r="P629" s="40"/>
      <c r="Q629" s="40"/>
      <c r="R629" s="40"/>
      <c r="S629" s="40"/>
      <c r="T629" s="40"/>
      <c r="U629" s="40"/>
      <c r="V629" s="40"/>
      <c r="W629" s="40"/>
      <c r="X629" s="40"/>
      <c r="Y629" s="40"/>
    </row>
    <row r="630" spans="1:25" ht="15.75" customHeight="1" x14ac:dyDescent="0.2">
      <c r="A630" s="40"/>
      <c r="B630" s="408" t="s">
        <v>2416</v>
      </c>
      <c r="C630" s="406"/>
      <c r="D630" s="406"/>
      <c r="E630" s="406"/>
      <c r="F630" s="406"/>
      <c r="G630" s="406"/>
      <c r="H630" s="406"/>
      <c r="I630" s="406"/>
      <c r="J630" s="406"/>
      <c r="K630" s="406"/>
      <c r="O630" s="40"/>
      <c r="P630" s="40"/>
      <c r="Q630" s="40"/>
      <c r="R630" s="40"/>
      <c r="S630" s="40"/>
      <c r="T630" s="40"/>
      <c r="U630" s="40"/>
      <c r="V630" s="40"/>
      <c r="W630" s="40"/>
      <c r="X630" s="40"/>
      <c r="Y630" s="40"/>
    </row>
    <row r="631" spans="1:25" ht="15.75" customHeight="1" x14ac:dyDescent="0.2">
      <c r="A631" s="40"/>
      <c r="B631" s="276" t="s">
        <v>27</v>
      </c>
      <c r="C631" s="277" t="s">
        <v>28</v>
      </c>
      <c r="D631" s="276" t="s">
        <v>29</v>
      </c>
      <c r="E631" s="276" t="s">
        <v>30</v>
      </c>
      <c r="F631" s="405" t="s">
        <v>318</v>
      </c>
      <c r="G631" s="406"/>
      <c r="H631" s="284" t="s">
        <v>31</v>
      </c>
      <c r="I631" s="277" t="s">
        <v>32</v>
      </c>
      <c r="J631" s="277" t="s">
        <v>33</v>
      </c>
      <c r="K631" s="277" t="s">
        <v>35</v>
      </c>
      <c r="O631" s="40"/>
      <c r="P631" s="40"/>
      <c r="Q631" s="40"/>
      <c r="R631" s="40"/>
      <c r="S631" s="40"/>
      <c r="T631" s="40"/>
      <c r="U631" s="40"/>
      <c r="V631" s="40"/>
      <c r="W631" s="40"/>
      <c r="X631" s="40"/>
      <c r="Y631" s="40"/>
    </row>
    <row r="632" spans="1:25" ht="15.75" customHeight="1" x14ac:dyDescent="0.2">
      <c r="A632" s="40"/>
      <c r="B632" s="274" t="s">
        <v>347</v>
      </c>
      <c r="C632" s="296" t="s">
        <v>3646</v>
      </c>
      <c r="D632" s="274" t="s">
        <v>143</v>
      </c>
      <c r="E632" s="274" t="s">
        <v>3647</v>
      </c>
      <c r="F632" s="404" t="s">
        <v>348</v>
      </c>
      <c r="G632" s="404"/>
      <c r="H632" s="295" t="s">
        <v>1160</v>
      </c>
      <c r="I632" s="298">
        <v>3.0079999999999998E-3</v>
      </c>
      <c r="J632" s="297" t="s">
        <v>3648</v>
      </c>
      <c r="K632" s="280" t="s">
        <v>2144</v>
      </c>
      <c r="O632" s="40"/>
      <c r="P632" s="40"/>
      <c r="Q632" s="40"/>
      <c r="R632" s="40"/>
      <c r="S632" s="40"/>
      <c r="T632" s="40"/>
      <c r="U632" s="40"/>
      <c r="V632" s="40"/>
      <c r="W632" s="40"/>
      <c r="X632" s="40"/>
      <c r="Y632" s="40"/>
    </row>
    <row r="633" spans="1:25" ht="15.75" customHeight="1" x14ac:dyDescent="0.2">
      <c r="A633" s="40"/>
      <c r="B633" s="274" t="s">
        <v>347</v>
      </c>
      <c r="C633" s="296" t="s">
        <v>3651</v>
      </c>
      <c r="D633" s="274" t="s">
        <v>143</v>
      </c>
      <c r="E633" s="274" t="s">
        <v>1184</v>
      </c>
      <c r="F633" s="404" t="s">
        <v>348</v>
      </c>
      <c r="G633" s="404"/>
      <c r="H633" s="295" t="s">
        <v>165</v>
      </c>
      <c r="I633" s="298">
        <v>7.5199999999999996E-4</v>
      </c>
      <c r="J633" s="297" t="s">
        <v>2163</v>
      </c>
      <c r="K633" s="280" t="s">
        <v>2135</v>
      </c>
      <c r="O633" s="40"/>
      <c r="P633" s="40"/>
      <c r="Q633" s="40"/>
      <c r="R633" s="40"/>
      <c r="S633" s="40"/>
      <c r="T633" s="40"/>
      <c r="U633" s="40"/>
      <c r="V633" s="40"/>
      <c r="W633" s="40"/>
      <c r="X633" s="40"/>
      <c r="Y633" s="40"/>
    </row>
    <row r="634" spans="1:25" ht="15.75" customHeight="1" x14ac:dyDescent="0.2">
      <c r="A634" s="40"/>
      <c r="B634" s="274" t="s">
        <v>347</v>
      </c>
      <c r="C634" s="296" t="s">
        <v>3638</v>
      </c>
      <c r="D634" s="274" t="s">
        <v>143</v>
      </c>
      <c r="E634" s="274" t="s">
        <v>1186</v>
      </c>
      <c r="F634" s="404" t="s">
        <v>348</v>
      </c>
      <c r="G634" s="404"/>
      <c r="H634" s="295" t="s">
        <v>165</v>
      </c>
      <c r="I634" s="298">
        <v>3.7599999999999998E-4</v>
      </c>
      <c r="J634" s="297" t="s">
        <v>2162</v>
      </c>
      <c r="K634" s="280" t="s">
        <v>2117</v>
      </c>
      <c r="O634" s="40"/>
      <c r="P634" s="40"/>
      <c r="Q634" s="40"/>
      <c r="R634" s="40"/>
      <c r="S634" s="40"/>
      <c r="T634" s="40"/>
      <c r="U634" s="40"/>
      <c r="V634" s="40"/>
      <c r="W634" s="40"/>
      <c r="X634" s="40"/>
      <c r="Y634" s="40"/>
    </row>
    <row r="635" spans="1:25" ht="15.75" customHeight="1" x14ac:dyDescent="0.2">
      <c r="A635" s="40"/>
      <c r="B635" s="274" t="s">
        <v>347</v>
      </c>
      <c r="C635" s="296" t="s">
        <v>3615</v>
      </c>
      <c r="D635" s="274" t="s">
        <v>143</v>
      </c>
      <c r="E635" s="274" t="s">
        <v>2418</v>
      </c>
      <c r="F635" s="404" t="s">
        <v>586</v>
      </c>
      <c r="G635" s="404"/>
      <c r="H635" s="295" t="s">
        <v>578</v>
      </c>
      <c r="I635" s="298">
        <v>1.88</v>
      </c>
      <c r="J635" s="297" t="s">
        <v>2419</v>
      </c>
      <c r="K635" s="280" t="s">
        <v>2483</v>
      </c>
      <c r="O635" s="40"/>
      <c r="P635" s="40"/>
      <c r="Q635" s="40"/>
      <c r="R635" s="40"/>
      <c r="S635" s="40"/>
      <c r="T635" s="40"/>
      <c r="U635" s="40"/>
      <c r="V635" s="40"/>
      <c r="W635" s="40"/>
      <c r="X635" s="40"/>
      <c r="Y635" s="40"/>
    </row>
    <row r="636" spans="1:25" ht="15.75" customHeight="1" x14ac:dyDescent="0.2">
      <c r="A636" s="40"/>
      <c r="B636" s="274" t="s">
        <v>347</v>
      </c>
      <c r="C636" s="296" t="s">
        <v>3594</v>
      </c>
      <c r="D636" s="274" t="s">
        <v>143</v>
      </c>
      <c r="E636" s="274" t="s">
        <v>1171</v>
      </c>
      <c r="F636" s="404" t="s">
        <v>348</v>
      </c>
      <c r="G636" s="404"/>
      <c r="H636" s="295" t="s">
        <v>165</v>
      </c>
      <c r="I636" s="298">
        <v>3.7599999999999998E-4</v>
      </c>
      <c r="J636" s="297" t="s">
        <v>2139</v>
      </c>
      <c r="K636" s="280" t="s">
        <v>2135</v>
      </c>
      <c r="O636" s="40"/>
      <c r="P636" s="40"/>
      <c r="Q636" s="40"/>
      <c r="R636" s="40"/>
      <c r="S636" s="40"/>
      <c r="T636" s="40"/>
      <c r="U636" s="40"/>
      <c r="V636" s="40"/>
      <c r="W636" s="40"/>
      <c r="X636" s="40"/>
      <c r="Y636" s="40"/>
    </row>
    <row r="637" spans="1:25" ht="15.75" customHeight="1" x14ac:dyDescent="0.2">
      <c r="A637" s="40"/>
      <c r="B637" s="274" t="s">
        <v>347</v>
      </c>
      <c r="C637" s="296" t="s">
        <v>3584</v>
      </c>
      <c r="D637" s="274" t="s">
        <v>143</v>
      </c>
      <c r="E637" s="274" t="s">
        <v>1191</v>
      </c>
      <c r="F637" s="404" t="s">
        <v>348</v>
      </c>
      <c r="G637" s="404"/>
      <c r="H637" s="295" t="s">
        <v>165</v>
      </c>
      <c r="I637" s="298">
        <v>1.8799999999999999E-4</v>
      </c>
      <c r="J637" s="297" t="s">
        <v>2156</v>
      </c>
      <c r="K637" s="280" t="s">
        <v>2141</v>
      </c>
      <c r="O637" s="40"/>
      <c r="P637" s="40"/>
      <c r="Q637" s="40"/>
      <c r="R637" s="40"/>
      <c r="S637" s="40"/>
      <c r="T637" s="40"/>
      <c r="U637" s="40"/>
      <c r="V637" s="40"/>
      <c r="W637" s="40"/>
      <c r="X637" s="40"/>
      <c r="Y637" s="40"/>
    </row>
    <row r="638" spans="1:25" ht="15.75" customHeight="1" x14ac:dyDescent="0.2">
      <c r="A638" s="40"/>
      <c r="B638" s="274" t="s">
        <v>347</v>
      </c>
      <c r="C638" s="296" t="s">
        <v>3596</v>
      </c>
      <c r="D638" s="274" t="s">
        <v>143</v>
      </c>
      <c r="E638" s="274" t="s">
        <v>2437</v>
      </c>
      <c r="F638" s="404" t="s">
        <v>348</v>
      </c>
      <c r="G638" s="404"/>
      <c r="H638" s="295" t="s">
        <v>165</v>
      </c>
      <c r="I638" s="298">
        <v>2.2560000000000002E-3</v>
      </c>
      <c r="J638" s="297" t="s">
        <v>3597</v>
      </c>
      <c r="K638" s="280" t="s">
        <v>2125</v>
      </c>
      <c r="O638" s="40"/>
      <c r="P638" s="40"/>
      <c r="Q638" s="40"/>
      <c r="R638" s="40"/>
      <c r="S638" s="40"/>
      <c r="T638" s="40"/>
      <c r="U638" s="40"/>
      <c r="V638" s="40"/>
      <c r="W638" s="40"/>
      <c r="X638" s="40"/>
      <c r="Y638" s="40"/>
    </row>
    <row r="639" spans="1:25" ht="15.75" customHeight="1" x14ac:dyDescent="0.2">
      <c r="A639" s="40"/>
      <c r="B639" s="274" t="s">
        <v>347</v>
      </c>
      <c r="C639" s="296" t="s">
        <v>3587</v>
      </c>
      <c r="D639" s="274" t="s">
        <v>143</v>
      </c>
      <c r="E639" s="274" t="s">
        <v>2436</v>
      </c>
      <c r="F639" s="404" t="s">
        <v>348</v>
      </c>
      <c r="G639" s="404"/>
      <c r="H639" s="295" t="s">
        <v>165</v>
      </c>
      <c r="I639" s="298">
        <v>7.5199999999999996E-4</v>
      </c>
      <c r="J639" s="297" t="s">
        <v>3588</v>
      </c>
      <c r="K639" s="280" t="s">
        <v>2135</v>
      </c>
      <c r="O639" s="40"/>
      <c r="P639" s="40"/>
      <c r="Q639" s="40"/>
      <c r="R639" s="40"/>
      <c r="S639" s="40"/>
      <c r="T639" s="40"/>
      <c r="U639" s="40"/>
      <c r="V639" s="40"/>
      <c r="W639" s="40"/>
      <c r="X639" s="40"/>
      <c r="Y639" s="40"/>
    </row>
    <row r="640" spans="1:25" ht="15.75" customHeight="1" x14ac:dyDescent="0.2">
      <c r="A640" s="40"/>
      <c r="B640" s="274" t="s">
        <v>347</v>
      </c>
      <c r="C640" s="296" t="s">
        <v>3626</v>
      </c>
      <c r="D640" s="274" t="s">
        <v>143</v>
      </c>
      <c r="E640" s="274" t="s">
        <v>2434</v>
      </c>
      <c r="F640" s="404" t="s">
        <v>348</v>
      </c>
      <c r="G640" s="404"/>
      <c r="H640" s="295" t="s">
        <v>2433</v>
      </c>
      <c r="I640" s="298">
        <v>8.6479999999999994E-3</v>
      </c>
      <c r="J640" s="297" t="s">
        <v>3627</v>
      </c>
      <c r="K640" s="280" t="s">
        <v>2179</v>
      </c>
      <c r="O640" s="40"/>
      <c r="P640" s="40"/>
      <c r="Q640" s="40"/>
      <c r="R640" s="40"/>
      <c r="S640" s="40"/>
      <c r="T640" s="40"/>
      <c r="U640" s="40"/>
      <c r="V640" s="40"/>
      <c r="W640" s="40"/>
      <c r="X640" s="40"/>
      <c r="Y640" s="40"/>
    </row>
    <row r="641" spans="1:25" ht="15.75" customHeight="1" x14ac:dyDescent="0.2">
      <c r="A641" s="40"/>
      <c r="B641" s="274" t="s">
        <v>347</v>
      </c>
      <c r="C641" s="296" t="s">
        <v>3635</v>
      </c>
      <c r="D641" s="274" t="s">
        <v>143</v>
      </c>
      <c r="E641" s="274" t="s">
        <v>1169</v>
      </c>
      <c r="F641" s="404" t="s">
        <v>348</v>
      </c>
      <c r="G641" s="404"/>
      <c r="H641" s="295" t="s">
        <v>165</v>
      </c>
      <c r="I641" s="298">
        <v>6.7679999999999997E-3</v>
      </c>
      <c r="J641" s="297" t="s">
        <v>1868</v>
      </c>
      <c r="K641" s="280" t="s">
        <v>2196</v>
      </c>
      <c r="O641" s="40"/>
      <c r="P641" s="40"/>
      <c r="Q641" s="40"/>
      <c r="R641" s="40"/>
      <c r="S641" s="40"/>
      <c r="T641" s="40"/>
      <c r="U641" s="40"/>
      <c r="V641" s="40"/>
      <c r="W641" s="40"/>
      <c r="X641" s="40"/>
      <c r="Y641" s="40"/>
    </row>
    <row r="642" spans="1:25" ht="15.75" customHeight="1" x14ac:dyDescent="0.2">
      <c r="A642" s="40"/>
      <c r="B642" s="274" t="s">
        <v>347</v>
      </c>
      <c r="C642" s="296" t="s">
        <v>3634</v>
      </c>
      <c r="D642" s="274" t="s">
        <v>143</v>
      </c>
      <c r="E642" s="274" t="s">
        <v>1168</v>
      </c>
      <c r="F642" s="404" t="s">
        <v>348</v>
      </c>
      <c r="G642" s="404"/>
      <c r="H642" s="295" t="s">
        <v>165</v>
      </c>
      <c r="I642" s="298">
        <v>1.6920000000000001E-2</v>
      </c>
      <c r="J642" s="297" t="s">
        <v>2138</v>
      </c>
      <c r="K642" s="280" t="s">
        <v>2129</v>
      </c>
      <c r="O642" s="40"/>
      <c r="P642" s="40"/>
      <c r="Q642" s="40"/>
      <c r="R642" s="40"/>
      <c r="S642" s="40"/>
      <c r="T642" s="40"/>
      <c r="U642" s="40"/>
      <c r="V642" s="40"/>
      <c r="W642" s="40"/>
      <c r="X642" s="40"/>
      <c r="Y642" s="40"/>
    </row>
    <row r="643" spans="1:25" ht="15.75" customHeight="1" x14ac:dyDescent="0.2">
      <c r="A643" s="40"/>
      <c r="B643" s="274" t="s">
        <v>347</v>
      </c>
      <c r="C643" s="296" t="s">
        <v>3686</v>
      </c>
      <c r="D643" s="274" t="s">
        <v>143</v>
      </c>
      <c r="E643" s="274" t="s">
        <v>3687</v>
      </c>
      <c r="F643" s="404" t="s">
        <v>348</v>
      </c>
      <c r="G643" s="404"/>
      <c r="H643" s="295" t="s">
        <v>59</v>
      </c>
      <c r="I643" s="298">
        <v>4.0000000000000001E-3</v>
      </c>
      <c r="J643" s="297" t="s">
        <v>3688</v>
      </c>
      <c r="K643" s="280" t="s">
        <v>2181</v>
      </c>
      <c r="O643" s="40"/>
      <c r="P643" s="40"/>
      <c r="Q643" s="40"/>
      <c r="R643" s="40"/>
      <c r="S643" s="40"/>
      <c r="T643" s="40"/>
      <c r="U643" s="40"/>
      <c r="V643" s="40"/>
      <c r="W643" s="40"/>
      <c r="X643" s="40"/>
      <c r="Y643" s="40"/>
    </row>
    <row r="644" spans="1:25" ht="15.75" customHeight="1" x14ac:dyDescent="0.2">
      <c r="A644" s="40"/>
      <c r="B644" s="274" t="s">
        <v>347</v>
      </c>
      <c r="C644" s="296" t="s">
        <v>3605</v>
      </c>
      <c r="D644" s="274" t="s">
        <v>143</v>
      </c>
      <c r="E644" s="274" t="s">
        <v>1192</v>
      </c>
      <c r="F644" s="404" t="s">
        <v>348</v>
      </c>
      <c r="G644" s="404"/>
      <c r="H644" s="295" t="s">
        <v>165</v>
      </c>
      <c r="I644" s="298">
        <v>3.7599999999999998E-4</v>
      </c>
      <c r="J644" s="297" t="s">
        <v>2153</v>
      </c>
      <c r="K644" s="280" t="s">
        <v>2117</v>
      </c>
      <c r="O644" s="40"/>
      <c r="P644" s="40"/>
      <c r="Q644" s="40"/>
      <c r="R644" s="40"/>
      <c r="S644" s="40"/>
      <c r="T644" s="40"/>
      <c r="U644" s="40"/>
      <c r="V644" s="40"/>
      <c r="W644" s="40"/>
      <c r="X644" s="40"/>
      <c r="Y644" s="40"/>
    </row>
    <row r="645" spans="1:25" ht="15.75" customHeight="1" x14ac:dyDescent="0.2">
      <c r="A645" s="40"/>
      <c r="B645" s="274" t="s">
        <v>347</v>
      </c>
      <c r="C645" s="296" t="s">
        <v>3606</v>
      </c>
      <c r="D645" s="274" t="s">
        <v>143</v>
      </c>
      <c r="E645" s="274" t="s">
        <v>1166</v>
      </c>
      <c r="F645" s="404" t="s">
        <v>809</v>
      </c>
      <c r="G645" s="404"/>
      <c r="H645" s="295" t="s">
        <v>1167</v>
      </c>
      <c r="I645" s="298">
        <v>1.5039999999999999E-3</v>
      </c>
      <c r="J645" s="297" t="s">
        <v>2136</v>
      </c>
      <c r="K645" s="280" t="s">
        <v>1977</v>
      </c>
      <c r="O645" s="40"/>
      <c r="P645" s="40"/>
      <c r="Q645" s="40"/>
      <c r="R645" s="40"/>
      <c r="S645" s="40"/>
      <c r="T645" s="40"/>
      <c r="U645" s="40"/>
      <c r="V645" s="40"/>
      <c r="W645" s="40"/>
      <c r="X645" s="40"/>
      <c r="Y645" s="40"/>
    </row>
    <row r="646" spans="1:25" ht="15.75" customHeight="1" x14ac:dyDescent="0.2">
      <c r="A646" s="40"/>
      <c r="B646" s="274" t="s">
        <v>347</v>
      </c>
      <c r="C646" s="296" t="s">
        <v>3689</v>
      </c>
      <c r="D646" s="274" t="s">
        <v>143</v>
      </c>
      <c r="E646" s="274" t="s">
        <v>1967</v>
      </c>
      <c r="F646" s="404" t="s">
        <v>348</v>
      </c>
      <c r="G646" s="404"/>
      <c r="H646" s="295" t="s">
        <v>165</v>
      </c>
      <c r="I646" s="298">
        <v>11.12</v>
      </c>
      <c r="J646" s="297" t="s">
        <v>3690</v>
      </c>
      <c r="K646" s="280" t="s">
        <v>3691</v>
      </c>
      <c r="O646" s="40"/>
      <c r="P646" s="40"/>
      <c r="Q646" s="40"/>
      <c r="R646" s="40"/>
      <c r="S646" s="40"/>
      <c r="T646" s="40"/>
      <c r="U646" s="40"/>
      <c r="V646" s="40"/>
      <c r="W646" s="40"/>
      <c r="X646" s="40"/>
      <c r="Y646" s="40"/>
    </row>
    <row r="647" spans="1:25" ht="15.75" customHeight="1" x14ac:dyDescent="0.2">
      <c r="A647" s="40"/>
      <c r="B647" s="274" t="s">
        <v>347</v>
      </c>
      <c r="C647" s="296" t="s">
        <v>3682</v>
      </c>
      <c r="D647" s="274" t="s">
        <v>143</v>
      </c>
      <c r="E647" s="274" t="s">
        <v>2480</v>
      </c>
      <c r="F647" s="404" t="s">
        <v>348</v>
      </c>
      <c r="G647" s="404"/>
      <c r="H647" s="295" t="s">
        <v>900</v>
      </c>
      <c r="I647" s="298">
        <v>1.47</v>
      </c>
      <c r="J647" s="297" t="s">
        <v>3683</v>
      </c>
      <c r="K647" s="280" t="s">
        <v>2168</v>
      </c>
      <c r="O647" s="40"/>
      <c r="P647" s="40"/>
      <c r="Q647" s="40"/>
      <c r="R647" s="40"/>
      <c r="S647" s="40"/>
      <c r="T647" s="40"/>
      <c r="U647" s="40"/>
      <c r="V647" s="40"/>
      <c r="W647" s="40"/>
      <c r="X647" s="40"/>
      <c r="Y647" s="40"/>
    </row>
    <row r="648" spans="1:25" ht="15.75" customHeight="1" x14ac:dyDescent="0.2">
      <c r="A648" s="40"/>
      <c r="B648" s="274" t="s">
        <v>347</v>
      </c>
      <c r="C648" s="296" t="s">
        <v>3649</v>
      </c>
      <c r="D648" s="274" t="s">
        <v>143</v>
      </c>
      <c r="E648" s="274" t="s">
        <v>1185</v>
      </c>
      <c r="F648" s="404" t="s">
        <v>348</v>
      </c>
      <c r="G648" s="404"/>
      <c r="H648" s="295" t="s">
        <v>165</v>
      </c>
      <c r="I648" s="298">
        <v>3.7599999999999998E-4</v>
      </c>
      <c r="J648" s="297" t="s">
        <v>3650</v>
      </c>
      <c r="K648" s="280" t="s">
        <v>2135</v>
      </c>
      <c r="O648" s="40"/>
      <c r="P648" s="40"/>
      <c r="Q648" s="40"/>
      <c r="R648" s="40"/>
      <c r="S648" s="40"/>
      <c r="T648" s="40"/>
      <c r="U648" s="40"/>
      <c r="V648" s="40"/>
      <c r="W648" s="40"/>
      <c r="X648" s="40"/>
      <c r="Y648" s="40"/>
    </row>
    <row r="649" spans="1:25" ht="15.75" customHeight="1" x14ac:dyDescent="0.2">
      <c r="A649" s="40"/>
      <c r="B649" s="274" t="s">
        <v>347</v>
      </c>
      <c r="C649" s="296" t="s">
        <v>3616</v>
      </c>
      <c r="D649" s="274" t="s">
        <v>143</v>
      </c>
      <c r="E649" s="274" t="s">
        <v>1170</v>
      </c>
      <c r="F649" s="404" t="s">
        <v>809</v>
      </c>
      <c r="G649" s="404"/>
      <c r="H649" s="295" t="s">
        <v>165</v>
      </c>
      <c r="I649" s="298">
        <v>0.382768</v>
      </c>
      <c r="J649" s="297" t="s">
        <v>1858</v>
      </c>
      <c r="K649" s="280" t="s">
        <v>2486</v>
      </c>
      <c r="O649" s="40"/>
      <c r="P649" s="40"/>
      <c r="Q649" s="40"/>
      <c r="R649" s="40"/>
      <c r="S649" s="40"/>
      <c r="T649" s="40"/>
      <c r="U649" s="40"/>
      <c r="V649" s="40"/>
      <c r="W649" s="40"/>
      <c r="X649" s="40"/>
      <c r="Y649" s="40"/>
    </row>
    <row r="650" spans="1:25" ht="15.75" customHeight="1" x14ac:dyDescent="0.2">
      <c r="A650" s="40"/>
      <c r="B650" s="274" t="s">
        <v>347</v>
      </c>
      <c r="C650" s="296" t="s">
        <v>3586</v>
      </c>
      <c r="D650" s="274" t="s">
        <v>143</v>
      </c>
      <c r="E650" s="274" t="s">
        <v>1162</v>
      </c>
      <c r="F650" s="404" t="s">
        <v>348</v>
      </c>
      <c r="G650" s="404"/>
      <c r="H650" s="295" t="s">
        <v>165</v>
      </c>
      <c r="I650" s="298">
        <v>5.6400000000000005E-4</v>
      </c>
      <c r="J650" s="297" t="s">
        <v>2140</v>
      </c>
      <c r="K650" s="280" t="s">
        <v>2135</v>
      </c>
      <c r="O650" s="40"/>
      <c r="P650" s="40"/>
      <c r="Q650" s="40"/>
      <c r="R650" s="40"/>
      <c r="S650" s="40"/>
      <c r="T650" s="40"/>
      <c r="U650" s="40"/>
      <c r="V650" s="40"/>
      <c r="W650" s="40"/>
      <c r="X650" s="40"/>
      <c r="Y650" s="40"/>
    </row>
    <row r="651" spans="1:25" ht="15.75" customHeight="1" x14ac:dyDescent="0.2">
      <c r="A651" s="40"/>
      <c r="B651" s="274" t="s">
        <v>347</v>
      </c>
      <c r="C651" s="296" t="s">
        <v>3633</v>
      </c>
      <c r="D651" s="274" t="s">
        <v>143</v>
      </c>
      <c r="E651" s="274" t="s">
        <v>1187</v>
      </c>
      <c r="F651" s="404" t="s">
        <v>348</v>
      </c>
      <c r="G651" s="404"/>
      <c r="H651" s="295" t="s">
        <v>165</v>
      </c>
      <c r="I651" s="298">
        <v>1.8799999999999999E-4</v>
      </c>
      <c r="J651" s="297" t="s">
        <v>2150</v>
      </c>
      <c r="K651" s="280" t="s">
        <v>2117</v>
      </c>
      <c r="O651" s="40"/>
      <c r="P651" s="40"/>
      <c r="Q651" s="40"/>
      <c r="R651" s="40"/>
      <c r="S651" s="40"/>
      <c r="T651" s="40"/>
      <c r="U651" s="40"/>
      <c r="V651" s="40"/>
      <c r="W651" s="40"/>
      <c r="X651" s="40"/>
      <c r="Y651" s="40"/>
    </row>
    <row r="652" spans="1:25" ht="15.75" customHeight="1" x14ac:dyDescent="0.2">
      <c r="A652" s="40"/>
      <c r="B652" s="274" t="s">
        <v>347</v>
      </c>
      <c r="C652" s="296" t="s">
        <v>3639</v>
      </c>
      <c r="D652" s="274" t="s">
        <v>143</v>
      </c>
      <c r="E652" s="274" t="s">
        <v>2427</v>
      </c>
      <c r="F652" s="404" t="s">
        <v>586</v>
      </c>
      <c r="G652" s="404"/>
      <c r="H652" s="295" t="s">
        <v>578</v>
      </c>
      <c r="I652" s="298">
        <v>1.88</v>
      </c>
      <c r="J652" s="297" t="s">
        <v>3640</v>
      </c>
      <c r="K652" s="280" t="s">
        <v>3692</v>
      </c>
      <c r="O652" s="40"/>
      <c r="P652" s="40"/>
      <c r="Q652" s="40"/>
      <c r="R652" s="40"/>
      <c r="S652" s="40"/>
      <c r="T652" s="40"/>
      <c r="U652" s="40"/>
      <c r="V652" s="40"/>
      <c r="W652" s="40"/>
      <c r="X652" s="40"/>
      <c r="Y652" s="40"/>
    </row>
    <row r="653" spans="1:25" ht="15.75" customHeight="1" x14ac:dyDescent="0.2">
      <c r="A653" s="40"/>
      <c r="B653" s="274" t="s">
        <v>347</v>
      </c>
      <c r="C653" s="296" t="s">
        <v>3604</v>
      </c>
      <c r="D653" s="274" t="s">
        <v>143</v>
      </c>
      <c r="E653" s="274" t="s">
        <v>1164</v>
      </c>
      <c r="F653" s="404" t="s">
        <v>809</v>
      </c>
      <c r="G653" s="404"/>
      <c r="H653" s="295" t="s">
        <v>165</v>
      </c>
      <c r="I653" s="298">
        <v>1.6920000000000001E-2</v>
      </c>
      <c r="J653" s="297" t="s">
        <v>2145</v>
      </c>
      <c r="K653" s="280" t="s">
        <v>2174</v>
      </c>
      <c r="O653" s="40"/>
      <c r="P653" s="40"/>
      <c r="Q653" s="40"/>
      <c r="R653" s="40"/>
      <c r="S653" s="40"/>
      <c r="T653" s="40"/>
      <c r="U653" s="40"/>
      <c r="V653" s="40"/>
      <c r="W653" s="40"/>
      <c r="X653" s="40"/>
      <c r="Y653" s="40"/>
    </row>
    <row r="654" spans="1:25" ht="15.75" customHeight="1" x14ac:dyDescent="0.2">
      <c r="A654" s="40"/>
      <c r="B654" s="274" t="s">
        <v>347</v>
      </c>
      <c r="C654" s="296" t="s">
        <v>3583</v>
      </c>
      <c r="D654" s="274" t="s">
        <v>143</v>
      </c>
      <c r="E654" s="274" t="s">
        <v>1158</v>
      </c>
      <c r="F654" s="404" t="s">
        <v>348</v>
      </c>
      <c r="G654" s="404"/>
      <c r="H654" s="295" t="s">
        <v>165</v>
      </c>
      <c r="I654" s="298">
        <v>0.382768</v>
      </c>
      <c r="J654" s="297" t="s">
        <v>1850</v>
      </c>
      <c r="K654" s="280" t="s">
        <v>2487</v>
      </c>
      <c r="L654" s="281"/>
      <c r="O654" s="40"/>
      <c r="P654" s="40"/>
      <c r="Q654" s="40"/>
      <c r="R654" s="40"/>
      <c r="S654" s="40"/>
      <c r="T654" s="40"/>
      <c r="U654" s="40"/>
      <c r="V654" s="40"/>
      <c r="W654" s="40"/>
      <c r="X654" s="40"/>
      <c r="Y654" s="40"/>
    </row>
    <row r="655" spans="1:25" ht="15.75" customHeight="1" x14ac:dyDescent="0.2">
      <c r="A655" s="40"/>
      <c r="B655" s="274" t="s">
        <v>347</v>
      </c>
      <c r="C655" s="296" t="s">
        <v>3611</v>
      </c>
      <c r="D655" s="274" t="s">
        <v>143</v>
      </c>
      <c r="E655" s="274" t="s">
        <v>1190</v>
      </c>
      <c r="F655" s="404" t="s">
        <v>348</v>
      </c>
      <c r="G655" s="404"/>
      <c r="H655" s="295" t="s">
        <v>197</v>
      </c>
      <c r="I655" s="298">
        <v>1.3159999999999999E-3</v>
      </c>
      <c r="J655" s="297" t="s">
        <v>2154</v>
      </c>
      <c r="K655" s="280" t="s">
        <v>2135</v>
      </c>
      <c r="L655" s="281"/>
      <c r="O655" s="40"/>
      <c r="P655" s="40"/>
      <c r="Q655" s="40"/>
      <c r="R655" s="40"/>
      <c r="S655" s="40"/>
      <c r="T655" s="40"/>
      <c r="U655" s="40"/>
      <c r="V655" s="40"/>
      <c r="W655" s="40"/>
      <c r="X655" s="40"/>
      <c r="Y655" s="40"/>
    </row>
    <row r="656" spans="1:25" ht="15.75" customHeight="1" x14ac:dyDescent="0.2">
      <c r="A656" s="40"/>
      <c r="B656" s="274" t="s">
        <v>347</v>
      </c>
      <c r="C656" s="296" t="s">
        <v>3613</v>
      </c>
      <c r="D656" s="274" t="s">
        <v>143</v>
      </c>
      <c r="E656" s="274" t="s">
        <v>1163</v>
      </c>
      <c r="F656" s="404" t="s">
        <v>348</v>
      </c>
      <c r="G656" s="404"/>
      <c r="H656" s="295" t="s">
        <v>165</v>
      </c>
      <c r="I656" s="298">
        <v>1.8799999999999999E-4</v>
      </c>
      <c r="J656" s="297" t="s">
        <v>3614</v>
      </c>
      <c r="K656" s="280" t="s">
        <v>2117</v>
      </c>
      <c r="L656" s="281"/>
      <c r="O656" s="40"/>
      <c r="P656" s="40"/>
      <c r="Q656" s="40"/>
      <c r="R656" s="40"/>
      <c r="S656" s="40"/>
      <c r="T656" s="40"/>
      <c r="U656" s="40"/>
      <c r="V656" s="40"/>
      <c r="W656" s="40"/>
      <c r="X656" s="40"/>
      <c r="Y656" s="40"/>
    </row>
    <row r="657" spans="1:25" ht="15.75" customHeight="1" x14ac:dyDescent="0.2">
      <c r="A657" s="40"/>
      <c r="B657" s="274" t="s">
        <v>347</v>
      </c>
      <c r="C657" s="296" t="s">
        <v>3632</v>
      </c>
      <c r="D657" s="274" t="s">
        <v>143</v>
      </c>
      <c r="E657" s="274" t="s">
        <v>1193</v>
      </c>
      <c r="F657" s="404" t="s">
        <v>348</v>
      </c>
      <c r="G657" s="404"/>
      <c r="H657" s="295" t="s">
        <v>165</v>
      </c>
      <c r="I657" s="298">
        <v>7.5199999999999996E-4</v>
      </c>
      <c r="J657" s="297" t="s">
        <v>2159</v>
      </c>
      <c r="K657" s="280" t="s">
        <v>2135</v>
      </c>
      <c r="L657" s="281"/>
      <c r="O657" s="40"/>
      <c r="P657" s="40"/>
      <c r="Q657" s="40"/>
      <c r="R657" s="40"/>
      <c r="S657" s="40"/>
      <c r="T657" s="40"/>
      <c r="U657" s="40"/>
      <c r="V657" s="40"/>
      <c r="W657" s="40"/>
      <c r="X657" s="40"/>
      <c r="Y657" s="40"/>
    </row>
    <row r="658" spans="1:25" ht="15.75" customHeight="1" x14ac:dyDescent="0.2">
      <c r="A658" s="40"/>
      <c r="B658" s="274" t="s">
        <v>347</v>
      </c>
      <c r="C658" s="296" t="s">
        <v>3598</v>
      </c>
      <c r="D658" s="274" t="s">
        <v>143</v>
      </c>
      <c r="E658" s="274" t="s">
        <v>1159</v>
      </c>
      <c r="F658" s="404" t="s">
        <v>348</v>
      </c>
      <c r="G658" s="404"/>
      <c r="H658" s="295" t="s">
        <v>165</v>
      </c>
      <c r="I658" s="298">
        <v>5.64E-3</v>
      </c>
      <c r="J658" s="297" t="s">
        <v>3599</v>
      </c>
      <c r="K658" s="280" t="s">
        <v>2488</v>
      </c>
      <c r="L658" s="281"/>
      <c r="O658" s="40"/>
      <c r="P658" s="40"/>
      <c r="Q658" s="40"/>
      <c r="R658" s="40"/>
      <c r="S658" s="40"/>
      <c r="T658" s="40"/>
      <c r="U658" s="40"/>
      <c r="V658" s="40"/>
      <c r="W658" s="40"/>
      <c r="X658" s="40"/>
      <c r="Y658" s="40"/>
    </row>
    <row r="659" spans="1:25" ht="15.75" customHeight="1" x14ac:dyDescent="0.2">
      <c r="A659" s="40"/>
      <c r="B659" s="274" t="s">
        <v>347</v>
      </c>
      <c r="C659" s="296" t="s">
        <v>3636</v>
      </c>
      <c r="D659" s="274" t="s">
        <v>143</v>
      </c>
      <c r="E659" s="274" t="s">
        <v>2432</v>
      </c>
      <c r="F659" s="404" t="s">
        <v>348</v>
      </c>
      <c r="G659" s="404"/>
      <c r="H659" s="295" t="s">
        <v>2433</v>
      </c>
      <c r="I659" s="298">
        <v>3.0079999999999998E-3</v>
      </c>
      <c r="J659" s="297" t="s">
        <v>3637</v>
      </c>
      <c r="K659" s="280" t="s">
        <v>2165</v>
      </c>
      <c r="L659" s="281"/>
      <c r="O659" s="40"/>
      <c r="P659" s="40"/>
      <c r="Q659" s="40"/>
      <c r="R659" s="40"/>
      <c r="S659" s="40"/>
      <c r="T659" s="40"/>
      <c r="U659" s="40"/>
      <c r="V659" s="40"/>
      <c r="W659" s="40"/>
      <c r="X659" s="40"/>
      <c r="Y659" s="40"/>
    </row>
    <row r="660" spans="1:25" ht="15.75" customHeight="1" x14ac:dyDescent="0.2">
      <c r="A660" s="40"/>
      <c r="B660" s="274" t="s">
        <v>347</v>
      </c>
      <c r="C660" s="296" t="s">
        <v>3631</v>
      </c>
      <c r="D660" s="274" t="s">
        <v>143</v>
      </c>
      <c r="E660" s="274" t="s">
        <v>2435</v>
      </c>
      <c r="F660" s="404" t="s">
        <v>348</v>
      </c>
      <c r="G660" s="404"/>
      <c r="H660" s="295" t="s">
        <v>165</v>
      </c>
      <c r="I660" s="298">
        <v>3.7599999999999998E-4</v>
      </c>
      <c r="J660" s="297" t="s">
        <v>2122</v>
      </c>
      <c r="K660" s="280" t="s">
        <v>2141</v>
      </c>
      <c r="L660" s="281"/>
      <c r="O660" s="40"/>
      <c r="P660" s="40"/>
      <c r="Q660" s="40"/>
      <c r="R660" s="40"/>
      <c r="S660" s="40"/>
      <c r="T660" s="40"/>
      <c r="U660" s="40"/>
      <c r="V660" s="40"/>
      <c r="W660" s="40"/>
      <c r="X660" s="40"/>
      <c r="Y660" s="40"/>
    </row>
    <row r="661" spans="1:25" ht="15.75" customHeight="1" x14ac:dyDescent="0.2">
      <c r="A661" s="40"/>
      <c r="B661" s="274" t="s">
        <v>347</v>
      </c>
      <c r="C661" s="296" t="s">
        <v>3601</v>
      </c>
      <c r="D661" s="274" t="s">
        <v>143</v>
      </c>
      <c r="E661" s="274" t="s">
        <v>1165</v>
      </c>
      <c r="F661" s="404" t="s">
        <v>348</v>
      </c>
      <c r="G661" s="404"/>
      <c r="H661" s="295" t="s">
        <v>165</v>
      </c>
      <c r="I661" s="298">
        <v>1.6920000000000001E-2</v>
      </c>
      <c r="J661" s="297" t="s">
        <v>3602</v>
      </c>
      <c r="K661" s="280" t="s">
        <v>3695</v>
      </c>
      <c r="L661" s="281"/>
      <c r="O661" s="40"/>
      <c r="P661" s="40"/>
      <c r="Q661" s="40"/>
      <c r="R661" s="40"/>
      <c r="S661" s="40"/>
      <c r="T661" s="40"/>
      <c r="U661" s="40"/>
      <c r="V661" s="40"/>
      <c r="W661" s="40"/>
      <c r="X661" s="40"/>
      <c r="Y661" s="40"/>
    </row>
    <row r="662" spans="1:25" ht="15.75" customHeight="1" x14ac:dyDescent="0.2">
      <c r="A662" s="40"/>
      <c r="B662" s="274" t="s">
        <v>347</v>
      </c>
      <c r="C662" s="296" t="s">
        <v>3625</v>
      </c>
      <c r="D662" s="274" t="s">
        <v>143</v>
      </c>
      <c r="E662" s="274" t="s">
        <v>1188</v>
      </c>
      <c r="F662" s="404" t="s">
        <v>348</v>
      </c>
      <c r="G662" s="404"/>
      <c r="H662" s="295" t="s">
        <v>165</v>
      </c>
      <c r="I662" s="298">
        <v>1.8799999999999999E-4</v>
      </c>
      <c r="J662" s="297" t="s">
        <v>1865</v>
      </c>
      <c r="K662" s="280" t="s">
        <v>2117</v>
      </c>
      <c r="L662" s="281"/>
      <c r="O662" s="40"/>
      <c r="P662" s="40"/>
      <c r="Q662" s="40"/>
      <c r="R662" s="40"/>
      <c r="S662" s="40"/>
      <c r="T662" s="40"/>
      <c r="U662" s="40"/>
      <c r="V662" s="40"/>
      <c r="W662" s="40"/>
      <c r="X662" s="40"/>
      <c r="Y662" s="40"/>
    </row>
    <row r="663" spans="1:25" ht="15.75" customHeight="1" x14ac:dyDescent="0.2">
      <c r="A663" s="40"/>
      <c r="B663" s="274" t="s">
        <v>347</v>
      </c>
      <c r="C663" s="296" t="s">
        <v>3600</v>
      </c>
      <c r="D663" s="274" t="s">
        <v>143</v>
      </c>
      <c r="E663" s="274" t="s">
        <v>1189</v>
      </c>
      <c r="F663" s="404" t="s">
        <v>348</v>
      </c>
      <c r="G663" s="404"/>
      <c r="H663" s="295" t="s">
        <v>165</v>
      </c>
      <c r="I663" s="298">
        <v>1.3159999999999999E-3</v>
      </c>
      <c r="J663" s="297" t="s">
        <v>2148</v>
      </c>
      <c r="K663" s="280" t="s">
        <v>2135</v>
      </c>
      <c r="L663" s="281"/>
      <c r="O663" s="40"/>
      <c r="P663" s="40"/>
      <c r="Q663" s="40"/>
      <c r="R663" s="40"/>
      <c r="S663" s="40"/>
      <c r="T663" s="40"/>
      <c r="U663" s="40"/>
      <c r="V663" s="40"/>
      <c r="W663" s="40"/>
      <c r="X663" s="40"/>
      <c r="Y663" s="40"/>
    </row>
    <row r="664" spans="1:25" ht="15.75" customHeight="1" x14ac:dyDescent="0.2">
      <c r="A664" s="40"/>
      <c r="B664" s="274" t="s">
        <v>347</v>
      </c>
      <c r="C664" s="296" t="s">
        <v>3591</v>
      </c>
      <c r="D664" s="274" t="s">
        <v>143</v>
      </c>
      <c r="E664" s="274" t="s">
        <v>1183</v>
      </c>
      <c r="F664" s="404" t="s">
        <v>348</v>
      </c>
      <c r="G664" s="404"/>
      <c r="H664" s="295" t="s">
        <v>165</v>
      </c>
      <c r="I664" s="298">
        <v>9.3999999999999997E-4</v>
      </c>
      <c r="J664" s="297" t="s">
        <v>3592</v>
      </c>
      <c r="K664" s="280" t="s">
        <v>2135</v>
      </c>
      <c r="L664" s="281"/>
      <c r="O664" s="40"/>
      <c r="P664" s="40"/>
      <c r="Q664" s="40"/>
      <c r="R664" s="40"/>
      <c r="S664" s="40"/>
      <c r="T664" s="40"/>
      <c r="U664" s="40"/>
      <c r="V664" s="40"/>
      <c r="W664" s="40"/>
      <c r="X664" s="40"/>
      <c r="Y664" s="40"/>
    </row>
    <row r="665" spans="1:25" ht="15.75" customHeight="1" x14ac:dyDescent="0.2">
      <c r="A665" s="40"/>
      <c r="B665" s="274" t="s">
        <v>347</v>
      </c>
      <c r="C665" s="296" t="s">
        <v>3645</v>
      </c>
      <c r="D665" s="274" t="s">
        <v>143</v>
      </c>
      <c r="E665" s="274" t="s">
        <v>1161</v>
      </c>
      <c r="F665" s="404" t="s">
        <v>348</v>
      </c>
      <c r="G665" s="404"/>
      <c r="H665" s="295" t="s">
        <v>165</v>
      </c>
      <c r="I665" s="298">
        <v>0.29986000000000002</v>
      </c>
      <c r="J665" s="297" t="s">
        <v>2143</v>
      </c>
      <c r="K665" s="280" t="s">
        <v>2485</v>
      </c>
      <c r="L665" s="281"/>
      <c r="O665" s="40"/>
      <c r="P665" s="40"/>
      <c r="Q665" s="40"/>
      <c r="R665" s="40"/>
      <c r="S665" s="40"/>
      <c r="T665" s="40"/>
      <c r="U665" s="40"/>
      <c r="V665" s="40"/>
      <c r="W665" s="40"/>
      <c r="X665" s="40"/>
      <c r="Y665" s="40"/>
    </row>
    <row r="666" spans="1:25" ht="15.75" customHeight="1" x14ac:dyDescent="0.2">
      <c r="A666" s="40"/>
      <c r="B666" s="275"/>
      <c r="C666" s="275"/>
      <c r="D666" s="275"/>
      <c r="E666" s="275"/>
      <c r="F666" s="275" t="s">
        <v>331</v>
      </c>
      <c r="G666" s="302">
        <v>61.61</v>
      </c>
      <c r="H666" s="275" t="s">
        <v>332</v>
      </c>
      <c r="I666" s="302">
        <v>0</v>
      </c>
      <c r="J666" s="275" t="s">
        <v>333</v>
      </c>
      <c r="K666" s="302">
        <v>61.61</v>
      </c>
      <c r="L666" s="281"/>
      <c r="O666" s="40"/>
      <c r="P666" s="40"/>
      <c r="Q666" s="40"/>
      <c r="R666" s="40"/>
      <c r="S666" s="40"/>
      <c r="T666" s="40"/>
      <c r="U666" s="40"/>
      <c r="V666" s="40"/>
      <c r="W666" s="40"/>
      <c r="X666" s="40"/>
      <c r="Y666" s="40"/>
    </row>
    <row r="667" spans="1:25" ht="15.75" customHeight="1" thickBot="1" x14ac:dyDescent="0.25">
      <c r="A667" s="40"/>
      <c r="B667" s="275"/>
      <c r="C667" s="275"/>
      <c r="D667" s="275"/>
      <c r="E667" s="275"/>
      <c r="F667" s="275" t="s">
        <v>334</v>
      </c>
      <c r="G667" s="302">
        <v>42.81</v>
      </c>
      <c r="H667" s="275"/>
      <c r="I667" s="409" t="s">
        <v>335</v>
      </c>
      <c r="J667" s="409"/>
      <c r="K667" s="302">
        <v>248.54</v>
      </c>
      <c r="L667" s="281"/>
      <c r="O667" s="40"/>
      <c r="P667" s="40"/>
      <c r="Q667" s="40"/>
      <c r="R667" s="40"/>
      <c r="S667" s="40"/>
      <c r="T667" s="40"/>
      <c r="U667" s="40"/>
      <c r="V667" s="40"/>
      <c r="W667" s="40"/>
      <c r="X667" s="40"/>
      <c r="Y667" s="40"/>
    </row>
    <row r="668" spans="1:25" ht="15.75" customHeight="1" thickTop="1" x14ac:dyDescent="0.2">
      <c r="A668" s="40"/>
      <c r="B668" s="289"/>
      <c r="C668" s="289"/>
      <c r="D668" s="289"/>
      <c r="E668" s="289"/>
      <c r="F668" s="289"/>
      <c r="G668" s="289"/>
      <c r="H668" s="289"/>
      <c r="I668" s="289"/>
      <c r="J668" s="289"/>
      <c r="K668" s="289"/>
      <c r="L668" s="289"/>
      <c r="O668" s="40"/>
      <c r="P668" s="40"/>
      <c r="Q668" s="40"/>
      <c r="R668" s="40"/>
      <c r="S668" s="40"/>
      <c r="T668" s="40"/>
      <c r="U668" s="40"/>
      <c r="V668" s="40"/>
      <c r="W668" s="40"/>
      <c r="X668" s="40"/>
      <c r="Y668" s="40"/>
    </row>
    <row r="669" spans="1:25" ht="15.75" customHeight="1" x14ac:dyDescent="0.2">
      <c r="A669" s="40"/>
      <c r="B669" s="276" t="s">
        <v>1435</v>
      </c>
      <c r="C669" s="277" t="s">
        <v>28</v>
      </c>
      <c r="D669" s="276" t="s">
        <v>29</v>
      </c>
      <c r="E669" s="276" t="s">
        <v>30</v>
      </c>
      <c r="F669" s="405" t="s">
        <v>318</v>
      </c>
      <c r="G669" s="405"/>
      <c r="H669" s="284" t="s">
        <v>31</v>
      </c>
      <c r="I669" s="277" t="s">
        <v>32</v>
      </c>
      <c r="J669" s="277" t="s">
        <v>2407</v>
      </c>
      <c r="K669" s="277" t="s">
        <v>33</v>
      </c>
      <c r="L669" s="277" t="s">
        <v>35</v>
      </c>
      <c r="O669" s="40"/>
      <c r="P669" s="40"/>
      <c r="Q669" s="40"/>
      <c r="R669" s="40"/>
      <c r="S669" s="40"/>
      <c r="T669" s="40"/>
      <c r="U669" s="40"/>
      <c r="V669" s="40"/>
      <c r="W669" s="40"/>
      <c r="X669" s="40"/>
      <c r="Y669" s="40"/>
    </row>
    <row r="670" spans="1:25" ht="15.75" customHeight="1" x14ac:dyDescent="0.2">
      <c r="A670" s="40"/>
      <c r="B670" s="273" t="s">
        <v>319</v>
      </c>
      <c r="C670" s="286" t="s">
        <v>134</v>
      </c>
      <c r="D670" s="273" t="s">
        <v>40</v>
      </c>
      <c r="E670" s="273" t="s">
        <v>2235</v>
      </c>
      <c r="F670" s="403" t="s">
        <v>337</v>
      </c>
      <c r="G670" s="403"/>
      <c r="H670" s="285" t="s">
        <v>55</v>
      </c>
      <c r="I670" s="288">
        <v>1</v>
      </c>
      <c r="J670" s="287"/>
      <c r="K670" s="287">
        <v>73.09</v>
      </c>
      <c r="L670" s="287">
        <v>73.09</v>
      </c>
      <c r="O670" s="40"/>
      <c r="P670" s="40"/>
      <c r="Q670" s="40"/>
      <c r="R670" s="40"/>
      <c r="S670" s="40"/>
      <c r="T670" s="40"/>
      <c r="U670" s="40"/>
      <c r="V670" s="40"/>
      <c r="W670" s="40"/>
      <c r="X670" s="40"/>
      <c r="Y670" s="40"/>
    </row>
    <row r="671" spans="1:25" ht="15.75" customHeight="1" x14ac:dyDescent="0.2">
      <c r="A671" s="40"/>
      <c r="B671" s="278" t="s">
        <v>321</v>
      </c>
      <c r="C671" s="291" t="s">
        <v>322</v>
      </c>
      <c r="D671" s="278" t="s">
        <v>40</v>
      </c>
      <c r="E671" s="278" t="s">
        <v>323</v>
      </c>
      <c r="F671" s="407" t="s">
        <v>324</v>
      </c>
      <c r="G671" s="407"/>
      <c r="H671" s="290" t="s">
        <v>325</v>
      </c>
      <c r="I671" s="294">
        <v>0.124</v>
      </c>
      <c r="J671" s="294">
        <v>0</v>
      </c>
      <c r="K671" s="292">
        <v>23.08</v>
      </c>
      <c r="L671" s="292">
        <v>2.86</v>
      </c>
      <c r="O671" s="40"/>
      <c r="P671" s="40"/>
      <c r="Q671" s="40"/>
      <c r="R671" s="40"/>
      <c r="S671" s="40"/>
      <c r="T671" s="40"/>
      <c r="U671" s="40"/>
      <c r="V671" s="40"/>
      <c r="W671" s="40"/>
      <c r="X671" s="40"/>
      <c r="Y671" s="40"/>
    </row>
    <row r="672" spans="1:25" ht="15.75" customHeight="1" x14ac:dyDescent="0.2">
      <c r="A672" s="40"/>
      <c r="B672" s="278" t="s">
        <v>321</v>
      </c>
      <c r="C672" s="291" t="s">
        <v>468</v>
      </c>
      <c r="D672" s="278" t="s">
        <v>40</v>
      </c>
      <c r="E672" s="278" t="s">
        <v>469</v>
      </c>
      <c r="F672" s="407" t="s">
        <v>324</v>
      </c>
      <c r="G672" s="407"/>
      <c r="H672" s="290" t="s">
        <v>325</v>
      </c>
      <c r="I672" s="294">
        <v>0.248</v>
      </c>
      <c r="J672" s="294">
        <v>0</v>
      </c>
      <c r="K672" s="292">
        <v>27.93</v>
      </c>
      <c r="L672" s="292">
        <v>6.92</v>
      </c>
      <c r="O672" s="40"/>
      <c r="P672" s="40"/>
      <c r="Q672" s="40"/>
      <c r="R672" s="40"/>
      <c r="S672" s="40"/>
      <c r="T672" s="40"/>
      <c r="U672" s="40"/>
      <c r="V672" s="40"/>
      <c r="W672" s="40"/>
      <c r="X672" s="40"/>
      <c r="Y672" s="40"/>
    </row>
    <row r="673" spans="1:25" ht="15.75" customHeight="1" x14ac:dyDescent="0.2">
      <c r="A673" s="40"/>
      <c r="B673" s="278" t="s">
        <v>321</v>
      </c>
      <c r="C673" s="291" t="s">
        <v>564</v>
      </c>
      <c r="D673" s="278" t="s">
        <v>40</v>
      </c>
      <c r="E673" s="278" t="s">
        <v>565</v>
      </c>
      <c r="F673" s="407" t="s">
        <v>324</v>
      </c>
      <c r="G673" s="407"/>
      <c r="H673" s="290" t="s">
        <v>59</v>
      </c>
      <c r="I673" s="294">
        <v>1.9E-3</v>
      </c>
      <c r="J673" s="294">
        <v>0</v>
      </c>
      <c r="K673" s="292">
        <v>576.66</v>
      </c>
      <c r="L673" s="292">
        <v>1.0900000000000001</v>
      </c>
      <c r="O673" s="40"/>
      <c r="P673" s="40"/>
      <c r="Q673" s="40"/>
      <c r="R673" s="40"/>
      <c r="S673" s="40"/>
      <c r="T673" s="40"/>
      <c r="U673" s="40"/>
      <c r="V673" s="40"/>
      <c r="W673" s="40"/>
      <c r="X673" s="40"/>
      <c r="Y673" s="40"/>
    </row>
    <row r="674" spans="1:25" ht="15.75" customHeight="1" x14ac:dyDescent="0.2">
      <c r="A674" s="40"/>
      <c r="B674" s="278" t="s">
        <v>321</v>
      </c>
      <c r="C674" s="291" t="s">
        <v>493</v>
      </c>
      <c r="D674" s="278" t="s">
        <v>40</v>
      </c>
      <c r="E674" s="278" t="s">
        <v>494</v>
      </c>
      <c r="F674" s="407" t="s">
        <v>337</v>
      </c>
      <c r="G674" s="407"/>
      <c r="H674" s="290" t="s">
        <v>65</v>
      </c>
      <c r="I674" s="294">
        <v>0.79</v>
      </c>
      <c r="J674" s="294">
        <v>0</v>
      </c>
      <c r="K674" s="292">
        <v>10.42</v>
      </c>
      <c r="L674" s="292">
        <v>8.23</v>
      </c>
      <c r="O674" s="40"/>
      <c r="P674" s="40"/>
      <c r="Q674" s="40"/>
      <c r="R674" s="40"/>
      <c r="S674" s="40"/>
      <c r="T674" s="40"/>
      <c r="U674" s="40"/>
      <c r="V674" s="40"/>
      <c r="W674" s="40"/>
      <c r="X674" s="40"/>
      <c r="Y674" s="40"/>
    </row>
    <row r="675" spans="1:25" ht="15.75" customHeight="1" x14ac:dyDescent="0.2">
      <c r="A675" s="40"/>
      <c r="B675" s="278" t="s">
        <v>321</v>
      </c>
      <c r="C675" s="291" t="s">
        <v>1755</v>
      </c>
      <c r="D675" s="278" t="s">
        <v>40</v>
      </c>
      <c r="E675" s="278" t="s">
        <v>1756</v>
      </c>
      <c r="F675" s="407" t="s">
        <v>337</v>
      </c>
      <c r="G675" s="407"/>
      <c r="H675" s="290" t="s">
        <v>59</v>
      </c>
      <c r="I675" s="294">
        <v>2.8000000000000001E-2</v>
      </c>
      <c r="J675" s="294">
        <v>0</v>
      </c>
      <c r="K675" s="292">
        <v>1055.03</v>
      </c>
      <c r="L675" s="292">
        <v>29.54</v>
      </c>
      <c r="O675" s="40"/>
      <c r="P675" s="40"/>
      <c r="Q675" s="40"/>
      <c r="R675" s="40"/>
      <c r="S675" s="40"/>
      <c r="T675" s="40"/>
      <c r="U675" s="40"/>
      <c r="V675" s="40"/>
      <c r="W675" s="40"/>
      <c r="X675" s="40"/>
      <c r="Y675" s="40"/>
    </row>
    <row r="676" spans="1:25" ht="15.75" customHeight="1" x14ac:dyDescent="0.2">
      <c r="A676" s="40"/>
      <c r="B676" s="274" t="s">
        <v>347</v>
      </c>
      <c r="C676" s="296" t="s">
        <v>568</v>
      </c>
      <c r="D676" s="274" t="s">
        <v>40</v>
      </c>
      <c r="E676" s="274" t="s">
        <v>569</v>
      </c>
      <c r="F676" s="404" t="s">
        <v>348</v>
      </c>
      <c r="G676" s="404"/>
      <c r="H676" s="295" t="s">
        <v>44</v>
      </c>
      <c r="I676" s="298">
        <v>5.34</v>
      </c>
      <c r="J676" s="298">
        <v>0</v>
      </c>
      <c r="K676" s="297">
        <v>3.96</v>
      </c>
      <c r="L676" s="297">
        <v>21.14</v>
      </c>
      <c r="O676" s="40"/>
      <c r="P676" s="40"/>
      <c r="Q676" s="40"/>
      <c r="R676" s="40"/>
      <c r="S676" s="40"/>
      <c r="T676" s="40"/>
      <c r="U676" s="40"/>
      <c r="V676" s="40"/>
      <c r="W676" s="40"/>
      <c r="X676" s="40"/>
      <c r="Y676" s="40"/>
    </row>
    <row r="677" spans="1:25" ht="15.75" customHeight="1" x14ac:dyDescent="0.2">
      <c r="A677" s="40"/>
      <c r="B677" s="274" t="s">
        <v>347</v>
      </c>
      <c r="C677" s="296" t="s">
        <v>349</v>
      </c>
      <c r="D677" s="274" t="s">
        <v>40</v>
      </c>
      <c r="E677" s="274" t="s">
        <v>350</v>
      </c>
      <c r="F677" s="404" t="s">
        <v>348</v>
      </c>
      <c r="G677" s="404"/>
      <c r="H677" s="295" t="s">
        <v>55</v>
      </c>
      <c r="I677" s="298">
        <v>0.16919999999999999</v>
      </c>
      <c r="J677" s="298">
        <v>0</v>
      </c>
      <c r="K677" s="297">
        <v>11.23</v>
      </c>
      <c r="L677" s="297">
        <v>1.9</v>
      </c>
      <c r="O677" s="40"/>
      <c r="P677" s="40"/>
      <c r="Q677" s="40"/>
      <c r="R677" s="40"/>
      <c r="S677" s="40"/>
      <c r="T677" s="40"/>
      <c r="U677" s="40"/>
      <c r="V677" s="40"/>
      <c r="W677" s="40"/>
      <c r="X677" s="40"/>
      <c r="Y677" s="40"/>
    </row>
    <row r="678" spans="1:25" ht="15.75" customHeight="1" x14ac:dyDescent="0.2">
      <c r="A678" s="40"/>
      <c r="B678" s="274" t="s">
        <v>347</v>
      </c>
      <c r="C678" s="296" t="s">
        <v>473</v>
      </c>
      <c r="D678" s="274" t="s">
        <v>40</v>
      </c>
      <c r="E678" s="274" t="s">
        <v>474</v>
      </c>
      <c r="F678" s="404" t="s">
        <v>348</v>
      </c>
      <c r="G678" s="404"/>
      <c r="H678" s="295" t="s">
        <v>55</v>
      </c>
      <c r="I678" s="298">
        <v>0.20300000000000001</v>
      </c>
      <c r="J678" s="298">
        <v>0</v>
      </c>
      <c r="K678" s="297">
        <v>6.99</v>
      </c>
      <c r="L678" s="297">
        <v>1.41</v>
      </c>
      <c r="O678" s="40"/>
      <c r="P678" s="40"/>
      <c r="Q678" s="40"/>
      <c r="R678" s="40"/>
      <c r="S678" s="40"/>
      <c r="T678" s="40"/>
      <c r="U678" s="40"/>
      <c r="V678" s="40"/>
      <c r="W678" s="40"/>
      <c r="X678" s="40"/>
      <c r="Y678" s="40"/>
    </row>
    <row r="679" spans="1:25" ht="15.75" customHeight="1" x14ac:dyDescent="0.2">
      <c r="A679" s="40"/>
      <c r="B679" s="275"/>
      <c r="C679" s="275"/>
      <c r="D679" s="275"/>
      <c r="E679" s="275"/>
      <c r="F679" s="275"/>
      <c r="G679" s="275" t="s">
        <v>331</v>
      </c>
      <c r="H679" s="302">
        <v>18.23</v>
      </c>
      <c r="I679" s="275" t="s">
        <v>332</v>
      </c>
      <c r="J679" s="302">
        <v>0</v>
      </c>
      <c r="K679" s="275" t="s">
        <v>333</v>
      </c>
      <c r="L679" s="302">
        <v>18.23</v>
      </c>
      <c r="O679" s="40"/>
      <c r="P679" s="40"/>
      <c r="Q679" s="40"/>
      <c r="R679" s="40"/>
      <c r="S679" s="40"/>
      <c r="T679" s="40"/>
      <c r="U679" s="40"/>
      <c r="V679" s="40"/>
      <c r="W679" s="40"/>
      <c r="X679" s="40"/>
      <c r="Y679" s="40"/>
    </row>
    <row r="680" spans="1:25" ht="15.75" customHeight="1" thickBot="1" x14ac:dyDescent="0.25">
      <c r="A680" s="40"/>
      <c r="B680" s="275"/>
      <c r="C680" s="275"/>
      <c r="D680" s="275"/>
      <c r="E680" s="275"/>
      <c r="F680" s="275"/>
      <c r="G680" s="275" t="s">
        <v>334</v>
      </c>
      <c r="H680" s="302">
        <v>15.21</v>
      </c>
      <c r="I680" s="409"/>
      <c r="J680" s="409" t="s">
        <v>335</v>
      </c>
      <c r="K680" s="275"/>
      <c r="L680" s="302">
        <v>88.3</v>
      </c>
      <c r="O680" s="40"/>
      <c r="P680" s="40"/>
      <c r="Q680" s="40"/>
      <c r="R680" s="40"/>
      <c r="S680" s="40"/>
      <c r="T680" s="40"/>
      <c r="U680" s="40"/>
      <c r="V680" s="40"/>
      <c r="W680" s="40"/>
      <c r="X680" s="40"/>
      <c r="Y680" s="40"/>
    </row>
    <row r="681" spans="1:25" ht="15.75" customHeight="1" thickTop="1" x14ac:dyDescent="0.2">
      <c r="A681" s="40"/>
      <c r="B681" s="289"/>
      <c r="C681" s="289"/>
      <c r="D681" s="289"/>
      <c r="E681" s="289"/>
      <c r="F681" s="289"/>
      <c r="G681" s="289"/>
      <c r="H681" s="289"/>
      <c r="I681" s="289"/>
      <c r="J681" s="289"/>
      <c r="K681" s="289"/>
      <c r="L681" s="289"/>
      <c r="O681" s="40"/>
      <c r="P681" s="40"/>
      <c r="Q681" s="40"/>
      <c r="R681" s="40"/>
      <c r="S681" s="40"/>
      <c r="T681" s="40"/>
      <c r="U681" s="40"/>
      <c r="V681" s="40"/>
      <c r="W681" s="40"/>
      <c r="X681" s="40"/>
      <c r="Y681" s="40"/>
    </row>
    <row r="682" spans="1:25" ht="15.75" customHeight="1" x14ac:dyDescent="0.2">
      <c r="A682" s="40"/>
      <c r="B682" s="276" t="s">
        <v>1436</v>
      </c>
      <c r="C682" s="277" t="s">
        <v>28</v>
      </c>
      <c r="D682" s="276" t="s">
        <v>29</v>
      </c>
      <c r="E682" s="276" t="s">
        <v>30</v>
      </c>
      <c r="F682" s="405" t="s">
        <v>318</v>
      </c>
      <c r="G682" s="405"/>
      <c r="H682" s="284" t="s">
        <v>31</v>
      </c>
      <c r="I682" s="277" t="s">
        <v>32</v>
      </c>
      <c r="J682" s="277" t="s">
        <v>2407</v>
      </c>
      <c r="K682" s="277" t="s">
        <v>33</v>
      </c>
      <c r="L682" s="277" t="s">
        <v>35</v>
      </c>
      <c r="O682" s="40"/>
      <c r="P682" s="40"/>
      <c r="Q682" s="40"/>
      <c r="R682" s="40"/>
      <c r="S682" s="40"/>
      <c r="T682" s="40"/>
      <c r="U682" s="40"/>
      <c r="V682" s="40"/>
      <c r="W682" s="40"/>
      <c r="X682" s="40"/>
      <c r="Y682" s="40"/>
    </row>
    <row r="683" spans="1:25" ht="15.75" customHeight="1" x14ac:dyDescent="0.2">
      <c r="A683" s="40"/>
      <c r="B683" s="273" t="s">
        <v>319</v>
      </c>
      <c r="C683" s="286" t="s">
        <v>135</v>
      </c>
      <c r="D683" s="273" t="s">
        <v>40</v>
      </c>
      <c r="E683" s="273" t="s">
        <v>2236</v>
      </c>
      <c r="F683" s="403" t="s">
        <v>337</v>
      </c>
      <c r="G683" s="403"/>
      <c r="H683" s="285" t="s">
        <v>55</v>
      </c>
      <c r="I683" s="288">
        <v>1</v>
      </c>
      <c r="J683" s="287"/>
      <c r="K683" s="287">
        <v>53.05</v>
      </c>
      <c r="L683" s="287">
        <v>53.05</v>
      </c>
      <c r="O683" s="40"/>
      <c r="P683" s="40"/>
      <c r="Q683" s="40"/>
      <c r="R683" s="40"/>
      <c r="S683" s="40"/>
      <c r="T683" s="40"/>
      <c r="U683" s="40"/>
      <c r="V683" s="40"/>
      <c r="W683" s="40"/>
      <c r="X683" s="40"/>
      <c r="Y683" s="40"/>
    </row>
    <row r="684" spans="1:25" ht="15.75" customHeight="1" x14ac:dyDescent="0.2">
      <c r="A684" s="40"/>
      <c r="B684" s="278" t="s">
        <v>321</v>
      </c>
      <c r="C684" s="291" t="s">
        <v>564</v>
      </c>
      <c r="D684" s="278" t="s">
        <v>40</v>
      </c>
      <c r="E684" s="278" t="s">
        <v>565</v>
      </c>
      <c r="F684" s="407" t="s">
        <v>324</v>
      </c>
      <c r="G684" s="407"/>
      <c r="H684" s="290" t="s">
        <v>59</v>
      </c>
      <c r="I684" s="294">
        <v>1.9E-3</v>
      </c>
      <c r="J684" s="294">
        <v>0</v>
      </c>
      <c r="K684" s="292">
        <v>576.66</v>
      </c>
      <c r="L684" s="292">
        <v>1.0900000000000001</v>
      </c>
      <c r="O684" s="40"/>
      <c r="P684" s="40"/>
      <c r="Q684" s="40"/>
      <c r="R684" s="40"/>
      <c r="S684" s="40"/>
      <c r="T684" s="40"/>
      <c r="U684" s="40"/>
      <c r="V684" s="40"/>
      <c r="W684" s="40"/>
      <c r="X684" s="40"/>
      <c r="Y684" s="40"/>
    </row>
    <row r="685" spans="1:25" ht="15.75" customHeight="1" x14ac:dyDescent="0.2">
      <c r="A685" s="40"/>
      <c r="B685" s="278" t="s">
        <v>321</v>
      </c>
      <c r="C685" s="291" t="s">
        <v>468</v>
      </c>
      <c r="D685" s="278" t="s">
        <v>40</v>
      </c>
      <c r="E685" s="278" t="s">
        <v>469</v>
      </c>
      <c r="F685" s="407" t="s">
        <v>324</v>
      </c>
      <c r="G685" s="407"/>
      <c r="H685" s="290" t="s">
        <v>325</v>
      </c>
      <c r="I685" s="294">
        <v>0.13600000000000001</v>
      </c>
      <c r="J685" s="294">
        <v>0</v>
      </c>
      <c r="K685" s="292">
        <v>27.93</v>
      </c>
      <c r="L685" s="292">
        <v>3.79</v>
      </c>
      <c r="O685" s="40"/>
      <c r="P685" s="40"/>
      <c r="Q685" s="40"/>
      <c r="R685" s="40"/>
      <c r="S685" s="40"/>
      <c r="T685" s="40"/>
      <c r="U685" s="40"/>
      <c r="V685" s="40"/>
      <c r="W685" s="40"/>
      <c r="X685" s="40"/>
      <c r="Y685" s="40"/>
    </row>
    <row r="686" spans="1:25" ht="15.75" customHeight="1" x14ac:dyDescent="0.2">
      <c r="A686" s="40"/>
      <c r="B686" s="278" t="s">
        <v>321</v>
      </c>
      <c r="C686" s="291" t="s">
        <v>322</v>
      </c>
      <c r="D686" s="278" t="s">
        <v>40</v>
      </c>
      <c r="E686" s="278" t="s">
        <v>323</v>
      </c>
      <c r="F686" s="407" t="s">
        <v>324</v>
      </c>
      <c r="G686" s="407"/>
      <c r="H686" s="290" t="s">
        <v>325</v>
      </c>
      <c r="I686" s="294">
        <v>6.8000000000000005E-2</v>
      </c>
      <c r="J686" s="294">
        <v>0</v>
      </c>
      <c r="K686" s="292">
        <v>23.08</v>
      </c>
      <c r="L686" s="292">
        <v>1.56</v>
      </c>
      <c r="O686" s="40"/>
      <c r="P686" s="40"/>
      <c r="Q686" s="40"/>
      <c r="R686" s="40"/>
      <c r="S686" s="40"/>
      <c r="T686" s="40"/>
      <c r="U686" s="40"/>
      <c r="V686" s="40"/>
      <c r="W686" s="40"/>
      <c r="X686" s="40"/>
      <c r="Y686" s="40"/>
    </row>
    <row r="687" spans="1:25" ht="15.75" customHeight="1" x14ac:dyDescent="0.2">
      <c r="A687" s="40"/>
      <c r="B687" s="278" t="s">
        <v>321</v>
      </c>
      <c r="C687" s="291" t="s">
        <v>493</v>
      </c>
      <c r="D687" s="278" t="s">
        <v>40</v>
      </c>
      <c r="E687" s="278" t="s">
        <v>494</v>
      </c>
      <c r="F687" s="407" t="s">
        <v>337</v>
      </c>
      <c r="G687" s="407"/>
      <c r="H687" s="290" t="s">
        <v>65</v>
      </c>
      <c r="I687" s="294">
        <v>0.79</v>
      </c>
      <c r="J687" s="294">
        <v>0</v>
      </c>
      <c r="K687" s="292">
        <v>10.42</v>
      </c>
      <c r="L687" s="292">
        <v>8.23</v>
      </c>
      <c r="O687" s="40"/>
      <c r="P687" s="40"/>
      <c r="Q687" s="40"/>
      <c r="R687" s="40"/>
      <c r="S687" s="40"/>
      <c r="T687" s="40"/>
      <c r="U687" s="40"/>
      <c r="V687" s="40"/>
      <c r="W687" s="40"/>
      <c r="X687" s="40"/>
      <c r="Y687" s="40"/>
    </row>
    <row r="688" spans="1:25" ht="15.75" customHeight="1" x14ac:dyDescent="0.2">
      <c r="A688" s="40"/>
      <c r="B688" s="278" t="s">
        <v>321</v>
      </c>
      <c r="C688" s="291" t="s">
        <v>2491</v>
      </c>
      <c r="D688" s="278" t="s">
        <v>40</v>
      </c>
      <c r="E688" s="278" t="s">
        <v>2492</v>
      </c>
      <c r="F688" s="407" t="s">
        <v>337</v>
      </c>
      <c r="G688" s="407"/>
      <c r="H688" s="290" t="s">
        <v>59</v>
      </c>
      <c r="I688" s="294">
        <v>2.8000000000000001E-2</v>
      </c>
      <c r="J688" s="294">
        <v>0</v>
      </c>
      <c r="K688" s="292">
        <v>943.8</v>
      </c>
      <c r="L688" s="292">
        <v>26.42</v>
      </c>
      <c r="O688" s="40"/>
      <c r="P688" s="40"/>
      <c r="Q688" s="40"/>
      <c r="R688" s="40"/>
      <c r="S688" s="40"/>
      <c r="T688" s="40"/>
      <c r="U688" s="40"/>
      <c r="V688" s="40"/>
      <c r="W688" s="40"/>
      <c r="X688" s="40"/>
      <c r="Y688" s="40"/>
    </row>
    <row r="689" spans="1:25" ht="15.75" customHeight="1" x14ac:dyDescent="0.2">
      <c r="A689" s="40"/>
      <c r="B689" s="274" t="s">
        <v>347</v>
      </c>
      <c r="C689" s="296" t="s">
        <v>2489</v>
      </c>
      <c r="D689" s="274" t="s">
        <v>40</v>
      </c>
      <c r="E689" s="274" t="s">
        <v>2490</v>
      </c>
      <c r="F689" s="404" t="s">
        <v>348</v>
      </c>
      <c r="G689" s="404"/>
      <c r="H689" s="295" t="s">
        <v>44</v>
      </c>
      <c r="I689" s="298">
        <v>5.34</v>
      </c>
      <c r="J689" s="298">
        <v>0</v>
      </c>
      <c r="K689" s="297">
        <v>2.2400000000000002</v>
      </c>
      <c r="L689" s="297">
        <v>11.96</v>
      </c>
      <c r="O689" s="40"/>
      <c r="P689" s="40"/>
      <c r="Q689" s="40"/>
      <c r="R689" s="40"/>
      <c r="S689" s="40"/>
      <c r="T689" s="40"/>
      <c r="U689" s="40"/>
      <c r="V689" s="40"/>
      <c r="W689" s="40"/>
      <c r="X689" s="40"/>
      <c r="Y689" s="40"/>
    </row>
    <row r="690" spans="1:25" ht="15.75" customHeight="1" x14ac:dyDescent="0.2">
      <c r="A690" s="40"/>
      <c r="B690" s="275"/>
      <c r="C690" s="275"/>
      <c r="D690" s="275"/>
      <c r="E690" s="275"/>
      <c r="F690" s="275"/>
      <c r="G690" s="275" t="s">
        <v>331</v>
      </c>
      <c r="H690" s="302">
        <v>12.36</v>
      </c>
      <c r="I690" s="275" t="s">
        <v>332</v>
      </c>
      <c r="J690" s="302">
        <v>0</v>
      </c>
      <c r="K690" s="275" t="s">
        <v>333</v>
      </c>
      <c r="L690" s="302">
        <v>12.36</v>
      </c>
      <c r="O690" s="40"/>
      <c r="P690" s="40"/>
      <c r="Q690" s="40"/>
      <c r="R690" s="40"/>
      <c r="S690" s="40"/>
      <c r="T690" s="40"/>
      <c r="U690" s="40"/>
      <c r="V690" s="40"/>
      <c r="W690" s="40"/>
      <c r="X690" s="40"/>
      <c r="Y690" s="40"/>
    </row>
    <row r="691" spans="1:25" ht="15.75" customHeight="1" thickBot="1" x14ac:dyDescent="0.25">
      <c r="A691" s="40"/>
      <c r="B691" s="275"/>
      <c r="C691" s="275"/>
      <c r="D691" s="275"/>
      <c r="E691" s="275"/>
      <c r="F691" s="275"/>
      <c r="G691" s="275" t="s">
        <v>334</v>
      </c>
      <c r="H691" s="302">
        <v>11.03</v>
      </c>
      <c r="I691" s="409"/>
      <c r="J691" s="409" t="s">
        <v>335</v>
      </c>
      <c r="K691" s="275"/>
      <c r="L691" s="302">
        <v>64.08</v>
      </c>
      <c r="O691" s="40"/>
      <c r="P691" s="40"/>
      <c r="Q691" s="40"/>
      <c r="R691" s="40"/>
      <c r="S691" s="40"/>
      <c r="T691" s="40"/>
      <c r="U691" s="40"/>
      <c r="V691" s="40"/>
      <c r="W691" s="40"/>
      <c r="X691" s="40"/>
      <c r="Y691" s="40"/>
    </row>
    <row r="692" spans="1:25" ht="15.75" customHeight="1" thickTop="1" x14ac:dyDescent="0.2">
      <c r="A692" s="40"/>
      <c r="B692" s="289"/>
      <c r="C692" s="289"/>
      <c r="D692" s="289"/>
      <c r="E692" s="289"/>
      <c r="F692" s="289"/>
      <c r="G692" s="289"/>
      <c r="H692" s="289"/>
      <c r="I692" s="289"/>
      <c r="J692" s="289"/>
      <c r="K692" s="289"/>
      <c r="L692" s="289"/>
      <c r="O692" s="40"/>
      <c r="P692" s="40"/>
      <c r="Q692" s="40"/>
      <c r="R692" s="40"/>
      <c r="S692" s="40"/>
      <c r="T692" s="40"/>
      <c r="U692" s="40"/>
      <c r="V692" s="40"/>
      <c r="W692" s="40"/>
      <c r="X692" s="40"/>
      <c r="Y692" s="40"/>
    </row>
    <row r="693" spans="1:25" ht="15.75" customHeight="1" x14ac:dyDescent="0.2">
      <c r="A693" s="40"/>
      <c r="B693" s="276" t="s">
        <v>1437</v>
      </c>
      <c r="C693" s="277" t="s">
        <v>28</v>
      </c>
      <c r="D693" s="276" t="s">
        <v>29</v>
      </c>
      <c r="E693" s="276" t="s">
        <v>30</v>
      </c>
      <c r="F693" s="405" t="s">
        <v>318</v>
      </c>
      <c r="G693" s="405"/>
      <c r="H693" s="284" t="s">
        <v>31</v>
      </c>
      <c r="I693" s="277" t="s">
        <v>32</v>
      </c>
      <c r="J693" s="277" t="s">
        <v>2407</v>
      </c>
      <c r="K693" s="277" t="s">
        <v>33</v>
      </c>
      <c r="L693" s="277" t="s">
        <v>35</v>
      </c>
      <c r="O693" s="40"/>
      <c r="P693" s="40"/>
      <c r="Q693" s="40"/>
      <c r="R693" s="40"/>
      <c r="S693" s="40"/>
      <c r="T693" s="40"/>
      <c r="U693" s="40"/>
      <c r="V693" s="40"/>
      <c r="W693" s="40"/>
      <c r="X693" s="40"/>
      <c r="Y693" s="40"/>
    </row>
    <row r="694" spans="1:25" ht="15.75" customHeight="1" x14ac:dyDescent="0.2">
      <c r="A694" s="40"/>
      <c r="B694" s="273" t="s">
        <v>319</v>
      </c>
      <c r="C694" s="286" t="s">
        <v>3563</v>
      </c>
      <c r="D694" s="273" t="s">
        <v>40</v>
      </c>
      <c r="E694" s="273" t="s">
        <v>3564</v>
      </c>
      <c r="F694" s="403" t="s">
        <v>337</v>
      </c>
      <c r="G694" s="403"/>
      <c r="H694" s="285" t="s">
        <v>55</v>
      </c>
      <c r="I694" s="288">
        <v>1</v>
      </c>
      <c r="J694" s="287"/>
      <c r="K694" s="287">
        <v>11.68</v>
      </c>
      <c r="L694" s="287">
        <v>11.68</v>
      </c>
      <c r="O694" s="40"/>
      <c r="P694" s="40"/>
      <c r="Q694" s="40"/>
      <c r="R694" s="40"/>
      <c r="S694" s="40"/>
      <c r="T694" s="40"/>
      <c r="U694" s="40"/>
      <c r="V694" s="40"/>
      <c r="W694" s="40"/>
      <c r="X694" s="40"/>
      <c r="Y694" s="40"/>
    </row>
    <row r="695" spans="1:25" ht="15.75" customHeight="1" x14ac:dyDescent="0.2">
      <c r="A695" s="40"/>
      <c r="B695" s="278" t="s">
        <v>321</v>
      </c>
      <c r="C695" s="291" t="s">
        <v>468</v>
      </c>
      <c r="D695" s="278" t="s">
        <v>40</v>
      </c>
      <c r="E695" s="278" t="s">
        <v>469</v>
      </c>
      <c r="F695" s="407" t="s">
        <v>324</v>
      </c>
      <c r="G695" s="407"/>
      <c r="H695" s="290" t="s">
        <v>325</v>
      </c>
      <c r="I695" s="294">
        <v>0.29099999999999998</v>
      </c>
      <c r="J695" s="294">
        <v>0</v>
      </c>
      <c r="K695" s="292">
        <v>27.93</v>
      </c>
      <c r="L695" s="292">
        <v>8.1199999999999992</v>
      </c>
      <c r="O695" s="40"/>
      <c r="P695" s="40"/>
      <c r="Q695" s="40"/>
      <c r="R695" s="40"/>
      <c r="S695" s="40"/>
      <c r="T695" s="40"/>
      <c r="U695" s="40"/>
      <c r="V695" s="40"/>
      <c r="W695" s="40"/>
      <c r="X695" s="40"/>
      <c r="Y695" s="40"/>
    </row>
    <row r="696" spans="1:25" ht="15.75" customHeight="1" x14ac:dyDescent="0.2">
      <c r="A696" s="40"/>
      <c r="B696" s="278" t="s">
        <v>321</v>
      </c>
      <c r="C696" s="291" t="s">
        <v>322</v>
      </c>
      <c r="D696" s="278" t="s">
        <v>40</v>
      </c>
      <c r="E696" s="278" t="s">
        <v>323</v>
      </c>
      <c r="F696" s="407" t="s">
        <v>324</v>
      </c>
      <c r="G696" s="407"/>
      <c r="H696" s="290" t="s">
        <v>325</v>
      </c>
      <c r="I696" s="294">
        <v>5.5E-2</v>
      </c>
      <c r="J696" s="294">
        <v>0</v>
      </c>
      <c r="K696" s="292">
        <v>23.08</v>
      </c>
      <c r="L696" s="292">
        <v>1.26</v>
      </c>
      <c r="O696" s="40"/>
      <c r="P696" s="40"/>
      <c r="Q696" s="40"/>
      <c r="R696" s="40"/>
      <c r="S696" s="40"/>
      <c r="T696" s="40"/>
      <c r="U696" s="40"/>
      <c r="V696" s="40"/>
      <c r="W696" s="40"/>
      <c r="X696" s="40"/>
      <c r="Y696" s="40"/>
    </row>
    <row r="697" spans="1:25" ht="15.75" customHeight="1" x14ac:dyDescent="0.2">
      <c r="A697" s="40"/>
      <c r="B697" s="278" t="s">
        <v>321</v>
      </c>
      <c r="C697" s="291" t="s">
        <v>564</v>
      </c>
      <c r="D697" s="278" t="s">
        <v>40</v>
      </c>
      <c r="E697" s="278" t="s">
        <v>565</v>
      </c>
      <c r="F697" s="407" t="s">
        <v>324</v>
      </c>
      <c r="G697" s="407"/>
      <c r="H697" s="290" t="s">
        <v>59</v>
      </c>
      <c r="I697" s="294">
        <v>4.0000000000000001E-3</v>
      </c>
      <c r="J697" s="294">
        <v>0</v>
      </c>
      <c r="K697" s="292">
        <v>576.66</v>
      </c>
      <c r="L697" s="292">
        <v>2.2999999999999998</v>
      </c>
      <c r="O697" s="40"/>
      <c r="P697" s="40"/>
      <c r="Q697" s="40"/>
      <c r="R697" s="40"/>
      <c r="S697" s="40"/>
      <c r="T697" s="40"/>
      <c r="U697" s="40"/>
      <c r="V697" s="40"/>
      <c r="W697" s="40"/>
      <c r="X697" s="40"/>
      <c r="Y697" s="40"/>
    </row>
    <row r="698" spans="1:25" ht="15.75" customHeight="1" x14ac:dyDescent="0.2">
      <c r="A698" s="40"/>
      <c r="B698" s="275"/>
      <c r="C698" s="275"/>
      <c r="D698" s="275"/>
      <c r="E698" s="275"/>
      <c r="F698" s="275"/>
      <c r="G698" s="275" t="s">
        <v>331</v>
      </c>
      <c r="H698" s="302">
        <v>7.85</v>
      </c>
      <c r="I698" s="275" t="s">
        <v>332</v>
      </c>
      <c r="J698" s="302">
        <v>0</v>
      </c>
      <c r="K698" s="275" t="s">
        <v>333</v>
      </c>
      <c r="L698" s="302">
        <v>7.85</v>
      </c>
      <c r="O698" s="40"/>
      <c r="P698" s="40"/>
      <c r="Q698" s="40"/>
      <c r="R698" s="40"/>
      <c r="S698" s="40"/>
      <c r="T698" s="40"/>
      <c r="U698" s="40"/>
      <c r="V698" s="40"/>
      <c r="W698" s="40"/>
      <c r="X698" s="40"/>
      <c r="Y698" s="40"/>
    </row>
    <row r="699" spans="1:25" ht="15.75" customHeight="1" thickBot="1" x14ac:dyDescent="0.25">
      <c r="A699" s="40"/>
      <c r="B699" s="275"/>
      <c r="C699" s="275"/>
      <c r="D699" s="275"/>
      <c r="E699" s="275"/>
      <c r="F699" s="275"/>
      <c r="G699" s="275" t="s">
        <v>334</v>
      </c>
      <c r="H699" s="302">
        <v>2.4300000000000002</v>
      </c>
      <c r="I699" s="409"/>
      <c r="J699" s="409" t="s">
        <v>335</v>
      </c>
      <c r="K699" s="275"/>
      <c r="L699" s="302">
        <v>14.11</v>
      </c>
      <c r="O699" s="40"/>
      <c r="P699" s="40"/>
      <c r="Q699" s="40"/>
      <c r="R699" s="40"/>
      <c r="S699" s="40"/>
      <c r="T699" s="40"/>
      <c r="U699" s="40"/>
      <c r="V699" s="40"/>
      <c r="W699" s="40"/>
      <c r="X699" s="40"/>
      <c r="Y699" s="40"/>
    </row>
    <row r="700" spans="1:25" ht="15.75" customHeight="1" thickTop="1" x14ac:dyDescent="0.2">
      <c r="A700" s="40"/>
      <c r="B700" s="289"/>
      <c r="C700" s="289"/>
      <c r="D700" s="289"/>
      <c r="E700" s="289"/>
      <c r="F700" s="289"/>
      <c r="G700" s="289"/>
      <c r="H700" s="289"/>
      <c r="I700" s="289"/>
      <c r="J700" s="289"/>
      <c r="K700" s="289"/>
      <c r="L700" s="289"/>
      <c r="O700" s="40"/>
      <c r="P700" s="40"/>
      <c r="Q700" s="40"/>
      <c r="R700" s="40"/>
      <c r="S700" s="40"/>
      <c r="T700" s="40"/>
      <c r="U700" s="40"/>
      <c r="V700" s="40"/>
      <c r="W700" s="40"/>
      <c r="X700" s="40"/>
      <c r="Y700" s="40"/>
    </row>
    <row r="701" spans="1:25" ht="15.75" customHeight="1" x14ac:dyDescent="0.2">
      <c r="A701" s="40"/>
      <c r="B701" s="276" t="s">
        <v>1438</v>
      </c>
      <c r="C701" s="277" t="s">
        <v>28</v>
      </c>
      <c r="D701" s="276" t="s">
        <v>29</v>
      </c>
      <c r="E701" s="276" t="s">
        <v>30</v>
      </c>
      <c r="F701" s="405" t="s">
        <v>318</v>
      </c>
      <c r="G701" s="405"/>
      <c r="H701" s="284" t="s">
        <v>31</v>
      </c>
      <c r="I701" s="277" t="s">
        <v>32</v>
      </c>
      <c r="J701" s="277" t="s">
        <v>2407</v>
      </c>
      <c r="K701" s="277" t="s">
        <v>33</v>
      </c>
      <c r="L701" s="277" t="s">
        <v>35</v>
      </c>
      <c r="O701" s="40"/>
      <c r="P701" s="40"/>
      <c r="Q701" s="40"/>
      <c r="R701" s="40"/>
      <c r="S701" s="40"/>
      <c r="T701" s="40"/>
      <c r="U701" s="40"/>
      <c r="V701" s="40"/>
      <c r="W701" s="40"/>
      <c r="X701" s="40"/>
      <c r="Y701" s="40"/>
    </row>
    <row r="702" spans="1:25" ht="15.75" customHeight="1" x14ac:dyDescent="0.2">
      <c r="A702" s="40"/>
      <c r="B702" s="273" t="s">
        <v>319</v>
      </c>
      <c r="C702" s="286" t="s">
        <v>1439</v>
      </c>
      <c r="D702" s="273" t="s">
        <v>40</v>
      </c>
      <c r="E702" s="273" t="s">
        <v>1440</v>
      </c>
      <c r="F702" s="403" t="s">
        <v>354</v>
      </c>
      <c r="G702" s="403"/>
      <c r="H702" s="285" t="s">
        <v>41</v>
      </c>
      <c r="I702" s="288">
        <v>1</v>
      </c>
      <c r="J702" s="287"/>
      <c r="K702" s="287">
        <v>119.08</v>
      </c>
      <c r="L702" s="287">
        <v>119.08</v>
      </c>
      <c r="O702" s="40"/>
      <c r="P702" s="40"/>
      <c r="Q702" s="40"/>
      <c r="R702" s="40"/>
      <c r="S702" s="40"/>
      <c r="T702" s="40"/>
      <c r="U702" s="40"/>
      <c r="V702" s="40"/>
      <c r="W702" s="40"/>
      <c r="X702" s="40"/>
      <c r="Y702" s="40"/>
    </row>
    <row r="703" spans="1:25" ht="15.75" customHeight="1" x14ac:dyDescent="0.2">
      <c r="A703" s="40"/>
      <c r="B703" s="278" t="s">
        <v>321</v>
      </c>
      <c r="C703" s="291" t="s">
        <v>544</v>
      </c>
      <c r="D703" s="278" t="s">
        <v>40</v>
      </c>
      <c r="E703" s="278" t="s">
        <v>545</v>
      </c>
      <c r="F703" s="407" t="s">
        <v>324</v>
      </c>
      <c r="G703" s="407"/>
      <c r="H703" s="290" t="s">
        <v>325</v>
      </c>
      <c r="I703" s="294">
        <v>0.59499999999999997</v>
      </c>
      <c r="J703" s="294">
        <v>0</v>
      </c>
      <c r="K703" s="292">
        <v>32.04</v>
      </c>
      <c r="L703" s="292">
        <v>19.059999999999999</v>
      </c>
      <c r="O703" s="40"/>
      <c r="P703" s="40"/>
      <c r="Q703" s="40"/>
      <c r="R703" s="40"/>
      <c r="S703" s="40"/>
      <c r="T703" s="40"/>
      <c r="U703" s="40"/>
      <c r="V703" s="40"/>
      <c r="W703" s="40"/>
      <c r="X703" s="40"/>
      <c r="Y703" s="40"/>
    </row>
    <row r="704" spans="1:25" ht="15.75" customHeight="1" x14ac:dyDescent="0.2">
      <c r="A704" s="40"/>
      <c r="B704" s="278" t="s">
        <v>321</v>
      </c>
      <c r="C704" s="291" t="s">
        <v>322</v>
      </c>
      <c r="D704" s="278" t="s">
        <v>40</v>
      </c>
      <c r="E704" s="278" t="s">
        <v>323</v>
      </c>
      <c r="F704" s="407" t="s">
        <v>324</v>
      </c>
      <c r="G704" s="407"/>
      <c r="H704" s="290" t="s">
        <v>325</v>
      </c>
      <c r="I704" s="294">
        <v>0.19500000000000001</v>
      </c>
      <c r="J704" s="294">
        <v>0</v>
      </c>
      <c r="K704" s="292">
        <v>23.08</v>
      </c>
      <c r="L704" s="292">
        <v>4.5</v>
      </c>
      <c r="O704" s="40"/>
      <c r="P704" s="40"/>
      <c r="Q704" s="40"/>
      <c r="R704" s="40"/>
      <c r="S704" s="40"/>
      <c r="T704" s="40"/>
      <c r="U704" s="40"/>
      <c r="V704" s="40"/>
      <c r="W704" s="40"/>
      <c r="X704" s="40"/>
      <c r="Y704" s="40"/>
    </row>
    <row r="705" spans="1:25" ht="15.75" customHeight="1" x14ac:dyDescent="0.2">
      <c r="A705" s="40"/>
      <c r="B705" s="274" t="s">
        <v>347</v>
      </c>
      <c r="C705" s="296" t="s">
        <v>546</v>
      </c>
      <c r="D705" s="274" t="s">
        <v>40</v>
      </c>
      <c r="E705" s="274" t="s">
        <v>547</v>
      </c>
      <c r="F705" s="404" t="s">
        <v>348</v>
      </c>
      <c r="G705" s="404"/>
      <c r="H705" s="295" t="s">
        <v>543</v>
      </c>
      <c r="I705" s="298">
        <v>2.9600000000000001E-2</v>
      </c>
      <c r="J705" s="298">
        <v>0</v>
      </c>
      <c r="K705" s="297">
        <v>51.26</v>
      </c>
      <c r="L705" s="297">
        <v>1.51</v>
      </c>
      <c r="O705" s="40"/>
      <c r="P705" s="40"/>
      <c r="Q705" s="40"/>
      <c r="R705" s="40"/>
      <c r="S705" s="40"/>
      <c r="T705" s="40"/>
      <c r="U705" s="40"/>
      <c r="V705" s="40"/>
      <c r="W705" s="40"/>
      <c r="X705" s="40"/>
      <c r="Y705" s="40"/>
    </row>
    <row r="706" spans="1:25" ht="15.75" customHeight="1" x14ac:dyDescent="0.2">
      <c r="A706" s="40"/>
      <c r="B706" s="274" t="s">
        <v>347</v>
      </c>
      <c r="C706" s="296" t="s">
        <v>550</v>
      </c>
      <c r="D706" s="274" t="s">
        <v>40</v>
      </c>
      <c r="E706" s="274" t="s">
        <v>551</v>
      </c>
      <c r="F706" s="404" t="s">
        <v>348</v>
      </c>
      <c r="G706" s="404"/>
      <c r="H706" s="295" t="s">
        <v>55</v>
      </c>
      <c r="I706" s="298">
        <v>0.91169999999999995</v>
      </c>
      <c r="J706" s="298">
        <v>0</v>
      </c>
      <c r="K706" s="297">
        <v>8.24</v>
      </c>
      <c r="L706" s="297">
        <v>7.51</v>
      </c>
      <c r="O706" s="40"/>
      <c r="P706" s="40"/>
      <c r="Q706" s="40"/>
      <c r="R706" s="40"/>
      <c r="S706" s="40"/>
      <c r="T706" s="40"/>
      <c r="U706" s="40"/>
      <c r="V706" s="40"/>
      <c r="W706" s="40"/>
      <c r="X706" s="40"/>
      <c r="Y706" s="40"/>
    </row>
    <row r="707" spans="1:25" ht="15.75" customHeight="1" x14ac:dyDescent="0.2">
      <c r="A707" s="40"/>
      <c r="B707" s="274" t="s">
        <v>347</v>
      </c>
      <c r="C707" s="296" t="s">
        <v>558</v>
      </c>
      <c r="D707" s="274" t="s">
        <v>40</v>
      </c>
      <c r="E707" s="274" t="s">
        <v>559</v>
      </c>
      <c r="F707" s="404" t="s">
        <v>348</v>
      </c>
      <c r="G707" s="404"/>
      <c r="H707" s="295" t="s">
        <v>65</v>
      </c>
      <c r="I707" s="298">
        <v>1.0978000000000001</v>
      </c>
      <c r="J707" s="298">
        <v>0</v>
      </c>
      <c r="K707" s="297">
        <v>4.05</v>
      </c>
      <c r="L707" s="297">
        <v>4.4400000000000004</v>
      </c>
      <c r="O707" s="40"/>
      <c r="P707" s="40"/>
      <c r="Q707" s="40"/>
      <c r="R707" s="40"/>
      <c r="S707" s="40"/>
      <c r="T707" s="40"/>
      <c r="U707" s="40"/>
      <c r="V707" s="40"/>
      <c r="W707" s="40"/>
      <c r="X707" s="40"/>
      <c r="Y707" s="40"/>
    </row>
    <row r="708" spans="1:25" ht="15.75" customHeight="1" x14ac:dyDescent="0.2">
      <c r="A708" s="40"/>
      <c r="B708" s="274" t="s">
        <v>347</v>
      </c>
      <c r="C708" s="296" t="s">
        <v>548</v>
      </c>
      <c r="D708" s="274" t="s">
        <v>40</v>
      </c>
      <c r="E708" s="274" t="s">
        <v>549</v>
      </c>
      <c r="F708" s="404" t="s">
        <v>348</v>
      </c>
      <c r="G708" s="404"/>
      <c r="H708" s="295" t="s">
        <v>41</v>
      </c>
      <c r="I708" s="298">
        <v>2.1059999999999999</v>
      </c>
      <c r="J708" s="298">
        <v>0</v>
      </c>
      <c r="K708" s="297">
        <v>23.38</v>
      </c>
      <c r="L708" s="297">
        <v>49.23</v>
      </c>
      <c r="O708" s="40"/>
      <c r="P708" s="40"/>
      <c r="Q708" s="40"/>
      <c r="R708" s="40"/>
      <c r="S708" s="40"/>
      <c r="T708" s="40"/>
      <c r="U708" s="40"/>
      <c r="V708" s="40"/>
      <c r="W708" s="40"/>
      <c r="X708" s="40"/>
      <c r="Y708" s="40"/>
    </row>
    <row r="709" spans="1:25" ht="15.75" customHeight="1" x14ac:dyDescent="0.2">
      <c r="A709" s="40"/>
      <c r="B709" s="274" t="s">
        <v>347</v>
      </c>
      <c r="C709" s="296" t="s">
        <v>554</v>
      </c>
      <c r="D709" s="274" t="s">
        <v>40</v>
      </c>
      <c r="E709" s="274" t="s">
        <v>555</v>
      </c>
      <c r="F709" s="404" t="s">
        <v>348</v>
      </c>
      <c r="G709" s="404"/>
      <c r="H709" s="295" t="s">
        <v>55</v>
      </c>
      <c r="I709" s="298">
        <v>2.5026999999999999</v>
      </c>
      <c r="J709" s="298">
        <v>0</v>
      </c>
      <c r="K709" s="297">
        <v>0.36</v>
      </c>
      <c r="L709" s="297">
        <v>0.9</v>
      </c>
      <c r="O709" s="40"/>
      <c r="P709" s="40"/>
      <c r="Q709" s="40"/>
      <c r="R709" s="40"/>
      <c r="S709" s="40"/>
      <c r="T709" s="40"/>
      <c r="U709" s="40"/>
      <c r="V709" s="40"/>
      <c r="W709" s="40"/>
      <c r="X709" s="40"/>
      <c r="Y709" s="40"/>
    </row>
    <row r="710" spans="1:25" ht="15.75" customHeight="1" x14ac:dyDescent="0.2">
      <c r="A710" s="40"/>
      <c r="B710" s="274" t="s">
        <v>347</v>
      </c>
      <c r="C710" s="296" t="s">
        <v>560</v>
      </c>
      <c r="D710" s="274" t="s">
        <v>40</v>
      </c>
      <c r="E710" s="274" t="s">
        <v>561</v>
      </c>
      <c r="F710" s="404" t="s">
        <v>348</v>
      </c>
      <c r="G710" s="404"/>
      <c r="H710" s="295" t="s">
        <v>44</v>
      </c>
      <c r="I710" s="298">
        <v>20.186800000000002</v>
      </c>
      <c r="J710" s="298">
        <v>0</v>
      </c>
      <c r="K710" s="297">
        <v>0.1</v>
      </c>
      <c r="L710" s="297">
        <v>2.0099999999999998</v>
      </c>
      <c r="O710" s="40"/>
      <c r="P710" s="40"/>
      <c r="Q710" s="40"/>
      <c r="R710" s="40"/>
      <c r="S710" s="40"/>
      <c r="T710" s="40"/>
      <c r="U710" s="40"/>
      <c r="V710" s="40"/>
      <c r="W710" s="40"/>
      <c r="X710" s="40"/>
      <c r="Y710" s="40"/>
    </row>
    <row r="711" spans="1:25" ht="15.75" customHeight="1" x14ac:dyDescent="0.2">
      <c r="A711" s="40"/>
      <c r="B711" s="274" t="s">
        <v>347</v>
      </c>
      <c r="C711" s="296" t="s">
        <v>562</v>
      </c>
      <c r="D711" s="274" t="s">
        <v>40</v>
      </c>
      <c r="E711" s="274" t="s">
        <v>563</v>
      </c>
      <c r="F711" s="404" t="s">
        <v>348</v>
      </c>
      <c r="G711" s="404"/>
      <c r="H711" s="295" t="s">
        <v>44</v>
      </c>
      <c r="I711" s="298">
        <v>0.54410000000000003</v>
      </c>
      <c r="J711" s="298">
        <v>0</v>
      </c>
      <c r="K711" s="297">
        <v>0.24</v>
      </c>
      <c r="L711" s="297">
        <v>0.13</v>
      </c>
      <c r="O711" s="40"/>
      <c r="P711" s="40"/>
      <c r="Q711" s="40"/>
      <c r="R711" s="40"/>
      <c r="S711" s="40"/>
      <c r="T711" s="40"/>
      <c r="U711" s="40"/>
      <c r="V711" s="40"/>
      <c r="W711" s="40"/>
      <c r="X711" s="40"/>
      <c r="Y711" s="40"/>
    </row>
    <row r="712" spans="1:25" ht="15.75" customHeight="1" x14ac:dyDescent="0.2">
      <c r="A712" s="40"/>
      <c r="B712" s="274" t="s">
        <v>347</v>
      </c>
      <c r="C712" s="296" t="s">
        <v>552</v>
      </c>
      <c r="D712" s="274" t="s">
        <v>40</v>
      </c>
      <c r="E712" s="274" t="s">
        <v>553</v>
      </c>
      <c r="F712" s="404" t="s">
        <v>348</v>
      </c>
      <c r="G712" s="404"/>
      <c r="H712" s="295" t="s">
        <v>55</v>
      </c>
      <c r="I712" s="298">
        <v>2.9138999999999999</v>
      </c>
      <c r="J712" s="298">
        <v>0</v>
      </c>
      <c r="K712" s="297">
        <v>9.35</v>
      </c>
      <c r="L712" s="297">
        <v>27.24</v>
      </c>
      <c r="O712" s="40"/>
      <c r="P712" s="40"/>
      <c r="Q712" s="40"/>
      <c r="R712" s="40"/>
      <c r="S712" s="40"/>
      <c r="T712" s="40"/>
      <c r="U712" s="40"/>
      <c r="V712" s="40"/>
      <c r="W712" s="40"/>
      <c r="X712" s="40"/>
      <c r="Y712" s="40"/>
    </row>
    <row r="713" spans="1:25" ht="15.75" customHeight="1" x14ac:dyDescent="0.2">
      <c r="A713" s="40"/>
      <c r="B713" s="274" t="s">
        <v>347</v>
      </c>
      <c r="C713" s="296" t="s">
        <v>556</v>
      </c>
      <c r="D713" s="274" t="s">
        <v>40</v>
      </c>
      <c r="E713" s="274" t="s">
        <v>557</v>
      </c>
      <c r="F713" s="404" t="s">
        <v>348</v>
      </c>
      <c r="G713" s="404"/>
      <c r="H713" s="295" t="s">
        <v>55</v>
      </c>
      <c r="I713" s="298">
        <v>0.79249999999999998</v>
      </c>
      <c r="J713" s="298">
        <v>0</v>
      </c>
      <c r="K713" s="297">
        <v>3.23</v>
      </c>
      <c r="L713" s="297">
        <v>2.5499999999999998</v>
      </c>
      <c r="O713" s="40"/>
      <c r="P713" s="40"/>
      <c r="Q713" s="40"/>
      <c r="R713" s="40"/>
      <c r="S713" s="40"/>
      <c r="T713" s="40"/>
      <c r="U713" s="40"/>
      <c r="V713" s="40"/>
      <c r="W713" s="40"/>
      <c r="X713" s="40"/>
      <c r="Y713" s="40"/>
    </row>
    <row r="714" spans="1:25" ht="15.75" customHeight="1" x14ac:dyDescent="0.2">
      <c r="A714" s="40"/>
      <c r="B714" s="275"/>
      <c r="C714" s="275"/>
      <c r="D714" s="275"/>
      <c r="E714" s="275"/>
      <c r="F714" s="275"/>
      <c r="G714" s="275" t="s">
        <v>331</v>
      </c>
      <c r="H714" s="302">
        <v>19.670000000000002</v>
      </c>
      <c r="I714" s="275" t="s">
        <v>332</v>
      </c>
      <c r="J714" s="302">
        <v>0</v>
      </c>
      <c r="K714" s="275" t="s">
        <v>333</v>
      </c>
      <c r="L714" s="302">
        <v>19.670000000000002</v>
      </c>
      <c r="O714" s="40"/>
      <c r="P714" s="40"/>
      <c r="Q714" s="40"/>
      <c r="R714" s="40"/>
      <c r="S714" s="40"/>
      <c r="T714" s="40"/>
      <c r="U714" s="40"/>
      <c r="V714" s="40"/>
      <c r="W714" s="40"/>
      <c r="X714" s="40"/>
      <c r="Y714" s="40"/>
    </row>
    <row r="715" spans="1:25" ht="15.75" customHeight="1" thickBot="1" x14ac:dyDescent="0.25">
      <c r="A715" s="40"/>
      <c r="B715" s="275"/>
      <c r="C715" s="275"/>
      <c r="D715" s="275"/>
      <c r="E715" s="275"/>
      <c r="F715" s="275"/>
      <c r="G715" s="275" t="s">
        <v>334</v>
      </c>
      <c r="H715" s="302">
        <v>24.78</v>
      </c>
      <c r="I715" s="409"/>
      <c r="J715" s="409" t="s">
        <v>335</v>
      </c>
      <c r="K715" s="275"/>
      <c r="L715" s="302">
        <v>143.86000000000001</v>
      </c>
      <c r="O715" s="40"/>
      <c r="P715" s="40"/>
      <c r="Q715" s="40"/>
      <c r="R715" s="40"/>
      <c r="S715" s="40"/>
      <c r="T715" s="40"/>
      <c r="U715" s="40"/>
      <c r="V715" s="40"/>
      <c r="W715" s="40"/>
      <c r="X715" s="40"/>
      <c r="Y715" s="40"/>
    </row>
    <row r="716" spans="1:25" ht="15.75" customHeight="1" thickTop="1" x14ac:dyDescent="0.2">
      <c r="A716" s="40"/>
      <c r="B716" s="289"/>
      <c r="C716" s="289"/>
      <c r="D716" s="289"/>
      <c r="E716" s="289"/>
      <c r="F716" s="289"/>
      <c r="G716" s="289"/>
      <c r="H716" s="289"/>
      <c r="I716" s="289"/>
      <c r="J716" s="289"/>
      <c r="K716" s="289"/>
      <c r="L716" s="289"/>
      <c r="O716" s="40"/>
      <c r="P716" s="40"/>
      <c r="Q716" s="40"/>
      <c r="R716" s="40"/>
      <c r="S716" s="40"/>
      <c r="T716" s="40"/>
      <c r="U716" s="40"/>
      <c r="V716" s="40"/>
      <c r="W716" s="40"/>
      <c r="X716" s="40"/>
      <c r="Y716" s="40"/>
    </row>
    <row r="717" spans="1:25" ht="15.75" customHeight="1" x14ac:dyDescent="0.2">
      <c r="A717" s="40"/>
      <c r="B717" s="276" t="s">
        <v>1441</v>
      </c>
      <c r="C717" s="277" t="s">
        <v>28</v>
      </c>
      <c r="D717" s="276" t="s">
        <v>29</v>
      </c>
      <c r="E717" s="276" t="s">
        <v>30</v>
      </c>
      <c r="F717" s="405" t="s">
        <v>318</v>
      </c>
      <c r="G717" s="405"/>
      <c r="H717" s="284" t="s">
        <v>31</v>
      </c>
      <c r="I717" s="277" t="s">
        <v>32</v>
      </c>
      <c r="J717" s="277" t="s">
        <v>2407</v>
      </c>
      <c r="K717" s="277" t="s">
        <v>33</v>
      </c>
      <c r="L717" s="277" t="s">
        <v>35</v>
      </c>
      <c r="O717" s="40"/>
      <c r="P717" s="40"/>
      <c r="Q717" s="40"/>
      <c r="R717" s="40"/>
      <c r="S717" s="40"/>
      <c r="T717" s="40"/>
      <c r="U717" s="40"/>
      <c r="V717" s="40"/>
      <c r="W717" s="40"/>
      <c r="X717" s="40"/>
      <c r="Y717" s="40"/>
    </row>
    <row r="718" spans="1:25" ht="15.75" customHeight="1" x14ac:dyDescent="0.2">
      <c r="A718" s="40"/>
      <c r="B718" s="273" t="s">
        <v>319</v>
      </c>
      <c r="C718" s="286" t="s">
        <v>2105</v>
      </c>
      <c r="D718" s="273" t="s">
        <v>99</v>
      </c>
      <c r="E718" s="273" t="s">
        <v>2106</v>
      </c>
      <c r="F718" s="403" t="s">
        <v>354</v>
      </c>
      <c r="G718" s="403"/>
      <c r="H718" s="285" t="s">
        <v>41</v>
      </c>
      <c r="I718" s="288">
        <v>1</v>
      </c>
      <c r="J718" s="287"/>
      <c r="K718" s="287">
        <v>134.79</v>
      </c>
      <c r="L718" s="287">
        <v>134.79</v>
      </c>
      <c r="O718" s="40"/>
      <c r="P718" s="40"/>
      <c r="Q718" s="40"/>
      <c r="R718" s="40"/>
      <c r="S718" s="40"/>
      <c r="T718" s="40"/>
      <c r="U718" s="40"/>
      <c r="V718" s="40"/>
      <c r="W718" s="40"/>
      <c r="X718" s="40"/>
      <c r="Y718" s="40"/>
    </row>
    <row r="719" spans="1:25" ht="15.75" customHeight="1" x14ac:dyDescent="0.2">
      <c r="A719" s="40"/>
      <c r="B719" s="278" t="s">
        <v>321</v>
      </c>
      <c r="C719" s="291" t="s">
        <v>322</v>
      </c>
      <c r="D719" s="278" t="s">
        <v>40</v>
      </c>
      <c r="E719" s="278" t="s">
        <v>323</v>
      </c>
      <c r="F719" s="407" t="s">
        <v>324</v>
      </c>
      <c r="G719" s="407"/>
      <c r="H719" s="290" t="s">
        <v>325</v>
      </c>
      <c r="I719" s="294">
        <v>0.19500000000000001</v>
      </c>
      <c r="J719" s="294">
        <v>0</v>
      </c>
      <c r="K719" s="292">
        <v>23.08</v>
      </c>
      <c r="L719" s="292">
        <v>4.5</v>
      </c>
      <c r="O719" s="40"/>
      <c r="P719" s="40"/>
      <c r="Q719" s="40"/>
      <c r="R719" s="40"/>
      <c r="S719" s="40"/>
      <c r="T719" s="40"/>
      <c r="U719" s="40"/>
      <c r="V719" s="40"/>
      <c r="W719" s="40"/>
      <c r="X719" s="40"/>
      <c r="Y719" s="40"/>
    </row>
    <row r="720" spans="1:25" ht="15.75" customHeight="1" x14ac:dyDescent="0.2">
      <c r="A720" s="40"/>
      <c r="B720" s="278" t="s">
        <v>321</v>
      </c>
      <c r="C720" s="291" t="s">
        <v>544</v>
      </c>
      <c r="D720" s="278" t="s">
        <v>40</v>
      </c>
      <c r="E720" s="278" t="s">
        <v>545</v>
      </c>
      <c r="F720" s="407" t="s">
        <v>324</v>
      </c>
      <c r="G720" s="407"/>
      <c r="H720" s="290" t="s">
        <v>325</v>
      </c>
      <c r="I720" s="294">
        <v>0.59499999999999997</v>
      </c>
      <c r="J720" s="294">
        <v>0</v>
      </c>
      <c r="K720" s="292">
        <v>32.04</v>
      </c>
      <c r="L720" s="292">
        <v>19.059999999999999</v>
      </c>
      <c r="O720" s="40"/>
      <c r="P720" s="40"/>
      <c r="Q720" s="40"/>
      <c r="R720" s="40"/>
      <c r="S720" s="40"/>
      <c r="T720" s="40"/>
      <c r="U720" s="40"/>
      <c r="V720" s="40"/>
      <c r="W720" s="40"/>
      <c r="X720" s="40"/>
      <c r="Y720" s="40"/>
    </row>
    <row r="721" spans="1:25" ht="15.75" customHeight="1" x14ac:dyDescent="0.2">
      <c r="A721" s="40"/>
      <c r="B721" s="274" t="s">
        <v>347</v>
      </c>
      <c r="C721" s="296" t="s">
        <v>552</v>
      </c>
      <c r="D721" s="274" t="s">
        <v>40</v>
      </c>
      <c r="E721" s="274" t="s">
        <v>553</v>
      </c>
      <c r="F721" s="404" t="s">
        <v>348</v>
      </c>
      <c r="G721" s="404"/>
      <c r="H721" s="295" t="s">
        <v>55</v>
      </c>
      <c r="I721" s="298">
        <v>2.9138999999999999</v>
      </c>
      <c r="J721" s="298">
        <v>0</v>
      </c>
      <c r="K721" s="297">
        <v>9.35</v>
      </c>
      <c r="L721" s="297">
        <v>27.24</v>
      </c>
      <c r="O721" s="40"/>
      <c r="P721" s="40"/>
      <c r="Q721" s="40"/>
      <c r="R721" s="40"/>
      <c r="S721" s="40"/>
      <c r="T721" s="40"/>
      <c r="U721" s="40"/>
      <c r="V721" s="40"/>
      <c r="W721" s="40"/>
      <c r="X721" s="40"/>
      <c r="Y721" s="40"/>
    </row>
    <row r="722" spans="1:25" ht="15.75" customHeight="1" x14ac:dyDescent="0.2">
      <c r="A722" s="40"/>
      <c r="B722" s="274" t="s">
        <v>347</v>
      </c>
      <c r="C722" s="296" t="s">
        <v>2107</v>
      </c>
      <c r="D722" s="274" t="s">
        <v>40</v>
      </c>
      <c r="E722" s="274" t="s">
        <v>2108</v>
      </c>
      <c r="F722" s="404" t="s">
        <v>348</v>
      </c>
      <c r="G722" s="404"/>
      <c r="H722" s="295" t="s">
        <v>41</v>
      </c>
      <c r="I722" s="298">
        <v>2.1059999999999999</v>
      </c>
      <c r="J722" s="298">
        <v>0</v>
      </c>
      <c r="K722" s="297">
        <v>30.84</v>
      </c>
      <c r="L722" s="297">
        <v>64.94</v>
      </c>
      <c r="O722" s="40"/>
      <c r="P722" s="40"/>
      <c r="Q722" s="40"/>
      <c r="R722" s="40"/>
      <c r="S722" s="40"/>
      <c r="T722" s="40"/>
      <c r="U722" s="40"/>
      <c r="V722" s="40"/>
      <c r="W722" s="40"/>
      <c r="X722" s="40"/>
      <c r="Y722" s="40"/>
    </row>
    <row r="723" spans="1:25" ht="15.75" customHeight="1" x14ac:dyDescent="0.2">
      <c r="A723" s="40"/>
      <c r="B723" s="274" t="s">
        <v>347</v>
      </c>
      <c r="C723" s="296" t="s">
        <v>560</v>
      </c>
      <c r="D723" s="274" t="s">
        <v>40</v>
      </c>
      <c r="E723" s="274" t="s">
        <v>561</v>
      </c>
      <c r="F723" s="404" t="s">
        <v>348</v>
      </c>
      <c r="G723" s="404"/>
      <c r="H723" s="295" t="s">
        <v>44</v>
      </c>
      <c r="I723" s="298">
        <v>20.186800000000002</v>
      </c>
      <c r="J723" s="298">
        <v>0</v>
      </c>
      <c r="K723" s="297">
        <v>0.1</v>
      </c>
      <c r="L723" s="297">
        <v>2.0099999999999998</v>
      </c>
      <c r="O723" s="40"/>
      <c r="P723" s="40"/>
      <c r="Q723" s="40"/>
      <c r="R723" s="40"/>
      <c r="S723" s="40"/>
      <c r="T723" s="40"/>
      <c r="U723" s="40"/>
      <c r="V723" s="40"/>
      <c r="W723" s="40"/>
      <c r="X723" s="40"/>
      <c r="Y723" s="40"/>
    </row>
    <row r="724" spans="1:25" ht="15.75" customHeight="1" x14ac:dyDescent="0.2">
      <c r="A724" s="40"/>
      <c r="B724" s="274" t="s">
        <v>347</v>
      </c>
      <c r="C724" s="296" t="s">
        <v>556</v>
      </c>
      <c r="D724" s="274" t="s">
        <v>40</v>
      </c>
      <c r="E724" s="274" t="s">
        <v>557</v>
      </c>
      <c r="F724" s="404" t="s">
        <v>348</v>
      </c>
      <c r="G724" s="404"/>
      <c r="H724" s="295" t="s">
        <v>55</v>
      </c>
      <c r="I724" s="298">
        <v>0.79249999999999998</v>
      </c>
      <c r="J724" s="298">
        <v>0</v>
      </c>
      <c r="K724" s="297">
        <v>3.23</v>
      </c>
      <c r="L724" s="297">
        <v>2.5499999999999998</v>
      </c>
      <c r="O724" s="40"/>
      <c r="P724" s="40"/>
      <c r="Q724" s="40"/>
      <c r="R724" s="40"/>
      <c r="S724" s="40"/>
      <c r="T724" s="40"/>
      <c r="U724" s="40"/>
      <c r="V724" s="40"/>
      <c r="W724" s="40"/>
      <c r="X724" s="40"/>
      <c r="Y724" s="40"/>
    </row>
    <row r="725" spans="1:25" ht="15.75" customHeight="1" x14ac:dyDescent="0.2">
      <c r="A725" s="40"/>
      <c r="B725" s="274" t="s">
        <v>347</v>
      </c>
      <c r="C725" s="296" t="s">
        <v>562</v>
      </c>
      <c r="D725" s="274" t="s">
        <v>40</v>
      </c>
      <c r="E725" s="274" t="s">
        <v>563</v>
      </c>
      <c r="F725" s="404" t="s">
        <v>348</v>
      </c>
      <c r="G725" s="404"/>
      <c r="H725" s="295" t="s">
        <v>44</v>
      </c>
      <c r="I725" s="298">
        <v>0.54410000000000003</v>
      </c>
      <c r="J725" s="298">
        <v>0</v>
      </c>
      <c r="K725" s="297">
        <v>0.24</v>
      </c>
      <c r="L725" s="297">
        <v>0.13</v>
      </c>
      <c r="O725" s="40"/>
      <c r="P725" s="40"/>
      <c r="Q725" s="40"/>
      <c r="R725" s="40"/>
      <c r="S725" s="40"/>
      <c r="T725" s="40"/>
      <c r="U725" s="40"/>
      <c r="V725" s="40"/>
      <c r="W725" s="40"/>
      <c r="X725" s="40"/>
      <c r="Y725" s="40"/>
    </row>
    <row r="726" spans="1:25" ht="15.75" customHeight="1" x14ac:dyDescent="0.2">
      <c r="A726" s="40"/>
      <c r="B726" s="274" t="s">
        <v>347</v>
      </c>
      <c r="C726" s="296" t="s">
        <v>546</v>
      </c>
      <c r="D726" s="274" t="s">
        <v>40</v>
      </c>
      <c r="E726" s="274" t="s">
        <v>547</v>
      </c>
      <c r="F726" s="404" t="s">
        <v>348</v>
      </c>
      <c r="G726" s="404"/>
      <c r="H726" s="295" t="s">
        <v>543</v>
      </c>
      <c r="I726" s="298">
        <v>2.9600000000000001E-2</v>
      </c>
      <c r="J726" s="298">
        <v>0</v>
      </c>
      <c r="K726" s="297">
        <v>51.26</v>
      </c>
      <c r="L726" s="297">
        <v>1.51</v>
      </c>
      <c r="O726" s="40"/>
      <c r="P726" s="40"/>
      <c r="Q726" s="40"/>
      <c r="R726" s="40"/>
      <c r="S726" s="40"/>
      <c r="T726" s="40"/>
      <c r="U726" s="40"/>
      <c r="V726" s="40"/>
      <c r="W726" s="40"/>
      <c r="X726" s="40"/>
      <c r="Y726" s="40"/>
    </row>
    <row r="727" spans="1:25" ht="15.75" customHeight="1" x14ac:dyDescent="0.2">
      <c r="A727" s="40"/>
      <c r="B727" s="274" t="s">
        <v>347</v>
      </c>
      <c r="C727" s="296" t="s">
        <v>550</v>
      </c>
      <c r="D727" s="274" t="s">
        <v>40</v>
      </c>
      <c r="E727" s="274" t="s">
        <v>551</v>
      </c>
      <c r="F727" s="404" t="s">
        <v>348</v>
      </c>
      <c r="G727" s="404"/>
      <c r="H727" s="295" t="s">
        <v>55</v>
      </c>
      <c r="I727" s="298">
        <v>0.91169999999999995</v>
      </c>
      <c r="J727" s="298">
        <v>0</v>
      </c>
      <c r="K727" s="297">
        <v>8.24</v>
      </c>
      <c r="L727" s="297">
        <v>7.51</v>
      </c>
      <c r="O727" s="40"/>
      <c r="P727" s="40"/>
      <c r="Q727" s="40"/>
      <c r="R727" s="40"/>
      <c r="S727" s="40"/>
      <c r="T727" s="40"/>
      <c r="U727" s="40"/>
      <c r="V727" s="40"/>
      <c r="W727" s="40"/>
      <c r="X727" s="40"/>
      <c r="Y727" s="40"/>
    </row>
    <row r="728" spans="1:25" ht="15.75" customHeight="1" x14ac:dyDescent="0.2">
      <c r="A728" s="40"/>
      <c r="B728" s="274" t="s">
        <v>347</v>
      </c>
      <c r="C728" s="296" t="s">
        <v>554</v>
      </c>
      <c r="D728" s="274" t="s">
        <v>40</v>
      </c>
      <c r="E728" s="274" t="s">
        <v>555</v>
      </c>
      <c r="F728" s="404" t="s">
        <v>348</v>
      </c>
      <c r="G728" s="404"/>
      <c r="H728" s="295" t="s">
        <v>55</v>
      </c>
      <c r="I728" s="298">
        <v>2.5026999999999999</v>
      </c>
      <c r="J728" s="298">
        <v>0</v>
      </c>
      <c r="K728" s="297">
        <v>0.36</v>
      </c>
      <c r="L728" s="297">
        <v>0.9</v>
      </c>
      <c r="O728" s="40"/>
      <c r="P728" s="40"/>
      <c r="Q728" s="40"/>
      <c r="R728" s="40"/>
      <c r="S728" s="40"/>
      <c r="T728" s="40"/>
      <c r="U728" s="40"/>
      <c r="V728" s="40"/>
      <c r="W728" s="40"/>
      <c r="X728" s="40"/>
      <c r="Y728" s="40"/>
    </row>
    <row r="729" spans="1:25" ht="15.75" customHeight="1" x14ac:dyDescent="0.2">
      <c r="A729" s="40"/>
      <c r="B729" s="274" t="s">
        <v>347</v>
      </c>
      <c r="C729" s="296" t="s">
        <v>558</v>
      </c>
      <c r="D729" s="274" t="s">
        <v>40</v>
      </c>
      <c r="E729" s="274" t="s">
        <v>559</v>
      </c>
      <c r="F729" s="404" t="s">
        <v>348</v>
      </c>
      <c r="G729" s="404"/>
      <c r="H729" s="295" t="s">
        <v>65</v>
      </c>
      <c r="I729" s="298">
        <v>1.0978000000000001</v>
      </c>
      <c r="J729" s="298">
        <v>0</v>
      </c>
      <c r="K729" s="297">
        <v>4.05</v>
      </c>
      <c r="L729" s="297">
        <v>4.4400000000000004</v>
      </c>
      <c r="O729" s="40"/>
      <c r="P729" s="40"/>
      <c r="Q729" s="40"/>
      <c r="R729" s="40"/>
      <c r="S729" s="40"/>
      <c r="T729" s="40"/>
      <c r="U729" s="40"/>
      <c r="V729" s="40"/>
      <c r="W729" s="40"/>
      <c r="X729" s="40"/>
      <c r="Y729" s="40"/>
    </row>
    <row r="730" spans="1:25" ht="15.75" customHeight="1" x14ac:dyDescent="0.2">
      <c r="A730" s="40"/>
      <c r="B730" s="275"/>
      <c r="C730" s="275"/>
      <c r="D730" s="275"/>
      <c r="E730" s="275"/>
      <c r="F730" s="275"/>
      <c r="G730" s="275" t="s">
        <v>331</v>
      </c>
      <c r="H730" s="302">
        <v>19.670000000000002</v>
      </c>
      <c r="I730" s="275" t="s">
        <v>332</v>
      </c>
      <c r="J730" s="302">
        <v>0</v>
      </c>
      <c r="K730" s="275" t="s">
        <v>333</v>
      </c>
      <c r="L730" s="302">
        <v>19.670000000000002</v>
      </c>
      <c r="O730" s="40"/>
      <c r="P730" s="40"/>
      <c r="Q730" s="40"/>
      <c r="R730" s="40"/>
      <c r="S730" s="40"/>
      <c r="T730" s="40"/>
      <c r="U730" s="40"/>
      <c r="V730" s="40"/>
      <c r="W730" s="40"/>
      <c r="X730" s="40"/>
      <c r="Y730" s="40"/>
    </row>
    <row r="731" spans="1:25" ht="15.75" customHeight="1" thickBot="1" x14ac:dyDescent="0.25">
      <c r="A731" s="40"/>
      <c r="B731" s="275"/>
      <c r="C731" s="275"/>
      <c r="D731" s="275"/>
      <c r="E731" s="275"/>
      <c r="F731" s="275"/>
      <c r="G731" s="275" t="s">
        <v>334</v>
      </c>
      <c r="H731" s="302">
        <v>28.04</v>
      </c>
      <c r="I731" s="409"/>
      <c r="J731" s="409" t="s">
        <v>335</v>
      </c>
      <c r="K731" s="275"/>
      <c r="L731" s="302">
        <v>162.83000000000001</v>
      </c>
      <c r="O731" s="40"/>
      <c r="P731" s="40"/>
      <c r="Q731" s="40"/>
      <c r="R731" s="40"/>
      <c r="S731" s="40"/>
      <c r="T731" s="40"/>
      <c r="U731" s="40"/>
      <c r="V731" s="40"/>
      <c r="W731" s="40"/>
      <c r="X731" s="40"/>
      <c r="Y731" s="40"/>
    </row>
    <row r="732" spans="1:25" ht="15.75" customHeight="1" thickTop="1" x14ac:dyDescent="0.2">
      <c r="A732" s="40"/>
      <c r="B732" s="289"/>
      <c r="C732" s="289"/>
      <c r="D732" s="289"/>
      <c r="E732" s="289"/>
      <c r="F732" s="289"/>
      <c r="G732" s="289"/>
      <c r="H732" s="289"/>
      <c r="I732" s="289"/>
      <c r="J732" s="289"/>
      <c r="K732" s="289"/>
      <c r="L732" s="289"/>
      <c r="O732" s="40"/>
      <c r="P732" s="40"/>
      <c r="Q732" s="40"/>
      <c r="R732" s="40"/>
      <c r="S732" s="40"/>
      <c r="T732" s="40"/>
      <c r="U732" s="40"/>
      <c r="V732" s="40"/>
      <c r="W732" s="40"/>
      <c r="X732" s="40"/>
      <c r="Y732" s="40"/>
    </row>
    <row r="733" spans="1:25" ht="15.75" customHeight="1" x14ac:dyDescent="0.2">
      <c r="A733" s="40"/>
      <c r="B733" s="276" t="s">
        <v>1442</v>
      </c>
      <c r="C733" s="277" t="s">
        <v>28</v>
      </c>
      <c r="D733" s="276" t="s">
        <v>29</v>
      </c>
      <c r="E733" s="276" t="s">
        <v>30</v>
      </c>
      <c r="F733" s="405" t="s">
        <v>318</v>
      </c>
      <c r="G733" s="405"/>
      <c r="H733" s="284" t="s">
        <v>31</v>
      </c>
      <c r="I733" s="277" t="s">
        <v>32</v>
      </c>
      <c r="J733" s="277" t="s">
        <v>2407</v>
      </c>
      <c r="K733" s="277" t="s">
        <v>33</v>
      </c>
      <c r="L733" s="277" t="s">
        <v>35</v>
      </c>
      <c r="O733" s="40"/>
      <c r="P733" s="40"/>
      <c r="Q733" s="40"/>
      <c r="R733" s="40"/>
      <c r="S733" s="40"/>
      <c r="T733" s="40"/>
      <c r="U733" s="40"/>
      <c r="V733" s="40"/>
      <c r="W733" s="40"/>
      <c r="X733" s="40"/>
      <c r="Y733" s="40"/>
    </row>
    <row r="734" spans="1:25" ht="15.75" customHeight="1" x14ac:dyDescent="0.2">
      <c r="A734" s="40"/>
      <c r="B734" s="273" t="s">
        <v>319</v>
      </c>
      <c r="C734" s="286" t="s">
        <v>2237</v>
      </c>
      <c r="D734" s="273" t="s">
        <v>99</v>
      </c>
      <c r="E734" s="273" t="s">
        <v>2238</v>
      </c>
      <c r="F734" s="403" t="s">
        <v>354</v>
      </c>
      <c r="G734" s="403"/>
      <c r="H734" s="285" t="s">
        <v>41</v>
      </c>
      <c r="I734" s="288">
        <v>1</v>
      </c>
      <c r="J734" s="287"/>
      <c r="K734" s="287">
        <v>185.77</v>
      </c>
      <c r="L734" s="287">
        <v>185.77</v>
      </c>
      <c r="O734" s="40"/>
      <c r="P734" s="40"/>
      <c r="Q734" s="40"/>
      <c r="R734" s="40"/>
      <c r="S734" s="40"/>
      <c r="T734" s="40"/>
      <c r="U734" s="40"/>
      <c r="V734" s="40"/>
      <c r="W734" s="40"/>
      <c r="X734" s="40"/>
      <c r="Y734" s="40"/>
    </row>
    <row r="735" spans="1:25" ht="15.75" customHeight="1" x14ac:dyDescent="0.2">
      <c r="A735" s="40"/>
      <c r="B735" s="278" t="s">
        <v>321</v>
      </c>
      <c r="C735" s="291" t="s">
        <v>322</v>
      </c>
      <c r="D735" s="278" t="s">
        <v>40</v>
      </c>
      <c r="E735" s="278" t="s">
        <v>323</v>
      </c>
      <c r="F735" s="407" t="s">
        <v>324</v>
      </c>
      <c r="G735" s="407"/>
      <c r="H735" s="290" t="s">
        <v>325</v>
      </c>
      <c r="I735" s="294">
        <v>0.19500000000000001</v>
      </c>
      <c r="J735" s="294">
        <v>0</v>
      </c>
      <c r="K735" s="292">
        <v>23.08</v>
      </c>
      <c r="L735" s="292">
        <v>4.5</v>
      </c>
      <c r="O735" s="40"/>
      <c r="P735" s="40"/>
      <c r="Q735" s="40"/>
      <c r="R735" s="40"/>
      <c r="S735" s="40"/>
      <c r="T735" s="40"/>
      <c r="U735" s="40"/>
      <c r="V735" s="40"/>
      <c r="W735" s="40"/>
      <c r="X735" s="40"/>
      <c r="Y735" s="40"/>
    </row>
    <row r="736" spans="1:25" ht="15.75" customHeight="1" x14ac:dyDescent="0.2">
      <c r="A736" s="40"/>
      <c r="B736" s="278" t="s">
        <v>321</v>
      </c>
      <c r="C736" s="291" t="s">
        <v>544</v>
      </c>
      <c r="D736" s="278" t="s">
        <v>40</v>
      </c>
      <c r="E736" s="278" t="s">
        <v>545</v>
      </c>
      <c r="F736" s="407" t="s">
        <v>324</v>
      </c>
      <c r="G736" s="407"/>
      <c r="H736" s="290" t="s">
        <v>325</v>
      </c>
      <c r="I736" s="294">
        <v>0.59499999999999997</v>
      </c>
      <c r="J736" s="294">
        <v>0</v>
      </c>
      <c r="K736" s="292">
        <v>32.04</v>
      </c>
      <c r="L736" s="292">
        <v>19.059999999999999</v>
      </c>
      <c r="O736" s="40"/>
      <c r="P736" s="40"/>
      <c r="Q736" s="40"/>
      <c r="R736" s="40"/>
      <c r="S736" s="40"/>
      <c r="T736" s="40"/>
      <c r="U736" s="40"/>
      <c r="V736" s="40"/>
      <c r="W736" s="40"/>
      <c r="X736" s="40"/>
      <c r="Y736" s="40"/>
    </row>
    <row r="737" spans="1:25" ht="15.75" customHeight="1" x14ac:dyDescent="0.2">
      <c r="A737" s="40"/>
      <c r="B737" s="278" t="s">
        <v>321</v>
      </c>
      <c r="C737" s="291" t="s">
        <v>2090</v>
      </c>
      <c r="D737" s="278" t="s">
        <v>143</v>
      </c>
      <c r="E737" s="278" t="s">
        <v>2091</v>
      </c>
      <c r="F737" s="407" t="s">
        <v>2093</v>
      </c>
      <c r="G737" s="407"/>
      <c r="H737" s="290" t="s">
        <v>41</v>
      </c>
      <c r="I737" s="294">
        <v>1.02</v>
      </c>
      <c r="J737" s="294">
        <v>0</v>
      </c>
      <c r="K737" s="292">
        <v>65.39</v>
      </c>
      <c r="L737" s="292">
        <v>66.69</v>
      </c>
      <c r="O737" s="40"/>
      <c r="P737" s="40"/>
      <c r="Q737" s="40"/>
      <c r="R737" s="40"/>
      <c r="S737" s="40"/>
      <c r="T737" s="40"/>
      <c r="U737" s="40"/>
      <c r="V737" s="40"/>
      <c r="W737" s="40"/>
      <c r="X737" s="40"/>
      <c r="Y737" s="40"/>
    </row>
    <row r="738" spans="1:25" ht="15.75" customHeight="1" x14ac:dyDescent="0.2">
      <c r="A738" s="40"/>
      <c r="B738" s="274" t="s">
        <v>347</v>
      </c>
      <c r="C738" s="296" t="s">
        <v>550</v>
      </c>
      <c r="D738" s="274" t="s">
        <v>40</v>
      </c>
      <c r="E738" s="274" t="s">
        <v>551</v>
      </c>
      <c r="F738" s="404" t="s">
        <v>348</v>
      </c>
      <c r="G738" s="404"/>
      <c r="H738" s="295" t="s">
        <v>55</v>
      </c>
      <c r="I738" s="298">
        <v>0.91169999999999995</v>
      </c>
      <c r="J738" s="298">
        <v>0</v>
      </c>
      <c r="K738" s="297">
        <v>8.24</v>
      </c>
      <c r="L738" s="297">
        <v>7.51</v>
      </c>
      <c r="O738" s="40"/>
      <c r="P738" s="40"/>
      <c r="Q738" s="40"/>
      <c r="R738" s="40"/>
      <c r="S738" s="40"/>
      <c r="T738" s="40"/>
      <c r="U738" s="40"/>
      <c r="V738" s="40"/>
      <c r="W738" s="40"/>
      <c r="X738" s="40"/>
      <c r="Y738" s="40"/>
    </row>
    <row r="739" spans="1:25" ht="15.75" customHeight="1" x14ac:dyDescent="0.2">
      <c r="A739" s="40"/>
      <c r="B739" s="274" t="s">
        <v>347</v>
      </c>
      <c r="C739" s="296" t="s">
        <v>546</v>
      </c>
      <c r="D739" s="274" t="s">
        <v>40</v>
      </c>
      <c r="E739" s="274" t="s">
        <v>547</v>
      </c>
      <c r="F739" s="404" t="s">
        <v>348</v>
      </c>
      <c r="G739" s="404"/>
      <c r="H739" s="295" t="s">
        <v>543</v>
      </c>
      <c r="I739" s="298">
        <v>2.9600000000000001E-2</v>
      </c>
      <c r="J739" s="298">
        <v>0</v>
      </c>
      <c r="K739" s="297">
        <v>51.26</v>
      </c>
      <c r="L739" s="297">
        <v>1.51</v>
      </c>
      <c r="O739" s="40"/>
      <c r="P739" s="40"/>
      <c r="Q739" s="40"/>
      <c r="R739" s="40"/>
      <c r="S739" s="40"/>
      <c r="T739" s="40"/>
      <c r="U739" s="40"/>
      <c r="V739" s="40"/>
      <c r="W739" s="40"/>
      <c r="X739" s="40"/>
      <c r="Y739" s="40"/>
    </row>
    <row r="740" spans="1:25" ht="15.75" customHeight="1" x14ac:dyDescent="0.2">
      <c r="A740" s="40"/>
      <c r="B740" s="274" t="s">
        <v>347</v>
      </c>
      <c r="C740" s="296" t="s">
        <v>556</v>
      </c>
      <c r="D740" s="274" t="s">
        <v>40</v>
      </c>
      <c r="E740" s="274" t="s">
        <v>557</v>
      </c>
      <c r="F740" s="404" t="s">
        <v>348</v>
      </c>
      <c r="G740" s="404"/>
      <c r="H740" s="295" t="s">
        <v>55</v>
      </c>
      <c r="I740" s="298">
        <v>0.79249999999999998</v>
      </c>
      <c r="J740" s="298">
        <v>0</v>
      </c>
      <c r="K740" s="297">
        <v>3.23</v>
      </c>
      <c r="L740" s="297">
        <v>2.5499999999999998</v>
      </c>
      <c r="O740" s="40"/>
      <c r="P740" s="40"/>
      <c r="Q740" s="40"/>
      <c r="R740" s="40"/>
      <c r="S740" s="40"/>
      <c r="T740" s="40"/>
      <c r="U740" s="40"/>
      <c r="V740" s="40"/>
      <c r="W740" s="40"/>
      <c r="X740" s="40"/>
      <c r="Y740" s="40"/>
    </row>
    <row r="741" spans="1:25" ht="15.75" customHeight="1" x14ac:dyDescent="0.2">
      <c r="A741" s="40"/>
      <c r="B741" s="274" t="s">
        <v>347</v>
      </c>
      <c r="C741" s="296" t="s">
        <v>552</v>
      </c>
      <c r="D741" s="274" t="s">
        <v>40</v>
      </c>
      <c r="E741" s="274" t="s">
        <v>553</v>
      </c>
      <c r="F741" s="404" t="s">
        <v>348</v>
      </c>
      <c r="G741" s="404"/>
      <c r="H741" s="295" t="s">
        <v>55</v>
      </c>
      <c r="I741" s="298">
        <v>2.9138999999999999</v>
      </c>
      <c r="J741" s="298">
        <v>0</v>
      </c>
      <c r="K741" s="297">
        <v>9.35</v>
      </c>
      <c r="L741" s="297">
        <v>27.24</v>
      </c>
      <c r="O741" s="40"/>
      <c r="P741" s="40"/>
      <c r="Q741" s="40"/>
      <c r="R741" s="40"/>
      <c r="S741" s="40"/>
      <c r="T741" s="40"/>
      <c r="U741" s="40"/>
      <c r="V741" s="40"/>
      <c r="W741" s="40"/>
      <c r="X741" s="40"/>
      <c r="Y741" s="40"/>
    </row>
    <row r="742" spans="1:25" ht="15.75" customHeight="1" x14ac:dyDescent="0.2">
      <c r="A742" s="40"/>
      <c r="B742" s="274" t="s">
        <v>347</v>
      </c>
      <c r="C742" s="296" t="s">
        <v>554</v>
      </c>
      <c r="D742" s="274" t="s">
        <v>40</v>
      </c>
      <c r="E742" s="274" t="s">
        <v>555</v>
      </c>
      <c r="F742" s="404" t="s">
        <v>348</v>
      </c>
      <c r="G742" s="404"/>
      <c r="H742" s="295" t="s">
        <v>55</v>
      </c>
      <c r="I742" s="298">
        <v>2.5026999999999999</v>
      </c>
      <c r="J742" s="298">
        <v>0</v>
      </c>
      <c r="K742" s="297">
        <v>0.36</v>
      </c>
      <c r="L742" s="297">
        <v>0.9</v>
      </c>
      <c r="O742" s="40"/>
      <c r="P742" s="40"/>
      <c r="Q742" s="40"/>
      <c r="R742" s="40"/>
      <c r="S742" s="40"/>
      <c r="T742" s="40"/>
      <c r="U742" s="40"/>
      <c r="V742" s="40"/>
      <c r="W742" s="40"/>
      <c r="X742" s="40"/>
      <c r="Y742" s="40"/>
    </row>
    <row r="743" spans="1:25" ht="15.75" customHeight="1" x14ac:dyDescent="0.2">
      <c r="A743" s="40"/>
      <c r="B743" s="274" t="s">
        <v>347</v>
      </c>
      <c r="C743" s="296" t="s">
        <v>548</v>
      </c>
      <c r="D743" s="274" t="s">
        <v>40</v>
      </c>
      <c r="E743" s="274" t="s">
        <v>549</v>
      </c>
      <c r="F743" s="404" t="s">
        <v>348</v>
      </c>
      <c r="G743" s="404"/>
      <c r="H743" s="295" t="s">
        <v>41</v>
      </c>
      <c r="I743" s="298">
        <v>2.1059999999999999</v>
      </c>
      <c r="J743" s="298">
        <v>0</v>
      </c>
      <c r="K743" s="297">
        <v>23.38</v>
      </c>
      <c r="L743" s="297">
        <v>49.23</v>
      </c>
      <c r="O743" s="40"/>
      <c r="P743" s="40"/>
      <c r="Q743" s="40"/>
      <c r="R743" s="40"/>
      <c r="S743" s="40"/>
      <c r="T743" s="40"/>
      <c r="U743" s="40"/>
      <c r="V743" s="40"/>
      <c r="W743" s="40"/>
      <c r="X743" s="40"/>
      <c r="Y743" s="40"/>
    </row>
    <row r="744" spans="1:25" ht="15.75" customHeight="1" x14ac:dyDescent="0.2">
      <c r="A744" s="40"/>
      <c r="B744" s="274" t="s">
        <v>347</v>
      </c>
      <c r="C744" s="296" t="s">
        <v>560</v>
      </c>
      <c r="D744" s="274" t="s">
        <v>40</v>
      </c>
      <c r="E744" s="274" t="s">
        <v>561</v>
      </c>
      <c r="F744" s="404" t="s">
        <v>348</v>
      </c>
      <c r="G744" s="404"/>
      <c r="H744" s="295" t="s">
        <v>44</v>
      </c>
      <c r="I744" s="298">
        <v>20.186800000000002</v>
      </c>
      <c r="J744" s="298">
        <v>0</v>
      </c>
      <c r="K744" s="297">
        <v>0.1</v>
      </c>
      <c r="L744" s="297">
        <v>2.0099999999999998</v>
      </c>
      <c r="O744" s="40"/>
      <c r="P744" s="40"/>
      <c r="Q744" s="40"/>
      <c r="R744" s="40"/>
      <c r="S744" s="40"/>
      <c r="T744" s="40"/>
      <c r="U744" s="40"/>
      <c r="V744" s="40"/>
      <c r="W744" s="40"/>
      <c r="X744" s="40"/>
      <c r="Y744" s="40"/>
    </row>
    <row r="745" spans="1:25" ht="15.75" customHeight="1" x14ac:dyDescent="0.2">
      <c r="A745" s="40"/>
      <c r="B745" s="274" t="s">
        <v>347</v>
      </c>
      <c r="C745" s="296" t="s">
        <v>562</v>
      </c>
      <c r="D745" s="274" t="s">
        <v>40</v>
      </c>
      <c r="E745" s="274" t="s">
        <v>563</v>
      </c>
      <c r="F745" s="404" t="s">
        <v>348</v>
      </c>
      <c r="G745" s="404"/>
      <c r="H745" s="295" t="s">
        <v>44</v>
      </c>
      <c r="I745" s="298">
        <v>0.54410000000000003</v>
      </c>
      <c r="J745" s="298">
        <v>0</v>
      </c>
      <c r="K745" s="297">
        <v>0.24</v>
      </c>
      <c r="L745" s="297">
        <v>0.13</v>
      </c>
      <c r="O745" s="40"/>
      <c r="P745" s="40"/>
      <c r="Q745" s="40"/>
      <c r="R745" s="40"/>
      <c r="S745" s="40"/>
      <c r="T745" s="40"/>
      <c r="U745" s="40"/>
      <c r="V745" s="40"/>
      <c r="W745" s="40"/>
      <c r="X745" s="40"/>
      <c r="Y745" s="40"/>
    </row>
    <row r="746" spans="1:25" ht="15.75" customHeight="1" x14ac:dyDescent="0.2">
      <c r="A746" s="40"/>
      <c r="B746" s="274" t="s">
        <v>347</v>
      </c>
      <c r="C746" s="296" t="s">
        <v>558</v>
      </c>
      <c r="D746" s="274" t="s">
        <v>40</v>
      </c>
      <c r="E746" s="274" t="s">
        <v>559</v>
      </c>
      <c r="F746" s="404" t="s">
        <v>348</v>
      </c>
      <c r="G746" s="404"/>
      <c r="H746" s="295" t="s">
        <v>65</v>
      </c>
      <c r="I746" s="298">
        <v>1.0978000000000001</v>
      </c>
      <c r="J746" s="298">
        <v>0</v>
      </c>
      <c r="K746" s="297">
        <v>4.05</v>
      </c>
      <c r="L746" s="297">
        <v>4.4400000000000004</v>
      </c>
      <c r="O746" s="40"/>
      <c r="P746" s="40"/>
      <c r="Q746" s="40"/>
      <c r="R746" s="40"/>
      <c r="S746" s="40"/>
      <c r="T746" s="40"/>
      <c r="U746" s="40"/>
      <c r="V746" s="40"/>
      <c r="W746" s="40"/>
      <c r="X746" s="40"/>
      <c r="Y746" s="40"/>
    </row>
    <row r="747" spans="1:25" ht="15.75" customHeight="1" x14ac:dyDescent="0.2">
      <c r="A747" s="40"/>
      <c r="B747" s="275"/>
      <c r="C747" s="275"/>
      <c r="D747" s="275"/>
      <c r="E747" s="275"/>
      <c r="F747" s="275"/>
      <c r="G747" s="275" t="s">
        <v>331</v>
      </c>
      <c r="H747" s="302">
        <v>19.670000000000002</v>
      </c>
      <c r="I747" s="275" t="s">
        <v>332</v>
      </c>
      <c r="J747" s="302">
        <v>0</v>
      </c>
      <c r="K747" s="275" t="s">
        <v>333</v>
      </c>
      <c r="L747" s="302">
        <v>19.670000000000002</v>
      </c>
      <c r="O747" s="40"/>
      <c r="P747" s="40"/>
      <c r="Q747" s="40"/>
      <c r="R747" s="40"/>
      <c r="S747" s="40"/>
      <c r="T747" s="40"/>
      <c r="U747" s="40"/>
      <c r="V747" s="40"/>
      <c r="W747" s="40"/>
      <c r="X747" s="40"/>
      <c r="Y747" s="40"/>
    </row>
    <row r="748" spans="1:25" ht="15.75" customHeight="1" thickBot="1" x14ac:dyDescent="0.25">
      <c r="A748" s="40"/>
      <c r="B748" s="275"/>
      <c r="C748" s="275"/>
      <c r="D748" s="275"/>
      <c r="E748" s="275"/>
      <c r="F748" s="275"/>
      <c r="G748" s="275" t="s">
        <v>334</v>
      </c>
      <c r="H748" s="302">
        <v>38.65</v>
      </c>
      <c r="I748" s="409"/>
      <c r="J748" s="409" t="s">
        <v>335</v>
      </c>
      <c r="K748" s="275"/>
      <c r="L748" s="302">
        <v>224.42</v>
      </c>
      <c r="O748" s="40"/>
      <c r="P748" s="40"/>
      <c r="Q748" s="40"/>
      <c r="R748" s="40"/>
      <c r="S748" s="40"/>
      <c r="T748" s="40"/>
      <c r="U748" s="40"/>
      <c r="V748" s="40"/>
      <c r="W748" s="40"/>
      <c r="X748" s="40"/>
      <c r="Y748" s="40"/>
    </row>
    <row r="749" spans="1:25" ht="15.75" customHeight="1" thickTop="1" x14ac:dyDescent="0.2">
      <c r="A749" s="40"/>
      <c r="B749" s="289"/>
      <c r="C749" s="289"/>
      <c r="D749" s="289"/>
      <c r="E749" s="289"/>
      <c r="F749" s="289"/>
      <c r="G749" s="289"/>
      <c r="H749" s="289"/>
      <c r="I749" s="289"/>
      <c r="J749" s="289"/>
      <c r="K749" s="289"/>
      <c r="L749" s="289"/>
      <c r="O749" s="40"/>
      <c r="P749" s="40"/>
      <c r="Q749" s="40"/>
      <c r="R749" s="40"/>
      <c r="S749" s="40"/>
      <c r="T749" s="40"/>
      <c r="U749" s="40"/>
      <c r="V749" s="40"/>
      <c r="W749" s="40"/>
      <c r="X749" s="40"/>
      <c r="Y749" s="40"/>
    </row>
    <row r="750" spans="1:25" ht="15.75" customHeight="1" x14ac:dyDescent="0.2">
      <c r="A750" s="40"/>
      <c r="B750" s="276" t="s">
        <v>2089</v>
      </c>
      <c r="C750" s="277" t="s">
        <v>28</v>
      </c>
      <c r="D750" s="276" t="s">
        <v>29</v>
      </c>
      <c r="E750" s="276" t="s">
        <v>30</v>
      </c>
      <c r="F750" s="405" t="s">
        <v>318</v>
      </c>
      <c r="G750" s="405"/>
      <c r="H750" s="284" t="s">
        <v>31</v>
      </c>
      <c r="I750" s="277" t="s">
        <v>32</v>
      </c>
      <c r="J750" s="277" t="s">
        <v>2407</v>
      </c>
      <c r="K750" s="277" t="s">
        <v>33</v>
      </c>
      <c r="L750" s="277" t="s">
        <v>35</v>
      </c>
      <c r="O750" s="40"/>
      <c r="P750" s="40"/>
      <c r="Q750" s="40"/>
      <c r="R750" s="40"/>
      <c r="S750" s="40"/>
      <c r="T750" s="40"/>
      <c r="U750" s="40"/>
      <c r="V750" s="40"/>
      <c r="W750" s="40"/>
      <c r="X750" s="40"/>
      <c r="Y750" s="40"/>
    </row>
    <row r="751" spans="1:25" ht="15.75" customHeight="1" x14ac:dyDescent="0.2">
      <c r="A751" s="40"/>
      <c r="B751" s="273" t="s">
        <v>319</v>
      </c>
      <c r="C751" s="286" t="s">
        <v>2239</v>
      </c>
      <c r="D751" s="273" t="s">
        <v>99</v>
      </c>
      <c r="E751" s="273" t="s">
        <v>2240</v>
      </c>
      <c r="F751" s="403" t="s">
        <v>354</v>
      </c>
      <c r="G751" s="403"/>
      <c r="H751" s="285" t="s">
        <v>41</v>
      </c>
      <c r="I751" s="288">
        <v>1</v>
      </c>
      <c r="J751" s="287"/>
      <c r="K751" s="287">
        <v>201.48</v>
      </c>
      <c r="L751" s="287">
        <v>201.48</v>
      </c>
      <c r="O751" s="40"/>
      <c r="P751" s="40"/>
      <c r="Q751" s="40"/>
      <c r="R751" s="40"/>
      <c r="S751" s="40"/>
      <c r="T751" s="40"/>
      <c r="U751" s="40"/>
      <c r="V751" s="40"/>
      <c r="W751" s="40"/>
      <c r="X751" s="40"/>
      <c r="Y751" s="40"/>
    </row>
    <row r="752" spans="1:25" ht="15.75" customHeight="1" x14ac:dyDescent="0.2">
      <c r="A752" s="40"/>
      <c r="B752" s="278" t="s">
        <v>321</v>
      </c>
      <c r="C752" s="291" t="s">
        <v>544</v>
      </c>
      <c r="D752" s="278" t="s">
        <v>40</v>
      </c>
      <c r="E752" s="278" t="s">
        <v>545</v>
      </c>
      <c r="F752" s="407" t="s">
        <v>324</v>
      </c>
      <c r="G752" s="407"/>
      <c r="H752" s="290" t="s">
        <v>325</v>
      </c>
      <c r="I752" s="294">
        <v>0.59499999999999997</v>
      </c>
      <c r="J752" s="294">
        <v>0</v>
      </c>
      <c r="K752" s="292">
        <v>32.04</v>
      </c>
      <c r="L752" s="292">
        <v>19.059999999999999</v>
      </c>
      <c r="O752" s="40"/>
      <c r="P752" s="40"/>
      <c r="Q752" s="40"/>
      <c r="R752" s="40"/>
      <c r="S752" s="40"/>
      <c r="T752" s="40"/>
      <c r="U752" s="40"/>
      <c r="V752" s="40"/>
      <c r="W752" s="40"/>
      <c r="X752" s="40"/>
      <c r="Y752" s="40"/>
    </row>
    <row r="753" spans="1:25" ht="15.75" customHeight="1" x14ac:dyDescent="0.2">
      <c r="A753" s="40"/>
      <c r="B753" s="278" t="s">
        <v>321</v>
      </c>
      <c r="C753" s="291" t="s">
        <v>322</v>
      </c>
      <c r="D753" s="278" t="s">
        <v>40</v>
      </c>
      <c r="E753" s="278" t="s">
        <v>323</v>
      </c>
      <c r="F753" s="407" t="s">
        <v>324</v>
      </c>
      <c r="G753" s="407"/>
      <c r="H753" s="290" t="s">
        <v>325</v>
      </c>
      <c r="I753" s="294">
        <v>0.19500000000000001</v>
      </c>
      <c r="J753" s="294">
        <v>0</v>
      </c>
      <c r="K753" s="292">
        <v>23.08</v>
      </c>
      <c r="L753" s="292">
        <v>4.5</v>
      </c>
      <c r="O753" s="40"/>
      <c r="P753" s="40"/>
      <c r="Q753" s="40"/>
      <c r="R753" s="40"/>
      <c r="S753" s="40"/>
      <c r="T753" s="40"/>
      <c r="U753" s="40"/>
      <c r="V753" s="40"/>
      <c r="W753" s="40"/>
      <c r="X753" s="40"/>
      <c r="Y753" s="40"/>
    </row>
    <row r="754" spans="1:25" ht="15.75" customHeight="1" x14ac:dyDescent="0.2">
      <c r="A754" s="40"/>
      <c r="B754" s="278" t="s">
        <v>321</v>
      </c>
      <c r="C754" s="291" t="s">
        <v>2090</v>
      </c>
      <c r="D754" s="278" t="s">
        <v>143</v>
      </c>
      <c r="E754" s="278" t="s">
        <v>2091</v>
      </c>
      <c r="F754" s="407" t="s">
        <v>2093</v>
      </c>
      <c r="G754" s="407"/>
      <c r="H754" s="290" t="s">
        <v>41</v>
      </c>
      <c r="I754" s="294">
        <v>1.02</v>
      </c>
      <c r="J754" s="294">
        <v>0</v>
      </c>
      <c r="K754" s="292">
        <v>65.39</v>
      </c>
      <c r="L754" s="292">
        <v>66.69</v>
      </c>
      <c r="O754" s="40"/>
      <c r="P754" s="40"/>
      <c r="Q754" s="40"/>
      <c r="R754" s="40"/>
      <c r="S754" s="40"/>
      <c r="T754" s="40"/>
      <c r="U754" s="40"/>
      <c r="V754" s="40"/>
      <c r="W754" s="40"/>
      <c r="X754" s="40"/>
      <c r="Y754" s="40"/>
    </row>
    <row r="755" spans="1:25" ht="15.75" customHeight="1" x14ac:dyDescent="0.2">
      <c r="A755" s="40"/>
      <c r="B755" s="274" t="s">
        <v>347</v>
      </c>
      <c r="C755" s="296" t="s">
        <v>2107</v>
      </c>
      <c r="D755" s="274" t="s">
        <v>40</v>
      </c>
      <c r="E755" s="274" t="s">
        <v>2108</v>
      </c>
      <c r="F755" s="404" t="s">
        <v>348</v>
      </c>
      <c r="G755" s="404"/>
      <c r="H755" s="295" t="s">
        <v>41</v>
      </c>
      <c r="I755" s="298">
        <v>2.1059999999999999</v>
      </c>
      <c r="J755" s="298">
        <v>0</v>
      </c>
      <c r="K755" s="297">
        <v>30.84</v>
      </c>
      <c r="L755" s="297">
        <v>64.94</v>
      </c>
      <c r="O755" s="40"/>
      <c r="P755" s="40"/>
      <c r="Q755" s="40"/>
      <c r="R755" s="40"/>
      <c r="S755" s="40"/>
      <c r="T755" s="40"/>
      <c r="U755" s="40"/>
      <c r="V755" s="40"/>
      <c r="W755" s="40"/>
      <c r="X755" s="40"/>
      <c r="Y755" s="40"/>
    </row>
    <row r="756" spans="1:25" ht="15.75" customHeight="1" x14ac:dyDescent="0.2">
      <c r="A756" s="40"/>
      <c r="B756" s="274" t="s">
        <v>347</v>
      </c>
      <c r="C756" s="296" t="s">
        <v>560</v>
      </c>
      <c r="D756" s="274" t="s">
        <v>40</v>
      </c>
      <c r="E756" s="274" t="s">
        <v>561</v>
      </c>
      <c r="F756" s="404" t="s">
        <v>348</v>
      </c>
      <c r="G756" s="404"/>
      <c r="H756" s="295" t="s">
        <v>44</v>
      </c>
      <c r="I756" s="298">
        <v>20.186800000000002</v>
      </c>
      <c r="J756" s="298">
        <v>0</v>
      </c>
      <c r="K756" s="297">
        <v>0.1</v>
      </c>
      <c r="L756" s="297">
        <v>2.0099999999999998</v>
      </c>
      <c r="O756" s="40"/>
      <c r="P756" s="40"/>
      <c r="Q756" s="40"/>
      <c r="R756" s="40"/>
      <c r="S756" s="40"/>
      <c r="T756" s="40"/>
      <c r="U756" s="40"/>
      <c r="V756" s="40"/>
      <c r="W756" s="40"/>
      <c r="X756" s="40"/>
      <c r="Y756" s="40"/>
    </row>
    <row r="757" spans="1:25" ht="15.75" customHeight="1" x14ac:dyDescent="0.2">
      <c r="A757" s="40"/>
      <c r="B757" s="274" t="s">
        <v>347</v>
      </c>
      <c r="C757" s="296" t="s">
        <v>554</v>
      </c>
      <c r="D757" s="274" t="s">
        <v>40</v>
      </c>
      <c r="E757" s="274" t="s">
        <v>555</v>
      </c>
      <c r="F757" s="404" t="s">
        <v>348</v>
      </c>
      <c r="G757" s="404"/>
      <c r="H757" s="295" t="s">
        <v>55</v>
      </c>
      <c r="I757" s="298">
        <v>2.5026999999999999</v>
      </c>
      <c r="J757" s="298">
        <v>0</v>
      </c>
      <c r="K757" s="297">
        <v>0.36</v>
      </c>
      <c r="L757" s="297">
        <v>0.9</v>
      </c>
      <c r="O757" s="40"/>
      <c r="P757" s="40"/>
      <c r="Q757" s="40"/>
      <c r="R757" s="40"/>
      <c r="S757" s="40"/>
      <c r="T757" s="40"/>
      <c r="U757" s="40"/>
      <c r="V757" s="40"/>
      <c r="W757" s="40"/>
      <c r="X757" s="40"/>
      <c r="Y757" s="40"/>
    </row>
    <row r="758" spans="1:25" ht="15.75" customHeight="1" x14ac:dyDescent="0.2">
      <c r="A758" s="40"/>
      <c r="B758" s="274" t="s">
        <v>347</v>
      </c>
      <c r="C758" s="296" t="s">
        <v>552</v>
      </c>
      <c r="D758" s="274" t="s">
        <v>40</v>
      </c>
      <c r="E758" s="274" t="s">
        <v>553</v>
      </c>
      <c r="F758" s="404" t="s">
        <v>348</v>
      </c>
      <c r="G758" s="404"/>
      <c r="H758" s="295" t="s">
        <v>55</v>
      </c>
      <c r="I758" s="298">
        <v>2.9138999999999999</v>
      </c>
      <c r="J758" s="298">
        <v>0</v>
      </c>
      <c r="K758" s="297">
        <v>9.35</v>
      </c>
      <c r="L758" s="297">
        <v>27.24</v>
      </c>
      <c r="O758" s="40"/>
      <c r="P758" s="40"/>
      <c r="Q758" s="40"/>
      <c r="R758" s="40"/>
      <c r="S758" s="40"/>
      <c r="T758" s="40"/>
      <c r="U758" s="40"/>
      <c r="V758" s="40"/>
      <c r="W758" s="40"/>
      <c r="X758" s="40"/>
      <c r="Y758" s="40"/>
    </row>
    <row r="759" spans="1:25" ht="15.75" customHeight="1" x14ac:dyDescent="0.2">
      <c r="A759" s="40"/>
      <c r="B759" s="274" t="s">
        <v>347</v>
      </c>
      <c r="C759" s="296" t="s">
        <v>562</v>
      </c>
      <c r="D759" s="274" t="s">
        <v>40</v>
      </c>
      <c r="E759" s="274" t="s">
        <v>563</v>
      </c>
      <c r="F759" s="404" t="s">
        <v>348</v>
      </c>
      <c r="G759" s="404"/>
      <c r="H759" s="295" t="s">
        <v>44</v>
      </c>
      <c r="I759" s="298">
        <v>0.54410000000000003</v>
      </c>
      <c r="J759" s="298">
        <v>0</v>
      </c>
      <c r="K759" s="297">
        <v>0.24</v>
      </c>
      <c r="L759" s="297">
        <v>0.13</v>
      </c>
      <c r="O759" s="40"/>
      <c r="P759" s="40"/>
      <c r="Q759" s="40"/>
      <c r="R759" s="40"/>
      <c r="S759" s="40"/>
      <c r="T759" s="40"/>
      <c r="U759" s="40"/>
      <c r="V759" s="40"/>
      <c r="W759" s="40"/>
      <c r="X759" s="40"/>
      <c r="Y759" s="40"/>
    </row>
    <row r="760" spans="1:25" ht="15.75" customHeight="1" x14ac:dyDescent="0.2">
      <c r="A760" s="40"/>
      <c r="B760" s="274" t="s">
        <v>347</v>
      </c>
      <c r="C760" s="296" t="s">
        <v>546</v>
      </c>
      <c r="D760" s="274" t="s">
        <v>40</v>
      </c>
      <c r="E760" s="274" t="s">
        <v>547</v>
      </c>
      <c r="F760" s="404" t="s">
        <v>348</v>
      </c>
      <c r="G760" s="404"/>
      <c r="H760" s="295" t="s">
        <v>543</v>
      </c>
      <c r="I760" s="298">
        <v>2.9600000000000001E-2</v>
      </c>
      <c r="J760" s="298">
        <v>0</v>
      </c>
      <c r="K760" s="297">
        <v>51.26</v>
      </c>
      <c r="L760" s="297">
        <v>1.51</v>
      </c>
      <c r="O760" s="40"/>
      <c r="P760" s="40"/>
      <c r="Q760" s="40"/>
      <c r="R760" s="40"/>
      <c r="S760" s="40"/>
      <c r="T760" s="40"/>
      <c r="U760" s="40"/>
      <c r="V760" s="40"/>
      <c r="W760" s="40"/>
      <c r="X760" s="40"/>
      <c r="Y760" s="40"/>
    </row>
    <row r="761" spans="1:25" ht="15.75" customHeight="1" x14ac:dyDescent="0.2">
      <c r="A761" s="40"/>
      <c r="B761" s="274" t="s">
        <v>347</v>
      </c>
      <c r="C761" s="296" t="s">
        <v>558</v>
      </c>
      <c r="D761" s="274" t="s">
        <v>40</v>
      </c>
      <c r="E761" s="274" t="s">
        <v>559</v>
      </c>
      <c r="F761" s="404" t="s">
        <v>348</v>
      </c>
      <c r="G761" s="404"/>
      <c r="H761" s="295" t="s">
        <v>65</v>
      </c>
      <c r="I761" s="298">
        <v>1.0978000000000001</v>
      </c>
      <c r="J761" s="298">
        <v>0</v>
      </c>
      <c r="K761" s="297">
        <v>4.05</v>
      </c>
      <c r="L761" s="297">
        <v>4.4400000000000004</v>
      </c>
      <c r="O761" s="40"/>
      <c r="P761" s="40"/>
      <c r="Q761" s="40"/>
      <c r="R761" s="40"/>
      <c r="S761" s="40"/>
      <c r="T761" s="40"/>
      <c r="U761" s="40"/>
      <c r="V761" s="40"/>
      <c r="W761" s="40"/>
      <c r="X761" s="40"/>
      <c r="Y761" s="40"/>
    </row>
    <row r="762" spans="1:25" ht="15.75" customHeight="1" x14ac:dyDescent="0.2">
      <c r="A762" s="40"/>
      <c r="B762" s="274" t="s">
        <v>347</v>
      </c>
      <c r="C762" s="296" t="s">
        <v>556</v>
      </c>
      <c r="D762" s="274" t="s">
        <v>40</v>
      </c>
      <c r="E762" s="274" t="s">
        <v>557</v>
      </c>
      <c r="F762" s="404" t="s">
        <v>348</v>
      </c>
      <c r="G762" s="404"/>
      <c r="H762" s="295" t="s">
        <v>55</v>
      </c>
      <c r="I762" s="298">
        <v>0.79249999999999998</v>
      </c>
      <c r="J762" s="298">
        <v>0</v>
      </c>
      <c r="K762" s="297">
        <v>3.23</v>
      </c>
      <c r="L762" s="297">
        <v>2.5499999999999998</v>
      </c>
      <c r="O762" s="40"/>
      <c r="P762" s="40"/>
      <c r="Q762" s="40"/>
      <c r="R762" s="40"/>
      <c r="S762" s="40"/>
      <c r="T762" s="40"/>
      <c r="U762" s="40"/>
      <c r="V762" s="40"/>
      <c r="W762" s="40"/>
      <c r="X762" s="40"/>
      <c r="Y762" s="40"/>
    </row>
    <row r="763" spans="1:25" ht="15.75" customHeight="1" x14ac:dyDescent="0.2">
      <c r="A763" s="40"/>
      <c r="B763" s="274" t="s">
        <v>347</v>
      </c>
      <c r="C763" s="296" t="s">
        <v>550</v>
      </c>
      <c r="D763" s="274" t="s">
        <v>40</v>
      </c>
      <c r="E763" s="274" t="s">
        <v>551</v>
      </c>
      <c r="F763" s="404" t="s">
        <v>348</v>
      </c>
      <c r="G763" s="404"/>
      <c r="H763" s="295" t="s">
        <v>55</v>
      </c>
      <c r="I763" s="298">
        <v>0.91169999999999995</v>
      </c>
      <c r="J763" s="298">
        <v>0</v>
      </c>
      <c r="K763" s="297">
        <v>8.24</v>
      </c>
      <c r="L763" s="297">
        <v>7.51</v>
      </c>
      <c r="O763" s="40"/>
      <c r="P763" s="40"/>
      <c r="Q763" s="40"/>
      <c r="R763" s="40"/>
      <c r="S763" s="40"/>
      <c r="T763" s="40"/>
      <c r="U763" s="40"/>
      <c r="V763" s="40"/>
      <c r="W763" s="40"/>
      <c r="X763" s="40"/>
      <c r="Y763" s="40"/>
    </row>
    <row r="764" spans="1:25" ht="15.75" customHeight="1" x14ac:dyDescent="0.2">
      <c r="A764" s="40"/>
      <c r="B764" s="275"/>
      <c r="C764" s="275"/>
      <c r="D764" s="275"/>
      <c r="E764" s="275"/>
      <c r="F764" s="275"/>
      <c r="G764" s="275" t="s">
        <v>331</v>
      </c>
      <c r="H764" s="302">
        <v>19.670000000000002</v>
      </c>
      <c r="I764" s="275" t="s">
        <v>332</v>
      </c>
      <c r="J764" s="302">
        <v>0</v>
      </c>
      <c r="K764" s="275" t="s">
        <v>333</v>
      </c>
      <c r="L764" s="302">
        <v>19.670000000000002</v>
      </c>
      <c r="O764" s="40"/>
      <c r="P764" s="40"/>
      <c r="Q764" s="40"/>
      <c r="R764" s="40"/>
      <c r="S764" s="40"/>
      <c r="T764" s="40"/>
      <c r="U764" s="40"/>
      <c r="V764" s="40"/>
      <c r="W764" s="40"/>
      <c r="X764" s="40"/>
      <c r="Y764" s="40"/>
    </row>
    <row r="765" spans="1:25" ht="15.75" customHeight="1" thickBot="1" x14ac:dyDescent="0.25">
      <c r="A765" s="40"/>
      <c r="B765" s="275"/>
      <c r="C765" s="275"/>
      <c r="D765" s="275"/>
      <c r="E765" s="275"/>
      <c r="F765" s="275"/>
      <c r="G765" s="275" t="s">
        <v>334</v>
      </c>
      <c r="H765" s="302">
        <v>41.92</v>
      </c>
      <c r="I765" s="409"/>
      <c r="J765" s="409" t="s">
        <v>335</v>
      </c>
      <c r="K765" s="275"/>
      <c r="L765" s="302">
        <v>243.4</v>
      </c>
      <c r="O765" s="40"/>
      <c r="P765" s="40"/>
      <c r="Q765" s="40"/>
      <c r="R765" s="40"/>
      <c r="S765" s="40"/>
      <c r="T765" s="40"/>
      <c r="U765" s="40"/>
      <c r="V765" s="40"/>
      <c r="W765" s="40"/>
      <c r="X765" s="40"/>
      <c r="Y765" s="40"/>
    </row>
    <row r="766" spans="1:25" ht="15.75" customHeight="1" thickTop="1" x14ac:dyDescent="0.2">
      <c r="A766" s="40"/>
      <c r="B766" s="289"/>
      <c r="C766" s="289"/>
      <c r="D766" s="289"/>
      <c r="E766" s="289"/>
      <c r="F766" s="289"/>
      <c r="G766" s="289"/>
      <c r="H766" s="289"/>
      <c r="I766" s="289"/>
      <c r="J766" s="289"/>
      <c r="K766" s="289"/>
      <c r="L766" s="289"/>
      <c r="O766" s="40"/>
      <c r="P766" s="40"/>
      <c r="Q766" s="40"/>
      <c r="R766" s="40"/>
      <c r="S766" s="40"/>
      <c r="T766" s="40"/>
      <c r="U766" s="40"/>
      <c r="V766" s="40"/>
      <c r="W766" s="40"/>
      <c r="X766" s="40"/>
      <c r="Y766" s="40"/>
    </row>
    <row r="767" spans="1:25" ht="15.75" customHeight="1" x14ac:dyDescent="0.2">
      <c r="A767" s="40"/>
      <c r="B767" s="276" t="s">
        <v>1443</v>
      </c>
      <c r="C767" s="277" t="s">
        <v>28</v>
      </c>
      <c r="D767" s="276" t="s">
        <v>29</v>
      </c>
      <c r="E767" s="276" t="s">
        <v>30</v>
      </c>
      <c r="F767" s="405" t="s">
        <v>318</v>
      </c>
      <c r="G767" s="405"/>
      <c r="H767" s="284" t="s">
        <v>31</v>
      </c>
      <c r="I767" s="277" t="s">
        <v>32</v>
      </c>
      <c r="J767" s="277" t="s">
        <v>2407</v>
      </c>
      <c r="K767" s="277" t="s">
        <v>33</v>
      </c>
      <c r="L767" s="277" t="s">
        <v>35</v>
      </c>
      <c r="O767" s="40"/>
      <c r="P767" s="40"/>
      <c r="Q767" s="40"/>
      <c r="R767" s="40"/>
      <c r="S767" s="40"/>
      <c r="T767" s="40"/>
      <c r="U767" s="40"/>
      <c r="V767" s="40"/>
      <c r="W767" s="40"/>
      <c r="X767" s="40"/>
      <c r="Y767" s="40"/>
    </row>
    <row r="768" spans="1:25" ht="15.75" customHeight="1" x14ac:dyDescent="0.2">
      <c r="A768" s="40"/>
      <c r="B768" s="273" t="s">
        <v>319</v>
      </c>
      <c r="C768" s="286" t="s">
        <v>275</v>
      </c>
      <c r="D768" s="273" t="s">
        <v>40</v>
      </c>
      <c r="E768" s="273" t="s">
        <v>276</v>
      </c>
      <c r="F768" s="403" t="s">
        <v>354</v>
      </c>
      <c r="G768" s="403"/>
      <c r="H768" s="285" t="s">
        <v>41</v>
      </c>
      <c r="I768" s="288">
        <v>1</v>
      </c>
      <c r="J768" s="287"/>
      <c r="K768" s="287">
        <v>346.82</v>
      </c>
      <c r="L768" s="287">
        <v>346.82</v>
      </c>
      <c r="O768" s="40"/>
      <c r="P768" s="40"/>
      <c r="Q768" s="40"/>
      <c r="R768" s="40"/>
      <c r="S768" s="40"/>
      <c r="T768" s="40"/>
      <c r="U768" s="40"/>
      <c r="V768" s="40"/>
      <c r="W768" s="40"/>
      <c r="X768" s="40"/>
      <c r="Y768" s="40"/>
    </row>
    <row r="769" spans="1:25" ht="15.75" customHeight="1" x14ac:dyDescent="0.2">
      <c r="A769" s="40"/>
      <c r="B769" s="278" t="s">
        <v>321</v>
      </c>
      <c r="C769" s="291" t="s">
        <v>322</v>
      </c>
      <c r="D769" s="278" t="s">
        <v>40</v>
      </c>
      <c r="E769" s="278" t="s">
        <v>323</v>
      </c>
      <c r="F769" s="407" t="s">
        <v>324</v>
      </c>
      <c r="G769" s="407"/>
      <c r="H769" s="290" t="s">
        <v>325</v>
      </c>
      <c r="I769" s="294">
        <v>0.63300000000000001</v>
      </c>
      <c r="J769" s="294">
        <v>0</v>
      </c>
      <c r="K769" s="292">
        <v>23.08</v>
      </c>
      <c r="L769" s="292">
        <v>14.6</v>
      </c>
      <c r="O769" s="40"/>
      <c r="P769" s="40"/>
      <c r="Q769" s="40"/>
      <c r="R769" s="40"/>
      <c r="S769" s="40"/>
      <c r="T769" s="40"/>
      <c r="U769" s="40"/>
      <c r="V769" s="40"/>
      <c r="W769" s="40"/>
      <c r="X769" s="40"/>
      <c r="Y769" s="40"/>
    </row>
    <row r="770" spans="1:25" ht="15.75" customHeight="1" x14ac:dyDescent="0.2">
      <c r="A770" s="40"/>
      <c r="B770" s="278" t="s">
        <v>321</v>
      </c>
      <c r="C770" s="291" t="s">
        <v>444</v>
      </c>
      <c r="D770" s="278" t="s">
        <v>40</v>
      </c>
      <c r="E770" s="278" t="s">
        <v>445</v>
      </c>
      <c r="F770" s="407" t="s">
        <v>328</v>
      </c>
      <c r="G770" s="407"/>
      <c r="H770" s="290" t="s">
        <v>329</v>
      </c>
      <c r="I770" s="294">
        <v>1.2230000000000001</v>
      </c>
      <c r="J770" s="294">
        <v>0</v>
      </c>
      <c r="K770" s="292">
        <v>39.799999999999997</v>
      </c>
      <c r="L770" s="292">
        <v>48.67</v>
      </c>
      <c r="O770" s="40"/>
      <c r="P770" s="40"/>
      <c r="Q770" s="40"/>
      <c r="R770" s="40"/>
      <c r="S770" s="40"/>
      <c r="T770" s="40"/>
      <c r="U770" s="40"/>
      <c r="V770" s="40"/>
      <c r="W770" s="40"/>
      <c r="X770" s="40"/>
      <c r="Y770" s="40"/>
    </row>
    <row r="771" spans="1:25" ht="15.75" customHeight="1" x14ac:dyDescent="0.2">
      <c r="A771" s="40"/>
      <c r="B771" s="278" t="s">
        <v>321</v>
      </c>
      <c r="C771" s="291" t="s">
        <v>623</v>
      </c>
      <c r="D771" s="278" t="s">
        <v>40</v>
      </c>
      <c r="E771" s="278" t="s">
        <v>624</v>
      </c>
      <c r="F771" s="407" t="s">
        <v>324</v>
      </c>
      <c r="G771" s="407"/>
      <c r="H771" s="290" t="s">
        <v>325</v>
      </c>
      <c r="I771" s="294">
        <v>1.2649999999999999</v>
      </c>
      <c r="J771" s="294">
        <v>0</v>
      </c>
      <c r="K771" s="292">
        <v>27.73</v>
      </c>
      <c r="L771" s="292">
        <v>35.07</v>
      </c>
      <c r="O771" s="40"/>
      <c r="P771" s="40"/>
      <c r="Q771" s="40"/>
      <c r="R771" s="40"/>
      <c r="S771" s="40"/>
      <c r="T771" s="40"/>
      <c r="U771" s="40"/>
      <c r="V771" s="40"/>
      <c r="W771" s="40"/>
      <c r="X771" s="40"/>
      <c r="Y771" s="40"/>
    </row>
    <row r="772" spans="1:25" ht="15.75" customHeight="1" x14ac:dyDescent="0.2">
      <c r="A772" s="40"/>
      <c r="B772" s="278" t="s">
        <v>321</v>
      </c>
      <c r="C772" s="291" t="s">
        <v>442</v>
      </c>
      <c r="D772" s="278" t="s">
        <v>40</v>
      </c>
      <c r="E772" s="278" t="s">
        <v>443</v>
      </c>
      <c r="F772" s="407" t="s">
        <v>328</v>
      </c>
      <c r="G772" s="407"/>
      <c r="H772" s="290" t="s">
        <v>330</v>
      </c>
      <c r="I772" s="294">
        <v>4.2000000000000003E-2</v>
      </c>
      <c r="J772" s="294">
        <v>0</v>
      </c>
      <c r="K772" s="292">
        <v>41.08</v>
      </c>
      <c r="L772" s="292">
        <v>1.72</v>
      </c>
      <c r="O772" s="40"/>
      <c r="P772" s="40"/>
      <c r="Q772" s="40"/>
      <c r="R772" s="40"/>
      <c r="S772" s="40"/>
      <c r="T772" s="40"/>
      <c r="U772" s="40"/>
      <c r="V772" s="40"/>
      <c r="W772" s="40"/>
      <c r="X772" s="40"/>
      <c r="Y772" s="40"/>
    </row>
    <row r="773" spans="1:25" ht="15.75" customHeight="1" x14ac:dyDescent="0.2">
      <c r="A773" s="40"/>
      <c r="B773" s="274" t="s">
        <v>347</v>
      </c>
      <c r="C773" s="296" t="s">
        <v>882</v>
      </c>
      <c r="D773" s="274" t="s">
        <v>40</v>
      </c>
      <c r="E773" s="274" t="s">
        <v>3696</v>
      </c>
      <c r="F773" s="404" t="s">
        <v>348</v>
      </c>
      <c r="G773" s="404"/>
      <c r="H773" s="295" t="s">
        <v>41</v>
      </c>
      <c r="I773" s="298">
        <v>1.05</v>
      </c>
      <c r="J773" s="298">
        <v>0</v>
      </c>
      <c r="K773" s="297">
        <v>207.56</v>
      </c>
      <c r="L773" s="297">
        <v>217.93</v>
      </c>
      <c r="O773" s="40"/>
      <c r="P773" s="40"/>
      <c r="Q773" s="40"/>
      <c r="R773" s="40"/>
      <c r="S773" s="40"/>
      <c r="T773" s="40"/>
      <c r="U773" s="40"/>
      <c r="V773" s="40"/>
      <c r="W773" s="40"/>
      <c r="X773" s="40"/>
      <c r="Y773" s="40"/>
    </row>
    <row r="774" spans="1:25" ht="15.75" customHeight="1" x14ac:dyDescent="0.2">
      <c r="A774" s="40"/>
      <c r="B774" s="274" t="s">
        <v>347</v>
      </c>
      <c r="C774" s="296" t="s">
        <v>883</v>
      </c>
      <c r="D774" s="274" t="s">
        <v>40</v>
      </c>
      <c r="E774" s="274" t="s">
        <v>884</v>
      </c>
      <c r="F774" s="404" t="s">
        <v>348</v>
      </c>
      <c r="G774" s="404"/>
      <c r="H774" s="295" t="s">
        <v>65</v>
      </c>
      <c r="I774" s="298">
        <v>0.97</v>
      </c>
      <c r="J774" s="298">
        <v>0</v>
      </c>
      <c r="K774" s="297">
        <v>2.82</v>
      </c>
      <c r="L774" s="297">
        <v>2.73</v>
      </c>
      <c r="O774" s="40"/>
      <c r="P774" s="40"/>
      <c r="Q774" s="40"/>
      <c r="R774" s="40"/>
      <c r="S774" s="40"/>
      <c r="T774" s="40"/>
      <c r="U774" s="40"/>
      <c r="V774" s="40"/>
      <c r="W774" s="40"/>
      <c r="X774" s="40"/>
      <c r="Y774" s="40"/>
    </row>
    <row r="775" spans="1:25" ht="15.75" customHeight="1" x14ac:dyDescent="0.2">
      <c r="A775" s="40"/>
      <c r="B775" s="274" t="s">
        <v>347</v>
      </c>
      <c r="C775" s="296" t="s">
        <v>880</v>
      </c>
      <c r="D775" s="274" t="s">
        <v>40</v>
      </c>
      <c r="E775" s="274" t="s">
        <v>881</v>
      </c>
      <c r="F775" s="404" t="s">
        <v>348</v>
      </c>
      <c r="G775" s="404"/>
      <c r="H775" s="295" t="s">
        <v>65</v>
      </c>
      <c r="I775" s="298">
        <v>0.53</v>
      </c>
      <c r="J775" s="298">
        <v>0</v>
      </c>
      <c r="K775" s="297">
        <v>49.25</v>
      </c>
      <c r="L775" s="297">
        <v>26.1</v>
      </c>
      <c r="O775" s="40"/>
      <c r="P775" s="40"/>
      <c r="Q775" s="40"/>
      <c r="R775" s="40"/>
      <c r="S775" s="40"/>
      <c r="T775" s="40"/>
      <c r="U775" s="40"/>
      <c r="V775" s="40"/>
      <c r="W775" s="40"/>
      <c r="X775" s="40"/>
      <c r="Y775" s="40"/>
    </row>
    <row r="776" spans="1:25" ht="15.75" customHeight="1" x14ac:dyDescent="0.2">
      <c r="A776" s="40"/>
      <c r="B776" s="275"/>
      <c r="C776" s="275"/>
      <c r="D776" s="275"/>
      <c r="E776" s="275"/>
      <c r="F776" s="275"/>
      <c r="G776" s="275" t="s">
        <v>331</v>
      </c>
      <c r="H776" s="302">
        <v>82.94</v>
      </c>
      <c r="I776" s="275" t="s">
        <v>332</v>
      </c>
      <c r="J776" s="302">
        <v>0</v>
      </c>
      <c r="K776" s="275" t="s">
        <v>333</v>
      </c>
      <c r="L776" s="302">
        <v>82.94</v>
      </c>
      <c r="O776" s="40"/>
      <c r="P776" s="40"/>
      <c r="Q776" s="40"/>
      <c r="R776" s="40"/>
      <c r="S776" s="40"/>
      <c r="T776" s="40"/>
      <c r="U776" s="40"/>
      <c r="V776" s="40"/>
      <c r="W776" s="40"/>
      <c r="X776" s="40"/>
      <c r="Y776" s="40"/>
    </row>
    <row r="777" spans="1:25" ht="15.75" customHeight="1" thickBot="1" x14ac:dyDescent="0.25">
      <c r="A777" s="40"/>
      <c r="B777" s="275"/>
      <c r="C777" s="275"/>
      <c r="D777" s="275"/>
      <c r="E777" s="275"/>
      <c r="F777" s="275"/>
      <c r="G777" s="275" t="s">
        <v>334</v>
      </c>
      <c r="H777" s="302">
        <v>72.17</v>
      </c>
      <c r="I777" s="409"/>
      <c r="J777" s="409" t="s">
        <v>335</v>
      </c>
      <c r="K777" s="275"/>
      <c r="L777" s="302">
        <v>418.99</v>
      </c>
      <c r="O777" s="40"/>
      <c r="P777" s="40"/>
      <c r="Q777" s="40"/>
      <c r="R777" s="40"/>
      <c r="S777" s="40"/>
      <c r="T777" s="40"/>
      <c r="U777" s="40"/>
      <c r="V777" s="40"/>
      <c r="W777" s="40"/>
      <c r="X777" s="40"/>
      <c r="Y777" s="40"/>
    </row>
    <row r="778" spans="1:25" ht="15.75" customHeight="1" thickTop="1" x14ac:dyDescent="0.2">
      <c r="A778" s="40"/>
      <c r="B778" s="289"/>
      <c r="C778" s="289"/>
      <c r="D778" s="289"/>
      <c r="E778" s="289"/>
      <c r="F778" s="289"/>
      <c r="G778" s="289"/>
      <c r="H778" s="289"/>
      <c r="I778" s="289"/>
      <c r="J778" s="289"/>
      <c r="K778" s="289"/>
      <c r="L778" s="289"/>
      <c r="O778" s="40"/>
      <c r="P778" s="40"/>
      <c r="Q778" s="40"/>
      <c r="R778" s="40"/>
      <c r="S778" s="40"/>
      <c r="T778" s="40"/>
      <c r="U778" s="40"/>
      <c r="V778" s="40"/>
      <c r="W778" s="40"/>
      <c r="X778" s="40"/>
      <c r="Y778" s="40"/>
    </row>
    <row r="779" spans="1:25" ht="15.75" customHeight="1" x14ac:dyDescent="0.2">
      <c r="A779" s="40"/>
      <c r="B779" s="276" t="s">
        <v>3263</v>
      </c>
      <c r="C779" s="277" t="s">
        <v>28</v>
      </c>
      <c r="D779" s="276" t="s">
        <v>29</v>
      </c>
      <c r="E779" s="276" t="s">
        <v>30</v>
      </c>
      <c r="F779" s="405" t="s">
        <v>318</v>
      </c>
      <c r="G779" s="405"/>
      <c r="H779" s="284" t="s">
        <v>31</v>
      </c>
      <c r="I779" s="277" t="s">
        <v>32</v>
      </c>
      <c r="J779" s="277" t="s">
        <v>33</v>
      </c>
      <c r="K779" s="277" t="s">
        <v>35</v>
      </c>
      <c r="L779" s="281"/>
      <c r="O779" s="40"/>
      <c r="P779" s="40"/>
      <c r="Q779" s="40"/>
      <c r="R779" s="40"/>
      <c r="S779" s="40"/>
      <c r="T779" s="40"/>
      <c r="U779" s="40"/>
      <c r="V779" s="40"/>
      <c r="W779" s="40"/>
      <c r="X779" s="40"/>
      <c r="Y779" s="40"/>
    </row>
    <row r="780" spans="1:25" ht="15.75" customHeight="1" x14ac:dyDescent="0.2">
      <c r="A780" s="40"/>
      <c r="B780" s="273" t="s">
        <v>319</v>
      </c>
      <c r="C780" s="286" t="s">
        <v>3188</v>
      </c>
      <c r="D780" s="273" t="s">
        <v>143</v>
      </c>
      <c r="E780" s="273" t="s">
        <v>3264</v>
      </c>
      <c r="F780" s="403" t="s">
        <v>3393</v>
      </c>
      <c r="G780" s="403"/>
      <c r="H780" s="285" t="s">
        <v>41</v>
      </c>
      <c r="I780" s="288">
        <v>1</v>
      </c>
      <c r="J780" s="287">
        <v>130</v>
      </c>
      <c r="K780" s="287">
        <v>130</v>
      </c>
      <c r="L780" s="281"/>
      <c r="O780" s="40"/>
      <c r="P780" s="40"/>
      <c r="Q780" s="40"/>
      <c r="R780" s="40"/>
      <c r="S780" s="40"/>
      <c r="T780" s="40"/>
      <c r="U780" s="40"/>
      <c r="V780" s="40"/>
      <c r="W780" s="40"/>
      <c r="X780" s="40"/>
      <c r="Y780" s="40"/>
    </row>
    <row r="781" spans="1:25" ht="15.75" customHeight="1" x14ac:dyDescent="0.2">
      <c r="A781" s="40"/>
      <c r="B781" s="276" t="s">
        <v>27</v>
      </c>
      <c r="C781" s="277" t="s">
        <v>28</v>
      </c>
      <c r="D781" s="276" t="s">
        <v>29</v>
      </c>
      <c r="E781" s="276" t="s">
        <v>30</v>
      </c>
      <c r="F781" s="405" t="s">
        <v>318</v>
      </c>
      <c r="G781" s="406"/>
      <c r="H781" s="284" t="s">
        <v>31</v>
      </c>
      <c r="I781" s="277" t="s">
        <v>32</v>
      </c>
      <c r="J781" s="277" t="s">
        <v>33</v>
      </c>
      <c r="K781" s="277" t="s">
        <v>35</v>
      </c>
      <c r="L781" s="281"/>
      <c r="O781" s="40"/>
      <c r="P781" s="40"/>
      <c r="Q781" s="40"/>
      <c r="R781" s="40"/>
      <c r="S781" s="40"/>
      <c r="T781" s="40"/>
      <c r="U781" s="40"/>
      <c r="V781" s="40"/>
      <c r="W781" s="40"/>
      <c r="X781" s="40"/>
      <c r="Y781" s="40"/>
    </row>
    <row r="782" spans="1:25" ht="15.75" customHeight="1" x14ac:dyDescent="0.2">
      <c r="A782" s="40"/>
      <c r="B782" s="274" t="s">
        <v>347</v>
      </c>
      <c r="C782" s="296" t="s">
        <v>3697</v>
      </c>
      <c r="D782" s="274" t="s">
        <v>143</v>
      </c>
      <c r="E782" s="274" t="s">
        <v>3394</v>
      </c>
      <c r="F782" s="404" t="s">
        <v>348</v>
      </c>
      <c r="G782" s="404"/>
      <c r="H782" s="295" t="s">
        <v>41</v>
      </c>
      <c r="I782" s="298">
        <v>1</v>
      </c>
      <c r="J782" s="297" t="s">
        <v>3395</v>
      </c>
      <c r="K782" s="280" t="s">
        <v>3395</v>
      </c>
      <c r="L782" s="281"/>
      <c r="O782" s="40"/>
      <c r="P782" s="40"/>
      <c r="Q782" s="40"/>
      <c r="R782" s="40"/>
      <c r="S782" s="40"/>
      <c r="T782" s="40"/>
      <c r="U782" s="40"/>
      <c r="V782" s="40"/>
      <c r="W782" s="40"/>
      <c r="X782" s="40"/>
      <c r="Y782" s="40"/>
    </row>
    <row r="783" spans="1:25" ht="15.75" customHeight="1" x14ac:dyDescent="0.2">
      <c r="A783" s="40"/>
      <c r="B783" s="408" t="s">
        <v>2416</v>
      </c>
      <c r="C783" s="406"/>
      <c r="D783" s="406"/>
      <c r="E783" s="406"/>
      <c r="F783" s="406"/>
      <c r="G783" s="406"/>
      <c r="H783" s="406"/>
      <c r="I783" s="406"/>
      <c r="J783" s="406"/>
      <c r="K783" s="406"/>
      <c r="L783" s="281"/>
      <c r="O783" s="40"/>
      <c r="P783" s="40"/>
      <c r="Q783" s="40"/>
      <c r="R783" s="40"/>
      <c r="S783" s="40"/>
      <c r="T783" s="40"/>
      <c r="U783" s="40"/>
      <c r="V783" s="40"/>
      <c r="W783" s="40"/>
      <c r="X783" s="40"/>
      <c r="Y783" s="40"/>
    </row>
    <row r="784" spans="1:25" ht="15.75" customHeight="1" x14ac:dyDescent="0.2">
      <c r="A784" s="40"/>
      <c r="B784" s="276" t="s">
        <v>27</v>
      </c>
      <c r="C784" s="277" t="s">
        <v>28</v>
      </c>
      <c r="D784" s="276" t="s">
        <v>29</v>
      </c>
      <c r="E784" s="276" t="s">
        <v>30</v>
      </c>
      <c r="F784" s="405" t="s">
        <v>318</v>
      </c>
      <c r="G784" s="406"/>
      <c r="H784" s="284" t="s">
        <v>31</v>
      </c>
      <c r="I784" s="277" t="s">
        <v>32</v>
      </c>
      <c r="J784" s="277" t="s">
        <v>33</v>
      </c>
      <c r="K784" s="277" t="s">
        <v>35</v>
      </c>
      <c r="L784" s="281"/>
      <c r="O784" s="40"/>
      <c r="P784" s="40"/>
      <c r="Q784" s="40"/>
      <c r="R784" s="40"/>
      <c r="S784" s="40"/>
      <c r="T784" s="40"/>
      <c r="U784" s="40"/>
      <c r="V784" s="40"/>
      <c r="W784" s="40"/>
      <c r="X784" s="40"/>
      <c r="Y784" s="40"/>
    </row>
    <row r="785" spans="1:25" ht="15.75" customHeight="1" x14ac:dyDescent="0.2">
      <c r="A785" s="40"/>
      <c r="B785" s="274" t="s">
        <v>347</v>
      </c>
      <c r="C785" s="296" t="s">
        <v>3697</v>
      </c>
      <c r="D785" s="274" t="s">
        <v>143</v>
      </c>
      <c r="E785" s="274" t="s">
        <v>3394</v>
      </c>
      <c r="F785" s="404" t="s">
        <v>348</v>
      </c>
      <c r="G785" s="404"/>
      <c r="H785" s="295" t="s">
        <v>41</v>
      </c>
      <c r="I785" s="298">
        <v>1</v>
      </c>
      <c r="J785" s="297" t="s">
        <v>3395</v>
      </c>
      <c r="K785" s="280" t="s">
        <v>3395</v>
      </c>
      <c r="L785" s="281"/>
      <c r="O785" s="40"/>
      <c r="P785" s="40"/>
      <c r="Q785" s="40"/>
      <c r="R785" s="40"/>
      <c r="S785" s="40"/>
      <c r="T785" s="40"/>
      <c r="U785" s="40"/>
      <c r="V785" s="40"/>
      <c r="W785" s="40"/>
      <c r="X785" s="40"/>
      <c r="Y785" s="40"/>
    </row>
    <row r="786" spans="1:25" ht="15.75" customHeight="1" x14ac:dyDescent="0.2">
      <c r="A786" s="40"/>
      <c r="B786" s="275"/>
      <c r="C786" s="275"/>
      <c r="D786" s="275"/>
      <c r="E786" s="275"/>
      <c r="F786" s="275" t="s">
        <v>331</v>
      </c>
      <c r="G786" s="302">
        <v>0</v>
      </c>
      <c r="H786" s="275" t="s">
        <v>332</v>
      </c>
      <c r="I786" s="302">
        <v>0</v>
      </c>
      <c r="J786" s="275" t="s">
        <v>333</v>
      </c>
      <c r="K786" s="302">
        <v>0</v>
      </c>
      <c r="L786" s="281"/>
      <c r="O786" s="40"/>
      <c r="P786" s="40"/>
      <c r="Q786" s="40"/>
      <c r="R786" s="40"/>
      <c r="S786" s="40"/>
      <c r="T786" s="40"/>
      <c r="U786" s="40"/>
      <c r="V786" s="40"/>
      <c r="W786" s="40"/>
      <c r="X786" s="40"/>
      <c r="Y786" s="40"/>
    </row>
    <row r="787" spans="1:25" ht="15.75" customHeight="1" thickBot="1" x14ac:dyDescent="0.25">
      <c r="A787" s="40"/>
      <c r="B787" s="275"/>
      <c r="C787" s="275"/>
      <c r="D787" s="275"/>
      <c r="E787" s="275"/>
      <c r="F787" s="275" t="s">
        <v>334</v>
      </c>
      <c r="G787" s="302">
        <v>27.05</v>
      </c>
      <c r="H787" s="275"/>
      <c r="I787" s="409" t="s">
        <v>335</v>
      </c>
      <c r="J787" s="409"/>
      <c r="K787" s="302">
        <v>157.05000000000001</v>
      </c>
      <c r="L787" s="281"/>
      <c r="O787" s="40"/>
      <c r="P787" s="40"/>
      <c r="Q787" s="40"/>
      <c r="R787" s="40"/>
      <c r="S787" s="40"/>
      <c r="T787" s="40"/>
      <c r="U787" s="40"/>
      <c r="V787" s="40"/>
      <c r="W787" s="40"/>
      <c r="X787" s="40"/>
      <c r="Y787" s="40"/>
    </row>
    <row r="788" spans="1:25" ht="15.75" customHeight="1" thickTop="1" x14ac:dyDescent="0.2">
      <c r="A788" s="40"/>
      <c r="B788" s="289"/>
      <c r="C788" s="289"/>
      <c r="D788" s="289"/>
      <c r="E788" s="289"/>
      <c r="F788" s="289"/>
      <c r="G788" s="289"/>
      <c r="H788" s="289"/>
      <c r="I788" s="289"/>
      <c r="J788" s="289"/>
      <c r="K788" s="289"/>
      <c r="L788" s="289"/>
      <c r="O788" s="40"/>
      <c r="P788" s="40"/>
      <c r="Q788" s="40"/>
      <c r="R788" s="40"/>
      <c r="S788" s="40"/>
      <c r="T788" s="40"/>
      <c r="U788" s="40"/>
      <c r="V788" s="40"/>
      <c r="W788" s="40"/>
      <c r="X788" s="40"/>
      <c r="Y788" s="40"/>
    </row>
    <row r="789" spans="1:25" ht="15.75" customHeight="1" x14ac:dyDescent="0.2">
      <c r="A789" s="40"/>
      <c r="B789" s="276" t="s">
        <v>3265</v>
      </c>
      <c r="C789" s="277" t="s">
        <v>28</v>
      </c>
      <c r="D789" s="276" t="s">
        <v>29</v>
      </c>
      <c r="E789" s="276" t="s">
        <v>30</v>
      </c>
      <c r="F789" s="405" t="s">
        <v>318</v>
      </c>
      <c r="G789" s="405"/>
      <c r="H789" s="284" t="s">
        <v>31</v>
      </c>
      <c r="I789" s="277" t="s">
        <v>32</v>
      </c>
      <c r="J789" s="277" t="s">
        <v>2407</v>
      </c>
      <c r="K789" s="277" t="s">
        <v>33</v>
      </c>
      <c r="L789" s="277" t="s">
        <v>35</v>
      </c>
      <c r="O789" s="40"/>
      <c r="P789" s="40"/>
      <c r="Q789" s="40"/>
      <c r="R789" s="40"/>
      <c r="S789" s="40"/>
      <c r="T789" s="40"/>
      <c r="U789" s="40"/>
      <c r="V789" s="40"/>
      <c r="W789" s="40"/>
      <c r="X789" s="40"/>
      <c r="Y789" s="40"/>
    </row>
    <row r="790" spans="1:25" ht="15.75" customHeight="1" x14ac:dyDescent="0.2">
      <c r="A790" s="40"/>
      <c r="B790" s="273" t="s">
        <v>319</v>
      </c>
      <c r="C790" s="286" t="s">
        <v>3190</v>
      </c>
      <c r="D790" s="273" t="s">
        <v>51</v>
      </c>
      <c r="E790" s="273" t="s">
        <v>3266</v>
      </c>
      <c r="F790" s="403" t="s">
        <v>3396</v>
      </c>
      <c r="G790" s="403"/>
      <c r="H790" s="285" t="s">
        <v>41</v>
      </c>
      <c r="I790" s="288">
        <v>1</v>
      </c>
      <c r="J790" s="287"/>
      <c r="K790" s="287">
        <v>101.11</v>
      </c>
      <c r="L790" s="287">
        <v>101.11</v>
      </c>
      <c r="O790" s="40"/>
      <c r="P790" s="40"/>
      <c r="Q790" s="40"/>
      <c r="R790" s="40"/>
      <c r="S790" s="40"/>
      <c r="T790" s="40"/>
      <c r="U790" s="40"/>
      <c r="V790" s="40"/>
      <c r="W790" s="40"/>
      <c r="X790" s="40"/>
      <c r="Y790" s="40"/>
    </row>
    <row r="791" spans="1:25" ht="15.75" customHeight="1" x14ac:dyDescent="0.2">
      <c r="A791" s="40"/>
      <c r="B791" s="274" t="s">
        <v>347</v>
      </c>
      <c r="C791" s="296" t="s">
        <v>3398</v>
      </c>
      <c r="D791" s="274" t="s">
        <v>51</v>
      </c>
      <c r="E791" s="274" t="s">
        <v>3399</v>
      </c>
      <c r="F791" s="404" t="s">
        <v>348</v>
      </c>
      <c r="G791" s="404"/>
      <c r="H791" s="295" t="s">
        <v>55</v>
      </c>
      <c r="I791" s="298">
        <v>2.2690000000000001</v>
      </c>
      <c r="J791" s="298">
        <v>0</v>
      </c>
      <c r="K791" s="297">
        <v>5.4</v>
      </c>
      <c r="L791" s="297">
        <v>12.25</v>
      </c>
      <c r="O791" s="40"/>
      <c r="P791" s="40"/>
      <c r="Q791" s="40"/>
      <c r="R791" s="40"/>
      <c r="S791" s="40"/>
      <c r="T791" s="40"/>
      <c r="U791" s="40"/>
      <c r="V791" s="40"/>
      <c r="W791" s="40"/>
      <c r="X791" s="40"/>
      <c r="Y791" s="40"/>
    </row>
    <row r="792" spans="1:25" ht="15.75" customHeight="1" x14ac:dyDescent="0.2">
      <c r="A792" s="40"/>
      <c r="B792" s="274" t="s">
        <v>347</v>
      </c>
      <c r="C792" s="296" t="s">
        <v>2454</v>
      </c>
      <c r="D792" s="274" t="s">
        <v>51</v>
      </c>
      <c r="E792" s="274" t="s">
        <v>1853</v>
      </c>
      <c r="F792" s="404" t="s">
        <v>586</v>
      </c>
      <c r="G792" s="404"/>
      <c r="H792" s="295" t="s">
        <v>325</v>
      </c>
      <c r="I792" s="298">
        <v>0.73099999999999998</v>
      </c>
      <c r="J792" s="298">
        <v>0</v>
      </c>
      <c r="K792" s="297">
        <v>16.17052</v>
      </c>
      <c r="L792" s="297">
        <v>11.82</v>
      </c>
      <c r="O792" s="40"/>
      <c r="P792" s="40"/>
      <c r="Q792" s="40"/>
      <c r="R792" s="40"/>
      <c r="S792" s="40"/>
      <c r="T792" s="40"/>
      <c r="U792" s="40"/>
      <c r="V792" s="40"/>
      <c r="W792" s="40"/>
      <c r="X792" s="40"/>
      <c r="Y792" s="40"/>
    </row>
    <row r="793" spans="1:25" ht="15.75" customHeight="1" x14ac:dyDescent="0.2">
      <c r="A793" s="40"/>
      <c r="B793" s="274" t="s">
        <v>347</v>
      </c>
      <c r="C793" s="296" t="s">
        <v>2520</v>
      </c>
      <c r="D793" s="274" t="s">
        <v>51</v>
      </c>
      <c r="E793" s="274" t="s">
        <v>2521</v>
      </c>
      <c r="F793" s="404" t="s">
        <v>586</v>
      </c>
      <c r="G793" s="404"/>
      <c r="H793" s="295" t="s">
        <v>325</v>
      </c>
      <c r="I793" s="298">
        <v>0.36499999999999999</v>
      </c>
      <c r="J793" s="298">
        <v>0</v>
      </c>
      <c r="K793" s="297">
        <v>19.468454999999999</v>
      </c>
      <c r="L793" s="297">
        <v>7.1</v>
      </c>
      <c r="O793" s="40"/>
      <c r="P793" s="40"/>
      <c r="Q793" s="40"/>
      <c r="R793" s="40"/>
      <c r="S793" s="40"/>
      <c r="T793" s="40"/>
      <c r="U793" s="40"/>
      <c r="V793" s="40"/>
      <c r="W793" s="40"/>
      <c r="X793" s="40"/>
      <c r="Y793" s="40"/>
    </row>
    <row r="794" spans="1:25" ht="15.75" customHeight="1" x14ac:dyDescent="0.2">
      <c r="A794" s="40"/>
      <c r="B794" s="274" t="s">
        <v>347</v>
      </c>
      <c r="C794" s="296" t="s">
        <v>2446</v>
      </c>
      <c r="D794" s="274" t="s">
        <v>51</v>
      </c>
      <c r="E794" s="274" t="s">
        <v>1664</v>
      </c>
      <c r="F794" s="404" t="s">
        <v>586</v>
      </c>
      <c r="G794" s="404"/>
      <c r="H794" s="295" t="s">
        <v>325</v>
      </c>
      <c r="I794" s="298">
        <v>0.626</v>
      </c>
      <c r="J794" s="298">
        <v>0</v>
      </c>
      <c r="K794" s="297">
        <v>16.574783</v>
      </c>
      <c r="L794" s="297">
        <v>10.37</v>
      </c>
      <c r="O794" s="40"/>
      <c r="P794" s="40"/>
      <c r="Q794" s="40"/>
      <c r="R794" s="40"/>
      <c r="S794" s="40"/>
      <c r="T794" s="40"/>
      <c r="U794" s="40"/>
      <c r="V794" s="40"/>
      <c r="W794" s="40"/>
      <c r="X794" s="40"/>
      <c r="Y794" s="40"/>
    </row>
    <row r="795" spans="1:25" ht="15.75" customHeight="1" x14ac:dyDescent="0.2">
      <c r="A795" s="40"/>
      <c r="B795" s="274" t="s">
        <v>347</v>
      </c>
      <c r="C795" s="296" t="s">
        <v>834</v>
      </c>
      <c r="D795" s="274" t="s">
        <v>51</v>
      </c>
      <c r="E795" s="274" t="s">
        <v>835</v>
      </c>
      <c r="F795" s="404" t="s">
        <v>348</v>
      </c>
      <c r="G795" s="404"/>
      <c r="H795" s="295" t="s">
        <v>59</v>
      </c>
      <c r="I795" s="298">
        <v>1E-3</v>
      </c>
      <c r="J795" s="298">
        <v>0</v>
      </c>
      <c r="K795" s="297">
        <v>98.26</v>
      </c>
      <c r="L795" s="297">
        <v>0.09</v>
      </c>
      <c r="O795" s="40"/>
      <c r="P795" s="40"/>
      <c r="Q795" s="40"/>
      <c r="R795" s="40"/>
      <c r="S795" s="40"/>
      <c r="T795" s="40"/>
      <c r="U795" s="40"/>
      <c r="V795" s="40"/>
      <c r="W795" s="40"/>
      <c r="X795" s="40"/>
      <c r="Y795" s="40"/>
    </row>
    <row r="796" spans="1:25" ht="15.75" customHeight="1" x14ac:dyDescent="0.2">
      <c r="A796" s="40"/>
      <c r="B796" s="274" t="s">
        <v>347</v>
      </c>
      <c r="C796" s="296" t="s">
        <v>832</v>
      </c>
      <c r="D796" s="274" t="s">
        <v>51</v>
      </c>
      <c r="E796" s="274" t="s">
        <v>833</v>
      </c>
      <c r="F796" s="404" t="s">
        <v>348</v>
      </c>
      <c r="G796" s="404"/>
      <c r="H796" s="295" t="s">
        <v>65</v>
      </c>
      <c r="I796" s="298">
        <v>2.76</v>
      </c>
      <c r="J796" s="298">
        <v>0</v>
      </c>
      <c r="K796" s="297">
        <v>0.85</v>
      </c>
      <c r="L796" s="297">
        <v>2.34</v>
      </c>
      <c r="O796" s="40"/>
      <c r="P796" s="40"/>
      <c r="Q796" s="40"/>
      <c r="R796" s="40"/>
      <c r="S796" s="40"/>
      <c r="T796" s="40"/>
      <c r="U796" s="40"/>
      <c r="V796" s="40"/>
      <c r="W796" s="40"/>
      <c r="X796" s="40"/>
      <c r="Y796" s="40"/>
    </row>
    <row r="797" spans="1:25" ht="15.75" customHeight="1" x14ac:dyDescent="0.2">
      <c r="A797" s="40"/>
      <c r="B797" s="274" t="s">
        <v>347</v>
      </c>
      <c r="C797" s="296" t="s">
        <v>2531</v>
      </c>
      <c r="D797" s="274" t="s">
        <v>51</v>
      </c>
      <c r="E797" s="274" t="s">
        <v>1856</v>
      </c>
      <c r="F797" s="404" t="s">
        <v>586</v>
      </c>
      <c r="G797" s="404"/>
      <c r="H797" s="295" t="s">
        <v>325</v>
      </c>
      <c r="I797" s="298">
        <v>0.313</v>
      </c>
      <c r="J797" s="298">
        <v>0</v>
      </c>
      <c r="K797" s="297">
        <v>19.468454999999999</v>
      </c>
      <c r="L797" s="297">
        <v>6.09</v>
      </c>
      <c r="O797" s="40"/>
      <c r="P797" s="40"/>
      <c r="Q797" s="40"/>
      <c r="R797" s="40"/>
      <c r="S797" s="40"/>
      <c r="T797" s="40"/>
      <c r="U797" s="40"/>
      <c r="V797" s="40"/>
      <c r="W797" s="40"/>
      <c r="X797" s="40"/>
      <c r="Y797" s="40"/>
    </row>
    <row r="798" spans="1:25" ht="15.75" customHeight="1" x14ac:dyDescent="0.2">
      <c r="A798" s="40"/>
      <c r="B798" s="274" t="s">
        <v>347</v>
      </c>
      <c r="C798" s="296" t="s">
        <v>3397</v>
      </c>
      <c r="D798" s="274" t="s">
        <v>51</v>
      </c>
      <c r="E798" s="274" t="s">
        <v>3698</v>
      </c>
      <c r="F798" s="404" t="s">
        <v>348</v>
      </c>
      <c r="G798" s="404"/>
      <c r="H798" s="295" t="s">
        <v>55</v>
      </c>
      <c r="I798" s="298">
        <v>1.1000000000000001</v>
      </c>
      <c r="J798" s="298">
        <v>0</v>
      </c>
      <c r="K798" s="297">
        <v>46.41</v>
      </c>
      <c r="L798" s="297">
        <v>51.05</v>
      </c>
      <c r="O798" s="40"/>
      <c r="P798" s="40"/>
      <c r="Q798" s="40"/>
      <c r="R798" s="40"/>
      <c r="S798" s="40"/>
      <c r="T798" s="40"/>
      <c r="U798" s="40"/>
      <c r="V798" s="40"/>
      <c r="W798" s="40"/>
      <c r="X798" s="40"/>
      <c r="Y798" s="40"/>
    </row>
    <row r="799" spans="1:25" ht="15.75" customHeight="1" x14ac:dyDescent="0.2">
      <c r="A799" s="40"/>
      <c r="B799" s="275"/>
      <c r="C799" s="275"/>
      <c r="D799" s="275"/>
      <c r="E799" s="275"/>
      <c r="F799" s="275"/>
      <c r="G799" s="275" t="s">
        <v>331</v>
      </c>
      <c r="H799" s="302">
        <v>35.380000000000003</v>
      </c>
      <c r="I799" s="275" t="s">
        <v>332</v>
      </c>
      <c r="J799" s="302">
        <v>0</v>
      </c>
      <c r="K799" s="275" t="s">
        <v>333</v>
      </c>
      <c r="L799" s="302">
        <v>35.380000000000003</v>
      </c>
      <c r="O799" s="40"/>
      <c r="P799" s="40"/>
      <c r="Q799" s="40"/>
      <c r="R799" s="40"/>
      <c r="S799" s="40"/>
      <c r="T799" s="40"/>
      <c r="U799" s="40"/>
      <c r="V799" s="40"/>
      <c r="W799" s="40"/>
      <c r="X799" s="40"/>
      <c r="Y799" s="40"/>
    </row>
    <row r="800" spans="1:25" ht="15.75" customHeight="1" thickBot="1" x14ac:dyDescent="0.25">
      <c r="A800" s="40"/>
      <c r="B800" s="275"/>
      <c r="C800" s="275"/>
      <c r="D800" s="275"/>
      <c r="E800" s="275"/>
      <c r="F800" s="275"/>
      <c r="G800" s="275" t="s">
        <v>334</v>
      </c>
      <c r="H800" s="302">
        <v>21.04</v>
      </c>
      <c r="I800" s="409"/>
      <c r="J800" s="409" t="s">
        <v>335</v>
      </c>
      <c r="K800" s="275"/>
      <c r="L800" s="302">
        <v>122.15</v>
      </c>
      <c r="O800" s="40"/>
      <c r="P800" s="40"/>
      <c r="Q800" s="40"/>
      <c r="R800" s="40"/>
      <c r="S800" s="40"/>
      <c r="T800" s="40"/>
      <c r="U800" s="40"/>
      <c r="V800" s="40"/>
      <c r="W800" s="40"/>
      <c r="X800" s="40"/>
      <c r="Y800" s="40"/>
    </row>
    <row r="801" spans="1:25" ht="15.75" customHeight="1" thickTop="1" x14ac:dyDescent="0.2">
      <c r="A801" s="40"/>
      <c r="B801" s="289"/>
      <c r="C801" s="289"/>
      <c r="D801" s="289"/>
      <c r="E801" s="289"/>
      <c r="F801" s="289"/>
      <c r="G801" s="289"/>
      <c r="H801" s="289"/>
      <c r="I801" s="289"/>
      <c r="J801" s="289"/>
      <c r="K801" s="289"/>
      <c r="L801" s="289"/>
      <c r="O801" s="40"/>
      <c r="P801" s="40"/>
      <c r="Q801" s="40"/>
      <c r="R801" s="40"/>
      <c r="S801" s="40"/>
      <c r="T801" s="40"/>
      <c r="U801" s="40"/>
      <c r="V801" s="40"/>
      <c r="W801" s="40"/>
      <c r="X801" s="40"/>
      <c r="Y801" s="40"/>
    </row>
    <row r="802" spans="1:25" ht="15.75" customHeight="1" x14ac:dyDescent="0.2">
      <c r="A802" s="40"/>
      <c r="B802" s="276" t="s">
        <v>1444</v>
      </c>
      <c r="C802" s="277" t="s">
        <v>28</v>
      </c>
      <c r="D802" s="276" t="s">
        <v>29</v>
      </c>
      <c r="E802" s="276" t="s">
        <v>30</v>
      </c>
      <c r="F802" s="405" t="s">
        <v>318</v>
      </c>
      <c r="G802" s="405"/>
      <c r="H802" s="284" t="s">
        <v>31</v>
      </c>
      <c r="I802" s="277" t="s">
        <v>32</v>
      </c>
      <c r="J802" s="277" t="s">
        <v>2407</v>
      </c>
      <c r="K802" s="277" t="s">
        <v>33</v>
      </c>
      <c r="L802" s="277" t="s">
        <v>35</v>
      </c>
      <c r="O802" s="40"/>
      <c r="P802" s="40"/>
      <c r="Q802" s="40"/>
      <c r="R802" s="40"/>
      <c r="S802" s="40"/>
      <c r="T802" s="40"/>
      <c r="U802" s="40"/>
      <c r="V802" s="40"/>
      <c r="W802" s="40"/>
      <c r="X802" s="40"/>
      <c r="Y802" s="40"/>
    </row>
    <row r="803" spans="1:25" ht="15.75" customHeight="1" x14ac:dyDescent="0.2">
      <c r="A803" s="40"/>
      <c r="B803" s="273" t="s">
        <v>319</v>
      </c>
      <c r="C803" s="286" t="s">
        <v>2241</v>
      </c>
      <c r="D803" s="273" t="s">
        <v>40</v>
      </c>
      <c r="E803" s="273" t="s">
        <v>2242</v>
      </c>
      <c r="F803" s="403" t="s">
        <v>337</v>
      </c>
      <c r="G803" s="403"/>
      <c r="H803" s="285" t="s">
        <v>65</v>
      </c>
      <c r="I803" s="288">
        <v>1</v>
      </c>
      <c r="J803" s="287"/>
      <c r="K803" s="287">
        <v>24.69</v>
      </c>
      <c r="L803" s="287">
        <v>24.69</v>
      </c>
      <c r="O803" s="40"/>
      <c r="P803" s="40"/>
      <c r="Q803" s="40"/>
      <c r="R803" s="40"/>
      <c r="S803" s="40"/>
      <c r="T803" s="40"/>
      <c r="U803" s="40"/>
      <c r="V803" s="40"/>
      <c r="W803" s="40"/>
      <c r="X803" s="40"/>
      <c r="Y803" s="40"/>
    </row>
    <row r="804" spans="1:25" ht="15.75" customHeight="1" x14ac:dyDescent="0.2">
      <c r="A804" s="40"/>
      <c r="B804" s="278" t="s">
        <v>321</v>
      </c>
      <c r="C804" s="291" t="s">
        <v>2493</v>
      </c>
      <c r="D804" s="278" t="s">
        <v>40</v>
      </c>
      <c r="E804" s="278" t="s">
        <v>2494</v>
      </c>
      <c r="F804" s="407" t="s">
        <v>341</v>
      </c>
      <c r="G804" s="407"/>
      <c r="H804" s="290" t="s">
        <v>41</v>
      </c>
      <c r="I804" s="294">
        <v>0.2218956</v>
      </c>
      <c r="J804" s="294">
        <v>0</v>
      </c>
      <c r="K804" s="292">
        <v>27.8</v>
      </c>
      <c r="L804" s="292">
        <v>6.16</v>
      </c>
      <c r="O804" s="40"/>
      <c r="P804" s="40"/>
      <c r="Q804" s="40"/>
      <c r="R804" s="40"/>
      <c r="S804" s="40"/>
      <c r="T804" s="40"/>
      <c r="U804" s="40"/>
      <c r="V804" s="40"/>
      <c r="W804" s="40"/>
      <c r="X804" s="40"/>
      <c r="Y804" s="40"/>
    </row>
    <row r="805" spans="1:25" ht="15.75" customHeight="1" x14ac:dyDescent="0.2">
      <c r="A805" s="40"/>
      <c r="B805" s="278" t="s">
        <v>321</v>
      </c>
      <c r="C805" s="291" t="s">
        <v>544</v>
      </c>
      <c r="D805" s="278" t="s">
        <v>40</v>
      </c>
      <c r="E805" s="278" t="s">
        <v>545</v>
      </c>
      <c r="F805" s="407" t="s">
        <v>324</v>
      </c>
      <c r="G805" s="407"/>
      <c r="H805" s="290" t="s">
        <v>325</v>
      </c>
      <c r="I805" s="294">
        <v>9.6968000000000002E-3</v>
      </c>
      <c r="J805" s="294">
        <v>0</v>
      </c>
      <c r="K805" s="292">
        <v>32.04</v>
      </c>
      <c r="L805" s="292">
        <v>0.31</v>
      </c>
      <c r="O805" s="40"/>
      <c r="P805" s="40"/>
      <c r="Q805" s="40"/>
      <c r="R805" s="40"/>
      <c r="S805" s="40"/>
      <c r="T805" s="40"/>
      <c r="U805" s="40"/>
      <c r="V805" s="40"/>
      <c r="W805" s="40"/>
      <c r="X805" s="40"/>
      <c r="Y805" s="40"/>
    </row>
    <row r="806" spans="1:25" ht="15.75" customHeight="1" x14ac:dyDescent="0.2">
      <c r="A806" s="40"/>
      <c r="B806" s="278" t="s">
        <v>321</v>
      </c>
      <c r="C806" s="291" t="s">
        <v>2501</v>
      </c>
      <c r="D806" s="278" t="s">
        <v>40</v>
      </c>
      <c r="E806" s="278" t="s">
        <v>2502</v>
      </c>
      <c r="F806" s="407" t="s">
        <v>328</v>
      </c>
      <c r="G806" s="407"/>
      <c r="H806" s="290" t="s">
        <v>330</v>
      </c>
      <c r="I806" s="294">
        <v>1.4423000000000001E-3</v>
      </c>
      <c r="J806" s="294">
        <v>0</v>
      </c>
      <c r="K806" s="292">
        <v>379.4</v>
      </c>
      <c r="L806" s="292">
        <v>0.54</v>
      </c>
      <c r="O806" s="40"/>
      <c r="P806" s="40"/>
      <c r="Q806" s="40"/>
      <c r="R806" s="40"/>
      <c r="S806" s="40"/>
      <c r="T806" s="40"/>
      <c r="U806" s="40"/>
      <c r="V806" s="40"/>
      <c r="W806" s="40"/>
      <c r="X806" s="40"/>
      <c r="Y806" s="40"/>
    </row>
    <row r="807" spans="1:25" ht="15.75" customHeight="1" x14ac:dyDescent="0.2">
      <c r="A807" s="40"/>
      <c r="B807" s="278" t="s">
        <v>321</v>
      </c>
      <c r="C807" s="291" t="s">
        <v>2497</v>
      </c>
      <c r="D807" s="278" t="s">
        <v>40</v>
      </c>
      <c r="E807" s="278" t="s">
        <v>2498</v>
      </c>
      <c r="F807" s="407" t="s">
        <v>324</v>
      </c>
      <c r="G807" s="407"/>
      <c r="H807" s="290" t="s">
        <v>325</v>
      </c>
      <c r="I807" s="294">
        <v>1.9082999999999999E-3</v>
      </c>
      <c r="J807" s="294">
        <v>0</v>
      </c>
      <c r="K807" s="292">
        <v>23.12</v>
      </c>
      <c r="L807" s="292">
        <v>0.04</v>
      </c>
      <c r="O807" s="40"/>
      <c r="P807" s="40"/>
      <c r="Q807" s="40"/>
      <c r="R807" s="40"/>
      <c r="S807" s="40"/>
      <c r="T807" s="40"/>
      <c r="U807" s="40"/>
      <c r="V807" s="40"/>
      <c r="W807" s="40"/>
      <c r="X807" s="40"/>
      <c r="Y807" s="40"/>
    </row>
    <row r="808" spans="1:25" ht="15.75" customHeight="1" x14ac:dyDescent="0.2">
      <c r="A808" s="40"/>
      <c r="B808" s="278" t="s">
        <v>321</v>
      </c>
      <c r="C808" s="291" t="s">
        <v>2499</v>
      </c>
      <c r="D808" s="278" t="s">
        <v>40</v>
      </c>
      <c r="E808" s="278" t="s">
        <v>2500</v>
      </c>
      <c r="F808" s="407" t="s">
        <v>328</v>
      </c>
      <c r="G808" s="407"/>
      <c r="H808" s="290" t="s">
        <v>329</v>
      </c>
      <c r="I808" s="294">
        <v>1.1982E-3</v>
      </c>
      <c r="J808" s="294">
        <v>0</v>
      </c>
      <c r="K808" s="292">
        <v>204.58</v>
      </c>
      <c r="L808" s="292">
        <v>0.24</v>
      </c>
      <c r="O808" s="40"/>
      <c r="P808" s="40"/>
      <c r="Q808" s="40"/>
      <c r="R808" s="40"/>
      <c r="S808" s="40"/>
      <c r="T808" s="40"/>
      <c r="U808" s="40"/>
      <c r="V808" s="40"/>
      <c r="W808" s="40"/>
      <c r="X808" s="40"/>
      <c r="Y808" s="40"/>
    </row>
    <row r="809" spans="1:25" ht="15.75" customHeight="1" x14ac:dyDescent="0.2">
      <c r="A809" s="40"/>
      <c r="B809" s="278" t="s">
        <v>321</v>
      </c>
      <c r="C809" s="291" t="s">
        <v>2495</v>
      </c>
      <c r="D809" s="278" t="s">
        <v>40</v>
      </c>
      <c r="E809" s="278" t="s">
        <v>2496</v>
      </c>
      <c r="F809" s="407" t="s">
        <v>341</v>
      </c>
      <c r="G809" s="407"/>
      <c r="H809" s="290" t="s">
        <v>41</v>
      </c>
      <c r="I809" s="294">
        <v>0.2218956</v>
      </c>
      <c r="J809" s="294">
        <v>0</v>
      </c>
      <c r="K809" s="292">
        <v>11.79</v>
      </c>
      <c r="L809" s="292">
        <v>2.61</v>
      </c>
      <c r="O809" s="40"/>
      <c r="P809" s="40"/>
      <c r="Q809" s="40"/>
      <c r="R809" s="40"/>
      <c r="S809" s="40"/>
      <c r="T809" s="40"/>
      <c r="U809" s="40"/>
      <c r="V809" s="40"/>
      <c r="W809" s="40"/>
      <c r="X809" s="40"/>
      <c r="Y809" s="40"/>
    </row>
    <row r="810" spans="1:25" ht="15.75" customHeight="1" x14ac:dyDescent="0.2">
      <c r="A810" s="40"/>
      <c r="B810" s="274" t="s">
        <v>347</v>
      </c>
      <c r="C810" s="296" t="s">
        <v>2508</v>
      </c>
      <c r="D810" s="274" t="s">
        <v>40</v>
      </c>
      <c r="E810" s="274" t="s">
        <v>2509</v>
      </c>
      <c r="F810" s="404" t="s">
        <v>348</v>
      </c>
      <c r="G810" s="404"/>
      <c r="H810" s="295" t="s">
        <v>44</v>
      </c>
      <c r="I810" s="298">
        <v>1.6908400000000001E-2</v>
      </c>
      <c r="J810" s="298">
        <v>0</v>
      </c>
      <c r="K810" s="297">
        <v>10.85</v>
      </c>
      <c r="L810" s="297">
        <v>0.18</v>
      </c>
      <c r="O810" s="40"/>
      <c r="P810" s="40"/>
      <c r="Q810" s="40"/>
      <c r="R810" s="40"/>
      <c r="S810" s="40"/>
      <c r="T810" s="40"/>
      <c r="U810" s="40"/>
      <c r="V810" s="40"/>
      <c r="W810" s="40"/>
      <c r="X810" s="40"/>
      <c r="Y810" s="40"/>
    </row>
    <row r="811" spans="1:25" ht="15.75" customHeight="1" x14ac:dyDescent="0.2">
      <c r="A811" s="40"/>
      <c r="B811" s="274" t="s">
        <v>347</v>
      </c>
      <c r="C811" s="296" t="s">
        <v>2505</v>
      </c>
      <c r="D811" s="274" t="s">
        <v>40</v>
      </c>
      <c r="E811" s="274" t="s">
        <v>2506</v>
      </c>
      <c r="F811" s="404" t="s">
        <v>348</v>
      </c>
      <c r="G811" s="404"/>
      <c r="H811" s="295" t="s">
        <v>65</v>
      </c>
      <c r="I811" s="298">
        <v>0.83134600000000003</v>
      </c>
      <c r="J811" s="298">
        <v>0</v>
      </c>
      <c r="K811" s="297">
        <v>13.87</v>
      </c>
      <c r="L811" s="297">
        <v>11.53</v>
      </c>
      <c r="O811" s="40"/>
      <c r="P811" s="40"/>
      <c r="Q811" s="40"/>
      <c r="R811" s="40"/>
      <c r="S811" s="40"/>
      <c r="T811" s="40"/>
      <c r="U811" s="40"/>
      <c r="V811" s="40"/>
      <c r="W811" s="40"/>
      <c r="X811" s="40"/>
      <c r="Y811" s="40"/>
    </row>
    <row r="812" spans="1:25" ht="15.75" customHeight="1" x14ac:dyDescent="0.2">
      <c r="A812" s="40"/>
      <c r="B812" s="274" t="s">
        <v>347</v>
      </c>
      <c r="C812" s="296" t="s">
        <v>2507</v>
      </c>
      <c r="D812" s="274" t="s">
        <v>40</v>
      </c>
      <c r="E812" s="274" t="s">
        <v>3699</v>
      </c>
      <c r="F812" s="404" t="s">
        <v>348</v>
      </c>
      <c r="G812" s="404"/>
      <c r="H812" s="295" t="s">
        <v>65</v>
      </c>
      <c r="I812" s="298">
        <v>7.4439199999999997E-2</v>
      </c>
      <c r="J812" s="298">
        <v>0</v>
      </c>
      <c r="K812" s="297">
        <v>11.28</v>
      </c>
      <c r="L812" s="297">
        <v>0.83</v>
      </c>
      <c r="O812" s="40"/>
      <c r="P812" s="40"/>
      <c r="Q812" s="40"/>
      <c r="R812" s="40"/>
      <c r="S812" s="40"/>
      <c r="T812" s="40"/>
      <c r="U812" s="40"/>
      <c r="V812" s="40"/>
      <c r="W812" s="40"/>
      <c r="X812" s="40"/>
      <c r="Y812" s="40"/>
    </row>
    <row r="813" spans="1:25" ht="15.75" customHeight="1" x14ac:dyDescent="0.2">
      <c r="A813" s="40"/>
      <c r="B813" s="274" t="s">
        <v>347</v>
      </c>
      <c r="C813" s="296" t="s">
        <v>2503</v>
      </c>
      <c r="D813" s="274" t="s">
        <v>40</v>
      </c>
      <c r="E813" s="274" t="s">
        <v>2504</v>
      </c>
      <c r="F813" s="404" t="s">
        <v>348</v>
      </c>
      <c r="G813" s="404"/>
      <c r="H813" s="295" t="s">
        <v>65</v>
      </c>
      <c r="I813" s="298">
        <v>0.18521480000000001</v>
      </c>
      <c r="J813" s="298">
        <v>0</v>
      </c>
      <c r="K813" s="297">
        <v>12.2</v>
      </c>
      <c r="L813" s="297">
        <v>2.25</v>
      </c>
      <c r="O813" s="40"/>
      <c r="P813" s="40"/>
      <c r="Q813" s="40"/>
      <c r="R813" s="40"/>
      <c r="S813" s="40"/>
      <c r="T813" s="40"/>
      <c r="U813" s="40"/>
      <c r="V813" s="40"/>
      <c r="W813" s="40"/>
      <c r="X813" s="40"/>
      <c r="Y813" s="40"/>
    </row>
    <row r="814" spans="1:25" ht="15.75" customHeight="1" x14ac:dyDescent="0.2">
      <c r="A814" s="40"/>
      <c r="B814" s="275"/>
      <c r="C814" s="275"/>
      <c r="D814" s="275"/>
      <c r="E814" s="275"/>
      <c r="F814" s="275"/>
      <c r="G814" s="275" t="s">
        <v>331</v>
      </c>
      <c r="H814" s="302">
        <v>1.59</v>
      </c>
      <c r="I814" s="275" t="s">
        <v>332</v>
      </c>
      <c r="J814" s="302">
        <v>0</v>
      </c>
      <c r="K814" s="275" t="s">
        <v>333</v>
      </c>
      <c r="L814" s="302">
        <v>1.59</v>
      </c>
      <c r="O814" s="40"/>
      <c r="P814" s="40"/>
      <c r="Q814" s="40"/>
      <c r="R814" s="40"/>
      <c r="S814" s="40"/>
      <c r="T814" s="40"/>
      <c r="U814" s="40"/>
      <c r="V814" s="40"/>
      <c r="W814" s="40"/>
      <c r="X814" s="40"/>
      <c r="Y814" s="40"/>
    </row>
    <row r="815" spans="1:25" ht="15.75" customHeight="1" thickBot="1" x14ac:dyDescent="0.25">
      <c r="A815" s="40"/>
      <c r="B815" s="275"/>
      <c r="C815" s="275"/>
      <c r="D815" s="275"/>
      <c r="E815" s="275"/>
      <c r="F815" s="275"/>
      <c r="G815" s="275" t="s">
        <v>334</v>
      </c>
      <c r="H815" s="302">
        <v>5.13</v>
      </c>
      <c r="I815" s="409"/>
      <c r="J815" s="409" t="s">
        <v>335</v>
      </c>
      <c r="K815" s="275"/>
      <c r="L815" s="302">
        <v>29.82</v>
      </c>
      <c r="O815" s="40"/>
      <c r="P815" s="40"/>
      <c r="Q815" s="40"/>
      <c r="R815" s="40"/>
      <c r="S815" s="40"/>
      <c r="T815" s="40"/>
      <c r="U815" s="40"/>
      <c r="V815" s="40"/>
      <c r="W815" s="40"/>
      <c r="X815" s="40"/>
      <c r="Y815" s="40"/>
    </row>
    <row r="816" spans="1:25" ht="15.75" customHeight="1" thickTop="1" x14ac:dyDescent="0.2">
      <c r="A816" s="40"/>
      <c r="B816" s="289"/>
      <c r="C816" s="289"/>
      <c r="D816" s="289"/>
      <c r="E816" s="289"/>
      <c r="F816" s="289"/>
      <c r="G816" s="289"/>
      <c r="H816" s="289"/>
      <c r="I816" s="289"/>
      <c r="J816" s="289"/>
      <c r="K816" s="289"/>
      <c r="L816" s="289"/>
      <c r="O816" s="40"/>
      <c r="P816" s="40"/>
      <c r="Q816" s="40"/>
      <c r="R816" s="40"/>
      <c r="S816" s="40"/>
      <c r="T816" s="40"/>
      <c r="U816" s="40"/>
      <c r="V816" s="40"/>
      <c r="W816" s="40"/>
      <c r="X816" s="40"/>
      <c r="Y816" s="40"/>
    </row>
    <row r="817" spans="1:25" ht="15.75" customHeight="1" x14ac:dyDescent="0.2">
      <c r="A817" s="40"/>
      <c r="B817" s="276" t="s">
        <v>1900</v>
      </c>
      <c r="C817" s="277" t="s">
        <v>28</v>
      </c>
      <c r="D817" s="276" t="s">
        <v>29</v>
      </c>
      <c r="E817" s="276" t="s">
        <v>30</v>
      </c>
      <c r="F817" s="405" t="s">
        <v>318</v>
      </c>
      <c r="G817" s="405"/>
      <c r="H817" s="284" t="s">
        <v>31</v>
      </c>
      <c r="I817" s="277" t="s">
        <v>32</v>
      </c>
      <c r="J817" s="277" t="s">
        <v>2407</v>
      </c>
      <c r="K817" s="277" t="s">
        <v>33</v>
      </c>
      <c r="L817" s="277" t="s">
        <v>35</v>
      </c>
      <c r="O817" s="40"/>
      <c r="P817" s="40"/>
      <c r="Q817" s="40"/>
      <c r="R817" s="40"/>
      <c r="S817" s="40"/>
      <c r="T817" s="40"/>
      <c r="U817" s="40"/>
      <c r="V817" s="40"/>
      <c r="W817" s="40"/>
      <c r="X817" s="40"/>
      <c r="Y817" s="40"/>
    </row>
    <row r="818" spans="1:25" ht="15.75" customHeight="1" x14ac:dyDescent="0.2">
      <c r="A818" s="40"/>
      <c r="B818" s="273" t="s">
        <v>319</v>
      </c>
      <c r="C818" s="286" t="s">
        <v>149</v>
      </c>
      <c r="D818" s="273" t="s">
        <v>40</v>
      </c>
      <c r="E818" s="273" t="s">
        <v>150</v>
      </c>
      <c r="F818" s="403" t="s">
        <v>345</v>
      </c>
      <c r="G818" s="403"/>
      <c r="H818" s="285" t="s">
        <v>41</v>
      </c>
      <c r="I818" s="288">
        <v>1</v>
      </c>
      <c r="J818" s="287"/>
      <c r="K818" s="287">
        <v>18.62</v>
      </c>
      <c r="L818" s="287">
        <v>18.62</v>
      </c>
      <c r="O818" s="40"/>
      <c r="P818" s="40"/>
      <c r="Q818" s="40"/>
      <c r="R818" s="40"/>
      <c r="S818" s="40"/>
      <c r="T818" s="40"/>
      <c r="U818" s="40"/>
      <c r="V818" s="40"/>
      <c r="W818" s="40"/>
      <c r="X818" s="40"/>
      <c r="Y818" s="40"/>
    </row>
    <row r="819" spans="1:25" ht="15.75" customHeight="1" x14ac:dyDescent="0.2">
      <c r="A819" s="40"/>
      <c r="B819" s="278" t="s">
        <v>321</v>
      </c>
      <c r="C819" s="291" t="s">
        <v>440</v>
      </c>
      <c r="D819" s="278" t="s">
        <v>40</v>
      </c>
      <c r="E819" s="278" t="s">
        <v>441</v>
      </c>
      <c r="F819" s="407" t="s">
        <v>324</v>
      </c>
      <c r="G819" s="407"/>
      <c r="H819" s="290" t="s">
        <v>325</v>
      </c>
      <c r="I819" s="294">
        <v>5.8999999999999997E-2</v>
      </c>
      <c r="J819" s="294">
        <v>0</v>
      </c>
      <c r="K819" s="292">
        <v>24.23</v>
      </c>
      <c r="L819" s="292">
        <v>1.42</v>
      </c>
      <c r="O819" s="40"/>
      <c r="P819" s="40"/>
      <c r="Q819" s="40"/>
      <c r="R819" s="40"/>
      <c r="S819" s="40"/>
      <c r="T819" s="40"/>
      <c r="U819" s="40"/>
      <c r="V819" s="40"/>
      <c r="W819" s="40"/>
      <c r="X819" s="40"/>
      <c r="Y819" s="40"/>
    </row>
    <row r="820" spans="1:25" ht="15.75" customHeight="1" x14ac:dyDescent="0.2">
      <c r="A820" s="40"/>
      <c r="B820" s="278" t="s">
        <v>321</v>
      </c>
      <c r="C820" s="291" t="s">
        <v>339</v>
      </c>
      <c r="D820" s="278" t="s">
        <v>40</v>
      </c>
      <c r="E820" s="278" t="s">
        <v>340</v>
      </c>
      <c r="F820" s="407" t="s">
        <v>324</v>
      </c>
      <c r="G820" s="407"/>
      <c r="H820" s="290" t="s">
        <v>325</v>
      </c>
      <c r="I820" s="294">
        <v>0.16</v>
      </c>
      <c r="J820" s="294">
        <v>0</v>
      </c>
      <c r="K820" s="292">
        <v>27.55</v>
      </c>
      <c r="L820" s="292">
        <v>4.4000000000000004</v>
      </c>
      <c r="O820" s="40"/>
      <c r="P820" s="40"/>
      <c r="Q820" s="40"/>
      <c r="R820" s="40"/>
      <c r="S820" s="40"/>
      <c r="T820" s="40"/>
      <c r="U820" s="40"/>
      <c r="V820" s="40"/>
      <c r="W820" s="40"/>
      <c r="X820" s="40"/>
      <c r="Y820" s="40"/>
    </row>
    <row r="821" spans="1:25" ht="15.75" customHeight="1" x14ac:dyDescent="0.2">
      <c r="A821" s="40"/>
      <c r="B821" s="278" t="s">
        <v>321</v>
      </c>
      <c r="C821" s="291" t="s">
        <v>602</v>
      </c>
      <c r="D821" s="278" t="s">
        <v>40</v>
      </c>
      <c r="E821" s="278" t="s">
        <v>603</v>
      </c>
      <c r="F821" s="407" t="s">
        <v>328</v>
      </c>
      <c r="G821" s="407"/>
      <c r="H821" s="290" t="s">
        <v>329</v>
      </c>
      <c r="I821" s="294">
        <v>4.3E-3</v>
      </c>
      <c r="J821" s="294">
        <v>0</v>
      </c>
      <c r="K821" s="292">
        <v>90.12</v>
      </c>
      <c r="L821" s="292">
        <v>0.38</v>
      </c>
      <c r="O821" s="40"/>
      <c r="P821" s="40"/>
      <c r="Q821" s="40"/>
      <c r="R821" s="40"/>
      <c r="S821" s="40"/>
      <c r="T821" s="40"/>
      <c r="U821" s="40"/>
      <c r="V821" s="40"/>
      <c r="W821" s="40"/>
      <c r="X821" s="40"/>
      <c r="Y821" s="40"/>
    </row>
    <row r="822" spans="1:25" ht="15.75" customHeight="1" x14ac:dyDescent="0.2">
      <c r="A822" s="40"/>
      <c r="B822" s="278" t="s">
        <v>321</v>
      </c>
      <c r="C822" s="291" t="s">
        <v>600</v>
      </c>
      <c r="D822" s="278" t="s">
        <v>40</v>
      </c>
      <c r="E822" s="278" t="s">
        <v>601</v>
      </c>
      <c r="F822" s="407" t="s">
        <v>328</v>
      </c>
      <c r="G822" s="407"/>
      <c r="H822" s="290" t="s">
        <v>330</v>
      </c>
      <c r="I822" s="294">
        <v>3.0000000000000001E-3</v>
      </c>
      <c r="J822" s="294">
        <v>0</v>
      </c>
      <c r="K822" s="292">
        <v>124.86</v>
      </c>
      <c r="L822" s="292">
        <v>0.37</v>
      </c>
      <c r="O822" s="40"/>
      <c r="P822" s="40"/>
      <c r="Q822" s="40"/>
      <c r="R822" s="40"/>
      <c r="S822" s="40"/>
      <c r="T822" s="40"/>
      <c r="U822" s="40"/>
      <c r="V822" s="40"/>
      <c r="W822" s="40"/>
      <c r="X822" s="40"/>
      <c r="Y822" s="40"/>
    </row>
    <row r="823" spans="1:25" ht="15.75" customHeight="1" x14ac:dyDescent="0.2">
      <c r="A823" s="40"/>
      <c r="B823" s="274" t="s">
        <v>347</v>
      </c>
      <c r="C823" s="296" t="s">
        <v>610</v>
      </c>
      <c r="D823" s="274" t="s">
        <v>40</v>
      </c>
      <c r="E823" s="274" t="s">
        <v>611</v>
      </c>
      <c r="F823" s="404" t="s">
        <v>348</v>
      </c>
      <c r="G823" s="404"/>
      <c r="H823" s="295" t="s">
        <v>65</v>
      </c>
      <c r="I823" s="298">
        <v>0.12</v>
      </c>
      <c r="J823" s="298">
        <v>0</v>
      </c>
      <c r="K823" s="297">
        <v>15.26</v>
      </c>
      <c r="L823" s="297">
        <v>1.83</v>
      </c>
      <c r="O823" s="40"/>
      <c r="P823" s="40"/>
      <c r="Q823" s="40"/>
      <c r="R823" s="40"/>
      <c r="S823" s="40"/>
      <c r="T823" s="40"/>
      <c r="U823" s="40"/>
      <c r="V823" s="40"/>
      <c r="W823" s="40"/>
      <c r="X823" s="40"/>
      <c r="Y823" s="40"/>
    </row>
    <row r="824" spans="1:25" ht="15.75" customHeight="1" x14ac:dyDescent="0.2">
      <c r="A824" s="40"/>
      <c r="B824" s="274" t="s">
        <v>347</v>
      </c>
      <c r="C824" s="296" t="s">
        <v>606</v>
      </c>
      <c r="D824" s="274" t="s">
        <v>40</v>
      </c>
      <c r="E824" s="274" t="s">
        <v>607</v>
      </c>
      <c r="F824" s="404" t="s">
        <v>348</v>
      </c>
      <c r="G824" s="404"/>
      <c r="H824" s="295" t="s">
        <v>55</v>
      </c>
      <c r="I824" s="298">
        <v>0.55600000000000005</v>
      </c>
      <c r="J824" s="298">
        <v>0</v>
      </c>
      <c r="K824" s="297">
        <v>7.95</v>
      </c>
      <c r="L824" s="297">
        <v>4.42</v>
      </c>
      <c r="O824" s="40"/>
      <c r="P824" s="40"/>
      <c r="Q824" s="40"/>
      <c r="R824" s="40"/>
      <c r="S824" s="40"/>
      <c r="T824" s="40"/>
      <c r="U824" s="40"/>
      <c r="V824" s="40"/>
      <c r="W824" s="40"/>
      <c r="X824" s="40"/>
      <c r="Y824" s="40"/>
    </row>
    <row r="825" spans="1:25" ht="15.75" customHeight="1" x14ac:dyDescent="0.2">
      <c r="A825" s="40"/>
      <c r="B825" s="274" t="s">
        <v>347</v>
      </c>
      <c r="C825" s="296" t="s">
        <v>604</v>
      </c>
      <c r="D825" s="274" t="s">
        <v>40</v>
      </c>
      <c r="E825" s="274" t="s">
        <v>605</v>
      </c>
      <c r="F825" s="404" t="s">
        <v>348</v>
      </c>
      <c r="G825" s="404"/>
      <c r="H825" s="295" t="s">
        <v>55</v>
      </c>
      <c r="I825" s="298">
        <v>0.222</v>
      </c>
      <c r="J825" s="298">
        <v>0</v>
      </c>
      <c r="K825" s="297">
        <v>16.809999999999999</v>
      </c>
      <c r="L825" s="297">
        <v>3.73</v>
      </c>
      <c r="O825" s="40"/>
      <c r="P825" s="40"/>
      <c r="Q825" s="40"/>
      <c r="R825" s="40"/>
      <c r="S825" s="40"/>
      <c r="T825" s="40"/>
      <c r="U825" s="40"/>
      <c r="V825" s="40"/>
      <c r="W825" s="40"/>
      <c r="X825" s="40"/>
      <c r="Y825" s="40"/>
    </row>
    <row r="826" spans="1:25" ht="15.75" customHeight="1" x14ac:dyDescent="0.2">
      <c r="A826" s="40"/>
      <c r="B826" s="274" t="s">
        <v>347</v>
      </c>
      <c r="C826" s="296" t="s">
        <v>608</v>
      </c>
      <c r="D826" s="274" t="s">
        <v>40</v>
      </c>
      <c r="E826" s="274" t="s">
        <v>609</v>
      </c>
      <c r="F826" s="404" t="s">
        <v>348</v>
      </c>
      <c r="G826" s="404"/>
      <c r="H826" s="295" t="s">
        <v>55</v>
      </c>
      <c r="I826" s="298">
        <v>9.9000000000000005E-2</v>
      </c>
      <c r="J826" s="298">
        <v>0</v>
      </c>
      <c r="K826" s="297">
        <v>21</v>
      </c>
      <c r="L826" s="297">
        <v>2.0699999999999998</v>
      </c>
      <c r="O826" s="40"/>
      <c r="P826" s="40"/>
      <c r="Q826" s="40"/>
      <c r="R826" s="40"/>
      <c r="S826" s="40"/>
      <c r="T826" s="40"/>
      <c r="U826" s="40"/>
      <c r="V826" s="40"/>
      <c r="W826" s="40"/>
      <c r="X826" s="40"/>
      <c r="Y826" s="40"/>
    </row>
    <row r="827" spans="1:25" ht="15.75" customHeight="1" x14ac:dyDescent="0.2">
      <c r="A827" s="40"/>
      <c r="B827" s="275"/>
      <c r="C827" s="275"/>
      <c r="D827" s="275"/>
      <c r="E827" s="275"/>
      <c r="F827" s="275"/>
      <c r="G827" s="275" t="s">
        <v>331</v>
      </c>
      <c r="H827" s="302">
        <v>4.92</v>
      </c>
      <c r="I827" s="275" t="s">
        <v>332</v>
      </c>
      <c r="J827" s="302">
        <v>0</v>
      </c>
      <c r="K827" s="275" t="s">
        <v>333</v>
      </c>
      <c r="L827" s="302">
        <v>4.92</v>
      </c>
      <c r="O827" s="40"/>
      <c r="P827" s="40"/>
      <c r="Q827" s="40"/>
      <c r="R827" s="40"/>
      <c r="S827" s="40"/>
      <c r="T827" s="40"/>
      <c r="U827" s="40"/>
      <c r="V827" s="40"/>
      <c r="W827" s="40"/>
      <c r="X827" s="40"/>
      <c r="Y827" s="40"/>
    </row>
    <row r="828" spans="1:25" ht="15.75" customHeight="1" thickBot="1" x14ac:dyDescent="0.25">
      <c r="A828" s="40"/>
      <c r="B828" s="275"/>
      <c r="C828" s="275"/>
      <c r="D828" s="275"/>
      <c r="E828" s="275"/>
      <c r="F828" s="275"/>
      <c r="G828" s="275" t="s">
        <v>334</v>
      </c>
      <c r="H828" s="302">
        <v>3.87</v>
      </c>
      <c r="I828" s="409"/>
      <c r="J828" s="409" t="s">
        <v>335</v>
      </c>
      <c r="K828" s="275"/>
      <c r="L828" s="302">
        <v>22.49</v>
      </c>
      <c r="O828" s="40"/>
      <c r="P828" s="40"/>
      <c r="Q828" s="40"/>
      <c r="R828" s="40"/>
      <c r="S828" s="40"/>
      <c r="T828" s="40"/>
      <c r="U828" s="40"/>
      <c r="V828" s="40"/>
      <c r="W828" s="40"/>
      <c r="X828" s="40"/>
      <c r="Y828" s="40"/>
    </row>
    <row r="829" spans="1:25" ht="15.75" customHeight="1" thickTop="1" x14ac:dyDescent="0.2">
      <c r="A829" s="40"/>
      <c r="B829" s="289"/>
      <c r="C829" s="289"/>
      <c r="D829" s="289"/>
      <c r="E829" s="289"/>
      <c r="F829" s="289"/>
      <c r="G829" s="289"/>
      <c r="H829" s="289"/>
      <c r="I829" s="289"/>
      <c r="J829" s="289"/>
      <c r="K829" s="289"/>
      <c r="L829" s="289"/>
      <c r="O829" s="40"/>
      <c r="P829" s="40"/>
      <c r="Q829" s="40"/>
      <c r="R829" s="40"/>
      <c r="S829" s="40"/>
      <c r="T829" s="40"/>
      <c r="U829" s="40"/>
      <c r="V829" s="40"/>
      <c r="W829" s="40"/>
      <c r="X829" s="40"/>
      <c r="Y829" s="40"/>
    </row>
    <row r="830" spans="1:25" ht="15.75" customHeight="1" x14ac:dyDescent="0.2">
      <c r="A830" s="40"/>
      <c r="B830" s="276" t="s">
        <v>2398</v>
      </c>
      <c r="C830" s="277" t="s">
        <v>28</v>
      </c>
      <c r="D830" s="276" t="s">
        <v>29</v>
      </c>
      <c r="E830" s="276" t="s">
        <v>30</v>
      </c>
      <c r="F830" s="405" t="s">
        <v>318</v>
      </c>
      <c r="G830" s="405"/>
      <c r="H830" s="284" t="s">
        <v>31</v>
      </c>
      <c r="I830" s="277" t="s">
        <v>32</v>
      </c>
      <c r="J830" s="277" t="s">
        <v>2407</v>
      </c>
      <c r="K830" s="277" t="s">
        <v>33</v>
      </c>
      <c r="L830" s="277" t="s">
        <v>35</v>
      </c>
      <c r="O830" s="40"/>
      <c r="P830" s="40"/>
      <c r="Q830" s="40"/>
      <c r="R830" s="40"/>
      <c r="S830" s="40"/>
      <c r="T830" s="40"/>
      <c r="U830" s="40"/>
      <c r="V830" s="40"/>
      <c r="W830" s="40"/>
      <c r="X830" s="40"/>
      <c r="Y830" s="40"/>
    </row>
    <row r="831" spans="1:25" ht="15.75" customHeight="1" x14ac:dyDescent="0.2">
      <c r="A831" s="40"/>
      <c r="B831" s="273" t="s">
        <v>319</v>
      </c>
      <c r="C831" s="286" t="s">
        <v>151</v>
      </c>
      <c r="D831" s="273" t="s">
        <v>40</v>
      </c>
      <c r="E831" s="273" t="s">
        <v>152</v>
      </c>
      <c r="F831" s="403" t="s">
        <v>345</v>
      </c>
      <c r="G831" s="403"/>
      <c r="H831" s="285" t="s">
        <v>41</v>
      </c>
      <c r="I831" s="288">
        <v>1</v>
      </c>
      <c r="J831" s="287"/>
      <c r="K831" s="287">
        <v>16.309999999999999</v>
      </c>
      <c r="L831" s="287">
        <v>16.309999999999999</v>
      </c>
      <c r="O831" s="40"/>
      <c r="P831" s="40"/>
      <c r="Q831" s="40"/>
      <c r="R831" s="40"/>
      <c r="S831" s="40"/>
      <c r="T831" s="40"/>
      <c r="U831" s="40"/>
      <c r="V831" s="40"/>
      <c r="W831" s="40"/>
      <c r="X831" s="40"/>
      <c r="Y831" s="40"/>
    </row>
    <row r="832" spans="1:25" ht="15.75" customHeight="1" x14ac:dyDescent="0.2">
      <c r="A832" s="40"/>
      <c r="B832" s="278" t="s">
        <v>321</v>
      </c>
      <c r="C832" s="291" t="s">
        <v>593</v>
      </c>
      <c r="D832" s="278" t="s">
        <v>40</v>
      </c>
      <c r="E832" s="278" t="s">
        <v>594</v>
      </c>
      <c r="F832" s="407" t="s">
        <v>328</v>
      </c>
      <c r="G832" s="407"/>
      <c r="H832" s="290" t="s">
        <v>329</v>
      </c>
      <c r="I832" s="294">
        <v>6.4000000000000003E-3</v>
      </c>
      <c r="J832" s="294">
        <v>0</v>
      </c>
      <c r="K832" s="292">
        <v>34.97</v>
      </c>
      <c r="L832" s="292">
        <v>0.22</v>
      </c>
      <c r="O832" s="40"/>
      <c r="P832" s="40"/>
      <c r="Q832" s="40"/>
      <c r="R832" s="40"/>
      <c r="S832" s="40"/>
      <c r="T832" s="40"/>
      <c r="U832" s="40"/>
      <c r="V832" s="40"/>
      <c r="W832" s="40"/>
      <c r="X832" s="40"/>
      <c r="Y832" s="40"/>
    </row>
    <row r="833" spans="1:25" ht="15.75" customHeight="1" x14ac:dyDescent="0.2">
      <c r="A833" s="40"/>
      <c r="B833" s="278" t="s">
        <v>321</v>
      </c>
      <c r="C833" s="291" t="s">
        <v>591</v>
      </c>
      <c r="D833" s="278" t="s">
        <v>40</v>
      </c>
      <c r="E833" s="278" t="s">
        <v>592</v>
      </c>
      <c r="F833" s="407" t="s">
        <v>328</v>
      </c>
      <c r="G833" s="407"/>
      <c r="H833" s="290" t="s">
        <v>330</v>
      </c>
      <c r="I833" s="294">
        <v>4.5999999999999999E-3</v>
      </c>
      <c r="J833" s="294">
        <v>0</v>
      </c>
      <c r="K833" s="292">
        <v>35.9</v>
      </c>
      <c r="L833" s="292">
        <v>0.16</v>
      </c>
      <c r="O833" s="40"/>
      <c r="P833" s="40"/>
      <c r="Q833" s="40"/>
      <c r="R833" s="40"/>
      <c r="S833" s="40"/>
      <c r="T833" s="40"/>
      <c r="U833" s="40"/>
      <c r="V833" s="40"/>
      <c r="W833" s="40"/>
      <c r="X833" s="40"/>
      <c r="Y833" s="40"/>
    </row>
    <row r="834" spans="1:25" ht="15.75" customHeight="1" x14ac:dyDescent="0.2">
      <c r="A834" s="40"/>
      <c r="B834" s="278" t="s">
        <v>321</v>
      </c>
      <c r="C834" s="291" t="s">
        <v>339</v>
      </c>
      <c r="D834" s="278" t="s">
        <v>40</v>
      </c>
      <c r="E834" s="278" t="s">
        <v>340</v>
      </c>
      <c r="F834" s="407" t="s">
        <v>324</v>
      </c>
      <c r="G834" s="407"/>
      <c r="H834" s="290" t="s">
        <v>325</v>
      </c>
      <c r="I834" s="294">
        <v>0.11799999999999999</v>
      </c>
      <c r="J834" s="294">
        <v>0</v>
      </c>
      <c r="K834" s="292">
        <v>27.55</v>
      </c>
      <c r="L834" s="292">
        <v>3.25</v>
      </c>
      <c r="O834" s="40"/>
      <c r="P834" s="40"/>
      <c r="Q834" s="40"/>
      <c r="R834" s="40"/>
      <c r="S834" s="40"/>
      <c r="T834" s="40"/>
      <c r="U834" s="40"/>
      <c r="V834" s="40"/>
      <c r="W834" s="40"/>
      <c r="X834" s="40"/>
      <c r="Y834" s="40"/>
    </row>
    <row r="835" spans="1:25" ht="15.75" customHeight="1" x14ac:dyDescent="0.2">
      <c r="A835" s="40"/>
      <c r="B835" s="278" t="s">
        <v>321</v>
      </c>
      <c r="C835" s="291" t="s">
        <v>440</v>
      </c>
      <c r="D835" s="278" t="s">
        <v>40</v>
      </c>
      <c r="E835" s="278" t="s">
        <v>441</v>
      </c>
      <c r="F835" s="407" t="s">
        <v>324</v>
      </c>
      <c r="G835" s="407"/>
      <c r="H835" s="290" t="s">
        <v>325</v>
      </c>
      <c r="I835" s="294">
        <v>6.5000000000000002E-2</v>
      </c>
      <c r="J835" s="294">
        <v>0</v>
      </c>
      <c r="K835" s="292">
        <v>24.23</v>
      </c>
      <c r="L835" s="292">
        <v>1.57</v>
      </c>
      <c r="O835" s="40"/>
      <c r="P835" s="40"/>
      <c r="Q835" s="40"/>
      <c r="R835" s="40"/>
      <c r="S835" s="40"/>
      <c r="T835" s="40"/>
      <c r="U835" s="40"/>
      <c r="V835" s="40"/>
      <c r="W835" s="40"/>
      <c r="X835" s="40"/>
      <c r="Y835" s="40"/>
    </row>
    <row r="836" spans="1:25" ht="15.75" customHeight="1" x14ac:dyDescent="0.2">
      <c r="A836" s="40"/>
      <c r="B836" s="274" t="s">
        <v>347</v>
      </c>
      <c r="C836" s="296" t="s">
        <v>604</v>
      </c>
      <c r="D836" s="274" t="s">
        <v>40</v>
      </c>
      <c r="E836" s="274" t="s">
        <v>605</v>
      </c>
      <c r="F836" s="404" t="s">
        <v>348</v>
      </c>
      <c r="G836" s="404"/>
      <c r="H836" s="295" t="s">
        <v>55</v>
      </c>
      <c r="I836" s="298">
        <v>0.63400000000000001</v>
      </c>
      <c r="J836" s="298">
        <v>0</v>
      </c>
      <c r="K836" s="297">
        <v>16.809999999999999</v>
      </c>
      <c r="L836" s="297">
        <v>10.65</v>
      </c>
      <c r="O836" s="40"/>
      <c r="P836" s="40"/>
      <c r="Q836" s="40"/>
      <c r="R836" s="40"/>
      <c r="S836" s="40"/>
      <c r="T836" s="40"/>
      <c r="U836" s="40"/>
      <c r="V836" s="40"/>
      <c r="W836" s="40"/>
      <c r="X836" s="40"/>
      <c r="Y836" s="40"/>
    </row>
    <row r="837" spans="1:25" ht="15.75" customHeight="1" x14ac:dyDescent="0.2">
      <c r="A837" s="40"/>
      <c r="B837" s="274" t="s">
        <v>347</v>
      </c>
      <c r="C837" s="296" t="s">
        <v>612</v>
      </c>
      <c r="D837" s="274" t="s">
        <v>40</v>
      </c>
      <c r="E837" s="274" t="s">
        <v>613</v>
      </c>
      <c r="F837" s="404" t="s">
        <v>348</v>
      </c>
      <c r="G837" s="404"/>
      <c r="H837" s="295" t="s">
        <v>65</v>
      </c>
      <c r="I837" s="298">
        <v>0.03</v>
      </c>
      <c r="J837" s="298">
        <v>0</v>
      </c>
      <c r="K837" s="297">
        <v>15.37</v>
      </c>
      <c r="L837" s="297">
        <v>0.46</v>
      </c>
      <c r="O837" s="40"/>
      <c r="P837" s="40"/>
      <c r="Q837" s="40"/>
      <c r="R837" s="40"/>
      <c r="S837" s="40"/>
      <c r="T837" s="40"/>
      <c r="U837" s="40"/>
      <c r="V837" s="40"/>
      <c r="W837" s="40"/>
      <c r="X837" s="40"/>
      <c r="Y837" s="40"/>
    </row>
    <row r="838" spans="1:25" ht="15.75" customHeight="1" x14ac:dyDescent="0.2">
      <c r="A838" s="40"/>
      <c r="B838" s="275"/>
      <c r="C838" s="275"/>
      <c r="D838" s="275"/>
      <c r="E838" s="275"/>
      <c r="F838" s="275"/>
      <c r="G838" s="275" t="s">
        <v>331</v>
      </c>
      <c r="H838" s="302">
        <v>4.09</v>
      </c>
      <c r="I838" s="275" t="s">
        <v>332</v>
      </c>
      <c r="J838" s="302">
        <v>0</v>
      </c>
      <c r="K838" s="275" t="s">
        <v>333</v>
      </c>
      <c r="L838" s="302">
        <v>4.09</v>
      </c>
      <c r="O838" s="40"/>
      <c r="P838" s="40"/>
      <c r="Q838" s="40"/>
      <c r="R838" s="40"/>
      <c r="S838" s="40"/>
      <c r="T838" s="40"/>
      <c r="U838" s="40"/>
      <c r="V838" s="40"/>
      <c r="W838" s="40"/>
      <c r="X838" s="40"/>
      <c r="Y838" s="40"/>
    </row>
    <row r="839" spans="1:25" ht="15.75" customHeight="1" thickBot="1" x14ac:dyDescent="0.25">
      <c r="A839" s="40"/>
      <c r="B839" s="275"/>
      <c r="C839" s="275"/>
      <c r="D839" s="275"/>
      <c r="E839" s="275"/>
      <c r="F839" s="275"/>
      <c r="G839" s="275" t="s">
        <v>334</v>
      </c>
      <c r="H839" s="302">
        <v>3.39</v>
      </c>
      <c r="I839" s="409"/>
      <c r="J839" s="409" t="s">
        <v>335</v>
      </c>
      <c r="K839" s="275"/>
      <c r="L839" s="302">
        <v>19.7</v>
      </c>
      <c r="O839" s="40"/>
      <c r="P839" s="40"/>
      <c r="Q839" s="40"/>
      <c r="R839" s="40"/>
      <c r="S839" s="40"/>
      <c r="T839" s="40"/>
      <c r="U839" s="40"/>
      <c r="V839" s="40"/>
      <c r="W839" s="40"/>
      <c r="X839" s="40"/>
      <c r="Y839" s="40"/>
    </row>
    <row r="840" spans="1:25" ht="15.75" customHeight="1" thickTop="1" x14ac:dyDescent="0.2">
      <c r="A840" s="40"/>
      <c r="B840" s="289"/>
      <c r="C840" s="289"/>
      <c r="D840" s="289"/>
      <c r="E840" s="289"/>
      <c r="F840" s="289"/>
      <c r="G840" s="289"/>
      <c r="H840" s="289"/>
      <c r="I840" s="289"/>
      <c r="J840" s="289"/>
      <c r="K840" s="289"/>
      <c r="L840" s="289"/>
      <c r="O840" s="40"/>
      <c r="P840" s="40"/>
      <c r="Q840" s="40"/>
      <c r="R840" s="40"/>
      <c r="S840" s="40"/>
      <c r="T840" s="40"/>
      <c r="U840" s="40"/>
      <c r="V840" s="40"/>
      <c r="W840" s="40"/>
      <c r="X840" s="40"/>
      <c r="Y840" s="40"/>
    </row>
    <row r="841" spans="1:25" ht="15.75" customHeight="1" x14ac:dyDescent="0.2">
      <c r="A841" s="40"/>
      <c r="B841" s="276" t="s">
        <v>1447</v>
      </c>
      <c r="C841" s="277" t="s">
        <v>28</v>
      </c>
      <c r="D841" s="276" t="s">
        <v>29</v>
      </c>
      <c r="E841" s="276" t="s">
        <v>30</v>
      </c>
      <c r="F841" s="405" t="s">
        <v>318</v>
      </c>
      <c r="G841" s="405"/>
      <c r="H841" s="284" t="s">
        <v>31</v>
      </c>
      <c r="I841" s="277" t="s">
        <v>32</v>
      </c>
      <c r="J841" s="277" t="s">
        <v>2407</v>
      </c>
      <c r="K841" s="277" t="s">
        <v>33</v>
      </c>
      <c r="L841" s="277" t="s">
        <v>35</v>
      </c>
      <c r="O841" s="40"/>
      <c r="P841" s="40"/>
      <c r="Q841" s="40"/>
      <c r="R841" s="40"/>
      <c r="S841" s="40"/>
      <c r="T841" s="40"/>
      <c r="U841" s="40"/>
      <c r="V841" s="40"/>
      <c r="W841" s="40"/>
      <c r="X841" s="40"/>
      <c r="Y841" s="40"/>
    </row>
    <row r="842" spans="1:25" ht="15.75" customHeight="1" x14ac:dyDescent="0.2">
      <c r="A842" s="40"/>
      <c r="B842" s="273" t="s">
        <v>319</v>
      </c>
      <c r="C842" s="286" t="s">
        <v>147</v>
      </c>
      <c r="D842" s="273" t="s">
        <v>40</v>
      </c>
      <c r="E842" s="273" t="s">
        <v>148</v>
      </c>
      <c r="F842" s="403" t="s">
        <v>345</v>
      </c>
      <c r="G842" s="403"/>
      <c r="H842" s="285" t="s">
        <v>41</v>
      </c>
      <c r="I842" s="288">
        <v>1</v>
      </c>
      <c r="J842" s="287"/>
      <c r="K842" s="287">
        <v>47.55</v>
      </c>
      <c r="L842" s="287">
        <v>47.55</v>
      </c>
      <c r="O842" s="40"/>
      <c r="P842" s="40"/>
      <c r="Q842" s="40"/>
      <c r="R842" s="40"/>
      <c r="S842" s="40"/>
      <c r="T842" s="40"/>
      <c r="U842" s="40"/>
      <c r="V842" s="40"/>
      <c r="W842" s="40"/>
      <c r="X842" s="40"/>
      <c r="Y842" s="40"/>
    </row>
    <row r="843" spans="1:25" ht="15.75" customHeight="1" x14ac:dyDescent="0.2">
      <c r="A843" s="40"/>
      <c r="B843" s="278" t="s">
        <v>321</v>
      </c>
      <c r="C843" s="291" t="s">
        <v>593</v>
      </c>
      <c r="D843" s="278" t="s">
        <v>40</v>
      </c>
      <c r="E843" s="278" t="s">
        <v>594</v>
      </c>
      <c r="F843" s="407" t="s">
        <v>328</v>
      </c>
      <c r="G843" s="407"/>
      <c r="H843" s="290" t="s">
        <v>329</v>
      </c>
      <c r="I843" s="294">
        <v>6.8999999999999999E-3</v>
      </c>
      <c r="J843" s="294">
        <v>0</v>
      </c>
      <c r="K843" s="292">
        <v>34.97</v>
      </c>
      <c r="L843" s="292">
        <v>0.24</v>
      </c>
      <c r="O843" s="40"/>
      <c r="P843" s="40"/>
      <c r="Q843" s="40"/>
      <c r="R843" s="40"/>
      <c r="S843" s="40"/>
      <c r="T843" s="40"/>
      <c r="U843" s="40"/>
      <c r="V843" s="40"/>
      <c r="W843" s="40"/>
      <c r="X843" s="40"/>
      <c r="Y843" s="40"/>
    </row>
    <row r="844" spans="1:25" ht="15.75" customHeight="1" x14ac:dyDescent="0.2">
      <c r="A844" s="40"/>
      <c r="B844" s="278" t="s">
        <v>321</v>
      </c>
      <c r="C844" s="291" t="s">
        <v>322</v>
      </c>
      <c r="D844" s="278" t="s">
        <v>40</v>
      </c>
      <c r="E844" s="278" t="s">
        <v>323</v>
      </c>
      <c r="F844" s="407" t="s">
        <v>324</v>
      </c>
      <c r="G844" s="407"/>
      <c r="H844" s="290" t="s">
        <v>325</v>
      </c>
      <c r="I844" s="294">
        <v>0.15</v>
      </c>
      <c r="J844" s="294">
        <v>0</v>
      </c>
      <c r="K844" s="292">
        <v>23.08</v>
      </c>
      <c r="L844" s="292">
        <v>3.46</v>
      </c>
      <c r="O844" s="40"/>
      <c r="P844" s="40"/>
      <c r="Q844" s="40"/>
      <c r="R844" s="40"/>
      <c r="S844" s="40"/>
      <c r="T844" s="40"/>
      <c r="U844" s="40"/>
      <c r="V844" s="40"/>
      <c r="W844" s="40"/>
      <c r="X844" s="40"/>
      <c r="Y844" s="40"/>
    </row>
    <row r="845" spans="1:25" ht="15.75" customHeight="1" x14ac:dyDescent="0.2">
      <c r="A845" s="40"/>
      <c r="B845" s="278" t="s">
        <v>321</v>
      </c>
      <c r="C845" s="291" t="s">
        <v>589</v>
      </c>
      <c r="D845" s="278" t="s">
        <v>40</v>
      </c>
      <c r="E845" s="278" t="s">
        <v>590</v>
      </c>
      <c r="F845" s="407" t="s">
        <v>324</v>
      </c>
      <c r="G845" s="407"/>
      <c r="H845" s="290" t="s">
        <v>325</v>
      </c>
      <c r="I845" s="294">
        <v>0.115</v>
      </c>
      <c r="J845" s="294">
        <v>0</v>
      </c>
      <c r="K845" s="292">
        <v>27.27</v>
      </c>
      <c r="L845" s="292">
        <v>3.13</v>
      </c>
      <c r="O845" s="40"/>
      <c r="P845" s="40"/>
      <c r="Q845" s="40"/>
      <c r="R845" s="40"/>
      <c r="S845" s="40"/>
      <c r="T845" s="40"/>
      <c r="U845" s="40"/>
      <c r="V845" s="40"/>
      <c r="W845" s="40"/>
      <c r="X845" s="40"/>
      <c r="Y845" s="40"/>
    </row>
    <row r="846" spans="1:25" ht="15.75" customHeight="1" x14ac:dyDescent="0.2">
      <c r="A846" s="40"/>
      <c r="B846" s="278" t="s">
        <v>321</v>
      </c>
      <c r="C846" s="291" t="s">
        <v>591</v>
      </c>
      <c r="D846" s="278" t="s">
        <v>40</v>
      </c>
      <c r="E846" s="278" t="s">
        <v>592</v>
      </c>
      <c r="F846" s="407" t="s">
        <v>328</v>
      </c>
      <c r="G846" s="407"/>
      <c r="H846" s="290" t="s">
        <v>330</v>
      </c>
      <c r="I846" s="294">
        <v>5.0000000000000001E-3</v>
      </c>
      <c r="J846" s="294">
        <v>0</v>
      </c>
      <c r="K846" s="292">
        <v>35.9</v>
      </c>
      <c r="L846" s="292">
        <v>0.17</v>
      </c>
      <c r="O846" s="40"/>
      <c r="P846" s="40"/>
      <c r="Q846" s="40"/>
      <c r="R846" s="40"/>
      <c r="S846" s="40"/>
      <c r="T846" s="40"/>
      <c r="U846" s="40"/>
      <c r="V846" s="40"/>
      <c r="W846" s="40"/>
      <c r="X846" s="40"/>
      <c r="Y846" s="40"/>
    </row>
    <row r="847" spans="1:25" ht="15.75" customHeight="1" x14ac:dyDescent="0.2">
      <c r="A847" s="40"/>
      <c r="B847" s="274" t="s">
        <v>347</v>
      </c>
      <c r="C847" s="296" t="s">
        <v>595</v>
      </c>
      <c r="D847" s="274" t="s">
        <v>40</v>
      </c>
      <c r="E847" s="274" t="s">
        <v>596</v>
      </c>
      <c r="F847" s="404" t="s">
        <v>348</v>
      </c>
      <c r="G847" s="404"/>
      <c r="H847" s="295" t="s">
        <v>363</v>
      </c>
      <c r="I847" s="298">
        <v>1.27</v>
      </c>
      <c r="J847" s="298">
        <v>0</v>
      </c>
      <c r="K847" s="297">
        <v>0.26</v>
      </c>
      <c r="L847" s="297">
        <v>0.33</v>
      </c>
      <c r="O847" s="40"/>
      <c r="P847" s="40"/>
      <c r="Q847" s="40"/>
      <c r="R847" s="40"/>
      <c r="S847" s="40"/>
      <c r="T847" s="40"/>
      <c r="U847" s="40"/>
      <c r="V847" s="40"/>
      <c r="W847" s="40"/>
      <c r="X847" s="40"/>
      <c r="Y847" s="40"/>
    </row>
    <row r="848" spans="1:25" ht="15.75" customHeight="1" x14ac:dyDescent="0.2">
      <c r="A848" s="40"/>
      <c r="B848" s="274" t="s">
        <v>347</v>
      </c>
      <c r="C848" s="296" t="s">
        <v>598</v>
      </c>
      <c r="D848" s="274" t="s">
        <v>40</v>
      </c>
      <c r="E848" s="274" t="s">
        <v>599</v>
      </c>
      <c r="F848" s="404" t="s">
        <v>348</v>
      </c>
      <c r="G848" s="404"/>
      <c r="H848" s="295" t="s">
        <v>41</v>
      </c>
      <c r="I848" s="298">
        <v>1.2749999999999999</v>
      </c>
      <c r="J848" s="298">
        <v>0</v>
      </c>
      <c r="K848" s="297">
        <v>27.66</v>
      </c>
      <c r="L848" s="297">
        <v>35.26</v>
      </c>
      <c r="O848" s="40"/>
      <c r="P848" s="40"/>
      <c r="Q848" s="40"/>
      <c r="R848" s="40"/>
      <c r="S848" s="40"/>
      <c r="T848" s="40"/>
      <c r="U848" s="40"/>
      <c r="V848" s="40"/>
      <c r="W848" s="40"/>
      <c r="X848" s="40"/>
      <c r="Y848" s="40"/>
    </row>
    <row r="849" spans="1:25" ht="15.75" customHeight="1" x14ac:dyDescent="0.2">
      <c r="A849" s="40"/>
      <c r="B849" s="274" t="s">
        <v>347</v>
      </c>
      <c r="C849" s="296" t="s">
        <v>597</v>
      </c>
      <c r="D849" s="274" t="s">
        <v>40</v>
      </c>
      <c r="E849" s="274" t="s">
        <v>3700</v>
      </c>
      <c r="F849" s="404" t="s">
        <v>348</v>
      </c>
      <c r="G849" s="404"/>
      <c r="H849" s="295" t="s">
        <v>44</v>
      </c>
      <c r="I849" s="298">
        <v>1.27</v>
      </c>
      <c r="J849" s="298">
        <v>0</v>
      </c>
      <c r="K849" s="297">
        <v>3.91</v>
      </c>
      <c r="L849" s="297">
        <v>4.96</v>
      </c>
      <c r="O849" s="40"/>
      <c r="P849" s="40"/>
      <c r="Q849" s="40"/>
      <c r="R849" s="40"/>
      <c r="S849" s="40"/>
      <c r="T849" s="40"/>
      <c r="U849" s="40"/>
      <c r="V849" s="40"/>
      <c r="W849" s="40"/>
      <c r="X849" s="40"/>
      <c r="Y849" s="40"/>
    </row>
    <row r="850" spans="1:25" ht="15.75" customHeight="1" x14ac:dyDescent="0.2">
      <c r="A850" s="40"/>
      <c r="B850" s="275"/>
      <c r="C850" s="275"/>
      <c r="D850" s="275"/>
      <c r="E850" s="275"/>
      <c r="F850" s="275"/>
      <c r="G850" s="275" t="s">
        <v>331</v>
      </c>
      <c r="H850" s="302">
        <v>5.41</v>
      </c>
      <c r="I850" s="275" t="s">
        <v>332</v>
      </c>
      <c r="J850" s="302">
        <v>0</v>
      </c>
      <c r="K850" s="275" t="s">
        <v>333</v>
      </c>
      <c r="L850" s="302">
        <v>5.41</v>
      </c>
      <c r="O850" s="40"/>
      <c r="P850" s="40"/>
      <c r="Q850" s="40"/>
      <c r="R850" s="40"/>
      <c r="S850" s="40"/>
      <c r="T850" s="40"/>
      <c r="U850" s="40"/>
      <c r="V850" s="40"/>
      <c r="W850" s="40"/>
      <c r="X850" s="40"/>
      <c r="Y850" s="40"/>
    </row>
    <row r="851" spans="1:25" ht="15.75" customHeight="1" thickBot="1" x14ac:dyDescent="0.25">
      <c r="A851" s="40"/>
      <c r="B851" s="275"/>
      <c r="C851" s="275"/>
      <c r="D851" s="275"/>
      <c r="E851" s="275"/>
      <c r="F851" s="275"/>
      <c r="G851" s="275" t="s">
        <v>334</v>
      </c>
      <c r="H851" s="302">
        <v>9.89</v>
      </c>
      <c r="I851" s="409"/>
      <c r="J851" s="409" t="s">
        <v>335</v>
      </c>
      <c r="K851" s="275"/>
      <c r="L851" s="302">
        <v>57.44</v>
      </c>
      <c r="O851" s="40"/>
      <c r="P851" s="40"/>
      <c r="Q851" s="40"/>
      <c r="R851" s="40"/>
      <c r="S851" s="40"/>
      <c r="T851" s="40"/>
      <c r="U851" s="40"/>
      <c r="V851" s="40"/>
      <c r="W851" s="40"/>
      <c r="X851" s="40"/>
      <c r="Y851" s="40"/>
    </row>
    <row r="852" spans="1:25" ht="15.75" customHeight="1" thickTop="1" x14ac:dyDescent="0.2">
      <c r="A852" s="40"/>
      <c r="B852" s="289"/>
      <c r="C852" s="289"/>
      <c r="D852" s="289"/>
      <c r="E852" s="289"/>
      <c r="F852" s="289"/>
      <c r="G852" s="289"/>
      <c r="H852" s="289"/>
      <c r="I852" s="289"/>
      <c r="J852" s="289"/>
      <c r="K852" s="289"/>
      <c r="L852" s="289"/>
      <c r="O852" s="40"/>
      <c r="P852" s="40"/>
      <c r="Q852" s="40"/>
      <c r="R852" s="40"/>
      <c r="S852" s="40"/>
      <c r="T852" s="40"/>
      <c r="U852" s="40"/>
      <c r="V852" s="40"/>
      <c r="W852" s="40"/>
      <c r="X852" s="40"/>
      <c r="Y852" s="40"/>
    </row>
    <row r="853" spans="1:25" ht="15.75" customHeight="1" x14ac:dyDescent="0.2">
      <c r="A853" s="40"/>
      <c r="B853" s="276" t="s">
        <v>1449</v>
      </c>
      <c r="C853" s="277" t="s">
        <v>28</v>
      </c>
      <c r="D853" s="276" t="s">
        <v>29</v>
      </c>
      <c r="E853" s="276" t="s">
        <v>30</v>
      </c>
      <c r="F853" s="405" t="s">
        <v>318</v>
      </c>
      <c r="G853" s="405"/>
      <c r="H853" s="284" t="s">
        <v>31</v>
      </c>
      <c r="I853" s="277" t="s">
        <v>32</v>
      </c>
      <c r="J853" s="277" t="s">
        <v>2407</v>
      </c>
      <c r="K853" s="277" t="s">
        <v>33</v>
      </c>
      <c r="L853" s="277" t="s">
        <v>35</v>
      </c>
      <c r="O853" s="40"/>
      <c r="P853" s="40"/>
      <c r="Q853" s="40"/>
      <c r="R853" s="40"/>
      <c r="S853" s="40"/>
      <c r="T853" s="40"/>
      <c r="U853" s="40"/>
      <c r="V853" s="40"/>
      <c r="W853" s="40"/>
      <c r="X853" s="40"/>
      <c r="Y853" s="40"/>
    </row>
    <row r="854" spans="1:25" ht="15.75" customHeight="1" x14ac:dyDescent="0.2">
      <c r="A854" s="40"/>
      <c r="B854" s="273" t="s">
        <v>319</v>
      </c>
      <c r="C854" s="286" t="s">
        <v>2243</v>
      </c>
      <c r="D854" s="273" t="s">
        <v>51</v>
      </c>
      <c r="E854" s="273" t="s">
        <v>2244</v>
      </c>
      <c r="F854" s="403" t="s">
        <v>2510</v>
      </c>
      <c r="G854" s="403"/>
      <c r="H854" s="285" t="s">
        <v>41</v>
      </c>
      <c r="I854" s="288">
        <v>1</v>
      </c>
      <c r="J854" s="287"/>
      <c r="K854" s="287">
        <v>95.82</v>
      </c>
      <c r="L854" s="287">
        <v>95.82</v>
      </c>
      <c r="O854" s="40"/>
      <c r="P854" s="40"/>
      <c r="Q854" s="40"/>
      <c r="R854" s="40"/>
      <c r="S854" s="40"/>
      <c r="T854" s="40"/>
      <c r="U854" s="40"/>
      <c r="V854" s="40"/>
      <c r="W854" s="40"/>
      <c r="X854" s="40"/>
      <c r="Y854" s="40"/>
    </row>
    <row r="855" spans="1:25" ht="15.75" customHeight="1" x14ac:dyDescent="0.2">
      <c r="A855" s="40"/>
      <c r="B855" s="274" t="s">
        <v>347</v>
      </c>
      <c r="C855" s="296" t="s">
        <v>2511</v>
      </c>
      <c r="D855" s="274" t="s">
        <v>51</v>
      </c>
      <c r="E855" s="274" t="s">
        <v>3701</v>
      </c>
      <c r="F855" s="404" t="s">
        <v>348</v>
      </c>
      <c r="G855" s="404"/>
      <c r="H855" s="295" t="s">
        <v>41</v>
      </c>
      <c r="I855" s="298">
        <v>1.05</v>
      </c>
      <c r="J855" s="298">
        <v>0</v>
      </c>
      <c r="K855" s="297">
        <v>91.26</v>
      </c>
      <c r="L855" s="297">
        <v>95.82</v>
      </c>
      <c r="O855" s="40"/>
      <c r="P855" s="40"/>
      <c r="Q855" s="40"/>
      <c r="R855" s="40"/>
      <c r="S855" s="40"/>
      <c r="T855" s="40"/>
      <c r="U855" s="40"/>
      <c r="V855" s="40"/>
      <c r="W855" s="40"/>
      <c r="X855" s="40"/>
      <c r="Y855" s="40"/>
    </row>
    <row r="856" spans="1:25" ht="15.75" customHeight="1" x14ac:dyDescent="0.2">
      <c r="A856" s="40"/>
      <c r="B856" s="275"/>
      <c r="C856" s="275"/>
      <c r="D856" s="275"/>
      <c r="E856" s="275"/>
      <c r="F856" s="275"/>
      <c r="G856" s="275" t="s">
        <v>331</v>
      </c>
      <c r="H856" s="302">
        <v>0</v>
      </c>
      <c r="I856" s="275" t="s">
        <v>332</v>
      </c>
      <c r="J856" s="302">
        <v>0</v>
      </c>
      <c r="K856" s="275" t="s">
        <v>333</v>
      </c>
      <c r="L856" s="302">
        <v>0</v>
      </c>
      <c r="O856" s="40"/>
      <c r="P856" s="40"/>
      <c r="Q856" s="40"/>
      <c r="R856" s="40"/>
      <c r="S856" s="40"/>
      <c r="T856" s="40"/>
      <c r="U856" s="40"/>
      <c r="V856" s="40"/>
      <c r="W856" s="40"/>
      <c r="X856" s="40"/>
      <c r="Y856" s="40"/>
    </row>
    <row r="857" spans="1:25" ht="15.75" customHeight="1" thickBot="1" x14ac:dyDescent="0.25">
      <c r="A857" s="40"/>
      <c r="B857" s="275"/>
      <c r="C857" s="275"/>
      <c r="D857" s="275"/>
      <c r="E857" s="275"/>
      <c r="F857" s="275"/>
      <c r="G857" s="275" t="s">
        <v>334</v>
      </c>
      <c r="H857" s="302">
        <v>19.940000000000001</v>
      </c>
      <c r="I857" s="409"/>
      <c r="J857" s="409" t="s">
        <v>335</v>
      </c>
      <c r="K857" s="275"/>
      <c r="L857" s="302">
        <v>115.76</v>
      </c>
      <c r="O857" s="40"/>
      <c r="P857" s="40"/>
      <c r="Q857" s="40"/>
      <c r="R857" s="40"/>
      <c r="S857" s="40"/>
      <c r="T857" s="40"/>
      <c r="U857" s="40"/>
      <c r="V857" s="40"/>
      <c r="W857" s="40"/>
      <c r="X857" s="40"/>
      <c r="Y857" s="40"/>
    </row>
    <row r="858" spans="1:25" ht="15.75" customHeight="1" thickTop="1" x14ac:dyDescent="0.2">
      <c r="A858" s="40"/>
      <c r="B858" s="289"/>
      <c r="C858" s="289"/>
      <c r="D858" s="289"/>
      <c r="E858" s="289"/>
      <c r="F858" s="289"/>
      <c r="G858" s="289"/>
      <c r="H858" s="289"/>
      <c r="I858" s="289"/>
      <c r="J858" s="289"/>
      <c r="K858" s="289"/>
      <c r="L858" s="289"/>
      <c r="O858" s="40"/>
      <c r="P858" s="40"/>
      <c r="Q858" s="40"/>
      <c r="R858" s="40"/>
      <c r="S858" s="40"/>
      <c r="T858" s="40"/>
      <c r="U858" s="40"/>
      <c r="V858" s="40"/>
      <c r="W858" s="40"/>
      <c r="X858" s="40"/>
      <c r="Y858" s="40"/>
    </row>
    <row r="859" spans="1:25" ht="15.75" customHeight="1" x14ac:dyDescent="0.2">
      <c r="A859" s="40"/>
      <c r="B859" s="276" t="s">
        <v>1451</v>
      </c>
      <c r="C859" s="277" t="s">
        <v>28</v>
      </c>
      <c r="D859" s="276" t="s">
        <v>29</v>
      </c>
      <c r="E859" s="276" t="s">
        <v>30</v>
      </c>
      <c r="F859" s="405" t="s">
        <v>318</v>
      </c>
      <c r="G859" s="405"/>
      <c r="H859" s="284" t="s">
        <v>31</v>
      </c>
      <c r="I859" s="277" t="s">
        <v>32</v>
      </c>
      <c r="J859" s="277" t="s">
        <v>2407</v>
      </c>
      <c r="K859" s="277" t="s">
        <v>33</v>
      </c>
      <c r="L859" s="277" t="s">
        <v>35</v>
      </c>
      <c r="O859" s="40"/>
      <c r="P859" s="40"/>
      <c r="Q859" s="40"/>
      <c r="R859" s="40"/>
      <c r="S859" s="40"/>
      <c r="T859" s="40"/>
      <c r="U859" s="40"/>
      <c r="V859" s="40"/>
      <c r="W859" s="40"/>
      <c r="X859" s="40"/>
      <c r="Y859" s="40"/>
    </row>
    <row r="860" spans="1:25" ht="15.75" customHeight="1" x14ac:dyDescent="0.2">
      <c r="A860" s="40"/>
      <c r="B860" s="273" t="s">
        <v>319</v>
      </c>
      <c r="C860" s="286" t="s">
        <v>155</v>
      </c>
      <c r="D860" s="273" t="s">
        <v>40</v>
      </c>
      <c r="E860" s="273" t="s">
        <v>156</v>
      </c>
      <c r="F860" s="403" t="s">
        <v>345</v>
      </c>
      <c r="G860" s="403"/>
      <c r="H860" s="285" t="s">
        <v>55</v>
      </c>
      <c r="I860" s="288">
        <v>1</v>
      </c>
      <c r="J860" s="287"/>
      <c r="K860" s="287">
        <v>193.2</v>
      </c>
      <c r="L860" s="287">
        <v>193.2</v>
      </c>
      <c r="O860" s="40"/>
      <c r="P860" s="40"/>
      <c r="Q860" s="40"/>
      <c r="R860" s="40"/>
      <c r="S860" s="40"/>
      <c r="T860" s="40"/>
      <c r="U860" s="40"/>
      <c r="V860" s="40"/>
      <c r="W860" s="40"/>
      <c r="X860" s="40"/>
      <c r="Y860" s="40"/>
    </row>
    <row r="861" spans="1:25" ht="15.75" customHeight="1" x14ac:dyDescent="0.2">
      <c r="A861" s="40"/>
      <c r="B861" s="278" t="s">
        <v>321</v>
      </c>
      <c r="C861" s="291" t="s">
        <v>593</v>
      </c>
      <c r="D861" s="278" t="s">
        <v>40</v>
      </c>
      <c r="E861" s="278" t="s">
        <v>594</v>
      </c>
      <c r="F861" s="407" t="s">
        <v>328</v>
      </c>
      <c r="G861" s="407"/>
      <c r="H861" s="290" t="s">
        <v>329</v>
      </c>
      <c r="I861" s="294">
        <v>1.83E-2</v>
      </c>
      <c r="J861" s="294">
        <v>0</v>
      </c>
      <c r="K861" s="292">
        <v>34.97</v>
      </c>
      <c r="L861" s="292">
        <v>0.63</v>
      </c>
      <c r="O861" s="40"/>
      <c r="P861" s="40"/>
      <c r="Q861" s="40"/>
      <c r="R861" s="40"/>
      <c r="S861" s="40"/>
      <c r="T861" s="40"/>
      <c r="U861" s="40"/>
      <c r="V861" s="40"/>
      <c r="W861" s="40"/>
      <c r="X861" s="40"/>
      <c r="Y861" s="40"/>
    </row>
    <row r="862" spans="1:25" ht="15.75" customHeight="1" x14ac:dyDescent="0.2">
      <c r="A862" s="40"/>
      <c r="B862" s="278" t="s">
        <v>321</v>
      </c>
      <c r="C862" s="291" t="s">
        <v>591</v>
      </c>
      <c r="D862" s="278" t="s">
        <v>40</v>
      </c>
      <c r="E862" s="278" t="s">
        <v>592</v>
      </c>
      <c r="F862" s="407" t="s">
        <v>328</v>
      </c>
      <c r="G862" s="407"/>
      <c r="H862" s="290" t="s">
        <v>330</v>
      </c>
      <c r="I862" s="294">
        <v>1.32E-2</v>
      </c>
      <c r="J862" s="294">
        <v>0</v>
      </c>
      <c r="K862" s="292">
        <v>35.9</v>
      </c>
      <c r="L862" s="292">
        <v>0.47</v>
      </c>
      <c r="O862" s="40"/>
      <c r="P862" s="40"/>
      <c r="Q862" s="40"/>
      <c r="R862" s="40"/>
      <c r="S862" s="40"/>
      <c r="T862" s="40"/>
      <c r="U862" s="40"/>
      <c r="V862" s="40"/>
      <c r="W862" s="40"/>
      <c r="X862" s="40"/>
      <c r="Y862" s="40"/>
    </row>
    <row r="863" spans="1:25" ht="15.75" customHeight="1" x14ac:dyDescent="0.2">
      <c r="A863" s="40"/>
      <c r="B863" s="278" t="s">
        <v>321</v>
      </c>
      <c r="C863" s="291" t="s">
        <v>322</v>
      </c>
      <c r="D863" s="278" t="s">
        <v>40</v>
      </c>
      <c r="E863" s="278" t="s">
        <v>323</v>
      </c>
      <c r="F863" s="407" t="s">
        <v>324</v>
      </c>
      <c r="G863" s="407"/>
      <c r="H863" s="290" t="s">
        <v>325</v>
      </c>
      <c r="I863" s="294">
        <v>0.63300000000000001</v>
      </c>
      <c r="J863" s="294">
        <v>0</v>
      </c>
      <c r="K863" s="292">
        <v>23.08</v>
      </c>
      <c r="L863" s="292">
        <v>14.6</v>
      </c>
      <c r="O863" s="40"/>
      <c r="P863" s="40"/>
      <c r="Q863" s="40"/>
      <c r="R863" s="40"/>
      <c r="S863" s="40"/>
      <c r="T863" s="40"/>
      <c r="U863" s="40"/>
      <c r="V863" s="40"/>
      <c r="W863" s="40"/>
      <c r="X863" s="40"/>
      <c r="Y863" s="40"/>
    </row>
    <row r="864" spans="1:25" ht="15.75" customHeight="1" x14ac:dyDescent="0.2">
      <c r="A864" s="40"/>
      <c r="B864" s="278" t="s">
        <v>321</v>
      </c>
      <c r="C864" s="291" t="s">
        <v>589</v>
      </c>
      <c r="D864" s="278" t="s">
        <v>40</v>
      </c>
      <c r="E864" s="278" t="s">
        <v>590</v>
      </c>
      <c r="F864" s="407" t="s">
        <v>324</v>
      </c>
      <c r="G864" s="407"/>
      <c r="H864" s="290" t="s">
        <v>325</v>
      </c>
      <c r="I864" s="294">
        <v>0.53900000000000003</v>
      </c>
      <c r="J864" s="294">
        <v>0</v>
      </c>
      <c r="K864" s="292">
        <v>27.27</v>
      </c>
      <c r="L864" s="292">
        <v>14.69</v>
      </c>
      <c r="O864" s="40"/>
      <c r="P864" s="40"/>
      <c r="Q864" s="40"/>
      <c r="R864" s="40"/>
      <c r="S864" s="40"/>
      <c r="T864" s="40"/>
      <c r="U864" s="40"/>
      <c r="V864" s="40"/>
      <c r="W864" s="40"/>
      <c r="X864" s="40"/>
      <c r="Y864" s="40"/>
    </row>
    <row r="865" spans="1:25" ht="15.75" customHeight="1" x14ac:dyDescent="0.2">
      <c r="A865" s="40"/>
      <c r="B865" s="274" t="s">
        <v>347</v>
      </c>
      <c r="C865" s="296" t="s">
        <v>617</v>
      </c>
      <c r="D865" s="274" t="s">
        <v>40</v>
      </c>
      <c r="E865" s="274" t="s">
        <v>618</v>
      </c>
      <c r="F865" s="404" t="s">
        <v>348</v>
      </c>
      <c r="G865" s="404"/>
      <c r="H865" s="295" t="s">
        <v>65</v>
      </c>
      <c r="I865" s="298">
        <v>4.8999999999999998E-3</v>
      </c>
      <c r="J865" s="298">
        <v>0</v>
      </c>
      <c r="K865" s="297">
        <v>73.75</v>
      </c>
      <c r="L865" s="297">
        <v>0.36</v>
      </c>
      <c r="O865" s="40"/>
      <c r="P865" s="40"/>
      <c r="Q865" s="40"/>
      <c r="R865" s="40"/>
      <c r="S865" s="40"/>
      <c r="T865" s="40"/>
      <c r="U865" s="40"/>
      <c r="V865" s="40"/>
      <c r="W865" s="40"/>
      <c r="X865" s="40"/>
      <c r="Y865" s="40"/>
    </row>
    <row r="866" spans="1:25" ht="15.75" customHeight="1" x14ac:dyDescent="0.2">
      <c r="A866" s="40"/>
      <c r="B866" s="274" t="s">
        <v>347</v>
      </c>
      <c r="C866" s="296" t="s">
        <v>614</v>
      </c>
      <c r="D866" s="274" t="s">
        <v>40</v>
      </c>
      <c r="E866" s="274" t="s">
        <v>615</v>
      </c>
      <c r="F866" s="404" t="s">
        <v>348</v>
      </c>
      <c r="G866" s="404"/>
      <c r="H866" s="295" t="s">
        <v>616</v>
      </c>
      <c r="I866" s="298">
        <v>0.161</v>
      </c>
      <c r="J866" s="298">
        <v>0</v>
      </c>
      <c r="K866" s="297">
        <v>37.26</v>
      </c>
      <c r="L866" s="297">
        <v>5.99</v>
      </c>
      <c r="O866" s="40"/>
      <c r="P866" s="40"/>
      <c r="Q866" s="40"/>
      <c r="R866" s="40"/>
      <c r="S866" s="40"/>
      <c r="T866" s="40"/>
      <c r="U866" s="40"/>
      <c r="V866" s="40"/>
      <c r="W866" s="40"/>
      <c r="X866" s="40"/>
      <c r="Y866" s="40"/>
    </row>
    <row r="867" spans="1:25" ht="15.75" customHeight="1" x14ac:dyDescent="0.2">
      <c r="A867" s="40"/>
      <c r="B867" s="274" t="s">
        <v>347</v>
      </c>
      <c r="C867" s="296" t="s">
        <v>619</v>
      </c>
      <c r="D867" s="274" t="s">
        <v>40</v>
      </c>
      <c r="E867" s="274" t="s">
        <v>620</v>
      </c>
      <c r="F867" s="404" t="s">
        <v>348</v>
      </c>
      <c r="G867" s="404"/>
      <c r="H867" s="295" t="s">
        <v>65</v>
      </c>
      <c r="I867" s="298">
        <v>0.18</v>
      </c>
      <c r="J867" s="298">
        <v>0</v>
      </c>
      <c r="K867" s="297">
        <v>278.75</v>
      </c>
      <c r="L867" s="297">
        <v>50.17</v>
      </c>
      <c r="O867" s="40"/>
      <c r="P867" s="40"/>
      <c r="Q867" s="40"/>
      <c r="R867" s="40"/>
      <c r="S867" s="40"/>
      <c r="T867" s="40"/>
      <c r="U867" s="40"/>
      <c r="V867" s="40"/>
      <c r="W867" s="40"/>
      <c r="X867" s="40"/>
      <c r="Y867" s="40"/>
    </row>
    <row r="868" spans="1:25" ht="15.75" customHeight="1" x14ac:dyDescent="0.2">
      <c r="A868" s="40"/>
      <c r="B868" s="274" t="s">
        <v>347</v>
      </c>
      <c r="C868" s="296" t="s">
        <v>625</v>
      </c>
      <c r="D868" s="274" t="s">
        <v>40</v>
      </c>
      <c r="E868" s="274" t="s">
        <v>626</v>
      </c>
      <c r="F868" s="404" t="s">
        <v>348</v>
      </c>
      <c r="G868" s="404"/>
      <c r="H868" s="295" t="s">
        <v>55</v>
      </c>
      <c r="I868" s="298">
        <v>1.05</v>
      </c>
      <c r="J868" s="298">
        <v>0</v>
      </c>
      <c r="K868" s="297">
        <v>100.88</v>
      </c>
      <c r="L868" s="297">
        <v>105.92</v>
      </c>
      <c r="O868" s="40"/>
      <c r="P868" s="40"/>
      <c r="Q868" s="40"/>
      <c r="R868" s="40"/>
      <c r="S868" s="40"/>
      <c r="T868" s="40"/>
      <c r="U868" s="40"/>
      <c r="V868" s="40"/>
      <c r="W868" s="40"/>
      <c r="X868" s="40"/>
      <c r="Y868" s="40"/>
    </row>
    <row r="869" spans="1:25" ht="15.75" customHeight="1" x14ac:dyDescent="0.2">
      <c r="A869" s="40"/>
      <c r="B869" s="274" t="s">
        <v>347</v>
      </c>
      <c r="C869" s="296" t="s">
        <v>450</v>
      </c>
      <c r="D869" s="274" t="s">
        <v>40</v>
      </c>
      <c r="E869" s="274" t="s">
        <v>451</v>
      </c>
      <c r="F869" s="404" t="s">
        <v>348</v>
      </c>
      <c r="G869" s="404"/>
      <c r="H869" s="295" t="s">
        <v>65</v>
      </c>
      <c r="I869" s="298">
        <v>2.5000000000000001E-2</v>
      </c>
      <c r="J869" s="298">
        <v>0</v>
      </c>
      <c r="K869" s="297">
        <v>15</v>
      </c>
      <c r="L869" s="297">
        <v>0.37</v>
      </c>
      <c r="O869" s="40"/>
      <c r="P869" s="40"/>
      <c r="Q869" s="40"/>
      <c r="R869" s="40"/>
      <c r="S869" s="40"/>
      <c r="T869" s="40"/>
      <c r="U869" s="40"/>
      <c r="V869" s="40"/>
      <c r="W869" s="40"/>
      <c r="X869" s="40"/>
      <c r="Y869" s="40"/>
    </row>
    <row r="870" spans="1:25" ht="15.75" customHeight="1" x14ac:dyDescent="0.2">
      <c r="A870" s="40"/>
      <c r="B870" s="275"/>
      <c r="C870" s="275"/>
      <c r="D870" s="275"/>
      <c r="E870" s="275"/>
      <c r="F870" s="275"/>
      <c r="G870" s="275" t="s">
        <v>331</v>
      </c>
      <c r="H870" s="302">
        <v>23.53</v>
      </c>
      <c r="I870" s="275" t="s">
        <v>332</v>
      </c>
      <c r="J870" s="302">
        <v>0</v>
      </c>
      <c r="K870" s="275" t="s">
        <v>333</v>
      </c>
      <c r="L870" s="302">
        <v>23.53</v>
      </c>
      <c r="O870" s="40"/>
      <c r="P870" s="40"/>
      <c r="Q870" s="40"/>
      <c r="R870" s="40"/>
      <c r="S870" s="40"/>
      <c r="T870" s="40"/>
      <c r="U870" s="40"/>
      <c r="V870" s="40"/>
      <c r="W870" s="40"/>
      <c r="X870" s="40"/>
      <c r="Y870" s="40"/>
    </row>
    <row r="871" spans="1:25" ht="15.75" customHeight="1" thickBot="1" x14ac:dyDescent="0.25">
      <c r="A871" s="40"/>
      <c r="B871" s="275"/>
      <c r="C871" s="275"/>
      <c r="D871" s="275"/>
      <c r="E871" s="275"/>
      <c r="F871" s="275"/>
      <c r="G871" s="275" t="s">
        <v>334</v>
      </c>
      <c r="H871" s="302">
        <v>40.200000000000003</v>
      </c>
      <c r="I871" s="409"/>
      <c r="J871" s="409" t="s">
        <v>335</v>
      </c>
      <c r="K871" s="275"/>
      <c r="L871" s="302">
        <v>233.4</v>
      </c>
      <c r="O871" s="40"/>
      <c r="P871" s="40"/>
      <c r="Q871" s="40"/>
      <c r="R871" s="40"/>
      <c r="S871" s="40"/>
      <c r="T871" s="40"/>
      <c r="U871" s="40"/>
      <c r="V871" s="40"/>
      <c r="W871" s="40"/>
      <c r="X871" s="40"/>
      <c r="Y871" s="40"/>
    </row>
    <row r="872" spans="1:25" ht="15.75" customHeight="1" thickTop="1" x14ac:dyDescent="0.2">
      <c r="A872" s="40"/>
      <c r="B872" s="289"/>
      <c r="C872" s="289"/>
      <c r="D872" s="289"/>
      <c r="E872" s="289"/>
      <c r="F872" s="289"/>
      <c r="G872" s="289"/>
      <c r="H872" s="289"/>
      <c r="I872" s="289"/>
      <c r="J872" s="289"/>
      <c r="K872" s="289"/>
      <c r="L872" s="289"/>
      <c r="O872" s="40"/>
      <c r="P872" s="40"/>
      <c r="Q872" s="40"/>
      <c r="R872" s="40"/>
      <c r="S872" s="40"/>
      <c r="T872" s="40"/>
      <c r="U872" s="40"/>
      <c r="V872" s="40"/>
      <c r="W872" s="40"/>
      <c r="X872" s="40"/>
      <c r="Y872" s="40"/>
    </row>
    <row r="873" spans="1:25" ht="15.75" customHeight="1" x14ac:dyDescent="0.2">
      <c r="A873" s="40"/>
      <c r="B873" s="276" t="s">
        <v>1901</v>
      </c>
      <c r="C873" s="277" t="s">
        <v>28</v>
      </c>
      <c r="D873" s="276" t="s">
        <v>29</v>
      </c>
      <c r="E873" s="276" t="s">
        <v>30</v>
      </c>
      <c r="F873" s="405" t="s">
        <v>318</v>
      </c>
      <c r="G873" s="405"/>
      <c r="H873" s="284" t="s">
        <v>31</v>
      </c>
      <c r="I873" s="277" t="s">
        <v>32</v>
      </c>
      <c r="J873" s="277" t="s">
        <v>2407</v>
      </c>
      <c r="K873" s="277" t="s">
        <v>33</v>
      </c>
      <c r="L873" s="277" t="s">
        <v>35</v>
      </c>
      <c r="O873" s="40"/>
      <c r="P873" s="40"/>
      <c r="Q873" s="40"/>
      <c r="R873" s="40"/>
      <c r="S873" s="40"/>
      <c r="T873" s="40"/>
      <c r="U873" s="40"/>
      <c r="V873" s="40"/>
      <c r="W873" s="40"/>
      <c r="X873" s="40"/>
      <c r="Y873" s="40"/>
    </row>
    <row r="874" spans="1:25" ht="15.75" customHeight="1" x14ac:dyDescent="0.2">
      <c r="A874" s="40"/>
      <c r="B874" s="273" t="s">
        <v>319</v>
      </c>
      <c r="C874" s="286" t="s">
        <v>153</v>
      </c>
      <c r="D874" s="273" t="s">
        <v>40</v>
      </c>
      <c r="E874" s="273" t="s">
        <v>154</v>
      </c>
      <c r="F874" s="403" t="s">
        <v>345</v>
      </c>
      <c r="G874" s="403"/>
      <c r="H874" s="285" t="s">
        <v>55</v>
      </c>
      <c r="I874" s="288">
        <v>1</v>
      </c>
      <c r="J874" s="287"/>
      <c r="K874" s="287">
        <v>59.05</v>
      </c>
      <c r="L874" s="287">
        <v>59.05</v>
      </c>
      <c r="O874" s="40"/>
      <c r="P874" s="40"/>
      <c r="Q874" s="40"/>
      <c r="R874" s="40"/>
      <c r="S874" s="40"/>
      <c r="T874" s="40"/>
      <c r="U874" s="40"/>
      <c r="V874" s="40"/>
      <c r="W874" s="40"/>
      <c r="X874" s="40"/>
      <c r="Y874" s="40"/>
    </row>
    <row r="875" spans="1:25" ht="15.75" customHeight="1" x14ac:dyDescent="0.2">
      <c r="A875" s="40"/>
      <c r="B875" s="278" t="s">
        <v>321</v>
      </c>
      <c r="C875" s="291" t="s">
        <v>591</v>
      </c>
      <c r="D875" s="278" t="s">
        <v>40</v>
      </c>
      <c r="E875" s="278" t="s">
        <v>592</v>
      </c>
      <c r="F875" s="407" t="s">
        <v>328</v>
      </c>
      <c r="G875" s="407"/>
      <c r="H875" s="290" t="s">
        <v>330</v>
      </c>
      <c r="I875" s="294">
        <v>1.32E-2</v>
      </c>
      <c r="J875" s="294">
        <v>0</v>
      </c>
      <c r="K875" s="292">
        <v>35.9</v>
      </c>
      <c r="L875" s="292">
        <v>0.47</v>
      </c>
      <c r="O875" s="40"/>
      <c r="P875" s="40"/>
      <c r="Q875" s="40"/>
      <c r="R875" s="40"/>
      <c r="S875" s="40"/>
      <c r="T875" s="40"/>
      <c r="U875" s="40"/>
      <c r="V875" s="40"/>
      <c r="W875" s="40"/>
      <c r="X875" s="40"/>
      <c r="Y875" s="40"/>
    </row>
    <row r="876" spans="1:25" ht="15.75" customHeight="1" x14ac:dyDescent="0.2">
      <c r="A876" s="40"/>
      <c r="B876" s="278" t="s">
        <v>321</v>
      </c>
      <c r="C876" s="291" t="s">
        <v>589</v>
      </c>
      <c r="D876" s="278" t="s">
        <v>40</v>
      </c>
      <c r="E876" s="278" t="s">
        <v>590</v>
      </c>
      <c r="F876" s="407" t="s">
        <v>324</v>
      </c>
      <c r="G876" s="407"/>
      <c r="H876" s="290" t="s">
        <v>325</v>
      </c>
      <c r="I876" s="294">
        <v>0.112</v>
      </c>
      <c r="J876" s="294">
        <v>0</v>
      </c>
      <c r="K876" s="292">
        <v>27.27</v>
      </c>
      <c r="L876" s="292">
        <v>3.05</v>
      </c>
      <c r="O876" s="40"/>
      <c r="P876" s="40"/>
      <c r="Q876" s="40"/>
      <c r="R876" s="40"/>
      <c r="S876" s="40"/>
      <c r="T876" s="40"/>
      <c r="U876" s="40"/>
      <c r="V876" s="40"/>
      <c r="W876" s="40"/>
      <c r="X876" s="40"/>
      <c r="Y876" s="40"/>
    </row>
    <row r="877" spans="1:25" ht="15.75" customHeight="1" x14ac:dyDescent="0.2">
      <c r="A877" s="40"/>
      <c r="B877" s="278" t="s">
        <v>321</v>
      </c>
      <c r="C877" s="291" t="s">
        <v>322</v>
      </c>
      <c r="D877" s="278" t="s">
        <v>40</v>
      </c>
      <c r="E877" s="278" t="s">
        <v>323</v>
      </c>
      <c r="F877" s="407" t="s">
        <v>324</v>
      </c>
      <c r="G877" s="407"/>
      <c r="H877" s="290" t="s">
        <v>325</v>
      </c>
      <c r="I877" s="294">
        <v>0.20699999999999999</v>
      </c>
      <c r="J877" s="294">
        <v>0</v>
      </c>
      <c r="K877" s="292">
        <v>23.08</v>
      </c>
      <c r="L877" s="292">
        <v>4.7699999999999996</v>
      </c>
      <c r="O877" s="40"/>
      <c r="P877" s="40"/>
      <c r="Q877" s="40"/>
      <c r="R877" s="40"/>
      <c r="S877" s="40"/>
      <c r="T877" s="40"/>
      <c r="U877" s="40"/>
      <c r="V877" s="40"/>
      <c r="W877" s="40"/>
      <c r="X877" s="40"/>
      <c r="Y877" s="40"/>
    </row>
    <row r="878" spans="1:25" ht="15.75" customHeight="1" x14ac:dyDescent="0.2">
      <c r="A878" s="40"/>
      <c r="B878" s="278" t="s">
        <v>321</v>
      </c>
      <c r="C878" s="291" t="s">
        <v>593</v>
      </c>
      <c r="D878" s="278" t="s">
        <v>40</v>
      </c>
      <c r="E878" s="278" t="s">
        <v>594</v>
      </c>
      <c r="F878" s="407" t="s">
        <v>328</v>
      </c>
      <c r="G878" s="407"/>
      <c r="H878" s="290" t="s">
        <v>329</v>
      </c>
      <c r="I878" s="294">
        <v>1.83E-2</v>
      </c>
      <c r="J878" s="294">
        <v>0</v>
      </c>
      <c r="K878" s="292">
        <v>34.97</v>
      </c>
      <c r="L878" s="292">
        <v>0.63</v>
      </c>
      <c r="O878" s="40"/>
      <c r="P878" s="40"/>
      <c r="Q878" s="40"/>
      <c r="R878" s="40"/>
      <c r="S878" s="40"/>
      <c r="T878" s="40"/>
      <c r="U878" s="40"/>
      <c r="V878" s="40"/>
      <c r="W878" s="40"/>
      <c r="X878" s="40"/>
      <c r="Y878" s="40"/>
    </row>
    <row r="879" spans="1:25" ht="15.75" customHeight="1" x14ac:dyDescent="0.2">
      <c r="A879" s="40"/>
      <c r="B879" s="274" t="s">
        <v>347</v>
      </c>
      <c r="C879" s="296" t="s">
        <v>621</v>
      </c>
      <c r="D879" s="274" t="s">
        <v>40</v>
      </c>
      <c r="E879" s="274" t="s">
        <v>622</v>
      </c>
      <c r="F879" s="404" t="s">
        <v>348</v>
      </c>
      <c r="G879" s="404"/>
      <c r="H879" s="295" t="s">
        <v>55</v>
      </c>
      <c r="I879" s="298">
        <v>1.05</v>
      </c>
      <c r="J879" s="298">
        <v>0</v>
      </c>
      <c r="K879" s="297">
        <v>28.62</v>
      </c>
      <c r="L879" s="297">
        <v>30.05</v>
      </c>
      <c r="O879" s="40"/>
      <c r="P879" s="40"/>
      <c r="Q879" s="40"/>
      <c r="R879" s="40"/>
      <c r="S879" s="40"/>
      <c r="T879" s="40"/>
      <c r="U879" s="40"/>
      <c r="V879" s="40"/>
      <c r="W879" s="40"/>
      <c r="X879" s="40"/>
      <c r="Y879" s="40"/>
    </row>
    <row r="880" spans="1:25" ht="15.75" customHeight="1" x14ac:dyDescent="0.2">
      <c r="A880" s="40"/>
      <c r="B880" s="274" t="s">
        <v>347</v>
      </c>
      <c r="C880" s="296" t="s">
        <v>619</v>
      </c>
      <c r="D880" s="274" t="s">
        <v>40</v>
      </c>
      <c r="E880" s="274" t="s">
        <v>620</v>
      </c>
      <c r="F880" s="404" t="s">
        <v>348</v>
      </c>
      <c r="G880" s="404"/>
      <c r="H880" s="295" t="s">
        <v>65</v>
      </c>
      <c r="I880" s="298">
        <v>4.4999999999999998E-2</v>
      </c>
      <c r="J880" s="298">
        <v>0</v>
      </c>
      <c r="K880" s="297">
        <v>278.75</v>
      </c>
      <c r="L880" s="297">
        <v>12.54</v>
      </c>
      <c r="O880" s="40"/>
      <c r="P880" s="40"/>
      <c r="Q880" s="40"/>
      <c r="R880" s="40"/>
      <c r="S880" s="40"/>
      <c r="T880" s="40"/>
      <c r="U880" s="40"/>
      <c r="V880" s="40"/>
      <c r="W880" s="40"/>
      <c r="X880" s="40"/>
      <c r="Y880" s="40"/>
    </row>
    <row r="881" spans="1:25" ht="15.75" customHeight="1" x14ac:dyDescent="0.2">
      <c r="A881" s="40"/>
      <c r="B881" s="274" t="s">
        <v>347</v>
      </c>
      <c r="C881" s="296" t="s">
        <v>450</v>
      </c>
      <c r="D881" s="274" t="s">
        <v>40</v>
      </c>
      <c r="E881" s="274" t="s">
        <v>451</v>
      </c>
      <c r="F881" s="404" t="s">
        <v>348</v>
      </c>
      <c r="G881" s="404"/>
      <c r="H881" s="295" t="s">
        <v>65</v>
      </c>
      <c r="I881" s="298">
        <v>6.0000000000000001E-3</v>
      </c>
      <c r="J881" s="298">
        <v>0</v>
      </c>
      <c r="K881" s="297">
        <v>15</v>
      </c>
      <c r="L881" s="297">
        <v>0.09</v>
      </c>
      <c r="O881" s="40"/>
      <c r="P881" s="40"/>
      <c r="Q881" s="40"/>
      <c r="R881" s="40"/>
      <c r="S881" s="40"/>
      <c r="T881" s="40"/>
      <c r="U881" s="40"/>
      <c r="V881" s="40"/>
      <c r="W881" s="40"/>
      <c r="X881" s="40"/>
      <c r="Y881" s="40"/>
    </row>
    <row r="882" spans="1:25" ht="15.75" customHeight="1" x14ac:dyDescent="0.2">
      <c r="A882" s="40"/>
      <c r="B882" s="274" t="s">
        <v>347</v>
      </c>
      <c r="C882" s="296" t="s">
        <v>617</v>
      </c>
      <c r="D882" s="274" t="s">
        <v>40</v>
      </c>
      <c r="E882" s="274" t="s">
        <v>618</v>
      </c>
      <c r="F882" s="404" t="s">
        <v>348</v>
      </c>
      <c r="G882" s="404"/>
      <c r="H882" s="295" t="s">
        <v>65</v>
      </c>
      <c r="I882" s="298">
        <v>1.1999999999999999E-3</v>
      </c>
      <c r="J882" s="298">
        <v>0</v>
      </c>
      <c r="K882" s="297">
        <v>73.75</v>
      </c>
      <c r="L882" s="297">
        <v>0.08</v>
      </c>
      <c r="O882" s="40"/>
      <c r="P882" s="40"/>
      <c r="Q882" s="40"/>
      <c r="R882" s="40"/>
      <c r="S882" s="40"/>
      <c r="T882" s="40"/>
      <c r="U882" s="40"/>
      <c r="V882" s="40"/>
      <c r="W882" s="40"/>
      <c r="X882" s="40"/>
      <c r="Y882" s="40"/>
    </row>
    <row r="883" spans="1:25" ht="15.75" customHeight="1" x14ac:dyDescent="0.2">
      <c r="A883" s="40"/>
      <c r="B883" s="274" t="s">
        <v>347</v>
      </c>
      <c r="C883" s="296" t="s">
        <v>614</v>
      </c>
      <c r="D883" s="274" t="s">
        <v>40</v>
      </c>
      <c r="E883" s="274" t="s">
        <v>615</v>
      </c>
      <c r="F883" s="404" t="s">
        <v>348</v>
      </c>
      <c r="G883" s="404"/>
      <c r="H883" s="295" t="s">
        <v>616</v>
      </c>
      <c r="I883" s="298">
        <v>0.19800000000000001</v>
      </c>
      <c r="J883" s="298">
        <v>0</v>
      </c>
      <c r="K883" s="297">
        <v>37.26</v>
      </c>
      <c r="L883" s="297">
        <v>7.37</v>
      </c>
      <c r="O883" s="40"/>
      <c r="P883" s="40"/>
      <c r="Q883" s="40"/>
      <c r="R883" s="40"/>
      <c r="S883" s="40"/>
      <c r="T883" s="40"/>
      <c r="U883" s="40"/>
      <c r="V883" s="40"/>
      <c r="W883" s="40"/>
      <c r="X883" s="40"/>
      <c r="Y883" s="40"/>
    </row>
    <row r="884" spans="1:25" ht="15.75" customHeight="1" x14ac:dyDescent="0.2">
      <c r="A884" s="40"/>
      <c r="B884" s="275"/>
      <c r="C884" s="275"/>
      <c r="D884" s="275"/>
      <c r="E884" s="275"/>
      <c r="F884" s="275"/>
      <c r="G884" s="275" t="s">
        <v>331</v>
      </c>
      <c r="H884" s="302">
        <v>6.93</v>
      </c>
      <c r="I884" s="275" t="s">
        <v>332</v>
      </c>
      <c r="J884" s="302">
        <v>0</v>
      </c>
      <c r="K884" s="275" t="s">
        <v>333</v>
      </c>
      <c r="L884" s="302">
        <v>6.93</v>
      </c>
      <c r="O884" s="40"/>
      <c r="P884" s="40"/>
      <c r="Q884" s="40"/>
      <c r="R884" s="40"/>
      <c r="S884" s="40"/>
      <c r="T884" s="40"/>
      <c r="U884" s="40"/>
      <c r="V884" s="40"/>
      <c r="W884" s="40"/>
      <c r="X884" s="40"/>
      <c r="Y884" s="40"/>
    </row>
    <row r="885" spans="1:25" ht="15.75" customHeight="1" thickBot="1" x14ac:dyDescent="0.25">
      <c r="A885" s="40"/>
      <c r="B885" s="275"/>
      <c r="C885" s="275"/>
      <c r="D885" s="275"/>
      <c r="E885" s="275"/>
      <c r="F885" s="275"/>
      <c r="G885" s="275" t="s">
        <v>334</v>
      </c>
      <c r="H885" s="302">
        <v>12.28</v>
      </c>
      <c r="I885" s="409"/>
      <c r="J885" s="409" t="s">
        <v>335</v>
      </c>
      <c r="K885" s="275"/>
      <c r="L885" s="302">
        <v>71.33</v>
      </c>
      <c r="O885" s="40"/>
      <c r="P885" s="40"/>
      <c r="Q885" s="40"/>
      <c r="R885" s="40"/>
      <c r="S885" s="40"/>
      <c r="T885" s="40"/>
      <c r="U885" s="40"/>
      <c r="V885" s="40"/>
      <c r="W885" s="40"/>
      <c r="X885" s="40"/>
      <c r="Y885" s="40"/>
    </row>
    <row r="886" spans="1:25" ht="15.75" customHeight="1" thickTop="1" x14ac:dyDescent="0.2">
      <c r="A886" s="40"/>
      <c r="B886" s="289"/>
      <c r="C886" s="289"/>
      <c r="D886" s="289"/>
      <c r="E886" s="289"/>
      <c r="F886" s="289"/>
      <c r="G886" s="289"/>
      <c r="H886" s="289"/>
      <c r="I886" s="289"/>
      <c r="J886" s="289"/>
      <c r="K886" s="289"/>
      <c r="L886" s="289"/>
      <c r="O886" s="40"/>
      <c r="P886" s="40"/>
      <c r="Q886" s="40"/>
      <c r="R886" s="40"/>
      <c r="S886" s="40"/>
      <c r="T886" s="40"/>
      <c r="U886" s="40"/>
      <c r="V886" s="40"/>
      <c r="W886" s="40"/>
      <c r="X886" s="40"/>
      <c r="Y886" s="40"/>
    </row>
    <row r="887" spans="1:25" ht="15.75" customHeight="1" x14ac:dyDescent="0.2">
      <c r="A887" s="40"/>
      <c r="B887" s="276" t="s">
        <v>1902</v>
      </c>
      <c r="C887" s="277" t="s">
        <v>28</v>
      </c>
      <c r="D887" s="276" t="s">
        <v>29</v>
      </c>
      <c r="E887" s="276" t="s">
        <v>30</v>
      </c>
      <c r="F887" s="405" t="s">
        <v>318</v>
      </c>
      <c r="G887" s="405"/>
      <c r="H887" s="284" t="s">
        <v>31</v>
      </c>
      <c r="I887" s="277" t="s">
        <v>32</v>
      </c>
      <c r="J887" s="277" t="s">
        <v>2407</v>
      </c>
      <c r="K887" s="277" t="s">
        <v>33</v>
      </c>
      <c r="L887" s="277" t="s">
        <v>35</v>
      </c>
      <c r="O887" s="40"/>
      <c r="P887" s="40"/>
      <c r="Q887" s="40"/>
      <c r="R887" s="40"/>
      <c r="S887" s="40"/>
      <c r="T887" s="40"/>
      <c r="U887" s="40"/>
      <c r="V887" s="40"/>
      <c r="W887" s="40"/>
      <c r="X887" s="40"/>
      <c r="Y887" s="40"/>
    </row>
    <row r="888" spans="1:25" ht="15.75" customHeight="1" x14ac:dyDescent="0.2">
      <c r="A888" s="40"/>
      <c r="B888" s="273" t="s">
        <v>319</v>
      </c>
      <c r="C888" s="286" t="s">
        <v>2677</v>
      </c>
      <c r="D888" s="273" t="s">
        <v>40</v>
      </c>
      <c r="E888" s="273" t="s">
        <v>2678</v>
      </c>
      <c r="F888" s="403" t="s">
        <v>345</v>
      </c>
      <c r="G888" s="403"/>
      <c r="H888" s="285" t="s">
        <v>55</v>
      </c>
      <c r="I888" s="288">
        <v>1</v>
      </c>
      <c r="J888" s="287"/>
      <c r="K888" s="287">
        <v>90.55</v>
      </c>
      <c r="L888" s="287">
        <v>90.55</v>
      </c>
      <c r="O888" s="40"/>
      <c r="P888" s="40"/>
      <c r="Q888" s="40"/>
      <c r="R888" s="40"/>
      <c r="S888" s="40"/>
      <c r="T888" s="40"/>
      <c r="U888" s="40"/>
      <c r="V888" s="40"/>
      <c r="W888" s="40"/>
      <c r="X888" s="40"/>
      <c r="Y888" s="40"/>
    </row>
    <row r="889" spans="1:25" ht="15.75" customHeight="1" x14ac:dyDescent="0.2">
      <c r="A889" s="40"/>
      <c r="B889" s="278" t="s">
        <v>321</v>
      </c>
      <c r="C889" s="291" t="s">
        <v>593</v>
      </c>
      <c r="D889" s="278" t="s">
        <v>40</v>
      </c>
      <c r="E889" s="278" t="s">
        <v>594</v>
      </c>
      <c r="F889" s="407" t="s">
        <v>328</v>
      </c>
      <c r="G889" s="407"/>
      <c r="H889" s="290" t="s">
        <v>329</v>
      </c>
      <c r="I889" s="294">
        <v>2.5999999999999999E-3</v>
      </c>
      <c r="J889" s="294">
        <v>0</v>
      </c>
      <c r="K889" s="292">
        <v>34.97</v>
      </c>
      <c r="L889" s="292">
        <v>0.09</v>
      </c>
      <c r="O889" s="40"/>
      <c r="P889" s="40"/>
      <c r="Q889" s="40"/>
      <c r="R889" s="40"/>
      <c r="S889" s="40"/>
      <c r="T889" s="40"/>
      <c r="U889" s="40"/>
      <c r="V889" s="40"/>
      <c r="W889" s="40"/>
      <c r="X889" s="40"/>
      <c r="Y889" s="40"/>
    </row>
    <row r="890" spans="1:25" ht="15.75" customHeight="1" x14ac:dyDescent="0.2">
      <c r="A890" s="40"/>
      <c r="B890" s="278" t="s">
        <v>321</v>
      </c>
      <c r="C890" s="291" t="s">
        <v>322</v>
      </c>
      <c r="D890" s="278" t="s">
        <v>40</v>
      </c>
      <c r="E890" s="278" t="s">
        <v>323</v>
      </c>
      <c r="F890" s="407" t="s">
        <v>324</v>
      </c>
      <c r="G890" s="407"/>
      <c r="H890" s="290" t="s">
        <v>325</v>
      </c>
      <c r="I890" s="294">
        <v>7.4999999999999997E-2</v>
      </c>
      <c r="J890" s="294">
        <v>0</v>
      </c>
      <c r="K890" s="292">
        <v>23.08</v>
      </c>
      <c r="L890" s="292">
        <v>1.73</v>
      </c>
      <c r="O890" s="40"/>
      <c r="P890" s="40"/>
      <c r="Q890" s="40"/>
      <c r="R890" s="40"/>
      <c r="S890" s="40"/>
      <c r="T890" s="40"/>
      <c r="U890" s="40"/>
      <c r="V890" s="40"/>
      <c r="W890" s="40"/>
      <c r="X890" s="40"/>
      <c r="Y890" s="40"/>
    </row>
    <row r="891" spans="1:25" ht="15.75" customHeight="1" x14ac:dyDescent="0.2">
      <c r="A891" s="40"/>
      <c r="B891" s="278" t="s">
        <v>321</v>
      </c>
      <c r="C891" s="291" t="s">
        <v>591</v>
      </c>
      <c r="D891" s="278" t="s">
        <v>40</v>
      </c>
      <c r="E891" s="278" t="s">
        <v>592</v>
      </c>
      <c r="F891" s="407" t="s">
        <v>328</v>
      </c>
      <c r="G891" s="407"/>
      <c r="H891" s="290" t="s">
        <v>330</v>
      </c>
      <c r="I891" s="294">
        <v>1.8E-3</v>
      </c>
      <c r="J891" s="294">
        <v>0</v>
      </c>
      <c r="K891" s="292">
        <v>35.9</v>
      </c>
      <c r="L891" s="292">
        <v>0.06</v>
      </c>
      <c r="O891" s="40"/>
      <c r="P891" s="40"/>
      <c r="Q891" s="40"/>
      <c r="R891" s="40"/>
      <c r="S891" s="40"/>
      <c r="T891" s="40"/>
      <c r="U891" s="40"/>
      <c r="V891" s="40"/>
      <c r="W891" s="40"/>
      <c r="X891" s="40"/>
      <c r="Y891" s="40"/>
    </row>
    <row r="892" spans="1:25" ht="15.75" customHeight="1" x14ac:dyDescent="0.2">
      <c r="A892" s="40"/>
      <c r="B892" s="278" t="s">
        <v>321</v>
      </c>
      <c r="C892" s="291" t="s">
        <v>589</v>
      </c>
      <c r="D892" s="278" t="s">
        <v>40</v>
      </c>
      <c r="E892" s="278" t="s">
        <v>590</v>
      </c>
      <c r="F892" s="407" t="s">
        <v>324</v>
      </c>
      <c r="G892" s="407"/>
      <c r="H892" s="290" t="s">
        <v>325</v>
      </c>
      <c r="I892" s="294">
        <v>6.0999999999999999E-2</v>
      </c>
      <c r="J892" s="294">
        <v>0</v>
      </c>
      <c r="K892" s="292">
        <v>27.27</v>
      </c>
      <c r="L892" s="292">
        <v>1.66</v>
      </c>
      <c r="O892" s="40"/>
      <c r="P892" s="40"/>
      <c r="Q892" s="40"/>
      <c r="R892" s="40"/>
      <c r="S892" s="40"/>
      <c r="T892" s="40"/>
      <c r="U892" s="40"/>
      <c r="V892" s="40"/>
      <c r="W892" s="40"/>
      <c r="X892" s="40"/>
      <c r="Y892" s="40"/>
    </row>
    <row r="893" spans="1:25" ht="15.75" customHeight="1" x14ac:dyDescent="0.2">
      <c r="A893" s="40"/>
      <c r="B893" s="274" t="s">
        <v>347</v>
      </c>
      <c r="C893" s="296" t="s">
        <v>595</v>
      </c>
      <c r="D893" s="274" t="s">
        <v>40</v>
      </c>
      <c r="E893" s="274" t="s">
        <v>596</v>
      </c>
      <c r="F893" s="404" t="s">
        <v>348</v>
      </c>
      <c r="G893" s="404"/>
      <c r="H893" s="295" t="s">
        <v>363</v>
      </c>
      <c r="I893" s="298">
        <v>4.2</v>
      </c>
      <c r="J893" s="298">
        <v>0</v>
      </c>
      <c r="K893" s="297">
        <v>0.26</v>
      </c>
      <c r="L893" s="297">
        <v>1.0900000000000001</v>
      </c>
      <c r="O893" s="40"/>
      <c r="P893" s="40"/>
      <c r="Q893" s="40"/>
      <c r="R893" s="40"/>
      <c r="S893" s="40"/>
      <c r="T893" s="40"/>
      <c r="U893" s="40"/>
      <c r="V893" s="40"/>
      <c r="W893" s="40"/>
      <c r="X893" s="40"/>
      <c r="Y893" s="40"/>
    </row>
    <row r="894" spans="1:25" ht="15.75" customHeight="1" x14ac:dyDescent="0.2">
      <c r="A894" s="40"/>
      <c r="B894" s="274" t="s">
        <v>347</v>
      </c>
      <c r="C894" s="296" t="s">
        <v>597</v>
      </c>
      <c r="D894" s="274" t="s">
        <v>40</v>
      </c>
      <c r="E894" s="274" t="s">
        <v>3700</v>
      </c>
      <c r="F894" s="404" t="s">
        <v>348</v>
      </c>
      <c r="G894" s="404"/>
      <c r="H894" s="295" t="s">
        <v>44</v>
      </c>
      <c r="I894" s="298">
        <v>4.2</v>
      </c>
      <c r="J894" s="298">
        <v>0</v>
      </c>
      <c r="K894" s="297">
        <v>3.91</v>
      </c>
      <c r="L894" s="297">
        <v>16.420000000000002</v>
      </c>
      <c r="O894" s="40"/>
      <c r="P894" s="40"/>
      <c r="Q894" s="40"/>
      <c r="R894" s="40"/>
      <c r="S894" s="40"/>
      <c r="T894" s="40"/>
      <c r="U894" s="40"/>
      <c r="V894" s="40"/>
      <c r="W894" s="40"/>
      <c r="X894" s="40"/>
      <c r="Y894" s="40"/>
    </row>
    <row r="895" spans="1:25" ht="15.75" customHeight="1" x14ac:dyDescent="0.2">
      <c r="A895" s="40"/>
      <c r="B895" s="274" t="s">
        <v>347</v>
      </c>
      <c r="C895" s="296" t="s">
        <v>2679</v>
      </c>
      <c r="D895" s="274" t="s">
        <v>40</v>
      </c>
      <c r="E895" s="274" t="s">
        <v>2680</v>
      </c>
      <c r="F895" s="404" t="s">
        <v>348</v>
      </c>
      <c r="G895" s="404"/>
      <c r="H895" s="295" t="s">
        <v>44</v>
      </c>
      <c r="I895" s="298">
        <v>1.0289999999999999</v>
      </c>
      <c r="J895" s="298">
        <v>0</v>
      </c>
      <c r="K895" s="297">
        <v>67.55</v>
      </c>
      <c r="L895" s="297">
        <v>69.5</v>
      </c>
      <c r="O895" s="40"/>
      <c r="P895" s="40"/>
      <c r="Q895" s="40"/>
      <c r="R895" s="40"/>
      <c r="S895" s="40"/>
      <c r="T895" s="40"/>
      <c r="U895" s="40"/>
      <c r="V895" s="40"/>
      <c r="W895" s="40"/>
      <c r="X895" s="40"/>
      <c r="Y895" s="40"/>
    </row>
    <row r="896" spans="1:25" ht="15.75" customHeight="1" x14ac:dyDescent="0.2">
      <c r="A896" s="40"/>
      <c r="B896" s="275"/>
      <c r="C896" s="275"/>
      <c r="D896" s="275"/>
      <c r="E896" s="275"/>
      <c r="F896" s="275"/>
      <c r="G896" s="275" t="s">
        <v>331</v>
      </c>
      <c r="H896" s="302">
        <v>2.73</v>
      </c>
      <c r="I896" s="275" t="s">
        <v>332</v>
      </c>
      <c r="J896" s="302">
        <v>0</v>
      </c>
      <c r="K896" s="275" t="s">
        <v>333</v>
      </c>
      <c r="L896" s="302">
        <v>2.73</v>
      </c>
      <c r="O896" s="40"/>
      <c r="P896" s="40"/>
      <c r="Q896" s="40"/>
      <c r="R896" s="40"/>
      <c r="S896" s="40"/>
      <c r="T896" s="40"/>
      <c r="U896" s="40"/>
      <c r="V896" s="40"/>
      <c r="W896" s="40"/>
      <c r="X896" s="40"/>
      <c r="Y896" s="40"/>
    </row>
    <row r="897" spans="1:25" ht="15.75" customHeight="1" thickBot="1" x14ac:dyDescent="0.25">
      <c r="A897" s="40"/>
      <c r="B897" s="275"/>
      <c r="C897" s="275"/>
      <c r="D897" s="275"/>
      <c r="E897" s="275"/>
      <c r="F897" s="275"/>
      <c r="G897" s="275" t="s">
        <v>334</v>
      </c>
      <c r="H897" s="302">
        <v>18.84</v>
      </c>
      <c r="I897" s="409"/>
      <c r="J897" s="409" t="s">
        <v>335</v>
      </c>
      <c r="K897" s="275"/>
      <c r="L897" s="302">
        <v>109.39</v>
      </c>
      <c r="O897" s="40"/>
      <c r="P897" s="40"/>
      <c r="Q897" s="40"/>
      <c r="R897" s="40"/>
      <c r="S897" s="40"/>
      <c r="T897" s="40"/>
      <c r="U897" s="40"/>
      <c r="V897" s="40"/>
      <c r="W897" s="40"/>
      <c r="X897" s="40"/>
      <c r="Y897" s="40"/>
    </row>
    <row r="898" spans="1:25" ht="15.75" customHeight="1" thickTop="1" x14ac:dyDescent="0.2">
      <c r="A898" s="40"/>
      <c r="B898" s="289"/>
      <c r="C898" s="289"/>
      <c r="D898" s="289"/>
      <c r="E898" s="289"/>
      <c r="F898" s="289"/>
      <c r="G898" s="289"/>
      <c r="H898" s="289"/>
      <c r="I898" s="289"/>
      <c r="J898" s="289"/>
      <c r="K898" s="289"/>
      <c r="L898" s="289"/>
      <c r="O898" s="40"/>
      <c r="P898" s="40"/>
      <c r="Q898" s="40"/>
      <c r="R898" s="40"/>
      <c r="S898" s="40"/>
      <c r="T898" s="40"/>
      <c r="U898" s="40"/>
      <c r="V898" s="40"/>
      <c r="W898" s="40"/>
      <c r="X898" s="40"/>
      <c r="Y898" s="40"/>
    </row>
    <row r="899" spans="1:25" ht="15.75" customHeight="1" x14ac:dyDescent="0.2">
      <c r="A899" s="40"/>
      <c r="B899" s="276" t="s">
        <v>146</v>
      </c>
      <c r="C899" s="277" t="s">
        <v>28</v>
      </c>
      <c r="D899" s="276" t="s">
        <v>29</v>
      </c>
      <c r="E899" s="276" t="s">
        <v>30</v>
      </c>
      <c r="F899" s="405" t="s">
        <v>318</v>
      </c>
      <c r="G899" s="405"/>
      <c r="H899" s="284" t="s">
        <v>31</v>
      </c>
      <c r="I899" s="277" t="s">
        <v>32</v>
      </c>
      <c r="J899" s="277" t="s">
        <v>2407</v>
      </c>
      <c r="K899" s="277" t="s">
        <v>33</v>
      </c>
      <c r="L899" s="277" t="s">
        <v>35</v>
      </c>
      <c r="O899" s="40"/>
      <c r="P899" s="40"/>
      <c r="Q899" s="40"/>
      <c r="R899" s="40"/>
      <c r="S899" s="40"/>
      <c r="T899" s="40"/>
      <c r="U899" s="40"/>
      <c r="V899" s="40"/>
      <c r="W899" s="40"/>
      <c r="X899" s="40"/>
      <c r="Y899" s="40"/>
    </row>
    <row r="900" spans="1:25" ht="15.75" customHeight="1" x14ac:dyDescent="0.2">
      <c r="A900" s="40"/>
      <c r="B900" s="273" t="s">
        <v>319</v>
      </c>
      <c r="C900" s="286" t="s">
        <v>1467</v>
      </c>
      <c r="D900" s="273" t="s">
        <v>40</v>
      </c>
      <c r="E900" s="273" t="s">
        <v>3702</v>
      </c>
      <c r="F900" s="403" t="s">
        <v>515</v>
      </c>
      <c r="G900" s="403"/>
      <c r="H900" s="285" t="s">
        <v>41</v>
      </c>
      <c r="I900" s="288">
        <v>1</v>
      </c>
      <c r="J900" s="287"/>
      <c r="K900" s="287">
        <v>62.89</v>
      </c>
      <c r="L900" s="287">
        <v>62.89</v>
      </c>
      <c r="O900" s="40"/>
      <c r="P900" s="40"/>
      <c r="Q900" s="40"/>
      <c r="R900" s="40"/>
      <c r="S900" s="40"/>
      <c r="T900" s="40"/>
      <c r="U900" s="40"/>
      <c r="V900" s="40"/>
      <c r="W900" s="40"/>
      <c r="X900" s="40"/>
      <c r="Y900" s="40"/>
    </row>
    <row r="901" spans="1:25" ht="15.75" customHeight="1" x14ac:dyDescent="0.2">
      <c r="A901" s="40"/>
      <c r="B901" s="278" t="s">
        <v>321</v>
      </c>
      <c r="C901" s="291" t="s">
        <v>516</v>
      </c>
      <c r="D901" s="278" t="s">
        <v>40</v>
      </c>
      <c r="E901" s="278" t="s">
        <v>517</v>
      </c>
      <c r="F901" s="407" t="s">
        <v>324</v>
      </c>
      <c r="G901" s="407"/>
      <c r="H901" s="290" t="s">
        <v>325</v>
      </c>
      <c r="I901" s="294">
        <v>0.2228</v>
      </c>
      <c r="J901" s="294">
        <v>0</v>
      </c>
      <c r="K901" s="292">
        <v>24.1</v>
      </c>
      <c r="L901" s="292">
        <v>5.36</v>
      </c>
      <c r="O901" s="40"/>
      <c r="P901" s="40"/>
      <c r="Q901" s="40"/>
      <c r="R901" s="40"/>
      <c r="S901" s="40"/>
      <c r="T901" s="40"/>
      <c r="U901" s="40"/>
      <c r="V901" s="40"/>
      <c r="W901" s="40"/>
      <c r="X901" s="40"/>
      <c r="Y901" s="40"/>
    </row>
    <row r="902" spans="1:25" ht="15.75" customHeight="1" x14ac:dyDescent="0.2">
      <c r="A902" s="40"/>
      <c r="B902" s="278" t="s">
        <v>321</v>
      </c>
      <c r="C902" s="291" t="s">
        <v>518</v>
      </c>
      <c r="D902" s="278" t="s">
        <v>40</v>
      </c>
      <c r="E902" s="278" t="s">
        <v>519</v>
      </c>
      <c r="F902" s="407" t="s">
        <v>324</v>
      </c>
      <c r="G902" s="407"/>
      <c r="H902" s="290" t="s">
        <v>325</v>
      </c>
      <c r="I902" s="294">
        <v>0.98809999999999998</v>
      </c>
      <c r="J902" s="294">
        <v>0</v>
      </c>
      <c r="K902" s="292">
        <v>29.44</v>
      </c>
      <c r="L902" s="292">
        <v>29.08</v>
      </c>
      <c r="O902" s="40"/>
      <c r="P902" s="40"/>
      <c r="Q902" s="40"/>
      <c r="R902" s="40"/>
      <c r="S902" s="40"/>
      <c r="T902" s="40"/>
      <c r="U902" s="40"/>
      <c r="V902" s="40"/>
      <c r="W902" s="40"/>
      <c r="X902" s="40"/>
      <c r="Y902" s="40"/>
    </row>
    <row r="903" spans="1:25" ht="15.75" customHeight="1" x14ac:dyDescent="0.2">
      <c r="A903" s="40"/>
      <c r="B903" s="274" t="s">
        <v>347</v>
      </c>
      <c r="C903" s="296" t="s">
        <v>1678</v>
      </c>
      <c r="D903" s="274" t="s">
        <v>40</v>
      </c>
      <c r="E903" s="274" t="s">
        <v>1679</v>
      </c>
      <c r="F903" s="404" t="s">
        <v>348</v>
      </c>
      <c r="G903" s="404"/>
      <c r="H903" s="295" t="s">
        <v>65</v>
      </c>
      <c r="I903" s="298">
        <v>4.6154000000000002</v>
      </c>
      <c r="J903" s="298">
        <v>0</v>
      </c>
      <c r="K903" s="297">
        <v>3.56</v>
      </c>
      <c r="L903" s="297">
        <v>16.43</v>
      </c>
      <c r="O903" s="40"/>
      <c r="P903" s="40"/>
      <c r="Q903" s="40"/>
      <c r="R903" s="40"/>
      <c r="S903" s="40"/>
      <c r="T903" s="40"/>
      <c r="U903" s="40"/>
      <c r="V903" s="40"/>
      <c r="W903" s="40"/>
      <c r="X903" s="40"/>
      <c r="Y903" s="40"/>
    </row>
    <row r="904" spans="1:25" ht="15.75" customHeight="1" x14ac:dyDescent="0.2">
      <c r="A904" s="40"/>
      <c r="B904" s="274" t="s">
        <v>347</v>
      </c>
      <c r="C904" s="296" t="s">
        <v>1680</v>
      </c>
      <c r="D904" s="274" t="s">
        <v>40</v>
      </c>
      <c r="E904" s="274" t="s">
        <v>1681</v>
      </c>
      <c r="F904" s="404" t="s">
        <v>348</v>
      </c>
      <c r="G904" s="404"/>
      <c r="H904" s="295" t="s">
        <v>41</v>
      </c>
      <c r="I904" s="298">
        <v>1.3512999999999999</v>
      </c>
      <c r="J904" s="298">
        <v>0</v>
      </c>
      <c r="K904" s="297">
        <v>8.9</v>
      </c>
      <c r="L904" s="297">
        <v>12.02</v>
      </c>
      <c r="O904" s="40"/>
      <c r="P904" s="40"/>
      <c r="Q904" s="40"/>
      <c r="R904" s="40"/>
      <c r="S904" s="40"/>
      <c r="T904" s="40"/>
      <c r="U904" s="40"/>
      <c r="V904" s="40"/>
      <c r="W904" s="40"/>
      <c r="X904" s="40"/>
      <c r="Y904" s="40"/>
    </row>
    <row r="905" spans="1:25" ht="15.75" customHeight="1" x14ac:dyDescent="0.2">
      <c r="A905" s="40"/>
      <c r="B905" s="275"/>
      <c r="C905" s="275"/>
      <c r="D905" s="275"/>
      <c r="E905" s="275"/>
      <c r="F905" s="275"/>
      <c r="G905" s="275" t="s">
        <v>331</v>
      </c>
      <c r="H905" s="302">
        <v>27.39</v>
      </c>
      <c r="I905" s="275" t="s">
        <v>332</v>
      </c>
      <c r="J905" s="302">
        <v>0</v>
      </c>
      <c r="K905" s="275" t="s">
        <v>333</v>
      </c>
      <c r="L905" s="302">
        <v>27.39</v>
      </c>
      <c r="O905" s="40"/>
      <c r="P905" s="40"/>
      <c r="Q905" s="40"/>
      <c r="R905" s="40"/>
      <c r="S905" s="40"/>
      <c r="T905" s="40"/>
      <c r="U905" s="40"/>
      <c r="V905" s="40"/>
      <c r="W905" s="40"/>
      <c r="X905" s="40"/>
      <c r="Y905" s="40"/>
    </row>
    <row r="906" spans="1:25" ht="15.75" customHeight="1" thickBot="1" x14ac:dyDescent="0.25">
      <c r="A906" s="40"/>
      <c r="B906" s="275"/>
      <c r="C906" s="275"/>
      <c r="D906" s="275"/>
      <c r="E906" s="275"/>
      <c r="F906" s="275"/>
      <c r="G906" s="275" t="s">
        <v>334</v>
      </c>
      <c r="H906" s="302">
        <v>13.08</v>
      </c>
      <c r="I906" s="409"/>
      <c r="J906" s="409" t="s">
        <v>335</v>
      </c>
      <c r="K906" s="275"/>
      <c r="L906" s="302">
        <v>75.97</v>
      </c>
      <c r="O906" s="40"/>
      <c r="P906" s="40"/>
      <c r="Q906" s="40"/>
      <c r="R906" s="40"/>
      <c r="S906" s="40"/>
      <c r="T906" s="40"/>
      <c r="U906" s="40"/>
      <c r="V906" s="40"/>
      <c r="W906" s="40"/>
      <c r="X906" s="40"/>
      <c r="Y906" s="40"/>
    </row>
    <row r="907" spans="1:25" ht="15.75" customHeight="1" thickTop="1" x14ac:dyDescent="0.2">
      <c r="A907" s="40"/>
      <c r="B907" s="289"/>
      <c r="C907" s="289"/>
      <c r="D907" s="289"/>
      <c r="E907" s="289"/>
      <c r="F907" s="289"/>
      <c r="G907" s="289"/>
      <c r="H907" s="289"/>
      <c r="I907" s="289"/>
      <c r="J907" s="289"/>
      <c r="K907" s="289"/>
      <c r="L907" s="289"/>
      <c r="O907" s="40"/>
      <c r="P907" s="40"/>
      <c r="Q907" s="40"/>
      <c r="R907" s="40"/>
      <c r="S907" s="40"/>
      <c r="T907" s="40"/>
      <c r="U907" s="40"/>
      <c r="V907" s="40"/>
      <c r="W907" s="40"/>
      <c r="X907" s="40"/>
      <c r="Y907" s="40"/>
    </row>
    <row r="908" spans="1:25" ht="15.75" customHeight="1" x14ac:dyDescent="0.2">
      <c r="A908" s="40"/>
      <c r="B908" s="276" t="s">
        <v>2953</v>
      </c>
      <c r="C908" s="277" t="s">
        <v>28</v>
      </c>
      <c r="D908" s="276" t="s">
        <v>29</v>
      </c>
      <c r="E908" s="276" t="s">
        <v>30</v>
      </c>
      <c r="F908" s="405" t="s">
        <v>318</v>
      </c>
      <c r="G908" s="405"/>
      <c r="H908" s="284" t="s">
        <v>31</v>
      </c>
      <c r="I908" s="277" t="s">
        <v>32</v>
      </c>
      <c r="J908" s="277" t="s">
        <v>2407</v>
      </c>
      <c r="K908" s="277" t="s">
        <v>33</v>
      </c>
      <c r="L908" s="277" t="s">
        <v>35</v>
      </c>
      <c r="O908" s="40"/>
      <c r="P908" s="40"/>
      <c r="Q908" s="40"/>
      <c r="R908" s="40"/>
      <c r="S908" s="40"/>
      <c r="T908" s="40"/>
      <c r="U908" s="40"/>
      <c r="V908" s="40"/>
      <c r="W908" s="40"/>
      <c r="X908" s="40"/>
      <c r="Y908" s="40"/>
    </row>
    <row r="909" spans="1:25" ht="15.75" customHeight="1" x14ac:dyDescent="0.2">
      <c r="A909" s="40"/>
      <c r="B909" s="273" t="s">
        <v>319</v>
      </c>
      <c r="C909" s="286" t="s">
        <v>2954</v>
      </c>
      <c r="D909" s="273" t="s">
        <v>40</v>
      </c>
      <c r="E909" s="273" t="s">
        <v>2955</v>
      </c>
      <c r="F909" s="403" t="s">
        <v>515</v>
      </c>
      <c r="G909" s="403"/>
      <c r="H909" s="285" t="s">
        <v>41</v>
      </c>
      <c r="I909" s="288">
        <v>1</v>
      </c>
      <c r="J909" s="287"/>
      <c r="K909" s="287">
        <v>33.369999999999997</v>
      </c>
      <c r="L909" s="287">
        <v>33.369999999999997</v>
      </c>
      <c r="O909" s="40"/>
      <c r="P909" s="40"/>
      <c r="Q909" s="40"/>
      <c r="R909" s="40"/>
      <c r="S909" s="40"/>
      <c r="T909" s="40"/>
      <c r="U909" s="40"/>
      <c r="V909" s="40"/>
      <c r="W909" s="40"/>
      <c r="X909" s="40"/>
      <c r="Y909" s="40"/>
    </row>
    <row r="910" spans="1:25" ht="15.75" customHeight="1" x14ac:dyDescent="0.2">
      <c r="A910" s="40"/>
      <c r="B910" s="278" t="s">
        <v>321</v>
      </c>
      <c r="C910" s="291" t="s">
        <v>516</v>
      </c>
      <c r="D910" s="278" t="s">
        <v>40</v>
      </c>
      <c r="E910" s="278" t="s">
        <v>517</v>
      </c>
      <c r="F910" s="407" t="s">
        <v>324</v>
      </c>
      <c r="G910" s="407"/>
      <c r="H910" s="290" t="s">
        <v>325</v>
      </c>
      <c r="I910" s="294">
        <v>0.13619999999999999</v>
      </c>
      <c r="J910" s="294">
        <v>0</v>
      </c>
      <c r="K910" s="292">
        <v>24.1</v>
      </c>
      <c r="L910" s="292">
        <v>3.28</v>
      </c>
      <c r="O910" s="40"/>
      <c r="P910" s="40"/>
      <c r="Q910" s="40"/>
      <c r="R910" s="40"/>
      <c r="S910" s="40"/>
      <c r="T910" s="40"/>
      <c r="U910" s="40"/>
      <c r="V910" s="40"/>
      <c r="W910" s="40"/>
      <c r="X910" s="40"/>
      <c r="Y910" s="40"/>
    </row>
    <row r="911" spans="1:25" ht="15.75" customHeight="1" x14ac:dyDescent="0.2">
      <c r="A911" s="40"/>
      <c r="B911" s="278" t="s">
        <v>321</v>
      </c>
      <c r="C911" s="291" t="s">
        <v>518</v>
      </c>
      <c r="D911" s="278" t="s">
        <v>40</v>
      </c>
      <c r="E911" s="278" t="s">
        <v>519</v>
      </c>
      <c r="F911" s="407" t="s">
        <v>324</v>
      </c>
      <c r="G911" s="407"/>
      <c r="H911" s="290" t="s">
        <v>325</v>
      </c>
      <c r="I911" s="294">
        <v>0.60389999999999999</v>
      </c>
      <c r="J911" s="294">
        <v>0</v>
      </c>
      <c r="K911" s="292">
        <v>29.44</v>
      </c>
      <c r="L911" s="292">
        <v>17.77</v>
      </c>
      <c r="O911" s="40"/>
      <c r="P911" s="40"/>
      <c r="Q911" s="40"/>
      <c r="R911" s="40"/>
      <c r="S911" s="40"/>
      <c r="T911" s="40"/>
      <c r="U911" s="40"/>
      <c r="V911" s="40"/>
      <c r="W911" s="40"/>
      <c r="X911" s="40"/>
      <c r="Y911" s="40"/>
    </row>
    <row r="912" spans="1:25" ht="15.75" customHeight="1" x14ac:dyDescent="0.2">
      <c r="A912" s="40"/>
      <c r="B912" s="274" t="s">
        <v>347</v>
      </c>
      <c r="C912" s="296" t="s">
        <v>1678</v>
      </c>
      <c r="D912" s="274" t="s">
        <v>40</v>
      </c>
      <c r="E912" s="274" t="s">
        <v>1679</v>
      </c>
      <c r="F912" s="404" t="s">
        <v>348</v>
      </c>
      <c r="G912" s="404"/>
      <c r="H912" s="295" t="s">
        <v>65</v>
      </c>
      <c r="I912" s="298">
        <v>3.4615</v>
      </c>
      <c r="J912" s="298">
        <v>0</v>
      </c>
      <c r="K912" s="297">
        <v>3.56</v>
      </c>
      <c r="L912" s="297">
        <v>12.32</v>
      </c>
      <c r="O912" s="40"/>
      <c r="P912" s="40"/>
      <c r="Q912" s="40"/>
      <c r="R912" s="40"/>
      <c r="S912" s="40"/>
      <c r="T912" s="40"/>
      <c r="U912" s="40"/>
      <c r="V912" s="40"/>
      <c r="W912" s="40"/>
      <c r="X912" s="40"/>
      <c r="Y912" s="40"/>
    </row>
    <row r="913" spans="1:25" ht="15.75" customHeight="1" x14ac:dyDescent="0.2">
      <c r="A913" s="40"/>
      <c r="B913" s="275"/>
      <c r="C913" s="275"/>
      <c r="D913" s="275"/>
      <c r="E913" s="275"/>
      <c r="F913" s="275"/>
      <c r="G913" s="275" t="s">
        <v>331</v>
      </c>
      <c r="H913" s="302">
        <v>16.739999999999998</v>
      </c>
      <c r="I913" s="275" t="s">
        <v>332</v>
      </c>
      <c r="J913" s="302">
        <v>0</v>
      </c>
      <c r="K913" s="275" t="s">
        <v>333</v>
      </c>
      <c r="L913" s="302">
        <v>16.739999999999998</v>
      </c>
      <c r="O913" s="40"/>
      <c r="P913" s="40"/>
      <c r="Q913" s="40"/>
      <c r="R913" s="40"/>
      <c r="S913" s="40"/>
      <c r="T913" s="40"/>
      <c r="U913" s="40"/>
      <c r="V913" s="40"/>
      <c r="W913" s="40"/>
      <c r="X913" s="40"/>
      <c r="Y913" s="40"/>
    </row>
    <row r="914" spans="1:25" ht="15.75" customHeight="1" thickBot="1" x14ac:dyDescent="0.25">
      <c r="A914" s="40"/>
      <c r="B914" s="275"/>
      <c r="C914" s="275"/>
      <c r="D914" s="275"/>
      <c r="E914" s="275"/>
      <c r="F914" s="275"/>
      <c r="G914" s="275" t="s">
        <v>334</v>
      </c>
      <c r="H914" s="302">
        <v>6.94</v>
      </c>
      <c r="I914" s="409"/>
      <c r="J914" s="409" t="s">
        <v>335</v>
      </c>
      <c r="K914" s="275"/>
      <c r="L914" s="302">
        <v>40.31</v>
      </c>
      <c r="O914" s="40"/>
      <c r="P914" s="40"/>
      <c r="Q914" s="40"/>
      <c r="R914" s="40"/>
      <c r="S914" s="40"/>
      <c r="T914" s="40"/>
      <c r="U914" s="40"/>
      <c r="V914" s="40"/>
      <c r="W914" s="40"/>
      <c r="X914" s="40"/>
      <c r="Y914" s="40"/>
    </row>
    <row r="915" spans="1:25" ht="15.75" customHeight="1" thickTop="1" x14ac:dyDescent="0.2">
      <c r="A915" s="40"/>
      <c r="B915" s="289"/>
      <c r="C915" s="289"/>
      <c r="D915" s="289"/>
      <c r="E915" s="289"/>
      <c r="F915" s="289"/>
      <c r="G915" s="289"/>
      <c r="H915" s="289"/>
      <c r="I915" s="289"/>
      <c r="J915" s="289"/>
      <c r="K915" s="289"/>
      <c r="L915" s="289"/>
      <c r="O915" s="40"/>
      <c r="P915" s="40"/>
      <c r="Q915" s="40"/>
      <c r="R915" s="40"/>
      <c r="S915" s="40"/>
      <c r="T915" s="40"/>
      <c r="U915" s="40"/>
      <c r="V915" s="40"/>
      <c r="W915" s="40"/>
      <c r="X915" s="40"/>
      <c r="Y915" s="40"/>
    </row>
    <row r="916" spans="1:25" ht="15.75" customHeight="1" x14ac:dyDescent="0.2">
      <c r="A916" s="40"/>
      <c r="B916" s="276" t="s">
        <v>1904</v>
      </c>
      <c r="C916" s="277" t="s">
        <v>28</v>
      </c>
      <c r="D916" s="276" t="s">
        <v>29</v>
      </c>
      <c r="E916" s="276" t="s">
        <v>30</v>
      </c>
      <c r="F916" s="405" t="s">
        <v>318</v>
      </c>
      <c r="G916" s="405"/>
      <c r="H916" s="284" t="s">
        <v>31</v>
      </c>
      <c r="I916" s="277" t="s">
        <v>32</v>
      </c>
      <c r="J916" s="277" t="s">
        <v>2407</v>
      </c>
      <c r="K916" s="277" t="s">
        <v>33</v>
      </c>
      <c r="L916" s="277" t="s">
        <v>35</v>
      </c>
      <c r="O916" s="40"/>
      <c r="P916" s="40"/>
      <c r="Q916" s="40"/>
      <c r="R916" s="40"/>
      <c r="S916" s="40"/>
      <c r="T916" s="40"/>
      <c r="U916" s="40"/>
      <c r="V916" s="40"/>
      <c r="W916" s="40"/>
      <c r="X916" s="40"/>
      <c r="Y916" s="40"/>
    </row>
    <row r="917" spans="1:25" ht="15.75" customHeight="1" x14ac:dyDescent="0.2">
      <c r="A917" s="40"/>
      <c r="B917" s="273" t="s">
        <v>319</v>
      </c>
      <c r="C917" s="286" t="s">
        <v>2399</v>
      </c>
      <c r="D917" s="273" t="s">
        <v>40</v>
      </c>
      <c r="E917" s="273" t="s">
        <v>2400</v>
      </c>
      <c r="F917" s="403" t="s">
        <v>344</v>
      </c>
      <c r="G917" s="403"/>
      <c r="H917" s="285" t="s">
        <v>44</v>
      </c>
      <c r="I917" s="288">
        <v>1</v>
      </c>
      <c r="J917" s="287"/>
      <c r="K917" s="287">
        <v>1462.96</v>
      </c>
      <c r="L917" s="287">
        <v>1462.96</v>
      </c>
      <c r="O917" s="40"/>
      <c r="P917" s="40"/>
      <c r="Q917" s="40"/>
      <c r="R917" s="40"/>
      <c r="S917" s="40"/>
      <c r="T917" s="40"/>
      <c r="U917" s="40"/>
      <c r="V917" s="40"/>
      <c r="W917" s="40"/>
      <c r="X917" s="40"/>
      <c r="Y917" s="40"/>
    </row>
    <row r="918" spans="1:25" ht="15.75" customHeight="1" x14ac:dyDescent="0.2">
      <c r="A918" s="40"/>
      <c r="B918" s="278" t="s">
        <v>321</v>
      </c>
      <c r="C918" s="291" t="s">
        <v>2515</v>
      </c>
      <c r="D918" s="278" t="s">
        <v>40</v>
      </c>
      <c r="E918" s="278" t="s">
        <v>2516</v>
      </c>
      <c r="F918" s="407" t="s">
        <v>344</v>
      </c>
      <c r="G918" s="407"/>
      <c r="H918" s="290" t="s">
        <v>44</v>
      </c>
      <c r="I918" s="294">
        <v>1</v>
      </c>
      <c r="J918" s="294">
        <v>0</v>
      </c>
      <c r="K918" s="292">
        <v>197.23</v>
      </c>
      <c r="L918" s="292">
        <v>197.23</v>
      </c>
      <c r="O918" s="40"/>
      <c r="P918" s="40"/>
      <c r="Q918" s="40"/>
      <c r="R918" s="40"/>
      <c r="S918" s="40"/>
      <c r="T918" s="40"/>
      <c r="U918" s="40"/>
      <c r="V918" s="40"/>
      <c r="W918" s="40"/>
      <c r="X918" s="40"/>
      <c r="Y918" s="40"/>
    </row>
    <row r="919" spans="1:25" ht="15.75" customHeight="1" x14ac:dyDescent="0.2">
      <c r="A919" s="40"/>
      <c r="B919" s="278" t="s">
        <v>321</v>
      </c>
      <c r="C919" s="291" t="s">
        <v>2513</v>
      </c>
      <c r="D919" s="278" t="s">
        <v>40</v>
      </c>
      <c r="E919" s="278" t="s">
        <v>2514</v>
      </c>
      <c r="F919" s="407" t="s">
        <v>344</v>
      </c>
      <c r="G919" s="407"/>
      <c r="H919" s="290" t="s">
        <v>44</v>
      </c>
      <c r="I919" s="294">
        <v>1</v>
      </c>
      <c r="J919" s="294">
        <v>0</v>
      </c>
      <c r="K919" s="292">
        <v>549.86</v>
      </c>
      <c r="L919" s="292">
        <v>549.86</v>
      </c>
      <c r="O919" s="40"/>
      <c r="P919" s="40"/>
      <c r="Q919" s="40"/>
      <c r="R919" s="40"/>
      <c r="S919" s="40"/>
      <c r="T919" s="40"/>
      <c r="U919" s="40"/>
      <c r="V919" s="40"/>
      <c r="W919" s="40"/>
      <c r="X919" s="40"/>
      <c r="Y919" s="40"/>
    </row>
    <row r="920" spans="1:25" ht="15.75" customHeight="1" x14ac:dyDescent="0.2">
      <c r="A920" s="40"/>
      <c r="B920" s="278" t="s">
        <v>321</v>
      </c>
      <c r="C920" s="291" t="s">
        <v>1461</v>
      </c>
      <c r="D920" s="278" t="s">
        <v>40</v>
      </c>
      <c r="E920" s="278" t="s">
        <v>1462</v>
      </c>
      <c r="F920" s="407" t="s">
        <v>344</v>
      </c>
      <c r="G920" s="407"/>
      <c r="H920" s="290" t="s">
        <v>55</v>
      </c>
      <c r="I920" s="294">
        <v>10.199999999999999</v>
      </c>
      <c r="J920" s="294">
        <v>0</v>
      </c>
      <c r="K920" s="292">
        <v>17.47</v>
      </c>
      <c r="L920" s="292">
        <v>178.19</v>
      </c>
      <c r="O920" s="40"/>
      <c r="P920" s="40"/>
      <c r="Q920" s="40"/>
      <c r="R920" s="40"/>
      <c r="S920" s="40"/>
      <c r="T920" s="40"/>
      <c r="U920" s="40"/>
      <c r="V920" s="40"/>
      <c r="W920" s="40"/>
      <c r="X920" s="40"/>
      <c r="Y920" s="40"/>
    </row>
    <row r="921" spans="1:25" ht="15.75" customHeight="1" x14ac:dyDescent="0.2">
      <c r="A921" s="40"/>
      <c r="B921" s="278" t="s">
        <v>321</v>
      </c>
      <c r="C921" s="291" t="s">
        <v>2517</v>
      </c>
      <c r="D921" s="278" t="s">
        <v>40</v>
      </c>
      <c r="E921" s="278" t="s">
        <v>2518</v>
      </c>
      <c r="F921" s="407" t="s">
        <v>344</v>
      </c>
      <c r="G921" s="407"/>
      <c r="H921" s="290" t="s">
        <v>44</v>
      </c>
      <c r="I921" s="294">
        <v>1</v>
      </c>
      <c r="J921" s="294">
        <v>0</v>
      </c>
      <c r="K921" s="292">
        <v>537.67999999999995</v>
      </c>
      <c r="L921" s="292">
        <v>537.67999999999995</v>
      </c>
      <c r="O921" s="40"/>
      <c r="P921" s="40"/>
      <c r="Q921" s="40"/>
      <c r="R921" s="40"/>
      <c r="S921" s="40"/>
      <c r="T921" s="40"/>
      <c r="U921" s="40"/>
      <c r="V921" s="40"/>
      <c r="W921" s="40"/>
      <c r="X921" s="40"/>
      <c r="Y921" s="40"/>
    </row>
    <row r="922" spans="1:25" ht="15.75" customHeight="1" x14ac:dyDescent="0.2">
      <c r="A922" s="40"/>
      <c r="B922" s="275"/>
      <c r="C922" s="275"/>
      <c r="D922" s="275"/>
      <c r="E922" s="275"/>
      <c r="F922" s="275"/>
      <c r="G922" s="275" t="s">
        <v>331</v>
      </c>
      <c r="H922" s="302">
        <v>240.1</v>
      </c>
      <c r="I922" s="275" t="s">
        <v>332</v>
      </c>
      <c r="J922" s="302">
        <v>0</v>
      </c>
      <c r="K922" s="275" t="s">
        <v>333</v>
      </c>
      <c r="L922" s="302">
        <v>240.1</v>
      </c>
      <c r="O922" s="40"/>
      <c r="P922" s="40"/>
      <c r="Q922" s="40"/>
      <c r="R922" s="40"/>
      <c r="S922" s="40"/>
      <c r="T922" s="40"/>
      <c r="U922" s="40"/>
      <c r="V922" s="40"/>
      <c r="W922" s="40"/>
      <c r="X922" s="40"/>
      <c r="Y922" s="40"/>
    </row>
    <row r="923" spans="1:25" ht="15.75" customHeight="1" thickBot="1" x14ac:dyDescent="0.25">
      <c r="A923" s="40"/>
      <c r="B923" s="275"/>
      <c r="C923" s="275"/>
      <c r="D923" s="275"/>
      <c r="E923" s="275"/>
      <c r="F923" s="275"/>
      <c r="G923" s="275" t="s">
        <v>334</v>
      </c>
      <c r="H923" s="302">
        <v>304.44</v>
      </c>
      <c r="I923" s="409"/>
      <c r="J923" s="409" t="s">
        <v>335</v>
      </c>
      <c r="K923" s="275"/>
      <c r="L923" s="302">
        <v>1767.4</v>
      </c>
      <c r="O923" s="40"/>
      <c r="P923" s="40"/>
      <c r="Q923" s="40"/>
      <c r="R923" s="40"/>
      <c r="S923" s="40"/>
      <c r="T923" s="40"/>
      <c r="U923" s="40"/>
      <c r="V923" s="40"/>
      <c r="W923" s="40"/>
      <c r="X923" s="40"/>
      <c r="Y923" s="40"/>
    </row>
    <row r="924" spans="1:25" ht="15.75" customHeight="1" thickTop="1" x14ac:dyDescent="0.2">
      <c r="A924" s="40"/>
      <c r="B924" s="289"/>
      <c r="C924" s="289"/>
      <c r="D924" s="289"/>
      <c r="E924" s="289"/>
      <c r="F924" s="289"/>
      <c r="G924" s="289"/>
      <c r="H924" s="289"/>
      <c r="I924" s="289"/>
      <c r="J924" s="289"/>
      <c r="K924" s="289"/>
      <c r="L924" s="289"/>
      <c r="O924" s="40"/>
      <c r="P924" s="40"/>
      <c r="Q924" s="40"/>
      <c r="R924" s="40"/>
      <c r="S924" s="40"/>
      <c r="T924" s="40"/>
      <c r="U924" s="40"/>
      <c r="V924" s="40"/>
      <c r="W924" s="40"/>
      <c r="X924" s="40"/>
      <c r="Y924" s="40"/>
    </row>
    <row r="925" spans="1:25" ht="15.75" customHeight="1" x14ac:dyDescent="0.2">
      <c r="A925" s="40"/>
      <c r="B925" s="276" t="s">
        <v>1905</v>
      </c>
      <c r="C925" s="277" t="s">
        <v>28</v>
      </c>
      <c r="D925" s="276" t="s">
        <v>29</v>
      </c>
      <c r="E925" s="276" t="s">
        <v>30</v>
      </c>
      <c r="F925" s="405" t="s">
        <v>318</v>
      </c>
      <c r="G925" s="405"/>
      <c r="H925" s="284" t="s">
        <v>31</v>
      </c>
      <c r="I925" s="277" t="s">
        <v>32</v>
      </c>
      <c r="J925" s="277" t="s">
        <v>2407</v>
      </c>
      <c r="K925" s="277" t="s">
        <v>33</v>
      </c>
      <c r="L925" s="277" t="s">
        <v>35</v>
      </c>
      <c r="O925" s="40"/>
      <c r="P925" s="40"/>
      <c r="Q925" s="40"/>
      <c r="R925" s="40"/>
      <c r="S925" s="40"/>
      <c r="T925" s="40"/>
      <c r="U925" s="40"/>
      <c r="V925" s="40"/>
      <c r="W925" s="40"/>
      <c r="X925" s="40"/>
      <c r="Y925" s="40"/>
    </row>
    <row r="926" spans="1:25" ht="15.75" customHeight="1" x14ac:dyDescent="0.2">
      <c r="A926" s="40"/>
      <c r="B926" s="273" t="s">
        <v>319</v>
      </c>
      <c r="C926" s="286" t="s">
        <v>2401</v>
      </c>
      <c r="D926" s="273" t="s">
        <v>40</v>
      </c>
      <c r="E926" s="273" t="s">
        <v>2402</v>
      </c>
      <c r="F926" s="403" t="s">
        <v>344</v>
      </c>
      <c r="G926" s="403"/>
      <c r="H926" s="285" t="s">
        <v>44</v>
      </c>
      <c r="I926" s="288">
        <v>1</v>
      </c>
      <c r="J926" s="287"/>
      <c r="K926" s="287">
        <v>1362.64</v>
      </c>
      <c r="L926" s="287">
        <v>1362.64</v>
      </c>
      <c r="O926" s="40"/>
      <c r="P926" s="40"/>
      <c r="Q926" s="40"/>
      <c r="R926" s="40"/>
      <c r="S926" s="40"/>
      <c r="T926" s="40"/>
      <c r="U926" s="40"/>
      <c r="V926" s="40"/>
      <c r="W926" s="40"/>
      <c r="X926" s="40"/>
      <c r="Y926" s="40"/>
    </row>
    <row r="927" spans="1:25" ht="15.75" customHeight="1" x14ac:dyDescent="0.2">
      <c r="A927" s="40"/>
      <c r="B927" s="278" t="s">
        <v>321</v>
      </c>
      <c r="C927" s="291" t="s">
        <v>1461</v>
      </c>
      <c r="D927" s="278" t="s">
        <v>40</v>
      </c>
      <c r="E927" s="278" t="s">
        <v>1462</v>
      </c>
      <c r="F927" s="407" t="s">
        <v>344</v>
      </c>
      <c r="G927" s="407"/>
      <c r="H927" s="290" t="s">
        <v>55</v>
      </c>
      <c r="I927" s="294">
        <v>10</v>
      </c>
      <c r="J927" s="294">
        <v>0</v>
      </c>
      <c r="K927" s="292">
        <v>17.47</v>
      </c>
      <c r="L927" s="292">
        <v>174.7</v>
      </c>
      <c r="O927" s="40"/>
      <c r="P927" s="40"/>
      <c r="Q927" s="40"/>
      <c r="R927" s="40"/>
      <c r="S927" s="40"/>
      <c r="T927" s="40"/>
      <c r="U927" s="40"/>
      <c r="V927" s="40"/>
      <c r="W927" s="40"/>
      <c r="X927" s="40"/>
      <c r="Y927" s="40"/>
    </row>
    <row r="928" spans="1:25" ht="15.75" customHeight="1" x14ac:dyDescent="0.2">
      <c r="A928" s="40"/>
      <c r="B928" s="278" t="s">
        <v>321</v>
      </c>
      <c r="C928" s="291" t="s">
        <v>2515</v>
      </c>
      <c r="D928" s="278" t="s">
        <v>40</v>
      </c>
      <c r="E928" s="278" t="s">
        <v>2516</v>
      </c>
      <c r="F928" s="407" t="s">
        <v>344</v>
      </c>
      <c r="G928" s="407"/>
      <c r="H928" s="290" t="s">
        <v>44</v>
      </c>
      <c r="I928" s="294">
        <v>1</v>
      </c>
      <c r="J928" s="294">
        <v>0</v>
      </c>
      <c r="K928" s="292">
        <v>197.23</v>
      </c>
      <c r="L928" s="292">
        <v>197.23</v>
      </c>
      <c r="O928" s="40"/>
      <c r="P928" s="40"/>
      <c r="Q928" s="40"/>
      <c r="R928" s="40"/>
      <c r="S928" s="40"/>
      <c r="T928" s="40"/>
      <c r="U928" s="40"/>
      <c r="V928" s="40"/>
      <c r="W928" s="40"/>
      <c r="X928" s="40"/>
      <c r="Y928" s="40"/>
    </row>
    <row r="929" spans="1:25" ht="15.75" customHeight="1" x14ac:dyDescent="0.2">
      <c r="A929" s="40"/>
      <c r="B929" s="278" t="s">
        <v>321</v>
      </c>
      <c r="C929" s="291" t="s">
        <v>2513</v>
      </c>
      <c r="D929" s="278" t="s">
        <v>40</v>
      </c>
      <c r="E929" s="278" t="s">
        <v>2514</v>
      </c>
      <c r="F929" s="407" t="s">
        <v>344</v>
      </c>
      <c r="G929" s="407"/>
      <c r="H929" s="290" t="s">
        <v>44</v>
      </c>
      <c r="I929" s="294">
        <v>1</v>
      </c>
      <c r="J929" s="294">
        <v>0</v>
      </c>
      <c r="K929" s="292">
        <v>549.86</v>
      </c>
      <c r="L929" s="292">
        <v>549.86</v>
      </c>
      <c r="O929" s="40"/>
      <c r="P929" s="40"/>
      <c r="Q929" s="40"/>
      <c r="R929" s="40"/>
      <c r="S929" s="40"/>
      <c r="T929" s="40"/>
      <c r="U929" s="40"/>
      <c r="V929" s="40"/>
      <c r="W929" s="40"/>
      <c r="X929" s="40"/>
      <c r="Y929" s="40"/>
    </row>
    <row r="930" spans="1:25" ht="15.75" customHeight="1" x14ac:dyDescent="0.2">
      <c r="A930" s="40"/>
      <c r="B930" s="278" t="s">
        <v>321</v>
      </c>
      <c r="C930" s="291" t="s">
        <v>359</v>
      </c>
      <c r="D930" s="278" t="s">
        <v>40</v>
      </c>
      <c r="E930" s="278" t="s">
        <v>360</v>
      </c>
      <c r="F930" s="407" t="s">
        <v>344</v>
      </c>
      <c r="G930" s="407"/>
      <c r="H930" s="290" t="s">
        <v>44</v>
      </c>
      <c r="I930" s="294">
        <v>1</v>
      </c>
      <c r="J930" s="294">
        <v>0</v>
      </c>
      <c r="K930" s="292">
        <v>440.85</v>
      </c>
      <c r="L930" s="292">
        <v>440.85</v>
      </c>
      <c r="O930" s="40"/>
      <c r="P930" s="40"/>
      <c r="Q930" s="40"/>
      <c r="R930" s="40"/>
      <c r="S930" s="40"/>
      <c r="T930" s="40"/>
      <c r="U930" s="40"/>
      <c r="V930" s="40"/>
      <c r="W930" s="40"/>
      <c r="X930" s="40"/>
      <c r="Y930" s="40"/>
    </row>
    <row r="931" spans="1:25" ht="15.75" customHeight="1" x14ac:dyDescent="0.2">
      <c r="A931" s="40"/>
      <c r="B931" s="275"/>
      <c r="C931" s="275"/>
      <c r="D931" s="275"/>
      <c r="E931" s="275"/>
      <c r="F931" s="275"/>
      <c r="G931" s="275" t="s">
        <v>331</v>
      </c>
      <c r="H931" s="302">
        <v>235.84</v>
      </c>
      <c r="I931" s="275" t="s">
        <v>332</v>
      </c>
      <c r="J931" s="302">
        <v>0</v>
      </c>
      <c r="K931" s="275" t="s">
        <v>333</v>
      </c>
      <c r="L931" s="302">
        <v>235.84</v>
      </c>
      <c r="O931" s="40"/>
      <c r="P931" s="40"/>
      <c r="Q931" s="40"/>
      <c r="R931" s="40"/>
      <c r="S931" s="40"/>
      <c r="T931" s="40"/>
      <c r="U931" s="40"/>
      <c r="V931" s="40"/>
      <c r="W931" s="40"/>
      <c r="X931" s="40"/>
      <c r="Y931" s="40"/>
    </row>
    <row r="932" spans="1:25" ht="15.75" customHeight="1" thickBot="1" x14ac:dyDescent="0.25">
      <c r="A932" s="40"/>
      <c r="B932" s="275"/>
      <c r="C932" s="275"/>
      <c r="D932" s="275"/>
      <c r="E932" s="275"/>
      <c r="F932" s="275"/>
      <c r="G932" s="275" t="s">
        <v>334</v>
      </c>
      <c r="H932" s="302">
        <v>283.56</v>
      </c>
      <c r="I932" s="409"/>
      <c r="J932" s="409" t="s">
        <v>335</v>
      </c>
      <c r="K932" s="275"/>
      <c r="L932" s="302">
        <v>1646.2</v>
      </c>
      <c r="O932" s="40"/>
      <c r="P932" s="40"/>
      <c r="Q932" s="40"/>
      <c r="R932" s="40"/>
      <c r="S932" s="40"/>
      <c r="T932" s="40"/>
      <c r="U932" s="40"/>
      <c r="V932" s="40"/>
      <c r="W932" s="40"/>
      <c r="X932" s="40"/>
      <c r="Y932" s="40"/>
    </row>
    <row r="933" spans="1:25" ht="15.75" customHeight="1" thickTop="1" x14ac:dyDescent="0.2">
      <c r="A933" s="40"/>
      <c r="B933" s="289"/>
      <c r="C933" s="289"/>
      <c r="D933" s="289"/>
      <c r="E933" s="289"/>
      <c r="F933" s="289"/>
      <c r="G933" s="289"/>
      <c r="H933" s="289"/>
      <c r="I933" s="289"/>
      <c r="J933" s="289"/>
      <c r="K933" s="289"/>
      <c r="L933" s="289"/>
      <c r="O933" s="40"/>
      <c r="P933" s="40"/>
      <c r="Q933" s="40"/>
      <c r="R933" s="40"/>
      <c r="S933" s="40"/>
      <c r="T933" s="40"/>
      <c r="U933" s="40"/>
      <c r="V933" s="40"/>
      <c r="W933" s="40"/>
      <c r="X933" s="40"/>
      <c r="Y933" s="40"/>
    </row>
    <row r="934" spans="1:25" ht="15.75" customHeight="1" x14ac:dyDescent="0.2">
      <c r="A934" s="40"/>
      <c r="B934" s="276" t="s">
        <v>1906</v>
      </c>
      <c r="C934" s="277" t="s">
        <v>28</v>
      </c>
      <c r="D934" s="276" t="s">
        <v>29</v>
      </c>
      <c r="E934" s="276" t="s">
        <v>30</v>
      </c>
      <c r="F934" s="405" t="s">
        <v>318</v>
      </c>
      <c r="G934" s="405"/>
      <c r="H934" s="284" t="s">
        <v>31</v>
      </c>
      <c r="I934" s="277" t="s">
        <v>32</v>
      </c>
      <c r="J934" s="277" t="s">
        <v>2407</v>
      </c>
      <c r="K934" s="277" t="s">
        <v>33</v>
      </c>
      <c r="L934" s="277" t="s">
        <v>35</v>
      </c>
      <c r="O934" s="40"/>
      <c r="P934" s="40"/>
      <c r="Q934" s="40"/>
      <c r="R934" s="40"/>
      <c r="S934" s="40"/>
      <c r="T934" s="40"/>
      <c r="U934" s="40"/>
      <c r="V934" s="40"/>
      <c r="W934" s="40"/>
      <c r="X934" s="40"/>
      <c r="Y934" s="40"/>
    </row>
    <row r="935" spans="1:25" ht="15.75" customHeight="1" x14ac:dyDescent="0.2">
      <c r="A935" s="40"/>
      <c r="B935" s="273" t="s">
        <v>319</v>
      </c>
      <c r="C935" s="286" t="s">
        <v>1889</v>
      </c>
      <c r="D935" s="273" t="s">
        <v>51</v>
      </c>
      <c r="E935" s="273" t="s">
        <v>1890</v>
      </c>
      <c r="F935" s="403" t="s">
        <v>831</v>
      </c>
      <c r="G935" s="403"/>
      <c r="H935" s="285" t="s">
        <v>44</v>
      </c>
      <c r="I935" s="288">
        <v>1</v>
      </c>
      <c r="J935" s="287"/>
      <c r="K935" s="287">
        <v>1155.3399999999999</v>
      </c>
      <c r="L935" s="287">
        <v>1155.3399999999999</v>
      </c>
      <c r="O935" s="40"/>
      <c r="P935" s="40"/>
      <c r="Q935" s="40"/>
      <c r="R935" s="40"/>
      <c r="S935" s="40"/>
      <c r="T935" s="40"/>
      <c r="U935" s="40"/>
      <c r="V935" s="40"/>
      <c r="W935" s="40"/>
      <c r="X935" s="40"/>
      <c r="Y935" s="40"/>
    </row>
    <row r="936" spans="1:25" ht="15.75" customHeight="1" x14ac:dyDescent="0.2">
      <c r="A936" s="40"/>
      <c r="B936" s="274" t="s">
        <v>347</v>
      </c>
      <c r="C936" s="296" t="s">
        <v>834</v>
      </c>
      <c r="D936" s="274" t="s">
        <v>51</v>
      </c>
      <c r="E936" s="274" t="s">
        <v>835</v>
      </c>
      <c r="F936" s="404" t="s">
        <v>348</v>
      </c>
      <c r="G936" s="404"/>
      <c r="H936" s="295" t="s">
        <v>59</v>
      </c>
      <c r="I936" s="298">
        <v>1.6E-2</v>
      </c>
      <c r="J936" s="298">
        <v>0</v>
      </c>
      <c r="K936" s="297">
        <v>98.26</v>
      </c>
      <c r="L936" s="297">
        <v>1.57</v>
      </c>
      <c r="O936" s="40"/>
      <c r="P936" s="40"/>
      <c r="Q936" s="40"/>
      <c r="R936" s="40"/>
      <c r="S936" s="40"/>
      <c r="T936" s="40"/>
      <c r="U936" s="40"/>
      <c r="V936" s="40"/>
      <c r="W936" s="40"/>
      <c r="X936" s="40"/>
      <c r="Y936" s="40"/>
    </row>
    <row r="937" spans="1:25" ht="15.75" customHeight="1" x14ac:dyDescent="0.2">
      <c r="A937" s="40"/>
      <c r="B937" s="274" t="s">
        <v>347</v>
      </c>
      <c r="C937" s="296" t="s">
        <v>2446</v>
      </c>
      <c r="D937" s="274" t="s">
        <v>51</v>
      </c>
      <c r="E937" s="274" t="s">
        <v>1664</v>
      </c>
      <c r="F937" s="404" t="s">
        <v>586</v>
      </c>
      <c r="G937" s="404"/>
      <c r="H937" s="295" t="s">
        <v>325</v>
      </c>
      <c r="I937" s="298">
        <v>2.9220000000000002</v>
      </c>
      <c r="J937" s="298">
        <v>0</v>
      </c>
      <c r="K937" s="297">
        <v>16.574783</v>
      </c>
      <c r="L937" s="297">
        <v>48.43</v>
      </c>
      <c r="O937" s="40"/>
      <c r="P937" s="40"/>
      <c r="Q937" s="40"/>
      <c r="R937" s="40"/>
      <c r="S937" s="40"/>
      <c r="T937" s="40"/>
      <c r="U937" s="40"/>
      <c r="V937" s="40"/>
      <c r="W937" s="40"/>
      <c r="X937" s="40"/>
      <c r="Y937" s="40"/>
    </row>
    <row r="938" spans="1:25" ht="15.75" customHeight="1" x14ac:dyDescent="0.2">
      <c r="A938" s="40"/>
      <c r="B938" s="274" t="s">
        <v>347</v>
      </c>
      <c r="C938" s="296" t="s">
        <v>841</v>
      </c>
      <c r="D938" s="274" t="s">
        <v>51</v>
      </c>
      <c r="E938" s="274" t="s">
        <v>842</v>
      </c>
      <c r="F938" s="404" t="s">
        <v>348</v>
      </c>
      <c r="G938" s="404"/>
      <c r="H938" s="295" t="s">
        <v>55</v>
      </c>
      <c r="I938" s="298">
        <v>5.75</v>
      </c>
      <c r="J938" s="298">
        <v>0</v>
      </c>
      <c r="K938" s="297">
        <v>35.979999999999997</v>
      </c>
      <c r="L938" s="297">
        <v>206.88</v>
      </c>
      <c r="O938" s="40"/>
      <c r="P938" s="40"/>
      <c r="Q938" s="40"/>
      <c r="R938" s="40"/>
      <c r="S938" s="40"/>
      <c r="T938" s="40"/>
      <c r="U938" s="40"/>
      <c r="V938" s="40"/>
      <c r="W938" s="40"/>
      <c r="X938" s="40"/>
      <c r="Y938" s="40"/>
    </row>
    <row r="939" spans="1:25" ht="15.75" customHeight="1" x14ac:dyDescent="0.2">
      <c r="A939" s="40"/>
      <c r="B939" s="274" t="s">
        <v>347</v>
      </c>
      <c r="C939" s="296" t="s">
        <v>836</v>
      </c>
      <c r="D939" s="274" t="s">
        <v>51</v>
      </c>
      <c r="E939" s="274" t="s">
        <v>2519</v>
      </c>
      <c r="F939" s="404" t="s">
        <v>348</v>
      </c>
      <c r="G939" s="404"/>
      <c r="H939" s="295" t="s">
        <v>55</v>
      </c>
      <c r="I939" s="298">
        <v>11.16</v>
      </c>
      <c r="J939" s="298">
        <v>0</v>
      </c>
      <c r="K939" s="297">
        <v>24.16</v>
      </c>
      <c r="L939" s="297">
        <v>269.62</v>
      </c>
      <c r="O939" s="40"/>
      <c r="P939" s="40"/>
      <c r="Q939" s="40"/>
      <c r="R939" s="40"/>
      <c r="S939" s="40"/>
      <c r="T939" s="40"/>
      <c r="U939" s="40"/>
      <c r="V939" s="40"/>
      <c r="W939" s="40"/>
      <c r="X939" s="40"/>
      <c r="Y939" s="40"/>
    </row>
    <row r="940" spans="1:25" ht="15.75" customHeight="1" x14ac:dyDescent="0.2">
      <c r="A940" s="40"/>
      <c r="B940" s="274" t="s">
        <v>347</v>
      </c>
      <c r="C940" s="296" t="s">
        <v>839</v>
      </c>
      <c r="D940" s="274" t="s">
        <v>51</v>
      </c>
      <c r="E940" s="274" t="s">
        <v>840</v>
      </c>
      <c r="F940" s="404" t="s">
        <v>348</v>
      </c>
      <c r="G940" s="404"/>
      <c r="H940" s="295" t="s">
        <v>65</v>
      </c>
      <c r="I940" s="298">
        <v>0.11</v>
      </c>
      <c r="J940" s="298">
        <v>0</v>
      </c>
      <c r="K940" s="297">
        <v>18.690000000000001</v>
      </c>
      <c r="L940" s="297">
        <v>2.0499999999999998</v>
      </c>
      <c r="O940" s="40"/>
      <c r="P940" s="40"/>
      <c r="Q940" s="40"/>
      <c r="R940" s="40"/>
      <c r="S940" s="40"/>
      <c r="T940" s="40"/>
      <c r="U940" s="40"/>
      <c r="V940" s="40"/>
      <c r="W940" s="40"/>
      <c r="X940" s="40"/>
      <c r="Y940" s="40"/>
    </row>
    <row r="941" spans="1:25" ht="15.75" customHeight="1" x14ac:dyDescent="0.2">
      <c r="A941" s="40"/>
      <c r="B941" s="274" t="s">
        <v>347</v>
      </c>
      <c r="C941" s="296" t="s">
        <v>843</v>
      </c>
      <c r="D941" s="274" t="s">
        <v>51</v>
      </c>
      <c r="E941" s="274" t="s">
        <v>844</v>
      </c>
      <c r="F941" s="404" t="s">
        <v>348</v>
      </c>
      <c r="G941" s="404"/>
      <c r="H941" s="295" t="s">
        <v>65</v>
      </c>
      <c r="I941" s="298">
        <v>0.03</v>
      </c>
      <c r="J941" s="298">
        <v>0</v>
      </c>
      <c r="K941" s="297">
        <v>22.82</v>
      </c>
      <c r="L941" s="297">
        <v>0.68</v>
      </c>
      <c r="O941" s="40"/>
      <c r="P941" s="40"/>
      <c r="Q941" s="40"/>
      <c r="R941" s="40"/>
      <c r="S941" s="40"/>
      <c r="T941" s="40"/>
      <c r="U941" s="40"/>
      <c r="V941" s="40"/>
      <c r="W941" s="40"/>
      <c r="X941" s="40"/>
      <c r="Y941" s="40"/>
    </row>
    <row r="942" spans="1:25" ht="15.75" customHeight="1" x14ac:dyDescent="0.2">
      <c r="A942" s="40"/>
      <c r="B942" s="274" t="s">
        <v>347</v>
      </c>
      <c r="C942" s="296" t="s">
        <v>832</v>
      </c>
      <c r="D942" s="274" t="s">
        <v>51</v>
      </c>
      <c r="E942" s="274" t="s">
        <v>833</v>
      </c>
      <c r="F942" s="404" t="s">
        <v>348</v>
      </c>
      <c r="G942" s="404"/>
      <c r="H942" s="295" t="s">
        <v>65</v>
      </c>
      <c r="I942" s="298">
        <v>6.9119999999999999</v>
      </c>
      <c r="J942" s="298">
        <v>0</v>
      </c>
      <c r="K942" s="297">
        <v>0.85</v>
      </c>
      <c r="L942" s="297">
        <v>5.87</v>
      </c>
      <c r="O942" s="40"/>
      <c r="P942" s="40"/>
      <c r="Q942" s="40"/>
      <c r="R942" s="40"/>
      <c r="S942" s="40"/>
      <c r="T942" s="40"/>
      <c r="U942" s="40"/>
      <c r="V942" s="40"/>
      <c r="W942" s="40"/>
      <c r="X942" s="40"/>
      <c r="Y942" s="40"/>
    </row>
    <row r="943" spans="1:25" ht="15.75" customHeight="1" x14ac:dyDescent="0.2">
      <c r="A943" s="40"/>
      <c r="B943" s="274" t="s">
        <v>347</v>
      </c>
      <c r="C943" s="296" t="s">
        <v>1893</v>
      </c>
      <c r="D943" s="274" t="s">
        <v>51</v>
      </c>
      <c r="E943" s="274" t="s">
        <v>3703</v>
      </c>
      <c r="F943" s="404" t="s">
        <v>348</v>
      </c>
      <c r="G943" s="404"/>
      <c r="H943" s="295" t="s">
        <v>44</v>
      </c>
      <c r="I943" s="298">
        <v>1</v>
      </c>
      <c r="J943" s="298">
        <v>0</v>
      </c>
      <c r="K943" s="297">
        <v>541.5</v>
      </c>
      <c r="L943" s="297">
        <v>541.5</v>
      </c>
      <c r="O943" s="40"/>
      <c r="P943" s="40"/>
      <c r="Q943" s="40"/>
      <c r="R943" s="40"/>
      <c r="S943" s="40"/>
      <c r="T943" s="40"/>
      <c r="U943" s="40"/>
      <c r="V943" s="40"/>
      <c r="W943" s="40"/>
      <c r="X943" s="40"/>
      <c r="Y943" s="40"/>
    </row>
    <row r="944" spans="1:25" ht="15.75" customHeight="1" x14ac:dyDescent="0.2">
      <c r="A944" s="40"/>
      <c r="B944" s="274" t="s">
        <v>347</v>
      </c>
      <c r="C944" s="296" t="s">
        <v>837</v>
      </c>
      <c r="D944" s="274" t="s">
        <v>51</v>
      </c>
      <c r="E944" s="274" t="s">
        <v>838</v>
      </c>
      <c r="F944" s="404" t="s">
        <v>348</v>
      </c>
      <c r="G944" s="404"/>
      <c r="H944" s="295" t="s">
        <v>44</v>
      </c>
      <c r="I944" s="298">
        <v>8</v>
      </c>
      <c r="J944" s="298">
        <v>0</v>
      </c>
      <c r="K944" s="297">
        <v>0.7</v>
      </c>
      <c r="L944" s="297">
        <v>5.6</v>
      </c>
      <c r="O944" s="40"/>
      <c r="P944" s="40"/>
      <c r="Q944" s="40"/>
      <c r="R944" s="40"/>
      <c r="S944" s="40"/>
      <c r="T944" s="40"/>
      <c r="U944" s="40"/>
      <c r="V944" s="40"/>
      <c r="W944" s="40"/>
      <c r="X944" s="40"/>
      <c r="Y944" s="40"/>
    </row>
    <row r="945" spans="1:25" ht="15.75" customHeight="1" x14ac:dyDescent="0.2">
      <c r="A945" s="40"/>
      <c r="B945" s="274" t="s">
        <v>347</v>
      </c>
      <c r="C945" s="296" t="s">
        <v>2520</v>
      </c>
      <c r="D945" s="274" t="s">
        <v>51</v>
      </c>
      <c r="E945" s="274" t="s">
        <v>2521</v>
      </c>
      <c r="F945" s="404" t="s">
        <v>586</v>
      </c>
      <c r="G945" s="404"/>
      <c r="H945" s="295" t="s">
        <v>325</v>
      </c>
      <c r="I945" s="298">
        <v>3.7570000000000001</v>
      </c>
      <c r="J945" s="298">
        <v>0</v>
      </c>
      <c r="K945" s="297">
        <v>19.468454999999999</v>
      </c>
      <c r="L945" s="297">
        <v>73.14</v>
      </c>
      <c r="O945" s="40"/>
      <c r="P945" s="40"/>
      <c r="Q945" s="40"/>
      <c r="R945" s="40"/>
      <c r="S945" s="40"/>
      <c r="T945" s="40"/>
      <c r="U945" s="40"/>
      <c r="V945" s="40"/>
      <c r="W945" s="40"/>
      <c r="X945" s="40"/>
      <c r="Y945" s="40"/>
    </row>
    <row r="946" spans="1:25" ht="15.75" customHeight="1" x14ac:dyDescent="0.2">
      <c r="A946" s="40"/>
      <c r="B946" s="275"/>
      <c r="C946" s="275"/>
      <c r="D946" s="275"/>
      <c r="E946" s="275"/>
      <c r="F946" s="275"/>
      <c r="G946" s="275" t="s">
        <v>331</v>
      </c>
      <c r="H946" s="302">
        <v>121.57</v>
      </c>
      <c r="I946" s="275" t="s">
        <v>332</v>
      </c>
      <c r="J946" s="302">
        <v>0</v>
      </c>
      <c r="K946" s="275" t="s">
        <v>333</v>
      </c>
      <c r="L946" s="302">
        <v>121.57</v>
      </c>
      <c r="O946" s="40"/>
      <c r="P946" s="40"/>
      <c r="Q946" s="40"/>
      <c r="R946" s="40"/>
      <c r="S946" s="40"/>
      <c r="T946" s="40"/>
      <c r="U946" s="40"/>
      <c r="V946" s="40"/>
      <c r="W946" s="40"/>
      <c r="X946" s="40"/>
      <c r="Y946" s="40"/>
    </row>
    <row r="947" spans="1:25" ht="15.75" customHeight="1" thickBot="1" x14ac:dyDescent="0.25">
      <c r="A947" s="40"/>
      <c r="B947" s="275"/>
      <c r="C947" s="275"/>
      <c r="D947" s="275"/>
      <c r="E947" s="275"/>
      <c r="F947" s="275"/>
      <c r="G947" s="275" t="s">
        <v>334</v>
      </c>
      <c r="H947" s="302">
        <v>240.42</v>
      </c>
      <c r="I947" s="409"/>
      <c r="J947" s="409" t="s">
        <v>335</v>
      </c>
      <c r="K947" s="275"/>
      <c r="L947" s="302">
        <v>1395.76</v>
      </c>
      <c r="O947" s="40"/>
      <c r="P947" s="40"/>
      <c r="Q947" s="40"/>
      <c r="R947" s="40"/>
      <c r="S947" s="40"/>
      <c r="T947" s="40"/>
      <c r="U947" s="40"/>
      <c r="V947" s="40"/>
      <c r="W947" s="40"/>
      <c r="X947" s="40"/>
      <c r="Y947" s="40"/>
    </row>
    <row r="948" spans="1:25" ht="15.75" customHeight="1" thickTop="1" x14ac:dyDescent="0.2">
      <c r="A948" s="40"/>
      <c r="B948" s="289"/>
      <c r="C948" s="289"/>
      <c r="D948" s="289"/>
      <c r="E948" s="289"/>
      <c r="F948" s="289"/>
      <c r="G948" s="289"/>
      <c r="H948" s="289"/>
      <c r="I948" s="289"/>
      <c r="J948" s="289"/>
      <c r="K948" s="289"/>
      <c r="L948" s="289"/>
      <c r="O948" s="40"/>
      <c r="P948" s="40"/>
      <c r="Q948" s="40"/>
      <c r="R948" s="40"/>
      <c r="S948" s="40"/>
      <c r="T948" s="40"/>
      <c r="U948" s="40"/>
      <c r="V948" s="40"/>
      <c r="W948" s="40"/>
      <c r="X948" s="40"/>
      <c r="Y948" s="40"/>
    </row>
    <row r="949" spans="1:25" ht="15.75" customHeight="1" x14ac:dyDescent="0.2">
      <c r="A949" s="40"/>
      <c r="B949" s="276" t="s">
        <v>1907</v>
      </c>
      <c r="C949" s="277" t="s">
        <v>28</v>
      </c>
      <c r="D949" s="276" t="s">
        <v>29</v>
      </c>
      <c r="E949" s="276" t="s">
        <v>30</v>
      </c>
      <c r="F949" s="405" t="s">
        <v>318</v>
      </c>
      <c r="G949" s="405"/>
      <c r="H949" s="284" t="s">
        <v>31</v>
      </c>
      <c r="I949" s="277" t="s">
        <v>32</v>
      </c>
      <c r="J949" s="277" t="s">
        <v>2407</v>
      </c>
      <c r="K949" s="277" t="s">
        <v>33</v>
      </c>
      <c r="L949" s="277" t="s">
        <v>35</v>
      </c>
      <c r="O949" s="40"/>
      <c r="P949" s="40"/>
      <c r="Q949" s="40"/>
      <c r="R949" s="40"/>
      <c r="S949" s="40"/>
      <c r="T949" s="40"/>
      <c r="U949" s="40"/>
      <c r="V949" s="40"/>
      <c r="W949" s="40"/>
      <c r="X949" s="40"/>
      <c r="Y949" s="40"/>
    </row>
    <row r="950" spans="1:25" ht="15.75" customHeight="1" x14ac:dyDescent="0.2">
      <c r="A950" s="40"/>
      <c r="B950" s="273" t="s">
        <v>319</v>
      </c>
      <c r="C950" s="286" t="s">
        <v>2956</v>
      </c>
      <c r="D950" s="273" t="s">
        <v>196</v>
      </c>
      <c r="E950" s="273" t="s">
        <v>3704</v>
      </c>
      <c r="F950" s="403">
        <v>23.08</v>
      </c>
      <c r="G950" s="403"/>
      <c r="H950" s="285" t="s">
        <v>41</v>
      </c>
      <c r="I950" s="288">
        <v>1</v>
      </c>
      <c r="J950" s="287"/>
      <c r="K950" s="287">
        <v>549.9</v>
      </c>
      <c r="L950" s="287">
        <v>549.9</v>
      </c>
      <c r="O950" s="40"/>
      <c r="P950" s="40"/>
      <c r="Q950" s="40"/>
      <c r="R950" s="40"/>
      <c r="S950" s="40"/>
      <c r="T950" s="40"/>
      <c r="U950" s="40"/>
      <c r="V950" s="40"/>
      <c r="W950" s="40"/>
      <c r="X950" s="40"/>
      <c r="Y950" s="40"/>
    </row>
    <row r="951" spans="1:25" ht="15.75" customHeight="1" x14ac:dyDescent="0.2">
      <c r="A951" s="40"/>
      <c r="B951" s="274" t="s">
        <v>347</v>
      </c>
      <c r="C951" s="296" t="s">
        <v>1976</v>
      </c>
      <c r="D951" s="274" t="s">
        <v>196</v>
      </c>
      <c r="E951" s="274" t="s">
        <v>3705</v>
      </c>
      <c r="F951" s="404" t="s">
        <v>586</v>
      </c>
      <c r="G951" s="404"/>
      <c r="H951" s="295" t="s">
        <v>325</v>
      </c>
      <c r="I951" s="298">
        <v>1.5</v>
      </c>
      <c r="J951" s="298">
        <v>0</v>
      </c>
      <c r="K951" s="297">
        <v>26.09</v>
      </c>
      <c r="L951" s="297">
        <v>39.130000000000003</v>
      </c>
      <c r="O951" s="40"/>
      <c r="P951" s="40"/>
      <c r="Q951" s="40"/>
      <c r="R951" s="40"/>
      <c r="S951" s="40"/>
      <c r="T951" s="40"/>
      <c r="U951" s="40"/>
      <c r="V951" s="40"/>
      <c r="W951" s="40"/>
      <c r="X951" s="40"/>
      <c r="Y951" s="40"/>
    </row>
    <row r="952" spans="1:25" ht="15.75" customHeight="1" x14ac:dyDescent="0.2">
      <c r="A952" s="40"/>
      <c r="B952" s="274" t="s">
        <v>347</v>
      </c>
      <c r="C952" s="296" t="s">
        <v>2993</v>
      </c>
      <c r="D952" s="274" t="s">
        <v>196</v>
      </c>
      <c r="E952" s="274" t="s">
        <v>3706</v>
      </c>
      <c r="F952" s="404" t="s">
        <v>348</v>
      </c>
      <c r="G952" s="404"/>
      <c r="H952" s="295" t="s">
        <v>41</v>
      </c>
      <c r="I952" s="298">
        <v>1</v>
      </c>
      <c r="J952" s="298">
        <v>0</v>
      </c>
      <c r="K952" s="297">
        <v>510.77</v>
      </c>
      <c r="L952" s="297">
        <v>510.77</v>
      </c>
      <c r="O952" s="40"/>
      <c r="P952" s="40"/>
      <c r="Q952" s="40"/>
      <c r="R952" s="40"/>
      <c r="S952" s="40"/>
      <c r="T952" s="40"/>
      <c r="U952" s="40"/>
      <c r="V952" s="40"/>
      <c r="W952" s="40"/>
      <c r="X952" s="40"/>
      <c r="Y952" s="40"/>
    </row>
    <row r="953" spans="1:25" ht="15.75" customHeight="1" x14ac:dyDescent="0.2">
      <c r="A953" s="40"/>
      <c r="B953" s="275"/>
      <c r="C953" s="275"/>
      <c r="D953" s="275"/>
      <c r="E953" s="275"/>
      <c r="F953" s="275"/>
      <c r="G953" s="275" t="s">
        <v>331</v>
      </c>
      <c r="H953" s="302">
        <v>39.130000000000003</v>
      </c>
      <c r="I953" s="275" t="s">
        <v>332</v>
      </c>
      <c r="J953" s="302">
        <v>0</v>
      </c>
      <c r="K953" s="275" t="s">
        <v>333</v>
      </c>
      <c r="L953" s="302">
        <v>39.130000000000003</v>
      </c>
      <c r="O953" s="40"/>
      <c r="P953" s="40"/>
      <c r="Q953" s="40"/>
      <c r="R953" s="40"/>
      <c r="S953" s="40"/>
      <c r="T953" s="40"/>
      <c r="U953" s="40"/>
      <c r="V953" s="40"/>
      <c r="W953" s="40"/>
      <c r="X953" s="40"/>
      <c r="Y953" s="40"/>
    </row>
    <row r="954" spans="1:25" ht="15.75" customHeight="1" thickBot="1" x14ac:dyDescent="0.25">
      <c r="A954" s="40"/>
      <c r="B954" s="275"/>
      <c r="C954" s="275"/>
      <c r="D954" s="275"/>
      <c r="E954" s="275"/>
      <c r="F954" s="275"/>
      <c r="G954" s="275" t="s">
        <v>334</v>
      </c>
      <c r="H954" s="302">
        <v>114.43</v>
      </c>
      <c r="I954" s="409"/>
      <c r="J954" s="409" t="s">
        <v>335</v>
      </c>
      <c r="K954" s="275"/>
      <c r="L954" s="302">
        <v>664.33</v>
      </c>
      <c r="O954" s="40"/>
      <c r="P954" s="40"/>
      <c r="Q954" s="40"/>
      <c r="R954" s="40"/>
      <c r="S954" s="40"/>
      <c r="T954" s="40"/>
      <c r="U954" s="40"/>
      <c r="V954" s="40"/>
      <c r="W954" s="40"/>
      <c r="X954" s="40"/>
      <c r="Y954" s="40"/>
    </row>
    <row r="955" spans="1:25" ht="15.75" customHeight="1" thickTop="1" x14ac:dyDescent="0.2">
      <c r="A955" s="40"/>
      <c r="B955" s="289"/>
      <c r="C955" s="289"/>
      <c r="D955" s="289"/>
      <c r="E955" s="289"/>
      <c r="F955" s="289"/>
      <c r="G955" s="289"/>
      <c r="H955" s="289"/>
      <c r="I955" s="289"/>
      <c r="J955" s="289"/>
      <c r="K955" s="289"/>
      <c r="L955" s="289"/>
      <c r="O955" s="40"/>
      <c r="P955" s="40"/>
      <c r="Q955" s="40"/>
      <c r="R955" s="40"/>
      <c r="S955" s="40"/>
      <c r="T955" s="40"/>
      <c r="U955" s="40"/>
      <c r="V955" s="40"/>
      <c r="W955" s="40"/>
      <c r="X955" s="40"/>
      <c r="Y955" s="40"/>
    </row>
    <row r="956" spans="1:25" ht="15.75" customHeight="1" x14ac:dyDescent="0.2">
      <c r="A956" s="40"/>
      <c r="B956" s="276" t="s">
        <v>3156</v>
      </c>
      <c r="C956" s="277" t="s">
        <v>28</v>
      </c>
      <c r="D956" s="276" t="s">
        <v>29</v>
      </c>
      <c r="E956" s="276" t="s">
        <v>30</v>
      </c>
      <c r="F956" s="405" t="s">
        <v>318</v>
      </c>
      <c r="G956" s="405"/>
      <c r="H956" s="284" t="s">
        <v>31</v>
      </c>
      <c r="I956" s="277" t="s">
        <v>32</v>
      </c>
      <c r="J956" s="277" t="s">
        <v>2407</v>
      </c>
      <c r="K956" s="277" t="s">
        <v>33</v>
      </c>
      <c r="L956" s="277" t="s">
        <v>35</v>
      </c>
      <c r="O956" s="40"/>
      <c r="P956" s="40"/>
      <c r="Q956" s="40"/>
      <c r="R956" s="40"/>
      <c r="S956" s="40"/>
      <c r="T956" s="40"/>
      <c r="U956" s="40"/>
      <c r="V956" s="40"/>
      <c r="W956" s="40"/>
      <c r="X956" s="40"/>
      <c r="Y956" s="40"/>
    </row>
    <row r="957" spans="1:25" ht="15.75" customHeight="1" x14ac:dyDescent="0.2">
      <c r="A957" s="40"/>
      <c r="B957" s="273" t="s">
        <v>319</v>
      </c>
      <c r="C957" s="286" t="s">
        <v>3157</v>
      </c>
      <c r="D957" s="273" t="s">
        <v>51</v>
      </c>
      <c r="E957" s="273" t="s">
        <v>3158</v>
      </c>
      <c r="F957" s="403" t="s">
        <v>831</v>
      </c>
      <c r="G957" s="403"/>
      <c r="H957" s="285" t="s">
        <v>44</v>
      </c>
      <c r="I957" s="288">
        <v>1</v>
      </c>
      <c r="J957" s="287"/>
      <c r="K957" s="287">
        <v>1278.0899999999999</v>
      </c>
      <c r="L957" s="287">
        <v>1278.0899999999999</v>
      </c>
      <c r="O957" s="40"/>
      <c r="P957" s="40"/>
      <c r="Q957" s="40"/>
      <c r="R957" s="40"/>
      <c r="S957" s="40"/>
      <c r="T957" s="40"/>
      <c r="U957" s="40"/>
      <c r="V957" s="40"/>
      <c r="W957" s="40"/>
      <c r="X957" s="40"/>
      <c r="Y957" s="40"/>
    </row>
    <row r="958" spans="1:25" ht="15.75" customHeight="1" x14ac:dyDescent="0.2">
      <c r="A958" s="40"/>
      <c r="B958" s="274" t="s">
        <v>347</v>
      </c>
      <c r="C958" s="296" t="s">
        <v>3172</v>
      </c>
      <c r="D958" s="274" t="s">
        <v>51</v>
      </c>
      <c r="E958" s="274" t="s">
        <v>3173</v>
      </c>
      <c r="F958" s="404" t="s">
        <v>348</v>
      </c>
      <c r="G958" s="404"/>
      <c r="H958" s="295" t="s">
        <v>44</v>
      </c>
      <c r="I958" s="298">
        <v>2</v>
      </c>
      <c r="J958" s="298">
        <v>0</v>
      </c>
      <c r="K958" s="297">
        <v>179</v>
      </c>
      <c r="L958" s="297">
        <v>358</v>
      </c>
      <c r="O958" s="40"/>
      <c r="P958" s="40"/>
      <c r="Q958" s="40"/>
      <c r="R958" s="40"/>
      <c r="S958" s="40"/>
      <c r="T958" s="40"/>
      <c r="U958" s="40"/>
      <c r="V958" s="40"/>
      <c r="W958" s="40"/>
      <c r="X958" s="40"/>
      <c r="Y958" s="40"/>
    </row>
    <row r="959" spans="1:25" ht="15.75" customHeight="1" x14ac:dyDescent="0.2">
      <c r="A959" s="40"/>
      <c r="B959" s="274" t="s">
        <v>347</v>
      </c>
      <c r="C959" s="296" t="s">
        <v>2446</v>
      </c>
      <c r="D959" s="274" t="s">
        <v>51</v>
      </c>
      <c r="E959" s="274" t="s">
        <v>1664</v>
      </c>
      <c r="F959" s="404" t="s">
        <v>586</v>
      </c>
      <c r="G959" s="404"/>
      <c r="H959" s="295" t="s">
        <v>325</v>
      </c>
      <c r="I959" s="298">
        <v>3.6429999999999998</v>
      </c>
      <c r="J959" s="298">
        <v>0</v>
      </c>
      <c r="K959" s="297">
        <v>16.574783</v>
      </c>
      <c r="L959" s="297">
        <v>60.38</v>
      </c>
      <c r="O959" s="40"/>
      <c r="P959" s="40"/>
      <c r="Q959" s="40"/>
      <c r="R959" s="40"/>
      <c r="S959" s="40"/>
      <c r="T959" s="40"/>
      <c r="U959" s="40"/>
      <c r="V959" s="40"/>
      <c r="W959" s="40"/>
      <c r="X959" s="40"/>
      <c r="Y959" s="40"/>
    </row>
    <row r="960" spans="1:25" ht="15.75" customHeight="1" x14ac:dyDescent="0.2">
      <c r="A960" s="40"/>
      <c r="B960" s="274" t="s">
        <v>347</v>
      </c>
      <c r="C960" s="296" t="s">
        <v>834</v>
      </c>
      <c r="D960" s="274" t="s">
        <v>51</v>
      </c>
      <c r="E960" s="274" t="s">
        <v>835</v>
      </c>
      <c r="F960" s="404" t="s">
        <v>348</v>
      </c>
      <c r="G960" s="404"/>
      <c r="H960" s="295" t="s">
        <v>59</v>
      </c>
      <c r="I960" s="298">
        <v>1.6E-2</v>
      </c>
      <c r="J960" s="298">
        <v>0</v>
      </c>
      <c r="K960" s="297">
        <v>98.26</v>
      </c>
      <c r="L960" s="297">
        <v>1.57</v>
      </c>
      <c r="O960" s="40"/>
      <c r="P960" s="40"/>
      <c r="Q960" s="40"/>
      <c r="R960" s="40"/>
      <c r="S960" s="40"/>
      <c r="T960" s="40"/>
      <c r="U960" s="40"/>
      <c r="V960" s="40"/>
      <c r="W960" s="40"/>
      <c r="X960" s="40"/>
      <c r="Y960" s="40"/>
    </row>
    <row r="961" spans="1:25" ht="15.75" customHeight="1" x14ac:dyDescent="0.2">
      <c r="A961" s="40"/>
      <c r="B961" s="274" t="s">
        <v>347</v>
      </c>
      <c r="C961" s="296" t="s">
        <v>843</v>
      </c>
      <c r="D961" s="274" t="s">
        <v>51</v>
      </c>
      <c r="E961" s="274" t="s">
        <v>844</v>
      </c>
      <c r="F961" s="404" t="s">
        <v>348</v>
      </c>
      <c r="G961" s="404"/>
      <c r="H961" s="295" t="s">
        <v>65</v>
      </c>
      <c r="I961" s="298">
        <v>0.03</v>
      </c>
      <c r="J961" s="298">
        <v>0</v>
      </c>
      <c r="K961" s="297">
        <v>22.82</v>
      </c>
      <c r="L961" s="297">
        <v>0.68</v>
      </c>
      <c r="O961" s="40"/>
      <c r="P961" s="40"/>
      <c r="Q961" s="40"/>
      <c r="R961" s="40"/>
      <c r="S961" s="40"/>
      <c r="T961" s="40"/>
      <c r="U961" s="40"/>
      <c r="V961" s="40"/>
      <c r="W961" s="40"/>
      <c r="X961" s="40"/>
      <c r="Y961" s="40"/>
    </row>
    <row r="962" spans="1:25" ht="15.75" customHeight="1" x14ac:dyDescent="0.2">
      <c r="A962" s="40"/>
      <c r="B962" s="274" t="s">
        <v>347</v>
      </c>
      <c r="C962" s="296" t="s">
        <v>2520</v>
      </c>
      <c r="D962" s="274" t="s">
        <v>51</v>
      </c>
      <c r="E962" s="274" t="s">
        <v>2521</v>
      </c>
      <c r="F962" s="404" t="s">
        <v>586</v>
      </c>
      <c r="G962" s="404"/>
      <c r="H962" s="295" t="s">
        <v>325</v>
      </c>
      <c r="I962" s="298">
        <v>4.7560000000000002</v>
      </c>
      <c r="J962" s="298">
        <v>0</v>
      </c>
      <c r="K962" s="297">
        <v>19.468454999999999</v>
      </c>
      <c r="L962" s="297">
        <v>92.59</v>
      </c>
      <c r="O962" s="40"/>
      <c r="P962" s="40"/>
      <c r="Q962" s="40"/>
      <c r="R962" s="40"/>
      <c r="S962" s="40"/>
      <c r="T962" s="40"/>
      <c r="U962" s="40"/>
      <c r="V962" s="40"/>
      <c r="W962" s="40"/>
      <c r="X962" s="40"/>
      <c r="Y962" s="40"/>
    </row>
    <row r="963" spans="1:25" ht="15.75" customHeight="1" x14ac:dyDescent="0.2">
      <c r="A963" s="40"/>
      <c r="B963" s="274" t="s">
        <v>347</v>
      </c>
      <c r="C963" s="296" t="s">
        <v>839</v>
      </c>
      <c r="D963" s="274" t="s">
        <v>51</v>
      </c>
      <c r="E963" s="274" t="s">
        <v>840</v>
      </c>
      <c r="F963" s="404" t="s">
        <v>348</v>
      </c>
      <c r="G963" s="404"/>
      <c r="H963" s="295" t="s">
        <v>65</v>
      </c>
      <c r="I963" s="298">
        <v>0.11</v>
      </c>
      <c r="J963" s="298">
        <v>0</v>
      </c>
      <c r="K963" s="297">
        <v>18.690000000000001</v>
      </c>
      <c r="L963" s="297">
        <v>2.0499999999999998</v>
      </c>
      <c r="O963" s="40"/>
      <c r="P963" s="40"/>
      <c r="Q963" s="40"/>
      <c r="R963" s="40"/>
      <c r="S963" s="40"/>
      <c r="T963" s="40"/>
      <c r="U963" s="40"/>
      <c r="V963" s="40"/>
      <c r="W963" s="40"/>
      <c r="X963" s="40"/>
      <c r="Y963" s="40"/>
    </row>
    <row r="964" spans="1:25" ht="15.75" customHeight="1" x14ac:dyDescent="0.2">
      <c r="A964" s="40"/>
      <c r="B964" s="274" t="s">
        <v>347</v>
      </c>
      <c r="C964" s="296" t="s">
        <v>837</v>
      </c>
      <c r="D964" s="274" t="s">
        <v>51</v>
      </c>
      <c r="E964" s="274" t="s">
        <v>838</v>
      </c>
      <c r="F964" s="404" t="s">
        <v>348</v>
      </c>
      <c r="G964" s="404"/>
      <c r="H964" s="295" t="s">
        <v>44</v>
      </c>
      <c r="I964" s="298">
        <v>10</v>
      </c>
      <c r="J964" s="298">
        <v>0</v>
      </c>
      <c r="K964" s="297">
        <v>0.7</v>
      </c>
      <c r="L964" s="297">
        <v>7</v>
      </c>
      <c r="O964" s="40"/>
      <c r="P964" s="40"/>
      <c r="Q964" s="40"/>
      <c r="R964" s="40"/>
      <c r="S964" s="40"/>
      <c r="T964" s="40"/>
      <c r="U964" s="40"/>
      <c r="V964" s="40"/>
      <c r="W964" s="40"/>
      <c r="X964" s="40"/>
      <c r="Y964" s="40"/>
    </row>
    <row r="965" spans="1:25" ht="15.75" customHeight="1" x14ac:dyDescent="0.2">
      <c r="A965" s="40"/>
      <c r="B965" s="274" t="s">
        <v>347</v>
      </c>
      <c r="C965" s="296" t="s">
        <v>3170</v>
      </c>
      <c r="D965" s="274" t="s">
        <v>51</v>
      </c>
      <c r="E965" s="274" t="s">
        <v>3171</v>
      </c>
      <c r="F965" s="404" t="s">
        <v>348</v>
      </c>
      <c r="G965" s="404"/>
      <c r="H965" s="295" t="s">
        <v>44</v>
      </c>
      <c r="I965" s="298">
        <v>2</v>
      </c>
      <c r="J965" s="298">
        <v>0</v>
      </c>
      <c r="K965" s="297">
        <v>110.7</v>
      </c>
      <c r="L965" s="297">
        <v>221.4</v>
      </c>
      <c r="O965" s="40"/>
      <c r="P965" s="40"/>
      <c r="Q965" s="40"/>
      <c r="R965" s="40"/>
      <c r="S965" s="40"/>
      <c r="T965" s="40"/>
      <c r="U965" s="40"/>
      <c r="V965" s="40"/>
      <c r="W965" s="40"/>
      <c r="X965" s="40"/>
      <c r="Y965" s="40"/>
    </row>
    <row r="966" spans="1:25" ht="15.75" customHeight="1" x14ac:dyDescent="0.2">
      <c r="A966" s="40"/>
      <c r="B966" s="274" t="s">
        <v>347</v>
      </c>
      <c r="C966" s="296" t="s">
        <v>836</v>
      </c>
      <c r="D966" s="274" t="s">
        <v>51</v>
      </c>
      <c r="E966" s="274" t="s">
        <v>2519</v>
      </c>
      <c r="F966" s="404" t="s">
        <v>348</v>
      </c>
      <c r="G966" s="404"/>
      <c r="H966" s="295" t="s">
        <v>55</v>
      </c>
      <c r="I966" s="298">
        <v>12.54</v>
      </c>
      <c r="J966" s="298">
        <v>0</v>
      </c>
      <c r="K966" s="297">
        <v>24.16</v>
      </c>
      <c r="L966" s="297">
        <v>302.95999999999998</v>
      </c>
      <c r="O966" s="40"/>
      <c r="P966" s="40"/>
      <c r="Q966" s="40"/>
      <c r="R966" s="40"/>
      <c r="S966" s="40"/>
      <c r="T966" s="40"/>
      <c r="U966" s="40"/>
      <c r="V966" s="40"/>
      <c r="W966" s="40"/>
      <c r="X966" s="40"/>
      <c r="Y966" s="40"/>
    </row>
    <row r="967" spans="1:25" ht="15.75" customHeight="1" x14ac:dyDescent="0.2">
      <c r="A967" s="40"/>
      <c r="B967" s="274" t="s">
        <v>347</v>
      </c>
      <c r="C967" s="296" t="s">
        <v>832</v>
      </c>
      <c r="D967" s="274" t="s">
        <v>51</v>
      </c>
      <c r="E967" s="274" t="s">
        <v>833</v>
      </c>
      <c r="F967" s="404" t="s">
        <v>348</v>
      </c>
      <c r="G967" s="404"/>
      <c r="H967" s="295" t="s">
        <v>65</v>
      </c>
      <c r="I967" s="298">
        <v>6.9119999999999999</v>
      </c>
      <c r="J967" s="298">
        <v>0</v>
      </c>
      <c r="K967" s="297">
        <v>0.85</v>
      </c>
      <c r="L967" s="297">
        <v>5.87</v>
      </c>
      <c r="O967" s="40"/>
      <c r="P967" s="40"/>
      <c r="Q967" s="40"/>
      <c r="R967" s="40"/>
      <c r="S967" s="40"/>
      <c r="T967" s="40"/>
      <c r="U967" s="40"/>
      <c r="V967" s="40"/>
      <c r="W967" s="40"/>
      <c r="X967" s="40"/>
      <c r="Y967" s="40"/>
    </row>
    <row r="968" spans="1:25" ht="15.75" customHeight="1" x14ac:dyDescent="0.2">
      <c r="A968" s="40"/>
      <c r="B968" s="274" t="s">
        <v>347</v>
      </c>
      <c r="C968" s="296" t="s">
        <v>841</v>
      </c>
      <c r="D968" s="274" t="s">
        <v>51</v>
      </c>
      <c r="E968" s="274" t="s">
        <v>842</v>
      </c>
      <c r="F968" s="404" t="s">
        <v>348</v>
      </c>
      <c r="G968" s="404"/>
      <c r="H968" s="295" t="s">
        <v>55</v>
      </c>
      <c r="I968" s="298">
        <v>6.27</v>
      </c>
      <c r="J968" s="298">
        <v>0</v>
      </c>
      <c r="K968" s="297">
        <v>35.979999999999997</v>
      </c>
      <c r="L968" s="297">
        <v>225.59</v>
      </c>
      <c r="O968" s="40"/>
      <c r="P968" s="40"/>
      <c r="Q968" s="40"/>
      <c r="R968" s="40"/>
      <c r="S968" s="40"/>
      <c r="T968" s="40"/>
      <c r="U968" s="40"/>
      <c r="V968" s="40"/>
      <c r="W968" s="40"/>
      <c r="X968" s="40"/>
      <c r="Y968" s="40"/>
    </row>
    <row r="969" spans="1:25" ht="15.75" customHeight="1" x14ac:dyDescent="0.2">
      <c r="A969" s="40"/>
      <c r="B969" s="275"/>
      <c r="C969" s="275"/>
      <c r="D969" s="275"/>
      <c r="E969" s="275"/>
      <c r="F969" s="275"/>
      <c r="G969" s="275" t="s">
        <v>331</v>
      </c>
      <c r="H969" s="302">
        <v>152.97</v>
      </c>
      <c r="I969" s="275" t="s">
        <v>332</v>
      </c>
      <c r="J969" s="302">
        <v>0</v>
      </c>
      <c r="K969" s="275" t="s">
        <v>333</v>
      </c>
      <c r="L969" s="302">
        <v>152.97</v>
      </c>
      <c r="O969" s="40"/>
      <c r="P969" s="40"/>
      <c r="Q969" s="40"/>
      <c r="R969" s="40"/>
      <c r="S969" s="40"/>
      <c r="T969" s="40"/>
      <c r="U969" s="40"/>
      <c r="V969" s="40"/>
      <c r="W969" s="40"/>
      <c r="X969" s="40"/>
      <c r="Y969" s="40"/>
    </row>
    <row r="970" spans="1:25" ht="15.75" customHeight="1" thickBot="1" x14ac:dyDescent="0.25">
      <c r="A970" s="40"/>
      <c r="B970" s="275"/>
      <c r="C970" s="275"/>
      <c r="D970" s="275"/>
      <c r="E970" s="275"/>
      <c r="F970" s="275"/>
      <c r="G970" s="275" t="s">
        <v>334</v>
      </c>
      <c r="H970" s="302">
        <v>265.97000000000003</v>
      </c>
      <c r="I970" s="409"/>
      <c r="J970" s="409" t="s">
        <v>335</v>
      </c>
      <c r="K970" s="275"/>
      <c r="L970" s="302">
        <v>1544.06</v>
      </c>
      <c r="O970" s="40"/>
      <c r="P970" s="40"/>
      <c r="Q970" s="40"/>
      <c r="R970" s="40"/>
      <c r="S970" s="40"/>
      <c r="T970" s="40"/>
      <c r="U970" s="40"/>
      <c r="V970" s="40"/>
      <c r="W970" s="40"/>
      <c r="X970" s="40"/>
      <c r="Y970" s="40"/>
    </row>
    <row r="971" spans="1:25" ht="15.75" customHeight="1" thickTop="1" x14ac:dyDescent="0.2">
      <c r="A971" s="40"/>
      <c r="B971" s="289"/>
      <c r="C971" s="289"/>
      <c r="D971" s="289"/>
      <c r="E971" s="289"/>
      <c r="F971" s="289"/>
      <c r="G971" s="289"/>
      <c r="H971" s="289"/>
      <c r="I971" s="289"/>
      <c r="J971" s="289"/>
      <c r="K971" s="289"/>
      <c r="L971" s="289"/>
      <c r="O971" s="40"/>
      <c r="P971" s="40"/>
      <c r="Q971" s="40"/>
      <c r="R971" s="40"/>
      <c r="S971" s="40"/>
      <c r="T971" s="40"/>
      <c r="U971" s="40"/>
      <c r="V971" s="40"/>
      <c r="W971" s="40"/>
      <c r="X971" s="40"/>
      <c r="Y971" s="40"/>
    </row>
    <row r="972" spans="1:25" ht="15.75" customHeight="1" x14ac:dyDescent="0.2">
      <c r="A972" s="40"/>
      <c r="B972" s="276" t="s">
        <v>1909</v>
      </c>
      <c r="C972" s="277" t="s">
        <v>28</v>
      </c>
      <c r="D972" s="276" t="s">
        <v>29</v>
      </c>
      <c r="E972" s="276" t="s">
        <v>30</v>
      </c>
      <c r="F972" s="405" t="s">
        <v>318</v>
      </c>
      <c r="G972" s="405"/>
      <c r="H972" s="284" t="s">
        <v>31</v>
      </c>
      <c r="I972" s="277" t="s">
        <v>32</v>
      </c>
      <c r="J972" s="277" t="s">
        <v>2407</v>
      </c>
      <c r="K972" s="277" t="s">
        <v>33</v>
      </c>
      <c r="L972" s="277" t="s">
        <v>35</v>
      </c>
      <c r="O972" s="40"/>
      <c r="P972" s="40"/>
      <c r="Q972" s="40"/>
      <c r="R972" s="40"/>
      <c r="S972" s="40"/>
      <c r="T972" s="40"/>
      <c r="U972" s="40"/>
      <c r="V972" s="40"/>
      <c r="W972" s="40"/>
      <c r="X972" s="40"/>
      <c r="Y972" s="40"/>
    </row>
    <row r="973" spans="1:25" ht="15.75" customHeight="1" x14ac:dyDescent="0.2">
      <c r="A973" s="40"/>
      <c r="B973" s="273" t="s">
        <v>319</v>
      </c>
      <c r="C973" s="286" t="s">
        <v>249</v>
      </c>
      <c r="D973" s="273" t="s">
        <v>40</v>
      </c>
      <c r="E973" s="273" t="s">
        <v>250</v>
      </c>
      <c r="F973" s="403" t="s">
        <v>344</v>
      </c>
      <c r="G973" s="403"/>
      <c r="H973" s="285" t="s">
        <v>41</v>
      </c>
      <c r="I973" s="288">
        <v>1</v>
      </c>
      <c r="J973" s="287"/>
      <c r="K973" s="287">
        <v>1112.24</v>
      </c>
      <c r="L973" s="287">
        <v>1112.24</v>
      </c>
      <c r="O973" s="40"/>
      <c r="P973" s="40"/>
      <c r="Q973" s="40"/>
      <c r="R973" s="40"/>
      <c r="S973" s="40"/>
      <c r="T973" s="40"/>
      <c r="U973" s="40"/>
      <c r="V973" s="40"/>
      <c r="W973" s="40"/>
      <c r="X973" s="40"/>
      <c r="Y973" s="40"/>
    </row>
    <row r="974" spans="1:25" ht="15.75" customHeight="1" x14ac:dyDescent="0.2">
      <c r="A974" s="40"/>
      <c r="B974" s="278" t="s">
        <v>321</v>
      </c>
      <c r="C974" s="291" t="s">
        <v>322</v>
      </c>
      <c r="D974" s="278" t="s">
        <v>40</v>
      </c>
      <c r="E974" s="278" t="s">
        <v>323</v>
      </c>
      <c r="F974" s="407" t="s">
        <v>324</v>
      </c>
      <c r="G974" s="407"/>
      <c r="H974" s="290" t="s">
        <v>325</v>
      </c>
      <c r="I974" s="294">
        <v>0.1779</v>
      </c>
      <c r="J974" s="294">
        <v>0</v>
      </c>
      <c r="K974" s="292">
        <v>23.08</v>
      </c>
      <c r="L974" s="292">
        <v>4.0999999999999996</v>
      </c>
      <c r="O974" s="40"/>
      <c r="P974" s="40"/>
      <c r="Q974" s="40"/>
      <c r="R974" s="40"/>
      <c r="S974" s="40"/>
      <c r="T974" s="40"/>
      <c r="U974" s="40"/>
      <c r="V974" s="40"/>
      <c r="W974" s="40"/>
      <c r="X974" s="40"/>
      <c r="Y974" s="40"/>
    </row>
    <row r="975" spans="1:25" ht="15.75" customHeight="1" x14ac:dyDescent="0.2">
      <c r="A975" s="40"/>
      <c r="B975" s="278" t="s">
        <v>321</v>
      </c>
      <c r="C975" s="291" t="s">
        <v>468</v>
      </c>
      <c r="D975" s="278" t="s">
        <v>40</v>
      </c>
      <c r="E975" s="278" t="s">
        <v>469</v>
      </c>
      <c r="F975" s="407" t="s">
        <v>324</v>
      </c>
      <c r="G975" s="407"/>
      <c r="H975" s="290" t="s">
        <v>325</v>
      </c>
      <c r="I975" s="294">
        <v>0.35630000000000001</v>
      </c>
      <c r="J975" s="294">
        <v>0</v>
      </c>
      <c r="K975" s="292">
        <v>27.93</v>
      </c>
      <c r="L975" s="292">
        <v>9.9499999999999993</v>
      </c>
      <c r="O975" s="40"/>
      <c r="P975" s="40"/>
      <c r="Q975" s="40"/>
      <c r="R975" s="40"/>
      <c r="S975" s="40"/>
      <c r="T975" s="40"/>
      <c r="U975" s="40"/>
      <c r="V975" s="40"/>
      <c r="W975" s="40"/>
      <c r="X975" s="40"/>
      <c r="Y975" s="40"/>
    </row>
    <row r="976" spans="1:25" ht="15.75" customHeight="1" x14ac:dyDescent="0.2">
      <c r="A976" s="40"/>
      <c r="B976" s="274" t="s">
        <v>347</v>
      </c>
      <c r="C976" s="296" t="s">
        <v>845</v>
      </c>
      <c r="D976" s="274" t="s">
        <v>40</v>
      </c>
      <c r="E976" s="274" t="s">
        <v>846</v>
      </c>
      <c r="F976" s="404" t="s">
        <v>348</v>
      </c>
      <c r="G976" s="404"/>
      <c r="H976" s="295" t="s">
        <v>41</v>
      </c>
      <c r="I976" s="298">
        <v>1</v>
      </c>
      <c r="J976" s="298">
        <v>0</v>
      </c>
      <c r="K976" s="297">
        <v>797.34</v>
      </c>
      <c r="L976" s="297">
        <v>797.34</v>
      </c>
      <c r="O976" s="40"/>
      <c r="P976" s="40"/>
      <c r="Q976" s="40"/>
      <c r="R976" s="40"/>
      <c r="S976" s="40"/>
      <c r="T976" s="40"/>
      <c r="U976" s="40"/>
      <c r="V976" s="40"/>
      <c r="W976" s="40"/>
      <c r="X976" s="40"/>
      <c r="Y976" s="40"/>
    </row>
    <row r="977" spans="1:25" ht="15.75" customHeight="1" x14ac:dyDescent="0.2">
      <c r="A977" s="40"/>
      <c r="B977" s="274" t="s">
        <v>347</v>
      </c>
      <c r="C977" s="296" t="s">
        <v>824</v>
      </c>
      <c r="D977" s="274" t="s">
        <v>40</v>
      </c>
      <c r="E977" s="274" t="s">
        <v>825</v>
      </c>
      <c r="F977" s="404" t="s">
        <v>348</v>
      </c>
      <c r="G977" s="404"/>
      <c r="H977" s="295" t="s">
        <v>55</v>
      </c>
      <c r="I977" s="298">
        <v>6.8503999999999996</v>
      </c>
      <c r="J977" s="298">
        <v>0</v>
      </c>
      <c r="K977" s="297">
        <v>38.21</v>
      </c>
      <c r="L977" s="297">
        <v>261.75</v>
      </c>
      <c r="O977" s="40"/>
      <c r="P977" s="40"/>
      <c r="Q977" s="40"/>
      <c r="R977" s="40"/>
      <c r="S977" s="40"/>
      <c r="T977" s="40"/>
      <c r="U977" s="40"/>
      <c r="V977" s="40"/>
      <c r="W977" s="40"/>
      <c r="X977" s="40"/>
      <c r="Y977" s="40"/>
    </row>
    <row r="978" spans="1:25" ht="15.75" customHeight="1" x14ac:dyDescent="0.2">
      <c r="A978" s="40"/>
      <c r="B978" s="274" t="s">
        <v>347</v>
      </c>
      <c r="C978" s="296" t="s">
        <v>614</v>
      </c>
      <c r="D978" s="274" t="s">
        <v>40</v>
      </c>
      <c r="E978" s="274" t="s">
        <v>615</v>
      </c>
      <c r="F978" s="404" t="s">
        <v>348</v>
      </c>
      <c r="G978" s="404"/>
      <c r="H978" s="295" t="s">
        <v>616</v>
      </c>
      <c r="I978" s="298">
        <v>0.88290000000000002</v>
      </c>
      <c r="J978" s="298">
        <v>0</v>
      </c>
      <c r="K978" s="297">
        <v>37.26</v>
      </c>
      <c r="L978" s="297">
        <v>32.89</v>
      </c>
      <c r="O978" s="40"/>
      <c r="P978" s="40"/>
      <c r="Q978" s="40"/>
      <c r="R978" s="40"/>
      <c r="S978" s="40"/>
      <c r="T978" s="40"/>
      <c r="U978" s="40"/>
      <c r="V978" s="40"/>
      <c r="W978" s="40"/>
      <c r="X978" s="40"/>
      <c r="Y978" s="40"/>
    </row>
    <row r="979" spans="1:25" ht="15.75" customHeight="1" x14ac:dyDescent="0.2">
      <c r="A979" s="40"/>
      <c r="B979" s="274" t="s">
        <v>347</v>
      </c>
      <c r="C979" s="296" t="s">
        <v>822</v>
      </c>
      <c r="D979" s="274" t="s">
        <v>40</v>
      </c>
      <c r="E979" s="274" t="s">
        <v>823</v>
      </c>
      <c r="F979" s="404" t="s">
        <v>348</v>
      </c>
      <c r="G979" s="404"/>
      <c r="H979" s="295" t="s">
        <v>44</v>
      </c>
      <c r="I979" s="298">
        <v>4.8166000000000002</v>
      </c>
      <c r="J979" s="298">
        <v>0</v>
      </c>
      <c r="K979" s="297">
        <v>1.29</v>
      </c>
      <c r="L979" s="297">
        <v>6.21</v>
      </c>
      <c r="O979" s="40"/>
      <c r="P979" s="40"/>
      <c r="Q979" s="40"/>
      <c r="R979" s="40"/>
      <c r="S979" s="40"/>
      <c r="T979" s="40"/>
      <c r="U979" s="40"/>
      <c r="V979" s="40"/>
      <c r="W979" s="40"/>
      <c r="X979" s="40"/>
      <c r="Y979" s="40"/>
    </row>
    <row r="980" spans="1:25" ht="15.75" customHeight="1" x14ac:dyDescent="0.2">
      <c r="A980" s="40"/>
      <c r="B980" s="275"/>
      <c r="C980" s="275"/>
      <c r="D980" s="275"/>
      <c r="E980" s="275"/>
      <c r="F980" s="275"/>
      <c r="G980" s="275" t="s">
        <v>331</v>
      </c>
      <c r="H980" s="302">
        <v>10.94</v>
      </c>
      <c r="I980" s="275" t="s">
        <v>332</v>
      </c>
      <c r="J980" s="302">
        <v>0</v>
      </c>
      <c r="K980" s="275" t="s">
        <v>333</v>
      </c>
      <c r="L980" s="302">
        <v>10.94</v>
      </c>
      <c r="O980" s="40"/>
      <c r="P980" s="40"/>
      <c r="Q980" s="40"/>
      <c r="R980" s="40"/>
      <c r="S980" s="40"/>
      <c r="T980" s="40"/>
      <c r="U980" s="40"/>
      <c r="V980" s="40"/>
      <c r="W980" s="40"/>
      <c r="X980" s="40"/>
      <c r="Y980" s="40"/>
    </row>
    <row r="981" spans="1:25" ht="15.75" customHeight="1" thickBot="1" x14ac:dyDescent="0.25">
      <c r="A981" s="40"/>
      <c r="B981" s="275"/>
      <c r="C981" s="275"/>
      <c r="D981" s="275"/>
      <c r="E981" s="275"/>
      <c r="F981" s="275"/>
      <c r="G981" s="275" t="s">
        <v>334</v>
      </c>
      <c r="H981" s="302">
        <v>231.45</v>
      </c>
      <c r="I981" s="409"/>
      <c r="J981" s="409" t="s">
        <v>335</v>
      </c>
      <c r="K981" s="275"/>
      <c r="L981" s="302">
        <v>1343.69</v>
      </c>
      <c r="O981" s="40"/>
      <c r="P981" s="40"/>
      <c r="Q981" s="40"/>
      <c r="R981" s="40"/>
      <c r="S981" s="40"/>
      <c r="T981" s="40"/>
      <c r="U981" s="40"/>
      <c r="V981" s="40"/>
      <c r="W981" s="40"/>
      <c r="X981" s="40"/>
      <c r="Y981" s="40"/>
    </row>
    <row r="982" spans="1:25" ht="15.75" customHeight="1" thickTop="1" x14ac:dyDescent="0.2">
      <c r="A982" s="40"/>
      <c r="B982" s="289"/>
      <c r="C982" s="289"/>
      <c r="D982" s="289"/>
      <c r="E982" s="289"/>
      <c r="F982" s="289"/>
      <c r="G982" s="289"/>
      <c r="H982" s="289"/>
      <c r="I982" s="289"/>
      <c r="J982" s="289"/>
      <c r="K982" s="289"/>
      <c r="L982" s="289"/>
      <c r="O982" s="40"/>
      <c r="P982" s="40"/>
      <c r="Q982" s="40"/>
      <c r="R982" s="40"/>
      <c r="S982" s="40"/>
      <c r="T982" s="40"/>
      <c r="U982" s="40"/>
      <c r="V982" s="40"/>
      <c r="W982" s="40"/>
      <c r="X982" s="40"/>
      <c r="Y982" s="40"/>
    </row>
    <row r="983" spans="1:25" ht="15.75" customHeight="1" x14ac:dyDescent="0.2">
      <c r="A983" s="40"/>
      <c r="B983" s="276" t="s">
        <v>1910</v>
      </c>
      <c r="C983" s="277" t="s">
        <v>28</v>
      </c>
      <c r="D983" s="276" t="s">
        <v>29</v>
      </c>
      <c r="E983" s="276" t="s">
        <v>30</v>
      </c>
      <c r="F983" s="405" t="s">
        <v>318</v>
      </c>
      <c r="G983" s="405"/>
      <c r="H983" s="284" t="s">
        <v>31</v>
      </c>
      <c r="I983" s="277" t="s">
        <v>32</v>
      </c>
      <c r="J983" s="277" t="s">
        <v>2407</v>
      </c>
      <c r="K983" s="277" t="s">
        <v>33</v>
      </c>
      <c r="L983" s="277" t="s">
        <v>35</v>
      </c>
      <c r="O983" s="40"/>
      <c r="P983" s="40"/>
      <c r="Q983" s="40"/>
      <c r="R983" s="40"/>
      <c r="S983" s="40"/>
      <c r="T983" s="40"/>
      <c r="U983" s="40"/>
      <c r="V983" s="40"/>
      <c r="W983" s="40"/>
      <c r="X983" s="40"/>
      <c r="Y983" s="40"/>
    </row>
    <row r="984" spans="1:25" ht="15.75" customHeight="1" x14ac:dyDescent="0.2">
      <c r="A984" s="40"/>
      <c r="B984" s="273" t="s">
        <v>319</v>
      </c>
      <c r="C984" s="286" t="s">
        <v>2245</v>
      </c>
      <c r="D984" s="273" t="s">
        <v>196</v>
      </c>
      <c r="E984" s="273" t="s">
        <v>3707</v>
      </c>
      <c r="F984" s="403">
        <v>25.02</v>
      </c>
      <c r="G984" s="403"/>
      <c r="H984" s="285" t="s">
        <v>41</v>
      </c>
      <c r="I984" s="288">
        <v>1</v>
      </c>
      <c r="J984" s="287"/>
      <c r="K984" s="287">
        <v>1125.43</v>
      </c>
      <c r="L984" s="287">
        <v>1125.43</v>
      </c>
      <c r="O984" s="40"/>
      <c r="P984" s="40"/>
      <c r="Q984" s="40"/>
      <c r="R984" s="40"/>
      <c r="S984" s="40"/>
      <c r="T984" s="40"/>
      <c r="U984" s="40"/>
      <c r="V984" s="40"/>
      <c r="W984" s="40"/>
      <c r="X984" s="40"/>
      <c r="Y984" s="40"/>
    </row>
    <row r="985" spans="1:25" ht="15.75" customHeight="1" x14ac:dyDescent="0.2">
      <c r="A985" s="40"/>
      <c r="B985" s="274" t="s">
        <v>347</v>
      </c>
      <c r="C985" s="296" t="s">
        <v>2075</v>
      </c>
      <c r="D985" s="274" t="s">
        <v>196</v>
      </c>
      <c r="E985" s="274" t="s">
        <v>3708</v>
      </c>
      <c r="F985" s="404" t="s">
        <v>348</v>
      </c>
      <c r="G985" s="404"/>
      <c r="H985" s="295" t="s">
        <v>65</v>
      </c>
      <c r="I985" s="298">
        <v>2.0299999999999998</v>
      </c>
      <c r="J985" s="298">
        <v>0</v>
      </c>
      <c r="K985" s="297">
        <v>0.62</v>
      </c>
      <c r="L985" s="297">
        <v>1.25</v>
      </c>
      <c r="O985" s="40"/>
      <c r="P985" s="40"/>
      <c r="Q985" s="40"/>
      <c r="R985" s="40"/>
      <c r="S985" s="40"/>
      <c r="T985" s="40"/>
      <c r="U985" s="40"/>
      <c r="V985" s="40"/>
      <c r="W985" s="40"/>
      <c r="X985" s="40"/>
      <c r="Y985" s="40"/>
    </row>
    <row r="986" spans="1:25" ht="15.75" customHeight="1" x14ac:dyDescent="0.2">
      <c r="A986" s="40"/>
      <c r="B986" s="274" t="s">
        <v>347</v>
      </c>
      <c r="C986" s="296" t="s">
        <v>897</v>
      </c>
      <c r="D986" s="274" t="s">
        <v>196</v>
      </c>
      <c r="E986" s="274" t="s">
        <v>3669</v>
      </c>
      <c r="F986" s="404" t="s">
        <v>586</v>
      </c>
      <c r="G986" s="404"/>
      <c r="H986" s="295" t="s">
        <v>325</v>
      </c>
      <c r="I986" s="298">
        <v>3</v>
      </c>
      <c r="J986" s="298">
        <v>0</v>
      </c>
      <c r="K986" s="297">
        <v>21.43</v>
      </c>
      <c r="L986" s="297">
        <v>64.290000000000006</v>
      </c>
      <c r="O986" s="40"/>
      <c r="P986" s="40"/>
      <c r="Q986" s="40"/>
      <c r="R986" s="40"/>
      <c r="S986" s="40"/>
      <c r="T986" s="40"/>
      <c r="U986" s="40"/>
      <c r="V986" s="40"/>
      <c r="W986" s="40"/>
      <c r="X986" s="40"/>
      <c r="Y986" s="40"/>
    </row>
    <row r="987" spans="1:25" ht="15.75" customHeight="1" x14ac:dyDescent="0.2">
      <c r="A987" s="40"/>
      <c r="B987" s="274" t="s">
        <v>347</v>
      </c>
      <c r="C987" s="296" t="s">
        <v>735</v>
      </c>
      <c r="D987" s="274" t="s">
        <v>196</v>
      </c>
      <c r="E987" s="274" t="s">
        <v>3680</v>
      </c>
      <c r="F987" s="404" t="s">
        <v>586</v>
      </c>
      <c r="G987" s="404"/>
      <c r="H987" s="295" t="s">
        <v>325</v>
      </c>
      <c r="I987" s="298">
        <v>3</v>
      </c>
      <c r="J987" s="298">
        <v>0</v>
      </c>
      <c r="K987" s="297">
        <v>26.09</v>
      </c>
      <c r="L987" s="297">
        <v>78.27</v>
      </c>
      <c r="O987" s="40"/>
      <c r="P987" s="40"/>
      <c r="Q987" s="40"/>
      <c r="R987" s="40"/>
      <c r="S987" s="40"/>
      <c r="T987" s="40"/>
      <c r="U987" s="40"/>
      <c r="V987" s="40"/>
      <c r="W987" s="40"/>
      <c r="X987" s="40"/>
      <c r="Y987" s="40"/>
    </row>
    <row r="988" spans="1:25" ht="15.75" customHeight="1" x14ac:dyDescent="0.2">
      <c r="A988" s="40"/>
      <c r="B988" s="274" t="s">
        <v>347</v>
      </c>
      <c r="C988" s="296" t="s">
        <v>2522</v>
      </c>
      <c r="D988" s="274" t="s">
        <v>196</v>
      </c>
      <c r="E988" s="274" t="s">
        <v>3709</v>
      </c>
      <c r="F988" s="404" t="s">
        <v>348</v>
      </c>
      <c r="G988" s="404"/>
      <c r="H988" s="295" t="s">
        <v>41</v>
      </c>
      <c r="I988" s="298">
        <v>1</v>
      </c>
      <c r="J988" s="298">
        <v>0</v>
      </c>
      <c r="K988" s="297">
        <v>980.41</v>
      </c>
      <c r="L988" s="297">
        <v>980.41</v>
      </c>
      <c r="O988" s="40"/>
      <c r="P988" s="40"/>
      <c r="Q988" s="40"/>
      <c r="R988" s="40"/>
      <c r="S988" s="40"/>
      <c r="T988" s="40"/>
      <c r="U988" s="40"/>
      <c r="V988" s="40"/>
      <c r="W988" s="40"/>
      <c r="X988" s="40"/>
      <c r="Y988" s="40"/>
    </row>
    <row r="989" spans="1:25" ht="15.75" customHeight="1" x14ac:dyDescent="0.2">
      <c r="A989" s="40"/>
      <c r="B989" s="274" t="s">
        <v>347</v>
      </c>
      <c r="C989" s="296" t="s">
        <v>2076</v>
      </c>
      <c r="D989" s="274" t="s">
        <v>196</v>
      </c>
      <c r="E989" s="274" t="s">
        <v>3710</v>
      </c>
      <c r="F989" s="404" t="s">
        <v>348</v>
      </c>
      <c r="G989" s="404"/>
      <c r="H989" s="295" t="s">
        <v>59</v>
      </c>
      <c r="I989" s="298">
        <v>7.1999999999999998E-3</v>
      </c>
      <c r="J989" s="298">
        <v>0</v>
      </c>
      <c r="K989" s="297">
        <v>169.27</v>
      </c>
      <c r="L989" s="297">
        <v>1.21</v>
      </c>
      <c r="O989" s="40"/>
      <c r="P989" s="40"/>
      <c r="Q989" s="40"/>
      <c r="R989" s="40"/>
      <c r="S989" s="40"/>
      <c r="T989" s="40"/>
      <c r="U989" s="40"/>
      <c r="V989" s="40"/>
      <c r="W989" s="40"/>
      <c r="X989" s="40"/>
      <c r="Y989" s="40"/>
    </row>
    <row r="990" spans="1:25" ht="15.75" customHeight="1" x14ac:dyDescent="0.2">
      <c r="A990" s="40"/>
      <c r="B990" s="275"/>
      <c r="C990" s="275"/>
      <c r="D990" s="275"/>
      <c r="E990" s="275"/>
      <c r="F990" s="275"/>
      <c r="G990" s="275" t="s">
        <v>331</v>
      </c>
      <c r="H990" s="302">
        <v>142.56</v>
      </c>
      <c r="I990" s="275" t="s">
        <v>332</v>
      </c>
      <c r="J990" s="302">
        <v>0</v>
      </c>
      <c r="K990" s="275" t="s">
        <v>333</v>
      </c>
      <c r="L990" s="302">
        <v>142.56</v>
      </c>
      <c r="O990" s="40"/>
      <c r="P990" s="40"/>
      <c r="Q990" s="40"/>
      <c r="R990" s="40"/>
      <c r="S990" s="40"/>
      <c r="T990" s="40"/>
      <c r="U990" s="40"/>
      <c r="V990" s="40"/>
      <c r="W990" s="40"/>
      <c r="X990" s="40"/>
      <c r="Y990" s="40"/>
    </row>
    <row r="991" spans="1:25" ht="15.75" customHeight="1" thickBot="1" x14ac:dyDescent="0.25">
      <c r="A991" s="40"/>
      <c r="B991" s="275"/>
      <c r="C991" s="275"/>
      <c r="D991" s="275"/>
      <c r="E991" s="275"/>
      <c r="F991" s="275"/>
      <c r="G991" s="275" t="s">
        <v>334</v>
      </c>
      <c r="H991" s="302">
        <v>234.2</v>
      </c>
      <c r="I991" s="409"/>
      <c r="J991" s="409" t="s">
        <v>335</v>
      </c>
      <c r="K991" s="275"/>
      <c r="L991" s="302">
        <v>1359.63</v>
      </c>
      <c r="O991" s="40"/>
      <c r="P991" s="40"/>
      <c r="Q991" s="40"/>
      <c r="R991" s="40"/>
      <c r="S991" s="40"/>
      <c r="T991" s="40"/>
      <c r="U991" s="40"/>
      <c r="V991" s="40"/>
      <c r="W991" s="40"/>
      <c r="X991" s="40"/>
      <c r="Y991" s="40"/>
    </row>
    <row r="992" spans="1:25" ht="15.75" customHeight="1" thickTop="1" x14ac:dyDescent="0.2">
      <c r="A992" s="40"/>
      <c r="B992" s="289"/>
      <c r="C992" s="289"/>
      <c r="D992" s="289"/>
      <c r="E992" s="289"/>
      <c r="F992" s="289"/>
      <c r="G992" s="289"/>
      <c r="H992" s="289"/>
      <c r="I992" s="289"/>
      <c r="J992" s="289"/>
      <c r="K992" s="289"/>
      <c r="L992" s="289"/>
      <c r="O992" s="40"/>
      <c r="P992" s="40"/>
      <c r="Q992" s="40"/>
      <c r="R992" s="40"/>
      <c r="S992" s="40"/>
      <c r="T992" s="40"/>
      <c r="U992" s="40"/>
      <c r="V992" s="40"/>
      <c r="W992" s="40"/>
      <c r="X992" s="40"/>
      <c r="Y992" s="40"/>
    </row>
    <row r="993" spans="1:25" ht="15.75" customHeight="1" x14ac:dyDescent="0.2">
      <c r="A993" s="40"/>
      <c r="B993" s="276" t="s">
        <v>1911</v>
      </c>
      <c r="C993" s="277" t="s">
        <v>28</v>
      </c>
      <c r="D993" s="276" t="s">
        <v>29</v>
      </c>
      <c r="E993" s="276" t="s">
        <v>30</v>
      </c>
      <c r="F993" s="405" t="s">
        <v>318</v>
      </c>
      <c r="G993" s="405"/>
      <c r="H993" s="284" t="s">
        <v>31</v>
      </c>
      <c r="I993" s="277" t="s">
        <v>32</v>
      </c>
      <c r="J993" s="277" t="s">
        <v>2407</v>
      </c>
      <c r="K993" s="277" t="s">
        <v>33</v>
      </c>
      <c r="L993" s="277" t="s">
        <v>35</v>
      </c>
      <c r="O993" s="40"/>
      <c r="P993" s="40"/>
      <c r="Q993" s="40"/>
      <c r="R993" s="40"/>
      <c r="S993" s="40"/>
      <c r="T993" s="40"/>
      <c r="U993" s="40"/>
      <c r="V993" s="40"/>
      <c r="W993" s="40"/>
      <c r="X993" s="40"/>
      <c r="Y993" s="40"/>
    </row>
    <row r="994" spans="1:25" ht="15.75" customHeight="1" x14ac:dyDescent="0.2">
      <c r="A994" s="40"/>
      <c r="B994" s="273" t="s">
        <v>319</v>
      </c>
      <c r="C994" s="286" t="s">
        <v>2247</v>
      </c>
      <c r="D994" s="273" t="s">
        <v>1464</v>
      </c>
      <c r="E994" s="273" t="s">
        <v>3711</v>
      </c>
      <c r="F994" s="403">
        <v>14</v>
      </c>
      <c r="G994" s="403"/>
      <c r="H994" s="285" t="s">
        <v>41</v>
      </c>
      <c r="I994" s="288">
        <v>1</v>
      </c>
      <c r="J994" s="287"/>
      <c r="K994" s="287">
        <v>1139.96</v>
      </c>
      <c r="L994" s="287">
        <v>1139.96</v>
      </c>
      <c r="O994" s="40"/>
      <c r="P994" s="40"/>
      <c r="Q994" s="40"/>
      <c r="R994" s="40"/>
      <c r="S994" s="40"/>
      <c r="T994" s="40"/>
      <c r="U994" s="40"/>
      <c r="V994" s="40"/>
      <c r="W994" s="40"/>
      <c r="X994" s="40"/>
      <c r="Y994" s="40"/>
    </row>
    <row r="995" spans="1:25" ht="15.75" customHeight="1" x14ac:dyDescent="0.2">
      <c r="A995" s="40"/>
      <c r="B995" s="274" t="s">
        <v>347</v>
      </c>
      <c r="C995" s="296" t="s">
        <v>1683</v>
      </c>
      <c r="D995" s="274" t="s">
        <v>1464</v>
      </c>
      <c r="E995" s="274" t="s">
        <v>2523</v>
      </c>
      <c r="F995" s="404" t="s">
        <v>586</v>
      </c>
      <c r="G995" s="404"/>
      <c r="H995" s="295" t="s">
        <v>325</v>
      </c>
      <c r="I995" s="298">
        <v>3</v>
      </c>
      <c r="J995" s="298">
        <v>3</v>
      </c>
      <c r="K995" s="297">
        <v>20.190000000000001</v>
      </c>
      <c r="L995" s="297">
        <v>62.38</v>
      </c>
      <c r="O995" s="40"/>
      <c r="P995" s="40"/>
      <c r="Q995" s="40"/>
      <c r="R995" s="40"/>
      <c r="S995" s="40"/>
      <c r="T995" s="40"/>
      <c r="U995" s="40"/>
      <c r="V995" s="40"/>
      <c r="W995" s="40"/>
      <c r="X995" s="40"/>
      <c r="Y995" s="40"/>
    </row>
    <row r="996" spans="1:25" ht="15.75" customHeight="1" x14ac:dyDescent="0.2">
      <c r="A996" s="40"/>
      <c r="B996" s="274" t="s">
        <v>347</v>
      </c>
      <c r="C996" s="296" t="s">
        <v>2079</v>
      </c>
      <c r="D996" s="274" t="s">
        <v>1464</v>
      </c>
      <c r="E996" s="274" t="s">
        <v>2524</v>
      </c>
      <c r="F996" s="404" t="s">
        <v>586</v>
      </c>
      <c r="G996" s="404"/>
      <c r="H996" s="295" t="s">
        <v>325</v>
      </c>
      <c r="I996" s="298">
        <v>3</v>
      </c>
      <c r="J996" s="298">
        <v>3</v>
      </c>
      <c r="K996" s="297">
        <v>30.07</v>
      </c>
      <c r="L996" s="297">
        <v>92.91</v>
      </c>
      <c r="O996" s="40"/>
      <c r="P996" s="40"/>
      <c r="Q996" s="40"/>
      <c r="R996" s="40"/>
      <c r="S996" s="40"/>
      <c r="T996" s="40"/>
      <c r="U996" s="40"/>
      <c r="V996" s="40"/>
      <c r="W996" s="40"/>
      <c r="X996" s="40"/>
      <c r="Y996" s="40"/>
    </row>
    <row r="997" spans="1:25" ht="15.75" customHeight="1" x14ac:dyDescent="0.2">
      <c r="A997" s="40"/>
      <c r="B997" s="274" t="s">
        <v>347</v>
      </c>
      <c r="C997" s="296" t="s">
        <v>2525</v>
      </c>
      <c r="D997" s="274" t="s">
        <v>1464</v>
      </c>
      <c r="E997" s="274" t="s">
        <v>2526</v>
      </c>
      <c r="F997" s="404" t="s">
        <v>348</v>
      </c>
      <c r="G997" s="404"/>
      <c r="H997" s="295" t="s">
        <v>65</v>
      </c>
      <c r="I997" s="298">
        <v>23</v>
      </c>
      <c r="J997" s="298">
        <v>39</v>
      </c>
      <c r="K997" s="297">
        <v>30.8</v>
      </c>
      <c r="L997" s="297">
        <v>984.67</v>
      </c>
      <c r="O997" s="40"/>
      <c r="P997" s="40"/>
      <c r="Q997" s="40"/>
      <c r="R997" s="40"/>
      <c r="S997" s="40"/>
      <c r="T997" s="40"/>
      <c r="U997" s="40"/>
      <c r="V997" s="40"/>
      <c r="W997" s="40"/>
      <c r="X997" s="40"/>
      <c r="Y997" s="40"/>
    </row>
    <row r="998" spans="1:25" ht="15" customHeight="1" x14ac:dyDescent="0.2">
      <c r="A998" s="40"/>
      <c r="B998" s="275"/>
      <c r="C998" s="275"/>
      <c r="D998" s="275"/>
      <c r="E998" s="275"/>
      <c r="F998" s="275"/>
      <c r="G998" s="275" t="s">
        <v>331</v>
      </c>
      <c r="H998" s="302">
        <v>155.29</v>
      </c>
      <c r="I998" s="275" t="s">
        <v>332</v>
      </c>
      <c r="J998" s="302">
        <v>0</v>
      </c>
      <c r="K998" s="275" t="s">
        <v>333</v>
      </c>
      <c r="L998" s="302">
        <v>155.29</v>
      </c>
      <c r="O998" s="40"/>
      <c r="P998" s="40"/>
      <c r="Q998" s="40"/>
      <c r="R998" s="40"/>
      <c r="S998" s="40"/>
      <c r="T998" s="40"/>
      <c r="U998" s="40"/>
      <c r="V998" s="40"/>
      <c r="W998" s="40"/>
      <c r="X998" s="40"/>
      <c r="Y998" s="40"/>
    </row>
    <row r="999" spans="1:25" ht="15" customHeight="1" thickBot="1" x14ac:dyDescent="0.25">
      <c r="A999" s="40"/>
      <c r="B999" s="275"/>
      <c r="C999" s="275"/>
      <c r="D999" s="275"/>
      <c r="E999" s="275"/>
      <c r="F999" s="275"/>
      <c r="G999" s="275" t="s">
        <v>334</v>
      </c>
      <c r="H999" s="302">
        <v>237.22</v>
      </c>
      <c r="I999" s="409"/>
      <c r="J999" s="409" t="s">
        <v>335</v>
      </c>
      <c r="K999" s="275"/>
      <c r="L999" s="302">
        <v>1377.18</v>
      </c>
      <c r="O999" s="40"/>
      <c r="P999" s="40"/>
      <c r="Q999" s="40"/>
      <c r="R999" s="40"/>
      <c r="S999" s="40"/>
      <c r="T999" s="40"/>
      <c r="U999" s="40"/>
      <c r="V999" s="40"/>
      <c r="W999" s="40"/>
      <c r="X999" s="40"/>
      <c r="Y999" s="40"/>
    </row>
    <row r="1000" spans="1:25" ht="15" customHeight="1" thickTop="1" x14ac:dyDescent="0.2">
      <c r="A1000" s="40"/>
      <c r="B1000" s="289"/>
      <c r="C1000" s="289"/>
      <c r="D1000" s="289"/>
      <c r="E1000" s="289"/>
      <c r="F1000" s="289"/>
      <c r="G1000" s="289"/>
      <c r="H1000" s="289"/>
      <c r="I1000" s="289"/>
      <c r="J1000" s="289"/>
      <c r="K1000" s="289"/>
      <c r="L1000" s="289"/>
      <c r="O1000" s="40"/>
      <c r="P1000" s="40"/>
      <c r="Q1000" s="40"/>
      <c r="R1000" s="40"/>
      <c r="S1000" s="40"/>
      <c r="T1000" s="40"/>
      <c r="U1000" s="40"/>
      <c r="V1000" s="40"/>
      <c r="W1000" s="40"/>
      <c r="X1000" s="40"/>
      <c r="Y1000" s="40"/>
    </row>
    <row r="1001" spans="1:25" ht="15" customHeight="1" x14ac:dyDescent="0.2">
      <c r="A1001" s="40"/>
      <c r="B1001" s="276" t="s">
        <v>1912</v>
      </c>
      <c r="C1001" s="277" t="s">
        <v>28</v>
      </c>
      <c r="D1001" s="276" t="s">
        <v>29</v>
      </c>
      <c r="E1001" s="276" t="s">
        <v>30</v>
      </c>
      <c r="F1001" s="405" t="s">
        <v>318</v>
      </c>
      <c r="G1001" s="405"/>
      <c r="H1001" s="284" t="s">
        <v>31</v>
      </c>
      <c r="I1001" s="277" t="s">
        <v>32</v>
      </c>
      <c r="J1001" s="277" t="s">
        <v>2407</v>
      </c>
      <c r="K1001" s="277" t="s">
        <v>33</v>
      </c>
      <c r="L1001" s="277" t="s">
        <v>35</v>
      </c>
      <c r="O1001" s="40"/>
      <c r="P1001" s="40"/>
      <c r="Q1001" s="40"/>
      <c r="R1001" s="40"/>
      <c r="S1001" s="40"/>
      <c r="T1001" s="40"/>
      <c r="U1001" s="40"/>
      <c r="V1001" s="40"/>
      <c r="W1001" s="40"/>
      <c r="X1001" s="40"/>
      <c r="Y1001" s="40"/>
    </row>
    <row r="1002" spans="1:25" ht="15" customHeight="1" x14ac:dyDescent="0.2">
      <c r="A1002" s="40"/>
      <c r="B1002" s="273" t="s">
        <v>319</v>
      </c>
      <c r="C1002" s="286" t="s">
        <v>3193</v>
      </c>
      <c r="D1002" s="273" t="s">
        <v>196</v>
      </c>
      <c r="E1002" s="273" t="s">
        <v>3712</v>
      </c>
      <c r="F1002" s="403">
        <v>24.02</v>
      </c>
      <c r="G1002" s="403"/>
      <c r="H1002" s="285" t="s">
        <v>41</v>
      </c>
      <c r="I1002" s="288">
        <v>1</v>
      </c>
      <c r="J1002" s="287"/>
      <c r="K1002" s="287">
        <v>1215.8399999999999</v>
      </c>
      <c r="L1002" s="287">
        <v>1215.8399999999999</v>
      </c>
      <c r="O1002" s="40"/>
      <c r="P1002" s="40"/>
      <c r="Q1002" s="40"/>
      <c r="R1002" s="40"/>
      <c r="S1002" s="40"/>
      <c r="T1002" s="40"/>
      <c r="U1002" s="40"/>
      <c r="V1002" s="40"/>
      <c r="W1002" s="40"/>
      <c r="X1002" s="40"/>
      <c r="Y1002" s="40"/>
    </row>
    <row r="1003" spans="1:25" ht="15" customHeight="1" x14ac:dyDescent="0.2">
      <c r="A1003" s="40"/>
      <c r="B1003" s="274" t="s">
        <v>347</v>
      </c>
      <c r="C1003" s="296" t="s">
        <v>2076</v>
      </c>
      <c r="D1003" s="274" t="s">
        <v>196</v>
      </c>
      <c r="E1003" s="274" t="s">
        <v>3710</v>
      </c>
      <c r="F1003" s="404" t="s">
        <v>348</v>
      </c>
      <c r="G1003" s="404"/>
      <c r="H1003" s="295" t="s">
        <v>59</v>
      </c>
      <c r="I1003" s="298">
        <v>0.01</v>
      </c>
      <c r="J1003" s="298">
        <v>0</v>
      </c>
      <c r="K1003" s="297">
        <v>169.27</v>
      </c>
      <c r="L1003" s="297">
        <v>1.69</v>
      </c>
      <c r="O1003" s="40"/>
      <c r="P1003" s="40"/>
      <c r="Q1003" s="40"/>
      <c r="R1003" s="40"/>
      <c r="S1003" s="40"/>
      <c r="T1003" s="40"/>
      <c r="U1003" s="40"/>
      <c r="V1003" s="40"/>
      <c r="W1003" s="40"/>
      <c r="X1003" s="40"/>
      <c r="Y1003" s="40"/>
    </row>
    <row r="1004" spans="1:25" ht="15" customHeight="1" x14ac:dyDescent="0.2">
      <c r="A1004" s="40"/>
      <c r="B1004" s="274" t="s">
        <v>347</v>
      </c>
      <c r="C1004" s="296" t="s">
        <v>897</v>
      </c>
      <c r="D1004" s="274" t="s">
        <v>196</v>
      </c>
      <c r="E1004" s="274" t="s">
        <v>3669</v>
      </c>
      <c r="F1004" s="404" t="s">
        <v>586</v>
      </c>
      <c r="G1004" s="404"/>
      <c r="H1004" s="295" t="s">
        <v>325</v>
      </c>
      <c r="I1004" s="298">
        <v>2</v>
      </c>
      <c r="J1004" s="298">
        <v>0</v>
      </c>
      <c r="K1004" s="297">
        <v>21.43</v>
      </c>
      <c r="L1004" s="297">
        <v>42.86</v>
      </c>
      <c r="O1004" s="40"/>
      <c r="P1004" s="40"/>
      <c r="Q1004" s="40"/>
      <c r="R1004" s="40"/>
      <c r="S1004" s="40"/>
      <c r="T1004" s="40"/>
      <c r="U1004" s="40"/>
      <c r="V1004" s="40"/>
      <c r="W1004" s="40"/>
      <c r="X1004" s="40"/>
      <c r="Y1004" s="40"/>
    </row>
    <row r="1005" spans="1:25" ht="15" customHeight="1" x14ac:dyDescent="0.2">
      <c r="A1005" s="40"/>
      <c r="B1005" s="274" t="s">
        <v>347</v>
      </c>
      <c r="C1005" s="296" t="s">
        <v>2075</v>
      </c>
      <c r="D1005" s="274" t="s">
        <v>196</v>
      </c>
      <c r="E1005" s="274" t="s">
        <v>3708</v>
      </c>
      <c r="F1005" s="404" t="s">
        <v>348</v>
      </c>
      <c r="G1005" s="404"/>
      <c r="H1005" s="295" t="s">
        <v>65</v>
      </c>
      <c r="I1005" s="298">
        <v>2.0299999999999998</v>
      </c>
      <c r="J1005" s="298">
        <v>0</v>
      </c>
      <c r="K1005" s="297">
        <v>0.62</v>
      </c>
      <c r="L1005" s="297">
        <v>1.25</v>
      </c>
      <c r="O1005" s="40"/>
      <c r="P1005" s="40"/>
      <c r="Q1005" s="40"/>
      <c r="R1005" s="40"/>
      <c r="S1005" s="40"/>
      <c r="T1005" s="40"/>
      <c r="U1005" s="40"/>
      <c r="V1005" s="40"/>
      <c r="W1005" s="40"/>
      <c r="X1005" s="40"/>
      <c r="Y1005" s="40"/>
    </row>
    <row r="1006" spans="1:25" ht="15" customHeight="1" x14ac:dyDescent="0.2">
      <c r="A1006" s="40"/>
      <c r="B1006" s="274" t="s">
        <v>347</v>
      </c>
      <c r="C1006" s="296" t="s">
        <v>3400</v>
      </c>
      <c r="D1006" s="274" t="s">
        <v>196</v>
      </c>
      <c r="E1006" s="274" t="s">
        <v>3713</v>
      </c>
      <c r="F1006" s="404" t="s">
        <v>348</v>
      </c>
      <c r="G1006" s="404"/>
      <c r="H1006" s="295" t="s">
        <v>41</v>
      </c>
      <c r="I1006" s="298">
        <v>1</v>
      </c>
      <c r="J1006" s="298">
        <v>0</v>
      </c>
      <c r="K1006" s="297">
        <v>1143.95</v>
      </c>
      <c r="L1006" s="297">
        <v>1143.95</v>
      </c>
      <c r="O1006" s="40"/>
      <c r="P1006" s="40"/>
      <c r="Q1006" s="40"/>
      <c r="R1006" s="40"/>
      <c r="S1006" s="40"/>
      <c r="T1006" s="40"/>
      <c r="U1006" s="40"/>
      <c r="V1006" s="40"/>
      <c r="W1006" s="40"/>
      <c r="X1006" s="40"/>
      <c r="Y1006" s="40"/>
    </row>
    <row r="1007" spans="1:25" ht="15" customHeight="1" x14ac:dyDescent="0.2">
      <c r="A1007" s="40"/>
      <c r="B1007" s="274" t="s">
        <v>347</v>
      </c>
      <c r="C1007" s="296" t="s">
        <v>735</v>
      </c>
      <c r="D1007" s="274" t="s">
        <v>196</v>
      </c>
      <c r="E1007" s="274" t="s">
        <v>3680</v>
      </c>
      <c r="F1007" s="404" t="s">
        <v>586</v>
      </c>
      <c r="G1007" s="404"/>
      <c r="H1007" s="295" t="s">
        <v>325</v>
      </c>
      <c r="I1007" s="298">
        <v>1</v>
      </c>
      <c r="J1007" s="298">
        <v>0</v>
      </c>
      <c r="K1007" s="297">
        <v>26.09</v>
      </c>
      <c r="L1007" s="297">
        <v>26.09</v>
      </c>
      <c r="O1007" s="40"/>
      <c r="P1007" s="40"/>
      <c r="Q1007" s="40"/>
      <c r="R1007" s="40"/>
      <c r="S1007" s="40"/>
      <c r="T1007" s="40"/>
      <c r="U1007" s="40"/>
      <c r="V1007" s="40"/>
      <c r="W1007" s="40"/>
      <c r="X1007" s="40"/>
      <c r="Y1007" s="40"/>
    </row>
    <row r="1008" spans="1:25" ht="15" customHeight="1" x14ac:dyDescent="0.2">
      <c r="A1008" s="40"/>
      <c r="B1008" s="275"/>
      <c r="C1008" s="275"/>
      <c r="D1008" s="275"/>
      <c r="E1008" s="275"/>
      <c r="F1008" s="275"/>
      <c r="G1008" s="275" t="s">
        <v>331</v>
      </c>
      <c r="H1008" s="302">
        <v>68.95</v>
      </c>
      <c r="I1008" s="275" t="s">
        <v>332</v>
      </c>
      <c r="J1008" s="302">
        <v>0</v>
      </c>
      <c r="K1008" s="275" t="s">
        <v>333</v>
      </c>
      <c r="L1008" s="302">
        <v>68.95</v>
      </c>
      <c r="O1008" s="40"/>
      <c r="P1008" s="40"/>
      <c r="Q1008" s="40"/>
      <c r="R1008" s="40"/>
      <c r="S1008" s="40"/>
      <c r="T1008" s="40"/>
      <c r="U1008" s="40"/>
      <c r="V1008" s="40"/>
      <c r="W1008" s="40"/>
      <c r="X1008" s="40"/>
      <c r="Y1008" s="40"/>
    </row>
    <row r="1009" spans="1:25" ht="15" customHeight="1" thickBot="1" x14ac:dyDescent="0.25">
      <c r="A1009" s="40"/>
      <c r="B1009" s="275"/>
      <c r="C1009" s="275"/>
      <c r="D1009" s="275"/>
      <c r="E1009" s="275"/>
      <c r="F1009" s="275"/>
      <c r="G1009" s="275" t="s">
        <v>334</v>
      </c>
      <c r="H1009" s="302">
        <v>253.01</v>
      </c>
      <c r="I1009" s="409"/>
      <c r="J1009" s="409" t="s">
        <v>335</v>
      </c>
      <c r="K1009" s="275"/>
      <c r="L1009" s="302">
        <v>1468.85</v>
      </c>
      <c r="O1009" s="40"/>
      <c r="P1009" s="40"/>
      <c r="Q1009" s="40"/>
      <c r="R1009" s="40"/>
      <c r="S1009" s="40"/>
      <c r="T1009" s="40"/>
      <c r="U1009" s="40"/>
      <c r="V1009" s="40"/>
      <c r="W1009" s="40"/>
      <c r="X1009" s="40"/>
      <c r="Y1009" s="40"/>
    </row>
    <row r="1010" spans="1:25" ht="15" customHeight="1" thickTop="1" x14ac:dyDescent="0.2">
      <c r="A1010" s="40"/>
      <c r="B1010" s="289"/>
      <c r="C1010" s="289"/>
      <c r="D1010" s="289"/>
      <c r="E1010" s="289"/>
      <c r="F1010" s="289"/>
      <c r="G1010" s="289"/>
      <c r="H1010" s="289"/>
      <c r="I1010" s="289"/>
      <c r="J1010" s="289"/>
      <c r="K1010" s="289"/>
      <c r="L1010" s="289"/>
      <c r="O1010" s="40"/>
      <c r="P1010" s="40"/>
      <c r="Q1010" s="40"/>
      <c r="R1010" s="40"/>
      <c r="S1010" s="40"/>
      <c r="T1010" s="40"/>
      <c r="U1010" s="40"/>
      <c r="V1010" s="40"/>
      <c r="W1010" s="40"/>
      <c r="X1010" s="40"/>
      <c r="Y1010" s="40"/>
    </row>
    <row r="1011" spans="1:25" ht="15" customHeight="1" x14ac:dyDescent="0.2">
      <c r="A1011" s="40"/>
      <c r="B1011" s="276" t="s">
        <v>3159</v>
      </c>
      <c r="C1011" s="277" t="s">
        <v>28</v>
      </c>
      <c r="D1011" s="276" t="s">
        <v>29</v>
      </c>
      <c r="E1011" s="276" t="s">
        <v>30</v>
      </c>
      <c r="F1011" s="405" t="s">
        <v>318</v>
      </c>
      <c r="G1011" s="405"/>
      <c r="H1011" s="284" t="s">
        <v>31</v>
      </c>
      <c r="I1011" s="277" t="s">
        <v>32</v>
      </c>
      <c r="J1011" s="277" t="s">
        <v>2407</v>
      </c>
      <c r="K1011" s="277" t="s">
        <v>33</v>
      </c>
      <c r="L1011" s="277" t="s">
        <v>35</v>
      </c>
      <c r="O1011" s="40"/>
      <c r="P1011" s="40"/>
      <c r="Q1011" s="40"/>
      <c r="R1011" s="40"/>
      <c r="S1011" s="40"/>
      <c r="T1011" s="40"/>
      <c r="U1011" s="40"/>
      <c r="V1011" s="40"/>
      <c r="W1011" s="40"/>
      <c r="X1011" s="40"/>
      <c r="Y1011" s="40"/>
    </row>
    <row r="1012" spans="1:25" ht="15" customHeight="1" x14ac:dyDescent="0.2">
      <c r="A1012" s="40"/>
      <c r="B1012" s="273" t="s">
        <v>319</v>
      </c>
      <c r="C1012" s="286" t="s">
        <v>3160</v>
      </c>
      <c r="D1012" s="273" t="s">
        <v>51</v>
      </c>
      <c r="E1012" s="273" t="s">
        <v>3161</v>
      </c>
      <c r="F1012" s="403" t="s">
        <v>1666</v>
      </c>
      <c r="G1012" s="403"/>
      <c r="H1012" s="285" t="s">
        <v>41</v>
      </c>
      <c r="I1012" s="288">
        <v>1</v>
      </c>
      <c r="J1012" s="287"/>
      <c r="K1012" s="287">
        <v>1162.27</v>
      </c>
      <c r="L1012" s="287">
        <v>1162.27</v>
      </c>
      <c r="O1012" s="40"/>
      <c r="P1012" s="40"/>
      <c r="Q1012" s="40"/>
      <c r="R1012" s="40"/>
      <c r="S1012" s="40"/>
      <c r="T1012" s="40"/>
      <c r="U1012" s="40"/>
      <c r="V1012" s="40"/>
      <c r="W1012" s="40"/>
      <c r="X1012" s="40"/>
      <c r="Y1012" s="40"/>
    </row>
    <row r="1013" spans="1:25" ht="15" customHeight="1" x14ac:dyDescent="0.2">
      <c r="A1013" s="40"/>
      <c r="B1013" s="274" t="s">
        <v>347</v>
      </c>
      <c r="C1013" s="296" t="s">
        <v>832</v>
      </c>
      <c r="D1013" s="274" t="s">
        <v>51</v>
      </c>
      <c r="E1013" s="274" t="s">
        <v>833</v>
      </c>
      <c r="F1013" s="404" t="s">
        <v>348</v>
      </c>
      <c r="G1013" s="404"/>
      <c r="H1013" s="295" t="s">
        <v>65</v>
      </c>
      <c r="I1013" s="298">
        <v>1.2</v>
      </c>
      <c r="J1013" s="298">
        <v>0</v>
      </c>
      <c r="K1013" s="297">
        <v>0.85</v>
      </c>
      <c r="L1013" s="297">
        <v>1.02</v>
      </c>
      <c r="O1013" s="40"/>
      <c r="P1013" s="40"/>
      <c r="Q1013" s="40"/>
      <c r="R1013" s="40"/>
      <c r="S1013" s="40"/>
      <c r="T1013" s="40"/>
      <c r="U1013" s="40"/>
      <c r="V1013" s="40"/>
      <c r="W1013" s="40"/>
      <c r="X1013" s="40"/>
      <c r="Y1013" s="40"/>
    </row>
    <row r="1014" spans="1:25" ht="15" customHeight="1" x14ac:dyDescent="0.2">
      <c r="A1014" s="40"/>
      <c r="B1014" s="274" t="s">
        <v>347</v>
      </c>
      <c r="C1014" s="296" t="s">
        <v>2527</v>
      </c>
      <c r="D1014" s="274" t="s">
        <v>51</v>
      </c>
      <c r="E1014" s="274" t="s">
        <v>1859</v>
      </c>
      <c r="F1014" s="404" t="s">
        <v>586</v>
      </c>
      <c r="G1014" s="404"/>
      <c r="H1014" s="295" t="s">
        <v>325</v>
      </c>
      <c r="I1014" s="298">
        <v>15.023999999999999</v>
      </c>
      <c r="J1014" s="298">
        <v>0</v>
      </c>
      <c r="K1014" s="297">
        <v>19.468454999999999</v>
      </c>
      <c r="L1014" s="297">
        <v>292.49</v>
      </c>
      <c r="O1014" s="40"/>
      <c r="P1014" s="40"/>
      <c r="Q1014" s="40"/>
      <c r="R1014" s="40"/>
      <c r="S1014" s="40"/>
      <c r="T1014" s="40"/>
      <c r="U1014" s="40"/>
      <c r="V1014" s="40"/>
      <c r="W1014" s="40"/>
      <c r="X1014" s="40"/>
      <c r="Y1014" s="40"/>
    </row>
    <row r="1015" spans="1:25" ht="15" customHeight="1" x14ac:dyDescent="0.2">
      <c r="A1015" s="40"/>
      <c r="B1015" s="274" t="s">
        <v>347</v>
      </c>
      <c r="C1015" s="296" t="s">
        <v>2528</v>
      </c>
      <c r="D1015" s="274" t="s">
        <v>51</v>
      </c>
      <c r="E1015" s="274" t="s">
        <v>2529</v>
      </c>
      <c r="F1015" s="404" t="s">
        <v>586</v>
      </c>
      <c r="G1015" s="404"/>
      <c r="H1015" s="295" t="s">
        <v>325</v>
      </c>
      <c r="I1015" s="298">
        <v>17.111000000000001</v>
      </c>
      <c r="J1015" s="298">
        <v>0</v>
      </c>
      <c r="K1015" s="297">
        <v>16.574783</v>
      </c>
      <c r="L1015" s="297">
        <v>283.61</v>
      </c>
      <c r="O1015" s="40"/>
      <c r="P1015" s="40"/>
      <c r="Q1015" s="40"/>
      <c r="R1015" s="40"/>
      <c r="S1015" s="40"/>
      <c r="T1015" s="40"/>
      <c r="U1015" s="40"/>
      <c r="V1015" s="40"/>
      <c r="W1015" s="40"/>
      <c r="X1015" s="40"/>
      <c r="Y1015" s="40"/>
    </row>
    <row r="1016" spans="1:25" ht="15" customHeight="1" x14ac:dyDescent="0.2">
      <c r="A1016" s="40"/>
      <c r="B1016" s="274" t="s">
        <v>347</v>
      </c>
      <c r="C1016" s="296" t="s">
        <v>3174</v>
      </c>
      <c r="D1016" s="274" t="s">
        <v>51</v>
      </c>
      <c r="E1016" s="274" t="s">
        <v>3175</v>
      </c>
      <c r="F1016" s="404" t="s">
        <v>348</v>
      </c>
      <c r="G1016" s="404"/>
      <c r="H1016" s="295" t="s">
        <v>41</v>
      </c>
      <c r="I1016" s="298">
        <v>1</v>
      </c>
      <c r="J1016" s="298">
        <v>0</v>
      </c>
      <c r="K1016" s="297">
        <v>584.96</v>
      </c>
      <c r="L1016" s="297">
        <v>584.96</v>
      </c>
      <c r="O1016" s="40"/>
      <c r="P1016" s="40"/>
      <c r="Q1016" s="40"/>
      <c r="R1016" s="40"/>
      <c r="S1016" s="40"/>
      <c r="T1016" s="40"/>
      <c r="U1016" s="40"/>
      <c r="V1016" s="40"/>
      <c r="W1016" s="40"/>
      <c r="X1016" s="40"/>
      <c r="Y1016" s="40"/>
    </row>
    <row r="1017" spans="1:25" ht="15" customHeight="1" x14ac:dyDescent="0.2">
      <c r="A1017" s="40"/>
      <c r="B1017" s="274" t="s">
        <v>347</v>
      </c>
      <c r="C1017" s="296" t="s">
        <v>834</v>
      </c>
      <c r="D1017" s="274" t="s">
        <v>51</v>
      </c>
      <c r="E1017" s="274" t="s">
        <v>835</v>
      </c>
      <c r="F1017" s="404" t="s">
        <v>348</v>
      </c>
      <c r="G1017" s="404"/>
      <c r="H1017" s="295" t="s">
        <v>59</v>
      </c>
      <c r="I1017" s="298">
        <v>2E-3</v>
      </c>
      <c r="J1017" s="298">
        <v>0</v>
      </c>
      <c r="K1017" s="297">
        <v>98.26</v>
      </c>
      <c r="L1017" s="297">
        <v>0.19</v>
      </c>
      <c r="O1017" s="40"/>
      <c r="P1017" s="40"/>
      <c r="Q1017" s="40"/>
      <c r="R1017" s="40"/>
      <c r="S1017" s="40"/>
      <c r="T1017" s="40"/>
      <c r="U1017" s="40"/>
      <c r="V1017" s="40"/>
      <c r="W1017" s="40"/>
      <c r="X1017" s="40"/>
      <c r="Y1017" s="40"/>
    </row>
    <row r="1018" spans="1:25" ht="15" customHeight="1" x14ac:dyDescent="0.2">
      <c r="A1018" s="40"/>
      <c r="B1018" s="275"/>
      <c r="C1018" s="275"/>
      <c r="D1018" s="275"/>
      <c r="E1018" s="275"/>
      <c r="F1018" s="275"/>
      <c r="G1018" s="275" t="s">
        <v>331</v>
      </c>
      <c r="H1018" s="302">
        <v>576.1</v>
      </c>
      <c r="I1018" s="275" t="s">
        <v>332</v>
      </c>
      <c r="J1018" s="302">
        <v>0</v>
      </c>
      <c r="K1018" s="275" t="s">
        <v>333</v>
      </c>
      <c r="L1018" s="302">
        <v>576.1</v>
      </c>
      <c r="O1018" s="40"/>
      <c r="P1018" s="40"/>
      <c r="Q1018" s="40"/>
      <c r="R1018" s="40"/>
      <c r="S1018" s="40"/>
      <c r="T1018" s="40"/>
      <c r="U1018" s="40"/>
      <c r="V1018" s="40"/>
      <c r="W1018" s="40"/>
      <c r="X1018" s="40"/>
      <c r="Y1018" s="40"/>
    </row>
    <row r="1019" spans="1:25" ht="15" customHeight="1" thickBot="1" x14ac:dyDescent="0.25">
      <c r="A1019" s="40"/>
      <c r="B1019" s="275"/>
      <c r="C1019" s="275"/>
      <c r="D1019" s="275"/>
      <c r="E1019" s="275"/>
      <c r="F1019" s="275"/>
      <c r="G1019" s="275" t="s">
        <v>334</v>
      </c>
      <c r="H1019" s="302">
        <v>241.86</v>
      </c>
      <c r="I1019" s="409"/>
      <c r="J1019" s="409" t="s">
        <v>335</v>
      </c>
      <c r="K1019" s="275"/>
      <c r="L1019" s="302">
        <v>1404.13</v>
      </c>
      <c r="O1019" s="40"/>
      <c r="P1019" s="40"/>
      <c r="Q1019" s="40"/>
      <c r="R1019" s="40"/>
      <c r="S1019" s="40"/>
      <c r="T1019" s="40"/>
      <c r="U1019" s="40"/>
      <c r="V1019" s="40"/>
      <c r="W1019" s="40"/>
      <c r="X1019" s="40"/>
      <c r="Y1019" s="40"/>
    </row>
    <row r="1020" spans="1:25" ht="15" customHeight="1" thickTop="1" x14ac:dyDescent="0.2">
      <c r="A1020" s="40"/>
      <c r="B1020" s="289"/>
      <c r="C1020" s="289"/>
      <c r="D1020" s="289"/>
      <c r="E1020" s="289"/>
      <c r="F1020" s="289"/>
      <c r="G1020" s="289"/>
      <c r="H1020" s="289"/>
      <c r="I1020" s="289"/>
      <c r="J1020" s="289"/>
      <c r="K1020" s="289"/>
      <c r="L1020" s="289"/>
      <c r="O1020" s="40"/>
      <c r="P1020" s="40"/>
      <c r="Q1020" s="40"/>
      <c r="R1020" s="40"/>
      <c r="S1020" s="40"/>
      <c r="T1020" s="40"/>
      <c r="U1020" s="40"/>
      <c r="V1020" s="40"/>
      <c r="W1020" s="40"/>
      <c r="X1020" s="40"/>
      <c r="Y1020" s="40"/>
    </row>
    <row r="1021" spans="1:25" ht="15" customHeight="1" x14ac:dyDescent="0.2">
      <c r="A1021" s="40"/>
      <c r="B1021" s="276" t="s">
        <v>3268</v>
      </c>
      <c r="C1021" s="277" t="s">
        <v>28</v>
      </c>
      <c r="D1021" s="276" t="s">
        <v>29</v>
      </c>
      <c r="E1021" s="276" t="s">
        <v>30</v>
      </c>
      <c r="F1021" s="405" t="s">
        <v>318</v>
      </c>
      <c r="G1021" s="405"/>
      <c r="H1021" s="284" t="s">
        <v>31</v>
      </c>
      <c r="I1021" s="277" t="s">
        <v>32</v>
      </c>
      <c r="J1021" s="277" t="s">
        <v>33</v>
      </c>
      <c r="K1021" s="277" t="s">
        <v>35</v>
      </c>
      <c r="L1021" s="281"/>
      <c r="O1021" s="40"/>
      <c r="P1021" s="40"/>
      <c r="Q1021" s="40"/>
      <c r="R1021" s="40"/>
      <c r="S1021" s="40"/>
      <c r="T1021" s="40"/>
      <c r="U1021" s="40"/>
      <c r="V1021" s="40"/>
      <c r="W1021" s="40"/>
      <c r="X1021" s="40"/>
      <c r="Y1021" s="40"/>
    </row>
    <row r="1022" spans="1:25" ht="15" customHeight="1" x14ac:dyDescent="0.2">
      <c r="A1022" s="40"/>
      <c r="B1022" s="273" t="s">
        <v>319</v>
      </c>
      <c r="C1022" s="286" t="s">
        <v>3196</v>
      </c>
      <c r="D1022" s="273" t="s">
        <v>143</v>
      </c>
      <c r="E1022" s="273" t="s">
        <v>3269</v>
      </c>
      <c r="F1022" s="403" t="s">
        <v>3401</v>
      </c>
      <c r="G1022" s="403"/>
      <c r="H1022" s="285" t="s">
        <v>41</v>
      </c>
      <c r="I1022" s="288">
        <v>1</v>
      </c>
      <c r="J1022" s="287">
        <v>400.59</v>
      </c>
      <c r="K1022" s="287">
        <v>400.59</v>
      </c>
      <c r="O1022" s="40"/>
      <c r="P1022" s="40"/>
      <c r="Q1022" s="40"/>
      <c r="R1022" s="40"/>
      <c r="S1022" s="40"/>
      <c r="T1022" s="40"/>
      <c r="U1022" s="40"/>
      <c r="V1022" s="40"/>
      <c r="W1022" s="40"/>
      <c r="X1022" s="40"/>
      <c r="Y1022" s="40"/>
    </row>
    <row r="1023" spans="1:25" ht="15" customHeight="1" x14ac:dyDescent="0.2">
      <c r="A1023" s="40"/>
      <c r="B1023" s="276" t="s">
        <v>27</v>
      </c>
      <c r="C1023" s="277" t="s">
        <v>28</v>
      </c>
      <c r="D1023" s="276" t="s">
        <v>29</v>
      </c>
      <c r="E1023" s="276" t="s">
        <v>30</v>
      </c>
      <c r="F1023" s="405" t="s">
        <v>318</v>
      </c>
      <c r="G1023" s="406"/>
      <c r="H1023" s="284" t="s">
        <v>31</v>
      </c>
      <c r="I1023" s="277" t="s">
        <v>32</v>
      </c>
      <c r="J1023" s="277" t="s">
        <v>33</v>
      </c>
      <c r="K1023" s="277" t="s">
        <v>35</v>
      </c>
      <c r="O1023" s="40"/>
      <c r="P1023" s="40"/>
      <c r="Q1023" s="40"/>
      <c r="R1023" s="40"/>
      <c r="S1023" s="40"/>
      <c r="T1023" s="40"/>
      <c r="U1023" s="40"/>
      <c r="V1023" s="40"/>
      <c r="W1023" s="40"/>
      <c r="X1023" s="40"/>
      <c r="Y1023" s="40"/>
    </row>
    <row r="1024" spans="1:25" ht="15" customHeight="1" x14ac:dyDescent="0.2">
      <c r="A1024" s="40"/>
      <c r="B1024" s="278" t="s">
        <v>319</v>
      </c>
      <c r="C1024" s="291" t="s">
        <v>575</v>
      </c>
      <c r="D1024" s="278" t="s">
        <v>143</v>
      </c>
      <c r="E1024" s="278" t="s">
        <v>576</v>
      </c>
      <c r="F1024" s="407" t="s">
        <v>577</v>
      </c>
      <c r="G1024" s="407"/>
      <c r="H1024" s="290" t="s">
        <v>578</v>
      </c>
      <c r="I1024" s="294">
        <v>1.5</v>
      </c>
      <c r="J1024" s="292" t="s">
        <v>3684</v>
      </c>
      <c r="K1024" s="293" t="s">
        <v>3714</v>
      </c>
      <c r="O1024" s="40"/>
      <c r="P1024" s="40"/>
      <c r="Q1024" s="40"/>
      <c r="R1024" s="40"/>
      <c r="S1024" s="40"/>
      <c r="T1024" s="40"/>
      <c r="U1024" s="40"/>
      <c r="V1024" s="40"/>
      <c r="W1024" s="40"/>
      <c r="X1024" s="40"/>
      <c r="Y1024" s="40"/>
    </row>
    <row r="1025" spans="1:25" ht="15" customHeight="1" x14ac:dyDescent="0.2">
      <c r="A1025" s="40"/>
      <c r="B1025" s="274" t="s">
        <v>347</v>
      </c>
      <c r="C1025" s="296" t="s">
        <v>3615</v>
      </c>
      <c r="D1025" s="274" t="s">
        <v>143</v>
      </c>
      <c r="E1025" s="274" t="s">
        <v>2418</v>
      </c>
      <c r="F1025" s="404" t="s">
        <v>586</v>
      </c>
      <c r="G1025" s="404"/>
      <c r="H1025" s="295" t="s">
        <v>578</v>
      </c>
      <c r="I1025" s="298">
        <v>1.5</v>
      </c>
      <c r="J1025" s="297" t="s">
        <v>2419</v>
      </c>
      <c r="K1025" s="280" t="s">
        <v>2716</v>
      </c>
      <c r="O1025" s="40"/>
      <c r="P1025" s="40"/>
      <c r="Q1025" s="40"/>
      <c r="R1025" s="40"/>
      <c r="S1025" s="40"/>
      <c r="T1025" s="40"/>
      <c r="U1025" s="40"/>
      <c r="V1025" s="40"/>
      <c r="W1025" s="40"/>
      <c r="X1025" s="40"/>
      <c r="Y1025" s="40"/>
    </row>
    <row r="1026" spans="1:25" ht="15" customHeight="1" x14ac:dyDescent="0.2">
      <c r="A1026" s="40"/>
      <c r="B1026" s="278" t="s">
        <v>319</v>
      </c>
      <c r="C1026" s="291" t="s">
        <v>829</v>
      </c>
      <c r="D1026" s="278" t="s">
        <v>143</v>
      </c>
      <c r="E1026" s="278" t="s">
        <v>830</v>
      </c>
      <c r="F1026" s="407" t="s">
        <v>583</v>
      </c>
      <c r="G1026" s="407"/>
      <c r="H1026" s="290" t="s">
        <v>59</v>
      </c>
      <c r="I1026" s="294">
        <v>3.0000000000000001E-3</v>
      </c>
      <c r="J1026" s="292" t="s">
        <v>3715</v>
      </c>
      <c r="K1026" s="293" t="s">
        <v>3716</v>
      </c>
      <c r="O1026" s="40"/>
      <c r="P1026" s="40"/>
      <c r="Q1026" s="40"/>
      <c r="R1026" s="40"/>
      <c r="S1026" s="40"/>
      <c r="T1026" s="40"/>
      <c r="U1026" s="40"/>
      <c r="V1026" s="40"/>
      <c r="W1026" s="40"/>
      <c r="X1026" s="40"/>
      <c r="Y1026" s="40"/>
    </row>
    <row r="1027" spans="1:25" ht="15" customHeight="1" x14ac:dyDescent="0.2">
      <c r="A1027" s="40"/>
      <c r="B1027" s="278" t="s">
        <v>319</v>
      </c>
      <c r="C1027" s="291" t="s">
        <v>579</v>
      </c>
      <c r="D1027" s="278" t="s">
        <v>143</v>
      </c>
      <c r="E1027" s="278" t="s">
        <v>580</v>
      </c>
      <c r="F1027" s="407" t="s">
        <v>577</v>
      </c>
      <c r="G1027" s="407"/>
      <c r="H1027" s="290" t="s">
        <v>578</v>
      </c>
      <c r="I1027" s="294">
        <v>1</v>
      </c>
      <c r="J1027" s="292" t="s">
        <v>3693</v>
      </c>
      <c r="K1027" s="293" t="s">
        <v>3693</v>
      </c>
      <c r="O1027" s="40"/>
      <c r="P1027" s="40"/>
      <c r="Q1027" s="40"/>
      <c r="R1027" s="40"/>
      <c r="S1027" s="40"/>
      <c r="T1027" s="40"/>
      <c r="U1027" s="40"/>
      <c r="V1027" s="40"/>
      <c r="W1027" s="40"/>
      <c r="X1027" s="40"/>
      <c r="Y1027" s="40"/>
    </row>
    <row r="1028" spans="1:25" ht="15" customHeight="1" x14ac:dyDescent="0.2">
      <c r="A1028" s="40"/>
      <c r="B1028" s="274" t="s">
        <v>347</v>
      </c>
      <c r="C1028" s="296" t="s">
        <v>3717</v>
      </c>
      <c r="D1028" s="274" t="s">
        <v>143</v>
      </c>
      <c r="E1028" s="274" t="s">
        <v>3269</v>
      </c>
      <c r="F1028" s="404" t="s">
        <v>348</v>
      </c>
      <c r="G1028" s="404"/>
      <c r="H1028" s="295" t="s">
        <v>41</v>
      </c>
      <c r="I1028" s="298">
        <v>1</v>
      </c>
      <c r="J1028" s="297" t="s">
        <v>3402</v>
      </c>
      <c r="K1028" s="280" t="s">
        <v>3402</v>
      </c>
      <c r="O1028" s="40"/>
      <c r="P1028" s="40"/>
      <c r="Q1028" s="40"/>
      <c r="R1028" s="40"/>
      <c r="S1028" s="40"/>
      <c r="T1028" s="40"/>
      <c r="U1028" s="40"/>
      <c r="V1028" s="40"/>
      <c r="W1028" s="40"/>
      <c r="X1028" s="40"/>
      <c r="Y1028" s="40"/>
    </row>
    <row r="1029" spans="1:25" ht="15" customHeight="1" x14ac:dyDescent="0.2">
      <c r="A1029" s="40"/>
      <c r="B1029" s="274" t="s">
        <v>347</v>
      </c>
      <c r="C1029" s="296" t="s">
        <v>3639</v>
      </c>
      <c r="D1029" s="274" t="s">
        <v>143</v>
      </c>
      <c r="E1029" s="274" t="s">
        <v>2427</v>
      </c>
      <c r="F1029" s="404" t="s">
        <v>586</v>
      </c>
      <c r="G1029" s="404"/>
      <c r="H1029" s="295" t="s">
        <v>578</v>
      </c>
      <c r="I1029" s="298">
        <v>1</v>
      </c>
      <c r="J1029" s="297" t="s">
        <v>3640</v>
      </c>
      <c r="K1029" s="280" t="s">
        <v>3718</v>
      </c>
      <c r="O1029" s="40"/>
      <c r="P1029" s="40"/>
      <c r="Q1029" s="40"/>
      <c r="R1029" s="40"/>
      <c r="S1029" s="40"/>
      <c r="T1029" s="40"/>
      <c r="U1029" s="40"/>
      <c r="V1029" s="40"/>
      <c r="W1029" s="40"/>
      <c r="X1029" s="40"/>
      <c r="Y1029" s="40"/>
    </row>
    <row r="1030" spans="1:25" ht="15" customHeight="1" x14ac:dyDescent="0.2">
      <c r="A1030" s="40"/>
      <c r="B1030" s="408" t="s">
        <v>2416</v>
      </c>
      <c r="C1030" s="406"/>
      <c r="D1030" s="406"/>
      <c r="E1030" s="406"/>
      <c r="F1030" s="406"/>
      <c r="G1030" s="406"/>
      <c r="H1030" s="406"/>
      <c r="I1030" s="406"/>
      <c r="J1030" s="406"/>
      <c r="K1030" s="406"/>
      <c r="O1030" s="40"/>
      <c r="P1030" s="40"/>
      <c r="Q1030" s="40"/>
      <c r="R1030" s="40"/>
      <c r="S1030" s="40"/>
      <c r="T1030" s="40"/>
      <c r="U1030" s="40"/>
      <c r="V1030" s="40"/>
      <c r="W1030" s="40"/>
      <c r="X1030" s="40"/>
      <c r="Y1030" s="40"/>
    </row>
    <row r="1031" spans="1:25" ht="15" customHeight="1" x14ac:dyDescent="0.2">
      <c r="A1031" s="40"/>
      <c r="B1031" s="276" t="s">
        <v>27</v>
      </c>
      <c r="C1031" s="277" t="s">
        <v>28</v>
      </c>
      <c r="D1031" s="276" t="s">
        <v>29</v>
      </c>
      <c r="E1031" s="276" t="s">
        <v>30</v>
      </c>
      <c r="F1031" s="405" t="s">
        <v>318</v>
      </c>
      <c r="G1031" s="406"/>
      <c r="H1031" s="284" t="s">
        <v>31</v>
      </c>
      <c r="I1031" s="277" t="s">
        <v>32</v>
      </c>
      <c r="J1031" s="277" t="s">
        <v>33</v>
      </c>
      <c r="K1031" s="277" t="s">
        <v>35</v>
      </c>
      <c r="O1031" s="40"/>
      <c r="P1031" s="40"/>
      <c r="Q1031" s="40"/>
      <c r="R1031" s="40"/>
      <c r="S1031" s="40"/>
      <c r="T1031" s="40"/>
      <c r="U1031" s="40"/>
      <c r="V1031" s="40"/>
      <c r="W1031" s="40"/>
      <c r="X1031" s="40"/>
      <c r="Y1031" s="40"/>
    </row>
    <row r="1032" spans="1:25" ht="15" customHeight="1" x14ac:dyDescent="0.2">
      <c r="A1032" s="40"/>
      <c r="B1032" s="274" t="s">
        <v>347</v>
      </c>
      <c r="C1032" s="296" t="s">
        <v>3639</v>
      </c>
      <c r="D1032" s="274" t="s">
        <v>143</v>
      </c>
      <c r="E1032" s="274" t="s">
        <v>2427</v>
      </c>
      <c r="F1032" s="404" t="s">
        <v>586</v>
      </c>
      <c r="G1032" s="404"/>
      <c r="H1032" s="295" t="s">
        <v>578</v>
      </c>
      <c r="I1032" s="298">
        <v>1</v>
      </c>
      <c r="J1032" s="297" t="s">
        <v>3640</v>
      </c>
      <c r="K1032" s="280" t="s">
        <v>3718</v>
      </c>
      <c r="O1032" s="40"/>
      <c r="P1032" s="40"/>
      <c r="Q1032" s="40"/>
      <c r="R1032" s="40"/>
      <c r="S1032" s="40"/>
      <c r="T1032" s="40"/>
      <c r="U1032" s="40"/>
      <c r="V1032" s="40"/>
      <c r="W1032" s="40"/>
      <c r="X1032" s="40"/>
      <c r="Y1032" s="40"/>
    </row>
    <row r="1033" spans="1:25" ht="15" customHeight="1" x14ac:dyDescent="0.2">
      <c r="A1033" s="40"/>
      <c r="B1033" s="274" t="s">
        <v>347</v>
      </c>
      <c r="C1033" s="296" t="s">
        <v>3626</v>
      </c>
      <c r="D1033" s="274" t="s">
        <v>143</v>
      </c>
      <c r="E1033" s="274" t="s">
        <v>2434</v>
      </c>
      <c r="F1033" s="404" t="s">
        <v>348</v>
      </c>
      <c r="G1033" s="404"/>
      <c r="H1033" s="295" t="s">
        <v>2433</v>
      </c>
      <c r="I1033" s="298">
        <v>5.7775999999999999E-3</v>
      </c>
      <c r="J1033" s="297" t="s">
        <v>3627</v>
      </c>
      <c r="K1033" s="280" t="s">
        <v>2141</v>
      </c>
      <c r="O1033" s="40"/>
      <c r="P1033" s="40"/>
      <c r="Q1033" s="40"/>
      <c r="R1033" s="40"/>
      <c r="S1033" s="40"/>
      <c r="T1033" s="40"/>
      <c r="U1033" s="40"/>
      <c r="V1033" s="40"/>
      <c r="W1033" s="40"/>
      <c r="X1033" s="40"/>
      <c r="Y1033" s="40"/>
    </row>
    <row r="1034" spans="1:25" ht="15" customHeight="1" x14ac:dyDescent="0.2">
      <c r="A1034" s="40"/>
      <c r="B1034" s="274" t="s">
        <v>347</v>
      </c>
      <c r="C1034" s="296" t="s">
        <v>3635</v>
      </c>
      <c r="D1034" s="274" t="s">
        <v>143</v>
      </c>
      <c r="E1034" s="274" t="s">
        <v>1169</v>
      </c>
      <c r="F1034" s="404" t="s">
        <v>348</v>
      </c>
      <c r="G1034" s="404"/>
      <c r="H1034" s="295" t="s">
        <v>165</v>
      </c>
      <c r="I1034" s="298">
        <v>4.5215999999999998E-3</v>
      </c>
      <c r="J1034" s="297" t="s">
        <v>1868</v>
      </c>
      <c r="K1034" s="280" t="s">
        <v>2129</v>
      </c>
      <c r="O1034" s="40"/>
      <c r="P1034" s="40"/>
      <c r="Q1034" s="40"/>
      <c r="R1034" s="40"/>
      <c r="S1034" s="40"/>
      <c r="T1034" s="40"/>
      <c r="U1034" s="40"/>
      <c r="V1034" s="40"/>
      <c r="W1034" s="40"/>
      <c r="X1034" s="40"/>
      <c r="Y1034" s="40"/>
    </row>
    <row r="1035" spans="1:25" ht="15" customHeight="1" x14ac:dyDescent="0.2">
      <c r="A1035" s="40"/>
      <c r="B1035" s="274" t="s">
        <v>347</v>
      </c>
      <c r="C1035" s="296" t="s">
        <v>3634</v>
      </c>
      <c r="D1035" s="274" t="s">
        <v>143</v>
      </c>
      <c r="E1035" s="274" t="s">
        <v>1168</v>
      </c>
      <c r="F1035" s="404" t="s">
        <v>348</v>
      </c>
      <c r="G1035" s="404"/>
      <c r="H1035" s="295" t="s">
        <v>165</v>
      </c>
      <c r="I1035" s="298">
        <v>1.1304E-2</v>
      </c>
      <c r="J1035" s="297" t="s">
        <v>2138</v>
      </c>
      <c r="K1035" s="280" t="s">
        <v>2137</v>
      </c>
      <c r="O1035" s="40"/>
      <c r="P1035" s="40"/>
      <c r="Q1035" s="40"/>
      <c r="R1035" s="40"/>
      <c r="S1035" s="40"/>
      <c r="T1035" s="40"/>
      <c r="U1035" s="40"/>
      <c r="V1035" s="40"/>
      <c r="W1035" s="40"/>
      <c r="X1035" s="40"/>
      <c r="Y1035" s="40"/>
    </row>
    <row r="1036" spans="1:25" ht="15" customHeight="1" x14ac:dyDescent="0.2">
      <c r="A1036" s="40"/>
      <c r="B1036" s="274" t="s">
        <v>347</v>
      </c>
      <c r="C1036" s="296" t="s">
        <v>3631</v>
      </c>
      <c r="D1036" s="274" t="s">
        <v>143</v>
      </c>
      <c r="E1036" s="274" t="s">
        <v>2435</v>
      </c>
      <c r="F1036" s="404" t="s">
        <v>348</v>
      </c>
      <c r="G1036" s="404"/>
      <c r="H1036" s="295" t="s">
        <v>165</v>
      </c>
      <c r="I1036" s="298">
        <v>3.0239999999999998E-4</v>
      </c>
      <c r="J1036" s="297" t="s">
        <v>2122</v>
      </c>
      <c r="K1036" s="280" t="s">
        <v>2170</v>
      </c>
      <c r="O1036" s="40"/>
      <c r="P1036" s="40"/>
      <c r="Q1036" s="40"/>
      <c r="R1036" s="40"/>
      <c r="S1036" s="40"/>
      <c r="T1036" s="40"/>
      <c r="U1036" s="40"/>
      <c r="V1036" s="40"/>
      <c r="W1036" s="40"/>
      <c r="X1036" s="40"/>
      <c r="Y1036" s="40"/>
    </row>
    <row r="1037" spans="1:25" ht="15" customHeight="1" x14ac:dyDescent="0.2">
      <c r="A1037" s="40"/>
      <c r="B1037" s="274" t="s">
        <v>347</v>
      </c>
      <c r="C1037" s="296" t="s">
        <v>3596</v>
      </c>
      <c r="D1037" s="274" t="s">
        <v>143</v>
      </c>
      <c r="E1037" s="274" t="s">
        <v>2437</v>
      </c>
      <c r="F1037" s="404" t="s">
        <v>348</v>
      </c>
      <c r="G1037" s="404"/>
      <c r="H1037" s="295" t="s">
        <v>165</v>
      </c>
      <c r="I1037" s="298">
        <v>1.5072E-3</v>
      </c>
      <c r="J1037" s="297" t="s">
        <v>3597</v>
      </c>
      <c r="K1037" s="280" t="s">
        <v>2144</v>
      </c>
      <c r="O1037" s="40"/>
      <c r="P1037" s="40"/>
      <c r="Q1037" s="40"/>
      <c r="R1037" s="40"/>
      <c r="S1037" s="40"/>
      <c r="T1037" s="40"/>
      <c r="U1037" s="40"/>
      <c r="V1037" s="40"/>
      <c r="W1037" s="40"/>
      <c r="X1037" s="40"/>
      <c r="Y1037" s="40"/>
    </row>
    <row r="1038" spans="1:25" ht="15" customHeight="1" x14ac:dyDescent="0.2">
      <c r="A1038" s="40"/>
      <c r="B1038" s="274" t="s">
        <v>347</v>
      </c>
      <c r="C1038" s="296" t="s">
        <v>3598</v>
      </c>
      <c r="D1038" s="274" t="s">
        <v>143</v>
      </c>
      <c r="E1038" s="274" t="s">
        <v>1159</v>
      </c>
      <c r="F1038" s="404" t="s">
        <v>348</v>
      </c>
      <c r="G1038" s="404"/>
      <c r="H1038" s="295" t="s">
        <v>165</v>
      </c>
      <c r="I1038" s="298">
        <v>3.7680000000000001E-3</v>
      </c>
      <c r="J1038" s="297" t="s">
        <v>3599</v>
      </c>
      <c r="K1038" s="280" t="s">
        <v>2627</v>
      </c>
      <c r="O1038" s="40"/>
      <c r="P1038" s="40"/>
      <c r="Q1038" s="40"/>
      <c r="R1038" s="40"/>
      <c r="S1038" s="40"/>
      <c r="T1038" s="40"/>
      <c r="U1038" s="40"/>
      <c r="V1038" s="40"/>
      <c r="W1038" s="40"/>
      <c r="X1038" s="40"/>
      <c r="Y1038" s="40"/>
    </row>
    <row r="1039" spans="1:25" ht="15" customHeight="1" x14ac:dyDescent="0.2">
      <c r="A1039" s="40"/>
      <c r="B1039" s="274" t="s">
        <v>347</v>
      </c>
      <c r="C1039" s="296" t="s">
        <v>3625</v>
      </c>
      <c r="D1039" s="274" t="s">
        <v>143</v>
      </c>
      <c r="E1039" s="274" t="s">
        <v>1188</v>
      </c>
      <c r="F1039" s="404" t="s">
        <v>348</v>
      </c>
      <c r="G1039" s="404"/>
      <c r="H1039" s="295" t="s">
        <v>165</v>
      </c>
      <c r="I1039" s="298">
        <v>1E-4</v>
      </c>
      <c r="J1039" s="297" t="s">
        <v>1865</v>
      </c>
      <c r="K1039" s="280" t="s">
        <v>2117</v>
      </c>
      <c r="O1039" s="40"/>
      <c r="P1039" s="40"/>
      <c r="Q1039" s="40"/>
      <c r="R1039" s="40"/>
      <c r="S1039" s="40"/>
      <c r="T1039" s="40"/>
      <c r="U1039" s="40"/>
      <c r="V1039" s="40"/>
      <c r="W1039" s="40"/>
      <c r="X1039" s="40"/>
      <c r="Y1039" s="40"/>
    </row>
    <row r="1040" spans="1:25" ht="15" customHeight="1" x14ac:dyDescent="0.2">
      <c r="A1040" s="40"/>
      <c r="B1040" s="274" t="s">
        <v>347</v>
      </c>
      <c r="C1040" s="296" t="s">
        <v>3583</v>
      </c>
      <c r="D1040" s="274" t="s">
        <v>143</v>
      </c>
      <c r="E1040" s="274" t="s">
        <v>1158</v>
      </c>
      <c r="F1040" s="404" t="s">
        <v>348</v>
      </c>
      <c r="G1040" s="404"/>
      <c r="H1040" s="295" t="s">
        <v>165</v>
      </c>
      <c r="I1040" s="298">
        <v>0.25572159999999999</v>
      </c>
      <c r="J1040" s="297" t="s">
        <v>1850</v>
      </c>
      <c r="K1040" s="280" t="s">
        <v>2164</v>
      </c>
      <c r="O1040" s="40"/>
      <c r="P1040" s="40"/>
      <c r="Q1040" s="40"/>
      <c r="R1040" s="40"/>
      <c r="S1040" s="40"/>
      <c r="T1040" s="40"/>
      <c r="U1040" s="40"/>
      <c r="V1040" s="40"/>
      <c r="W1040" s="40"/>
      <c r="X1040" s="40"/>
      <c r="Y1040" s="40"/>
    </row>
    <row r="1041" spans="1:25" ht="15" customHeight="1" x14ac:dyDescent="0.2">
      <c r="A1041" s="40"/>
      <c r="B1041" s="274" t="s">
        <v>347</v>
      </c>
      <c r="C1041" s="296" t="s">
        <v>3636</v>
      </c>
      <c r="D1041" s="274" t="s">
        <v>143</v>
      </c>
      <c r="E1041" s="274" t="s">
        <v>2432</v>
      </c>
      <c r="F1041" s="404" t="s">
        <v>348</v>
      </c>
      <c r="G1041" s="404"/>
      <c r="H1041" s="295" t="s">
        <v>2433</v>
      </c>
      <c r="I1041" s="298">
        <v>2.0095999999999998E-3</v>
      </c>
      <c r="J1041" s="297" t="s">
        <v>3637</v>
      </c>
      <c r="K1041" s="280" t="s">
        <v>2196</v>
      </c>
      <c r="O1041" s="40"/>
      <c r="P1041" s="40"/>
      <c r="Q1041" s="40"/>
      <c r="R1041" s="40"/>
      <c r="S1041" s="40"/>
      <c r="T1041" s="40"/>
      <c r="U1041" s="40"/>
      <c r="V1041" s="40"/>
      <c r="W1041" s="40"/>
      <c r="X1041" s="40"/>
      <c r="Y1041" s="40"/>
    </row>
    <row r="1042" spans="1:25" ht="15" customHeight="1" x14ac:dyDescent="0.2">
      <c r="A1042" s="40"/>
      <c r="B1042" s="274" t="s">
        <v>347</v>
      </c>
      <c r="C1042" s="296" t="s">
        <v>3586</v>
      </c>
      <c r="D1042" s="274" t="s">
        <v>143</v>
      </c>
      <c r="E1042" s="274" t="s">
        <v>1162</v>
      </c>
      <c r="F1042" s="404" t="s">
        <v>348</v>
      </c>
      <c r="G1042" s="404"/>
      <c r="H1042" s="295" t="s">
        <v>165</v>
      </c>
      <c r="I1042" s="298">
        <v>4.5360000000000002E-4</v>
      </c>
      <c r="J1042" s="297" t="s">
        <v>2140</v>
      </c>
      <c r="K1042" s="280" t="s">
        <v>2117</v>
      </c>
      <c r="O1042" s="40"/>
      <c r="P1042" s="40"/>
      <c r="Q1042" s="40"/>
      <c r="R1042" s="40"/>
      <c r="S1042" s="40"/>
      <c r="T1042" s="40"/>
      <c r="U1042" s="40"/>
      <c r="V1042" s="40"/>
      <c r="W1042" s="40"/>
      <c r="X1042" s="40"/>
      <c r="Y1042" s="40"/>
    </row>
    <row r="1043" spans="1:25" ht="15" customHeight="1" x14ac:dyDescent="0.2">
      <c r="A1043" s="40"/>
      <c r="B1043" s="274" t="s">
        <v>347</v>
      </c>
      <c r="C1043" s="296" t="s">
        <v>3646</v>
      </c>
      <c r="D1043" s="274" t="s">
        <v>143</v>
      </c>
      <c r="E1043" s="274" t="s">
        <v>3647</v>
      </c>
      <c r="F1043" s="404" t="s">
        <v>348</v>
      </c>
      <c r="G1043" s="404"/>
      <c r="H1043" s="295" t="s">
        <v>1160</v>
      </c>
      <c r="I1043" s="298">
        <v>2.0095999999999998E-3</v>
      </c>
      <c r="J1043" s="297" t="s">
        <v>3648</v>
      </c>
      <c r="K1043" s="280" t="s">
        <v>2135</v>
      </c>
      <c r="O1043" s="40"/>
      <c r="P1043" s="40"/>
      <c r="Q1043" s="40"/>
      <c r="R1043" s="40"/>
      <c r="S1043" s="40"/>
      <c r="T1043" s="40"/>
      <c r="U1043" s="40"/>
      <c r="V1043" s="40"/>
      <c r="W1043" s="40"/>
      <c r="X1043" s="40"/>
      <c r="Y1043" s="40"/>
    </row>
    <row r="1044" spans="1:25" ht="15" customHeight="1" x14ac:dyDescent="0.2">
      <c r="A1044" s="40"/>
      <c r="B1044" s="274" t="s">
        <v>347</v>
      </c>
      <c r="C1044" s="296" t="s">
        <v>3682</v>
      </c>
      <c r="D1044" s="274" t="s">
        <v>143</v>
      </c>
      <c r="E1044" s="274" t="s">
        <v>2480</v>
      </c>
      <c r="F1044" s="404" t="s">
        <v>348</v>
      </c>
      <c r="G1044" s="404"/>
      <c r="H1044" s="295" t="s">
        <v>900</v>
      </c>
      <c r="I1044" s="298">
        <v>1.3566</v>
      </c>
      <c r="J1044" s="297" t="s">
        <v>3683</v>
      </c>
      <c r="K1044" s="280" t="s">
        <v>3720</v>
      </c>
      <c r="O1044" s="40"/>
      <c r="P1044" s="40"/>
      <c r="Q1044" s="40"/>
      <c r="R1044" s="40"/>
      <c r="S1044" s="40"/>
      <c r="T1044" s="40"/>
      <c r="U1044" s="40"/>
      <c r="V1044" s="40"/>
      <c r="W1044" s="40"/>
      <c r="X1044" s="40"/>
      <c r="Y1044" s="40"/>
    </row>
    <row r="1045" spans="1:25" ht="15" customHeight="1" x14ac:dyDescent="0.2">
      <c r="A1045" s="40"/>
      <c r="B1045" s="274" t="s">
        <v>347</v>
      </c>
      <c r="C1045" s="296" t="s">
        <v>3633</v>
      </c>
      <c r="D1045" s="274" t="s">
        <v>143</v>
      </c>
      <c r="E1045" s="274" t="s">
        <v>1187</v>
      </c>
      <c r="F1045" s="404" t="s">
        <v>348</v>
      </c>
      <c r="G1045" s="404"/>
      <c r="H1045" s="295" t="s">
        <v>165</v>
      </c>
      <c r="I1045" s="298">
        <v>1E-4</v>
      </c>
      <c r="J1045" s="297" t="s">
        <v>2150</v>
      </c>
      <c r="K1045" s="280" t="s">
        <v>2117</v>
      </c>
      <c r="O1045" s="40"/>
      <c r="P1045" s="40"/>
      <c r="Q1045" s="40"/>
      <c r="R1045" s="40"/>
      <c r="S1045" s="40"/>
      <c r="T1045" s="40"/>
      <c r="U1045" s="40"/>
      <c r="V1045" s="40"/>
      <c r="W1045" s="40"/>
      <c r="X1045" s="40"/>
      <c r="Y1045" s="40"/>
    </row>
    <row r="1046" spans="1:25" ht="15" customHeight="1" x14ac:dyDescent="0.2">
      <c r="A1046" s="40"/>
      <c r="B1046" s="274" t="s">
        <v>347</v>
      </c>
      <c r="C1046" s="296" t="s">
        <v>3632</v>
      </c>
      <c r="D1046" s="274" t="s">
        <v>143</v>
      </c>
      <c r="E1046" s="274" t="s">
        <v>1193</v>
      </c>
      <c r="F1046" s="404" t="s">
        <v>348</v>
      </c>
      <c r="G1046" s="404"/>
      <c r="H1046" s="295" t="s">
        <v>165</v>
      </c>
      <c r="I1046" s="298">
        <v>4.0000000000000002E-4</v>
      </c>
      <c r="J1046" s="297" t="s">
        <v>2159</v>
      </c>
      <c r="K1046" s="280" t="s">
        <v>2117</v>
      </c>
      <c r="O1046" s="40"/>
      <c r="P1046" s="40"/>
      <c r="Q1046" s="40"/>
      <c r="R1046" s="40"/>
      <c r="S1046" s="40"/>
      <c r="T1046" s="40"/>
      <c r="U1046" s="40"/>
      <c r="V1046" s="40"/>
      <c r="W1046" s="40"/>
      <c r="X1046" s="40"/>
      <c r="Y1046" s="40"/>
    </row>
    <row r="1047" spans="1:25" ht="15" customHeight="1" x14ac:dyDescent="0.2">
      <c r="A1047" s="40"/>
      <c r="B1047" s="274" t="s">
        <v>347</v>
      </c>
      <c r="C1047" s="296" t="s">
        <v>3605</v>
      </c>
      <c r="D1047" s="274" t="s">
        <v>143</v>
      </c>
      <c r="E1047" s="274" t="s">
        <v>1192</v>
      </c>
      <c r="F1047" s="404" t="s">
        <v>348</v>
      </c>
      <c r="G1047" s="404"/>
      <c r="H1047" s="295" t="s">
        <v>165</v>
      </c>
      <c r="I1047" s="298">
        <v>2.0000000000000001E-4</v>
      </c>
      <c r="J1047" s="297" t="s">
        <v>2153</v>
      </c>
      <c r="K1047" s="280" t="s">
        <v>2117</v>
      </c>
      <c r="O1047" s="40"/>
      <c r="P1047" s="40"/>
      <c r="Q1047" s="40"/>
      <c r="R1047" s="40"/>
      <c r="S1047" s="40"/>
      <c r="T1047" s="40"/>
      <c r="U1047" s="40"/>
      <c r="V1047" s="40"/>
      <c r="W1047" s="40"/>
      <c r="X1047" s="40"/>
      <c r="Y1047" s="40"/>
    </row>
    <row r="1048" spans="1:25" ht="15" customHeight="1" x14ac:dyDescent="0.2">
      <c r="A1048" s="40"/>
      <c r="B1048" s="274" t="s">
        <v>347</v>
      </c>
      <c r="C1048" s="296" t="s">
        <v>3613</v>
      </c>
      <c r="D1048" s="274" t="s">
        <v>143</v>
      </c>
      <c r="E1048" s="274" t="s">
        <v>1163</v>
      </c>
      <c r="F1048" s="404" t="s">
        <v>348</v>
      </c>
      <c r="G1048" s="404"/>
      <c r="H1048" s="295" t="s">
        <v>165</v>
      </c>
      <c r="I1048" s="298">
        <v>1.5119999999999999E-4</v>
      </c>
      <c r="J1048" s="297" t="s">
        <v>3614</v>
      </c>
      <c r="K1048" s="280" t="s">
        <v>2117</v>
      </c>
      <c r="O1048" s="40"/>
      <c r="P1048" s="40"/>
      <c r="Q1048" s="40"/>
      <c r="R1048" s="40"/>
      <c r="S1048" s="40"/>
      <c r="T1048" s="40"/>
      <c r="U1048" s="40"/>
      <c r="V1048" s="40"/>
      <c r="W1048" s="40"/>
      <c r="X1048" s="40"/>
      <c r="Y1048" s="40"/>
    </row>
    <row r="1049" spans="1:25" ht="15" customHeight="1" x14ac:dyDescent="0.2">
      <c r="A1049" s="40"/>
      <c r="B1049" s="274" t="s">
        <v>347</v>
      </c>
      <c r="C1049" s="296" t="s">
        <v>3604</v>
      </c>
      <c r="D1049" s="274" t="s">
        <v>143</v>
      </c>
      <c r="E1049" s="274" t="s">
        <v>1164</v>
      </c>
      <c r="F1049" s="404" t="s">
        <v>809</v>
      </c>
      <c r="G1049" s="404"/>
      <c r="H1049" s="295" t="s">
        <v>165</v>
      </c>
      <c r="I1049" s="298">
        <v>1.1304E-2</v>
      </c>
      <c r="J1049" s="297" t="s">
        <v>2145</v>
      </c>
      <c r="K1049" s="280" t="s">
        <v>2195</v>
      </c>
      <c r="O1049" s="40"/>
      <c r="P1049" s="40"/>
      <c r="Q1049" s="40"/>
      <c r="R1049" s="40"/>
      <c r="S1049" s="40"/>
      <c r="T1049" s="40"/>
      <c r="U1049" s="40"/>
      <c r="V1049" s="40"/>
      <c r="W1049" s="40"/>
      <c r="X1049" s="40"/>
      <c r="Y1049" s="40"/>
    </row>
    <row r="1050" spans="1:25" ht="15" customHeight="1" x14ac:dyDescent="0.2">
      <c r="A1050" s="40"/>
      <c r="B1050" s="274" t="s">
        <v>347</v>
      </c>
      <c r="C1050" s="296" t="s">
        <v>3587</v>
      </c>
      <c r="D1050" s="274" t="s">
        <v>143</v>
      </c>
      <c r="E1050" s="274" t="s">
        <v>2436</v>
      </c>
      <c r="F1050" s="404" t="s">
        <v>348</v>
      </c>
      <c r="G1050" s="404"/>
      <c r="H1050" s="295" t="s">
        <v>165</v>
      </c>
      <c r="I1050" s="298">
        <v>5.0239999999999996E-4</v>
      </c>
      <c r="J1050" s="297" t="s">
        <v>3588</v>
      </c>
      <c r="K1050" s="280" t="s">
        <v>2117</v>
      </c>
      <c r="O1050" s="40"/>
      <c r="P1050" s="40"/>
      <c r="Q1050" s="40"/>
      <c r="R1050" s="40"/>
      <c r="S1050" s="40"/>
      <c r="T1050" s="40"/>
      <c r="U1050" s="40"/>
      <c r="V1050" s="40"/>
      <c r="W1050" s="40"/>
      <c r="X1050" s="40"/>
      <c r="Y1050" s="40"/>
    </row>
    <row r="1051" spans="1:25" ht="15" customHeight="1" x14ac:dyDescent="0.2">
      <c r="A1051" s="40"/>
      <c r="B1051" s="274" t="s">
        <v>347</v>
      </c>
      <c r="C1051" s="296" t="s">
        <v>3601</v>
      </c>
      <c r="D1051" s="274" t="s">
        <v>143</v>
      </c>
      <c r="E1051" s="274" t="s">
        <v>1165</v>
      </c>
      <c r="F1051" s="404" t="s">
        <v>348</v>
      </c>
      <c r="G1051" s="404"/>
      <c r="H1051" s="295" t="s">
        <v>165</v>
      </c>
      <c r="I1051" s="298">
        <v>1.1304E-2</v>
      </c>
      <c r="J1051" s="297" t="s">
        <v>3602</v>
      </c>
      <c r="K1051" s="280" t="s">
        <v>2126</v>
      </c>
      <c r="O1051" s="40"/>
      <c r="P1051" s="40"/>
      <c r="Q1051" s="40"/>
      <c r="R1051" s="40"/>
      <c r="S1051" s="40"/>
      <c r="T1051" s="40"/>
      <c r="U1051" s="40"/>
      <c r="V1051" s="40"/>
      <c r="W1051" s="40"/>
      <c r="X1051" s="40"/>
      <c r="Y1051" s="40"/>
    </row>
    <row r="1052" spans="1:25" ht="15" customHeight="1" x14ac:dyDescent="0.2">
      <c r="A1052" s="40"/>
      <c r="B1052" s="274" t="s">
        <v>347</v>
      </c>
      <c r="C1052" s="296" t="s">
        <v>3594</v>
      </c>
      <c r="D1052" s="274" t="s">
        <v>143</v>
      </c>
      <c r="E1052" s="274" t="s">
        <v>1171</v>
      </c>
      <c r="F1052" s="404" t="s">
        <v>348</v>
      </c>
      <c r="G1052" s="404"/>
      <c r="H1052" s="295" t="s">
        <v>165</v>
      </c>
      <c r="I1052" s="298">
        <v>3.0239999999999998E-4</v>
      </c>
      <c r="J1052" s="297" t="s">
        <v>2139</v>
      </c>
      <c r="K1052" s="280" t="s">
        <v>2135</v>
      </c>
      <c r="O1052" s="40"/>
      <c r="P1052" s="40"/>
      <c r="Q1052" s="40"/>
      <c r="R1052" s="40"/>
      <c r="S1052" s="40"/>
      <c r="T1052" s="40"/>
      <c r="U1052" s="40"/>
      <c r="V1052" s="40"/>
      <c r="W1052" s="40"/>
      <c r="X1052" s="40"/>
      <c r="Y1052" s="40"/>
    </row>
    <row r="1053" spans="1:25" ht="15" customHeight="1" x14ac:dyDescent="0.2">
      <c r="A1053" s="40"/>
      <c r="B1053" s="274" t="s">
        <v>347</v>
      </c>
      <c r="C1053" s="296" t="s">
        <v>3591</v>
      </c>
      <c r="D1053" s="274" t="s">
        <v>143</v>
      </c>
      <c r="E1053" s="274" t="s">
        <v>1183</v>
      </c>
      <c r="F1053" s="404" t="s">
        <v>348</v>
      </c>
      <c r="G1053" s="404"/>
      <c r="H1053" s="295" t="s">
        <v>165</v>
      </c>
      <c r="I1053" s="298">
        <v>5.0000000000000001E-4</v>
      </c>
      <c r="J1053" s="297" t="s">
        <v>3592</v>
      </c>
      <c r="K1053" s="280" t="s">
        <v>2117</v>
      </c>
      <c r="O1053" s="40"/>
      <c r="P1053" s="40"/>
      <c r="Q1053" s="40"/>
      <c r="R1053" s="40"/>
      <c r="S1053" s="40"/>
      <c r="T1053" s="40"/>
      <c r="U1053" s="40"/>
      <c r="V1053" s="40"/>
      <c r="W1053" s="40"/>
      <c r="X1053" s="40"/>
      <c r="Y1053" s="40"/>
    </row>
    <row r="1054" spans="1:25" ht="15" customHeight="1" x14ac:dyDescent="0.2">
      <c r="A1054" s="40"/>
      <c r="B1054" s="274" t="s">
        <v>347</v>
      </c>
      <c r="C1054" s="296" t="s">
        <v>3717</v>
      </c>
      <c r="D1054" s="274" t="s">
        <v>143</v>
      </c>
      <c r="E1054" s="274" t="s">
        <v>3269</v>
      </c>
      <c r="F1054" s="404" t="s">
        <v>348</v>
      </c>
      <c r="G1054" s="404"/>
      <c r="H1054" s="295" t="s">
        <v>41</v>
      </c>
      <c r="I1054" s="298">
        <v>1</v>
      </c>
      <c r="J1054" s="297" t="s">
        <v>3402</v>
      </c>
      <c r="K1054" s="280" t="s">
        <v>3402</v>
      </c>
      <c r="L1054" s="281"/>
      <c r="O1054" s="40"/>
      <c r="P1054" s="40"/>
      <c r="Q1054" s="40"/>
      <c r="R1054" s="40"/>
      <c r="S1054" s="40"/>
      <c r="T1054" s="40"/>
      <c r="U1054" s="40"/>
      <c r="V1054" s="40"/>
      <c r="W1054" s="40"/>
      <c r="X1054" s="40"/>
      <c r="Y1054" s="40"/>
    </row>
    <row r="1055" spans="1:25" ht="15" customHeight="1" x14ac:dyDescent="0.2">
      <c r="A1055" s="40"/>
      <c r="B1055" s="274" t="s">
        <v>347</v>
      </c>
      <c r="C1055" s="296" t="s">
        <v>3721</v>
      </c>
      <c r="D1055" s="274" t="s">
        <v>143</v>
      </c>
      <c r="E1055" s="274" t="s">
        <v>2533</v>
      </c>
      <c r="F1055" s="404" t="s">
        <v>348</v>
      </c>
      <c r="G1055" s="404"/>
      <c r="H1055" s="295" t="s">
        <v>59</v>
      </c>
      <c r="I1055" s="298">
        <v>3.2399999999999998E-3</v>
      </c>
      <c r="J1055" s="297" t="s">
        <v>3722</v>
      </c>
      <c r="K1055" s="280" t="s">
        <v>2128</v>
      </c>
      <c r="L1055" s="281"/>
      <c r="O1055" s="40"/>
      <c r="P1055" s="40"/>
      <c r="Q1055" s="40"/>
      <c r="R1055" s="40"/>
      <c r="S1055" s="40"/>
      <c r="T1055" s="40"/>
      <c r="U1055" s="40"/>
      <c r="V1055" s="40"/>
      <c r="W1055" s="40"/>
      <c r="X1055" s="40"/>
      <c r="Y1055" s="40"/>
    </row>
    <row r="1056" spans="1:25" ht="15" customHeight="1" x14ac:dyDescent="0.2">
      <c r="A1056" s="40"/>
      <c r="B1056" s="274" t="s">
        <v>347</v>
      </c>
      <c r="C1056" s="296" t="s">
        <v>3600</v>
      </c>
      <c r="D1056" s="274" t="s">
        <v>143</v>
      </c>
      <c r="E1056" s="274" t="s">
        <v>1189</v>
      </c>
      <c r="F1056" s="404" t="s">
        <v>348</v>
      </c>
      <c r="G1056" s="404"/>
      <c r="H1056" s="295" t="s">
        <v>165</v>
      </c>
      <c r="I1056" s="298">
        <v>6.9999999999999999E-4</v>
      </c>
      <c r="J1056" s="297" t="s">
        <v>2148</v>
      </c>
      <c r="K1056" s="280" t="s">
        <v>2117</v>
      </c>
      <c r="L1056" s="281"/>
      <c r="O1056" s="40"/>
      <c r="P1056" s="40"/>
      <c r="Q1056" s="40"/>
      <c r="R1056" s="40"/>
      <c r="S1056" s="40"/>
      <c r="T1056" s="40"/>
      <c r="U1056" s="40"/>
      <c r="V1056" s="40"/>
      <c r="W1056" s="40"/>
      <c r="X1056" s="40"/>
      <c r="Y1056" s="40"/>
    </row>
    <row r="1057" spans="1:25" ht="15" customHeight="1" x14ac:dyDescent="0.2">
      <c r="A1057" s="40"/>
      <c r="B1057" s="274" t="s">
        <v>347</v>
      </c>
      <c r="C1057" s="296" t="s">
        <v>3645</v>
      </c>
      <c r="D1057" s="274" t="s">
        <v>143</v>
      </c>
      <c r="E1057" s="274" t="s">
        <v>1161</v>
      </c>
      <c r="F1057" s="404" t="s">
        <v>348</v>
      </c>
      <c r="G1057" s="404"/>
      <c r="H1057" s="295" t="s">
        <v>165</v>
      </c>
      <c r="I1057" s="298">
        <v>0.20767920000000001</v>
      </c>
      <c r="J1057" s="297" t="s">
        <v>2143</v>
      </c>
      <c r="K1057" s="280" t="s">
        <v>3424</v>
      </c>
      <c r="L1057" s="281"/>
      <c r="O1057" s="40"/>
      <c r="P1057" s="40"/>
      <c r="Q1057" s="40"/>
      <c r="R1057" s="40"/>
      <c r="S1057" s="40"/>
      <c r="T1057" s="40"/>
      <c r="U1057" s="40"/>
      <c r="V1057" s="40"/>
      <c r="W1057" s="40"/>
      <c r="X1057" s="40"/>
      <c r="Y1057" s="40"/>
    </row>
    <row r="1058" spans="1:25" ht="15" customHeight="1" x14ac:dyDescent="0.2">
      <c r="A1058" s="40"/>
      <c r="B1058" s="274" t="s">
        <v>347</v>
      </c>
      <c r="C1058" s="296" t="s">
        <v>3638</v>
      </c>
      <c r="D1058" s="274" t="s">
        <v>143</v>
      </c>
      <c r="E1058" s="274" t="s">
        <v>1186</v>
      </c>
      <c r="F1058" s="404" t="s">
        <v>348</v>
      </c>
      <c r="G1058" s="404"/>
      <c r="H1058" s="295" t="s">
        <v>165</v>
      </c>
      <c r="I1058" s="298">
        <v>2.0000000000000001E-4</v>
      </c>
      <c r="J1058" s="297" t="s">
        <v>2162</v>
      </c>
      <c r="K1058" s="280" t="s">
        <v>2117</v>
      </c>
      <c r="L1058" s="281"/>
      <c r="O1058" s="40"/>
      <c r="P1058" s="40"/>
      <c r="Q1058" s="40"/>
      <c r="R1058" s="40"/>
      <c r="S1058" s="40"/>
      <c r="T1058" s="40"/>
      <c r="U1058" s="40"/>
      <c r="V1058" s="40"/>
      <c r="W1058" s="40"/>
      <c r="X1058" s="40"/>
      <c r="Y1058" s="40"/>
    </row>
    <row r="1059" spans="1:25" ht="15" customHeight="1" x14ac:dyDescent="0.2">
      <c r="A1059" s="40"/>
      <c r="B1059" s="274" t="s">
        <v>347</v>
      </c>
      <c r="C1059" s="296" t="s">
        <v>3606</v>
      </c>
      <c r="D1059" s="274" t="s">
        <v>143</v>
      </c>
      <c r="E1059" s="274" t="s">
        <v>1166</v>
      </c>
      <c r="F1059" s="404" t="s">
        <v>809</v>
      </c>
      <c r="G1059" s="404"/>
      <c r="H1059" s="295" t="s">
        <v>1167</v>
      </c>
      <c r="I1059" s="298">
        <v>1.0047999999999999E-3</v>
      </c>
      <c r="J1059" s="297" t="s">
        <v>2136</v>
      </c>
      <c r="K1059" s="280" t="s">
        <v>2557</v>
      </c>
      <c r="L1059" s="281"/>
      <c r="O1059" s="40"/>
      <c r="P1059" s="40"/>
      <c r="Q1059" s="40"/>
      <c r="R1059" s="40"/>
      <c r="S1059" s="40"/>
      <c r="T1059" s="40"/>
      <c r="U1059" s="40"/>
      <c r="V1059" s="40"/>
      <c r="W1059" s="40"/>
      <c r="X1059" s="40"/>
      <c r="Y1059" s="40"/>
    </row>
    <row r="1060" spans="1:25" ht="15" customHeight="1" x14ac:dyDescent="0.2">
      <c r="A1060" s="40"/>
      <c r="B1060" s="274" t="s">
        <v>347</v>
      </c>
      <c r="C1060" s="296" t="s">
        <v>3616</v>
      </c>
      <c r="D1060" s="274" t="s">
        <v>143</v>
      </c>
      <c r="E1060" s="274" t="s">
        <v>1170</v>
      </c>
      <c r="F1060" s="404" t="s">
        <v>809</v>
      </c>
      <c r="G1060" s="404"/>
      <c r="H1060" s="295" t="s">
        <v>165</v>
      </c>
      <c r="I1060" s="298">
        <v>0.25572159999999999</v>
      </c>
      <c r="J1060" s="297" t="s">
        <v>1858</v>
      </c>
      <c r="K1060" s="280" t="s">
        <v>3719</v>
      </c>
      <c r="L1060" s="281"/>
      <c r="O1060" s="40"/>
      <c r="P1060" s="40"/>
      <c r="Q1060" s="40"/>
      <c r="R1060" s="40"/>
      <c r="S1060" s="40"/>
      <c r="T1060" s="40"/>
      <c r="U1060" s="40"/>
      <c r="V1060" s="40"/>
      <c r="W1060" s="40"/>
      <c r="X1060" s="40"/>
      <c r="Y1060" s="40"/>
    </row>
    <row r="1061" spans="1:25" ht="15" customHeight="1" x14ac:dyDescent="0.2">
      <c r="A1061" s="40"/>
      <c r="B1061" s="274" t="s">
        <v>347</v>
      </c>
      <c r="C1061" s="296" t="s">
        <v>3615</v>
      </c>
      <c r="D1061" s="274" t="s">
        <v>143</v>
      </c>
      <c r="E1061" s="274" t="s">
        <v>2418</v>
      </c>
      <c r="F1061" s="404" t="s">
        <v>586</v>
      </c>
      <c r="G1061" s="404"/>
      <c r="H1061" s="295" t="s">
        <v>578</v>
      </c>
      <c r="I1061" s="298">
        <v>1.512</v>
      </c>
      <c r="J1061" s="297" t="s">
        <v>2419</v>
      </c>
      <c r="K1061" s="280" t="s">
        <v>3403</v>
      </c>
      <c r="L1061" s="281"/>
      <c r="O1061" s="40"/>
      <c r="P1061" s="40"/>
      <c r="Q1061" s="40"/>
      <c r="R1061" s="40"/>
      <c r="S1061" s="40"/>
      <c r="T1061" s="40"/>
      <c r="U1061" s="40"/>
      <c r="V1061" s="40"/>
      <c r="W1061" s="40"/>
      <c r="X1061" s="40"/>
      <c r="Y1061" s="40"/>
    </row>
    <row r="1062" spans="1:25" ht="15" customHeight="1" x14ac:dyDescent="0.2">
      <c r="A1062" s="40"/>
      <c r="B1062" s="274" t="s">
        <v>347</v>
      </c>
      <c r="C1062" s="296" t="s">
        <v>3649</v>
      </c>
      <c r="D1062" s="274" t="s">
        <v>143</v>
      </c>
      <c r="E1062" s="274" t="s">
        <v>1185</v>
      </c>
      <c r="F1062" s="404" t="s">
        <v>348</v>
      </c>
      <c r="G1062" s="404"/>
      <c r="H1062" s="295" t="s">
        <v>165</v>
      </c>
      <c r="I1062" s="298">
        <v>2.0000000000000001E-4</v>
      </c>
      <c r="J1062" s="297" t="s">
        <v>3650</v>
      </c>
      <c r="K1062" s="280" t="s">
        <v>2117</v>
      </c>
      <c r="L1062" s="281"/>
      <c r="O1062" s="40"/>
      <c r="P1062" s="40"/>
      <c r="Q1062" s="40"/>
      <c r="R1062" s="40"/>
      <c r="S1062" s="40"/>
      <c r="T1062" s="40"/>
      <c r="U1062" s="40"/>
      <c r="V1062" s="40"/>
      <c r="W1062" s="40"/>
      <c r="X1062" s="40"/>
      <c r="Y1062" s="40"/>
    </row>
    <row r="1063" spans="1:25" ht="15" customHeight="1" x14ac:dyDescent="0.2">
      <c r="A1063" s="40"/>
      <c r="B1063" s="274" t="s">
        <v>347</v>
      </c>
      <c r="C1063" s="296" t="s">
        <v>3611</v>
      </c>
      <c r="D1063" s="274" t="s">
        <v>143</v>
      </c>
      <c r="E1063" s="274" t="s">
        <v>1190</v>
      </c>
      <c r="F1063" s="404" t="s">
        <v>348</v>
      </c>
      <c r="G1063" s="404"/>
      <c r="H1063" s="295" t="s">
        <v>197</v>
      </c>
      <c r="I1063" s="298">
        <v>6.9999999999999999E-4</v>
      </c>
      <c r="J1063" s="297" t="s">
        <v>2154</v>
      </c>
      <c r="K1063" s="280" t="s">
        <v>2117</v>
      </c>
      <c r="L1063" s="281"/>
      <c r="O1063" s="40"/>
      <c r="P1063" s="40"/>
      <c r="Q1063" s="40"/>
      <c r="R1063" s="40"/>
      <c r="S1063" s="40"/>
      <c r="T1063" s="40"/>
      <c r="U1063" s="40"/>
      <c r="V1063" s="40"/>
      <c r="W1063" s="40"/>
      <c r="X1063" s="40"/>
      <c r="Y1063" s="40"/>
    </row>
    <row r="1064" spans="1:25" ht="15" customHeight="1" x14ac:dyDescent="0.2">
      <c r="A1064" s="40"/>
      <c r="B1064" s="274" t="s">
        <v>347</v>
      </c>
      <c r="C1064" s="296" t="s">
        <v>3651</v>
      </c>
      <c r="D1064" s="274" t="s">
        <v>143</v>
      </c>
      <c r="E1064" s="274" t="s">
        <v>1184</v>
      </c>
      <c r="F1064" s="404" t="s">
        <v>348</v>
      </c>
      <c r="G1064" s="404"/>
      <c r="H1064" s="295" t="s">
        <v>165</v>
      </c>
      <c r="I1064" s="298">
        <v>4.0000000000000002E-4</v>
      </c>
      <c r="J1064" s="297" t="s">
        <v>2163</v>
      </c>
      <c r="K1064" s="280" t="s">
        <v>2117</v>
      </c>
      <c r="L1064" s="281"/>
      <c r="O1064" s="40"/>
      <c r="P1064" s="40"/>
      <c r="Q1064" s="40"/>
      <c r="R1064" s="40"/>
      <c r="S1064" s="40"/>
      <c r="T1064" s="40"/>
      <c r="U1064" s="40"/>
      <c r="V1064" s="40"/>
      <c r="W1064" s="40"/>
      <c r="X1064" s="40"/>
      <c r="Y1064" s="40"/>
    </row>
    <row r="1065" spans="1:25" ht="15" customHeight="1" x14ac:dyDescent="0.2">
      <c r="A1065" s="40"/>
      <c r="B1065" s="274" t="s">
        <v>347</v>
      </c>
      <c r="C1065" s="296" t="s">
        <v>3584</v>
      </c>
      <c r="D1065" s="274" t="s">
        <v>143</v>
      </c>
      <c r="E1065" s="274" t="s">
        <v>1191</v>
      </c>
      <c r="F1065" s="404" t="s">
        <v>348</v>
      </c>
      <c r="G1065" s="404"/>
      <c r="H1065" s="295" t="s">
        <v>165</v>
      </c>
      <c r="I1065" s="298">
        <v>1E-4</v>
      </c>
      <c r="J1065" s="297" t="s">
        <v>2156</v>
      </c>
      <c r="K1065" s="280" t="s">
        <v>2125</v>
      </c>
      <c r="L1065" s="281"/>
      <c r="O1065" s="40"/>
      <c r="P1065" s="40"/>
      <c r="Q1065" s="40"/>
      <c r="R1065" s="40"/>
      <c r="S1065" s="40"/>
      <c r="T1065" s="40"/>
      <c r="U1065" s="40"/>
      <c r="V1065" s="40"/>
      <c r="W1065" s="40"/>
      <c r="X1065" s="40"/>
      <c r="Y1065" s="40"/>
    </row>
    <row r="1066" spans="1:25" ht="15" customHeight="1" x14ac:dyDescent="0.2">
      <c r="A1066" s="40"/>
      <c r="B1066" s="275"/>
      <c r="C1066" s="275"/>
      <c r="D1066" s="275"/>
      <c r="E1066" s="275"/>
      <c r="F1066" s="275" t="s">
        <v>331</v>
      </c>
      <c r="G1066" s="302">
        <v>39.75</v>
      </c>
      <c r="H1066" s="275" t="s">
        <v>332</v>
      </c>
      <c r="I1066" s="302">
        <v>0</v>
      </c>
      <c r="J1066" s="275" t="s">
        <v>333</v>
      </c>
      <c r="K1066" s="302">
        <v>39.75</v>
      </c>
      <c r="L1066" s="281"/>
      <c r="O1066" s="40"/>
      <c r="P1066" s="40"/>
      <c r="Q1066" s="40"/>
      <c r="R1066" s="40"/>
      <c r="S1066" s="40"/>
      <c r="T1066" s="40"/>
      <c r="U1066" s="40"/>
      <c r="V1066" s="40"/>
      <c r="W1066" s="40"/>
      <c r="X1066" s="40"/>
      <c r="Y1066" s="40"/>
    </row>
    <row r="1067" spans="1:25" ht="15" customHeight="1" thickBot="1" x14ac:dyDescent="0.25">
      <c r="A1067" s="40"/>
      <c r="B1067" s="275"/>
      <c r="C1067" s="275"/>
      <c r="D1067" s="275"/>
      <c r="E1067" s="275"/>
      <c r="F1067" s="275" t="s">
        <v>334</v>
      </c>
      <c r="G1067" s="302">
        <v>83.36</v>
      </c>
      <c r="H1067" s="275"/>
      <c r="I1067" s="409" t="s">
        <v>335</v>
      </c>
      <c r="J1067" s="409"/>
      <c r="K1067" s="302">
        <v>483.95</v>
      </c>
      <c r="L1067" s="281"/>
      <c r="O1067" s="40"/>
      <c r="P1067" s="40"/>
      <c r="Q1067" s="40"/>
      <c r="R1067" s="40"/>
      <c r="S1067" s="40"/>
      <c r="T1067" s="40"/>
      <c r="U1067" s="40"/>
      <c r="V1067" s="40"/>
      <c r="W1067" s="40"/>
      <c r="X1067" s="40"/>
      <c r="Y1067" s="40"/>
    </row>
    <row r="1068" spans="1:25" ht="15" customHeight="1" thickTop="1" x14ac:dyDescent="0.2">
      <c r="A1068" s="40"/>
      <c r="B1068" s="289"/>
      <c r="C1068" s="289"/>
      <c r="D1068" s="289"/>
      <c r="E1068" s="289"/>
      <c r="F1068" s="289"/>
      <c r="G1068" s="289"/>
      <c r="H1068" s="289"/>
      <c r="I1068" s="289"/>
      <c r="J1068" s="289"/>
      <c r="K1068" s="289"/>
      <c r="L1068" s="289"/>
      <c r="O1068" s="40"/>
      <c r="P1068" s="40"/>
      <c r="Q1068" s="40"/>
      <c r="R1068" s="40"/>
      <c r="S1068" s="40"/>
      <c r="T1068" s="40"/>
      <c r="U1068" s="40"/>
      <c r="V1068" s="40"/>
      <c r="W1068" s="40"/>
      <c r="X1068" s="40"/>
      <c r="Y1068" s="40"/>
    </row>
    <row r="1069" spans="1:25" ht="15" customHeight="1" x14ac:dyDescent="0.2">
      <c r="A1069" s="40"/>
      <c r="B1069" s="276" t="s">
        <v>1914</v>
      </c>
      <c r="C1069" s="277" t="s">
        <v>28</v>
      </c>
      <c r="D1069" s="276" t="s">
        <v>29</v>
      </c>
      <c r="E1069" s="276" t="s">
        <v>30</v>
      </c>
      <c r="F1069" s="405" t="s">
        <v>318</v>
      </c>
      <c r="G1069" s="405"/>
      <c r="H1069" s="284" t="s">
        <v>31</v>
      </c>
      <c r="I1069" s="277" t="s">
        <v>32</v>
      </c>
      <c r="J1069" s="277" t="s">
        <v>2407</v>
      </c>
      <c r="K1069" s="277" t="s">
        <v>33</v>
      </c>
      <c r="L1069" s="277" t="s">
        <v>35</v>
      </c>
      <c r="O1069" s="40"/>
      <c r="P1069" s="40"/>
      <c r="Q1069" s="40"/>
      <c r="R1069" s="40"/>
      <c r="S1069" s="40"/>
      <c r="T1069" s="40"/>
      <c r="U1069" s="40"/>
      <c r="V1069" s="40"/>
      <c r="W1069" s="40"/>
      <c r="X1069" s="40"/>
      <c r="Y1069" s="40"/>
    </row>
    <row r="1070" spans="1:25" ht="15" customHeight="1" x14ac:dyDescent="0.2">
      <c r="A1070" s="40"/>
      <c r="B1070" s="273" t="s">
        <v>319</v>
      </c>
      <c r="C1070" s="286" t="s">
        <v>251</v>
      </c>
      <c r="D1070" s="273" t="s">
        <v>40</v>
      </c>
      <c r="E1070" s="273" t="s">
        <v>3723</v>
      </c>
      <c r="F1070" s="403" t="s">
        <v>344</v>
      </c>
      <c r="G1070" s="403"/>
      <c r="H1070" s="285" t="s">
        <v>41</v>
      </c>
      <c r="I1070" s="288">
        <v>1</v>
      </c>
      <c r="J1070" s="287"/>
      <c r="K1070" s="287">
        <v>872.8</v>
      </c>
      <c r="L1070" s="287">
        <v>872.8</v>
      </c>
      <c r="O1070" s="40"/>
      <c r="P1070" s="40"/>
      <c r="Q1070" s="40"/>
      <c r="R1070" s="40"/>
      <c r="S1070" s="40"/>
      <c r="T1070" s="40"/>
      <c r="U1070" s="40"/>
      <c r="V1070" s="40"/>
      <c r="W1070" s="40"/>
      <c r="X1070" s="40"/>
      <c r="Y1070" s="40"/>
    </row>
    <row r="1071" spans="1:25" ht="15" customHeight="1" x14ac:dyDescent="0.2">
      <c r="A1071" s="40"/>
      <c r="B1071" s="278" t="s">
        <v>321</v>
      </c>
      <c r="C1071" s="291" t="s">
        <v>468</v>
      </c>
      <c r="D1071" s="278" t="s">
        <v>40</v>
      </c>
      <c r="E1071" s="278" t="s">
        <v>469</v>
      </c>
      <c r="F1071" s="407" t="s">
        <v>324</v>
      </c>
      <c r="G1071" s="407"/>
      <c r="H1071" s="290" t="s">
        <v>325</v>
      </c>
      <c r="I1071" s="294">
        <v>1.0104139000000001</v>
      </c>
      <c r="J1071" s="294">
        <v>0</v>
      </c>
      <c r="K1071" s="292">
        <v>27.93</v>
      </c>
      <c r="L1071" s="292">
        <v>28.22</v>
      </c>
      <c r="O1071" s="40"/>
      <c r="P1071" s="40"/>
      <c r="Q1071" s="40"/>
      <c r="R1071" s="40"/>
      <c r="S1071" s="40"/>
      <c r="T1071" s="40"/>
      <c r="U1071" s="40"/>
      <c r="V1071" s="40"/>
      <c r="W1071" s="40"/>
      <c r="X1071" s="40"/>
      <c r="Y1071" s="40"/>
    </row>
    <row r="1072" spans="1:25" ht="15" customHeight="1" x14ac:dyDescent="0.2">
      <c r="A1072" s="40"/>
      <c r="B1072" s="278" t="s">
        <v>321</v>
      </c>
      <c r="C1072" s="291" t="s">
        <v>322</v>
      </c>
      <c r="D1072" s="278" t="s">
        <v>40</v>
      </c>
      <c r="E1072" s="278" t="s">
        <v>323</v>
      </c>
      <c r="F1072" s="407" t="s">
        <v>324</v>
      </c>
      <c r="G1072" s="407"/>
      <c r="H1072" s="290" t="s">
        <v>325</v>
      </c>
      <c r="I1072" s="294">
        <v>0.50520690000000001</v>
      </c>
      <c r="J1072" s="294">
        <v>0</v>
      </c>
      <c r="K1072" s="292">
        <v>23.08</v>
      </c>
      <c r="L1072" s="292">
        <v>11.66</v>
      </c>
      <c r="O1072" s="40"/>
      <c r="P1072" s="40"/>
      <c r="Q1072" s="40"/>
      <c r="R1072" s="40"/>
      <c r="S1072" s="40"/>
      <c r="T1072" s="40"/>
      <c r="U1072" s="40"/>
      <c r="V1072" s="40"/>
      <c r="W1072" s="40"/>
      <c r="X1072" s="40"/>
      <c r="Y1072" s="40"/>
    </row>
    <row r="1073" spans="1:25" ht="15" customHeight="1" x14ac:dyDescent="0.2">
      <c r="A1073" s="40"/>
      <c r="B1073" s="274" t="s">
        <v>347</v>
      </c>
      <c r="C1073" s="296" t="s">
        <v>847</v>
      </c>
      <c r="D1073" s="274" t="s">
        <v>40</v>
      </c>
      <c r="E1073" s="274" t="s">
        <v>848</v>
      </c>
      <c r="F1073" s="404" t="s">
        <v>348</v>
      </c>
      <c r="G1073" s="404"/>
      <c r="H1073" s="295" t="s">
        <v>44</v>
      </c>
      <c r="I1073" s="298">
        <v>24.4</v>
      </c>
      <c r="J1073" s="298">
        <v>0</v>
      </c>
      <c r="K1073" s="297">
        <v>0.19</v>
      </c>
      <c r="L1073" s="297">
        <v>4.63</v>
      </c>
      <c r="O1073" s="40"/>
      <c r="P1073" s="40"/>
      <c r="Q1073" s="40"/>
      <c r="R1073" s="40"/>
      <c r="S1073" s="40"/>
      <c r="T1073" s="40"/>
      <c r="U1073" s="40"/>
      <c r="V1073" s="40"/>
      <c r="W1073" s="40"/>
      <c r="X1073" s="40"/>
      <c r="Y1073" s="40"/>
    </row>
    <row r="1074" spans="1:25" ht="15" customHeight="1" x14ac:dyDescent="0.2">
      <c r="A1074" s="40"/>
      <c r="B1074" s="274" t="s">
        <v>347</v>
      </c>
      <c r="C1074" s="296" t="s">
        <v>849</v>
      </c>
      <c r="D1074" s="274" t="s">
        <v>40</v>
      </c>
      <c r="E1074" s="274" t="s">
        <v>3724</v>
      </c>
      <c r="F1074" s="404" t="s">
        <v>348</v>
      </c>
      <c r="G1074" s="404"/>
      <c r="H1074" s="295" t="s">
        <v>44</v>
      </c>
      <c r="I1074" s="298">
        <v>2.0832999999999999</v>
      </c>
      <c r="J1074" s="298">
        <v>0</v>
      </c>
      <c r="K1074" s="297">
        <v>383.78</v>
      </c>
      <c r="L1074" s="297">
        <v>799.52</v>
      </c>
      <c r="O1074" s="40"/>
      <c r="P1074" s="40"/>
      <c r="Q1074" s="40"/>
      <c r="R1074" s="40"/>
      <c r="S1074" s="40"/>
      <c r="T1074" s="40"/>
      <c r="U1074" s="40"/>
      <c r="V1074" s="40"/>
      <c r="W1074" s="40"/>
      <c r="X1074" s="40"/>
      <c r="Y1074" s="40"/>
    </row>
    <row r="1075" spans="1:25" ht="15" customHeight="1" x14ac:dyDescent="0.2">
      <c r="A1075" s="40"/>
      <c r="B1075" s="274" t="s">
        <v>347</v>
      </c>
      <c r="C1075" s="296" t="s">
        <v>850</v>
      </c>
      <c r="D1075" s="274" t="s">
        <v>40</v>
      </c>
      <c r="E1075" s="274" t="s">
        <v>851</v>
      </c>
      <c r="F1075" s="404" t="s">
        <v>348</v>
      </c>
      <c r="G1075" s="404"/>
      <c r="H1075" s="295" t="s">
        <v>44</v>
      </c>
      <c r="I1075" s="298">
        <v>1.16875</v>
      </c>
      <c r="J1075" s="298">
        <v>0</v>
      </c>
      <c r="K1075" s="297">
        <v>24.62</v>
      </c>
      <c r="L1075" s="297">
        <v>28.77</v>
      </c>
      <c r="O1075" s="40"/>
      <c r="P1075" s="40"/>
      <c r="Q1075" s="40"/>
      <c r="R1075" s="40"/>
      <c r="S1075" s="40"/>
      <c r="T1075" s="40"/>
      <c r="U1075" s="40"/>
      <c r="V1075" s="40"/>
      <c r="W1075" s="40"/>
      <c r="X1075" s="40"/>
      <c r="Y1075" s="40"/>
    </row>
    <row r="1076" spans="1:25" ht="15" customHeight="1" x14ac:dyDescent="0.2">
      <c r="A1076" s="40"/>
      <c r="B1076" s="275"/>
      <c r="C1076" s="275"/>
      <c r="D1076" s="275"/>
      <c r="E1076" s="275"/>
      <c r="F1076" s="275"/>
      <c r="G1076" s="275" t="s">
        <v>331</v>
      </c>
      <c r="H1076" s="302">
        <v>31.06</v>
      </c>
      <c r="I1076" s="275" t="s">
        <v>332</v>
      </c>
      <c r="J1076" s="302">
        <v>0</v>
      </c>
      <c r="K1076" s="275" t="s">
        <v>333</v>
      </c>
      <c r="L1076" s="302">
        <v>31.06</v>
      </c>
      <c r="O1076" s="40"/>
      <c r="P1076" s="40"/>
      <c r="Q1076" s="40"/>
      <c r="R1076" s="40"/>
      <c r="S1076" s="40"/>
      <c r="T1076" s="40"/>
      <c r="U1076" s="40"/>
      <c r="V1076" s="40"/>
      <c r="W1076" s="40"/>
      <c r="X1076" s="40"/>
      <c r="Y1076" s="40"/>
    </row>
    <row r="1077" spans="1:25" ht="15" customHeight="1" thickBot="1" x14ac:dyDescent="0.25">
      <c r="A1077" s="40"/>
      <c r="B1077" s="275"/>
      <c r="C1077" s="275"/>
      <c r="D1077" s="275"/>
      <c r="E1077" s="275"/>
      <c r="F1077" s="275"/>
      <c r="G1077" s="275" t="s">
        <v>334</v>
      </c>
      <c r="H1077" s="302">
        <v>181.62</v>
      </c>
      <c r="I1077" s="409"/>
      <c r="J1077" s="409" t="s">
        <v>335</v>
      </c>
      <c r="K1077" s="275"/>
      <c r="L1077" s="302">
        <v>1054.42</v>
      </c>
      <c r="O1077" s="40"/>
      <c r="P1077" s="40"/>
      <c r="Q1077" s="40"/>
      <c r="R1077" s="40"/>
      <c r="S1077" s="40"/>
      <c r="T1077" s="40"/>
      <c r="U1077" s="40"/>
      <c r="V1077" s="40"/>
      <c r="W1077" s="40"/>
      <c r="X1077" s="40"/>
      <c r="Y1077" s="40"/>
    </row>
    <row r="1078" spans="1:25" ht="15" customHeight="1" thickTop="1" x14ac:dyDescent="0.2">
      <c r="A1078" s="40"/>
      <c r="B1078" s="289"/>
      <c r="C1078" s="289"/>
      <c r="D1078" s="289"/>
      <c r="E1078" s="289"/>
      <c r="F1078" s="289"/>
      <c r="G1078" s="289"/>
      <c r="H1078" s="289"/>
      <c r="I1078" s="289"/>
      <c r="J1078" s="289"/>
      <c r="K1078" s="289"/>
      <c r="L1078" s="289"/>
      <c r="O1078" s="40"/>
      <c r="P1078" s="40"/>
      <c r="Q1078" s="40"/>
      <c r="R1078" s="40"/>
      <c r="S1078" s="40"/>
      <c r="T1078" s="40"/>
      <c r="U1078" s="40"/>
      <c r="V1078" s="40"/>
      <c r="W1078" s="40"/>
      <c r="X1078" s="40"/>
      <c r="Y1078" s="40"/>
    </row>
    <row r="1079" spans="1:25" ht="15" customHeight="1" x14ac:dyDescent="0.2">
      <c r="A1079" s="40"/>
      <c r="B1079" s="276" t="s">
        <v>1915</v>
      </c>
      <c r="C1079" s="277" t="s">
        <v>28</v>
      </c>
      <c r="D1079" s="276" t="s">
        <v>29</v>
      </c>
      <c r="E1079" s="276" t="s">
        <v>30</v>
      </c>
      <c r="F1079" s="405" t="s">
        <v>318</v>
      </c>
      <c r="G1079" s="405"/>
      <c r="H1079" s="284" t="s">
        <v>31</v>
      </c>
      <c r="I1079" s="277" t="s">
        <v>32</v>
      </c>
      <c r="J1079" s="277" t="s">
        <v>2407</v>
      </c>
      <c r="K1079" s="277" t="s">
        <v>33</v>
      </c>
      <c r="L1079" s="277" t="s">
        <v>35</v>
      </c>
      <c r="O1079" s="40"/>
      <c r="P1079" s="40"/>
      <c r="Q1079" s="40"/>
      <c r="R1079" s="40"/>
      <c r="S1079" s="40"/>
      <c r="T1079" s="40"/>
      <c r="U1079" s="40"/>
      <c r="V1079" s="40"/>
      <c r="W1079" s="40"/>
      <c r="X1079" s="40"/>
      <c r="Y1079" s="40"/>
    </row>
    <row r="1080" spans="1:25" ht="15" customHeight="1" x14ac:dyDescent="0.2">
      <c r="A1080" s="40"/>
      <c r="B1080" s="273" t="s">
        <v>319</v>
      </c>
      <c r="C1080" s="286" t="s">
        <v>2958</v>
      </c>
      <c r="D1080" s="273" t="s">
        <v>40</v>
      </c>
      <c r="E1080" s="273" t="s">
        <v>3725</v>
      </c>
      <c r="F1080" s="403" t="s">
        <v>344</v>
      </c>
      <c r="G1080" s="403"/>
      <c r="H1080" s="285" t="s">
        <v>41</v>
      </c>
      <c r="I1080" s="288">
        <v>1</v>
      </c>
      <c r="J1080" s="287"/>
      <c r="K1080" s="287">
        <v>519.36</v>
      </c>
      <c r="L1080" s="287">
        <v>519.36</v>
      </c>
      <c r="O1080" s="40"/>
      <c r="P1080" s="40"/>
      <c r="Q1080" s="40"/>
      <c r="R1080" s="40"/>
      <c r="S1080" s="40"/>
      <c r="T1080" s="40"/>
      <c r="U1080" s="40"/>
      <c r="V1080" s="40"/>
      <c r="W1080" s="40"/>
      <c r="X1080" s="40"/>
      <c r="Y1080" s="40"/>
    </row>
    <row r="1081" spans="1:25" ht="15" customHeight="1" x14ac:dyDescent="0.2">
      <c r="A1081" s="40"/>
      <c r="B1081" s="278" t="s">
        <v>321</v>
      </c>
      <c r="C1081" s="291" t="s">
        <v>468</v>
      </c>
      <c r="D1081" s="278" t="s">
        <v>40</v>
      </c>
      <c r="E1081" s="278" t="s">
        <v>469</v>
      </c>
      <c r="F1081" s="407" t="s">
        <v>324</v>
      </c>
      <c r="G1081" s="407"/>
      <c r="H1081" s="290" t="s">
        <v>325</v>
      </c>
      <c r="I1081" s="294">
        <v>0.31187730000000002</v>
      </c>
      <c r="J1081" s="294">
        <v>0</v>
      </c>
      <c r="K1081" s="292">
        <v>27.93</v>
      </c>
      <c r="L1081" s="292">
        <v>8.7100000000000009</v>
      </c>
      <c r="O1081" s="40"/>
      <c r="P1081" s="40"/>
      <c r="Q1081" s="40"/>
      <c r="R1081" s="40"/>
      <c r="S1081" s="40"/>
      <c r="T1081" s="40"/>
      <c r="U1081" s="40"/>
      <c r="V1081" s="40"/>
      <c r="W1081" s="40"/>
      <c r="X1081" s="40"/>
      <c r="Y1081" s="40"/>
    </row>
    <row r="1082" spans="1:25" ht="15" customHeight="1" x14ac:dyDescent="0.2">
      <c r="A1082" s="40"/>
      <c r="B1082" s="278" t="s">
        <v>321</v>
      </c>
      <c r="C1082" s="291" t="s">
        <v>322</v>
      </c>
      <c r="D1082" s="278" t="s">
        <v>40</v>
      </c>
      <c r="E1082" s="278" t="s">
        <v>323</v>
      </c>
      <c r="F1082" s="407" t="s">
        <v>324</v>
      </c>
      <c r="G1082" s="407"/>
      <c r="H1082" s="290" t="s">
        <v>325</v>
      </c>
      <c r="I1082" s="294">
        <v>0.15593860000000001</v>
      </c>
      <c r="J1082" s="294">
        <v>0</v>
      </c>
      <c r="K1082" s="292">
        <v>23.08</v>
      </c>
      <c r="L1082" s="292">
        <v>3.59</v>
      </c>
      <c r="O1082" s="40"/>
      <c r="P1082" s="40"/>
      <c r="Q1082" s="40"/>
      <c r="R1082" s="40"/>
      <c r="S1082" s="40"/>
      <c r="T1082" s="40"/>
      <c r="U1082" s="40"/>
      <c r="V1082" s="40"/>
      <c r="W1082" s="40"/>
      <c r="X1082" s="40"/>
      <c r="Y1082" s="40"/>
    </row>
    <row r="1083" spans="1:25" ht="15" customHeight="1" x14ac:dyDescent="0.2">
      <c r="A1083" s="40"/>
      <c r="B1083" s="274" t="s">
        <v>347</v>
      </c>
      <c r="C1083" s="296" t="s">
        <v>850</v>
      </c>
      <c r="D1083" s="274" t="s">
        <v>40</v>
      </c>
      <c r="E1083" s="274" t="s">
        <v>851</v>
      </c>
      <c r="F1083" s="404" t="s">
        <v>348</v>
      </c>
      <c r="G1083" s="404"/>
      <c r="H1083" s="295" t="s">
        <v>44</v>
      </c>
      <c r="I1083" s="298">
        <v>0.60107140000000003</v>
      </c>
      <c r="J1083" s="298">
        <v>0</v>
      </c>
      <c r="K1083" s="297">
        <v>24.62</v>
      </c>
      <c r="L1083" s="297">
        <v>14.79</v>
      </c>
      <c r="O1083" s="40"/>
      <c r="P1083" s="40"/>
      <c r="Q1083" s="40"/>
      <c r="R1083" s="40"/>
      <c r="S1083" s="40"/>
      <c r="T1083" s="40"/>
      <c r="U1083" s="40"/>
      <c r="V1083" s="40"/>
      <c r="W1083" s="40"/>
      <c r="X1083" s="40"/>
      <c r="Y1083" s="40"/>
    </row>
    <row r="1084" spans="1:25" ht="15" customHeight="1" x14ac:dyDescent="0.2">
      <c r="A1084" s="40"/>
      <c r="B1084" s="274" t="s">
        <v>347</v>
      </c>
      <c r="C1084" s="296" t="s">
        <v>847</v>
      </c>
      <c r="D1084" s="274" t="s">
        <v>40</v>
      </c>
      <c r="E1084" s="274" t="s">
        <v>848</v>
      </c>
      <c r="F1084" s="404" t="s">
        <v>348</v>
      </c>
      <c r="G1084" s="404"/>
      <c r="H1084" s="295" t="s">
        <v>44</v>
      </c>
      <c r="I1084" s="298">
        <v>7.3</v>
      </c>
      <c r="J1084" s="298">
        <v>0</v>
      </c>
      <c r="K1084" s="297">
        <v>0.19</v>
      </c>
      <c r="L1084" s="297">
        <v>1.38</v>
      </c>
      <c r="O1084" s="40"/>
      <c r="P1084" s="40"/>
      <c r="Q1084" s="40"/>
      <c r="R1084" s="40"/>
      <c r="S1084" s="40"/>
      <c r="T1084" s="40"/>
      <c r="U1084" s="40"/>
      <c r="V1084" s="40"/>
      <c r="W1084" s="40"/>
      <c r="X1084" s="40"/>
      <c r="Y1084" s="40"/>
    </row>
    <row r="1085" spans="1:25" ht="15" customHeight="1" x14ac:dyDescent="0.2">
      <c r="A1085" s="40"/>
      <c r="B1085" s="274" t="s">
        <v>347</v>
      </c>
      <c r="C1085" s="296" t="s">
        <v>2994</v>
      </c>
      <c r="D1085" s="274" t="s">
        <v>40</v>
      </c>
      <c r="E1085" s="274" t="s">
        <v>2995</v>
      </c>
      <c r="F1085" s="404" t="s">
        <v>348</v>
      </c>
      <c r="G1085" s="404"/>
      <c r="H1085" s="295" t="s">
        <v>44</v>
      </c>
      <c r="I1085" s="298">
        <v>0.55600000000000005</v>
      </c>
      <c r="J1085" s="298">
        <v>0</v>
      </c>
      <c r="K1085" s="297">
        <v>882.9</v>
      </c>
      <c r="L1085" s="297">
        <v>490.89</v>
      </c>
      <c r="O1085" s="40"/>
      <c r="P1085" s="40"/>
      <c r="Q1085" s="40"/>
      <c r="R1085" s="40"/>
      <c r="S1085" s="40"/>
      <c r="T1085" s="40"/>
      <c r="U1085" s="40"/>
      <c r="V1085" s="40"/>
      <c r="W1085" s="40"/>
      <c r="X1085" s="40"/>
      <c r="Y1085" s="40"/>
    </row>
    <row r="1086" spans="1:25" ht="15" customHeight="1" x14ac:dyDescent="0.2">
      <c r="A1086" s="40"/>
      <c r="B1086" s="275"/>
      <c r="C1086" s="275"/>
      <c r="D1086" s="275"/>
      <c r="E1086" s="275"/>
      <c r="F1086" s="275"/>
      <c r="G1086" s="275" t="s">
        <v>331</v>
      </c>
      <c r="H1086" s="302">
        <v>9.58</v>
      </c>
      <c r="I1086" s="275" t="s">
        <v>332</v>
      </c>
      <c r="J1086" s="302">
        <v>0</v>
      </c>
      <c r="K1086" s="275" t="s">
        <v>333</v>
      </c>
      <c r="L1086" s="302">
        <v>9.58</v>
      </c>
      <c r="O1086" s="40"/>
      <c r="P1086" s="40"/>
      <c r="Q1086" s="40"/>
      <c r="R1086" s="40"/>
      <c r="S1086" s="40"/>
      <c r="T1086" s="40"/>
      <c r="U1086" s="40"/>
      <c r="V1086" s="40"/>
      <c r="W1086" s="40"/>
      <c r="X1086" s="40"/>
      <c r="Y1086" s="40"/>
    </row>
    <row r="1087" spans="1:25" ht="15" customHeight="1" thickBot="1" x14ac:dyDescent="0.25">
      <c r="A1087" s="40"/>
      <c r="B1087" s="275"/>
      <c r="C1087" s="275"/>
      <c r="D1087" s="275"/>
      <c r="E1087" s="275"/>
      <c r="F1087" s="275"/>
      <c r="G1087" s="275" t="s">
        <v>334</v>
      </c>
      <c r="H1087" s="302">
        <v>108.07</v>
      </c>
      <c r="I1087" s="409"/>
      <c r="J1087" s="409" t="s">
        <v>335</v>
      </c>
      <c r="K1087" s="275"/>
      <c r="L1087" s="302">
        <v>627.42999999999995</v>
      </c>
      <c r="O1087" s="40"/>
      <c r="P1087" s="40"/>
      <c r="Q1087" s="40"/>
      <c r="R1087" s="40"/>
      <c r="S1087" s="40"/>
      <c r="T1087" s="40"/>
      <c r="U1087" s="40"/>
      <c r="V1087" s="40"/>
      <c r="W1087" s="40"/>
      <c r="X1087" s="40"/>
      <c r="Y1087" s="40"/>
    </row>
    <row r="1088" spans="1:25" ht="15" customHeight="1" thickTop="1" x14ac:dyDescent="0.2">
      <c r="A1088" s="40"/>
      <c r="B1088" s="289"/>
      <c r="C1088" s="289"/>
      <c r="D1088" s="289"/>
      <c r="E1088" s="289"/>
      <c r="F1088" s="289"/>
      <c r="G1088" s="289"/>
      <c r="H1088" s="289"/>
      <c r="I1088" s="289"/>
      <c r="J1088" s="289"/>
      <c r="K1088" s="289"/>
      <c r="L1088" s="289"/>
      <c r="O1088" s="40"/>
      <c r="P1088" s="40"/>
      <c r="Q1088" s="40"/>
      <c r="R1088" s="40"/>
      <c r="S1088" s="40"/>
      <c r="T1088" s="40"/>
      <c r="U1088" s="40"/>
      <c r="V1088" s="40"/>
      <c r="W1088" s="40"/>
      <c r="X1088" s="40"/>
      <c r="Y1088" s="40"/>
    </row>
    <row r="1089" spans="1:25" ht="15" customHeight="1" x14ac:dyDescent="0.2">
      <c r="A1089" s="40"/>
      <c r="B1089" s="276" t="s">
        <v>1916</v>
      </c>
      <c r="C1089" s="277" t="s">
        <v>28</v>
      </c>
      <c r="D1089" s="276" t="s">
        <v>29</v>
      </c>
      <c r="E1089" s="276" t="s">
        <v>30</v>
      </c>
      <c r="F1089" s="405" t="s">
        <v>318</v>
      </c>
      <c r="G1089" s="405"/>
      <c r="H1089" s="284" t="s">
        <v>31</v>
      </c>
      <c r="I1089" s="277" t="s">
        <v>32</v>
      </c>
      <c r="J1089" s="277" t="s">
        <v>2407</v>
      </c>
      <c r="K1089" s="277" t="s">
        <v>33</v>
      </c>
      <c r="L1089" s="277" t="s">
        <v>35</v>
      </c>
      <c r="O1089" s="40"/>
      <c r="P1089" s="40"/>
      <c r="Q1089" s="40"/>
      <c r="R1089" s="40"/>
      <c r="S1089" s="40"/>
      <c r="T1089" s="40"/>
      <c r="U1089" s="40"/>
      <c r="V1089" s="40"/>
      <c r="W1089" s="40"/>
      <c r="X1089" s="40"/>
      <c r="Y1089" s="40"/>
    </row>
    <row r="1090" spans="1:25" ht="15" customHeight="1" x14ac:dyDescent="0.2">
      <c r="A1090" s="40"/>
      <c r="B1090" s="273" t="s">
        <v>319</v>
      </c>
      <c r="C1090" s="286" t="s">
        <v>3270</v>
      </c>
      <c r="D1090" s="273" t="s">
        <v>40</v>
      </c>
      <c r="E1090" s="273" t="s">
        <v>3726</v>
      </c>
      <c r="F1090" s="403" t="s">
        <v>344</v>
      </c>
      <c r="G1090" s="403"/>
      <c r="H1090" s="285" t="s">
        <v>41</v>
      </c>
      <c r="I1090" s="288">
        <v>1</v>
      </c>
      <c r="J1090" s="287"/>
      <c r="K1090" s="287">
        <v>464.8</v>
      </c>
      <c r="L1090" s="287">
        <v>464.8</v>
      </c>
      <c r="O1090" s="40"/>
      <c r="P1090" s="40"/>
      <c r="Q1090" s="40"/>
      <c r="R1090" s="40"/>
      <c r="S1090" s="40"/>
      <c r="T1090" s="40"/>
      <c r="U1090" s="40"/>
      <c r="V1090" s="40"/>
      <c r="W1090" s="40"/>
      <c r="X1090" s="40"/>
      <c r="Y1090" s="40"/>
    </row>
    <row r="1091" spans="1:25" ht="15" customHeight="1" x14ac:dyDescent="0.2">
      <c r="A1091" s="40"/>
      <c r="B1091" s="278" t="s">
        <v>321</v>
      </c>
      <c r="C1091" s="291" t="s">
        <v>322</v>
      </c>
      <c r="D1091" s="278" t="s">
        <v>40</v>
      </c>
      <c r="E1091" s="278" t="s">
        <v>323</v>
      </c>
      <c r="F1091" s="407" t="s">
        <v>324</v>
      </c>
      <c r="G1091" s="407"/>
      <c r="H1091" s="290" t="s">
        <v>325</v>
      </c>
      <c r="I1091" s="294">
        <v>0.15650900000000001</v>
      </c>
      <c r="J1091" s="294">
        <v>0</v>
      </c>
      <c r="K1091" s="292">
        <v>23.08</v>
      </c>
      <c r="L1091" s="292">
        <v>3.61</v>
      </c>
      <c r="O1091" s="40"/>
      <c r="P1091" s="40"/>
      <c r="Q1091" s="40"/>
      <c r="R1091" s="40"/>
      <c r="S1091" s="40"/>
      <c r="T1091" s="40"/>
      <c r="U1091" s="40"/>
      <c r="V1091" s="40"/>
      <c r="W1091" s="40"/>
      <c r="X1091" s="40"/>
      <c r="Y1091" s="40"/>
    </row>
    <row r="1092" spans="1:25" ht="15" customHeight="1" x14ac:dyDescent="0.2">
      <c r="A1092" s="40"/>
      <c r="B1092" s="278" t="s">
        <v>321</v>
      </c>
      <c r="C1092" s="291" t="s">
        <v>468</v>
      </c>
      <c r="D1092" s="278" t="s">
        <v>40</v>
      </c>
      <c r="E1092" s="278" t="s">
        <v>469</v>
      </c>
      <c r="F1092" s="407" t="s">
        <v>324</v>
      </c>
      <c r="G1092" s="407"/>
      <c r="H1092" s="290" t="s">
        <v>325</v>
      </c>
      <c r="I1092" s="294">
        <v>0.31301800000000002</v>
      </c>
      <c r="J1092" s="294">
        <v>0</v>
      </c>
      <c r="K1092" s="292">
        <v>27.93</v>
      </c>
      <c r="L1092" s="292">
        <v>8.74</v>
      </c>
      <c r="O1092" s="40"/>
      <c r="P1092" s="40"/>
      <c r="Q1092" s="40"/>
      <c r="R1092" s="40"/>
      <c r="S1092" s="40"/>
      <c r="T1092" s="40"/>
      <c r="U1092" s="40"/>
      <c r="V1092" s="40"/>
      <c r="W1092" s="40"/>
      <c r="X1092" s="40"/>
      <c r="Y1092" s="40"/>
    </row>
    <row r="1093" spans="1:25" ht="15" customHeight="1" x14ac:dyDescent="0.2">
      <c r="A1093" s="40"/>
      <c r="B1093" s="274" t="s">
        <v>347</v>
      </c>
      <c r="C1093" s="296" t="s">
        <v>847</v>
      </c>
      <c r="D1093" s="274" t="s">
        <v>40</v>
      </c>
      <c r="E1093" s="274" t="s">
        <v>848</v>
      </c>
      <c r="F1093" s="404" t="s">
        <v>348</v>
      </c>
      <c r="G1093" s="404"/>
      <c r="H1093" s="295" t="s">
        <v>44</v>
      </c>
      <c r="I1093" s="298">
        <v>9.1999999999999993</v>
      </c>
      <c r="J1093" s="298">
        <v>0</v>
      </c>
      <c r="K1093" s="297">
        <v>0.19</v>
      </c>
      <c r="L1093" s="297">
        <v>1.74</v>
      </c>
      <c r="O1093" s="40"/>
      <c r="P1093" s="40"/>
      <c r="Q1093" s="40"/>
      <c r="R1093" s="40"/>
      <c r="S1093" s="40"/>
      <c r="T1093" s="40"/>
      <c r="U1093" s="40"/>
      <c r="V1093" s="40"/>
      <c r="W1093" s="40"/>
      <c r="X1093" s="40"/>
      <c r="Y1093" s="40"/>
    </row>
    <row r="1094" spans="1:25" ht="15" customHeight="1" x14ac:dyDescent="0.2">
      <c r="A1094" s="40"/>
      <c r="B1094" s="274" t="s">
        <v>347</v>
      </c>
      <c r="C1094" s="296" t="s">
        <v>3404</v>
      </c>
      <c r="D1094" s="274" t="s">
        <v>40</v>
      </c>
      <c r="E1094" s="274" t="s">
        <v>3405</v>
      </c>
      <c r="F1094" s="404" t="s">
        <v>348</v>
      </c>
      <c r="G1094" s="404"/>
      <c r="H1094" s="295" t="s">
        <v>44</v>
      </c>
      <c r="I1094" s="298">
        <v>0.83330000000000004</v>
      </c>
      <c r="J1094" s="298">
        <v>0</v>
      </c>
      <c r="K1094" s="297">
        <v>521.15</v>
      </c>
      <c r="L1094" s="297">
        <v>434.27</v>
      </c>
      <c r="O1094" s="40"/>
      <c r="P1094" s="40"/>
      <c r="Q1094" s="40"/>
      <c r="R1094" s="40"/>
      <c r="S1094" s="40"/>
      <c r="T1094" s="40"/>
      <c r="U1094" s="40"/>
      <c r="V1094" s="40"/>
      <c r="W1094" s="40"/>
      <c r="X1094" s="40"/>
      <c r="Y1094" s="40"/>
    </row>
    <row r="1095" spans="1:25" ht="15" customHeight="1" x14ac:dyDescent="0.2">
      <c r="A1095" s="40"/>
      <c r="B1095" s="274" t="s">
        <v>347</v>
      </c>
      <c r="C1095" s="296" t="s">
        <v>850</v>
      </c>
      <c r="D1095" s="274" t="s">
        <v>40</v>
      </c>
      <c r="E1095" s="274" t="s">
        <v>851</v>
      </c>
      <c r="F1095" s="404" t="s">
        <v>348</v>
      </c>
      <c r="G1095" s="404"/>
      <c r="H1095" s="295" t="s">
        <v>44</v>
      </c>
      <c r="I1095" s="298">
        <v>0.66785709999999998</v>
      </c>
      <c r="J1095" s="298">
        <v>0</v>
      </c>
      <c r="K1095" s="297">
        <v>24.62</v>
      </c>
      <c r="L1095" s="297">
        <v>16.440000000000001</v>
      </c>
      <c r="O1095" s="40"/>
      <c r="P1095" s="40"/>
      <c r="Q1095" s="40"/>
      <c r="R1095" s="40"/>
      <c r="S1095" s="40"/>
      <c r="T1095" s="40"/>
      <c r="U1095" s="40"/>
      <c r="V1095" s="40"/>
      <c r="W1095" s="40"/>
      <c r="X1095" s="40"/>
      <c r="Y1095" s="40"/>
    </row>
    <row r="1096" spans="1:25" ht="15" customHeight="1" x14ac:dyDescent="0.2">
      <c r="A1096" s="40"/>
      <c r="B1096" s="275"/>
      <c r="C1096" s="275"/>
      <c r="D1096" s="275"/>
      <c r="E1096" s="275"/>
      <c r="F1096" s="275"/>
      <c r="G1096" s="275" t="s">
        <v>331</v>
      </c>
      <c r="H1096" s="302">
        <v>9.6199999999999992</v>
      </c>
      <c r="I1096" s="275" t="s">
        <v>332</v>
      </c>
      <c r="J1096" s="302">
        <v>0</v>
      </c>
      <c r="K1096" s="275" t="s">
        <v>333</v>
      </c>
      <c r="L1096" s="302">
        <v>9.6199999999999992</v>
      </c>
      <c r="O1096" s="40"/>
      <c r="P1096" s="40"/>
      <c r="Q1096" s="40"/>
      <c r="R1096" s="40"/>
      <c r="S1096" s="40"/>
      <c r="T1096" s="40"/>
      <c r="U1096" s="40"/>
      <c r="V1096" s="40"/>
      <c r="W1096" s="40"/>
      <c r="X1096" s="40"/>
      <c r="Y1096" s="40"/>
    </row>
    <row r="1097" spans="1:25" ht="15" customHeight="1" thickBot="1" x14ac:dyDescent="0.25">
      <c r="A1097" s="40"/>
      <c r="B1097" s="275"/>
      <c r="C1097" s="275"/>
      <c r="D1097" s="275"/>
      <c r="E1097" s="275"/>
      <c r="F1097" s="275"/>
      <c r="G1097" s="275" t="s">
        <v>334</v>
      </c>
      <c r="H1097" s="302">
        <v>96.72</v>
      </c>
      <c r="I1097" s="409"/>
      <c r="J1097" s="409" t="s">
        <v>335</v>
      </c>
      <c r="K1097" s="275"/>
      <c r="L1097" s="302">
        <v>561.52</v>
      </c>
      <c r="O1097" s="40"/>
      <c r="P1097" s="40"/>
      <c r="Q1097" s="40"/>
      <c r="R1097" s="40"/>
      <c r="S1097" s="40"/>
      <c r="T1097" s="40"/>
      <c r="U1097" s="40"/>
      <c r="V1097" s="40"/>
      <c r="W1097" s="40"/>
      <c r="X1097" s="40"/>
      <c r="Y1097" s="40"/>
    </row>
    <row r="1098" spans="1:25" ht="15" customHeight="1" thickTop="1" x14ac:dyDescent="0.2">
      <c r="A1098" s="40"/>
      <c r="B1098" s="289"/>
      <c r="C1098" s="289"/>
      <c r="D1098" s="289"/>
      <c r="E1098" s="289"/>
      <c r="F1098" s="289"/>
      <c r="G1098" s="289"/>
      <c r="H1098" s="289"/>
      <c r="I1098" s="289"/>
      <c r="J1098" s="289"/>
      <c r="K1098" s="289"/>
      <c r="L1098" s="289"/>
      <c r="O1098" s="40"/>
      <c r="P1098" s="40"/>
      <c r="Q1098" s="40"/>
      <c r="R1098" s="40"/>
      <c r="S1098" s="40"/>
      <c r="T1098" s="40"/>
      <c r="U1098" s="40"/>
      <c r="V1098" s="40"/>
      <c r="W1098" s="40"/>
      <c r="X1098" s="40"/>
      <c r="Y1098" s="40"/>
    </row>
    <row r="1099" spans="1:25" ht="15" customHeight="1" x14ac:dyDescent="0.2">
      <c r="A1099" s="40"/>
      <c r="B1099" s="276" t="s">
        <v>1918</v>
      </c>
      <c r="C1099" s="277" t="s">
        <v>28</v>
      </c>
      <c r="D1099" s="276" t="s">
        <v>29</v>
      </c>
      <c r="E1099" s="276" t="s">
        <v>30</v>
      </c>
      <c r="F1099" s="405" t="s">
        <v>318</v>
      </c>
      <c r="G1099" s="405"/>
      <c r="H1099" s="284" t="s">
        <v>31</v>
      </c>
      <c r="I1099" s="277" t="s">
        <v>32</v>
      </c>
      <c r="J1099" s="277" t="s">
        <v>33</v>
      </c>
      <c r="K1099" s="277" t="s">
        <v>35</v>
      </c>
      <c r="L1099" s="281"/>
      <c r="O1099" s="40"/>
      <c r="P1099" s="40"/>
      <c r="Q1099" s="40"/>
      <c r="R1099" s="40"/>
      <c r="S1099" s="40"/>
      <c r="T1099" s="40"/>
      <c r="U1099" s="40"/>
      <c r="V1099" s="40"/>
      <c r="W1099" s="40"/>
      <c r="X1099" s="40"/>
      <c r="Y1099" s="40"/>
    </row>
    <row r="1100" spans="1:25" ht="15" customHeight="1" x14ac:dyDescent="0.2">
      <c r="A1100" s="40"/>
      <c r="B1100" s="273" t="s">
        <v>319</v>
      </c>
      <c r="C1100" s="286" t="s">
        <v>1454</v>
      </c>
      <c r="D1100" s="273" t="s">
        <v>143</v>
      </c>
      <c r="E1100" s="273" t="s">
        <v>2249</v>
      </c>
      <c r="F1100" s="403" t="s">
        <v>1667</v>
      </c>
      <c r="G1100" s="403"/>
      <c r="H1100" s="285" t="s">
        <v>41</v>
      </c>
      <c r="I1100" s="288">
        <v>1</v>
      </c>
      <c r="J1100" s="287">
        <v>649.77</v>
      </c>
      <c r="K1100" s="287">
        <v>649.77</v>
      </c>
      <c r="L1100" s="281"/>
      <c r="O1100" s="40"/>
      <c r="P1100" s="40"/>
      <c r="Q1100" s="40"/>
      <c r="R1100" s="40"/>
      <c r="S1100" s="40"/>
      <c r="T1100" s="40"/>
      <c r="U1100" s="40"/>
      <c r="V1100" s="40"/>
      <c r="W1100" s="40"/>
      <c r="X1100" s="40"/>
      <c r="Y1100" s="40"/>
    </row>
    <row r="1101" spans="1:25" ht="15" customHeight="1" x14ac:dyDescent="0.2">
      <c r="A1101" s="40"/>
      <c r="B1101" s="276" t="s">
        <v>27</v>
      </c>
      <c r="C1101" s="277" t="s">
        <v>28</v>
      </c>
      <c r="D1101" s="276" t="s">
        <v>29</v>
      </c>
      <c r="E1101" s="276" t="s">
        <v>30</v>
      </c>
      <c r="F1101" s="405" t="s">
        <v>318</v>
      </c>
      <c r="G1101" s="406"/>
      <c r="H1101" s="284" t="s">
        <v>31</v>
      </c>
      <c r="I1101" s="277" t="s">
        <v>32</v>
      </c>
      <c r="J1101" s="277" t="s">
        <v>33</v>
      </c>
      <c r="K1101" s="277" t="s">
        <v>35</v>
      </c>
      <c r="L1101" s="281"/>
      <c r="O1101" s="40"/>
      <c r="P1101" s="40"/>
      <c r="Q1101" s="40"/>
      <c r="R1101" s="40"/>
      <c r="S1101" s="40"/>
      <c r="T1101" s="40"/>
      <c r="U1101" s="40"/>
      <c r="V1101" s="40"/>
      <c r="W1101" s="40"/>
      <c r="X1101" s="40"/>
      <c r="Y1101" s="40"/>
    </row>
    <row r="1102" spans="1:25" ht="15" customHeight="1" x14ac:dyDescent="0.2">
      <c r="A1102" s="40"/>
      <c r="B1102" s="278" t="s">
        <v>319</v>
      </c>
      <c r="C1102" s="291" t="s">
        <v>579</v>
      </c>
      <c r="D1102" s="278" t="s">
        <v>143</v>
      </c>
      <c r="E1102" s="278" t="s">
        <v>580</v>
      </c>
      <c r="F1102" s="407" t="s">
        <v>577</v>
      </c>
      <c r="G1102" s="407"/>
      <c r="H1102" s="290" t="s">
        <v>578</v>
      </c>
      <c r="I1102" s="294">
        <v>2.38</v>
      </c>
      <c r="J1102" s="292" t="s">
        <v>3693</v>
      </c>
      <c r="K1102" s="293" t="s">
        <v>3727</v>
      </c>
      <c r="O1102" s="40"/>
      <c r="P1102" s="40"/>
      <c r="Q1102" s="40"/>
      <c r="R1102" s="40"/>
      <c r="S1102" s="40"/>
      <c r="T1102" s="40"/>
      <c r="U1102" s="40"/>
      <c r="V1102" s="40"/>
      <c r="W1102" s="40"/>
      <c r="X1102" s="40"/>
      <c r="Y1102" s="40"/>
    </row>
    <row r="1103" spans="1:25" ht="15" customHeight="1" x14ac:dyDescent="0.2">
      <c r="A1103" s="40"/>
      <c r="B1103" s="274" t="s">
        <v>347</v>
      </c>
      <c r="C1103" s="296" t="s">
        <v>3615</v>
      </c>
      <c r="D1103" s="274" t="s">
        <v>143</v>
      </c>
      <c r="E1103" s="274" t="s">
        <v>2418</v>
      </c>
      <c r="F1103" s="404" t="s">
        <v>586</v>
      </c>
      <c r="G1103" s="404"/>
      <c r="H1103" s="295" t="s">
        <v>578</v>
      </c>
      <c r="I1103" s="298">
        <v>1.9</v>
      </c>
      <c r="J1103" s="297" t="s">
        <v>2419</v>
      </c>
      <c r="K1103" s="280" t="s">
        <v>2532</v>
      </c>
      <c r="O1103" s="40"/>
      <c r="P1103" s="40"/>
      <c r="Q1103" s="40"/>
      <c r="R1103" s="40"/>
      <c r="S1103" s="40"/>
      <c r="T1103" s="40"/>
      <c r="U1103" s="40"/>
      <c r="V1103" s="40"/>
      <c r="W1103" s="40"/>
      <c r="X1103" s="40"/>
      <c r="Y1103" s="40"/>
    </row>
    <row r="1104" spans="1:25" ht="15" customHeight="1" x14ac:dyDescent="0.2">
      <c r="A1104" s="40"/>
      <c r="B1104" s="274" t="s">
        <v>347</v>
      </c>
      <c r="C1104" s="296" t="s">
        <v>3728</v>
      </c>
      <c r="D1104" s="274" t="s">
        <v>143</v>
      </c>
      <c r="E1104" s="274" t="s">
        <v>1668</v>
      </c>
      <c r="F1104" s="404" t="s">
        <v>348</v>
      </c>
      <c r="G1104" s="404"/>
      <c r="H1104" s="295" t="s">
        <v>41</v>
      </c>
      <c r="I1104" s="298">
        <v>1</v>
      </c>
      <c r="J1104" s="297" t="s">
        <v>2534</v>
      </c>
      <c r="K1104" s="280" t="s">
        <v>2534</v>
      </c>
      <c r="O1104" s="40"/>
      <c r="P1104" s="40"/>
      <c r="Q1104" s="40"/>
      <c r="R1104" s="40"/>
      <c r="S1104" s="40"/>
      <c r="T1104" s="40"/>
      <c r="U1104" s="40"/>
      <c r="V1104" s="40"/>
      <c r="W1104" s="40"/>
      <c r="X1104" s="40"/>
      <c r="Y1104" s="40"/>
    </row>
    <row r="1105" spans="1:25" ht="15" customHeight="1" x14ac:dyDescent="0.2">
      <c r="A1105" s="40"/>
      <c r="B1105" s="274" t="s">
        <v>347</v>
      </c>
      <c r="C1105" s="296" t="s">
        <v>3682</v>
      </c>
      <c r="D1105" s="274" t="s">
        <v>143</v>
      </c>
      <c r="E1105" s="274" t="s">
        <v>2480</v>
      </c>
      <c r="F1105" s="404" t="s">
        <v>348</v>
      </c>
      <c r="G1105" s="404"/>
      <c r="H1105" s="295" t="s">
        <v>900</v>
      </c>
      <c r="I1105" s="298">
        <v>4.5999999999999996</v>
      </c>
      <c r="J1105" s="297" t="s">
        <v>3683</v>
      </c>
      <c r="K1105" s="280" t="s">
        <v>3729</v>
      </c>
      <c r="O1105" s="40"/>
      <c r="P1105" s="40"/>
      <c r="Q1105" s="40"/>
      <c r="R1105" s="40"/>
      <c r="S1105" s="40"/>
      <c r="T1105" s="40"/>
      <c r="U1105" s="40"/>
      <c r="V1105" s="40"/>
      <c r="W1105" s="40"/>
      <c r="X1105" s="40"/>
      <c r="Y1105" s="40"/>
    </row>
    <row r="1106" spans="1:25" ht="15" customHeight="1" x14ac:dyDescent="0.2">
      <c r="A1106" s="40"/>
      <c r="B1106" s="274" t="s">
        <v>347</v>
      </c>
      <c r="C1106" s="296" t="s">
        <v>3721</v>
      </c>
      <c r="D1106" s="274" t="s">
        <v>143</v>
      </c>
      <c r="E1106" s="274" t="s">
        <v>2533</v>
      </c>
      <c r="F1106" s="404" t="s">
        <v>348</v>
      </c>
      <c r="G1106" s="404"/>
      <c r="H1106" s="295" t="s">
        <v>59</v>
      </c>
      <c r="I1106" s="298">
        <v>0.01</v>
      </c>
      <c r="J1106" s="297" t="s">
        <v>3722</v>
      </c>
      <c r="K1106" s="280" t="s">
        <v>3730</v>
      </c>
      <c r="O1106" s="40"/>
      <c r="P1106" s="40"/>
      <c r="Q1106" s="40"/>
      <c r="R1106" s="40"/>
      <c r="S1106" s="40"/>
      <c r="T1106" s="40"/>
      <c r="U1106" s="40"/>
      <c r="V1106" s="40"/>
      <c r="W1106" s="40"/>
      <c r="X1106" s="40"/>
      <c r="Y1106" s="40"/>
    </row>
    <row r="1107" spans="1:25" ht="15" customHeight="1" x14ac:dyDescent="0.2">
      <c r="A1107" s="40"/>
      <c r="B1107" s="274" t="s">
        <v>347</v>
      </c>
      <c r="C1107" s="296" t="s">
        <v>3639</v>
      </c>
      <c r="D1107" s="274" t="s">
        <v>143</v>
      </c>
      <c r="E1107" s="274" t="s">
        <v>2427</v>
      </c>
      <c r="F1107" s="404" t="s">
        <v>586</v>
      </c>
      <c r="G1107" s="404"/>
      <c r="H1107" s="295" t="s">
        <v>578</v>
      </c>
      <c r="I1107" s="298">
        <v>2.38</v>
      </c>
      <c r="J1107" s="297" t="s">
        <v>3640</v>
      </c>
      <c r="K1107" s="280" t="s">
        <v>3731</v>
      </c>
      <c r="O1107" s="40"/>
      <c r="P1107" s="40"/>
      <c r="Q1107" s="40"/>
      <c r="R1107" s="40"/>
      <c r="S1107" s="40"/>
      <c r="T1107" s="40"/>
      <c r="U1107" s="40"/>
      <c r="V1107" s="40"/>
      <c r="W1107" s="40"/>
      <c r="X1107" s="40"/>
      <c r="Y1107" s="40"/>
    </row>
    <row r="1108" spans="1:25" ht="15" customHeight="1" x14ac:dyDescent="0.2">
      <c r="A1108" s="40"/>
      <c r="B1108" s="274" t="s">
        <v>347</v>
      </c>
      <c r="C1108" s="296" t="s">
        <v>3732</v>
      </c>
      <c r="D1108" s="274" t="s">
        <v>143</v>
      </c>
      <c r="E1108" s="274" t="s">
        <v>3733</v>
      </c>
      <c r="F1108" s="404" t="s">
        <v>348</v>
      </c>
      <c r="G1108" s="404"/>
      <c r="H1108" s="295" t="s">
        <v>59</v>
      </c>
      <c r="I1108" s="298">
        <v>0.01</v>
      </c>
      <c r="J1108" s="297" t="s">
        <v>3734</v>
      </c>
      <c r="K1108" s="280" t="s">
        <v>3508</v>
      </c>
      <c r="O1108" s="40"/>
      <c r="P1108" s="40"/>
      <c r="Q1108" s="40"/>
      <c r="R1108" s="40"/>
      <c r="S1108" s="40"/>
      <c r="T1108" s="40"/>
      <c r="U1108" s="40"/>
      <c r="V1108" s="40"/>
      <c r="W1108" s="40"/>
      <c r="X1108" s="40"/>
      <c r="Y1108" s="40"/>
    </row>
    <row r="1109" spans="1:25" ht="15" customHeight="1" x14ac:dyDescent="0.2">
      <c r="A1109" s="40"/>
      <c r="B1109" s="278" t="s">
        <v>319</v>
      </c>
      <c r="C1109" s="291" t="s">
        <v>575</v>
      </c>
      <c r="D1109" s="278" t="s">
        <v>143</v>
      </c>
      <c r="E1109" s="278" t="s">
        <v>576</v>
      </c>
      <c r="F1109" s="407" t="s">
        <v>577</v>
      </c>
      <c r="G1109" s="407"/>
      <c r="H1109" s="290" t="s">
        <v>578</v>
      </c>
      <c r="I1109" s="294">
        <v>1.9</v>
      </c>
      <c r="J1109" s="292" t="s">
        <v>3684</v>
      </c>
      <c r="K1109" s="293" t="s">
        <v>3735</v>
      </c>
      <c r="O1109" s="40"/>
      <c r="P1109" s="40"/>
      <c r="Q1109" s="40"/>
      <c r="R1109" s="40"/>
      <c r="S1109" s="40"/>
      <c r="T1109" s="40"/>
      <c r="U1109" s="40"/>
      <c r="V1109" s="40"/>
      <c r="W1109" s="40"/>
      <c r="X1109" s="40"/>
      <c r="Y1109" s="40"/>
    </row>
    <row r="1110" spans="1:25" ht="15" customHeight="1" x14ac:dyDescent="0.2">
      <c r="A1110" s="40"/>
      <c r="B1110" s="408" t="s">
        <v>2416</v>
      </c>
      <c r="C1110" s="406"/>
      <c r="D1110" s="406"/>
      <c r="E1110" s="406"/>
      <c r="F1110" s="406"/>
      <c r="G1110" s="406"/>
      <c r="H1110" s="406"/>
      <c r="I1110" s="406"/>
      <c r="J1110" s="406"/>
      <c r="K1110" s="406"/>
      <c r="O1110" s="40"/>
      <c r="P1110" s="40"/>
      <c r="Q1110" s="40"/>
      <c r="R1110" s="40"/>
      <c r="S1110" s="40"/>
      <c r="T1110" s="40"/>
      <c r="U1110" s="40"/>
      <c r="V1110" s="40"/>
      <c r="W1110" s="40"/>
      <c r="X1110" s="40"/>
      <c r="Y1110" s="40"/>
    </row>
    <row r="1111" spans="1:25" ht="15" customHeight="1" x14ac:dyDescent="0.2">
      <c r="A1111" s="40"/>
      <c r="B1111" s="276" t="s">
        <v>27</v>
      </c>
      <c r="C1111" s="277" t="s">
        <v>28</v>
      </c>
      <c r="D1111" s="276" t="s">
        <v>29</v>
      </c>
      <c r="E1111" s="276" t="s">
        <v>30</v>
      </c>
      <c r="F1111" s="405" t="s">
        <v>318</v>
      </c>
      <c r="G1111" s="406"/>
      <c r="H1111" s="284" t="s">
        <v>31</v>
      </c>
      <c r="I1111" s="277" t="s">
        <v>32</v>
      </c>
      <c r="J1111" s="277" t="s">
        <v>33</v>
      </c>
      <c r="K1111" s="277" t="s">
        <v>35</v>
      </c>
      <c r="O1111" s="40"/>
      <c r="P1111" s="40"/>
      <c r="Q1111" s="40"/>
      <c r="R1111" s="40"/>
      <c r="S1111" s="40"/>
      <c r="T1111" s="40"/>
      <c r="U1111" s="40"/>
      <c r="V1111" s="40"/>
      <c r="W1111" s="40"/>
      <c r="X1111" s="40"/>
      <c r="Y1111" s="40"/>
    </row>
    <row r="1112" spans="1:25" ht="15" customHeight="1" x14ac:dyDescent="0.2">
      <c r="A1112" s="40"/>
      <c r="B1112" s="274" t="s">
        <v>347</v>
      </c>
      <c r="C1112" s="296" t="s">
        <v>3728</v>
      </c>
      <c r="D1112" s="274" t="s">
        <v>143</v>
      </c>
      <c r="E1112" s="274" t="s">
        <v>1668</v>
      </c>
      <c r="F1112" s="404" t="s">
        <v>348</v>
      </c>
      <c r="G1112" s="404"/>
      <c r="H1112" s="295" t="s">
        <v>41</v>
      </c>
      <c r="I1112" s="298">
        <v>1</v>
      </c>
      <c r="J1112" s="297" t="s">
        <v>2534</v>
      </c>
      <c r="K1112" s="280" t="s">
        <v>2534</v>
      </c>
      <c r="O1112" s="40"/>
      <c r="P1112" s="40"/>
      <c r="Q1112" s="40"/>
      <c r="R1112" s="40"/>
      <c r="S1112" s="40"/>
      <c r="T1112" s="40"/>
      <c r="U1112" s="40"/>
      <c r="V1112" s="40"/>
      <c r="W1112" s="40"/>
      <c r="X1112" s="40"/>
      <c r="Y1112" s="40"/>
    </row>
    <row r="1113" spans="1:25" ht="15" customHeight="1" x14ac:dyDescent="0.2">
      <c r="A1113" s="40"/>
      <c r="B1113" s="274" t="s">
        <v>347</v>
      </c>
      <c r="C1113" s="296" t="s">
        <v>3721</v>
      </c>
      <c r="D1113" s="274" t="s">
        <v>143</v>
      </c>
      <c r="E1113" s="274" t="s">
        <v>2533</v>
      </c>
      <c r="F1113" s="404" t="s">
        <v>348</v>
      </c>
      <c r="G1113" s="404"/>
      <c r="H1113" s="295" t="s">
        <v>59</v>
      </c>
      <c r="I1113" s="298">
        <v>0.01</v>
      </c>
      <c r="J1113" s="297" t="s">
        <v>3722</v>
      </c>
      <c r="K1113" s="280" t="s">
        <v>3730</v>
      </c>
      <c r="O1113" s="40"/>
      <c r="P1113" s="40"/>
      <c r="Q1113" s="40"/>
      <c r="R1113" s="40"/>
      <c r="S1113" s="40"/>
      <c r="T1113" s="40"/>
      <c r="U1113" s="40"/>
      <c r="V1113" s="40"/>
      <c r="W1113" s="40"/>
      <c r="X1113" s="40"/>
      <c r="Y1113" s="40"/>
    </row>
    <row r="1114" spans="1:25" ht="15" customHeight="1" x14ac:dyDescent="0.2">
      <c r="A1114" s="40"/>
      <c r="B1114" s="274" t="s">
        <v>347</v>
      </c>
      <c r="C1114" s="296" t="s">
        <v>3613</v>
      </c>
      <c r="D1114" s="274" t="s">
        <v>143</v>
      </c>
      <c r="E1114" s="274" t="s">
        <v>1163</v>
      </c>
      <c r="F1114" s="404" t="s">
        <v>348</v>
      </c>
      <c r="G1114" s="404"/>
      <c r="H1114" s="295" t="s">
        <v>165</v>
      </c>
      <c r="I1114" s="298">
        <v>1.9000000000000001E-4</v>
      </c>
      <c r="J1114" s="297" t="s">
        <v>3614</v>
      </c>
      <c r="K1114" s="280" t="s">
        <v>2117</v>
      </c>
      <c r="O1114" s="40"/>
      <c r="P1114" s="40"/>
      <c r="Q1114" s="40"/>
      <c r="R1114" s="40"/>
      <c r="S1114" s="40"/>
      <c r="T1114" s="40"/>
      <c r="U1114" s="40"/>
      <c r="V1114" s="40"/>
      <c r="W1114" s="40"/>
      <c r="X1114" s="40"/>
      <c r="Y1114" s="40"/>
    </row>
    <row r="1115" spans="1:25" ht="15" customHeight="1" x14ac:dyDescent="0.2">
      <c r="A1115" s="40"/>
      <c r="B1115" s="274" t="s">
        <v>347</v>
      </c>
      <c r="C1115" s="296" t="s">
        <v>3632</v>
      </c>
      <c r="D1115" s="274" t="s">
        <v>143</v>
      </c>
      <c r="E1115" s="274" t="s">
        <v>1193</v>
      </c>
      <c r="F1115" s="404" t="s">
        <v>348</v>
      </c>
      <c r="G1115" s="404"/>
      <c r="H1115" s="295" t="s">
        <v>165</v>
      </c>
      <c r="I1115" s="298">
        <v>9.5200000000000005E-4</v>
      </c>
      <c r="J1115" s="297" t="s">
        <v>2159</v>
      </c>
      <c r="K1115" s="280" t="s">
        <v>2135</v>
      </c>
      <c r="O1115" s="40"/>
      <c r="P1115" s="40"/>
      <c r="Q1115" s="40"/>
      <c r="R1115" s="40"/>
      <c r="S1115" s="40"/>
      <c r="T1115" s="40"/>
      <c r="U1115" s="40"/>
      <c r="V1115" s="40"/>
      <c r="W1115" s="40"/>
      <c r="X1115" s="40"/>
      <c r="Y1115" s="40"/>
    </row>
    <row r="1116" spans="1:25" ht="15" customHeight="1" x14ac:dyDescent="0.2">
      <c r="A1116" s="40"/>
      <c r="B1116" s="274" t="s">
        <v>347</v>
      </c>
      <c r="C1116" s="296" t="s">
        <v>3639</v>
      </c>
      <c r="D1116" s="274" t="s">
        <v>143</v>
      </c>
      <c r="E1116" s="274" t="s">
        <v>2427</v>
      </c>
      <c r="F1116" s="404" t="s">
        <v>586</v>
      </c>
      <c r="G1116" s="404"/>
      <c r="H1116" s="295" t="s">
        <v>578</v>
      </c>
      <c r="I1116" s="298">
        <v>2.38</v>
      </c>
      <c r="J1116" s="297" t="s">
        <v>3640</v>
      </c>
      <c r="K1116" s="280" t="s">
        <v>3731</v>
      </c>
      <c r="O1116" s="40"/>
      <c r="P1116" s="40"/>
      <c r="Q1116" s="40"/>
      <c r="R1116" s="40"/>
      <c r="S1116" s="40"/>
      <c r="T1116" s="40"/>
      <c r="U1116" s="40"/>
      <c r="V1116" s="40"/>
      <c r="W1116" s="40"/>
      <c r="X1116" s="40"/>
      <c r="Y1116" s="40"/>
    </row>
    <row r="1117" spans="1:25" ht="15" customHeight="1" x14ac:dyDescent="0.2">
      <c r="A1117" s="40"/>
      <c r="B1117" s="274" t="s">
        <v>347</v>
      </c>
      <c r="C1117" s="296" t="s">
        <v>3611</v>
      </c>
      <c r="D1117" s="274" t="s">
        <v>143</v>
      </c>
      <c r="E1117" s="274" t="s">
        <v>1190</v>
      </c>
      <c r="F1117" s="404" t="s">
        <v>348</v>
      </c>
      <c r="G1117" s="404"/>
      <c r="H1117" s="295" t="s">
        <v>197</v>
      </c>
      <c r="I1117" s="298">
        <v>1.6659999999999999E-3</v>
      </c>
      <c r="J1117" s="297" t="s">
        <v>2154</v>
      </c>
      <c r="K1117" s="280" t="s">
        <v>2135</v>
      </c>
      <c r="O1117" s="40"/>
      <c r="P1117" s="40"/>
      <c r="Q1117" s="40"/>
      <c r="R1117" s="40"/>
      <c r="S1117" s="40"/>
      <c r="T1117" s="40"/>
      <c r="U1117" s="40"/>
      <c r="V1117" s="40"/>
      <c r="W1117" s="40"/>
      <c r="X1117" s="40"/>
      <c r="Y1117" s="40"/>
    </row>
    <row r="1118" spans="1:25" ht="15" customHeight="1" x14ac:dyDescent="0.2">
      <c r="A1118" s="40"/>
      <c r="B1118" s="274" t="s">
        <v>347</v>
      </c>
      <c r="C1118" s="296" t="s">
        <v>3634</v>
      </c>
      <c r="D1118" s="274" t="s">
        <v>143</v>
      </c>
      <c r="E1118" s="274" t="s">
        <v>1168</v>
      </c>
      <c r="F1118" s="404" t="s">
        <v>348</v>
      </c>
      <c r="G1118" s="404"/>
      <c r="H1118" s="295" t="s">
        <v>165</v>
      </c>
      <c r="I1118" s="298">
        <v>1.9259999999999999E-2</v>
      </c>
      <c r="J1118" s="297" t="s">
        <v>2138</v>
      </c>
      <c r="K1118" s="280" t="s">
        <v>2166</v>
      </c>
      <c r="O1118" s="40"/>
      <c r="P1118" s="40"/>
      <c r="Q1118" s="40"/>
      <c r="R1118" s="40"/>
      <c r="S1118" s="40"/>
      <c r="T1118" s="40"/>
      <c r="U1118" s="40"/>
      <c r="V1118" s="40"/>
      <c r="W1118" s="40"/>
      <c r="X1118" s="40"/>
      <c r="Y1118" s="40"/>
    </row>
    <row r="1119" spans="1:25" ht="15" customHeight="1" x14ac:dyDescent="0.2">
      <c r="A1119" s="40"/>
      <c r="B1119" s="274" t="s">
        <v>347</v>
      </c>
      <c r="C1119" s="296" t="s">
        <v>3600</v>
      </c>
      <c r="D1119" s="274" t="s">
        <v>143</v>
      </c>
      <c r="E1119" s="274" t="s">
        <v>1189</v>
      </c>
      <c r="F1119" s="404" t="s">
        <v>348</v>
      </c>
      <c r="G1119" s="404"/>
      <c r="H1119" s="295" t="s">
        <v>165</v>
      </c>
      <c r="I1119" s="298">
        <v>1.6659999999999999E-3</v>
      </c>
      <c r="J1119" s="297" t="s">
        <v>2148</v>
      </c>
      <c r="K1119" s="280" t="s">
        <v>2135</v>
      </c>
      <c r="O1119" s="40"/>
      <c r="P1119" s="40"/>
      <c r="Q1119" s="40"/>
      <c r="R1119" s="40"/>
      <c r="S1119" s="40"/>
      <c r="T1119" s="40"/>
      <c r="U1119" s="40"/>
      <c r="V1119" s="40"/>
      <c r="W1119" s="40"/>
      <c r="X1119" s="40"/>
      <c r="Y1119" s="40"/>
    </row>
    <row r="1120" spans="1:25" ht="15" customHeight="1" x14ac:dyDescent="0.2">
      <c r="A1120" s="40"/>
      <c r="B1120" s="274" t="s">
        <v>347</v>
      </c>
      <c r="C1120" s="296" t="s">
        <v>3586</v>
      </c>
      <c r="D1120" s="274" t="s">
        <v>143</v>
      </c>
      <c r="E1120" s="274" t="s">
        <v>1162</v>
      </c>
      <c r="F1120" s="404" t="s">
        <v>348</v>
      </c>
      <c r="G1120" s="404"/>
      <c r="H1120" s="295" t="s">
        <v>165</v>
      </c>
      <c r="I1120" s="298">
        <v>5.6999999999999998E-4</v>
      </c>
      <c r="J1120" s="297" t="s">
        <v>2140</v>
      </c>
      <c r="K1120" s="280" t="s">
        <v>2135</v>
      </c>
      <c r="O1120" s="40"/>
      <c r="P1120" s="40"/>
      <c r="Q1120" s="40"/>
      <c r="R1120" s="40"/>
      <c r="S1120" s="40"/>
      <c r="T1120" s="40"/>
      <c r="U1120" s="40"/>
      <c r="V1120" s="40"/>
      <c r="W1120" s="40"/>
      <c r="X1120" s="40"/>
      <c r="Y1120" s="40"/>
    </row>
    <row r="1121" spans="1:25" ht="15" customHeight="1" x14ac:dyDescent="0.2">
      <c r="A1121" s="40"/>
      <c r="B1121" s="274" t="s">
        <v>347</v>
      </c>
      <c r="C1121" s="296" t="s">
        <v>3591</v>
      </c>
      <c r="D1121" s="274" t="s">
        <v>143</v>
      </c>
      <c r="E1121" s="274" t="s">
        <v>1183</v>
      </c>
      <c r="F1121" s="404" t="s">
        <v>348</v>
      </c>
      <c r="G1121" s="404"/>
      <c r="H1121" s="295" t="s">
        <v>165</v>
      </c>
      <c r="I1121" s="298">
        <v>1.1900000000000001E-3</v>
      </c>
      <c r="J1121" s="297" t="s">
        <v>3592</v>
      </c>
      <c r="K1121" s="280" t="s">
        <v>2135</v>
      </c>
      <c r="O1121" s="40"/>
      <c r="P1121" s="40"/>
      <c r="Q1121" s="40"/>
      <c r="R1121" s="40"/>
      <c r="S1121" s="40"/>
      <c r="T1121" s="40"/>
      <c r="U1121" s="40"/>
      <c r="V1121" s="40"/>
      <c r="W1121" s="40"/>
      <c r="X1121" s="40"/>
      <c r="Y1121" s="40"/>
    </row>
    <row r="1122" spans="1:25" ht="15" customHeight="1" x14ac:dyDescent="0.2">
      <c r="A1122" s="40"/>
      <c r="B1122" s="274" t="s">
        <v>347</v>
      </c>
      <c r="C1122" s="296" t="s">
        <v>3616</v>
      </c>
      <c r="D1122" s="274" t="s">
        <v>143</v>
      </c>
      <c r="E1122" s="274" t="s">
        <v>1170</v>
      </c>
      <c r="F1122" s="404" t="s">
        <v>809</v>
      </c>
      <c r="G1122" s="404"/>
      <c r="H1122" s="295" t="s">
        <v>165</v>
      </c>
      <c r="I1122" s="298">
        <v>0.43570399999999998</v>
      </c>
      <c r="J1122" s="297" t="s">
        <v>1858</v>
      </c>
      <c r="K1122" s="280" t="s">
        <v>2187</v>
      </c>
      <c r="O1122" s="40"/>
      <c r="P1122" s="40"/>
      <c r="Q1122" s="40"/>
      <c r="R1122" s="40"/>
      <c r="S1122" s="40"/>
      <c r="T1122" s="40"/>
      <c r="U1122" s="40"/>
      <c r="V1122" s="40"/>
      <c r="W1122" s="40"/>
      <c r="X1122" s="40"/>
      <c r="Y1122" s="40"/>
    </row>
    <row r="1123" spans="1:25" ht="15" customHeight="1" x14ac:dyDescent="0.2">
      <c r="A1123" s="40"/>
      <c r="B1123" s="274" t="s">
        <v>347</v>
      </c>
      <c r="C1123" s="296" t="s">
        <v>3732</v>
      </c>
      <c r="D1123" s="274" t="s">
        <v>143</v>
      </c>
      <c r="E1123" s="274" t="s">
        <v>3733</v>
      </c>
      <c r="F1123" s="404" t="s">
        <v>348</v>
      </c>
      <c r="G1123" s="404"/>
      <c r="H1123" s="295" t="s">
        <v>59</v>
      </c>
      <c r="I1123" s="298">
        <v>0.01</v>
      </c>
      <c r="J1123" s="297" t="s">
        <v>3734</v>
      </c>
      <c r="K1123" s="280" t="s">
        <v>3508</v>
      </c>
      <c r="O1123" s="40"/>
      <c r="P1123" s="40"/>
      <c r="Q1123" s="40"/>
      <c r="R1123" s="40"/>
      <c r="S1123" s="40"/>
      <c r="T1123" s="40"/>
      <c r="U1123" s="40"/>
      <c r="V1123" s="40"/>
      <c r="W1123" s="40"/>
      <c r="X1123" s="40"/>
      <c r="Y1123" s="40"/>
    </row>
    <row r="1124" spans="1:25" ht="15" customHeight="1" x14ac:dyDescent="0.2">
      <c r="A1124" s="40"/>
      <c r="B1124" s="274" t="s">
        <v>347</v>
      </c>
      <c r="C1124" s="296" t="s">
        <v>3587</v>
      </c>
      <c r="D1124" s="274" t="s">
        <v>143</v>
      </c>
      <c r="E1124" s="274" t="s">
        <v>2436</v>
      </c>
      <c r="F1124" s="404" t="s">
        <v>348</v>
      </c>
      <c r="G1124" s="404"/>
      <c r="H1124" s="295" t="s">
        <v>165</v>
      </c>
      <c r="I1124" s="298">
        <v>8.5599999999999999E-4</v>
      </c>
      <c r="J1124" s="297" t="s">
        <v>3588</v>
      </c>
      <c r="K1124" s="280" t="s">
        <v>2135</v>
      </c>
      <c r="O1124" s="40"/>
      <c r="P1124" s="40"/>
      <c r="Q1124" s="40"/>
      <c r="R1124" s="40"/>
      <c r="S1124" s="40"/>
      <c r="T1124" s="40"/>
      <c r="U1124" s="40"/>
      <c r="V1124" s="40"/>
      <c r="W1124" s="40"/>
      <c r="X1124" s="40"/>
      <c r="Y1124" s="40"/>
    </row>
    <row r="1125" spans="1:25" ht="15" customHeight="1" x14ac:dyDescent="0.2">
      <c r="A1125" s="40"/>
      <c r="B1125" s="274" t="s">
        <v>347</v>
      </c>
      <c r="C1125" s="296" t="s">
        <v>3596</v>
      </c>
      <c r="D1125" s="274" t="s">
        <v>143</v>
      </c>
      <c r="E1125" s="274" t="s">
        <v>2437</v>
      </c>
      <c r="F1125" s="404" t="s">
        <v>348</v>
      </c>
      <c r="G1125" s="404"/>
      <c r="H1125" s="295" t="s">
        <v>165</v>
      </c>
      <c r="I1125" s="298">
        <v>2.568E-3</v>
      </c>
      <c r="J1125" s="297" t="s">
        <v>3597</v>
      </c>
      <c r="K1125" s="280" t="s">
        <v>2125</v>
      </c>
      <c r="O1125" s="40"/>
      <c r="P1125" s="40"/>
      <c r="Q1125" s="40"/>
      <c r="R1125" s="40"/>
      <c r="S1125" s="40"/>
      <c r="T1125" s="40"/>
      <c r="U1125" s="40"/>
      <c r="V1125" s="40"/>
      <c r="W1125" s="40"/>
      <c r="X1125" s="40"/>
      <c r="Y1125" s="40"/>
    </row>
    <row r="1126" spans="1:25" ht="15" customHeight="1" x14ac:dyDescent="0.2">
      <c r="A1126" s="40"/>
      <c r="B1126" s="274" t="s">
        <v>347</v>
      </c>
      <c r="C1126" s="296" t="s">
        <v>3638</v>
      </c>
      <c r="D1126" s="274" t="s">
        <v>143</v>
      </c>
      <c r="E1126" s="274" t="s">
        <v>1186</v>
      </c>
      <c r="F1126" s="404" t="s">
        <v>348</v>
      </c>
      <c r="G1126" s="404"/>
      <c r="H1126" s="295" t="s">
        <v>165</v>
      </c>
      <c r="I1126" s="298">
        <v>4.7600000000000002E-4</v>
      </c>
      <c r="J1126" s="297" t="s">
        <v>2162</v>
      </c>
      <c r="K1126" s="280" t="s">
        <v>2117</v>
      </c>
      <c r="O1126" s="40"/>
      <c r="P1126" s="40"/>
      <c r="Q1126" s="40"/>
      <c r="R1126" s="40"/>
      <c r="S1126" s="40"/>
      <c r="T1126" s="40"/>
      <c r="U1126" s="40"/>
      <c r="V1126" s="40"/>
      <c r="W1126" s="40"/>
      <c r="X1126" s="40"/>
      <c r="Y1126" s="40"/>
    </row>
    <row r="1127" spans="1:25" ht="15" customHeight="1" x14ac:dyDescent="0.2">
      <c r="A1127" s="40"/>
      <c r="B1127" s="274" t="s">
        <v>347</v>
      </c>
      <c r="C1127" s="296" t="s">
        <v>3651</v>
      </c>
      <c r="D1127" s="274" t="s">
        <v>143</v>
      </c>
      <c r="E1127" s="274" t="s">
        <v>1184</v>
      </c>
      <c r="F1127" s="404" t="s">
        <v>348</v>
      </c>
      <c r="G1127" s="404"/>
      <c r="H1127" s="295" t="s">
        <v>165</v>
      </c>
      <c r="I1127" s="298">
        <v>9.5200000000000005E-4</v>
      </c>
      <c r="J1127" s="297" t="s">
        <v>2163</v>
      </c>
      <c r="K1127" s="280" t="s">
        <v>2135</v>
      </c>
      <c r="O1127" s="40"/>
      <c r="P1127" s="40"/>
      <c r="Q1127" s="40"/>
      <c r="R1127" s="40"/>
      <c r="S1127" s="40"/>
      <c r="T1127" s="40"/>
      <c r="U1127" s="40"/>
      <c r="V1127" s="40"/>
      <c r="W1127" s="40"/>
      <c r="X1127" s="40"/>
      <c r="Y1127" s="40"/>
    </row>
    <row r="1128" spans="1:25" ht="15" customHeight="1" x14ac:dyDescent="0.2">
      <c r="A1128" s="40"/>
      <c r="B1128" s="274" t="s">
        <v>347</v>
      </c>
      <c r="C1128" s="296" t="s">
        <v>3583</v>
      </c>
      <c r="D1128" s="274" t="s">
        <v>143</v>
      </c>
      <c r="E1128" s="274" t="s">
        <v>1158</v>
      </c>
      <c r="F1128" s="404" t="s">
        <v>348</v>
      </c>
      <c r="G1128" s="404"/>
      <c r="H1128" s="295" t="s">
        <v>165</v>
      </c>
      <c r="I1128" s="298">
        <v>0.43570399999999998</v>
      </c>
      <c r="J1128" s="297" t="s">
        <v>1850</v>
      </c>
      <c r="K1128" s="280" t="s">
        <v>3737</v>
      </c>
      <c r="O1128" s="40"/>
      <c r="P1128" s="40"/>
      <c r="Q1128" s="40"/>
      <c r="R1128" s="40"/>
      <c r="S1128" s="40"/>
      <c r="T1128" s="40"/>
      <c r="U1128" s="40"/>
      <c r="V1128" s="40"/>
      <c r="W1128" s="40"/>
      <c r="X1128" s="40"/>
      <c r="Y1128" s="40"/>
    </row>
    <row r="1129" spans="1:25" ht="15" customHeight="1" x14ac:dyDescent="0.2">
      <c r="A1129" s="40"/>
      <c r="B1129" s="274" t="s">
        <v>347</v>
      </c>
      <c r="C1129" s="296" t="s">
        <v>3598</v>
      </c>
      <c r="D1129" s="274" t="s">
        <v>143</v>
      </c>
      <c r="E1129" s="274" t="s">
        <v>1159</v>
      </c>
      <c r="F1129" s="404" t="s">
        <v>348</v>
      </c>
      <c r="G1129" s="404"/>
      <c r="H1129" s="295" t="s">
        <v>165</v>
      </c>
      <c r="I1129" s="298">
        <v>6.4200000000000004E-3</v>
      </c>
      <c r="J1129" s="297" t="s">
        <v>3599</v>
      </c>
      <c r="K1129" s="280" t="s">
        <v>3738</v>
      </c>
      <c r="O1129" s="40"/>
      <c r="P1129" s="40"/>
      <c r="Q1129" s="40"/>
      <c r="R1129" s="40"/>
      <c r="S1129" s="40"/>
      <c r="T1129" s="40"/>
      <c r="U1129" s="40"/>
      <c r="V1129" s="40"/>
      <c r="W1129" s="40"/>
      <c r="X1129" s="40"/>
      <c r="Y1129" s="40"/>
    </row>
    <row r="1130" spans="1:25" ht="15" customHeight="1" x14ac:dyDescent="0.2">
      <c r="A1130" s="40"/>
      <c r="B1130" s="274" t="s">
        <v>347</v>
      </c>
      <c r="C1130" s="296" t="s">
        <v>3625</v>
      </c>
      <c r="D1130" s="274" t="s">
        <v>143</v>
      </c>
      <c r="E1130" s="274" t="s">
        <v>1188</v>
      </c>
      <c r="F1130" s="404" t="s">
        <v>348</v>
      </c>
      <c r="G1130" s="404"/>
      <c r="H1130" s="295" t="s">
        <v>165</v>
      </c>
      <c r="I1130" s="298">
        <v>2.3800000000000001E-4</v>
      </c>
      <c r="J1130" s="297" t="s">
        <v>1865</v>
      </c>
      <c r="K1130" s="280" t="s">
        <v>2117</v>
      </c>
      <c r="O1130" s="40"/>
      <c r="P1130" s="40"/>
      <c r="Q1130" s="40"/>
      <c r="R1130" s="40"/>
      <c r="S1130" s="40"/>
      <c r="T1130" s="40"/>
      <c r="U1130" s="40"/>
      <c r="V1130" s="40"/>
      <c r="W1130" s="40"/>
      <c r="X1130" s="40"/>
      <c r="Y1130" s="40"/>
    </row>
    <row r="1131" spans="1:25" ht="15" customHeight="1" x14ac:dyDescent="0.2">
      <c r="A1131" s="40"/>
      <c r="B1131" s="274" t="s">
        <v>347</v>
      </c>
      <c r="C1131" s="296" t="s">
        <v>3646</v>
      </c>
      <c r="D1131" s="274" t="s">
        <v>143</v>
      </c>
      <c r="E1131" s="274" t="s">
        <v>3647</v>
      </c>
      <c r="F1131" s="404" t="s">
        <v>348</v>
      </c>
      <c r="G1131" s="404"/>
      <c r="H1131" s="295" t="s">
        <v>1160</v>
      </c>
      <c r="I1131" s="298">
        <v>3.424E-3</v>
      </c>
      <c r="J1131" s="297" t="s">
        <v>3648</v>
      </c>
      <c r="K1131" s="280" t="s">
        <v>2144</v>
      </c>
      <c r="O1131" s="40"/>
      <c r="P1131" s="40"/>
      <c r="Q1131" s="40"/>
      <c r="R1131" s="40"/>
      <c r="S1131" s="40"/>
      <c r="T1131" s="40"/>
      <c r="U1131" s="40"/>
      <c r="V1131" s="40"/>
      <c r="W1131" s="40"/>
      <c r="X1131" s="40"/>
      <c r="Y1131" s="40"/>
    </row>
    <row r="1132" spans="1:25" ht="15" customHeight="1" x14ac:dyDescent="0.2">
      <c r="A1132" s="40"/>
      <c r="B1132" s="274" t="s">
        <v>347</v>
      </c>
      <c r="C1132" s="296" t="s">
        <v>3633</v>
      </c>
      <c r="D1132" s="274" t="s">
        <v>143</v>
      </c>
      <c r="E1132" s="274" t="s">
        <v>1187</v>
      </c>
      <c r="F1132" s="404" t="s">
        <v>348</v>
      </c>
      <c r="G1132" s="404"/>
      <c r="H1132" s="295" t="s">
        <v>165</v>
      </c>
      <c r="I1132" s="298">
        <v>2.3800000000000001E-4</v>
      </c>
      <c r="J1132" s="297" t="s">
        <v>2150</v>
      </c>
      <c r="K1132" s="280" t="s">
        <v>2117</v>
      </c>
      <c r="O1132" s="40"/>
      <c r="P1132" s="40"/>
      <c r="Q1132" s="40"/>
      <c r="R1132" s="40"/>
      <c r="S1132" s="40"/>
      <c r="T1132" s="40"/>
      <c r="U1132" s="40"/>
      <c r="V1132" s="40"/>
      <c r="W1132" s="40"/>
      <c r="X1132" s="40"/>
      <c r="Y1132" s="40"/>
    </row>
    <row r="1133" spans="1:25" ht="15" customHeight="1" x14ac:dyDescent="0.2">
      <c r="A1133" s="40"/>
      <c r="B1133" s="274" t="s">
        <v>347</v>
      </c>
      <c r="C1133" s="296" t="s">
        <v>3636</v>
      </c>
      <c r="D1133" s="274" t="s">
        <v>143</v>
      </c>
      <c r="E1133" s="274" t="s">
        <v>2432</v>
      </c>
      <c r="F1133" s="404" t="s">
        <v>348</v>
      </c>
      <c r="G1133" s="404"/>
      <c r="H1133" s="295" t="s">
        <v>2433</v>
      </c>
      <c r="I1133" s="298">
        <v>3.424E-3</v>
      </c>
      <c r="J1133" s="297" t="s">
        <v>3637</v>
      </c>
      <c r="K1133" s="280" t="s">
        <v>2151</v>
      </c>
      <c r="O1133" s="40"/>
      <c r="P1133" s="40"/>
      <c r="Q1133" s="40"/>
      <c r="R1133" s="40"/>
      <c r="S1133" s="40"/>
      <c r="T1133" s="40"/>
      <c r="U1133" s="40"/>
      <c r="V1133" s="40"/>
      <c r="W1133" s="40"/>
      <c r="X1133" s="40"/>
      <c r="Y1133" s="40"/>
    </row>
    <row r="1134" spans="1:25" ht="15" customHeight="1" x14ac:dyDescent="0.2">
      <c r="A1134" s="40"/>
      <c r="B1134" s="274" t="s">
        <v>347</v>
      </c>
      <c r="C1134" s="296" t="s">
        <v>3631</v>
      </c>
      <c r="D1134" s="274" t="s">
        <v>143</v>
      </c>
      <c r="E1134" s="274" t="s">
        <v>2435</v>
      </c>
      <c r="F1134" s="404" t="s">
        <v>348</v>
      </c>
      <c r="G1134" s="404"/>
      <c r="H1134" s="295" t="s">
        <v>165</v>
      </c>
      <c r="I1134" s="298">
        <v>3.8000000000000002E-4</v>
      </c>
      <c r="J1134" s="297" t="s">
        <v>2122</v>
      </c>
      <c r="K1134" s="280" t="s">
        <v>2141</v>
      </c>
      <c r="L1134" s="281"/>
      <c r="O1134" s="40"/>
      <c r="P1134" s="40"/>
      <c r="Q1134" s="40"/>
      <c r="R1134" s="40"/>
      <c r="S1134" s="40"/>
      <c r="T1134" s="40"/>
      <c r="U1134" s="40"/>
      <c r="V1134" s="40"/>
      <c r="W1134" s="40"/>
      <c r="X1134" s="40"/>
      <c r="Y1134" s="40"/>
    </row>
    <row r="1135" spans="1:25" ht="15" customHeight="1" x14ac:dyDescent="0.2">
      <c r="A1135" s="40"/>
      <c r="B1135" s="274" t="s">
        <v>347</v>
      </c>
      <c r="C1135" s="296" t="s">
        <v>3615</v>
      </c>
      <c r="D1135" s="274" t="s">
        <v>143</v>
      </c>
      <c r="E1135" s="274" t="s">
        <v>2418</v>
      </c>
      <c r="F1135" s="404" t="s">
        <v>586</v>
      </c>
      <c r="G1135" s="404"/>
      <c r="H1135" s="295" t="s">
        <v>578</v>
      </c>
      <c r="I1135" s="298">
        <v>1.9</v>
      </c>
      <c r="J1135" s="297" t="s">
        <v>2419</v>
      </c>
      <c r="K1135" s="280" t="s">
        <v>2532</v>
      </c>
      <c r="L1135" s="281"/>
      <c r="O1135" s="40"/>
      <c r="P1135" s="40"/>
      <c r="Q1135" s="40"/>
      <c r="R1135" s="40"/>
      <c r="S1135" s="40"/>
      <c r="T1135" s="40"/>
      <c r="U1135" s="40"/>
      <c r="V1135" s="40"/>
      <c r="W1135" s="40"/>
      <c r="X1135" s="40"/>
      <c r="Y1135" s="40"/>
    </row>
    <row r="1136" spans="1:25" ht="15" customHeight="1" x14ac:dyDescent="0.2">
      <c r="A1136" s="40"/>
      <c r="B1136" s="274" t="s">
        <v>347</v>
      </c>
      <c r="C1136" s="296" t="s">
        <v>3645</v>
      </c>
      <c r="D1136" s="274" t="s">
        <v>143</v>
      </c>
      <c r="E1136" s="274" t="s">
        <v>1161</v>
      </c>
      <c r="F1136" s="404" t="s">
        <v>348</v>
      </c>
      <c r="G1136" s="404"/>
      <c r="H1136" s="295" t="s">
        <v>165</v>
      </c>
      <c r="I1136" s="298">
        <v>0.33444200000000002</v>
      </c>
      <c r="J1136" s="297" t="s">
        <v>2143</v>
      </c>
      <c r="K1136" s="280" t="s">
        <v>2466</v>
      </c>
      <c r="L1136" s="281"/>
      <c r="O1136" s="40"/>
      <c r="P1136" s="40"/>
      <c r="Q1136" s="40"/>
      <c r="R1136" s="40"/>
      <c r="S1136" s="40"/>
      <c r="T1136" s="40"/>
      <c r="U1136" s="40"/>
      <c r="V1136" s="40"/>
      <c r="W1136" s="40"/>
      <c r="X1136" s="40"/>
      <c r="Y1136" s="40"/>
    </row>
    <row r="1137" spans="1:25" ht="15" customHeight="1" x14ac:dyDescent="0.2">
      <c r="A1137" s="40"/>
      <c r="B1137" s="274" t="s">
        <v>347</v>
      </c>
      <c r="C1137" s="296" t="s">
        <v>3682</v>
      </c>
      <c r="D1137" s="274" t="s">
        <v>143</v>
      </c>
      <c r="E1137" s="274" t="s">
        <v>2480</v>
      </c>
      <c r="F1137" s="404" t="s">
        <v>348</v>
      </c>
      <c r="G1137" s="404"/>
      <c r="H1137" s="295" t="s">
        <v>900</v>
      </c>
      <c r="I1137" s="298">
        <v>4.5999999999999996</v>
      </c>
      <c r="J1137" s="297" t="s">
        <v>3683</v>
      </c>
      <c r="K1137" s="280" t="s">
        <v>3729</v>
      </c>
      <c r="L1137" s="281"/>
      <c r="O1137" s="40"/>
      <c r="P1137" s="40"/>
      <c r="Q1137" s="40"/>
      <c r="R1137" s="40"/>
      <c r="S1137" s="40"/>
      <c r="T1137" s="40"/>
      <c r="U1137" s="40"/>
      <c r="V1137" s="40"/>
      <c r="W1137" s="40"/>
      <c r="X1137" s="40"/>
      <c r="Y1137" s="40"/>
    </row>
    <row r="1138" spans="1:25" ht="15" customHeight="1" x14ac:dyDescent="0.2">
      <c r="A1138" s="40"/>
      <c r="B1138" s="274" t="s">
        <v>347</v>
      </c>
      <c r="C1138" s="296" t="s">
        <v>3604</v>
      </c>
      <c r="D1138" s="274" t="s">
        <v>143</v>
      </c>
      <c r="E1138" s="274" t="s">
        <v>1164</v>
      </c>
      <c r="F1138" s="404" t="s">
        <v>809</v>
      </c>
      <c r="G1138" s="404"/>
      <c r="H1138" s="295" t="s">
        <v>165</v>
      </c>
      <c r="I1138" s="298">
        <v>1.9259999999999999E-2</v>
      </c>
      <c r="J1138" s="297" t="s">
        <v>2145</v>
      </c>
      <c r="K1138" s="280" t="s">
        <v>2171</v>
      </c>
      <c r="L1138" s="281"/>
      <c r="O1138" s="40"/>
      <c r="P1138" s="40"/>
      <c r="Q1138" s="40"/>
      <c r="R1138" s="40"/>
      <c r="S1138" s="40"/>
      <c r="T1138" s="40"/>
      <c r="U1138" s="40"/>
      <c r="V1138" s="40"/>
      <c r="W1138" s="40"/>
      <c r="X1138" s="40"/>
      <c r="Y1138" s="40"/>
    </row>
    <row r="1139" spans="1:25" ht="15" customHeight="1" x14ac:dyDescent="0.2">
      <c r="A1139" s="40"/>
      <c r="B1139" s="274" t="s">
        <v>347</v>
      </c>
      <c r="C1139" s="296" t="s">
        <v>3605</v>
      </c>
      <c r="D1139" s="274" t="s">
        <v>143</v>
      </c>
      <c r="E1139" s="274" t="s">
        <v>1192</v>
      </c>
      <c r="F1139" s="404" t="s">
        <v>348</v>
      </c>
      <c r="G1139" s="404"/>
      <c r="H1139" s="295" t="s">
        <v>165</v>
      </c>
      <c r="I1139" s="298">
        <v>4.7600000000000002E-4</v>
      </c>
      <c r="J1139" s="297" t="s">
        <v>2153</v>
      </c>
      <c r="K1139" s="280" t="s">
        <v>2117</v>
      </c>
      <c r="L1139" s="281"/>
      <c r="O1139" s="40"/>
      <c r="P1139" s="40"/>
      <c r="Q1139" s="40"/>
      <c r="R1139" s="40"/>
      <c r="S1139" s="40"/>
      <c r="T1139" s="40"/>
      <c r="U1139" s="40"/>
      <c r="V1139" s="40"/>
      <c r="W1139" s="40"/>
      <c r="X1139" s="40"/>
      <c r="Y1139" s="40"/>
    </row>
    <row r="1140" spans="1:25" ht="15" customHeight="1" x14ac:dyDescent="0.2">
      <c r="A1140" s="40"/>
      <c r="B1140" s="274" t="s">
        <v>347</v>
      </c>
      <c r="C1140" s="296" t="s">
        <v>3649</v>
      </c>
      <c r="D1140" s="274" t="s">
        <v>143</v>
      </c>
      <c r="E1140" s="274" t="s">
        <v>1185</v>
      </c>
      <c r="F1140" s="404" t="s">
        <v>348</v>
      </c>
      <c r="G1140" s="404"/>
      <c r="H1140" s="295" t="s">
        <v>165</v>
      </c>
      <c r="I1140" s="298">
        <v>4.7600000000000002E-4</v>
      </c>
      <c r="J1140" s="297" t="s">
        <v>3650</v>
      </c>
      <c r="K1140" s="280" t="s">
        <v>2144</v>
      </c>
      <c r="L1140" s="281"/>
      <c r="O1140" s="40"/>
      <c r="P1140" s="40"/>
      <c r="Q1140" s="40"/>
      <c r="R1140" s="40"/>
      <c r="S1140" s="40"/>
      <c r="T1140" s="40"/>
      <c r="U1140" s="40"/>
      <c r="V1140" s="40"/>
      <c r="W1140" s="40"/>
      <c r="X1140" s="40"/>
      <c r="Y1140" s="40"/>
    </row>
    <row r="1141" spans="1:25" ht="15" customHeight="1" x14ac:dyDescent="0.2">
      <c r="A1141" s="40"/>
      <c r="B1141" s="274" t="s">
        <v>347</v>
      </c>
      <c r="C1141" s="296" t="s">
        <v>3601</v>
      </c>
      <c r="D1141" s="274" t="s">
        <v>143</v>
      </c>
      <c r="E1141" s="274" t="s">
        <v>1165</v>
      </c>
      <c r="F1141" s="404" t="s">
        <v>348</v>
      </c>
      <c r="G1141" s="404"/>
      <c r="H1141" s="295" t="s">
        <v>165</v>
      </c>
      <c r="I1141" s="298">
        <v>1.9259999999999999E-2</v>
      </c>
      <c r="J1141" s="297" t="s">
        <v>3602</v>
      </c>
      <c r="K1141" s="280" t="s">
        <v>2131</v>
      </c>
      <c r="L1141" s="281"/>
      <c r="O1141" s="40"/>
      <c r="P1141" s="40"/>
      <c r="Q1141" s="40"/>
      <c r="R1141" s="40"/>
      <c r="S1141" s="40"/>
      <c r="T1141" s="40"/>
      <c r="U1141" s="40"/>
      <c r="V1141" s="40"/>
      <c r="W1141" s="40"/>
      <c r="X1141" s="40"/>
      <c r="Y1141" s="40"/>
    </row>
    <row r="1142" spans="1:25" ht="15" customHeight="1" x14ac:dyDescent="0.2">
      <c r="A1142" s="40"/>
      <c r="B1142" s="274" t="s">
        <v>347</v>
      </c>
      <c r="C1142" s="296" t="s">
        <v>3635</v>
      </c>
      <c r="D1142" s="274" t="s">
        <v>143</v>
      </c>
      <c r="E1142" s="274" t="s">
        <v>1169</v>
      </c>
      <c r="F1142" s="404" t="s">
        <v>348</v>
      </c>
      <c r="G1142" s="404"/>
      <c r="H1142" s="295" t="s">
        <v>165</v>
      </c>
      <c r="I1142" s="298">
        <v>7.7039999999999999E-3</v>
      </c>
      <c r="J1142" s="297" t="s">
        <v>1868</v>
      </c>
      <c r="K1142" s="280" t="s">
        <v>2146</v>
      </c>
      <c r="L1142" s="281"/>
      <c r="O1142" s="40"/>
      <c r="P1142" s="40"/>
      <c r="Q1142" s="40"/>
      <c r="R1142" s="40"/>
      <c r="S1142" s="40"/>
      <c r="T1142" s="40"/>
      <c r="U1142" s="40"/>
      <c r="V1142" s="40"/>
      <c r="W1142" s="40"/>
      <c r="X1142" s="40"/>
      <c r="Y1142" s="40"/>
    </row>
    <row r="1143" spans="1:25" ht="15" customHeight="1" x14ac:dyDescent="0.2">
      <c r="A1143" s="40"/>
      <c r="B1143" s="274" t="s">
        <v>347</v>
      </c>
      <c r="C1143" s="296" t="s">
        <v>3584</v>
      </c>
      <c r="D1143" s="274" t="s">
        <v>143</v>
      </c>
      <c r="E1143" s="274" t="s">
        <v>1191</v>
      </c>
      <c r="F1143" s="404" t="s">
        <v>348</v>
      </c>
      <c r="G1143" s="404"/>
      <c r="H1143" s="295" t="s">
        <v>165</v>
      </c>
      <c r="I1143" s="298">
        <v>2.3800000000000001E-4</v>
      </c>
      <c r="J1143" s="297" t="s">
        <v>2156</v>
      </c>
      <c r="K1143" s="280" t="s">
        <v>2124</v>
      </c>
      <c r="L1143" s="281"/>
      <c r="O1143" s="40"/>
      <c r="P1143" s="40"/>
      <c r="Q1143" s="40"/>
      <c r="R1143" s="40"/>
      <c r="S1143" s="40"/>
      <c r="T1143" s="40"/>
      <c r="U1143" s="40"/>
      <c r="V1143" s="40"/>
      <c r="W1143" s="40"/>
      <c r="X1143" s="40"/>
      <c r="Y1143" s="40"/>
    </row>
    <row r="1144" spans="1:25" ht="15" customHeight="1" x14ac:dyDescent="0.2">
      <c r="A1144" s="40"/>
      <c r="B1144" s="274" t="s">
        <v>347</v>
      </c>
      <c r="C1144" s="296" t="s">
        <v>3606</v>
      </c>
      <c r="D1144" s="274" t="s">
        <v>143</v>
      </c>
      <c r="E1144" s="274" t="s">
        <v>1166</v>
      </c>
      <c r="F1144" s="404" t="s">
        <v>809</v>
      </c>
      <c r="G1144" s="404"/>
      <c r="H1144" s="295" t="s">
        <v>1167</v>
      </c>
      <c r="I1144" s="298">
        <v>1.712E-3</v>
      </c>
      <c r="J1144" s="297" t="s">
        <v>2136</v>
      </c>
      <c r="K1144" s="280" t="s">
        <v>3736</v>
      </c>
      <c r="L1144" s="281"/>
      <c r="O1144" s="40"/>
      <c r="P1144" s="40"/>
      <c r="Q1144" s="40"/>
      <c r="R1144" s="40"/>
      <c r="S1144" s="40"/>
      <c r="T1144" s="40"/>
      <c r="U1144" s="40"/>
      <c r="V1144" s="40"/>
      <c r="W1144" s="40"/>
      <c r="X1144" s="40"/>
      <c r="Y1144" s="40"/>
    </row>
    <row r="1145" spans="1:25" ht="15" customHeight="1" x14ac:dyDescent="0.2">
      <c r="A1145" s="40"/>
      <c r="B1145" s="274" t="s">
        <v>347</v>
      </c>
      <c r="C1145" s="296" t="s">
        <v>3594</v>
      </c>
      <c r="D1145" s="274" t="s">
        <v>143</v>
      </c>
      <c r="E1145" s="274" t="s">
        <v>1171</v>
      </c>
      <c r="F1145" s="404" t="s">
        <v>348</v>
      </c>
      <c r="G1145" s="404"/>
      <c r="H1145" s="295" t="s">
        <v>165</v>
      </c>
      <c r="I1145" s="298">
        <v>3.8000000000000002E-4</v>
      </c>
      <c r="J1145" s="297" t="s">
        <v>2139</v>
      </c>
      <c r="K1145" s="280" t="s">
        <v>2135</v>
      </c>
      <c r="L1145" s="281"/>
      <c r="O1145" s="40"/>
      <c r="P1145" s="40"/>
      <c r="Q1145" s="40"/>
      <c r="R1145" s="40"/>
      <c r="S1145" s="40"/>
      <c r="T1145" s="40"/>
      <c r="U1145" s="40"/>
      <c r="V1145" s="40"/>
      <c r="W1145" s="40"/>
      <c r="X1145" s="40"/>
      <c r="Y1145" s="40"/>
    </row>
    <row r="1146" spans="1:25" ht="15" customHeight="1" x14ac:dyDescent="0.2">
      <c r="A1146" s="40"/>
      <c r="B1146" s="274" t="s">
        <v>347</v>
      </c>
      <c r="C1146" s="296" t="s">
        <v>3626</v>
      </c>
      <c r="D1146" s="274" t="s">
        <v>143</v>
      </c>
      <c r="E1146" s="274" t="s">
        <v>2434</v>
      </c>
      <c r="F1146" s="404" t="s">
        <v>348</v>
      </c>
      <c r="G1146" s="404"/>
      <c r="H1146" s="295" t="s">
        <v>2433</v>
      </c>
      <c r="I1146" s="298">
        <v>9.8440000000000003E-3</v>
      </c>
      <c r="J1146" s="297" t="s">
        <v>3627</v>
      </c>
      <c r="K1146" s="280" t="s">
        <v>2560</v>
      </c>
      <c r="L1146" s="281"/>
      <c r="O1146" s="40"/>
      <c r="P1146" s="40"/>
      <c r="Q1146" s="40"/>
      <c r="R1146" s="40"/>
      <c r="S1146" s="40"/>
      <c r="T1146" s="40"/>
      <c r="U1146" s="40"/>
      <c r="V1146" s="40"/>
      <c r="W1146" s="40"/>
      <c r="X1146" s="40"/>
      <c r="Y1146" s="40"/>
    </row>
    <row r="1147" spans="1:25" ht="15" customHeight="1" x14ac:dyDescent="0.2">
      <c r="A1147" s="40"/>
      <c r="B1147" s="275"/>
      <c r="C1147" s="275"/>
      <c r="D1147" s="275"/>
      <c r="E1147" s="275"/>
      <c r="F1147" s="275" t="s">
        <v>331</v>
      </c>
      <c r="G1147" s="302">
        <v>71.44</v>
      </c>
      <c r="H1147" s="275" t="s">
        <v>332</v>
      </c>
      <c r="I1147" s="302">
        <v>0</v>
      </c>
      <c r="J1147" s="275" t="s">
        <v>333</v>
      </c>
      <c r="K1147" s="302">
        <v>71.44</v>
      </c>
      <c r="L1147" s="281"/>
      <c r="O1147" s="40"/>
      <c r="P1147" s="40"/>
      <c r="Q1147" s="40"/>
      <c r="R1147" s="40"/>
      <c r="S1147" s="40"/>
      <c r="T1147" s="40"/>
      <c r="U1147" s="40"/>
      <c r="V1147" s="40"/>
      <c r="W1147" s="40"/>
      <c r="X1147" s="40"/>
      <c r="Y1147" s="40"/>
    </row>
    <row r="1148" spans="1:25" ht="15" customHeight="1" thickBot="1" x14ac:dyDescent="0.25">
      <c r="A1148" s="40"/>
      <c r="B1148" s="275"/>
      <c r="C1148" s="275"/>
      <c r="D1148" s="275"/>
      <c r="E1148" s="275"/>
      <c r="F1148" s="275" t="s">
        <v>334</v>
      </c>
      <c r="G1148" s="302">
        <v>135.21</v>
      </c>
      <c r="H1148" s="275"/>
      <c r="I1148" s="409" t="s">
        <v>335</v>
      </c>
      <c r="J1148" s="409"/>
      <c r="K1148" s="302">
        <v>784.98</v>
      </c>
      <c r="L1148" s="281"/>
      <c r="O1148" s="40"/>
      <c r="P1148" s="40"/>
      <c r="Q1148" s="40"/>
      <c r="R1148" s="40"/>
      <c r="S1148" s="40"/>
      <c r="T1148" s="40"/>
      <c r="U1148" s="40"/>
      <c r="V1148" s="40"/>
      <c r="W1148" s="40"/>
      <c r="X1148" s="40"/>
      <c r="Y1148" s="40"/>
    </row>
    <row r="1149" spans="1:25" ht="15" customHeight="1" thickTop="1" x14ac:dyDescent="0.2">
      <c r="A1149" s="40"/>
      <c r="B1149" s="289"/>
      <c r="C1149" s="289"/>
      <c r="D1149" s="289"/>
      <c r="E1149" s="289"/>
      <c r="F1149" s="289"/>
      <c r="G1149" s="289"/>
      <c r="H1149" s="289"/>
      <c r="I1149" s="289"/>
      <c r="J1149" s="289"/>
      <c r="K1149" s="289"/>
      <c r="L1149" s="289"/>
      <c r="O1149" s="40"/>
      <c r="P1149" s="40"/>
      <c r="Q1149" s="40"/>
      <c r="R1149" s="40"/>
      <c r="S1149" s="40"/>
      <c r="T1149" s="40"/>
      <c r="U1149" s="40"/>
      <c r="V1149" s="40"/>
      <c r="W1149" s="40"/>
      <c r="X1149" s="40"/>
      <c r="Y1149" s="40"/>
    </row>
    <row r="1150" spans="1:25" ht="15" customHeight="1" x14ac:dyDescent="0.2">
      <c r="A1150" s="40"/>
      <c r="B1150" s="276" t="s">
        <v>1920</v>
      </c>
      <c r="C1150" s="277" t="s">
        <v>28</v>
      </c>
      <c r="D1150" s="276" t="s">
        <v>29</v>
      </c>
      <c r="E1150" s="276" t="s">
        <v>30</v>
      </c>
      <c r="F1150" s="405" t="s">
        <v>318</v>
      </c>
      <c r="G1150" s="405"/>
      <c r="H1150" s="284" t="s">
        <v>31</v>
      </c>
      <c r="I1150" s="277" t="s">
        <v>32</v>
      </c>
      <c r="J1150" s="277" t="s">
        <v>2407</v>
      </c>
      <c r="K1150" s="277" t="s">
        <v>33</v>
      </c>
      <c r="L1150" s="277" t="s">
        <v>35</v>
      </c>
      <c r="O1150" s="40"/>
      <c r="P1150" s="40"/>
      <c r="Q1150" s="40"/>
      <c r="R1150" s="40"/>
      <c r="S1150" s="40"/>
      <c r="T1150" s="40"/>
      <c r="U1150" s="40"/>
      <c r="V1150" s="40"/>
      <c r="W1150" s="40"/>
      <c r="X1150" s="40"/>
      <c r="Y1150" s="40"/>
    </row>
    <row r="1151" spans="1:25" ht="15" customHeight="1" x14ac:dyDescent="0.2">
      <c r="A1151" s="40"/>
      <c r="B1151" s="273" t="s">
        <v>319</v>
      </c>
      <c r="C1151" s="286" t="s">
        <v>1456</v>
      </c>
      <c r="D1151" s="273" t="s">
        <v>196</v>
      </c>
      <c r="E1151" s="273" t="s">
        <v>3739</v>
      </c>
      <c r="F1151" s="403">
        <v>28.2</v>
      </c>
      <c r="G1151" s="403"/>
      <c r="H1151" s="285" t="s">
        <v>44</v>
      </c>
      <c r="I1151" s="288">
        <v>1</v>
      </c>
      <c r="J1151" s="287"/>
      <c r="K1151" s="287">
        <v>474.25</v>
      </c>
      <c r="L1151" s="287">
        <v>474.25</v>
      </c>
      <c r="O1151" s="40"/>
      <c r="P1151" s="40"/>
      <c r="Q1151" s="40"/>
      <c r="R1151" s="40"/>
      <c r="S1151" s="40"/>
      <c r="T1151" s="40"/>
      <c r="U1151" s="40"/>
      <c r="V1151" s="40"/>
      <c r="W1151" s="40"/>
      <c r="X1151" s="40"/>
      <c r="Y1151" s="40"/>
    </row>
    <row r="1152" spans="1:25" ht="15" customHeight="1" x14ac:dyDescent="0.2">
      <c r="A1152" s="40"/>
      <c r="B1152" s="274" t="s">
        <v>347</v>
      </c>
      <c r="C1152" s="296" t="s">
        <v>1670</v>
      </c>
      <c r="D1152" s="274" t="s">
        <v>196</v>
      </c>
      <c r="E1152" s="274" t="s">
        <v>3740</v>
      </c>
      <c r="F1152" s="404" t="s">
        <v>586</v>
      </c>
      <c r="G1152" s="404"/>
      <c r="H1152" s="295" t="s">
        <v>325</v>
      </c>
      <c r="I1152" s="298">
        <v>1.5</v>
      </c>
      <c r="J1152" s="298">
        <v>0</v>
      </c>
      <c r="K1152" s="297">
        <v>21.43</v>
      </c>
      <c r="L1152" s="297">
        <v>32.14</v>
      </c>
      <c r="O1152" s="40"/>
      <c r="P1152" s="40"/>
      <c r="Q1152" s="40"/>
      <c r="R1152" s="40"/>
      <c r="S1152" s="40"/>
      <c r="T1152" s="40"/>
      <c r="U1152" s="40"/>
      <c r="V1152" s="40"/>
      <c r="W1152" s="40"/>
      <c r="X1152" s="40"/>
      <c r="Y1152" s="40"/>
    </row>
    <row r="1153" spans="1:25" ht="15" customHeight="1" x14ac:dyDescent="0.2">
      <c r="A1153" s="40"/>
      <c r="B1153" s="274" t="s">
        <v>347</v>
      </c>
      <c r="C1153" s="296" t="s">
        <v>1669</v>
      </c>
      <c r="D1153" s="274" t="s">
        <v>196</v>
      </c>
      <c r="E1153" s="274" t="s">
        <v>3741</v>
      </c>
      <c r="F1153" s="404" t="s">
        <v>586</v>
      </c>
      <c r="G1153" s="404"/>
      <c r="H1153" s="295" t="s">
        <v>325</v>
      </c>
      <c r="I1153" s="298">
        <v>1.5</v>
      </c>
      <c r="J1153" s="298">
        <v>0</v>
      </c>
      <c r="K1153" s="297">
        <v>34.03</v>
      </c>
      <c r="L1153" s="297">
        <v>51.04</v>
      </c>
      <c r="O1153" s="40"/>
      <c r="P1153" s="40"/>
      <c r="Q1153" s="40"/>
      <c r="R1153" s="40"/>
      <c r="S1153" s="40"/>
      <c r="T1153" s="40"/>
      <c r="U1153" s="40"/>
      <c r="V1153" s="40"/>
      <c r="W1153" s="40"/>
      <c r="X1153" s="40"/>
      <c r="Y1153" s="40"/>
    </row>
    <row r="1154" spans="1:25" ht="15" customHeight="1" x14ac:dyDescent="0.2">
      <c r="A1154" s="40"/>
      <c r="B1154" s="274" t="s">
        <v>347</v>
      </c>
      <c r="C1154" s="296" t="s">
        <v>1671</v>
      </c>
      <c r="D1154" s="274" t="s">
        <v>196</v>
      </c>
      <c r="E1154" s="274" t="s">
        <v>3742</v>
      </c>
      <c r="F1154" s="404" t="s">
        <v>348</v>
      </c>
      <c r="G1154" s="404"/>
      <c r="H1154" s="295" t="s">
        <v>44</v>
      </c>
      <c r="I1154" s="298">
        <v>1</v>
      </c>
      <c r="J1154" s="298">
        <v>0</v>
      </c>
      <c r="K1154" s="297">
        <v>391.07</v>
      </c>
      <c r="L1154" s="297">
        <v>391.07</v>
      </c>
      <c r="O1154" s="40"/>
      <c r="P1154" s="40"/>
      <c r="Q1154" s="40"/>
      <c r="R1154" s="40"/>
      <c r="S1154" s="40"/>
      <c r="T1154" s="40"/>
      <c r="U1154" s="40"/>
      <c r="V1154" s="40"/>
      <c r="W1154" s="40"/>
      <c r="X1154" s="40"/>
      <c r="Y1154" s="40"/>
    </row>
    <row r="1155" spans="1:25" ht="15" customHeight="1" x14ac:dyDescent="0.2">
      <c r="A1155" s="40"/>
      <c r="B1155" s="275"/>
      <c r="C1155" s="275"/>
      <c r="D1155" s="275"/>
      <c r="E1155" s="275"/>
      <c r="F1155" s="275"/>
      <c r="G1155" s="275" t="s">
        <v>331</v>
      </c>
      <c r="H1155" s="302">
        <v>83.18</v>
      </c>
      <c r="I1155" s="275" t="s">
        <v>332</v>
      </c>
      <c r="J1155" s="302">
        <v>0</v>
      </c>
      <c r="K1155" s="275" t="s">
        <v>333</v>
      </c>
      <c r="L1155" s="302">
        <v>83.18</v>
      </c>
      <c r="O1155" s="40"/>
      <c r="P1155" s="40"/>
      <c r="Q1155" s="40"/>
      <c r="R1155" s="40"/>
      <c r="S1155" s="40"/>
      <c r="T1155" s="40"/>
      <c r="U1155" s="40"/>
      <c r="V1155" s="40"/>
      <c r="W1155" s="40"/>
      <c r="X1155" s="40"/>
      <c r="Y1155" s="40"/>
    </row>
    <row r="1156" spans="1:25" ht="15" customHeight="1" thickBot="1" x14ac:dyDescent="0.25">
      <c r="A1156" s="40"/>
      <c r="B1156" s="275"/>
      <c r="C1156" s="275"/>
      <c r="D1156" s="275"/>
      <c r="E1156" s="275"/>
      <c r="F1156" s="275"/>
      <c r="G1156" s="275" t="s">
        <v>334</v>
      </c>
      <c r="H1156" s="302">
        <v>98.69</v>
      </c>
      <c r="I1156" s="409"/>
      <c r="J1156" s="409" t="s">
        <v>335</v>
      </c>
      <c r="K1156" s="275"/>
      <c r="L1156" s="302">
        <v>572.94000000000005</v>
      </c>
      <c r="O1156" s="40"/>
      <c r="P1156" s="40"/>
      <c r="Q1156" s="40"/>
      <c r="R1156" s="40"/>
      <c r="S1156" s="40"/>
      <c r="T1156" s="40"/>
      <c r="U1156" s="40"/>
      <c r="V1156" s="40"/>
      <c r="W1156" s="40"/>
      <c r="X1156" s="40"/>
      <c r="Y1156" s="40"/>
    </row>
    <row r="1157" spans="1:25" ht="15" customHeight="1" thickTop="1" x14ac:dyDescent="0.2">
      <c r="A1157" s="40"/>
      <c r="B1157" s="289"/>
      <c r="C1157" s="289"/>
      <c r="D1157" s="289"/>
      <c r="E1157" s="289"/>
      <c r="F1157" s="289"/>
      <c r="G1157" s="289"/>
      <c r="H1157" s="289"/>
      <c r="I1157" s="289"/>
      <c r="J1157" s="289"/>
      <c r="K1157" s="289"/>
      <c r="L1157" s="289"/>
      <c r="O1157" s="40"/>
      <c r="P1157" s="40"/>
      <c r="Q1157" s="40"/>
      <c r="R1157" s="40"/>
      <c r="S1157" s="40"/>
      <c r="T1157" s="40"/>
      <c r="U1157" s="40"/>
      <c r="V1157" s="40"/>
      <c r="W1157" s="40"/>
      <c r="X1157" s="40"/>
      <c r="Y1157" s="40"/>
    </row>
    <row r="1158" spans="1:25" ht="15" customHeight="1" x14ac:dyDescent="0.2">
      <c r="A1158" s="40"/>
      <c r="B1158" s="276" t="s">
        <v>1921</v>
      </c>
      <c r="C1158" s="277" t="s">
        <v>28</v>
      </c>
      <c r="D1158" s="276" t="s">
        <v>29</v>
      </c>
      <c r="E1158" s="276" t="s">
        <v>30</v>
      </c>
      <c r="F1158" s="405" t="s">
        <v>318</v>
      </c>
      <c r="G1158" s="405"/>
      <c r="H1158" s="284" t="s">
        <v>31</v>
      </c>
      <c r="I1158" s="277" t="s">
        <v>32</v>
      </c>
      <c r="J1158" s="277" t="s">
        <v>33</v>
      </c>
      <c r="K1158" s="277" t="s">
        <v>35</v>
      </c>
      <c r="L1158" s="281"/>
      <c r="O1158" s="40"/>
      <c r="P1158" s="40"/>
      <c r="Q1158" s="40"/>
      <c r="R1158" s="40"/>
      <c r="S1158" s="40"/>
      <c r="T1158" s="40"/>
      <c r="U1158" s="40"/>
      <c r="V1158" s="40"/>
      <c r="W1158" s="40"/>
      <c r="X1158" s="40"/>
      <c r="Y1158" s="40"/>
    </row>
    <row r="1159" spans="1:25" ht="15" customHeight="1" x14ac:dyDescent="0.2">
      <c r="A1159" s="40"/>
      <c r="B1159" s="273" t="s">
        <v>319</v>
      </c>
      <c r="C1159" s="286" t="s">
        <v>269</v>
      </c>
      <c r="D1159" s="273" t="s">
        <v>143</v>
      </c>
      <c r="E1159" s="273" t="s">
        <v>270</v>
      </c>
      <c r="F1159" s="403" t="s">
        <v>861</v>
      </c>
      <c r="G1159" s="403"/>
      <c r="H1159" s="285" t="s">
        <v>165</v>
      </c>
      <c r="I1159" s="288">
        <v>1</v>
      </c>
      <c r="J1159" s="287">
        <v>111.66</v>
      </c>
      <c r="K1159" s="287">
        <v>111.66</v>
      </c>
      <c r="L1159" s="281"/>
      <c r="O1159" s="40"/>
      <c r="P1159" s="40"/>
      <c r="Q1159" s="40"/>
      <c r="R1159" s="40"/>
      <c r="S1159" s="40"/>
      <c r="T1159" s="40"/>
      <c r="U1159" s="40"/>
      <c r="V1159" s="40"/>
      <c r="W1159" s="40"/>
      <c r="X1159" s="40"/>
      <c r="Y1159" s="40"/>
    </row>
    <row r="1160" spans="1:25" ht="15" customHeight="1" x14ac:dyDescent="0.2">
      <c r="A1160" s="40"/>
      <c r="B1160" s="276" t="s">
        <v>27</v>
      </c>
      <c r="C1160" s="277" t="s">
        <v>28</v>
      </c>
      <c r="D1160" s="276" t="s">
        <v>29</v>
      </c>
      <c r="E1160" s="276" t="s">
        <v>30</v>
      </c>
      <c r="F1160" s="405" t="s">
        <v>318</v>
      </c>
      <c r="G1160" s="406"/>
      <c r="H1160" s="284" t="s">
        <v>31</v>
      </c>
      <c r="I1160" s="277" t="s">
        <v>32</v>
      </c>
      <c r="J1160" s="277" t="s">
        <v>33</v>
      </c>
      <c r="K1160" s="277" t="s">
        <v>35</v>
      </c>
      <c r="L1160" s="281"/>
      <c r="O1160" s="40"/>
      <c r="P1160" s="40"/>
      <c r="Q1160" s="40"/>
      <c r="R1160" s="40"/>
      <c r="S1160" s="40"/>
      <c r="T1160" s="40"/>
      <c r="U1160" s="40"/>
      <c r="V1160" s="40"/>
      <c r="W1160" s="40"/>
      <c r="X1160" s="40"/>
      <c r="Y1160" s="40"/>
    </row>
    <row r="1161" spans="1:25" ht="15" customHeight="1" x14ac:dyDescent="0.2">
      <c r="A1161" s="40"/>
      <c r="B1161" s="278" t="s">
        <v>319</v>
      </c>
      <c r="C1161" s="291" t="s">
        <v>579</v>
      </c>
      <c r="D1161" s="278" t="s">
        <v>143</v>
      </c>
      <c r="E1161" s="278" t="s">
        <v>580</v>
      </c>
      <c r="F1161" s="407" t="s">
        <v>577</v>
      </c>
      <c r="G1161" s="407"/>
      <c r="H1161" s="290" t="s">
        <v>578</v>
      </c>
      <c r="I1161" s="294">
        <v>0.3</v>
      </c>
      <c r="J1161" s="292" t="s">
        <v>3693</v>
      </c>
      <c r="K1161" s="293" t="s">
        <v>2671</v>
      </c>
      <c r="L1161" s="281"/>
      <c r="O1161" s="40"/>
      <c r="P1161" s="40"/>
      <c r="Q1161" s="40"/>
      <c r="R1161" s="40"/>
      <c r="S1161" s="40"/>
      <c r="T1161" s="40"/>
      <c r="U1161" s="40"/>
      <c r="V1161" s="40"/>
      <c r="W1161" s="40"/>
      <c r="X1161" s="40"/>
      <c r="Y1161" s="40"/>
    </row>
    <row r="1162" spans="1:25" ht="15" customHeight="1" x14ac:dyDescent="0.2">
      <c r="A1162" s="40"/>
      <c r="B1162" s="274" t="s">
        <v>347</v>
      </c>
      <c r="C1162" s="296" t="s">
        <v>3639</v>
      </c>
      <c r="D1162" s="274" t="s">
        <v>143</v>
      </c>
      <c r="E1162" s="274" t="s">
        <v>2427</v>
      </c>
      <c r="F1162" s="404" t="s">
        <v>586</v>
      </c>
      <c r="G1162" s="404"/>
      <c r="H1162" s="295" t="s">
        <v>578</v>
      </c>
      <c r="I1162" s="298">
        <v>0.3</v>
      </c>
      <c r="J1162" s="297" t="s">
        <v>3640</v>
      </c>
      <c r="K1162" s="280" t="s">
        <v>3743</v>
      </c>
      <c r="L1162" s="281"/>
      <c r="O1162" s="40"/>
      <c r="P1162" s="40"/>
      <c r="Q1162" s="40"/>
      <c r="R1162" s="40"/>
      <c r="S1162" s="40"/>
      <c r="T1162" s="40"/>
      <c r="U1162" s="40"/>
      <c r="V1162" s="40"/>
      <c r="W1162" s="40"/>
      <c r="X1162" s="40"/>
      <c r="Y1162" s="40"/>
    </row>
    <row r="1163" spans="1:25" ht="15" customHeight="1" x14ac:dyDescent="0.2">
      <c r="A1163" s="40"/>
      <c r="B1163" s="274" t="s">
        <v>347</v>
      </c>
      <c r="C1163" s="296" t="s">
        <v>3744</v>
      </c>
      <c r="D1163" s="274" t="s">
        <v>143</v>
      </c>
      <c r="E1163" s="274" t="s">
        <v>875</v>
      </c>
      <c r="F1163" s="404" t="s">
        <v>348</v>
      </c>
      <c r="G1163" s="404"/>
      <c r="H1163" s="295" t="s">
        <v>165</v>
      </c>
      <c r="I1163" s="298">
        <v>1</v>
      </c>
      <c r="J1163" s="297" t="s">
        <v>2535</v>
      </c>
      <c r="K1163" s="280" t="s">
        <v>2535</v>
      </c>
      <c r="L1163" s="281"/>
      <c r="O1163" s="40"/>
      <c r="P1163" s="40"/>
      <c r="Q1163" s="40"/>
      <c r="R1163" s="40"/>
      <c r="S1163" s="40"/>
      <c r="T1163" s="40"/>
      <c r="U1163" s="40"/>
      <c r="V1163" s="40"/>
      <c r="W1163" s="40"/>
      <c r="X1163" s="40"/>
      <c r="Y1163" s="40"/>
    </row>
    <row r="1164" spans="1:25" ht="15" customHeight="1" x14ac:dyDescent="0.2">
      <c r="A1164" s="40"/>
      <c r="B1164" s="408" t="s">
        <v>2416</v>
      </c>
      <c r="C1164" s="406"/>
      <c r="D1164" s="406"/>
      <c r="E1164" s="406"/>
      <c r="F1164" s="406"/>
      <c r="G1164" s="406"/>
      <c r="H1164" s="406"/>
      <c r="I1164" s="406"/>
      <c r="J1164" s="406"/>
      <c r="K1164" s="406"/>
      <c r="L1164" s="281"/>
      <c r="O1164" s="40"/>
      <c r="P1164" s="40"/>
      <c r="Q1164" s="40"/>
      <c r="R1164" s="40"/>
      <c r="S1164" s="40"/>
      <c r="T1164" s="40"/>
      <c r="U1164" s="40"/>
      <c r="V1164" s="40"/>
      <c r="W1164" s="40"/>
      <c r="X1164" s="40"/>
      <c r="Y1164" s="40"/>
    </row>
    <row r="1165" spans="1:25" ht="15" customHeight="1" x14ac:dyDescent="0.2">
      <c r="A1165" s="40"/>
      <c r="B1165" s="276" t="s">
        <v>27</v>
      </c>
      <c r="C1165" s="277" t="s">
        <v>28</v>
      </c>
      <c r="D1165" s="276" t="s">
        <v>29</v>
      </c>
      <c r="E1165" s="276" t="s">
        <v>30</v>
      </c>
      <c r="F1165" s="405" t="s">
        <v>318</v>
      </c>
      <c r="G1165" s="406"/>
      <c r="H1165" s="284" t="s">
        <v>31</v>
      </c>
      <c r="I1165" s="277" t="s">
        <v>32</v>
      </c>
      <c r="J1165" s="277" t="s">
        <v>33</v>
      </c>
      <c r="K1165" s="277" t="s">
        <v>35</v>
      </c>
      <c r="L1165" s="281"/>
      <c r="O1165" s="40"/>
      <c r="P1165" s="40"/>
      <c r="Q1165" s="40"/>
      <c r="R1165" s="40"/>
      <c r="S1165" s="40"/>
      <c r="T1165" s="40"/>
      <c r="U1165" s="40"/>
      <c r="V1165" s="40"/>
      <c r="W1165" s="40"/>
      <c r="X1165" s="40"/>
      <c r="Y1165" s="40"/>
    </row>
    <row r="1166" spans="1:25" ht="15" customHeight="1" x14ac:dyDescent="0.2">
      <c r="A1166" s="40"/>
      <c r="B1166" s="274" t="s">
        <v>347</v>
      </c>
      <c r="C1166" s="296" t="s">
        <v>3645</v>
      </c>
      <c r="D1166" s="274" t="s">
        <v>143</v>
      </c>
      <c r="E1166" s="274" t="s">
        <v>1161</v>
      </c>
      <c r="F1166" s="404" t="s">
        <v>348</v>
      </c>
      <c r="G1166" s="404"/>
      <c r="H1166" s="295" t="s">
        <v>165</v>
      </c>
      <c r="I1166" s="298">
        <v>1.9619999999999999E-2</v>
      </c>
      <c r="J1166" s="297" t="s">
        <v>2143</v>
      </c>
      <c r="K1166" s="280" t="s">
        <v>2129</v>
      </c>
      <c r="O1166" s="40"/>
      <c r="P1166" s="40"/>
      <c r="Q1166" s="40"/>
      <c r="R1166" s="40"/>
      <c r="S1166" s="40"/>
      <c r="T1166" s="40"/>
      <c r="U1166" s="40"/>
      <c r="V1166" s="40"/>
      <c r="W1166" s="40"/>
      <c r="X1166" s="40"/>
      <c r="Y1166" s="40"/>
    </row>
    <row r="1167" spans="1:25" ht="15" customHeight="1" x14ac:dyDescent="0.2">
      <c r="A1167" s="40"/>
      <c r="B1167" s="274" t="s">
        <v>347</v>
      </c>
      <c r="C1167" s="296" t="s">
        <v>3744</v>
      </c>
      <c r="D1167" s="274" t="s">
        <v>143</v>
      </c>
      <c r="E1167" s="274" t="s">
        <v>875</v>
      </c>
      <c r="F1167" s="404" t="s">
        <v>348</v>
      </c>
      <c r="G1167" s="404"/>
      <c r="H1167" s="295" t="s">
        <v>165</v>
      </c>
      <c r="I1167" s="298">
        <v>1</v>
      </c>
      <c r="J1167" s="297" t="s">
        <v>2535</v>
      </c>
      <c r="K1167" s="280" t="s">
        <v>2535</v>
      </c>
      <c r="O1167" s="40"/>
      <c r="P1167" s="40"/>
      <c r="Q1167" s="40"/>
      <c r="R1167" s="40"/>
      <c r="S1167" s="40"/>
      <c r="T1167" s="40"/>
      <c r="U1167" s="40"/>
      <c r="V1167" s="40"/>
      <c r="W1167" s="40"/>
      <c r="X1167" s="40"/>
      <c r="Y1167" s="40"/>
    </row>
    <row r="1168" spans="1:25" ht="15" customHeight="1" x14ac:dyDescent="0.2">
      <c r="A1168" s="40"/>
      <c r="B1168" s="274" t="s">
        <v>347</v>
      </c>
      <c r="C1168" s="296" t="s">
        <v>3587</v>
      </c>
      <c r="D1168" s="274" t="s">
        <v>143</v>
      </c>
      <c r="E1168" s="274" t="s">
        <v>2436</v>
      </c>
      <c r="F1168" s="404" t="s">
        <v>348</v>
      </c>
      <c r="G1168" s="404"/>
      <c r="H1168" s="295" t="s">
        <v>165</v>
      </c>
      <c r="I1168" s="298">
        <v>6.0000000000000002E-5</v>
      </c>
      <c r="J1168" s="297" t="s">
        <v>3588</v>
      </c>
      <c r="K1168" s="280" t="s">
        <v>2117</v>
      </c>
      <c r="O1168" s="40"/>
      <c r="P1168" s="40"/>
      <c r="Q1168" s="40"/>
      <c r="R1168" s="40"/>
      <c r="S1168" s="40"/>
      <c r="T1168" s="40"/>
      <c r="U1168" s="40"/>
      <c r="V1168" s="40"/>
      <c r="W1168" s="40"/>
      <c r="X1168" s="40"/>
      <c r="Y1168" s="40"/>
    </row>
    <row r="1169" spans="1:25" ht="15" customHeight="1" x14ac:dyDescent="0.2">
      <c r="A1169" s="40"/>
      <c r="B1169" s="274" t="s">
        <v>347</v>
      </c>
      <c r="C1169" s="296" t="s">
        <v>3606</v>
      </c>
      <c r="D1169" s="274" t="s">
        <v>143</v>
      </c>
      <c r="E1169" s="274" t="s">
        <v>1166</v>
      </c>
      <c r="F1169" s="404" t="s">
        <v>809</v>
      </c>
      <c r="G1169" s="404"/>
      <c r="H1169" s="295" t="s">
        <v>1167</v>
      </c>
      <c r="I1169" s="298">
        <v>1.2E-4</v>
      </c>
      <c r="J1169" s="297" t="s">
        <v>2136</v>
      </c>
      <c r="K1169" s="280" t="s">
        <v>2125</v>
      </c>
      <c r="O1169" s="40"/>
      <c r="P1169" s="40"/>
      <c r="Q1169" s="40"/>
      <c r="R1169" s="40"/>
      <c r="S1169" s="40"/>
      <c r="T1169" s="40"/>
      <c r="U1169" s="40"/>
      <c r="V1169" s="40"/>
      <c r="W1169" s="40"/>
      <c r="X1169" s="40"/>
      <c r="Y1169" s="40"/>
    </row>
    <row r="1170" spans="1:25" ht="15" customHeight="1" x14ac:dyDescent="0.2">
      <c r="A1170" s="40"/>
      <c r="B1170" s="274" t="s">
        <v>347</v>
      </c>
      <c r="C1170" s="296" t="s">
        <v>3596</v>
      </c>
      <c r="D1170" s="274" t="s">
        <v>143</v>
      </c>
      <c r="E1170" s="274" t="s">
        <v>2437</v>
      </c>
      <c r="F1170" s="404" t="s">
        <v>348</v>
      </c>
      <c r="G1170" s="404"/>
      <c r="H1170" s="295" t="s">
        <v>165</v>
      </c>
      <c r="I1170" s="298">
        <v>1.8000000000000001E-4</v>
      </c>
      <c r="J1170" s="297" t="s">
        <v>3597</v>
      </c>
      <c r="K1170" s="280" t="s">
        <v>2117</v>
      </c>
      <c r="O1170" s="40"/>
      <c r="P1170" s="40"/>
      <c r="Q1170" s="40"/>
      <c r="R1170" s="40"/>
      <c r="S1170" s="40"/>
      <c r="T1170" s="40"/>
      <c r="U1170" s="40"/>
      <c r="V1170" s="40"/>
      <c r="W1170" s="40"/>
      <c r="X1170" s="40"/>
      <c r="Y1170" s="40"/>
    </row>
    <row r="1171" spans="1:25" ht="15" customHeight="1" x14ac:dyDescent="0.2">
      <c r="A1171" s="40"/>
      <c r="B1171" s="274" t="s">
        <v>347</v>
      </c>
      <c r="C1171" s="296" t="s">
        <v>3639</v>
      </c>
      <c r="D1171" s="274" t="s">
        <v>143</v>
      </c>
      <c r="E1171" s="274" t="s">
        <v>2427</v>
      </c>
      <c r="F1171" s="404" t="s">
        <v>586</v>
      </c>
      <c r="G1171" s="404"/>
      <c r="H1171" s="295" t="s">
        <v>578</v>
      </c>
      <c r="I1171" s="298">
        <v>0.3</v>
      </c>
      <c r="J1171" s="297" t="s">
        <v>3640</v>
      </c>
      <c r="K1171" s="280" t="s">
        <v>3743</v>
      </c>
      <c r="O1171" s="40"/>
      <c r="P1171" s="40"/>
      <c r="Q1171" s="40"/>
      <c r="R1171" s="40"/>
      <c r="S1171" s="40"/>
      <c r="T1171" s="40"/>
      <c r="U1171" s="40"/>
      <c r="V1171" s="40"/>
      <c r="W1171" s="40"/>
      <c r="X1171" s="40"/>
      <c r="Y1171" s="40"/>
    </row>
    <row r="1172" spans="1:25" ht="15" customHeight="1" x14ac:dyDescent="0.2">
      <c r="A1172" s="40"/>
      <c r="B1172" s="274" t="s">
        <v>347</v>
      </c>
      <c r="C1172" s="296" t="s">
        <v>3651</v>
      </c>
      <c r="D1172" s="274" t="s">
        <v>143</v>
      </c>
      <c r="E1172" s="274" t="s">
        <v>1184</v>
      </c>
      <c r="F1172" s="404" t="s">
        <v>348</v>
      </c>
      <c r="G1172" s="404"/>
      <c r="H1172" s="295" t="s">
        <v>165</v>
      </c>
      <c r="I1172" s="298">
        <v>1.2E-4</v>
      </c>
      <c r="J1172" s="297" t="s">
        <v>2163</v>
      </c>
      <c r="K1172" s="280" t="s">
        <v>2117</v>
      </c>
      <c r="O1172" s="40"/>
      <c r="P1172" s="40"/>
      <c r="Q1172" s="40"/>
      <c r="R1172" s="40"/>
      <c r="S1172" s="40"/>
      <c r="T1172" s="40"/>
      <c r="U1172" s="40"/>
      <c r="V1172" s="40"/>
      <c r="W1172" s="40"/>
      <c r="X1172" s="40"/>
      <c r="Y1172" s="40"/>
    </row>
    <row r="1173" spans="1:25" ht="15" customHeight="1" x14ac:dyDescent="0.2">
      <c r="A1173" s="40"/>
      <c r="B1173" s="274" t="s">
        <v>347</v>
      </c>
      <c r="C1173" s="296" t="s">
        <v>3633</v>
      </c>
      <c r="D1173" s="274" t="s">
        <v>143</v>
      </c>
      <c r="E1173" s="274" t="s">
        <v>1187</v>
      </c>
      <c r="F1173" s="404" t="s">
        <v>348</v>
      </c>
      <c r="G1173" s="404"/>
      <c r="H1173" s="295" t="s">
        <v>165</v>
      </c>
      <c r="I1173" s="298">
        <v>3.0000000000000001E-5</v>
      </c>
      <c r="J1173" s="297" t="s">
        <v>2150</v>
      </c>
      <c r="K1173" s="280" t="s">
        <v>2117</v>
      </c>
      <c r="O1173" s="40"/>
      <c r="P1173" s="40"/>
      <c r="Q1173" s="40"/>
      <c r="R1173" s="40"/>
      <c r="S1173" s="40"/>
      <c r="T1173" s="40"/>
      <c r="U1173" s="40"/>
      <c r="V1173" s="40"/>
      <c r="W1173" s="40"/>
      <c r="X1173" s="40"/>
      <c r="Y1173" s="40"/>
    </row>
    <row r="1174" spans="1:25" ht="15" customHeight="1" x14ac:dyDescent="0.2">
      <c r="A1174" s="40"/>
      <c r="B1174" s="274" t="s">
        <v>347</v>
      </c>
      <c r="C1174" s="296" t="s">
        <v>3635</v>
      </c>
      <c r="D1174" s="274" t="s">
        <v>143</v>
      </c>
      <c r="E1174" s="274" t="s">
        <v>1169</v>
      </c>
      <c r="F1174" s="404" t="s">
        <v>348</v>
      </c>
      <c r="G1174" s="404"/>
      <c r="H1174" s="295" t="s">
        <v>165</v>
      </c>
      <c r="I1174" s="298">
        <v>5.4000000000000001E-4</v>
      </c>
      <c r="J1174" s="297" t="s">
        <v>1868</v>
      </c>
      <c r="K1174" s="280" t="s">
        <v>2117</v>
      </c>
      <c r="O1174" s="40"/>
      <c r="P1174" s="40"/>
      <c r="Q1174" s="40"/>
      <c r="R1174" s="40"/>
      <c r="S1174" s="40"/>
      <c r="T1174" s="40"/>
      <c r="U1174" s="40"/>
      <c r="V1174" s="40"/>
      <c r="W1174" s="40"/>
      <c r="X1174" s="40"/>
      <c r="Y1174" s="40"/>
    </row>
    <row r="1175" spans="1:25" ht="15" customHeight="1" x14ac:dyDescent="0.2">
      <c r="A1175" s="40"/>
      <c r="B1175" s="274" t="s">
        <v>347</v>
      </c>
      <c r="C1175" s="296" t="s">
        <v>3625</v>
      </c>
      <c r="D1175" s="274" t="s">
        <v>143</v>
      </c>
      <c r="E1175" s="274" t="s">
        <v>1188</v>
      </c>
      <c r="F1175" s="404" t="s">
        <v>348</v>
      </c>
      <c r="G1175" s="404"/>
      <c r="H1175" s="295" t="s">
        <v>165</v>
      </c>
      <c r="I1175" s="298">
        <v>3.0000000000000001E-5</v>
      </c>
      <c r="J1175" s="297" t="s">
        <v>1865</v>
      </c>
      <c r="K1175" s="280" t="s">
        <v>2117</v>
      </c>
      <c r="O1175" s="40"/>
      <c r="P1175" s="40"/>
      <c r="Q1175" s="40"/>
      <c r="R1175" s="40"/>
      <c r="S1175" s="40"/>
      <c r="T1175" s="40"/>
      <c r="U1175" s="40"/>
      <c r="V1175" s="40"/>
      <c r="W1175" s="40"/>
      <c r="X1175" s="40"/>
      <c r="Y1175" s="40"/>
    </row>
    <row r="1176" spans="1:25" ht="15" customHeight="1" x14ac:dyDescent="0.2">
      <c r="A1176" s="40"/>
      <c r="B1176" s="274" t="s">
        <v>347</v>
      </c>
      <c r="C1176" s="296" t="s">
        <v>3591</v>
      </c>
      <c r="D1176" s="274" t="s">
        <v>143</v>
      </c>
      <c r="E1176" s="274" t="s">
        <v>1183</v>
      </c>
      <c r="F1176" s="404" t="s">
        <v>348</v>
      </c>
      <c r="G1176" s="404"/>
      <c r="H1176" s="295" t="s">
        <v>165</v>
      </c>
      <c r="I1176" s="298">
        <v>1.4999999999999999E-4</v>
      </c>
      <c r="J1176" s="297" t="s">
        <v>3592</v>
      </c>
      <c r="K1176" s="280" t="s">
        <v>2117</v>
      </c>
      <c r="O1176" s="40"/>
      <c r="P1176" s="40"/>
      <c r="Q1176" s="40"/>
      <c r="R1176" s="40"/>
      <c r="S1176" s="40"/>
      <c r="T1176" s="40"/>
      <c r="U1176" s="40"/>
      <c r="V1176" s="40"/>
      <c r="W1176" s="40"/>
      <c r="X1176" s="40"/>
      <c r="Y1176" s="40"/>
    </row>
    <row r="1177" spans="1:25" ht="15" customHeight="1" x14ac:dyDescent="0.2">
      <c r="A1177" s="40"/>
      <c r="B1177" s="274" t="s">
        <v>347</v>
      </c>
      <c r="C1177" s="296" t="s">
        <v>3584</v>
      </c>
      <c r="D1177" s="274" t="s">
        <v>143</v>
      </c>
      <c r="E1177" s="274" t="s">
        <v>1191</v>
      </c>
      <c r="F1177" s="404" t="s">
        <v>348</v>
      </c>
      <c r="G1177" s="404"/>
      <c r="H1177" s="295" t="s">
        <v>165</v>
      </c>
      <c r="I1177" s="298">
        <v>3.0000000000000001E-5</v>
      </c>
      <c r="J1177" s="297" t="s">
        <v>2156</v>
      </c>
      <c r="K1177" s="280" t="s">
        <v>2117</v>
      </c>
      <c r="O1177" s="40"/>
      <c r="P1177" s="40"/>
      <c r="Q1177" s="40"/>
      <c r="R1177" s="40"/>
      <c r="S1177" s="40"/>
      <c r="T1177" s="40"/>
      <c r="U1177" s="40"/>
      <c r="V1177" s="40"/>
      <c r="W1177" s="40"/>
      <c r="X1177" s="40"/>
      <c r="Y1177" s="40"/>
    </row>
    <row r="1178" spans="1:25" ht="15" customHeight="1" x14ac:dyDescent="0.2">
      <c r="A1178" s="40"/>
      <c r="B1178" s="274" t="s">
        <v>347</v>
      </c>
      <c r="C1178" s="296" t="s">
        <v>3638</v>
      </c>
      <c r="D1178" s="274" t="s">
        <v>143</v>
      </c>
      <c r="E1178" s="274" t="s">
        <v>1186</v>
      </c>
      <c r="F1178" s="404" t="s">
        <v>348</v>
      </c>
      <c r="G1178" s="404"/>
      <c r="H1178" s="295" t="s">
        <v>165</v>
      </c>
      <c r="I1178" s="298">
        <v>6.0000000000000002E-5</v>
      </c>
      <c r="J1178" s="297" t="s">
        <v>2162</v>
      </c>
      <c r="K1178" s="280" t="s">
        <v>2117</v>
      </c>
      <c r="O1178" s="40"/>
      <c r="P1178" s="40"/>
      <c r="Q1178" s="40"/>
      <c r="R1178" s="40"/>
      <c r="S1178" s="40"/>
      <c r="T1178" s="40"/>
      <c r="U1178" s="40"/>
      <c r="V1178" s="40"/>
      <c r="W1178" s="40"/>
      <c r="X1178" s="40"/>
      <c r="Y1178" s="40"/>
    </row>
    <row r="1179" spans="1:25" ht="15" customHeight="1" x14ac:dyDescent="0.2">
      <c r="A1179" s="40"/>
      <c r="B1179" s="274" t="s">
        <v>347</v>
      </c>
      <c r="C1179" s="296" t="s">
        <v>3616</v>
      </c>
      <c r="D1179" s="274" t="s">
        <v>143</v>
      </c>
      <c r="E1179" s="274" t="s">
        <v>1170</v>
      </c>
      <c r="F1179" s="404" t="s">
        <v>809</v>
      </c>
      <c r="G1179" s="404"/>
      <c r="H1179" s="295" t="s">
        <v>165</v>
      </c>
      <c r="I1179" s="298">
        <v>3.0540000000000001E-2</v>
      </c>
      <c r="J1179" s="297" t="s">
        <v>1858</v>
      </c>
      <c r="K1179" s="280" t="s">
        <v>2158</v>
      </c>
      <c r="O1179" s="40"/>
      <c r="P1179" s="40"/>
      <c r="Q1179" s="40"/>
      <c r="R1179" s="40"/>
      <c r="S1179" s="40"/>
      <c r="T1179" s="40"/>
      <c r="U1179" s="40"/>
      <c r="V1179" s="40"/>
      <c r="W1179" s="40"/>
      <c r="X1179" s="40"/>
      <c r="Y1179" s="40"/>
    </row>
    <row r="1180" spans="1:25" ht="15" customHeight="1" x14ac:dyDescent="0.2">
      <c r="A1180" s="40"/>
      <c r="B1180" s="274" t="s">
        <v>347</v>
      </c>
      <c r="C1180" s="296" t="s">
        <v>3600</v>
      </c>
      <c r="D1180" s="274" t="s">
        <v>143</v>
      </c>
      <c r="E1180" s="274" t="s">
        <v>1189</v>
      </c>
      <c r="F1180" s="404" t="s">
        <v>348</v>
      </c>
      <c r="G1180" s="404"/>
      <c r="H1180" s="295" t="s">
        <v>165</v>
      </c>
      <c r="I1180" s="298">
        <v>2.1000000000000001E-4</v>
      </c>
      <c r="J1180" s="297" t="s">
        <v>2148</v>
      </c>
      <c r="K1180" s="280" t="s">
        <v>2117</v>
      </c>
      <c r="O1180" s="40"/>
      <c r="P1180" s="40"/>
      <c r="Q1180" s="40"/>
      <c r="R1180" s="40"/>
      <c r="S1180" s="40"/>
      <c r="T1180" s="40"/>
      <c r="U1180" s="40"/>
      <c r="V1180" s="40"/>
      <c r="W1180" s="40"/>
      <c r="X1180" s="40"/>
      <c r="Y1180" s="40"/>
    </row>
    <row r="1181" spans="1:25" ht="15" customHeight="1" x14ac:dyDescent="0.2">
      <c r="A1181" s="40"/>
      <c r="B1181" s="274" t="s">
        <v>347</v>
      </c>
      <c r="C1181" s="296" t="s">
        <v>3632</v>
      </c>
      <c r="D1181" s="274" t="s">
        <v>143</v>
      </c>
      <c r="E1181" s="274" t="s">
        <v>1193</v>
      </c>
      <c r="F1181" s="404" t="s">
        <v>348</v>
      </c>
      <c r="G1181" s="404"/>
      <c r="H1181" s="295" t="s">
        <v>165</v>
      </c>
      <c r="I1181" s="298">
        <v>1.2E-4</v>
      </c>
      <c r="J1181" s="297" t="s">
        <v>2159</v>
      </c>
      <c r="K1181" s="280" t="s">
        <v>2117</v>
      </c>
      <c r="O1181" s="40"/>
      <c r="P1181" s="40"/>
      <c r="Q1181" s="40"/>
      <c r="R1181" s="40"/>
      <c r="S1181" s="40"/>
      <c r="T1181" s="40"/>
      <c r="U1181" s="40"/>
      <c r="V1181" s="40"/>
      <c r="W1181" s="40"/>
      <c r="X1181" s="40"/>
      <c r="Y1181" s="40"/>
    </row>
    <row r="1182" spans="1:25" ht="15" customHeight="1" x14ac:dyDescent="0.2">
      <c r="A1182" s="40"/>
      <c r="B1182" s="274" t="s">
        <v>347</v>
      </c>
      <c r="C1182" s="296" t="s">
        <v>3649</v>
      </c>
      <c r="D1182" s="274" t="s">
        <v>143</v>
      </c>
      <c r="E1182" s="274" t="s">
        <v>1185</v>
      </c>
      <c r="F1182" s="404" t="s">
        <v>348</v>
      </c>
      <c r="G1182" s="404"/>
      <c r="H1182" s="295" t="s">
        <v>165</v>
      </c>
      <c r="I1182" s="298">
        <v>6.0000000000000002E-5</v>
      </c>
      <c r="J1182" s="297" t="s">
        <v>3650</v>
      </c>
      <c r="K1182" s="280" t="s">
        <v>2117</v>
      </c>
      <c r="L1182" s="281"/>
      <c r="O1182" s="40"/>
      <c r="P1182" s="40"/>
      <c r="Q1182" s="40"/>
      <c r="R1182" s="40"/>
      <c r="S1182" s="40"/>
      <c r="T1182" s="40"/>
      <c r="U1182" s="40"/>
      <c r="V1182" s="40"/>
      <c r="W1182" s="40"/>
      <c r="X1182" s="40"/>
      <c r="Y1182" s="40"/>
    </row>
    <row r="1183" spans="1:25" ht="15" customHeight="1" x14ac:dyDescent="0.2">
      <c r="A1183" s="40"/>
      <c r="B1183" s="274" t="s">
        <v>347</v>
      </c>
      <c r="C1183" s="296" t="s">
        <v>3634</v>
      </c>
      <c r="D1183" s="274" t="s">
        <v>143</v>
      </c>
      <c r="E1183" s="274" t="s">
        <v>1168</v>
      </c>
      <c r="F1183" s="404" t="s">
        <v>348</v>
      </c>
      <c r="G1183" s="404"/>
      <c r="H1183" s="295" t="s">
        <v>165</v>
      </c>
      <c r="I1183" s="298">
        <v>1.3500000000000001E-3</v>
      </c>
      <c r="J1183" s="297" t="s">
        <v>2138</v>
      </c>
      <c r="K1183" s="280" t="s">
        <v>2117</v>
      </c>
      <c r="L1183" s="281"/>
      <c r="O1183" s="40"/>
      <c r="P1183" s="40"/>
      <c r="Q1183" s="40"/>
      <c r="R1183" s="40"/>
      <c r="S1183" s="40"/>
      <c r="T1183" s="40"/>
      <c r="U1183" s="40"/>
      <c r="V1183" s="40"/>
      <c r="W1183" s="40"/>
      <c r="X1183" s="40"/>
      <c r="Y1183" s="40"/>
    </row>
    <row r="1184" spans="1:25" ht="15" customHeight="1" x14ac:dyDescent="0.2">
      <c r="A1184" s="40"/>
      <c r="B1184" s="274" t="s">
        <v>347</v>
      </c>
      <c r="C1184" s="296" t="s">
        <v>3601</v>
      </c>
      <c r="D1184" s="274" t="s">
        <v>143</v>
      </c>
      <c r="E1184" s="274" t="s">
        <v>1165</v>
      </c>
      <c r="F1184" s="404" t="s">
        <v>348</v>
      </c>
      <c r="G1184" s="404"/>
      <c r="H1184" s="295" t="s">
        <v>165</v>
      </c>
      <c r="I1184" s="298">
        <v>1.3500000000000001E-3</v>
      </c>
      <c r="J1184" s="297" t="s">
        <v>3602</v>
      </c>
      <c r="K1184" s="280" t="s">
        <v>3745</v>
      </c>
      <c r="L1184" s="281"/>
      <c r="O1184" s="40"/>
      <c r="P1184" s="40"/>
      <c r="Q1184" s="40"/>
      <c r="R1184" s="40"/>
      <c r="S1184" s="40"/>
      <c r="T1184" s="40"/>
      <c r="U1184" s="40"/>
      <c r="V1184" s="40"/>
      <c r="W1184" s="40"/>
      <c r="X1184" s="40"/>
      <c r="Y1184" s="40"/>
    </row>
    <row r="1185" spans="1:25" ht="15" customHeight="1" x14ac:dyDescent="0.2">
      <c r="A1185" s="40"/>
      <c r="B1185" s="274" t="s">
        <v>347</v>
      </c>
      <c r="C1185" s="296" t="s">
        <v>3604</v>
      </c>
      <c r="D1185" s="274" t="s">
        <v>143</v>
      </c>
      <c r="E1185" s="274" t="s">
        <v>1164</v>
      </c>
      <c r="F1185" s="404" t="s">
        <v>809</v>
      </c>
      <c r="G1185" s="404"/>
      <c r="H1185" s="295" t="s">
        <v>165</v>
      </c>
      <c r="I1185" s="298">
        <v>1.3500000000000001E-3</v>
      </c>
      <c r="J1185" s="297" t="s">
        <v>2145</v>
      </c>
      <c r="K1185" s="280" t="s">
        <v>2135</v>
      </c>
      <c r="L1185" s="281"/>
      <c r="O1185" s="40"/>
      <c r="P1185" s="40"/>
      <c r="Q1185" s="40"/>
      <c r="R1185" s="40"/>
      <c r="S1185" s="40"/>
      <c r="T1185" s="40"/>
      <c r="U1185" s="40"/>
      <c r="V1185" s="40"/>
      <c r="W1185" s="40"/>
      <c r="X1185" s="40"/>
      <c r="Y1185" s="40"/>
    </row>
    <row r="1186" spans="1:25" ht="15" customHeight="1" x14ac:dyDescent="0.2">
      <c r="A1186" s="40"/>
      <c r="B1186" s="274" t="s">
        <v>347</v>
      </c>
      <c r="C1186" s="296" t="s">
        <v>3605</v>
      </c>
      <c r="D1186" s="274" t="s">
        <v>143</v>
      </c>
      <c r="E1186" s="274" t="s">
        <v>1192</v>
      </c>
      <c r="F1186" s="404" t="s">
        <v>348</v>
      </c>
      <c r="G1186" s="404"/>
      <c r="H1186" s="295" t="s">
        <v>165</v>
      </c>
      <c r="I1186" s="298">
        <v>6.0000000000000002E-5</v>
      </c>
      <c r="J1186" s="297" t="s">
        <v>2153</v>
      </c>
      <c r="K1186" s="280" t="s">
        <v>2117</v>
      </c>
      <c r="L1186" s="281"/>
      <c r="O1186" s="40"/>
      <c r="P1186" s="40"/>
      <c r="Q1186" s="40"/>
      <c r="R1186" s="40"/>
      <c r="S1186" s="40"/>
      <c r="T1186" s="40"/>
      <c r="U1186" s="40"/>
      <c r="V1186" s="40"/>
      <c r="W1186" s="40"/>
      <c r="X1186" s="40"/>
      <c r="Y1186" s="40"/>
    </row>
    <row r="1187" spans="1:25" ht="15" customHeight="1" x14ac:dyDescent="0.2">
      <c r="A1187" s="40"/>
      <c r="B1187" s="274" t="s">
        <v>347</v>
      </c>
      <c r="C1187" s="296" t="s">
        <v>3611</v>
      </c>
      <c r="D1187" s="274" t="s">
        <v>143</v>
      </c>
      <c r="E1187" s="274" t="s">
        <v>1190</v>
      </c>
      <c r="F1187" s="404" t="s">
        <v>348</v>
      </c>
      <c r="G1187" s="404"/>
      <c r="H1187" s="295" t="s">
        <v>197</v>
      </c>
      <c r="I1187" s="298">
        <v>2.1000000000000001E-4</v>
      </c>
      <c r="J1187" s="297" t="s">
        <v>2154</v>
      </c>
      <c r="K1187" s="280" t="s">
        <v>2117</v>
      </c>
      <c r="L1187" s="281"/>
      <c r="O1187" s="40"/>
      <c r="P1187" s="40"/>
      <c r="Q1187" s="40"/>
      <c r="R1187" s="40"/>
      <c r="S1187" s="40"/>
      <c r="T1187" s="40"/>
      <c r="U1187" s="40"/>
      <c r="V1187" s="40"/>
      <c r="W1187" s="40"/>
      <c r="X1187" s="40"/>
      <c r="Y1187" s="40"/>
    </row>
    <row r="1188" spans="1:25" ht="15" customHeight="1" x14ac:dyDescent="0.2">
      <c r="A1188" s="40"/>
      <c r="B1188" s="274" t="s">
        <v>347</v>
      </c>
      <c r="C1188" s="296" t="s">
        <v>3598</v>
      </c>
      <c r="D1188" s="274" t="s">
        <v>143</v>
      </c>
      <c r="E1188" s="274" t="s">
        <v>1159</v>
      </c>
      <c r="F1188" s="404" t="s">
        <v>348</v>
      </c>
      <c r="G1188" s="404"/>
      <c r="H1188" s="295" t="s">
        <v>165</v>
      </c>
      <c r="I1188" s="298">
        <v>4.4999999999999999E-4</v>
      </c>
      <c r="J1188" s="297" t="s">
        <v>3599</v>
      </c>
      <c r="K1188" s="280" t="s">
        <v>2129</v>
      </c>
      <c r="L1188" s="281"/>
      <c r="O1188" s="40"/>
      <c r="P1188" s="40"/>
      <c r="Q1188" s="40"/>
      <c r="R1188" s="40"/>
      <c r="S1188" s="40"/>
      <c r="T1188" s="40"/>
      <c r="U1188" s="40"/>
      <c r="V1188" s="40"/>
      <c r="W1188" s="40"/>
      <c r="X1188" s="40"/>
      <c r="Y1188" s="40"/>
    </row>
    <row r="1189" spans="1:25" ht="15" customHeight="1" x14ac:dyDescent="0.2">
      <c r="A1189" s="40"/>
      <c r="B1189" s="274" t="s">
        <v>347</v>
      </c>
      <c r="C1189" s="296" t="s">
        <v>3646</v>
      </c>
      <c r="D1189" s="274" t="s">
        <v>143</v>
      </c>
      <c r="E1189" s="274" t="s">
        <v>3647</v>
      </c>
      <c r="F1189" s="404" t="s">
        <v>348</v>
      </c>
      <c r="G1189" s="404"/>
      <c r="H1189" s="295" t="s">
        <v>1160</v>
      </c>
      <c r="I1189" s="298">
        <v>2.4000000000000001E-4</v>
      </c>
      <c r="J1189" s="297" t="s">
        <v>3648</v>
      </c>
      <c r="K1189" s="280" t="s">
        <v>2117</v>
      </c>
      <c r="L1189" s="281"/>
      <c r="O1189" s="40"/>
      <c r="P1189" s="40"/>
      <c r="Q1189" s="40"/>
      <c r="R1189" s="40"/>
      <c r="S1189" s="40"/>
      <c r="T1189" s="40"/>
      <c r="U1189" s="40"/>
      <c r="V1189" s="40"/>
      <c r="W1189" s="40"/>
      <c r="X1189" s="40"/>
      <c r="Y1189" s="40"/>
    </row>
    <row r="1190" spans="1:25" ht="15" customHeight="1" x14ac:dyDescent="0.2">
      <c r="A1190" s="40"/>
      <c r="B1190" s="274" t="s">
        <v>347</v>
      </c>
      <c r="C1190" s="296" t="s">
        <v>3583</v>
      </c>
      <c r="D1190" s="274" t="s">
        <v>143</v>
      </c>
      <c r="E1190" s="274" t="s">
        <v>1158</v>
      </c>
      <c r="F1190" s="404" t="s">
        <v>348</v>
      </c>
      <c r="G1190" s="404"/>
      <c r="H1190" s="295" t="s">
        <v>165</v>
      </c>
      <c r="I1190" s="298">
        <v>3.0540000000000001E-2</v>
      </c>
      <c r="J1190" s="297" t="s">
        <v>1850</v>
      </c>
      <c r="K1190" s="280" t="s">
        <v>2178</v>
      </c>
      <c r="L1190" s="281"/>
      <c r="O1190" s="40"/>
      <c r="P1190" s="40"/>
      <c r="Q1190" s="40"/>
      <c r="R1190" s="40"/>
      <c r="S1190" s="40"/>
      <c r="T1190" s="40"/>
      <c r="U1190" s="40"/>
      <c r="V1190" s="40"/>
      <c r="W1190" s="40"/>
      <c r="X1190" s="40"/>
      <c r="Y1190" s="40"/>
    </row>
    <row r="1191" spans="1:25" ht="15" customHeight="1" x14ac:dyDescent="0.2">
      <c r="A1191" s="40"/>
      <c r="B1191" s="274" t="s">
        <v>347</v>
      </c>
      <c r="C1191" s="296" t="s">
        <v>3626</v>
      </c>
      <c r="D1191" s="274" t="s">
        <v>143</v>
      </c>
      <c r="E1191" s="274" t="s">
        <v>2434</v>
      </c>
      <c r="F1191" s="404" t="s">
        <v>348</v>
      </c>
      <c r="G1191" s="404"/>
      <c r="H1191" s="295" t="s">
        <v>2433</v>
      </c>
      <c r="I1191" s="298">
        <v>6.8999999999999997E-4</v>
      </c>
      <c r="J1191" s="297" t="s">
        <v>3627</v>
      </c>
      <c r="K1191" s="280" t="s">
        <v>2117</v>
      </c>
      <c r="L1191" s="281"/>
      <c r="O1191" s="40"/>
      <c r="P1191" s="40"/>
      <c r="Q1191" s="40"/>
      <c r="R1191" s="40"/>
      <c r="S1191" s="40"/>
      <c r="T1191" s="40"/>
      <c r="U1191" s="40"/>
      <c r="V1191" s="40"/>
      <c r="W1191" s="40"/>
      <c r="X1191" s="40"/>
      <c r="Y1191" s="40"/>
    </row>
    <row r="1192" spans="1:25" ht="15" customHeight="1" x14ac:dyDescent="0.2">
      <c r="A1192" s="40"/>
      <c r="B1192" s="274" t="s">
        <v>347</v>
      </c>
      <c r="C1192" s="296" t="s">
        <v>3636</v>
      </c>
      <c r="D1192" s="274" t="s">
        <v>143</v>
      </c>
      <c r="E1192" s="274" t="s">
        <v>2432</v>
      </c>
      <c r="F1192" s="404" t="s">
        <v>348</v>
      </c>
      <c r="G1192" s="404"/>
      <c r="H1192" s="295" t="s">
        <v>2433</v>
      </c>
      <c r="I1192" s="298">
        <v>2.4000000000000001E-4</v>
      </c>
      <c r="J1192" s="297" t="s">
        <v>3637</v>
      </c>
      <c r="K1192" s="280" t="s">
        <v>2135</v>
      </c>
      <c r="L1192" s="281"/>
      <c r="O1192" s="40"/>
      <c r="P1192" s="40"/>
      <c r="Q1192" s="40"/>
      <c r="R1192" s="40"/>
      <c r="S1192" s="40"/>
      <c r="T1192" s="40"/>
      <c r="U1192" s="40"/>
      <c r="V1192" s="40"/>
      <c r="W1192" s="40"/>
      <c r="X1192" s="40"/>
      <c r="Y1192" s="40"/>
    </row>
    <row r="1193" spans="1:25" ht="15" customHeight="1" x14ac:dyDescent="0.2">
      <c r="A1193" s="40"/>
      <c r="B1193" s="275"/>
      <c r="C1193" s="275"/>
      <c r="D1193" s="275"/>
      <c r="E1193" s="275"/>
      <c r="F1193" s="275" t="s">
        <v>331</v>
      </c>
      <c r="G1193" s="302">
        <v>5.73</v>
      </c>
      <c r="H1193" s="275" t="s">
        <v>332</v>
      </c>
      <c r="I1193" s="302">
        <v>0</v>
      </c>
      <c r="J1193" s="275" t="s">
        <v>333</v>
      </c>
      <c r="K1193" s="302">
        <v>5.73</v>
      </c>
      <c r="L1193" s="281"/>
      <c r="O1193" s="40"/>
      <c r="P1193" s="40"/>
      <c r="Q1193" s="40"/>
      <c r="R1193" s="40"/>
      <c r="S1193" s="40"/>
      <c r="T1193" s="40"/>
      <c r="U1193" s="40"/>
      <c r="V1193" s="40"/>
      <c r="W1193" s="40"/>
      <c r="X1193" s="40"/>
      <c r="Y1193" s="40"/>
    </row>
    <row r="1194" spans="1:25" ht="15" customHeight="1" thickBot="1" x14ac:dyDescent="0.25">
      <c r="A1194" s="40"/>
      <c r="B1194" s="275"/>
      <c r="C1194" s="275"/>
      <c r="D1194" s="275"/>
      <c r="E1194" s="275"/>
      <c r="F1194" s="275" t="s">
        <v>334</v>
      </c>
      <c r="G1194" s="302">
        <v>23.23</v>
      </c>
      <c r="H1194" s="275"/>
      <c r="I1194" s="409" t="s">
        <v>335</v>
      </c>
      <c r="J1194" s="409"/>
      <c r="K1194" s="302">
        <v>134.88999999999999</v>
      </c>
      <c r="L1194" s="281"/>
      <c r="O1194" s="40"/>
      <c r="P1194" s="40"/>
      <c r="Q1194" s="40"/>
      <c r="R1194" s="40"/>
      <c r="S1194" s="40"/>
      <c r="T1194" s="40"/>
      <c r="U1194" s="40"/>
      <c r="V1194" s="40"/>
      <c r="W1194" s="40"/>
      <c r="X1194" s="40"/>
      <c r="Y1194" s="40"/>
    </row>
    <row r="1195" spans="1:25" ht="15" customHeight="1" thickTop="1" x14ac:dyDescent="0.2">
      <c r="A1195" s="40"/>
      <c r="B1195" s="289"/>
      <c r="C1195" s="289"/>
      <c r="D1195" s="289"/>
      <c r="E1195" s="289"/>
      <c r="F1195" s="289"/>
      <c r="G1195" s="289"/>
      <c r="H1195" s="289"/>
      <c r="I1195" s="289"/>
      <c r="J1195" s="289"/>
      <c r="K1195" s="289"/>
      <c r="L1195" s="289"/>
      <c r="O1195" s="40"/>
      <c r="P1195" s="40"/>
      <c r="Q1195" s="40"/>
      <c r="R1195" s="40"/>
      <c r="S1195" s="40"/>
      <c r="T1195" s="40"/>
      <c r="U1195" s="40"/>
      <c r="V1195" s="40"/>
      <c r="W1195" s="40"/>
      <c r="X1195" s="40"/>
      <c r="Y1195" s="40"/>
    </row>
    <row r="1196" spans="1:25" ht="15" customHeight="1" x14ac:dyDescent="0.2">
      <c r="A1196" s="40"/>
      <c r="B1196" s="276" t="s">
        <v>1922</v>
      </c>
      <c r="C1196" s="277" t="s">
        <v>28</v>
      </c>
      <c r="D1196" s="276" t="s">
        <v>29</v>
      </c>
      <c r="E1196" s="276" t="s">
        <v>30</v>
      </c>
      <c r="F1196" s="405" t="s">
        <v>318</v>
      </c>
      <c r="G1196" s="405"/>
      <c r="H1196" s="284" t="s">
        <v>31</v>
      </c>
      <c r="I1196" s="277" t="s">
        <v>32</v>
      </c>
      <c r="J1196" s="277" t="s">
        <v>2407</v>
      </c>
      <c r="K1196" s="277" t="s">
        <v>33</v>
      </c>
      <c r="L1196" s="277" t="s">
        <v>35</v>
      </c>
      <c r="O1196" s="40"/>
      <c r="P1196" s="40"/>
      <c r="Q1196" s="40"/>
      <c r="R1196" s="40"/>
      <c r="S1196" s="40"/>
      <c r="T1196" s="40"/>
      <c r="U1196" s="40"/>
      <c r="V1196" s="40"/>
      <c r="W1196" s="40"/>
      <c r="X1196" s="40"/>
      <c r="Y1196" s="40"/>
    </row>
    <row r="1197" spans="1:25" ht="15" customHeight="1" x14ac:dyDescent="0.2">
      <c r="A1197" s="40"/>
      <c r="B1197" s="273" t="s">
        <v>319</v>
      </c>
      <c r="C1197" s="286" t="s">
        <v>1459</v>
      </c>
      <c r="D1197" s="273" t="s">
        <v>51</v>
      </c>
      <c r="E1197" s="273" t="s">
        <v>1460</v>
      </c>
      <c r="F1197" s="403" t="s">
        <v>1666</v>
      </c>
      <c r="G1197" s="403"/>
      <c r="H1197" s="285" t="s">
        <v>55</v>
      </c>
      <c r="I1197" s="288">
        <v>1</v>
      </c>
      <c r="J1197" s="287"/>
      <c r="K1197" s="287">
        <v>75.930000000000007</v>
      </c>
      <c r="L1197" s="287">
        <v>75.930000000000007</v>
      </c>
      <c r="O1197" s="40"/>
      <c r="P1197" s="40"/>
      <c r="Q1197" s="40"/>
      <c r="R1197" s="40"/>
      <c r="S1197" s="40"/>
      <c r="T1197" s="40"/>
      <c r="U1197" s="40"/>
      <c r="V1197" s="40"/>
      <c r="W1197" s="40"/>
      <c r="X1197" s="40"/>
      <c r="Y1197" s="40"/>
    </row>
    <row r="1198" spans="1:25" ht="15" customHeight="1" x14ac:dyDescent="0.2">
      <c r="A1198" s="40"/>
      <c r="B1198" s="274" t="s">
        <v>347</v>
      </c>
      <c r="C1198" s="296" t="s">
        <v>2528</v>
      </c>
      <c r="D1198" s="274" t="s">
        <v>51</v>
      </c>
      <c r="E1198" s="274" t="s">
        <v>2529</v>
      </c>
      <c r="F1198" s="404" t="s">
        <v>586</v>
      </c>
      <c r="G1198" s="404"/>
      <c r="H1198" s="295" t="s">
        <v>325</v>
      </c>
      <c r="I1198" s="298">
        <v>1.7210000000000001</v>
      </c>
      <c r="J1198" s="298">
        <v>0</v>
      </c>
      <c r="K1198" s="297">
        <v>16.574783</v>
      </c>
      <c r="L1198" s="297">
        <v>28.52</v>
      </c>
      <c r="O1198" s="40"/>
      <c r="P1198" s="40"/>
      <c r="Q1198" s="40"/>
      <c r="R1198" s="40"/>
      <c r="S1198" s="40"/>
      <c r="T1198" s="40"/>
      <c r="U1198" s="40"/>
      <c r="V1198" s="40"/>
      <c r="W1198" s="40"/>
      <c r="X1198" s="40"/>
      <c r="Y1198" s="40"/>
    </row>
    <row r="1199" spans="1:25" ht="15" customHeight="1" x14ac:dyDescent="0.2">
      <c r="A1199" s="40"/>
      <c r="B1199" s="274" t="s">
        <v>347</v>
      </c>
      <c r="C1199" s="296" t="s">
        <v>1673</v>
      </c>
      <c r="D1199" s="274" t="s">
        <v>51</v>
      </c>
      <c r="E1199" s="274" t="s">
        <v>3746</v>
      </c>
      <c r="F1199" s="404" t="s">
        <v>348</v>
      </c>
      <c r="G1199" s="404"/>
      <c r="H1199" s="295" t="s">
        <v>55</v>
      </c>
      <c r="I1199" s="298">
        <v>1.1000000000000001</v>
      </c>
      <c r="J1199" s="298">
        <v>0</v>
      </c>
      <c r="K1199" s="297">
        <v>12.65</v>
      </c>
      <c r="L1199" s="297">
        <v>13.91</v>
      </c>
      <c r="O1199" s="40"/>
      <c r="P1199" s="40"/>
      <c r="Q1199" s="40"/>
      <c r="R1199" s="40"/>
      <c r="S1199" s="40"/>
      <c r="T1199" s="40"/>
      <c r="U1199" s="40"/>
      <c r="V1199" s="40"/>
      <c r="W1199" s="40"/>
      <c r="X1199" s="40"/>
      <c r="Y1199" s="40"/>
    </row>
    <row r="1200" spans="1:25" ht="15" customHeight="1" x14ac:dyDescent="0.2">
      <c r="A1200" s="40"/>
      <c r="B1200" s="274" t="s">
        <v>347</v>
      </c>
      <c r="C1200" s="296" t="s">
        <v>2527</v>
      </c>
      <c r="D1200" s="274" t="s">
        <v>51</v>
      </c>
      <c r="E1200" s="274" t="s">
        <v>1859</v>
      </c>
      <c r="F1200" s="404" t="s">
        <v>586</v>
      </c>
      <c r="G1200" s="404"/>
      <c r="H1200" s="295" t="s">
        <v>325</v>
      </c>
      <c r="I1200" s="298">
        <v>1.7210000000000001</v>
      </c>
      <c r="J1200" s="298">
        <v>0</v>
      </c>
      <c r="K1200" s="297">
        <v>19.468454999999999</v>
      </c>
      <c r="L1200" s="297">
        <v>33.5</v>
      </c>
      <c r="O1200" s="40"/>
      <c r="P1200" s="40"/>
      <c r="Q1200" s="40"/>
      <c r="R1200" s="40"/>
      <c r="S1200" s="40"/>
      <c r="T1200" s="40"/>
      <c r="U1200" s="40"/>
      <c r="V1200" s="40"/>
      <c r="W1200" s="40"/>
      <c r="X1200" s="40"/>
      <c r="Y1200" s="40"/>
    </row>
    <row r="1201" spans="1:25" ht="15" customHeight="1" x14ac:dyDescent="0.2">
      <c r="A1201" s="40"/>
      <c r="B1201" s="275"/>
      <c r="C1201" s="275"/>
      <c r="D1201" s="275"/>
      <c r="E1201" s="275"/>
      <c r="F1201" s="275"/>
      <c r="G1201" s="275" t="s">
        <v>331</v>
      </c>
      <c r="H1201" s="302">
        <v>62.02</v>
      </c>
      <c r="I1201" s="275" t="s">
        <v>332</v>
      </c>
      <c r="J1201" s="302">
        <v>0</v>
      </c>
      <c r="K1201" s="275" t="s">
        <v>333</v>
      </c>
      <c r="L1201" s="302">
        <v>62.02</v>
      </c>
      <c r="O1201" s="40"/>
      <c r="P1201" s="40"/>
      <c r="Q1201" s="40"/>
      <c r="R1201" s="40"/>
      <c r="S1201" s="40"/>
      <c r="T1201" s="40"/>
      <c r="U1201" s="40"/>
      <c r="V1201" s="40"/>
      <c r="W1201" s="40"/>
      <c r="X1201" s="40"/>
      <c r="Y1201" s="40"/>
    </row>
    <row r="1202" spans="1:25" ht="15" customHeight="1" thickBot="1" x14ac:dyDescent="0.25">
      <c r="A1202" s="40"/>
      <c r="B1202" s="275"/>
      <c r="C1202" s="275"/>
      <c r="D1202" s="275"/>
      <c r="E1202" s="275"/>
      <c r="F1202" s="275"/>
      <c r="G1202" s="275" t="s">
        <v>334</v>
      </c>
      <c r="H1202" s="302">
        <v>15.8</v>
      </c>
      <c r="I1202" s="409"/>
      <c r="J1202" s="409" t="s">
        <v>335</v>
      </c>
      <c r="K1202" s="275"/>
      <c r="L1202" s="302">
        <v>91.73</v>
      </c>
      <c r="O1202" s="40"/>
      <c r="P1202" s="40"/>
      <c r="Q1202" s="40"/>
      <c r="R1202" s="40"/>
      <c r="S1202" s="40"/>
      <c r="T1202" s="40"/>
      <c r="U1202" s="40"/>
      <c r="V1202" s="40"/>
      <c r="W1202" s="40"/>
      <c r="X1202" s="40"/>
      <c r="Y1202" s="40"/>
    </row>
    <row r="1203" spans="1:25" ht="15" customHeight="1" thickTop="1" x14ac:dyDescent="0.2">
      <c r="A1203" s="40"/>
      <c r="B1203" s="289"/>
      <c r="C1203" s="289"/>
      <c r="D1203" s="289"/>
      <c r="E1203" s="289"/>
      <c r="F1203" s="289"/>
      <c r="G1203" s="289"/>
      <c r="H1203" s="289"/>
      <c r="I1203" s="289"/>
      <c r="J1203" s="289"/>
      <c r="K1203" s="289"/>
      <c r="L1203" s="289"/>
      <c r="O1203" s="40"/>
      <c r="P1203" s="40"/>
      <c r="Q1203" s="40"/>
      <c r="R1203" s="40"/>
      <c r="S1203" s="40"/>
      <c r="T1203" s="40"/>
      <c r="U1203" s="40"/>
      <c r="V1203" s="40"/>
      <c r="W1203" s="40"/>
      <c r="X1203" s="40"/>
      <c r="Y1203" s="40"/>
    </row>
    <row r="1204" spans="1:25" ht="15" customHeight="1" x14ac:dyDescent="0.2">
      <c r="A1204" s="40"/>
      <c r="B1204" s="276" t="s">
        <v>1923</v>
      </c>
      <c r="C1204" s="277" t="s">
        <v>28</v>
      </c>
      <c r="D1204" s="276" t="s">
        <v>29</v>
      </c>
      <c r="E1204" s="276" t="s">
        <v>30</v>
      </c>
      <c r="F1204" s="405" t="s">
        <v>318</v>
      </c>
      <c r="G1204" s="405"/>
      <c r="H1204" s="284" t="s">
        <v>31</v>
      </c>
      <c r="I1204" s="277" t="s">
        <v>32</v>
      </c>
      <c r="J1204" s="277" t="s">
        <v>2407</v>
      </c>
      <c r="K1204" s="277" t="s">
        <v>33</v>
      </c>
      <c r="L1204" s="277" t="s">
        <v>35</v>
      </c>
      <c r="O1204" s="40"/>
      <c r="P1204" s="40"/>
      <c r="Q1204" s="40"/>
      <c r="R1204" s="40"/>
      <c r="S1204" s="40"/>
      <c r="T1204" s="40"/>
      <c r="U1204" s="40"/>
      <c r="V1204" s="40"/>
      <c r="W1204" s="40"/>
      <c r="X1204" s="40"/>
      <c r="Y1204" s="40"/>
    </row>
    <row r="1205" spans="1:25" ht="15" customHeight="1" x14ac:dyDescent="0.2">
      <c r="A1205" s="40"/>
      <c r="B1205" s="273" t="s">
        <v>319</v>
      </c>
      <c r="C1205" s="286" t="s">
        <v>1927</v>
      </c>
      <c r="D1205" s="273" t="s">
        <v>51</v>
      </c>
      <c r="E1205" s="273" t="s">
        <v>1928</v>
      </c>
      <c r="F1205" s="403" t="s">
        <v>1971</v>
      </c>
      <c r="G1205" s="403"/>
      <c r="H1205" s="285" t="s">
        <v>44</v>
      </c>
      <c r="I1205" s="288">
        <v>1</v>
      </c>
      <c r="J1205" s="287"/>
      <c r="K1205" s="287">
        <v>1767.18</v>
      </c>
      <c r="L1205" s="287">
        <v>1767.18</v>
      </c>
      <c r="O1205" s="40"/>
      <c r="P1205" s="40"/>
      <c r="Q1205" s="40"/>
      <c r="R1205" s="40"/>
      <c r="S1205" s="40"/>
      <c r="T1205" s="40"/>
      <c r="U1205" s="40"/>
      <c r="V1205" s="40"/>
      <c r="W1205" s="40"/>
      <c r="X1205" s="40"/>
      <c r="Y1205" s="40"/>
    </row>
    <row r="1206" spans="1:25" ht="15" customHeight="1" x14ac:dyDescent="0.2">
      <c r="A1206" s="40"/>
      <c r="B1206" s="274" t="s">
        <v>347</v>
      </c>
      <c r="C1206" s="296" t="s">
        <v>2446</v>
      </c>
      <c r="D1206" s="274" t="s">
        <v>51</v>
      </c>
      <c r="E1206" s="274" t="s">
        <v>1664</v>
      </c>
      <c r="F1206" s="404" t="s">
        <v>586</v>
      </c>
      <c r="G1206" s="404"/>
      <c r="H1206" s="295" t="s">
        <v>325</v>
      </c>
      <c r="I1206" s="298">
        <v>0.81</v>
      </c>
      <c r="J1206" s="298">
        <v>0</v>
      </c>
      <c r="K1206" s="297">
        <v>16.574783</v>
      </c>
      <c r="L1206" s="297">
        <v>13.42</v>
      </c>
      <c r="O1206" s="40"/>
      <c r="P1206" s="40"/>
      <c r="Q1206" s="40"/>
      <c r="R1206" s="40"/>
      <c r="S1206" s="40"/>
      <c r="T1206" s="40"/>
      <c r="U1206" s="40"/>
      <c r="V1206" s="40"/>
      <c r="W1206" s="40"/>
      <c r="X1206" s="40"/>
      <c r="Y1206" s="40"/>
    </row>
    <row r="1207" spans="1:25" ht="15" customHeight="1" x14ac:dyDescent="0.2">
      <c r="A1207" s="40"/>
      <c r="B1207" s="274" t="s">
        <v>347</v>
      </c>
      <c r="C1207" s="296" t="s">
        <v>1972</v>
      </c>
      <c r="D1207" s="274" t="s">
        <v>51</v>
      </c>
      <c r="E1207" s="274" t="s">
        <v>1973</v>
      </c>
      <c r="F1207" s="404" t="s">
        <v>348</v>
      </c>
      <c r="G1207" s="404"/>
      <c r="H1207" s="295" t="s">
        <v>44</v>
      </c>
      <c r="I1207" s="298">
        <v>1</v>
      </c>
      <c r="J1207" s="298">
        <v>0</v>
      </c>
      <c r="K1207" s="297">
        <v>1738</v>
      </c>
      <c r="L1207" s="297">
        <v>1738</v>
      </c>
      <c r="O1207" s="40"/>
      <c r="P1207" s="40"/>
      <c r="Q1207" s="40"/>
      <c r="R1207" s="40"/>
      <c r="S1207" s="40"/>
      <c r="T1207" s="40"/>
      <c r="U1207" s="40"/>
      <c r="V1207" s="40"/>
      <c r="W1207" s="40"/>
      <c r="X1207" s="40"/>
      <c r="Y1207" s="40"/>
    </row>
    <row r="1208" spans="1:25" ht="15" customHeight="1" x14ac:dyDescent="0.2">
      <c r="A1208" s="40"/>
      <c r="B1208" s="274" t="s">
        <v>347</v>
      </c>
      <c r="C1208" s="296" t="s">
        <v>2520</v>
      </c>
      <c r="D1208" s="274" t="s">
        <v>51</v>
      </c>
      <c r="E1208" s="274" t="s">
        <v>2521</v>
      </c>
      <c r="F1208" s="404" t="s">
        <v>586</v>
      </c>
      <c r="G1208" s="404"/>
      <c r="H1208" s="295" t="s">
        <v>325</v>
      </c>
      <c r="I1208" s="298">
        <v>0.81</v>
      </c>
      <c r="J1208" s="298">
        <v>0</v>
      </c>
      <c r="K1208" s="297">
        <v>19.468454999999999</v>
      </c>
      <c r="L1208" s="297">
        <v>15.76</v>
      </c>
      <c r="O1208" s="40"/>
      <c r="P1208" s="40"/>
      <c r="Q1208" s="40"/>
      <c r="R1208" s="40"/>
      <c r="S1208" s="40"/>
      <c r="T1208" s="40"/>
      <c r="U1208" s="40"/>
      <c r="V1208" s="40"/>
      <c r="W1208" s="40"/>
      <c r="X1208" s="40"/>
      <c r="Y1208" s="40"/>
    </row>
    <row r="1209" spans="1:25" ht="15" customHeight="1" x14ac:dyDescent="0.2">
      <c r="A1209" s="40"/>
      <c r="B1209" s="275"/>
      <c r="C1209" s="275"/>
      <c r="D1209" s="275"/>
      <c r="E1209" s="275"/>
      <c r="F1209" s="275"/>
      <c r="G1209" s="275" t="s">
        <v>331</v>
      </c>
      <c r="H1209" s="302">
        <v>29.18</v>
      </c>
      <c r="I1209" s="275" t="s">
        <v>332</v>
      </c>
      <c r="J1209" s="302">
        <v>0</v>
      </c>
      <c r="K1209" s="275" t="s">
        <v>333</v>
      </c>
      <c r="L1209" s="302">
        <v>29.18</v>
      </c>
      <c r="O1209" s="40"/>
      <c r="P1209" s="40"/>
      <c r="Q1209" s="40"/>
      <c r="R1209" s="40"/>
      <c r="S1209" s="40"/>
      <c r="T1209" s="40"/>
      <c r="U1209" s="40"/>
      <c r="V1209" s="40"/>
      <c r="W1209" s="40"/>
      <c r="X1209" s="40"/>
      <c r="Y1209" s="40"/>
    </row>
    <row r="1210" spans="1:25" ht="15" customHeight="1" thickBot="1" x14ac:dyDescent="0.25">
      <c r="A1210" s="40"/>
      <c r="B1210" s="275"/>
      <c r="C1210" s="275"/>
      <c r="D1210" s="275"/>
      <c r="E1210" s="275"/>
      <c r="F1210" s="275"/>
      <c r="G1210" s="275" t="s">
        <v>334</v>
      </c>
      <c r="H1210" s="302">
        <v>367.75</v>
      </c>
      <c r="I1210" s="409"/>
      <c r="J1210" s="409" t="s">
        <v>335</v>
      </c>
      <c r="K1210" s="275"/>
      <c r="L1210" s="302">
        <v>2134.9299999999998</v>
      </c>
      <c r="O1210" s="40"/>
      <c r="P1210" s="40"/>
      <c r="Q1210" s="40"/>
      <c r="R1210" s="40"/>
      <c r="S1210" s="40"/>
      <c r="T1210" s="40"/>
      <c r="U1210" s="40"/>
      <c r="V1210" s="40"/>
      <c r="W1210" s="40"/>
      <c r="X1210" s="40"/>
      <c r="Y1210" s="40"/>
    </row>
    <row r="1211" spans="1:25" ht="15" customHeight="1" thickTop="1" x14ac:dyDescent="0.2">
      <c r="A1211" s="40"/>
      <c r="B1211" s="289"/>
      <c r="C1211" s="289"/>
      <c r="D1211" s="289"/>
      <c r="E1211" s="289"/>
      <c r="F1211" s="289"/>
      <c r="G1211" s="289"/>
      <c r="H1211" s="289"/>
      <c r="I1211" s="289"/>
      <c r="J1211" s="289"/>
      <c r="K1211" s="289"/>
      <c r="L1211" s="289"/>
      <c r="O1211" s="40"/>
      <c r="P1211" s="40"/>
      <c r="Q1211" s="40"/>
      <c r="R1211" s="40"/>
      <c r="S1211" s="40"/>
      <c r="T1211" s="40"/>
      <c r="U1211" s="40"/>
      <c r="V1211" s="40"/>
      <c r="W1211" s="40"/>
      <c r="X1211" s="40"/>
      <c r="Y1211" s="40"/>
    </row>
    <row r="1212" spans="1:25" ht="15" customHeight="1" x14ac:dyDescent="0.2">
      <c r="A1212" s="40"/>
      <c r="B1212" s="276" t="s">
        <v>1924</v>
      </c>
      <c r="C1212" s="277" t="s">
        <v>28</v>
      </c>
      <c r="D1212" s="276" t="s">
        <v>29</v>
      </c>
      <c r="E1212" s="276" t="s">
        <v>30</v>
      </c>
      <c r="F1212" s="405" t="s">
        <v>318</v>
      </c>
      <c r="G1212" s="405"/>
      <c r="H1212" s="284" t="s">
        <v>31</v>
      </c>
      <c r="I1212" s="277" t="s">
        <v>32</v>
      </c>
      <c r="J1212" s="277" t="s">
        <v>2407</v>
      </c>
      <c r="K1212" s="277" t="s">
        <v>33</v>
      </c>
      <c r="L1212" s="277" t="s">
        <v>35</v>
      </c>
      <c r="O1212" s="40"/>
      <c r="P1212" s="40"/>
      <c r="Q1212" s="40"/>
      <c r="R1212" s="40"/>
      <c r="S1212" s="40"/>
      <c r="T1212" s="40"/>
      <c r="U1212" s="40"/>
      <c r="V1212" s="40"/>
      <c r="W1212" s="40"/>
      <c r="X1212" s="40"/>
      <c r="Y1212" s="40"/>
    </row>
    <row r="1213" spans="1:25" ht="15" customHeight="1" x14ac:dyDescent="0.2">
      <c r="A1213" s="40"/>
      <c r="B1213" s="273" t="s">
        <v>319</v>
      </c>
      <c r="C1213" s="286" t="s">
        <v>1929</v>
      </c>
      <c r="D1213" s="273" t="s">
        <v>196</v>
      </c>
      <c r="E1213" s="273" t="s">
        <v>3747</v>
      </c>
      <c r="F1213" s="403">
        <v>28.01</v>
      </c>
      <c r="G1213" s="403"/>
      <c r="H1213" s="285" t="s">
        <v>44</v>
      </c>
      <c r="I1213" s="288">
        <v>1</v>
      </c>
      <c r="J1213" s="287"/>
      <c r="K1213" s="287">
        <v>328.04</v>
      </c>
      <c r="L1213" s="287">
        <v>328.04</v>
      </c>
      <c r="O1213" s="40"/>
      <c r="P1213" s="40"/>
      <c r="Q1213" s="40"/>
      <c r="R1213" s="40"/>
      <c r="S1213" s="40"/>
      <c r="T1213" s="40"/>
      <c r="U1213" s="40"/>
      <c r="V1213" s="40"/>
      <c r="W1213" s="40"/>
      <c r="X1213" s="40"/>
      <c r="Y1213" s="40"/>
    </row>
    <row r="1214" spans="1:25" ht="15" customHeight="1" x14ac:dyDescent="0.2">
      <c r="A1214" s="40"/>
      <c r="B1214" s="274" t="s">
        <v>347</v>
      </c>
      <c r="C1214" s="296" t="s">
        <v>1975</v>
      </c>
      <c r="D1214" s="274" t="s">
        <v>196</v>
      </c>
      <c r="E1214" s="274" t="s">
        <v>3748</v>
      </c>
      <c r="F1214" s="404" t="s">
        <v>586</v>
      </c>
      <c r="G1214" s="404"/>
      <c r="H1214" s="295" t="s">
        <v>325</v>
      </c>
      <c r="I1214" s="298">
        <v>1.5</v>
      </c>
      <c r="J1214" s="298">
        <v>0</v>
      </c>
      <c r="K1214" s="297">
        <v>21.43</v>
      </c>
      <c r="L1214" s="297">
        <v>32.14</v>
      </c>
      <c r="O1214" s="40"/>
      <c r="P1214" s="40"/>
      <c r="Q1214" s="40"/>
      <c r="R1214" s="40"/>
      <c r="S1214" s="40"/>
      <c r="T1214" s="40"/>
      <c r="U1214" s="40"/>
      <c r="V1214" s="40"/>
      <c r="W1214" s="40"/>
      <c r="X1214" s="40"/>
      <c r="Y1214" s="40"/>
    </row>
    <row r="1215" spans="1:25" ht="15" customHeight="1" x14ac:dyDescent="0.2">
      <c r="A1215" s="40"/>
      <c r="B1215" s="274" t="s">
        <v>347</v>
      </c>
      <c r="C1215" s="296" t="s">
        <v>1974</v>
      </c>
      <c r="D1215" s="274" t="s">
        <v>196</v>
      </c>
      <c r="E1215" s="274" t="s">
        <v>3749</v>
      </c>
      <c r="F1215" s="404" t="s">
        <v>348</v>
      </c>
      <c r="G1215" s="404"/>
      <c r="H1215" s="295" t="s">
        <v>44</v>
      </c>
      <c r="I1215" s="298">
        <v>1</v>
      </c>
      <c r="J1215" s="298">
        <v>0</v>
      </c>
      <c r="K1215" s="297">
        <v>256.77</v>
      </c>
      <c r="L1215" s="297">
        <v>256.77</v>
      </c>
      <c r="O1215" s="40"/>
      <c r="P1215" s="40"/>
      <c r="Q1215" s="40"/>
      <c r="R1215" s="40"/>
      <c r="S1215" s="40"/>
      <c r="T1215" s="40"/>
      <c r="U1215" s="40"/>
      <c r="V1215" s="40"/>
      <c r="W1215" s="40"/>
      <c r="X1215" s="40"/>
      <c r="Y1215" s="40"/>
    </row>
    <row r="1216" spans="1:25" ht="15" customHeight="1" x14ac:dyDescent="0.2">
      <c r="A1216" s="40"/>
      <c r="B1216" s="274" t="s">
        <v>347</v>
      </c>
      <c r="C1216" s="296" t="s">
        <v>1976</v>
      </c>
      <c r="D1216" s="274" t="s">
        <v>196</v>
      </c>
      <c r="E1216" s="274" t="s">
        <v>3705</v>
      </c>
      <c r="F1216" s="404" t="s">
        <v>586</v>
      </c>
      <c r="G1216" s="404"/>
      <c r="H1216" s="295" t="s">
        <v>325</v>
      </c>
      <c r="I1216" s="298">
        <v>1.5</v>
      </c>
      <c r="J1216" s="298">
        <v>0</v>
      </c>
      <c r="K1216" s="297">
        <v>26.09</v>
      </c>
      <c r="L1216" s="297">
        <v>39.130000000000003</v>
      </c>
      <c r="O1216" s="40"/>
      <c r="P1216" s="40"/>
      <c r="Q1216" s="40"/>
      <c r="R1216" s="40"/>
      <c r="S1216" s="40"/>
      <c r="T1216" s="40"/>
      <c r="U1216" s="40"/>
      <c r="V1216" s="40"/>
      <c r="W1216" s="40"/>
      <c r="X1216" s="40"/>
      <c r="Y1216" s="40"/>
    </row>
    <row r="1217" spans="1:25" ht="15" customHeight="1" x14ac:dyDescent="0.2">
      <c r="A1217" s="40"/>
      <c r="B1217" s="275"/>
      <c r="C1217" s="275"/>
      <c r="D1217" s="275"/>
      <c r="E1217" s="275"/>
      <c r="F1217" s="275"/>
      <c r="G1217" s="275" t="s">
        <v>331</v>
      </c>
      <c r="H1217" s="302">
        <v>71.27</v>
      </c>
      <c r="I1217" s="275" t="s">
        <v>332</v>
      </c>
      <c r="J1217" s="302">
        <v>0</v>
      </c>
      <c r="K1217" s="275" t="s">
        <v>333</v>
      </c>
      <c r="L1217" s="302">
        <v>71.27</v>
      </c>
      <c r="O1217" s="40"/>
      <c r="P1217" s="40"/>
      <c r="Q1217" s="40"/>
      <c r="R1217" s="40"/>
      <c r="S1217" s="40"/>
      <c r="T1217" s="40"/>
      <c r="U1217" s="40"/>
      <c r="V1217" s="40"/>
      <c r="W1217" s="40"/>
      <c r="X1217" s="40"/>
      <c r="Y1217" s="40"/>
    </row>
    <row r="1218" spans="1:25" ht="15" customHeight="1" thickBot="1" x14ac:dyDescent="0.25">
      <c r="A1218" s="40"/>
      <c r="B1218" s="275"/>
      <c r="C1218" s="275"/>
      <c r="D1218" s="275"/>
      <c r="E1218" s="275"/>
      <c r="F1218" s="275"/>
      <c r="G1218" s="275" t="s">
        <v>334</v>
      </c>
      <c r="H1218" s="302">
        <v>68.260000000000005</v>
      </c>
      <c r="I1218" s="409"/>
      <c r="J1218" s="409" t="s">
        <v>335</v>
      </c>
      <c r="K1218" s="275"/>
      <c r="L1218" s="302">
        <v>396.3</v>
      </c>
      <c r="O1218" s="40"/>
      <c r="P1218" s="40"/>
      <c r="Q1218" s="40"/>
      <c r="R1218" s="40"/>
      <c r="S1218" s="40"/>
      <c r="T1218" s="40"/>
      <c r="U1218" s="40"/>
      <c r="V1218" s="40"/>
      <c r="W1218" s="40"/>
      <c r="X1218" s="40"/>
      <c r="Y1218" s="40"/>
    </row>
    <row r="1219" spans="1:25" ht="15" customHeight="1" thickTop="1" x14ac:dyDescent="0.2">
      <c r="A1219" s="40"/>
      <c r="B1219" s="289"/>
      <c r="C1219" s="289"/>
      <c r="D1219" s="289"/>
      <c r="E1219" s="289"/>
      <c r="F1219" s="289"/>
      <c r="G1219" s="289"/>
      <c r="H1219" s="289"/>
      <c r="I1219" s="289"/>
      <c r="J1219" s="289"/>
      <c r="K1219" s="289"/>
      <c r="L1219" s="289"/>
      <c r="O1219" s="40"/>
      <c r="P1219" s="40"/>
      <c r="Q1219" s="40"/>
      <c r="R1219" s="40"/>
      <c r="S1219" s="40"/>
      <c r="T1219" s="40"/>
      <c r="U1219" s="40"/>
      <c r="V1219" s="40"/>
      <c r="W1219" s="40"/>
      <c r="X1219" s="40"/>
      <c r="Y1219" s="40"/>
    </row>
    <row r="1220" spans="1:25" ht="15" customHeight="1" x14ac:dyDescent="0.2">
      <c r="A1220" s="40"/>
      <c r="B1220" s="276" t="s">
        <v>1925</v>
      </c>
      <c r="C1220" s="277" t="s">
        <v>28</v>
      </c>
      <c r="D1220" s="276" t="s">
        <v>29</v>
      </c>
      <c r="E1220" s="276" t="s">
        <v>30</v>
      </c>
      <c r="F1220" s="405" t="s">
        <v>318</v>
      </c>
      <c r="G1220" s="405"/>
      <c r="H1220" s="284" t="s">
        <v>31</v>
      </c>
      <c r="I1220" s="277" t="s">
        <v>32</v>
      </c>
      <c r="J1220" s="277" t="s">
        <v>2407</v>
      </c>
      <c r="K1220" s="277" t="s">
        <v>33</v>
      </c>
      <c r="L1220" s="277" t="s">
        <v>35</v>
      </c>
      <c r="O1220" s="40"/>
      <c r="P1220" s="40"/>
      <c r="Q1220" s="40"/>
      <c r="R1220" s="40"/>
      <c r="S1220" s="40"/>
      <c r="T1220" s="40"/>
      <c r="U1220" s="40"/>
      <c r="V1220" s="40"/>
      <c r="W1220" s="40"/>
      <c r="X1220" s="40"/>
      <c r="Y1220" s="40"/>
    </row>
    <row r="1221" spans="1:25" ht="15" customHeight="1" x14ac:dyDescent="0.2">
      <c r="A1221" s="40"/>
      <c r="B1221" s="273" t="s">
        <v>319</v>
      </c>
      <c r="C1221" s="286" t="s">
        <v>1457</v>
      </c>
      <c r="D1221" s="273" t="s">
        <v>40</v>
      </c>
      <c r="E1221" s="273" t="s">
        <v>1458</v>
      </c>
      <c r="F1221" s="403" t="s">
        <v>344</v>
      </c>
      <c r="G1221" s="403"/>
      <c r="H1221" s="285" t="s">
        <v>44</v>
      </c>
      <c r="I1221" s="288">
        <v>1</v>
      </c>
      <c r="J1221" s="287"/>
      <c r="K1221" s="287">
        <v>54.52</v>
      </c>
      <c r="L1221" s="287">
        <v>54.52</v>
      </c>
      <c r="O1221" s="40"/>
      <c r="P1221" s="40"/>
      <c r="Q1221" s="40"/>
      <c r="R1221" s="40"/>
      <c r="S1221" s="40"/>
      <c r="T1221" s="40"/>
      <c r="U1221" s="40"/>
      <c r="V1221" s="40"/>
      <c r="W1221" s="40"/>
      <c r="X1221" s="40"/>
      <c r="Y1221" s="40"/>
    </row>
    <row r="1222" spans="1:25" ht="15" customHeight="1" x14ac:dyDescent="0.2">
      <c r="A1222" s="40"/>
      <c r="B1222" s="278" t="s">
        <v>321</v>
      </c>
      <c r="C1222" s="291" t="s">
        <v>322</v>
      </c>
      <c r="D1222" s="278" t="s">
        <v>40</v>
      </c>
      <c r="E1222" s="278" t="s">
        <v>323</v>
      </c>
      <c r="F1222" s="407" t="s">
        <v>324</v>
      </c>
      <c r="G1222" s="407"/>
      <c r="H1222" s="290" t="s">
        <v>325</v>
      </c>
      <c r="I1222" s="294">
        <v>0.45800000000000002</v>
      </c>
      <c r="J1222" s="294">
        <v>0</v>
      </c>
      <c r="K1222" s="292">
        <v>23.08</v>
      </c>
      <c r="L1222" s="292">
        <v>10.57</v>
      </c>
      <c r="O1222" s="40"/>
      <c r="P1222" s="40"/>
      <c r="Q1222" s="40"/>
      <c r="R1222" s="40"/>
      <c r="S1222" s="40"/>
      <c r="T1222" s="40"/>
      <c r="U1222" s="40"/>
      <c r="V1222" s="40"/>
      <c r="W1222" s="40"/>
      <c r="X1222" s="40"/>
      <c r="Y1222" s="40"/>
    </row>
    <row r="1223" spans="1:25" ht="15" customHeight="1" x14ac:dyDescent="0.2">
      <c r="A1223" s="40"/>
      <c r="B1223" s="278" t="s">
        <v>321</v>
      </c>
      <c r="C1223" s="291" t="s">
        <v>454</v>
      </c>
      <c r="D1223" s="278" t="s">
        <v>40</v>
      </c>
      <c r="E1223" s="278" t="s">
        <v>455</v>
      </c>
      <c r="F1223" s="407" t="s">
        <v>324</v>
      </c>
      <c r="G1223" s="407"/>
      <c r="H1223" s="290" t="s">
        <v>325</v>
      </c>
      <c r="I1223" s="294">
        <v>0.91600000000000004</v>
      </c>
      <c r="J1223" s="294">
        <v>0</v>
      </c>
      <c r="K1223" s="292">
        <v>26.33</v>
      </c>
      <c r="L1223" s="292">
        <v>24.11</v>
      </c>
      <c r="O1223" s="40"/>
      <c r="P1223" s="40"/>
      <c r="Q1223" s="40"/>
      <c r="R1223" s="40"/>
      <c r="S1223" s="40"/>
      <c r="T1223" s="40"/>
      <c r="U1223" s="40"/>
      <c r="V1223" s="40"/>
      <c r="W1223" s="40"/>
      <c r="X1223" s="40"/>
      <c r="Y1223" s="40"/>
    </row>
    <row r="1224" spans="1:25" ht="15" customHeight="1" x14ac:dyDescent="0.2">
      <c r="A1224" s="40"/>
      <c r="B1224" s="274" t="s">
        <v>347</v>
      </c>
      <c r="C1224" s="296" t="s">
        <v>1672</v>
      </c>
      <c r="D1224" s="274" t="s">
        <v>40</v>
      </c>
      <c r="E1224" s="274" t="s">
        <v>3750</v>
      </c>
      <c r="F1224" s="404" t="s">
        <v>348</v>
      </c>
      <c r="G1224" s="404"/>
      <c r="H1224" s="295" t="s">
        <v>44</v>
      </c>
      <c r="I1224" s="298">
        <v>1</v>
      </c>
      <c r="J1224" s="298">
        <v>0</v>
      </c>
      <c r="K1224" s="297">
        <v>19.84</v>
      </c>
      <c r="L1224" s="297">
        <v>19.84</v>
      </c>
      <c r="O1224" s="40"/>
      <c r="P1224" s="40"/>
      <c r="Q1224" s="40"/>
      <c r="R1224" s="40"/>
      <c r="S1224" s="40"/>
      <c r="T1224" s="40"/>
      <c r="U1224" s="40"/>
      <c r="V1224" s="40"/>
      <c r="W1224" s="40"/>
      <c r="X1224" s="40"/>
      <c r="Y1224" s="40"/>
    </row>
    <row r="1225" spans="1:25" ht="15" customHeight="1" x14ac:dyDescent="0.2">
      <c r="A1225" s="40"/>
      <c r="B1225" s="275"/>
      <c r="C1225" s="275"/>
      <c r="D1225" s="275"/>
      <c r="E1225" s="275"/>
      <c r="F1225" s="275"/>
      <c r="G1225" s="275" t="s">
        <v>331</v>
      </c>
      <c r="H1225" s="302">
        <v>26.82</v>
      </c>
      <c r="I1225" s="275" t="s">
        <v>332</v>
      </c>
      <c r="J1225" s="302">
        <v>0</v>
      </c>
      <c r="K1225" s="275" t="s">
        <v>333</v>
      </c>
      <c r="L1225" s="302">
        <v>26.82</v>
      </c>
      <c r="O1225" s="40"/>
      <c r="P1225" s="40"/>
      <c r="Q1225" s="40"/>
      <c r="R1225" s="40"/>
      <c r="S1225" s="40"/>
      <c r="T1225" s="40"/>
      <c r="U1225" s="40"/>
      <c r="V1225" s="40"/>
      <c r="W1225" s="40"/>
      <c r="X1225" s="40"/>
      <c r="Y1225" s="40"/>
    </row>
    <row r="1226" spans="1:25" ht="15" customHeight="1" thickBot="1" x14ac:dyDescent="0.25">
      <c r="A1226" s="40"/>
      <c r="B1226" s="275"/>
      <c r="C1226" s="275"/>
      <c r="D1226" s="275"/>
      <c r="E1226" s="275"/>
      <c r="F1226" s="275"/>
      <c r="G1226" s="275" t="s">
        <v>334</v>
      </c>
      <c r="H1226" s="302">
        <v>11.34</v>
      </c>
      <c r="I1226" s="409"/>
      <c r="J1226" s="409" t="s">
        <v>335</v>
      </c>
      <c r="K1226" s="275"/>
      <c r="L1226" s="302">
        <v>65.86</v>
      </c>
      <c r="O1226" s="40"/>
      <c r="P1226" s="40"/>
      <c r="Q1226" s="40"/>
      <c r="R1226" s="40"/>
      <c r="S1226" s="40"/>
      <c r="T1226" s="40"/>
      <c r="U1226" s="40"/>
      <c r="V1226" s="40"/>
      <c r="W1226" s="40"/>
      <c r="X1226" s="40"/>
      <c r="Y1226" s="40"/>
    </row>
    <row r="1227" spans="1:25" ht="15" customHeight="1" thickTop="1" x14ac:dyDescent="0.2">
      <c r="A1227" s="40"/>
      <c r="B1227" s="289"/>
      <c r="C1227" s="289"/>
      <c r="D1227" s="289"/>
      <c r="E1227" s="289"/>
      <c r="F1227" s="289"/>
      <c r="G1227" s="289"/>
      <c r="H1227" s="289"/>
      <c r="I1227" s="289"/>
      <c r="J1227" s="289"/>
      <c r="K1227" s="289"/>
      <c r="L1227" s="289"/>
      <c r="O1227" s="40"/>
      <c r="P1227" s="40"/>
      <c r="Q1227" s="40"/>
      <c r="R1227" s="40"/>
      <c r="S1227" s="40"/>
      <c r="T1227" s="40"/>
      <c r="U1227" s="40"/>
      <c r="V1227" s="40"/>
      <c r="W1227" s="40"/>
      <c r="X1227" s="40"/>
      <c r="Y1227" s="40"/>
    </row>
    <row r="1228" spans="1:25" ht="15" customHeight="1" x14ac:dyDescent="0.2">
      <c r="A1228" s="40"/>
      <c r="B1228" s="276" t="s">
        <v>1926</v>
      </c>
      <c r="C1228" s="277" t="s">
        <v>28</v>
      </c>
      <c r="D1228" s="276" t="s">
        <v>29</v>
      </c>
      <c r="E1228" s="276" t="s">
        <v>30</v>
      </c>
      <c r="F1228" s="405" t="s">
        <v>318</v>
      </c>
      <c r="G1228" s="405"/>
      <c r="H1228" s="284" t="s">
        <v>31</v>
      </c>
      <c r="I1228" s="277" t="s">
        <v>32</v>
      </c>
      <c r="J1228" s="277" t="s">
        <v>2407</v>
      </c>
      <c r="K1228" s="277" t="s">
        <v>33</v>
      </c>
      <c r="L1228" s="277" t="s">
        <v>35</v>
      </c>
      <c r="O1228" s="40"/>
      <c r="P1228" s="40"/>
      <c r="Q1228" s="40"/>
      <c r="R1228" s="40"/>
      <c r="S1228" s="40"/>
      <c r="T1228" s="40"/>
      <c r="U1228" s="40"/>
      <c r="V1228" s="40"/>
      <c r="W1228" s="40"/>
      <c r="X1228" s="40"/>
      <c r="Y1228" s="40"/>
    </row>
    <row r="1229" spans="1:25" ht="15" customHeight="1" x14ac:dyDescent="0.2">
      <c r="A1229" s="40"/>
      <c r="B1229" s="273" t="s">
        <v>319</v>
      </c>
      <c r="C1229" s="286" t="s">
        <v>1931</v>
      </c>
      <c r="D1229" s="273" t="s">
        <v>51</v>
      </c>
      <c r="E1229" s="273" t="s">
        <v>1932</v>
      </c>
      <c r="F1229" s="403" t="s">
        <v>831</v>
      </c>
      <c r="G1229" s="403"/>
      <c r="H1229" s="285" t="s">
        <v>41</v>
      </c>
      <c r="I1229" s="288">
        <v>1</v>
      </c>
      <c r="J1229" s="287"/>
      <c r="K1229" s="287">
        <v>459.13</v>
      </c>
      <c r="L1229" s="287">
        <v>459.13</v>
      </c>
      <c r="O1229" s="40"/>
      <c r="P1229" s="40"/>
      <c r="Q1229" s="40"/>
      <c r="R1229" s="40"/>
      <c r="S1229" s="40"/>
      <c r="T1229" s="40"/>
      <c r="U1229" s="40"/>
      <c r="V1229" s="40"/>
      <c r="W1229" s="40"/>
      <c r="X1229" s="40"/>
      <c r="Y1229" s="40"/>
    </row>
    <row r="1230" spans="1:25" ht="15" customHeight="1" x14ac:dyDescent="0.2">
      <c r="A1230" s="40"/>
      <c r="B1230" s="274" t="s">
        <v>347</v>
      </c>
      <c r="C1230" s="296" t="s">
        <v>834</v>
      </c>
      <c r="D1230" s="274" t="s">
        <v>51</v>
      </c>
      <c r="E1230" s="274" t="s">
        <v>835</v>
      </c>
      <c r="F1230" s="404" t="s">
        <v>348</v>
      </c>
      <c r="G1230" s="404"/>
      <c r="H1230" s="295" t="s">
        <v>59</v>
      </c>
      <c r="I1230" s="298">
        <v>4.0000000000000001E-3</v>
      </c>
      <c r="J1230" s="298">
        <v>0</v>
      </c>
      <c r="K1230" s="297">
        <v>98.26</v>
      </c>
      <c r="L1230" s="297">
        <v>0.39</v>
      </c>
      <c r="O1230" s="40"/>
      <c r="P1230" s="40"/>
      <c r="Q1230" s="40"/>
      <c r="R1230" s="40"/>
      <c r="S1230" s="40"/>
      <c r="T1230" s="40"/>
      <c r="U1230" s="40"/>
      <c r="V1230" s="40"/>
      <c r="W1230" s="40"/>
      <c r="X1230" s="40"/>
      <c r="Y1230" s="40"/>
    </row>
    <row r="1231" spans="1:25" ht="15" customHeight="1" x14ac:dyDescent="0.2">
      <c r="A1231" s="40"/>
      <c r="B1231" s="274" t="s">
        <v>347</v>
      </c>
      <c r="C1231" s="296" t="s">
        <v>832</v>
      </c>
      <c r="D1231" s="274" t="s">
        <v>51</v>
      </c>
      <c r="E1231" s="274" t="s">
        <v>833</v>
      </c>
      <c r="F1231" s="404" t="s">
        <v>348</v>
      </c>
      <c r="G1231" s="404"/>
      <c r="H1231" s="295" t="s">
        <v>65</v>
      </c>
      <c r="I1231" s="298">
        <v>1.7929999999999999</v>
      </c>
      <c r="J1231" s="298">
        <v>0</v>
      </c>
      <c r="K1231" s="297">
        <v>0.85</v>
      </c>
      <c r="L1231" s="297">
        <v>1.52</v>
      </c>
      <c r="O1231" s="40"/>
      <c r="P1231" s="40"/>
      <c r="Q1231" s="40"/>
      <c r="R1231" s="40"/>
      <c r="S1231" s="40"/>
      <c r="T1231" s="40"/>
      <c r="U1231" s="40"/>
      <c r="V1231" s="40"/>
      <c r="W1231" s="40"/>
      <c r="X1231" s="40"/>
      <c r="Y1231" s="40"/>
    </row>
    <row r="1232" spans="1:25" ht="15" customHeight="1" x14ac:dyDescent="0.2">
      <c r="A1232" s="40"/>
      <c r="B1232" s="274" t="s">
        <v>347</v>
      </c>
      <c r="C1232" s="296" t="s">
        <v>837</v>
      </c>
      <c r="D1232" s="274" t="s">
        <v>51</v>
      </c>
      <c r="E1232" s="274" t="s">
        <v>838</v>
      </c>
      <c r="F1232" s="404" t="s">
        <v>348</v>
      </c>
      <c r="G1232" s="404"/>
      <c r="H1232" s="295" t="s">
        <v>44</v>
      </c>
      <c r="I1232" s="298">
        <v>1.86</v>
      </c>
      <c r="J1232" s="298">
        <v>0</v>
      </c>
      <c r="K1232" s="297">
        <v>0.7</v>
      </c>
      <c r="L1232" s="297">
        <v>1.3</v>
      </c>
      <c r="O1232" s="40"/>
      <c r="P1232" s="40"/>
      <c r="Q1232" s="40"/>
      <c r="R1232" s="40"/>
      <c r="S1232" s="40"/>
      <c r="T1232" s="40"/>
      <c r="U1232" s="40"/>
      <c r="V1232" s="40"/>
      <c r="W1232" s="40"/>
      <c r="X1232" s="40"/>
      <c r="Y1232" s="40"/>
    </row>
    <row r="1233" spans="1:25" ht="15" customHeight="1" x14ac:dyDescent="0.2">
      <c r="A1233" s="40"/>
      <c r="B1233" s="274" t="s">
        <v>347</v>
      </c>
      <c r="C1233" s="296" t="s">
        <v>2454</v>
      </c>
      <c r="D1233" s="274" t="s">
        <v>51</v>
      </c>
      <c r="E1233" s="274" t="s">
        <v>1853</v>
      </c>
      <c r="F1233" s="404" t="s">
        <v>586</v>
      </c>
      <c r="G1233" s="404"/>
      <c r="H1233" s="295" t="s">
        <v>325</v>
      </c>
      <c r="I1233" s="298">
        <v>2.125</v>
      </c>
      <c r="J1233" s="298">
        <v>0</v>
      </c>
      <c r="K1233" s="297">
        <v>16.17052</v>
      </c>
      <c r="L1233" s="297">
        <v>34.36</v>
      </c>
      <c r="O1233" s="40"/>
      <c r="P1233" s="40"/>
      <c r="Q1233" s="40"/>
      <c r="R1233" s="40"/>
      <c r="S1233" s="40"/>
      <c r="T1233" s="40"/>
      <c r="U1233" s="40"/>
      <c r="V1233" s="40"/>
      <c r="W1233" s="40"/>
      <c r="X1233" s="40"/>
      <c r="Y1233" s="40"/>
    </row>
    <row r="1234" spans="1:25" ht="15" customHeight="1" x14ac:dyDescent="0.2">
      <c r="A1234" s="40"/>
      <c r="B1234" s="274" t="s">
        <v>347</v>
      </c>
      <c r="C1234" s="296" t="s">
        <v>2531</v>
      </c>
      <c r="D1234" s="274" t="s">
        <v>51</v>
      </c>
      <c r="E1234" s="274" t="s">
        <v>1856</v>
      </c>
      <c r="F1234" s="404" t="s">
        <v>586</v>
      </c>
      <c r="G1234" s="404"/>
      <c r="H1234" s="295" t="s">
        <v>325</v>
      </c>
      <c r="I1234" s="298">
        <v>2.125</v>
      </c>
      <c r="J1234" s="298">
        <v>0</v>
      </c>
      <c r="K1234" s="297">
        <v>19.468454999999999</v>
      </c>
      <c r="L1234" s="297">
        <v>41.37</v>
      </c>
      <c r="O1234" s="40"/>
      <c r="P1234" s="40"/>
      <c r="Q1234" s="40"/>
      <c r="R1234" s="40"/>
      <c r="S1234" s="40"/>
      <c r="T1234" s="40"/>
      <c r="U1234" s="40"/>
      <c r="V1234" s="40"/>
      <c r="W1234" s="40"/>
      <c r="X1234" s="40"/>
      <c r="Y1234" s="40"/>
    </row>
    <row r="1235" spans="1:25" ht="15" customHeight="1" x14ac:dyDescent="0.2">
      <c r="A1235" s="40"/>
      <c r="B1235" s="274" t="s">
        <v>347</v>
      </c>
      <c r="C1235" s="296" t="s">
        <v>841</v>
      </c>
      <c r="D1235" s="274" t="s">
        <v>51</v>
      </c>
      <c r="E1235" s="274" t="s">
        <v>842</v>
      </c>
      <c r="F1235" s="404" t="s">
        <v>348</v>
      </c>
      <c r="G1235" s="404"/>
      <c r="H1235" s="295" t="s">
        <v>55</v>
      </c>
      <c r="I1235" s="298">
        <v>2.9769999999999999</v>
      </c>
      <c r="J1235" s="298">
        <v>0</v>
      </c>
      <c r="K1235" s="297">
        <v>35.979999999999997</v>
      </c>
      <c r="L1235" s="297">
        <v>107.11</v>
      </c>
      <c r="O1235" s="40"/>
      <c r="P1235" s="40"/>
      <c r="Q1235" s="40"/>
      <c r="R1235" s="40"/>
      <c r="S1235" s="40"/>
      <c r="T1235" s="40"/>
      <c r="U1235" s="40"/>
      <c r="V1235" s="40"/>
      <c r="W1235" s="40"/>
      <c r="X1235" s="40"/>
      <c r="Y1235" s="40"/>
    </row>
    <row r="1236" spans="1:25" ht="15" customHeight="1" x14ac:dyDescent="0.2">
      <c r="A1236" s="40"/>
      <c r="B1236" s="274" t="s">
        <v>347</v>
      </c>
      <c r="C1236" s="296" t="s">
        <v>2446</v>
      </c>
      <c r="D1236" s="274" t="s">
        <v>51</v>
      </c>
      <c r="E1236" s="274" t="s">
        <v>1664</v>
      </c>
      <c r="F1236" s="404" t="s">
        <v>586</v>
      </c>
      <c r="G1236" s="404"/>
      <c r="H1236" s="295" t="s">
        <v>325</v>
      </c>
      <c r="I1236" s="298">
        <v>3.238</v>
      </c>
      <c r="J1236" s="298">
        <v>0</v>
      </c>
      <c r="K1236" s="297">
        <v>16.574783</v>
      </c>
      <c r="L1236" s="297">
        <v>53.66</v>
      </c>
      <c r="O1236" s="40"/>
      <c r="P1236" s="40"/>
      <c r="Q1236" s="40"/>
      <c r="R1236" s="40"/>
      <c r="S1236" s="40"/>
      <c r="T1236" s="40"/>
      <c r="U1236" s="40"/>
      <c r="V1236" s="40"/>
      <c r="W1236" s="40"/>
      <c r="X1236" s="40"/>
      <c r="Y1236" s="40"/>
    </row>
    <row r="1237" spans="1:25" ht="15" customHeight="1" x14ac:dyDescent="0.2">
      <c r="A1237" s="40"/>
      <c r="B1237" s="274" t="s">
        <v>347</v>
      </c>
      <c r="C1237" s="296" t="s">
        <v>2520</v>
      </c>
      <c r="D1237" s="274" t="s">
        <v>51</v>
      </c>
      <c r="E1237" s="274" t="s">
        <v>2521</v>
      </c>
      <c r="F1237" s="404" t="s">
        <v>586</v>
      </c>
      <c r="G1237" s="404"/>
      <c r="H1237" s="295" t="s">
        <v>325</v>
      </c>
      <c r="I1237" s="298">
        <v>3.8460000000000001</v>
      </c>
      <c r="J1237" s="298">
        <v>0</v>
      </c>
      <c r="K1237" s="297">
        <v>19.468454999999999</v>
      </c>
      <c r="L1237" s="297">
        <v>74.87</v>
      </c>
      <c r="O1237" s="40"/>
      <c r="P1237" s="40"/>
      <c r="Q1237" s="40"/>
      <c r="R1237" s="40"/>
      <c r="S1237" s="40"/>
      <c r="T1237" s="40"/>
      <c r="U1237" s="40"/>
      <c r="V1237" s="40"/>
      <c r="W1237" s="40"/>
      <c r="X1237" s="40"/>
      <c r="Y1237" s="40"/>
    </row>
    <row r="1238" spans="1:25" ht="15" customHeight="1" x14ac:dyDescent="0.2">
      <c r="A1238" s="40"/>
      <c r="B1238" s="274" t="s">
        <v>347</v>
      </c>
      <c r="C1238" s="296" t="s">
        <v>1968</v>
      </c>
      <c r="D1238" s="274" t="s">
        <v>51</v>
      </c>
      <c r="E1238" s="274" t="s">
        <v>1969</v>
      </c>
      <c r="F1238" s="404" t="s">
        <v>348</v>
      </c>
      <c r="G1238" s="404"/>
      <c r="H1238" s="295" t="s">
        <v>65</v>
      </c>
      <c r="I1238" s="298">
        <v>3.6999999999999998E-2</v>
      </c>
      <c r="J1238" s="298">
        <v>0</v>
      </c>
      <c r="K1238" s="297">
        <v>19.940000000000001</v>
      </c>
      <c r="L1238" s="297">
        <v>0.73</v>
      </c>
      <c r="O1238" s="40"/>
      <c r="P1238" s="40"/>
      <c r="Q1238" s="40"/>
      <c r="R1238" s="40"/>
      <c r="S1238" s="40"/>
      <c r="T1238" s="40"/>
      <c r="U1238" s="40"/>
      <c r="V1238" s="40"/>
      <c r="W1238" s="40"/>
      <c r="X1238" s="40"/>
      <c r="Y1238" s="40"/>
    </row>
    <row r="1239" spans="1:25" ht="15" customHeight="1" x14ac:dyDescent="0.2">
      <c r="A1239" s="40"/>
      <c r="B1239" s="274" t="s">
        <v>347</v>
      </c>
      <c r="C1239" s="296" t="s">
        <v>836</v>
      </c>
      <c r="D1239" s="274" t="s">
        <v>51</v>
      </c>
      <c r="E1239" s="274" t="s">
        <v>2519</v>
      </c>
      <c r="F1239" s="404" t="s">
        <v>348</v>
      </c>
      <c r="G1239" s="404"/>
      <c r="H1239" s="295" t="s">
        <v>55</v>
      </c>
      <c r="I1239" s="298">
        <v>5.9530000000000003</v>
      </c>
      <c r="J1239" s="298">
        <v>0</v>
      </c>
      <c r="K1239" s="297">
        <v>24.16</v>
      </c>
      <c r="L1239" s="297">
        <v>143.82</v>
      </c>
      <c r="O1239" s="40"/>
      <c r="P1239" s="40"/>
      <c r="Q1239" s="40"/>
      <c r="R1239" s="40"/>
      <c r="S1239" s="40"/>
      <c r="T1239" s="40"/>
      <c r="U1239" s="40"/>
      <c r="V1239" s="40"/>
      <c r="W1239" s="40"/>
      <c r="X1239" s="40"/>
      <c r="Y1239" s="40"/>
    </row>
    <row r="1240" spans="1:25" ht="15" customHeight="1" x14ac:dyDescent="0.2">
      <c r="A1240" s="40"/>
      <c r="B1240" s="275"/>
      <c r="C1240" s="275"/>
      <c r="D1240" s="275"/>
      <c r="E1240" s="275"/>
      <c r="F1240" s="275"/>
      <c r="G1240" s="275" t="s">
        <v>331</v>
      </c>
      <c r="H1240" s="302">
        <v>204.26</v>
      </c>
      <c r="I1240" s="275" t="s">
        <v>332</v>
      </c>
      <c r="J1240" s="302">
        <v>0</v>
      </c>
      <c r="K1240" s="275" t="s">
        <v>333</v>
      </c>
      <c r="L1240" s="302">
        <v>204.26</v>
      </c>
      <c r="O1240" s="40"/>
      <c r="P1240" s="40"/>
      <c r="Q1240" s="40"/>
      <c r="R1240" s="40"/>
      <c r="S1240" s="40"/>
      <c r="T1240" s="40"/>
      <c r="U1240" s="40"/>
      <c r="V1240" s="40"/>
      <c r="W1240" s="40"/>
      <c r="X1240" s="40"/>
      <c r="Y1240" s="40"/>
    </row>
    <row r="1241" spans="1:25" ht="15" customHeight="1" thickBot="1" x14ac:dyDescent="0.25">
      <c r="A1241" s="40"/>
      <c r="B1241" s="275"/>
      <c r="C1241" s="275"/>
      <c r="D1241" s="275"/>
      <c r="E1241" s="275"/>
      <c r="F1241" s="275"/>
      <c r="G1241" s="275" t="s">
        <v>334</v>
      </c>
      <c r="H1241" s="302">
        <v>95.54</v>
      </c>
      <c r="I1241" s="409"/>
      <c r="J1241" s="409" t="s">
        <v>335</v>
      </c>
      <c r="K1241" s="275"/>
      <c r="L1241" s="302">
        <v>554.66999999999996</v>
      </c>
      <c r="O1241" s="40"/>
      <c r="P1241" s="40"/>
      <c r="Q1241" s="40"/>
      <c r="R1241" s="40"/>
      <c r="S1241" s="40"/>
      <c r="T1241" s="40"/>
      <c r="U1241" s="40"/>
      <c r="V1241" s="40"/>
      <c r="W1241" s="40"/>
      <c r="X1241" s="40"/>
      <c r="Y1241" s="40"/>
    </row>
    <row r="1242" spans="1:25" ht="15" customHeight="1" thickTop="1" x14ac:dyDescent="0.2">
      <c r="A1242" s="40"/>
      <c r="B1242" s="289"/>
      <c r="C1242" s="289"/>
      <c r="D1242" s="289"/>
      <c r="E1242" s="289"/>
      <c r="F1242" s="289"/>
      <c r="G1242" s="289"/>
      <c r="H1242" s="289"/>
      <c r="I1242" s="289"/>
      <c r="J1242" s="289"/>
      <c r="K1242" s="289"/>
      <c r="L1242" s="289"/>
      <c r="O1242" s="40"/>
      <c r="P1242" s="40"/>
      <c r="Q1242" s="40"/>
      <c r="R1242" s="40"/>
      <c r="S1242" s="40"/>
      <c r="T1242" s="40"/>
      <c r="U1242" s="40"/>
      <c r="V1242" s="40"/>
      <c r="W1242" s="40"/>
      <c r="X1242" s="40"/>
      <c r="Y1242" s="40"/>
    </row>
    <row r="1243" spans="1:25" ht="15" customHeight="1" x14ac:dyDescent="0.2">
      <c r="A1243" s="40"/>
      <c r="B1243" s="276" t="s">
        <v>1470</v>
      </c>
      <c r="C1243" s="277" t="s">
        <v>28</v>
      </c>
      <c r="D1243" s="276" t="s">
        <v>29</v>
      </c>
      <c r="E1243" s="276" t="s">
        <v>30</v>
      </c>
      <c r="F1243" s="405" t="s">
        <v>318</v>
      </c>
      <c r="G1243" s="405"/>
      <c r="H1243" s="284" t="s">
        <v>31</v>
      </c>
      <c r="I1243" s="277" t="s">
        <v>32</v>
      </c>
      <c r="J1243" s="277" t="s">
        <v>2407</v>
      </c>
      <c r="K1243" s="277" t="s">
        <v>33</v>
      </c>
      <c r="L1243" s="277" t="s">
        <v>35</v>
      </c>
      <c r="O1243" s="40"/>
      <c r="P1243" s="40"/>
      <c r="Q1243" s="40"/>
      <c r="R1243" s="40"/>
      <c r="S1243" s="40"/>
      <c r="T1243" s="40"/>
      <c r="U1243" s="40"/>
      <c r="V1243" s="40"/>
      <c r="W1243" s="40"/>
      <c r="X1243" s="40"/>
      <c r="Y1243" s="40"/>
    </row>
    <row r="1244" spans="1:25" ht="15" customHeight="1" x14ac:dyDescent="0.2">
      <c r="A1244" s="40"/>
      <c r="B1244" s="273" t="s">
        <v>319</v>
      </c>
      <c r="C1244" s="286" t="s">
        <v>138</v>
      </c>
      <c r="D1244" s="273" t="s">
        <v>40</v>
      </c>
      <c r="E1244" s="273" t="s">
        <v>139</v>
      </c>
      <c r="F1244" s="403" t="s">
        <v>357</v>
      </c>
      <c r="G1244" s="403"/>
      <c r="H1244" s="285" t="s">
        <v>41</v>
      </c>
      <c r="I1244" s="288">
        <v>1</v>
      </c>
      <c r="J1244" s="287"/>
      <c r="K1244" s="287">
        <v>8.3699999999999992</v>
      </c>
      <c r="L1244" s="287">
        <v>8.3699999999999992</v>
      </c>
      <c r="O1244" s="40"/>
      <c r="P1244" s="40"/>
      <c r="Q1244" s="40"/>
      <c r="R1244" s="40"/>
      <c r="S1244" s="40"/>
      <c r="T1244" s="40"/>
      <c r="U1244" s="40"/>
      <c r="V1244" s="40"/>
      <c r="W1244" s="40"/>
      <c r="X1244" s="40"/>
      <c r="Y1244" s="40"/>
    </row>
    <row r="1245" spans="1:25" ht="15" customHeight="1" x14ac:dyDescent="0.2">
      <c r="A1245" s="40"/>
      <c r="B1245" s="278" t="s">
        <v>321</v>
      </c>
      <c r="C1245" s="291" t="s">
        <v>322</v>
      </c>
      <c r="D1245" s="278" t="s">
        <v>40</v>
      </c>
      <c r="E1245" s="278" t="s">
        <v>323</v>
      </c>
      <c r="F1245" s="407" t="s">
        <v>324</v>
      </c>
      <c r="G1245" s="407"/>
      <c r="H1245" s="290" t="s">
        <v>325</v>
      </c>
      <c r="I1245" s="294">
        <v>5.7500000000000002E-2</v>
      </c>
      <c r="J1245" s="294">
        <v>0</v>
      </c>
      <c r="K1245" s="292">
        <v>23.08</v>
      </c>
      <c r="L1245" s="292">
        <v>1.32</v>
      </c>
      <c r="O1245" s="40"/>
      <c r="P1245" s="40"/>
      <c r="Q1245" s="40"/>
      <c r="R1245" s="40"/>
      <c r="S1245" s="40"/>
      <c r="T1245" s="40"/>
      <c r="U1245" s="40"/>
      <c r="V1245" s="40"/>
      <c r="W1245" s="40"/>
      <c r="X1245" s="40"/>
      <c r="Y1245" s="40"/>
    </row>
    <row r="1246" spans="1:25" ht="15" customHeight="1" x14ac:dyDescent="0.2">
      <c r="A1246" s="40"/>
      <c r="B1246" s="278" t="s">
        <v>321</v>
      </c>
      <c r="C1246" s="291" t="s">
        <v>468</v>
      </c>
      <c r="D1246" s="278" t="s">
        <v>40</v>
      </c>
      <c r="E1246" s="278" t="s">
        <v>469</v>
      </c>
      <c r="F1246" s="407" t="s">
        <v>324</v>
      </c>
      <c r="G1246" s="407"/>
      <c r="H1246" s="290" t="s">
        <v>325</v>
      </c>
      <c r="I1246" s="294">
        <v>0.1724</v>
      </c>
      <c r="J1246" s="294">
        <v>0</v>
      </c>
      <c r="K1246" s="292">
        <v>27.93</v>
      </c>
      <c r="L1246" s="292">
        <v>4.8099999999999996</v>
      </c>
      <c r="O1246" s="40"/>
      <c r="P1246" s="40"/>
      <c r="Q1246" s="40"/>
      <c r="R1246" s="40"/>
      <c r="S1246" s="40"/>
      <c r="T1246" s="40"/>
      <c r="U1246" s="40"/>
      <c r="V1246" s="40"/>
      <c r="W1246" s="40"/>
      <c r="X1246" s="40"/>
      <c r="Y1246" s="40"/>
    </row>
    <row r="1247" spans="1:25" ht="15" customHeight="1" x14ac:dyDescent="0.2">
      <c r="A1247" s="40"/>
      <c r="B1247" s="278" t="s">
        <v>321</v>
      </c>
      <c r="C1247" s="291" t="s">
        <v>570</v>
      </c>
      <c r="D1247" s="278" t="s">
        <v>40</v>
      </c>
      <c r="E1247" s="278" t="s">
        <v>571</v>
      </c>
      <c r="F1247" s="407" t="s">
        <v>324</v>
      </c>
      <c r="G1247" s="407"/>
      <c r="H1247" s="290" t="s">
        <v>59</v>
      </c>
      <c r="I1247" s="294">
        <v>3.7000000000000002E-3</v>
      </c>
      <c r="J1247" s="294">
        <v>0</v>
      </c>
      <c r="K1247" s="292">
        <v>607.46</v>
      </c>
      <c r="L1247" s="292">
        <v>2.2400000000000002</v>
      </c>
      <c r="O1247" s="40"/>
      <c r="P1247" s="40"/>
      <c r="Q1247" s="40"/>
      <c r="R1247" s="40"/>
      <c r="S1247" s="40"/>
      <c r="T1247" s="40"/>
      <c r="U1247" s="40"/>
      <c r="V1247" s="40"/>
      <c r="W1247" s="40"/>
      <c r="X1247" s="40"/>
      <c r="Y1247" s="40"/>
    </row>
    <row r="1248" spans="1:25" ht="15" customHeight="1" x14ac:dyDescent="0.2">
      <c r="A1248" s="40"/>
      <c r="B1248" s="275"/>
      <c r="C1248" s="275"/>
      <c r="D1248" s="275"/>
      <c r="E1248" s="275"/>
      <c r="F1248" s="275"/>
      <c r="G1248" s="275" t="s">
        <v>331</v>
      </c>
      <c r="H1248" s="302">
        <v>5.26</v>
      </c>
      <c r="I1248" s="275" t="s">
        <v>332</v>
      </c>
      <c r="J1248" s="302">
        <v>0</v>
      </c>
      <c r="K1248" s="275" t="s">
        <v>333</v>
      </c>
      <c r="L1248" s="302">
        <v>5.26</v>
      </c>
      <c r="O1248" s="40"/>
      <c r="P1248" s="40"/>
      <c r="Q1248" s="40"/>
      <c r="R1248" s="40"/>
      <c r="S1248" s="40"/>
      <c r="T1248" s="40"/>
      <c r="U1248" s="40"/>
      <c r="V1248" s="40"/>
      <c r="W1248" s="40"/>
      <c r="X1248" s="40"/>
      <c r="Y1248" s="40"/>
    </row>
    <row r="1249" spans="1:25" ht="15" customHeight="1" thickBot="1" x14ac:dyDescent="0.25">
      <c r="A1249" s="40"/>
      <c r="B1249" s="275"/>
      <c r="C1249" s="275"/>
      <c r="D1249" s="275"/>
      <c r="E1249" s="275"/>
      <c r="F1249" s="275"/>
      <c r="G1249" s="275" t="s">
        <v>334</v>
      </c>
      <c r="H1249" s="302">
        <v>1.74</v>
      </c>
      <c r="I1249" s="409"/>
      <c r="J1249" s="409" t="s">
        <v>335</v>
      </c>
      <c r="K1249" s="275"/>
      <c r="L1249" s="302">
        <v>10.11</v>
      </c>
      <c r="O1249" s="40"/>
      <c r="P1249" s="40"/>
      <c r="Q1249" s="40"/>
      <c r="R1249" s="40"/>
      <c r="S1249" s="40"/>
      <c r="T1249" s="40"/>
      <c r="U1249" s="40"/>
      <c r="V1249" s="40"/>
      <c r="W1249" s="40"/>
      <c r="X1249" s="40"/>
      <c r="Y1249" s="40"/>
    </row>
    <row r="1250" spans="1:25" ht="15" customHeight="1" thickTop="1" x14ac:dyDescent="0.2">
      <c r="A1250" s="40"/>
      <c r="B1250" s="289"/>
      <c r="C1250" s="289"/>
      <c r="D1250" s="289"/>
      <c r="E1250" s="289"/>
      <c r="F1250" s="289"/>
      <c r="G1250" s="289"/>
      <c r="H1250" s="289"/>
      <c r="I1250" s="289"/>
      <c r="J1250" s="289"/>
      <c r="K1250" s="289"/>
      <c r="L1250" s="289"/>
      <c r="O1250" s="40"/>
      <c r="P1250" s="40"/>
      <c r="Q1250" s="40"/>
      <c r="R1250" s="40"/>
      <c r="S1250" s="40"/>
      <c r="T1250" s="40"/>
      <c r="U1250" s="40"/>
      <c r="V1250" s="40"/>
      <c r="W1250" s="40"/>
      <c r="X1250" s="40"/>
      <c r="Y1250" s="40"/>
    </row>
    <row r="1251" spans="1:25" ht="15" customHeight="1" x14ac:dyDescent="0.2">
      <c r="A1251" s="40"/>
      <c r="B1251" s="276" t="s">
        <v>1471</v>
      </c>
      <c r="C1251" s="277" t="s">
        <v>28</v>
      </c>
      <c r="D1251" s="276" t="s">
        <v>29</v>
      </c>
      <c r="E1251" s="276" t="s">
        <v>30</v>
      </c>
      <c r="F1251" s="405" t="s">
        <v>318</v>
      </c>
      <c r="G1251" s="405"/>
      <c r="H1251" s="284" t="s">
        <v>31</v>
      </c>
      <c r="I1251" s="277" t="s">
        <v>32</v>
      </c>
      <c r="J1251" s="277" t="s">
        <v>2407</v>
      </c>
      <c r="K1251" s="277" t="s">
        <v>33</v>
      </c>
      <c r="L1251" s="277" t="s">
        <v>35</v>
      </c>
      <c r="O1251" s="40"/>
      <c r="P1251" s="40"/>
      <c r="Q1251" s="40"/>
      <c r="R1251" s="40"/>
      <c r="S1251" s="40"/>
      <c r="T1251" s="40"/>
      <c r="U1251" s="40"/>
      <c r="V1251" s="40"/>
      <c r="W1251" s="40"/>
      <c r="X1251" s="40"/>
      <c r="Y1251" s="40"/>
    </row>
    <row r="1252" spans="1:25" ht="15" customHeight="1" x14ac:dyDescent="0.2">
      <c r="A1252" s="40"/>
      <c r="B1252" s="273" t="s">
        <v>319</v>
      </c>
      <c r="C1252" s="286" t="s">
        <v>2775</v>
      </c>
      <c r="D1252" s="273" t="s">
        <v>40</v>
      </c>
      <c r="E1252" s="273" t="s">
        <v>2776</v>
      </c>
      <c r="F1252" s="403" t="s">
        <v>357</v>
      </c>
      <c r="G1252" s="403"/>
      <c r="H1252" s="285" t="s">
        <v>41</v>
      </c>
      <c r="I1252" s="288">
        <v>1</v>
      </c>
      <c r="J1252" s="287"/>
      <c r="K1252" s="287">
        <v>23.59</v>
      </c>
      <c r="L1252" s="287">
        <v>23.59</v>
      </c>
      <c r="O1252" s="40"/>
      <c r="P1252" s="40"/>
      <c r="Q1252" s="40"/>
      <c r="R1252" s="40"/>
      <c r="S1252" s="40"/>
      <c r="T1252" s="40"/>
      <c r="U1252" s="40"/>
      <c r="V1252" s="40"/>
      <c r="W1252" s="40"/>
      <c r="X1252" s="40"/>
      <c r="Y1252" s="40"/>
    </row>
    <row r="1253" spans="1:25" ht="15" customHeight="1" x14ac:dyDescent="0.2">
      <c r="A1253" s="40"/>
      <c r="B1253" s="278" t="s">
        <v>321</v>
      </c>
      <c r="C1253" s="291" t="s">
        <v>538</v>
      </c>
      <c r="D1253" s="278" t="s">
        <v>40</v>
      </c>
      <c r="E1253" s="278" t="s">
        <v>539</v>
      </c>
      <c r="F1253" s="407" t="s">
        <v>324</v>
      </c>
      <c r="G1253" s="407"/>
      <c r="H1253" s="290" t="s">
        <v>59</v>
      </c>
      <c r="I1253" s="294">
        <v>1.9400000000000001E-2</v>
      </c>
      <c r="J1253" s="294">
        <v>0</v>
      </c>
      <c r="K1253" s="292">
        <v>612.78</v>
      </c>
      <c r="L1253" s="292">
        <v>11.88</v>
      </c>
      <c r="O1253" s="40"/>
      <c r="P1253" s="40"/>
      <c r="Q1253" s="40"/>
      <c r="R1253" s="40"/>
      <c r="S1253" s="40"/>
      <c r="T1253" s="40"/>
      <c r="U1253" s="40"/>
      <c r="V1253" s="40"/>
      <c r="W1253" s="40"/>
      <c r="X1253" s="40"/>
      <c r="Y1253" s="40"/>
    </row>
    <row r="1254" spans="1:25" ht="15" customHeight="1" x14ac:dyDescent="0.2">
      <c r="A1254" s="40"/>
      <c r="B1254" s="278" t="s">
        <v>321</v>
      </c>
      <c r="C1254" s="291" t="s">
        <v>322</v>
      </c>
      <c r="D1254" s="278" t="s">
        <v>40</v>
      </c>
      <c r="E1254" s="278" t="s">
        <v>323</v>
      </c>
      <c r="F1254" s="407" t="s">
        <v>324</v>
      </c>
      <c r="G1254" s="407"/>
      <c r="H1254" s="290" t="s">
        <v>325</v>
      </c>
      <c r="I1254" s="294">
        <v>0.14849999999999999</v>
      </c>
      <c r="J1254" s="294">
        <v>0</v>
      </c>
      <c r="K1254" s="292">
        <v>23.08</v>
      </c>
      <c r="L1254" s="292">
        <v>3.42</v>
      </c>
      <c r="O1254" s="40"/>
      <c r="P1254" s="40"/>
      <c r="Q1254" s="40"/>
      <c r="R1254" s="40"/>
      <c r="S1254" s="40"/>
      <c r="T1254" s="40"/>
      <c r="U1254" s="40"/>
      <c r="V1254" s="40"/>
      <c r="W1254" s="40"/>
      <c r="X1254" s="40"/>
      <c r="Y1254" s="40"/>
    </row>
    <row r="1255" spans="1:25" ht="15" customHeight="1" x14ac:dyDescent="0.2">
      <c r="A1255" s="40"/>
      <c r="B1255" s="278" t="s">
        <v>321</v>
      </c>
      <c r="C1255" s="291" t="s">
        <v>468</v>
      </c>
      <c r="D1255" s="278" t="s">
        <v>40</v>
      </c>
      <c r="E1255" s="278" t="s">
        <v>469</v>
      </c>
      <c r="F1255" s="407" t="s">
        <v>324</v>
      </c>
      <c r="G1255" s="407"/>
      <c r="H1255" s="290" t="s">
        <v>325</v>
      </c>
      <c r="I1255" s="294">
        <v>0.29709999999999998</v>
      </c>
      <c r="J1255" s="294">
        <v>0</v>
      </c>
      <c r="K1255" s="292">
        <v>27.93</v>
      </c>
      <c r="L1255" s="292">
        <v>8.2899999999999991</v>
      </c>
      <c r="O1255" s="40"/>
      <c r="P1255" s="40"/>
      <c r="Q1255" s="40"/>
      <c r="R1255" s="40"/>
      <c r="S1255" s="40"/>
      <c r="T1255" s="40"/>
      <c r="U1255" s="40"/>
      <c r="V1255" s="40"/>
      <c r="W1255" s="40"/>
      <c r="X1255" s="40"/>
      <c r="Y1255" s="40"/>
    </row>
    <row r="1256" spans="1:25" ht="15" customHeight="1" x14ac:dyDescent="0.2">
      <c r="A1256" s="40"/>
      <c r="B1256" s="275"/>
      <c r="C1256" s="275"/>
      <c r="D1256" s="275"/>
      <c r="E1256" s="275"/>
      <c r="F1256" s="275"/>
      <c r="G1256" s="275" t="s">
        <v>331</v>
      </c>
      <c r="H1256" s="302">
        <v>11.71</v>
      </c>
      <c r="I1256" s="275" t="s">
        <v>332</v>
      </c>
      <c r="J1256" s="302">
        <v>0</v>
      </c>
      <c r="K1256" s="275" t="s">
        <v>333</v>
      </c>
      <c r="L1256" s="302">
        <v>11.71</v>
      </c>
      <c r="O1256" s="40"/>
      <c r="P1256" s="40"/>
      <c r="Q1256" s="40"/>
      <c r="R1256" s="40"/>
      <c r="S1256" s="40"/>
      <c r="T1256" s="40"/>
      <c r="U1256" s="40"/>
      <c r="V1256" s="40"/>
      <c r="W1256" s="40"/>
      <c r="X1256" s="40"/>
      <c r="Y1256" s="40"/>
    </row>
    <row r="1257" spans="1:25" ht="15" customHeight="1" thickBot="1" x14ac:dyDescent="0.25">
      <c r="A1257" s="40"/>
      <c r="B1257" s="275"/>
      <c r="C1257" s="275"/>
      <c r="D1257" s="275"/>
      <c r="E1257" s="275"/>
      <c r="F1257" s="275"/>
      <c r="G1257" s="275" t="s">
        <v>334</v>
      </c>
      <c r="H1257" s="302">
        <v>4.9000000000000004</v>
      </c>
      <c r="I1257" s="409"/>
      <c r="J1257" s="409" t="s">
        <v>335</v>
      </c>
      <c r="K1257" s="275"/>
      <c r="L1257" s="302">
        <v>28.49</v>
      </c>
      <c r="O1257" s="40"/>
      <c r="P1257" s="40"/>
      <c r="Q1257" s="40"/>
      <c r="R1257" s="40"/>
      <c r="S1257" s="40"/>
      <c r="T1257" s="40"/>
      <c r="U1257" s="40"/>
      <c r="V1257" s="40"/>
      <c r="W1257" s="40"/>
      <c r="X1257" s="40"/>
      <c r="Y1257" s="40"/>
    </row>
    <row r="1258" spans="1:25" ht="15" customHeight="1" thickTop="1" x14ac:dyDescent="0.2">
      <c r="A1258" s="40"/>
      <c r="B1258" s="289"/>
      <c r="C1258" s="289"/>
      <c r="D1258" s="289"/>
      <c r="E1258" s="289"/>
      <c r="F1258" s="289"/>
      <c r="G1258" s="289"/>
      <c r="H1258" s="289"/>
      <c r="I1258" s="289"/>
      <c r="J1258" s="289"/>
      <c r="K1258" s="289"/>
      <c r="L1258" s="289"/>
      <c r="O1258" s="40"/>
      <c r="P1258" s="40"/>
      <c r="Q1258" s="40"/>
      <c r="R1258" s="40"/>
      <c r="S1258" s="40"/>
      <c r="T1258" s="40"/>
      <c r="U1258" s="40"/>
      <c r="V1258" s="40"/>
      <c r="W1258" s="40"/>
      <c r="X1258" s="40"/>
      <c r="Y1258" s="40"/>
    </row>
    <row r="1259" spans="1:25" ht="15" customHeight="1" x14ac:dyDescent="0.2">
      <c r="A1259" s="40"/>
      <c r="B1259" s="276" t="s">
        <v>1472</v>
      </c>
      <c r="C1259" s="277" t="s">
        <v>28</v>
      </c>
      <c r="D1259" s="276" t="s">
        <v>29</v>
      </c>
      <c r="E1259" s="276" t="s">
        <v>30</v>
      </c>
      <c r="F1259" s="405" t="s">
        <v>318</v>
      </c>
      <c r="G1259" s="405"/>
      <c r="H1259" s="284" t="s">
        <v>31</v>
      </c>
      <c r="I1259" s="277" t="s">
        <v>32</v>
      </c>
      <c r="J1259" s="277" t="s">
        <v>2407</v>
      </c>
      <c r="K1259" s="277" t="s">
        <v>33</v>
      </c>
      <c r="L1259" s="277" t="s">
        <v>35</v>
      </c>
      <c r="O1259" s="40"/>
      <c r="P1259" s="40"/>
      <c r="Q1259" s="40"/>
      <c r="R1259" s="40"/>
      <c r="S1259" s="40"/>
      <c r="T1259" s="40"/>
      <c r="U1259" s="40"/>
      <c r="V1259" s="40"/>
      <c r="W1259" s="40"/>
      <c r="X1259" s="40"/>
      <c r="Y1259" s="40"/>
    </row>
    <row r="1260" spans="1:25" ht="15" customHeight="1" x14ac:dyDescent="0.2">
      <c r="A1260" s="40"/>
      <c r="B1260" s="273" t="s">
        <v>319</v>
      </c>
      <c r="C1260" s="286" t="s">
        <v>2777</v>
      </c>
      <c r="D1260" s="273" t="s">
        <v>40</v>
      </c>
      <c r="E1260" s="273" t="s">
        <v>2778</v>
      </c>
      <c r="F1260" s="403" t="s">
        <v>357</v>
      </c>
      <c r="G1260" s="403"/>
      <c r="H1260" s="285" t="s">
        <v>41</v>
      </c>
      <c r="I1260" s="288">
        <v>1</v>
      </c>
      <c r="J1260" s="287"/>
      <c r="K1260" s="287">
        <v>22.94</v>
      </c>
      <c r="L1260" s="287">
        <v>22.94</v>
      </c>
      <c r="O1260" s="40"/>
      <c r="P1260" s="40"/>
      <c r="Q1260" s="40"/>
      <c r="R1260" s="40"/>
      <c r="S1260" s="40"/>
      <c r="T1260" s="40"/>
      <c r="U1260" s="40"/>
      <c r="V1260" s="40"/>
      <c r="W1260" s="40"/>
      <c r="X1260" s="40"/>
      <c r="Y1260" s="40"/>
    </row>
    <row r="1261" spans="1:25" ht="15" customHeight="1" x14ac:dyDescent="0.2">
      <c r="A1261" s="40"/>
      <c r="B1261" s="278" t="s">
        <v>321</v>
      </c>
      <c r="C1261" s="291" t="s">
        <v>468</v>
      </c>
      <c r="D1261" s="278" t="s">
        <v>40</v>
      </c>
      <c r="E1261" s="278" t="s">
        <v>469</v>
      </c>
      <c r="F1261" s="407" t="s">
        <v>324</v>
      </c>
      <c r="G1261" s="407"/>
      <c r="H1261" s="290" t="s">
        <v>325</v>
      </c>
      <c r="I1261" s="294">
        <v>0.28050000000000003</v>
      </c>
      <c r="J1261" s="294">
        <v>0</v>
      </c>
      <c r="K1261" s="292">
        <v>27.93</v>
      </c>
      <c r="L1261" s="292">
        <v>7.83</v>
      </c>
      <c r="O1261" s="40"/>
      <c r="P1261" s="40"/>
      <c r="Q1261" s="40"/>
      <c r="R1261" s="40"/>
      <c r="S1261" s="40"/>
      <c r="T1261" s="40"/>
      <c r="U1261" s="40"/>
      <c r="V1261" s="40"/>
      <c r="W1261" s="40"/>
      <c r="X1261" s="40"/>
      <c r="Y1261" s="40"/>
    </row>
    <row r="1262" spans="1:25" ht="15" customHeight="1" x14ac:dyDescent="0.2">
      <c r="A1262" s="40"/>
      <c r="B1262" s="278" t="s">
        <v>321</v>
      </c>
      <c r="C1262" s="291" t="s">
        <v>538</v>
      </c>
      <c r="D1262" s="278" t="s">
        <v>40</v>
      </c>
      <c r="E1262" s="278" t="s">
        <v>539</v>
      </c>
      <c r="F1262" s="407" t="s">
        <v>324</v>
      </c>
      <c r="G1262" s="407"/>
      <c r="H1262" s="290" t="s">
        <v>59</v>
      </c>
      <c r="I1262" s="294">
        <v>1.9400000000000001E-2</v>
      </c>
      <c r="J1262" s="294">
        <v>0</v>
      </c>
      <c r="K1262" s="292">
        <v>612.78</v>
      </c>
      <c r="L1262" s="292">
        <v>11.88</v>
      </c>
      <c r="O1262" s="40"/>
      <c r="P1262" s="40"/>
      <c r="Q1262" s="40"/>
      <c r="R1262" s="40"/>
      <c r="S1262" s="40"/>
      <c r="T1262" s="40"/>
      <c r="U1262" s="40"/>
      <c r="V1262" s="40"/>
      <c r="W1262" s="40"/>
      <c r="X1262" s="40"/>
      <c r="Y1262" s="40"/>
    </row>
    <row r="1263" spans="1:25" ht="15" customHeight="1" x14ac:dyDescent="0.2">
      <c r="A1263" s="40"/>
      <c r="B1263" s="278" t="s">
        <v>321</v>
      </c>
      <c r="C1263" s="291" t="s">
        <v>322</v>
      </c>
      <c r="D1263" s="278" t="s">
        <v>40</v>
      </c>
      <c r="E1263" s="278" t="s">
        <v>323</v>
      </c>
      <c r="F1263" s="407" t="s">
        <v>324</v>
      </c>
      <c r="G1263" s="407"/>
      <c r="H1263" s="290" t="s">
        <v>325</v>
      </c>
      <c r="I1263" s="294">
        <v>0.14019999999999999</v>
      </c>
      <c r="J1263" s="294">
        <v>0</v>
      </c>
      <c r="K1263" s="292">
        <v>23.08</v>
      </c>
      <c r="L1263" s="292">
        <v>3.23</v>
      </c>
      <c r="O1263" s="40"/>
      <c r="P1263" s="40"/>
      <c r="Q1263" s="40"/>
      <c r="R1263" s="40"/>
      <c r="S1263" s="40"/>
      <c r="T1263" s="40"/>
      <c r="U1263" s="40"/>
      <c r="V1263" s="40"/>
      <c r="W1263" s="40"/>
      <c r="X1263" s="40"/>
      <c r="Y1263" s="40"/>
    </row>
    <row r="1264" spans="1:25" ht="15" customHeight="1" x14ac:dyDescent="0.2">
      <c r="A1264" s="40"/>
      <c r="B1264" s="275"/>
      <c r="C1264" s="275"/>
      <c r="D1264" s="275"/>
      <c r="E1264" s="275"/>
      <c r="F1264" s="275"/>
      <c r="G1264" s="275" t="s">
        <v>331</v>
      </c>
      <c r="H1264" s="302">
        <v>11.21</v>
      </c>
      <c r="I1264" s="275" t="s">
        <v>332</v>
      </c>
      <c r="J1264" s="302">
        <v>0</v>
      </c>
      <c r="K1264" s="275" t="s">
        <v>333</v>
      </c>
      <c r="L1264" s="302">
        <v>11.21</v>
      </c>
      <c r="O1264" s="40"/>
      <c r="P1264" s="40"/>
      <c r="Q1264" s="40"/>
      <c r="R1264" s="40"/>
      <c r="S1264" s="40"/>
      <c r="T1264" s="40"/>
      <c r="U1264" s="40"/>
      <c r="V1264" s="40"/>
      <c r="W1264" s="40"/>
      <c r="X1264" s="40"/>
      <c r="Y1264" s="40"/>
    </row>
    <row r="1265" spans="1:25" ht="15" customHeight="1" thickBot="1" x14ac:dyDescent="0.25">
      <c r="A1265" s="40"/>
      <c r="B1265" s="275"/>
      <c r="C1265" s="275"/>
      <c r="D1265" s="275"/>
      <c r="E1265" s="275"/>
      <c r="F1265" s="275"/>
      <c r="G1265" s="275" t="s">
        <v>334</v>
      </c>
      <c r="H1265" s="302">
        <v>4.7699999999999996</v>
      </c>
      <c r="I1265" s="409"/>
      <c r="J1265" s="409" t="s">
        <v>335</v>
      </c>
      <c r="K1265" s="275"/>
      <c r="L1265" s="302">
        <v>27.71</v>
      </c>
      <c r="O1265" s="40"/>
      <c r="P1265" s="40"/>
      <c r="Q1265" s="40"/>
      <c r="R1265" s="40"/>
      <c r="S1265" s="40"/>
      <c r="T1265" s="40"/>
      <c r="U1265" s="40"/>
      <c r="V1265" s="40"/>
      <c r="W1265" s="40"/>
      <c r="X1265" s="40"/>
      <c r="Y1265" s="40"/>
    </row>
    <row r="1266" spans="1:25" ht="15" customHeight="1" thickTop="1" x14ac:dyDescent="0.2">
      <c r="A1266" s="40"/>
      <c r="B1266" s="289"/>
      <c r="C1266" s="289"/>
      <c r="D1266" s="289"/>
      <c r="E1266" s="289"/>
      <c r="F1266" s="289"/>
      <c r="G1266" s="289"/>
      <c r="H1266" s="289"/>
      <c r="I1266" s="289"/>
      <c r="J1266" s="289"/>
      <c r="K1266" s="289"/>
      <c r="L1266" s="289"/>
      <c r="O1266" s="40"/>
      <c r="P1266" s="40"/>
      <c r="Q1266" s="40"/>
      <c r="R1266" s="40"/>
      <c r="S1266" s="40"/>
      <c r="T1266" s="40"/>
      <c r="U1266" s="40"/>
      <c r="V1266" s="40"/>
      <c r="W1266" s="40"/>
      <c r="X1266" s="40"/>
      <c r="Y1266" s="40"/>
    </row>
    <row r="1267" spans="1:25" ht="15" customHeight="1" x14ac:dyDescent="0.2">
      <c r="A1267" s="40"/>
      <c r="B1267" s="276" t="s">
        <v>1474</v>
      </c>
      <c r="C1267" s="277" t="s">
        <v>28</v>
      </c>
      <c r="D1267" s="276" t="s">
        <v>29</v>
      </c>
      <c r="E1267" s="276" t="s">
        <v>30</v>
      </c>
      <c r="F1267" s="405" t="s">
        <v>318</v>
      </c>
      <c r="G1267" s="405"/>
      <c r="H1267" s="284" t="s">
        <v>31</v>
      </c>
      <c r="I1267" s="277" t="s">
        <v>32</v>
      </c>
      <c r="J1267" s="277" t="s">
        <v>2407</v>
      </c>
      <c r="K1267" s="277" t="s">
        <v>33</v>
      </c>
      <c r="L1267" s="277" t="s">
        <v>35</v>
      </c>
      <c r="O1267" s="40"/>
      <c r="P1267" s="40"/>
      <c r="Q1267" s="40"/>
      <c r="R1267" s="40"/>
      <c r="S1267" s="40"/>
      <c r="T1267" s="40"/>
      <c r="U1267" s="40"/>
      <c r="V1267" s="40"/>
      <c r="W1267" s="40"/>
      <c r="X1267" s="40"/>
      <c r="Y1267" s="40"/>
    </row>
    <row r="1268" spans="1:25" ht="15" customHeight="1" x14ac:dyDescent="0.2">
      <c r="A1268" s="40"/>
      <c r="B1268" s="273" t="s">
        <v>319</v>
      </c>
      <c r="C1268" s="286" t="s">
        <v>2250</v>
      </c>
      <c r="D1268" s="273" t="s">
        <v>40</v>
      </c>
      <c r="E1268" s="273" t="s">
        <v>3751</v>
      </c>
      <c r="F1268" s="403" t="s">
        <v>357</v>
      </c>
      <c r="G1268" s="403"/>
      <c r="H1268" s="285" t="s">
        <v>41</v>
      </c>
      <c r="I1268" s="288">
        <v>1</v>
      </c>
      <c r="J1268" s="287"/>
      <c r="K1268" s="287">
        <v>108.98</v>
      </c>
      <c r="L1268" s="287">
        <v>108.98</v>
      </c>
      <c r="O1268" s="40"/>
      <c r="P1268" s="40"/>
      <c r="Q1268" s="40"/>
      <c r="R1268" s="40"/>
      <c r="S1268" s="40"/>
      <c r="T1268" s="40"/>
      <c r="U1268" s="40"/>
      <c r="V1268" s="40"/>
      <c r="W1268" s="40"/>
      <c r="X1268" s="40"/>
      <c r="Y1268" s="40"/>
    </row>
    <row r="1269" spans="1:25" ht="15" customHeight="1" x14ac:dyDescent="0.2">
      <c r="A1269" s="40"/>
      <c r="B1269" s="278" t="s">
        <v>321</v>
      </c>
      <c r="C1269" s="291" t="s">
        <v>803</v>
      </c>
      <c r="D1269" s="278" t="s">
        <v>40</v>
      </c>
      <c r="E1269" s="278" t="s">
        <v>804</v>
      </c>
      <c r="F1269" s="407" t="s">
        <v>324</v>
      </c>
      <c r="G1269" s="407"/>
      <c r="H1269" s="290" t="s">
        <v>325</v>
      </c>
      <c r="I1269" s="294">
        <v>0.74070000000000003</v>
      </c>
      <c r="J1269" s="294">
        <v>0</v>
      </c>
      <c r="K1269" s="292">
        <v>27.77</v>
      </c>
      <c r="L1269" s="292">
        <v>20.56</v>
      </c>
      <c r="O1269" s="40"/>
      <c r="P1269" s="40"/>
      <c r="Q1269" s="40"/>
      <c r="R1269" s="40"/>
      <c r="S1269" s="40"/>
      <c r="T1269" s="40"/>
      <c r="U1269" s="40"/>
      <c r="V1269" s="40"/>
      <c r="W1269" s="40"/>
      <c r="X1269" s="40"/>
      <c r="Y1269" s="40"/>
    </row>
    <row r="1270" spans="1:25" ht="15" customHeight="1" x14ac:dyDescent="0.2">
      <c r="A1270" s="40"/>
      <c r="B1270" s="278" t="s">
        <v>321</v>
      </c>
      <c r="C1270" s="291" t="s">
        <v>322</v>
      </c>
      <c r="D1270" s="278" t="s">
        <v>40</v>
      </c>
      <c r="E1270" s="278" t="s">
        <v>323</v>
      </c>
      <c r="F1270" s="407" t="s">
        <v>324</v>
      </c>
      <c r="G1270" s="407"/>
      <c r="H1270" s="290" t="s">
        <v>325</v>
      </c>
      <c r="I1270" s="294">
        <v>0.32590000000000002</v>
      </c>
      <c r="J1270" s="294">
        <v>0</v>
      </c>
      <c r="K1270" s="292">
        <v>23.08</v>
      </c>
      <c r="L1270" s="292">
        <v>7.52</v>
      </c>
      <c r="O1270" s="40"/>
      <c r="P1270" s="40"/>
      <c r="Q1270" s="40"/>
      <c r="R1270" s="40"/>
      <c r="S1270" s="40"/>
      <c r="T1270" s="40"/>
      <c r="U1270" s="40"/>
      <c r="V1270" s="40"/>
      <c r="W1270" s="40"/>
      <c r="X1270" s="40"/>
      <c r="Y1270" s="40"/>
    </row>
    <row r="1271" spans="1:25" ht="15" customHeight="1" x14ac:dyDescent="0.2">
      <c r="A1271" s="40"/>
      <c r="B1271" s="274" t="s">
        <v>347</v>
      </c>
      <c r="C1271" s="296" t="s">
        <v>2536</v>
      </c>
      <c r="D1271" s="274" t="s">
        <v>40</v>
      </c>
      <c r="E1271" s="274" t="s">
        <v>3752</v>
      </c>
      <c r="F1271" s="404" t="s">
        <v>348</v>
      </c>
      <c r="G1271" s="404"/>
      <c r="H1271" s="295" t="s">
        <v>41</v>
      </c>
      <c r="I1271" s="298">
        <v>1.0864</v>
      </c>
      <c r="J1271" s="298">
        <v>0</v>
      </c>
      <c r="K1271" s="297">
        <v>68.819999999999993</v>
      </c>
      <c r="L1271" s="297">
        <v>74.760000000000005</v>
      </c>
      <c r="O1271" s="40"/>
      <c r="P1271" s="40"/>
      <c r="Q1271" s="40"/>
      <c r="R1271" s="40"/>
      <c r="S1271" s="40"/>
      <c r="T1271" s="40"/>
      <c r="U1271" s="40"/>
      <c r="V1271" s="40"/>
      <c r="W1271" s="40"/>
      <c r="X1271" s="40"/>
      <c r="Y1271" s="40"/>
    </row>
    <row r="1272" spans="1:25" ht="15" customHeight="1" x14ac:dyDescent="0.2">
      <c r="A1272" s="40"/>
      <c r="B1272" s="274" t="s">
        <v>347</v>
      </c>
      <c r="C1272" s="296" t="s">
        <v>805</v>
      </c>
      <c r="D1272" s="274" t="s">
        <v>40</v>
      </c>
      <c r="E1272" s="274" t="s">
        <v>806</v>
      </c>
      <c r="F1272" s="404" t="s">
        <v>348</v>
      </c>
      <c r="G1272" s="404"/>
      <c r="H1272" s="295" t="s">
        <v>65</v>
      </c>
      <c r="I1272" s="298">
        <v>6.85</v>
      </c>
      <c r="J1272" s="298">
        <v>0</v>
      </c>
      <c r="K1272" s="297">
        <v>0.8</v>
      </c>
      <c r="L1272" s="297">
        <v>5.48</v>
      </c>
      <c r="O1272" s="40"/>
      <c r="P1272" s="40"/>
      <c r="Q1272" s="40"/>
      <c r="R1272" s="40"/>
      <c r="S1272" s="40"/>
      <c r="T1272" s="40"/>
      <c r="U1272" s="40"/>
      <c r="V1272" s="40"/>
      <c r="W1272" s="40"/>
      <c r="X1272" s="40"/>
      <c r="Y1272" s="40"/>
    </row>
    <row r="1273" spans="1:25" ht="15" customHeight="1" x14ac:dyDescent="0.2">
      <c r="A1273" s="40"/>
      <c r="B1273" s="274" t="s">
        <v>347</v>
      </c>
      <c r="C1273" s="296" t="s">
        <v>807</v>
      </c>
      <c r="D1273" s="274" t="s">
        <v>40</v>
      </c>
      <c r="E1273" s="274" t="s">
        <v>808</v>
      </c>
      <c r="F1273" s="404" t="s">
        <v>348</v>
      </c>
      <c r="G1273" s="404"/>
      <c r="H1273" s="295" t="s">
        <v>65</v>
      </c>
      <c r="I1273" s="298">
        <v>0.14099999999999999</v>
      </c>
      <c r="J1273" s="298">
        <v>0</v>
      </c>
      <c r="K1273" s="297">
        <v>4.6900000000000004</v>
      </c>
      <c r="L1273" s="297">
        <v>0.66</v>
      </c>
      <c r="O1273" s="40"/>
      <c r="P1273" s="40"/>
      <c r="Q1273" s="40"/>
      <c r="R1273" s="40"/>
      <c r="S1273" s="40"/>
      <c r="T1273" s="40"/>
      <c r="U1273" s="40"/>
      <c r="V1273" s="40"/>
      <c r="W1273" s="40"/>
      <c r="X1273" s="40"/>
      <c r="Y1273" s="40"/>
    </row>
    <row r="1274" spans="1:25" ht="15" customHeight="1" x14ac:dyDescent="0.2">
      <c r="A1274" s="40"/>
      <c r="B1274" s="275"/>
      <c r="C1274" s="275"/>
      <c r="D1274" s="275"/>
      <c r="E1274" s="275"/>
      <c r="F1274" s="275"/>
      <c r="G1274" s="275" t="s">
        <v>331</v>
      </c>
      <c r="H1274" s="302">
        <v>21.88</v>
      </c>
      <c r="I1274" s="275" t="s">
        <v>332</v>
      </c>
      <c r="J1274" s="302">
        <v>0</v>
      </c>
      <c r="K1274" s="275" t="s">
        <v>333</v>
      </c>
      <c r="L1274" s="302">
        <v>21.88</v>
      </c>
      <c r="O1274" s="40"/>
      <c r="P1274" s="40"/>
      <c r="Q1274" s="40"/>
      <c r="R1274" s="40"/>
      <c r="S1274" s="40"/>
      <c r="T1274" s="40"/>
      <c r="U1274" s="40"/>
      <c r="V1274" s="40"/>
      <c r="W1274" s="40"/>
      <c r="X1274" s="40"/>
      <c r="Y1274" s="40"/>
    </row>
    <row r="1275" spans="1:25" ht="15" customHeight="1" thickBot="1" x14ac:dyDescent="0.25">
      <c r="A1275" s="40"/>
      <c r="B1275" s="275"/>
      <c r="C1275" s="275"/>
      <c r="D1275" s="275"/>
      <c r="E1275" s="275"/>
      <c r="F1275" s="275"/>
      <c r="G1275" s="275" t="s">
        <v>334</v>
      </c>
      <c r="H1275" s="302">
        <v>22.67</v>
      </c>
      <c r="I1275" s="409"/>
      <c r="J1275" s="409" t="s">
        <v>335</v>
      </c>
      <c r="K1275" s="275"/>
      <c r="L1275" s="302">
        <v>131.65</v>
      </c>
      <c r="O1275" s="40"/>
      <c r="P1275" s="40"/>
      <c r="Q1275" s="40"/>
      <c r="R1275" s="40"/>
      <c r="S1275" s="40"/>
      <c r="T1275" s="40"/>
      <c r="U1275" s="40"/>
      <c r="V1275" s="40"/>
      <c r="W1275" s="40"/>
      <c r="X1275" s="40"/>
      <c r="Y1275" s="40"/>
    </row>
    <row r="1276" spans="1:25" ht="15" customHeight="1" thickTop="1" x14ac:dyDescent="0.2">
      <c r="A1276" s="40"/>
      <c r="B1276" s="289"/>
      <c r="C1276" s="289"/>
      <c r="D1276" s="289"/>
      <c r="E1276" s="289"/>
      <c r="F1276" s="289"/>
      <c r="G1276" s="289"/>
      <c r="H1276" s="289"/>
      <c r="I1276" s="289"/>
      <c r="J1276" s="289"/>
      <c r="K1276" s="289"/>
      <c r="L1276" s="289"/>
      <c r="O1276" s="40"/>
      <c r="P1276" s="40"/>
      <c r="Q1276" s="40"/>
      <c r="R1276" s="40"/>
      <c r="S1276" s="40"/>
      <c r="T1276" s="40"/>
      <c r="U1276" s="40"/>
      <c r="V1276" s="40"/>
      <c r="W1276" s="40"/>
      <c r="X1276" s="40"/>
      <c r="Y1276" s="40"/>
    </row>
    <row r="1277" spans="1:25" ht="15" customHeight="1" x14ac:dyDescent="0.2">
      <c r="A1277" s="40"/>
      <c r="B1277" s="276" t="s">
        <v>1476</v>
      </c>
      <c r="C1277" s="277" t="s">
        <v>28</v>
      </c>
      <c r="D1277" s="276" t="s">
        <v>29</v>
      </c>
      <c r="E1277" s="276" t="s">
        <v>30</v>
      </c>
      <c r="F1277" s="405" t="s">
        <v>318</v>
      </c>
      <c r="G1277" s="405"/>
      <c r="H1277" s="284" t="s">
        <v>31</v>
      </c>
      <c r="I1277" s="277" t="s">
        <v>32</v>
      </c>
      <c r="J1277" s="277" t="s">
        <v>2407</v>
      </c>
      <c r="K1277" s="277" t="s">
        <v>33</v>
      </c>
      <c r="L1277" s="277" t="s">
        <v>35</v>
      </c>
      <c r="O1277" s="40"/>
      <c r="P1277" s="40"/>
      <c r="Q1277" s="40"/>
      <c r="R1277" s="40"/>
      <c r="S1277" s="40"/>
      <c r="T1277" s="40"/>
      <c r="U1277" s="40"/>
      <c r="V1277" s="40"/>
      <c r="W1277" s="40"/>
      <c r="X1277" s="40"/>
      <c r="Y1277" s="40"/>
    </row>
    <row r="1278" spans="1:25" ht="15" customHeight="1" x14ac:dyDescent="0.2">
      <c r="A1278" s="40"/>
      <c r="B1278" s="273" t="s">
        <v>319</v>
      </c>
      <c r="C1278" s="286" t="s">
        <v>1477</v>
      </c>
      <c r="D1278" s="273" t="s">
        <v>40</v>
      </c>
      <c r="E1278" s="273" t="s">
        <v>1478</v>
      </c>
      <c r="F1278" s="403" t="s">
        <v>358</v>
      </c>
      <c r="G1278" s="403"/>
      <c r="H1278" s="285" t="s">
        <v>41</v>
      </c>
      <c r="I1278" s="288">
        <v>1</v>
      </c>
      <c r="J1278" s="287"/>
      <c r="K1278" s="287">
        <v>97.22</v>
      </c>
      <c r="L1278" s="287">
        <v>97.22</v>
      </c>
      <c r="O1278" s="40"/>
      <c r="P1278" s="40"/>
      <c r="Q1278" s="40"/>
      <c r="R1278" s="40"/>
      <c r="S1278" s="40"/>
      <c r="T1278" s="40"/>
      <c r="U1278" s="40"/>
      <c r="V1278" s="40"/>
      <c r="W1278" s="40"/>
      <c r="X1278" s="40"/>
      <c r="Y1278" s="40"/>
    </row>
    <row r="1279" spans="1:25" ht="15" customHeight="1" x14ac:dyDescent="0.2">
      <c r="A1279" s="40"/>
      <c r="B1279" s="278" t="s">
        <v>321</v>
      </c>
      <c r="C1279" s="291" t="s">
        <v>468</v>
      </c>
      <c r="D1279" s="278" t="s">
        <v>40</v>
      </c>
      <c r="E1279" s="278" t="s">
        <v>469</v>
      </c>
      <c r="F1279" s="407" t="s">
        <v>324</v>
      </c>
      <c r="G1279" s="407"/>
      <c r="H1279" s="290" t="s">
        <v>325</v>
      </c>
      <c r="I1279" s="294">
        <v>8.7400000000000005E-2</v>
      </c>
      <c r="J1279" s="294">
        <v>0</v>
      </c>
      <c r="K1279" s="292">
        <v>27.93</v>
      </c>
      <c r="L1279" s="292">
        <v>2.44</v>
      </c>
      <c r="O1279" s="40"/>
      <c r="P1279" s="40"/>
      <c r="Q1279" s="40"/>
      <c r="R1279" s="40"/>
      <c r="S1279" s="40"/>
      <c r="T1279" s="40"/>
      <c r="U1279" s="40"/>
      <c r="V1279" s="40"/>
      <c r="W1279" s="40"/>
      <c r="X1279" s="40"/>
      <c r="Y1279" s="40"/>
    </row>
    <row r="1280" spans="1:25" ht="15" customHeight="1" x14ac:dyDescent="0.2">
      <c r="A1280" s="40"/>
      <c r="B1280" s="278" t="s">
        <v>321</v>
      </c>
      <c r="C1280" s="291" t="s">
        <v>322</v>
      </c>
      <c r="D1280" s="278" t="s">
        <v>40</v>
      </c>
      <c r="E1280" s="278" t="s">
        <v>323</v>
      </c>
      <c r="F1280" s="407" t="s">
        <v>324</v>
      </c>
      <c r="G1280" s="407"/>
      <c r="H1280" s="290" t="s">
        <v>325</v>
      </c>
      <c r="I1280" s="294">
        <v>0.21759999999999999</v>
      </c>
      <c r="J1280" s="294">
        <v>0</v>
      </c>
      <c r="K1280" s="292">
        <v>23.08</v>
      </c>
      <c r="L1280" s="292">
        <v>5.0199999999999996</v>
      </c>
      <c r="O1280" s="40"/>
      <c r="P1280" s="40"/>
      <c r="Q1280" s="40"/>
      <c r="R1280" s="40"/>
      <c r="S1280" s="40"/>
      <c r="T1280" s="40"/>
      <c r="U1280" s="40"/>
      <c r="V1280" s="40"/>
      <c r="W1280" s="40"/>
      <c r="X1280" s="40"/>
      <c r="Y1280" s="40"/>
    </row>
    <row r="1281" spans="1:25" ht="15" customHeight="1" x14ac:dyDescent="0.2">
      <c r="A1281" s="40"/>
      <c r="B1281" s="278" t="s">
        <v>321</v>
      </c>
      <c r="C1281" s="291" t="s">
        <v>339</v>
      </c>
      <c r="D1281" s="278" t="s">
        <v>40</v>
      </c>
      <c r="E1281" s="278" t="s">
        <v>340</v>
      </c>
      <c r="F1281" s="407" t="s">
        <v>324</v>
      </c>
      <c r="G1281" s="407"/>
      <c r="H1281" s="290" t="s">
        <v>325</v>
      </c>
      <c r="I1281" s="294">
        <v>0.13009999999999999</v>
      </c>
      <c r="J1281" s="294">
        <v>0</v>
      </c>
      <c r="K1281" s="292">
        <v>27.55</v>
      </c>
      <c r="L1281" s="292">
        <v>3.58</v>
      </c>
      <c r="O1281" s="40"/>
      <c r="P1281" s="40"/>
      <c r="Q1281" s="40"/>
      <c r="R1281" s="40"/>
      <c r="S1281" s="40"/>
      <c r="T1281" s="40"/>
      <c r="U1281" s="40"/>
      <c r="V1281" s="40"/>
      <c r="W1281" s="40"/>
      <c r="X1281" s="40"/>
      <c r="Y1281" s="40"/>
    </row>
    <row r="1282" spans="1:25" ht="15" customHeight="1" x14ac:dyDescent="0.2">
      <c r="A1282" s="40"/>
      <c r="B1282" s="274" t="s">
        <v>347</v>
      </c>
      <c r="C1282" s="296" t="s">
        <v>471</v>
      </c>
      <c r="D1282" s="274" t="s">
        <v>40</v>
      </c>
      <c r="E1282" s="274" t="s">
        <v>472</v>
      </c>
      <c r="F1282" s="404" t="s">
        <v>348</v>
      </c>
      <c r="G1282" s="404"/>
      <c r="H1282" s="295" t="s">
        <v>465</v>
      </c>
      <c r="I1282" s="298">
        <v>1.6999999999999999E-3</v>
      </c>
      <c r="J1282" s="298">
        <v>0</v>
      </c>
      <c r="K1282" s="297">
        <v>7.46</v>
      </c>
      <c r="L1282" s="297">
        <v>0.01</v>
      </c>
      <c r="O1282" s="40"/>
      <c r="P1282" s="40"/>
      <c r="Q1282" s="40"/>
      <c r="R1282" s="40"/>
      <c r="S1282" s="40"/>
      <c r="T1282" s="40"/>
      <c r="U1282" s="40"/>
      <c r="V1282" s="40"/>
      <c r="W1282" s="40"/>
      <c r="X1282" s="40"/>
      <c r="Y1282" s="40"/>
    </row>
    <row r="1283" spans="1:25" ht="15" customHeight="1" x14ac:dyDescent="0.2">
      <c r="A1283" s="40"/>
      <c r="B1283" s="274" t="s">
        <v>347</v>
      </c>
      <c r="C1283" s="296" t="s">
        <v>812</v>
      </c>
      <c r="D1283" s="274" t="s">
        <v>40</v>
      </c>
      <c r="E1283" s="274" t="s">
        <v>813</v>
      </c>
      <c r="F1283" s="404" t="s">
        <v>348</v>
      </c>
      <c r="G1283" s="404"/>
      <c r="H1283" s="295" t="s">
        <v>41</v>
      </c>
      <c r="I1283" s="298">
        <v>1.0815999999999999</v>
      </c>
      <c r="J1283" s="298">
        <v>0</v>
      </c>
      <c r="K1283" s="297">
        <v>28.91</v>
      </c>
      <c r="L1283" s="297">
        <v>31.26</v>
      </c>
      <c r="O1283" s="40"/>
      <c r="P1283" s="40"/>
      <c r="Q1283" s="40"/>
      <c r="R1283" s="40"/>
      <c r="S1283" s="40"/>
      <c r="T1283" s="40"/>
      <c r="U1283" s="40"/>
      <c r="V1283" s="40"/>
      <c r="W1283" s="40"/>
      <c r="X1283" s="40"/>
      <c r="Y1283" s="40"/>
    </row>
    <row r="1284" spans="1:25" ht="15" customHeight="1" x14ac:dyDescent="0.2">
      <c r="A1284" s="40"/>
      <c r="B1284" s="274" t="s">
        <v>347</v>
      </c>
      <c r="C1284" s="296" t="s">
        <v>432</v>
      </c>
      <c r="D1284" s="274" t="s">
        <v>40</v>
      </c>
      <c r="E1284" s="274" t="s">
        <v>433</v>
      </c>
      <c r="F1284" s="404" t="s">
        <v>348</v>
      </c>
      <c r="G1284" s="404"/>
      <c r="H1284" s="295" t="s">
        <v>55</v>
      </c>
      <c r="I1284" s="298">
        <v>0.25</v>
      </c>
      <c r="J1284" s="298">
        <v>0</v>
      </c>
      <c r="K1284" s="297">
        <v>3.55</v>
      </c>
      <c r="L1284" s="297">
        <v>0.88</v>
      </c>
      <c r="O1284" s="40"/>
      <c r="P1284" s="40"/>
      <c r="Q1284" s="40"/>
      <c r="R1284" s="40"/>
      <c r="S1284" s="40"/>
      <c r="T1284" s="40"/>
      <c r="U1284" s="40"/>
      <c r="V1284" s="40"/>
      <c r="W1284" s="40"/>
      <c r="X1284" s="40"/>
      <c r="Y1284" s="40"/>
    </row>
    <row r="1285" spans="1:25" ht="15" customHeight="1" x14ac:dyDescent="0.2">
      <c r="A1285" s="40"/>
      <c r="B1285" s="274" t="s">
        <v>347</v>
      </c>
      <c r="C1285" s="296" t="s">
        <v>475</v>
      </c>
      <c r="D1285" s="274" t="s">
        <v>40</v>
      </c>
      <c r="E1285" s="274" t="s">
        <v>476</v>
      </c>
      <c r="F1285" s="404" t="s">
        <v>348</v>
      </c>
      <c r="G1285" s="404"/>
      <c r="H1285" s="295" t="s">
        <v>55</v>
      </c>
      <c r="I1285" s="298">
        <v>0.2</v>
      </c>
      <c r="J1285" s="298">
        <v>0</v>
      </c>
      <c r="K1285" s="297">
        <v>2.44</v>
      </c>
      <c r="L1285" s="297">
        <v>0.48</v>
      </c>
      <c r="O1285" s="40"/>
      <c r="P1285" s="40"/>
      <c r="Q1285" s="40"/>
      <c r="R1285" s="40"/>
      <c r="S1285" s="40"/>
      <c r="T1285" s="40"/>
      <c r="U1285" s="40"/>
      <c r="V1285" s="40"/>
      <c r="W1285" s="40"/>
      <c r="X1285" s="40"/>
      <c r="Y1285" s="40"/>
    </row>
    <row r="1286" spans="1:25" ht="15" customHeight="1" x14ac:dyDescent="0.2">
      <c r="A1286" s="40"/>
      <c r="B1286" s="274" t="s">
        <v>347</v>
      </c>
      <c r="C1286" s="296" t="s">
        <v>461</v>
      </c>
      <c r="D1286" s="274" t="s">
        <v>40</v>
      </c>
      <c r="E1286" s="274" t="s">
        <v>462</v>
      </c>
      <c r="F1286" s="404" t="s">
        <v>348</v>
      </c>
      <c r="G1286" s="404"/>
      <c r="H1286" s="295" t="s">
        <v>65</v>
      </c>
      <c r="I1286" s="298">
        <v>2.4E-2</v>
      </c>
      <c r="J1286" s="298">
        <v>0</v>
      </c>
      <c r="K1286" s="297">
        <v>15.26</v>
      </c>
      <c r="L1286" s="297">
        <v>0.36</v>
      </c>
      <c r="O1286" s="40"/>
      <c r="P1286" s="40"/>
      <c r="Q1286" s="40"/>
      <c r="R1286" s="40"/>
      <c r="S1286" s="40"/>
      <c r="T1286" s="40"/>
      <c r="U1286" s="40"/>
      <c r="V1286" s="40"/>
      <c r="W1286" s="40"/>
      <c r="X1286" s="40"/>
      <c r="Y1286" s="40"/>
    </row>
    <row r="1287" spans="1:25" ht="15" customHeight="1" x14ac:dyDescent="0.2">
      <c r="A1287" s="40"/>
      <c r="B1287" s="274" t="s">
        <v>347</v>
      </c>
      <c r="C1287" s="296" t="s">
        <v>1156</v>
      </c>
      <c r="D1287" s="274" t="s">
        <v>40</v>
      </c>
      <c r="E1287" s="274" t="s">
        <v>1157</v>
      </c>
      <c r="F1287" s="404" t="s">
        <v>348</v>
      </c>
      <c r="G1287" s="404"/>
      <c r="H1287" s="295" t="s">
        <v>59</v>
      </c>
      <c r="I1287" s="298">
        <v>9.8500000000000004E-2</v>
      </c>
      <c r="J1287" s="298">
        <v>0</v>
      </c>
      <c r="K1287" s="297">
        <v>540</v>
      </c>
      <c r="L1287" s="297">
        <v>53.19</v>
      </c>
      <c r="O1287" s="40"/>
      <c r="P1287" s="40"/>
      <c r="Q1287" s="40"/>
      <c r="R1287" s="40"/>
      <c r="S1287" s="40"/>
      <c r="T1287" s="40"/>
      <c r="U1287" s="40"/>
      <c r="V1287" s="40"/>
      <c r="W1287" s="40"/>
      <c r="X1287" s="40"/>
      <c r="Y1287" s="40"/>
    </row>
    <row r="1288" spans="1:25" ht="15" customHeight="1" x14ac:dyDescent="0.2">
      <c r="A1288" s="40"/>
      <c r="B1288" s="275"/>
      <c r="C1288" s="275"/>
      <c r="D1288" s="275"/>
      <c r="E1288" s="275"/>
      <c r="F1288" s="275"/>
      <c r="G1288" s="275" t="s">
        <v>331</v>
      </c>
      <c r="H1288" s="302">
        <v>8.5299999999999994</v>
      </c>
      <c r="I1288" s="275" t="s">
        <v>332</v>
      </c>
      <c r="J1288" s="302">
        <v>0</v>
      </c>
      <c r="K1288" s="275" t="s">
        <v>333</v>
      </c>
      <c r="L1288" s="302">
        <v>8.5299999999999994</v>
      </c>
      <c r="O1288" s="40"/>
      <c r="P1288" s="40"/>
      <c r="Q1288" s="40"/>
      <c r="R1288" s="40"/>
      <c r="S1288" s="40"/>
      <c r="T1288" s="40"/>
      <c r="U1288" s="40"/>
      <c r="V1288" s="40"/>
      <c r="W1288" s="40"/>
      <c r="X1288" s="40"/>
      <c r="Y1288" s="40"/>
    </row>
    <row r="1289" spans="1:25" ht="15" customHeight="1" thickBot="1" x14ac:dyDescent="0.25">
      <c r="A1289" s="40"/>
      <c r="B1289" s="275"/>
      <c r="C1289" s="275"/>
      <c r="D1289" s="275"/>
      <c r="E1289" s="275"/>
      <c r="F1289" s="275"/>
      <c r="G1289" s="275" t="s">
        <v>334</v>
      </c>
      <c r="H1289" s="302">
        <v>20.23</v>
      </c>
      <c r="I1289" s="409"/>
      <c r="J1289" s="409" t="s">
        <v>335</v>
      </c>
      <c r="K1289" s="275"/>
      <c r="L1289" s="302">
        <v>117.45</v>
      </c>
      <c r="O1289" s="40"/>
      <c r="P1289" s="40"/>
      <c r="Q1289" s="40"/>
      <c r="R1289" s="40"/>
      <c r="S1289" s="40"/>
      <c r="T1289" s="40"/>
      <c r="U1289" s="40"/>
      <c r="V1289" s="40"/>
      <c r="W1289" s="40"/>
      <c r="X1289" s="40"/>
      <c r="Y1289" s="40"/>
    </row>
    <row r="1290" spans="1:25" ht="15" customHeight="1" thickTop="1" x14ac:dyDescent="0.2">
      <c r="A1290" s="40"/>
      <c r="B1290" s="289"/>
      <c r="C1290" s="289"/>
      <c r="D1290" s="289"/>
      <c r="E1290" s="289"/>
      <c r="F1290" s="289"/>
      <c r="G1290" s="289"/>
      <c r="H1290" s="289"/>
      <c r="I1290" s="289"/>
      <c r="J1290" s="289"/>
      <c r="K1290" s="289"/>
      <c r="L1290" s="289"/>
      <c r="O1290" s="40"/>
      <c r="P1290" s="40"/>
      <c r="Q1290" s="40"/>
      <c r="R1290" s="40"/>
      <c r="S1290" s="40"/>
      <c r="T1290" s="40"/>
      <c r="U1290" s="40"/>
      <c r="V1290" s="40"/>
      <c r="W1290" s="40"/>
      <c r="X1290" s="40"/>
      <c r="Y1290" s="40"/>
    </row>
    <row r="1291" spans="1:25" ht="15" customHeight="1" x14ac:dyDescent="0.2">
      <c r="A1291" s="40"/>
      <c r="B1291" s="276" t="s">
        <v>1479</v>
      </c>
      <c r="C1291" s="277" t="s">
        <v>28</v>
      </c>
      <c r="D1291" s="276" t="s">
        <v>29</v>
      </c>
      <c r="E1291" s="276" t="s">
        <v>30</v>
      </c>
      <c r="F1291" s="405" t="s">
        <v>318</v>
      </c>
      <c r="G1291" s="405"/>
      <c r="H1291" s="284" t="s">
        <v>31</v>
      </c>
      <c r="I1291" s="277" t="s">
        <v>32</v>
      </c>
      <c r="J1291" s="277" t="s">
        <v>33</v>
      </c>
      <c r="K1291" s="277" t="s">
        <v>35</v>
      </c>
      <c r="L1291" s="281"/>
      <c r="O1291" s="40"/>
      <c r="P1291" s="40"/>
      <c r="Q1291" s="40"/>
      <c r="R1291" s="40"/>
      <c r="S1291" s="40"/>
      <c r="T1291" s="40"/>
      <c r="U1291" s="40"/>
      <c r="V1291" s="40"/>
      <c r="W1291" s="40"/>
      <c r="X1291" s="40"/>
      <c r="Y1291" s="40"/>
    </row>
    <row r="1292" spans="1:25" ht="15" customHeight="1" x14ac:dyDescent="0.2">
      <c r="A1292" s="40"/>
      <c r="B1292" s="273" t="s">
        <v>319</v>
      </c>
      <c r="C1292" s="286" t="s">
        <v>142</v>
      </c>
      <c r="D1292" s="273" t="s">
        <v>143</v>
      </c>
      <c r="E1292" s="273" t="s">
        <v>144</v>
      </c>
      <c r="F1292" s="403" t="s">
        <v>574</v>
      </c>
      <c r="G1292" s="403"/>
      <c r="H1292" s="285" t="s">
        <v>41</v>
      </c>
      <c r="I1292" s="288">
        <v>1</v>
      </c>
      <c r="J1292" s="287">
        <v>26.19</v>
      </c>
      <c r="K1292" s="287">
        <v>26.19</v>
      </c>
      <c r="L1292" s="281"/>
      <c r="O1292" s="40"/>
      <c r="P1292" s="40"/>
      <c r="Q1292" s="40"/>
      <c r="R1292" s="40"/>
      <c r="S1292" s="40"/>
      <c r="T1292" s="40"/>
      <c r="U1292" s="40"/>
      <c r="V1292" s="40"/>
      <c r="W1292" s="40"/>
      <c r="X1292" s="40"/>
      <c r="Y1292" s="40"/>
    </row>
    <row r="1293" spans="1:25" ht="15" customHeight="1" x14ac:dyDescent="0.2">
      <c r="A1293" s="40"/>
      <c r="B1293" s="276" t="s">
        <v>27</v>
      </c>
      <c r="C1293" s="277" t="s">
        <v>28</v>
      </c>
      <c r="D1293" s="276" t="s">
        <v>29</v>
      </c>
      <c r="E1293" s="276" t="s">
        <v>30</v>
      </c>
      <c r="F1293" s="405" t="s">
        <v>318</v>
      </c>
      <c r="G1293" s="406"/>
      <c r="H1293" s="284" t="s">
        <v>31</v>
      </c>
      <c r="I1293" s="277" t="s">
        <v>32</v>
      </c>
      <c r="J1293" s="277" t="s">
        <v>33</v>
      </c>
      <c r="K1293" s="277" t="s">
        <v>35</v>
      </c>
      <c r="L1293" s="281"/>
      <c r="O1293" s="40"/>
      <c r="P1293" s="40"/>
      <c r="Q1293" s="40"/>
      <c r="R1293" s="40"/>
      <c r="S1293" s="40"/>
      <c r="T1293" s="40"/>
      <c r="U1293" s="40"/>
      <c r="V1293" s="40"/>
      <c r="W1293" s="40"/>
      <c r="X1293" s="40"/>
      <c r="Y1293" s="40"/>
    </row>
    <row r="1294" spans="1:25" ht="15" customHeight="1" x14ac:dyDescent="0.2">
      <c r="A1294" s="40"/>
      <c r="B1294" s="274" t="s">
        <v>347</v>
      </c>
      <c r="C1294" s="296" t="s">
        <v>3639</v>
      </c>
      <c r="D1294" s="274" t="s">
        <v>143</v>
      </c>
      <c r="E1294" s="274" t="s">
        <v>2427</v>
      </c>
      <c r="F1294" s="404" t="s">
        <v>586</v>
      </c>
      <c r="G1294" s="404"/>
      <c r="H1294" s="295" t="s">
        <v>578</v>
      </c>
      <c r="I1294" s="298">
        <v>0.4</v>
      </c>
      <c r="J1294" s="297" t="s">
        <v>3640</v>
      </c>
      <c r="K1294" s="280" t="s">
        <v>3753</v>
      </c>
      <c r="O1294" s="40"/>
      <c r="P1294" s="40"/>
      <c r="Q1294" s="40"/>
      <c r="R1294" s="40"/>
      <c r="S1294" s="40"/>
      <c r="T1294" s="40"/>
      <c r="U1294" s="40"/>
      <c r="V1294" s="40"/>
      <c r="W1294" s="40"/>
      <c r="X1294" s="40"/>
      <c r="Y1294" s="40"/>
    </row>
    <row r="1295" spans="1:25" ht="15" customHeight="1" x14ac:dyDescent="0.2">
      <c r="A1295" s="40"/>
      <c r="B1295" s="274" t="s">
        <v>347</v>
      </c>
      <c r="C1295" s="296" t="s">
        <v>3615</v>
      </c>
      <c r="D1295" s="274" t="s">
        <v>143</v>
      </c>
      <c r="E1295" s="274" t="s">
        <v>2418</v>
      </c>
      <c r="F1295" s="404" t="s">
        <v>586</v>
      </c>
      <c r="G1295" s="404"/>
      <c r="H1295" s="295" t="s">
        <v>578</v>
      </c>
      <c r="I1295" s="298">
        <v>0.4</v>
      </c>
      <c r="J1295" s="297" t="s">
        <v>2419</v>
      </c>
      <c r="K1295" s="280" t="s">
        <v>2193</v>
      </c>
      <c r="O1295" s="40"/>
      <c r="P1295" s="40"/>
      <c r="Q1295" s="40"/>
      <c r="R1295" s="40"/>
      <c r="S1295" s="40"/>
      <c r="T1295" s="40"/>
      <c r="U1295" s="40"/>
      <c r="V1295" s="40"/>
      <c r="W1295" s="40"/>
      <c r="X1295" s="40"/>
      <c r="Y1295" s="40"/>
    </row>
    <row r="1296" spans="1:25" ht="15" customHeight="1" x14ac:dyDescent="0.2">
      <c r="A1296" s="40"/>
      <c r="B1296" s="278" t="s">
        <v>319</v>
      </c>
      <c r="C1296" s="291" t="s">
        <v>575</v>
      </c>
      <c r="D1296" s="278" t="s">
        <v>143</v>
      </c>
      <c r="E1296" s="278" t="s">
        <v>576</v>
      </c>
      <c r="F1296" s="407" t="s">
        <v>577</v>
      </c>
      <c r="G1296" s="407"/>
      <c r="H1296" s="290" t="s">
        <v>578</v>
      </c>
      <c r="I1296" s="294">
        <v>0.4</v>
      </c>
      <c r="J1296" s="292" t="s">
        <v>3684</v>
      </c>
      <c r="K1296" s="293" t="s">
        <v>3754</v>
      </c>
      <c r="O1296" s="40"/>
      <c r="P1296" s="40"/>
      <c r="Q1296" s="40"/>
      <c r="R1296" s="40"/>
      <c r="S1296" s="40"/>
      <c r="T1296" s="40"/>
      <c r="U1296" s="40"/>
      <c r="V1296" s="40"/>
      <c r="W1296" s="40"/>
      <c r="X1296" s="40"/>
      <c r="Y1296" s="40"/>
    </row>
    <row r="1297" spans="1:25" ht="15" customHeight="1" x14ac:dyDescent="0.2">
      <c r="A1297" s="40"/>
      <c r="B1297" s="278" t="s">
        <v>319</v>
      </c>
      <c r="C1297" s="291" t="s">
        <v>579</v>
      </c>
      <c r="D1297" s="278" t="s">
        <v>143</v>
      </c>
      <c r="E1297" s="278" t="s">
        <v>580</v>
      </c>
      <c r="F1297" s="407" t="s">
        <v>577</v>
      </c>
      <c r="G1297" s="407"/>
      <c r="H1297" s="290" t="s">
        <v>578</v>
      </c>
      <c r="I1297" s="294">
        <v>0.4</v>
      </c>
      <c r="J1297" s="292" t="s">
        <v>3693</v>
      </c>
      <c r="K1297" s="293" t="s">
        <v>2669</v>
      </c>
      <c r="O1297" s="40"/>
      <c r="P1297" s="40"/>
      <c r="Q1297" s="40"/>
      <c r="R1297" s="40"/>
      <c r="S1297" s="40"/>
      <c r="T1297" s="40"/>
      <c r="U1297" s="40"/>
      <c r="V1297" s="40"/>
      <c r="W1297" s="40"/>
      <c r="X1297" s="40"/>
      <c r="Y1297" s="40"/>
    </row>
    <row r="1298" spans="1:25" ht="15" customHeight="1" x14ac:dyDescent="0.2">
      <c r="A1298" s="40"/>
      <c r="B1298" s="278" t="s">
        <v>319</v>
      </c>
      <c r="C1298" s="291" t="s">
        <v>581</v>
      </c>
      <c r="D1298" s="278" t="s">
        <v>143</v>
      </c>
      <c r="E1298" s="278" t="s">
        <v>582</v>
      </c>
      <c r="F1298" s="407" t="s">
        <v>583</v>
      </c>
      <c r="G1298" s="407"/>
      <c r="H1298" s="290" t="s">
        <v>59</v>
      </c>
      <c r="I1298" s="294">
        <v>2.5000000000000001E-2</v>
      </c>
      <c r="J1298" s="292" t="s">
        <v>3755</v>
      </c>
      <c r="K1298" s="293" t="s">
        <v>3756</v>
      </c>
      <c r="O1298" s="40"/>
      <c r="P1298" s="40"/>
      <c r="Q1298" s="40"/>
      <c r="R1298" s="40"/>
      <c r="S1298" s="40"/>
      <c r="T1298" s="40"/>
      <c r="U1298" s="40"/>
      <c r="V1298" s="40"/>
      <c r="W1298" s="40"/>
      <c r="X1298" s="40"/>
      <c r="Y1298" s="40"/>
    </row>
    <row r="1299" spans="1:25" ht="15" customHeight="1" x14ac:dyDescent="0.2">
      <c r="A1299" s="40"/>
      <c r="B1299" s="408" t="s">
        <v>2416</v>
      </c>
      <c r="C1299" s="406"/>
      <c r="D1299" s="406"/>
      <c r="E1299" s="406"/>
      <c r="F1299" s="406"/>
      <c r="G1299" s="406"/>
      <c r="H1299" s="406"/>
      <c r="I1299" s="406"/>
      <c r="J1299" s="406"/>
      <c r="K1299" s="406"/>
      <c r="O1299" s="40"/>
      <c r="P1299" s="40"/>
      <c r="Q1299" s="40"/>
      <c r="R1299" s="40"/>
      <c r="S1299" s="40"/>
      <c r="T1299" s="40"/>
      <c r="U1299" s="40"/>
      <c r="V1299" s="40"/>
      <c r="W1299" s="40"/>
      <c r="X1299" s="40"/>
      <c r="Y1299" s="40"/>
    </row>
    <row r="1300" spans="1:25" ht="15" customHeight="1" x14ac:dyDescent="0.2">
      <c r="A1300" s="40"/>
      <c r="B1300" s="276" t="s">
        <v>27</v>
      </c>
      <c r="C1300" s="277" t="s">
        <v>28</v>
      </c>
      <c r="D1300" s="276" t="s">
        <v>29</v>
      </c>
      <c r="E1300" s="276" t="s">
        <v>30</v>
      </c>
      <c r="F1300" s="405" t="s">
        <v>318</v>
      </c>
      <c r="G1300" s="406"/>
      <c r="H1300" s="284" t="s">
        <v>31</v>
      </c>
      <c r="I1300" s="277" t="s">
        <v>32</v>
      </c>
      <c r="J1300" s="277" t="s">
        <v>33</v>
      </c>
      <c r="K1300" s="277" t="s">
        <v>35</v>
      </c>
      <c r="O1300" s="40"/>
      <c r="P1300" s="40"/>
      <c r="Q1300" s="40"/>
      <c r="R1300" s="40"/>
      <c r="S1300" s="40"/>
      <c r="T1300" s="40"/>
      <c r="U1300" s="40"/>
      <c r="V1300" s="40"/>
      <c r="W1300" s="40"/>
      <c r="X1300" s="40"/>
      <c r="Y1300" s="40"/>
    </row>
    <row r="1301" spans="1:25" ht="15" customHeight="1" x14ac:dyDescent="0.2">
      <c r="A1301" s="40"/>
      <c r="B1301" s="274" t="s">
        <v>347</v>
      </c>
      <c r="C1301" s="296" t="s">
        <v>3632</v>
      </c>
      <c r="D1301" s="274" t="s">
        <v>143</v>
      </c>
      <c r="E1301" s="274" t="s">
        <v>1193</v>
      </c>
      <c r="F1301" s="404" t="s">
        <v>348</v>
      </c>
      <c r="G1301" s="404"/>
      <c r="H1301" s="295" t="s">
        <v>165</v>
      </c>
      <c r="I1301" s="298">
        <v>1.6000000000000001E-4</v>
      </c>
      <c r="J1301" s="297" t="s">
        <v>2159</v>
      </c>
      <c r="K1301" s="280" t="s">
        <v>2117</v>
      </c>
      <c r="O1301" s="40"/>
      <c r="P1301" s="40"/>
      <c r="Q1301" s="40"/>
      <c r="R1301" s="40"/>
      <c r="S1301" s="40"/>
      <c r="T1301" s="40"/>
      <c r="U1301" s="40"/>
      <c r="V1301" s="40"/>
      <c r="W1301" s="40"/>
      <c r="X1301" s="40"/>
      <c r="Y1301" s="40"/>
    </row>
    <row r="1302" spans="1:25" ht="15" customHeight="1" x14ac:dyDescent="0.2">
      <c r="A1302" s="40"/>
      <c r="B1302" s="274" t="s">
        <v>347</v>
      </c>
      <c r="C1302" s="296" t="s">
        <v>3636</v>
      </c>
      <c r="D1302" s="274" t="s">
        <v>143</v>
      </c>
      <c r="E1302" s="274" t="s">
        <v>2432</v>
      </c>
      <c r="F1302" s="404" t="s">
        <v>348</v>
      </c>
      <c r="G1302" s="404"/>
      <c r="H1302" s="295" t="s">
        <v>2433</v>
      </c>
      <c r="I1302" s="298">
        <v>7.2000000000000005E-4</v>
      </c>
      <c r="J1302" s="297" t="s">
        <v>3637</v>
      </c>
      <c r="K1302" s="280" t="s">
        <v>2170</v>
      </c>
      <c r="O1302" s="40"/>
      <c r="P1302" s="40"/>
      <c r="Q1302" s="40"/>
      <c r="R1302" s="40"/>
      <c r="S1302" s="40"/>
      <c r="T1302" s="40"/>
      <c r="U1302" s="40"/>
      <c r="V1302" s="40"/>
      <c r="W1302" s="40"/>
      <c r="X1302" s="40"/>
      <c r="Y1302" s="40"/>
    </row>
    <row r="1303" spans="1:25" ht="15" customHeight="1" x14ac:dyDescent="0.2">
      <c r="A1303" s="40"/>
      <c r="B1303" s="274" t="s">
        <v>347</v>
      </c>
      <c r="C1303" s="296" t="s">
        <v>3635</v>
      </c>
      <c r="D1303" s="274" t="s">
        <v>143</v>
      </c>
      <c r="E1303" s="274" t="s">
        <v>1169</v>
      </c>
      <c r="F1303" s="404" t="s">
        <v>348</v>
      </c>
      <c r="G1303" s="404"/>
      <c r="H1303" s="295" t="s">
        <v>165</v>
      </c>
      <c r="I1303" s="298">
        <v>1.6199999999999999E-3</v>
      </c>
      <c r="J1303" s="297" t="s">
        <v>1868</v>
      </c>
      <c r="K1303" s="280" t="s">
        <v>2144</v>
      </c>
      <c r="O1303" s="40"/>
      <c r="P1303" s="40"/>
      <c r="Q1303" s="40"/>
      <c r="R1303" s="40"/>
      <c r="S1303" s="40"/>
      <c r="T1303" s="40"/>
      <c r="U1303" s="40"/>
      <c r="V1303" s="40"/>
      <c r="W1303" s="40"/>
      <c r="X1303" s="40"/>
      <c r="Y1303" s="40"/>
    </row>
    <row r="1304" spans="1:25" ht="15" customHeight="1" x14ac:dyDescent="0.2">
      <c r="A1304" s="40"/>
      <c r="B1304" s="274" t="s">
        <v>347</v>
      </c>
      <c r="C1304" s="296" t="s">
        <v>3601</v>
      </c>
      <c r="D1304" s="274" t="s">
        <v>143</v>
      </c>
      <c r="E1304" s="274" t="s">
        <v>1165</v>
      </c>
      <c r="F1304" s="404" t="s">
        <v>348</v>
      </c>
      <c r="G1304" s="404"/>
      <c r="H1304" s="295" t="s">
        <v>165</v>
      </c>
      <c r="I1304" s="298">
        <v>4.0499999999999998E-3</v>
      </c>
      <c r="J1304" s="297" t="s">
        <v>3602</v>
      </c>
      <c r="K1304" s="280" t="s">
        <v>3683</v>
      </c>
      <c r="O1304" s="40"/>
      <c r="P1304" s="40"/>
      <c r="Q1304" s="40"/>
      <c r="R1304" s="40"/>
      <c r="S1304" s="40"/>
      <c r="T1304" s="40"/>
      <c r="U1304" s="40"/>
      <c r="V1304" s="40"/>
      <c r="W1304" s="40"/>
      <c r="X1304" s="40"/>
      <c r="Y1304" s="40"/>
    </row>
    <row r="1305" spans="1:25" ht="15" customHeight="1" x14ac:dyDescent="0.2">
      <c r="A1305" s="40"/>
      <c r="B1305" s="274" t="s">
        <v>347</v>
      </c>
      <c r="C1305" s="296" t="s">
        <v>3586</v>
      </c>
      <c r="D1305" s="274" t="s">
        <v>143</v>
      </c>
      <c r="E1305" s="274" t="s">
        <v>1162</v>
      </c>
      <c r="F1305" s="404" t="s">
        <v>348</v>
      </c>
      <c r="G1305" s="404"/>
      <c r="H1305" s="295" t="s">
        <v>165</v>
      </c>
      <c r="I1305" s="298">
        <v>1.4999999999999999E-4</v>
      </c>
      <c r="J1305" s="297" t="s">
        <v>2140</v>
      </c>
      <c r="K1305" s="280" t="s">
        <v>2117</v>
      </c>
      <c r="O1305" s="40"/>
      <c r="P1305" s="40"/>
      <c r="Q1305" s="40"/>
      <c r="R1305" s="40"/>
      <c r="S1305" s="40"/>
      <c r="T1305" s="40"/>
      <c r="U1305" s="40"/>
      <c r="V1305" s="40"/>
      <c r="W1305" s="40"/>
      <c r="X1305" s="40"/>
      <c r="Y1305" s="40"/>
    </row>
    <row r="1306" spans="1:25" ht="15" customHeight="1" x14ac:dyDescent="0.2">
      <c r="A1306" s="40"/>
      <c r="B1306" s="274" t="s">
        <v>347</v>
      </c>
      <c r="C1306" s="296" t="s">
        <v>3682</v>
      </c>
      <c r="D1306" s="274" t="s">
        <v>143</v>
      </c>
      <c r="E1306" s="274" t="s">
        <v>2480</v>
      </c>
      <c r="F1306" s="404" t="s">
        <v>348</v>
      </c>
      <c r="G1306" s="404"/>
      <c r="H1306" s="295" t="s">
        <v>900</v>
      </c>
      <c r="I1306" s="298">
        <v>7.5</v>
      </c>
      <c r="J1306" s="297" t="s">
        <v>3683</v>
      </c>
      <c r="K1306" s="280" t="s">
        <v>3759</v>
      </c>
      <c r="O1306" s="40"/>
      <c r="P1306" s="40"/>
      <c r="Q1306" s="40"/>
      <c r="R1306" s="40"/>
      <c r="S1306" s="40"/>
      <c r="T1306" s="40"/>
      <c r="U1306" s="40"/>
      <c r="V1306" s="40"/>
      <c r="W1306" s="40"/>
      <c r="X1306" s="40"/>
      <c r="Y1306" s="40"/>
    </row>
    <row r="1307" spans="1:25" ht="15" customHeight="1" x14ac:dyDescent="0.2">
      <c r="A1307" s="40"/>
      <c r="B1307" s="274" t="s">
        <v>347</v>
      </c>
      <c r="C1307" s="296" t="s">
        <v>3596</v>
      </c>
      <c r="D1307" s="274" t="s">
        <v>143</v>
      </c>
      <c r="E1307" s="274" t="s">
        <v>2437</v>
      </c>
      <c r="F1307" s="404" t="s">
        <v>348</v>
      </c>
      <c r="G1307" s="404"/>
      <c r="H1307" s="295" t="s">
        <v>165</v>
      </c>
      <c r="I1307" s="298">
        <v>5.4000000000000001E-4</v>
      </c>
      <c r="J1307" s="297" t="s">
        <v>3597</v>
      </c>
      <c r="K1307" s="280" t="s">
        <v>2117</v>
      </c>
      <c r="O1307" s="40"/>
      <c r="P1307" s="40"/>
      <c r="Q1307" s="40"/>
      <c r="R1307" s="40"/>
      <c r="S1307" s="40"/>
      <c r="T1307" s="40"/>
      <c r="U1307" s="40"/>
      <c r="V1307" s="40"/>
      <c r="W1307" s="40"/>
      <c r="X1307" s="40"/>
      <c r="Y1307" s="40"/>
    </row>
    <row r="1308" spans="1:25" ht="15" customHeight="1" x14ac:dyDescent="0.2">
      <c r="A1308" s="40"/>
      <c r="B1308" s="274" t="s">
        <v>347</v>
      </c>
      <c r="C1308" s="296" t="s">
        <v>3626</v>
      </c>
      <c r="D1308" s="274" t="s">
        <v>143</v>
      </c>
      <c r="E1308" s="274" t="s">
        <v>2434</v>
      </c>
      <c r="F1308" s="404" t="s">
        <v>348</v>
      </c>
      <c r="G1308" s="404"/>
      <c r="H1308" s="295" t="s">
        <v>2433</v>
      </c>
      <c r="I1308" s="298">
        <v>2.0699999999999998E-3</v>
      </c>
      <c r="J1308" s="297" t="s">
        <v>3627</v>
      </c>
      <c r="K1308" s="280" t="s">
        <v>2144</v>
      </c>
      <c r="O1308" s="40"/>
      <c r="P1308" s="40"/>
      <c r="Q1308" s="40"/>
      <c r="R1308" s="40"/>
      <c r="S1308" s="40"/>
      <c r="T1308" s="40"/>
      <c r="U1308" s="40"/>
      <c r="V1308" s="40"/>
      <c r="W1308" s="40"/>
      <c r="X1308" s="40"/>
      <c r="Y1308" s="40"/>
    </row>
    <row r="1309" spans="1:25" ht="15" customHeight="1" x14ac:dyDescent="0.2">
      <c r="A1309" s="40"/>
      <c r="B1309" s="274" t="s">
        <v>347</v>
      </c>
      <c r="C1309" s="296" t="s">
        <v>3600</v>
      </c>
      <c r="D1309" s="274" t="s">
        <v>143</v>
      </c>
      <c r="E1309" s="274" t="s">
        <v>1189</v>
      </c>
      <c r="F1309" s="404" t="s">
        <v>348</v>
      </c>
      <c r="G1309" s="404"/>
      <c r="H1309" s="295" t="s">
        <v>165</v>
      </c>
      <c r="I1309" s="298">
        <v>2.7999999999999998E-4</v>
      </c>
      <c r="J1309" s="297" t="s">
        <v>2148</v>
      </c>
      <c r="K1309" s="280" t="s">
        <v>2117</v>
      </c>
      <c r="O1309" s="40"/>
      <c r="P1309" s="40"/>
      <c r="Q1309" s="40"/>
      <c r="R1309" s="40"/>
      <c r="S1309" s="40"/>
      <c r="T1309" s="40"/>
      <c r="U1309" s="40"/>
      <c r="V1309" s="40"/>
      <c r="W1309" s="40"/>
      <c r="X1309" s="40"/>
      <c r="Y1309" s="40"/>
    </row>
    <row r="1310" spans="1:25" ht="15" customHeight="1" x14ac:dyDescent="0.2">
      <c r="A1310" s="40"/>
      <c r="B1310" s="274" t="s">
        <v>347</v>
      </c>
      <c r="C1310" s="296" t="s">
        <v>3646</v>
      </c>
      <c r="D1310" s="274" t="s">
        <v>143</v>
      </c>
      <c r="E1310" s="274" t="s">
        <v>3647</v>
      </c>
      <c r="F1310" s="404" t="s">
        <v>348</v>
      </c>
      <c r="G1310" s="404"/>
      <c r="H1310" s="295" t="s">
        <v>1160</v>
      </c>
      <c r="I1310" s="298">
        <v>7.2000000000000005E-4</v>
      </c>
      <c r="J1310" s="297" t="s">
        <v>3648</v>
      </c>
      <c r="K1310" s="280" t="s">
        <v>2117</v>
      </c>
      <c r="O1310" s="40"/>
      <c r="P1310" s="40"/>
      <c r="Q1310" s="40"/>
      <c r="R1310" s="40"/>
      <c r="S1310" s="40"/>
      <c r="T1310" s="40"/>
      <c r="U1310" s="40"/>
      <c r="V1310" s="40"/>
      <c r="W1310" s="40"/>
      <c r="X1310" s="40"/>
      <c r="Y1310" s="40"/>
    </row>
    <row r="1311" spans="1:25" ht="15" customHeight="1" x14ac:dyDescent="0.2">
      <c r="A1311" s="40"/>
      <c r="B1311" s="274" t="s">
        <v>347</v>
      </c>
      <c r="C1311" s="296" t="s">
        <v>3649</v>
      </c>
      <c r="D1311" s="274" t="s">
        <v>143</v>
      </c>
      <c r="E1311" s="274" t="s">
        <v>1185</v>
      </c>
      <c r="F1311" s="404" t="s">
        <v>348</v>
      </c>
      <c r="G1311" s="404"/>
      <c r="H1311" s="295" t="s">
        <v>165</v>
      </c>
      <c r="I1311" s="298">
        <v>8.0000000000000007E-5</v>
      </c>
      <c r="J1311" s="297" t="s">
        <v>3650</v>
      </c>
      <c r="K1311" s="280" t="s">
        <v>2117</v>
      </c>
      <c r="O1311" s="40"/>
      <c r="P1311" s="40"/>
      <c r="Q1311" s="40"/>
      <c r="R1311" s="40"/>
      <c r="S1311" s="40"/>
      <c r="T1311" s="40"/>
      <c r="U1311" s="40"/>
      <c r="V1311" s="40"/>
      <c r="W1311" s="40"/>
      <c r="X1311" s="40"/>
      <c r="Y1311" s="40"/>
    </row>
    <row r="1312" spans="1:25" ht="15" customHeight="1" x14ac:dyDescent="0.2">
      <c r="A1312" s="40"/>
      <c r="B1312" s="274" t="s">
        <v>347</v>
      </c>
      <c r="C1312" s="296" t="s">
        <v>3615</v>
      </c>
      <c r="D1312" s="274" t="s">
        <v>143</v>
      </c>
      <c r="E1312" s="274" t="s">
        <v>2418</v>
      </c>
      <c r="F1312" s="404" t="s">
        <v>586</v>
      </c>
      <c r="G1312" s="404"/>
      <c r="H1312" s="295" t="s">
        <v>578</v>
      </c>
      <c r="I1312" s="298">
        <v>0.5</v>
      </c>
      <c r="J1312" s="297" t="s">
        <v>2419</v>
      </c>
      <c r="K1312" s="280" t="s">
        <v>2537</v>
      </c>
      <c r="O1312" s="40"/>
      <c r="P1312" s="40"/>
      <c r="Q1312" s="40"/>
      <c r="R1312" s="40"/>
      <c r="S1312" s="40"/>
      <c r="T1312" s="40"/>
      <c r="U1312" s="40"/>
      <c r="V1312" s="40"/>
      <c r="W1312" s="40"/>
      <c r="X1312" s="40"/>
      <c r="Y1312" s="40"/>
    </row>
    <row r="1313" spans="1:25" ht="15" customHeight="1" x14ac:dyDescent="0.2">
      <c r="A1313" s="40"/>
      <c r="B1313" s="274" t="s">
        <v>347</v>
      </c>
      <c r="C1313" s="296" t="s">
        <v>3631</v>
      </c>
      <c r="D1313" s="274" t="s">
        <v>143</v>
      </c>
      <c r="E1313" s="274" t="s">
        <v>2435</v>
      </c>
      <c r="F1313" s="404" t="s">
        <v>348</v>
      </c>
      <c r="G1313" s="404"/>
      <c r="H1313" s="295" t="s">
        <v>165</v>
      </c>
      <c r="I1313" s="298">
        <v>1E-4</v>
      </c>
      <c r="J1313" s="297" t="s">
        <v>2122</v>
      </c>
      <c r="K1313" s="280" t="s">
        <v>2135</v>
      </c>
      <c r="O1313" s="40"/>
      <c r="P1313" s="40"/>
      <c r="Q1313" s="40"/>
      <c r="R1313" s="40"/>
      <c r="S1313" s="40"/>
      <c r="T1313" s="40"/>
      <c r="U1313" s="40"/>
      <c r="V1313" s="40"/>
      <c r="W1313" s="40"/>
      <c r="X1313" s="40"/>
      <c r="Y1313" s="40"/>
    </row>
    <row r="1314" spans="1:25" ht="15" customHeight="1" x14ac:dyDescent="0.2">
      <c r="A1314" s="40"/>
      <c r="B1314" s="274" t="s">
        <v>347</v>
      </c>
      <c r="C1314" s="296" t="s">
        <v>3633</v>
      </c>
      <c r="D1314" s="274" t="s">
        <v>143</v>
      </c>
      <c r="E1314" s="274" t="s">
        <v>1187</v>
      </c>
      <c r="F1314" s="404" t="s">
        <v>348</v>
      </c>
      <c r="G1314" s="404"/>
      <c r="H1314" s="295" t="s">
        <v>165</v>
      </c>
      <c r="I1314" s="298">
        <v>4.0000000000000003E-5</v>
      </c>
      <c r="J1314" s="297" t="s">
        <v>2150</v>
      </c>
      <c r="K1314" s="280" t="s">
        <v>2117</v>
      </c>
      <c r="O1314" s="40"/>
      <c r="P1314" s="40"/>
      <c r="Q1314" s="40"/>
      <c r="R1314" s="40"/>
      <c r="S1314" s="40"/>
      <c r="T1314" s="40"/>
      <c r="U1314" s="40"/>
      <c r="V1314" s="40"/>
      <c r="W1314" s="40"/>
      <c r="X1314" s="40"/>
      <c r="Y1314" s="40"/>
    </row>
    <row r="1315" spans="1:25" ht="15" customHeight="1" x14ac:dyDescent="0.2">
      <c r="A1315" s="40"/>
      <c r="B1315" s="274" t="s">
        <v>347</v>
      </c>
      <c r="C1315" s="296" t="s">
        <v>3625</v>
      </c>
      <c r="D1315" s="274" t="s">
        <v>143</v>
      </c>
      <c r="E1315" s="274" t="s">
        <v>1188</v>
      </c>
      <c r="F1315" s="404" t="s">
        <v>348</v>
      </c>
      <c r="G1315" s="404"/>
      <c r="H1315" s="295" t="s">
        <v>165</v>
      </c>
      <c r="I1315" s="298">
        <v>4.0000000000000003E-5</v>
      </c>
      <c r="J1315" s="297" t="s">
        <v>1865</v>
      </c>
      <c r="K1315" s="280" t="s">
        <v>2117</v>
      </c>
      <c r="O1315" s="40"/>
      <c r="P1315" s="40"/>
      <c r="Q1315" s="40"/>
      <c r="R1315" s="40"/>
      <c r="S1315" s="40"/>
      <c r="T1315" s="40"/>
      <c r="U1315" s="40"/>
      <c r="V1315" s="40"/>
      <c r="W1315" s="40"/>
      <c r="X1315" s="40"/>
      <c r="Y1315" s="40"/>
    </row>
    <row r="1316" spans="1:25" ht="15" customHeight="1" x14ac:dyDescent="0.2">
      <c r="A1316" s="40"/>
      <c r="B1316" s="274" t="s">
        <v>347</v>
      </c>
      <c r="C1316" s="296" t="s">
        <v>3587</v>
      </c>
      <c r="D1316" s="274" t="s">
        <v>143</v>
      </c>
      <c r="E1316" s="274" t="s">
        <v>2436</v>
      </c>
      <c r="F1316" s="404" t="s">
        <v>348</v>
      </c>
      <c r="G1316" s="404"/>
      <c r="H1316" s="295" t="s">
        <v>165</v>
      </c>
      <c r="I1316" s="298">
        <v>1.8000000000000001E-4</v>
      </c>
      <c r="J1316" s="297" t="s">
        <v>3588</v>
      </c>
      <c r="K1316" s="280" t="s">
        <v>2117</v>
      </c>
      <c r="O1316" s="40"/>
      <c r="P1316" s="40"/>
      <c r="Q1316" s="40"/>
      <c r="R1316" s="40"/>
      <c r="S1316" s="40"/>
      <c r="T1316" s="40"/>
      <c r="U1316" s="40"/>
      <c r="V1316" s="40"/>
      <c r="W1316" s="40"/>
      <c r="X1316" s="40"/>
      <c r="Y1316" s="40"/>
    </row>
    <row r="1317" spans="1:25" ht="15" customHeight="1" x14ac:dyDescent="0.2">
      <c r="A1317" s="40"/>
      <c r="B1317" s="274" t="s">
        <v>347</v>
      </c>
      <c r="C1317" s="296" t="s">
        <v>3605</v>
      </c>
      <c r="D1317" s="274" t="s">
        <v>143</v>
      </c>
      <c r="E1317" s="274" t="s">
        <v>1192</v>
      </c>
      <c r="F1317" s="404" t="s">
        <v>348</v>
      </c>
      <c r="G1317" s="404"/>
      <c r="H1317" s="295" t="s">
        <v>165</v>
      </c>
      <c r="I1317" s="298">
        <v>8.0000000000000007E-5</v>
      </c>
      <c r="J1317" s="297" t="s">
        <v>2153</v>
      </c>
      <c r="K1317" s="280" t="s">
        <v>2117</v>
      </c>
      <c r="O1317" s="40"/>
      <c r="P1317" s="40"/>
      <c r="Q1317" s="40"/>
      <c r="R1317" s="40"/>
      <c r="S1317" s="40"/>
      <c r="T1317" s="40"/>
      <c r="U1317" s="40"/>
      <c r="V1317" s="40"/>
      <c r="W1317" s="40"/>
      <c r="X1317" s="40"/>
      <c r="Y1317" s="40"/>
    </row>
    <row r="1318" spans="1:25" ht="15" customHeight="1" x14ac:dyDescent="0.2">
      <c r="A1318" s="40"/>
      <c r="B1318" s="274" t="s">
        <v>347</v>
      </c>
      <c r="C1318" s="296" t="s">
        <v>3598</v>
      </c>
      <c r="D1318" s="274" t="s">
        <v>143</v>
      </c>
      <c r="E1318" s="274" t="s">
        <v>1159</v>
      </c>
      <c r="F1318" s="404" t="s">
        <v>348</v>
      </c>
      <c r="G1318" s="404"/>
      <c r="H1318" s="295" t="s">
        <v>165</v>
      </c>
      <c r="I1318" s="298">
        <v>1.3500000000000001E-3</v>
      </c>
      <c r="J1318" s="297" t="s">
        <v>3599</v>
      </c>
      <c r="K1318" s="280" t="s">
        <v>3745</v>
      </c>
      <c r="O1318" s="40"/>
      <c r="P1318" s="40"/>
      <c r="Q1318" s="40"/>
      <c r="R1318" s="40"/>
      <c r="S1318" s="40"/>
      <c r="T1318" s="40"/>
      <c r="U1318" s="40"/>
      <c r="V1318" s="40"/>
      <c r="W1318" s="40"/>
      <c r="X1318" s="40"/>
      <c r="Y1318" s="40"/>
    </row>
    <row r="1319" spans="1:25" ht="15" customHeight="1" x14ac:dyDescent="0.2">
      <c r="A1319" s="40"/>
      <c r="B1319" s="274" t="s">
        <v>347</v>
      </c>
      <c r="C1319" s="296" t="s">
        <v>3604</v>
      </c>
      <c r="D1319" s="274" t="s">
        <v>143</v>
      </c>
      <c r="E1319" s="274" t="s">
        <v>1164</v>
      </c>
      <c r="F1319" s="404" t="s">
        <v>809</v>
      </c>
      <c r="G1319" s="404"/>
      <c r="H1319" s="295" t="s">
        <v>165</v>
      </c>
      <c r="I1319" s="298">
        <v>4.0499999999999998E-3</v>
      </c>
      <c r="J1319" s="297" t="s">
        <v>2145</v>
      </c>
      <c r="K1319" s="280" t="s">
        <v>2137</v>
      </c>
      <c r="O1319" s="40"/>
      <c r="P1319" s="40"/>
      <c r="Q1319" s="40"/>
      <c r="R1319" s="40"/>
      <c r="S1319" s="40"/>
      <c r="T1319" s="40"/>
      <c r="U1319" s="40"/>
      <c r="V1319" s="40"/>
      <c r="W1319" s="40"/>
      <c r="X1319" s="40"/>
      <c r="Y1319" s="40"/>
    </row>
    <row r="1320" spans="1:25" ht="15" customHeight="1" x14ac:dyDescent="0.2">
      <c r="A1320" s="40"/>
      <c r="B1320" s="274" t="s">
        <v>347</v>
      </c>
      <c r="C1320" s="296" t="s">
        <v>3651</v>
      </c>
      <c r="D1320" s="274" t="s">
        <v>143</v>
      </c>
      <c r="E1320" s="274" t="s">
        <v>1184</v>
      </c>
      <c r="F1320" s="404" t="s">
        <v>348</v>
      </c>
      <c r="G1320" s="404"/>
      <c r="H1320" s="295" t="s">
        <v>165</v>
      </c>
      <c r="I1320" s="298">
        <v>1.6000000000000001E-4</v>
      </c>
      <c r="J1320" s="297" t="s">
        <v>2163</v>
      </c>
      <c r="K1320" s="280" t="s">
        <v>2117</v>
      </c>
      <c r="O1320" s="40"/>
      <c r="P1320" s="40"/>
      <c r="Q1320" s="40"/>
      <c r="R1320" s="40"/>
      <c r="S1320" s="40"/>
      <c r="T1320" s="40"/>
      <c r="U1320" s="40"/>
      <c r="V1320" s="40"/>
      <c r="W1320" s="40"/>
      <c r="X1320" s="40"/>
      <c r="Y1320" s="40"/>
    </row>
    <row r="1321" spans="1:25" ht="15" customHeight="1" x14ac:dyDescent="0.2">
      <c r="A1321" s="40"/>
      <c r="B1321" s="274" t="s">
        <v>347</v>
      </c>
      <c r="C1321" s="296" t="s">
        <v>3583</v>
      </c>
      <c r="D1321" s="274" t="s">
        <v>143</v>
      </c>
      <c r="E1321" s="274" t="s">
        <v>1158</v>
      </c>
      <c r="F1321" s="404" t="s">
        <v>348</v>
      </c>
      <c r="G1321" s="404"/>
      <c r="H1321" s="295" t="s">
        <v>165</v>
      </c>
      <c r="I1321" s="298">
        <v>9.1619999999999993E-2</v>
      </c>
      <c r="J1321" s="297" t="s">
        <v>1850</v>
      </c>
      <c r="K1321" s="280" t="s">
        <v>3757</v>
      </c>
      <c r="O1321" s="40"/>
      <c r="P1321" s="40"/>
      <c r="Q1321" s="40"/>
      <c r="R1321" s="40"/>
      <c r="S1321" s="40"/>
      <c r="T1321" s="40"/>
      <c r="U1321" s="40"/>
      <c r="V1321" s="40"/>
      <c r="W1321" s="40"/>
      <c r="X1321" s="40"/>
      <c r="Y1321" s="40"/>
    </row>
    <row r="1322" spans="1:25" ht="15" customHeight="1" x14ac:dyDescent="0.2">
      <c r="A1322" s="40"/>
      <c r="B1322" s="274" t="s">
        <v>347</v>
      </c>
      <c r="C1322" s="296" t="s">
        <v>3634</v>
      </c>
      <c r="D1322" s="274" t="s">
        <v>143</v>
      </c>
      <c r="E1322" s="274" t="s">
        <v>1168</v>
      </c>
      <c r="F1322" s="404" t="s">
        <v>348</v>
      </c>
      <c r="G1322" s="404"/>
      <c r="H1322" s="295" t="s">
        <v>165</v>
      </c>
      <c r="I1322" s="298">
        <v>4.0499999999999998E-3</v>
      </c>
      <c r="J1322" s="297" t="s">
        <v>2138</v>
      </c>
      <c r="K1322" s="280" t="s">
        <v>2135</v>
      </c>
      <c r="O1322" s="40"/>
      <c r="P1322" s="40"/>
      <c r="Q1322" s="40"/>
      <c r="R1322" s="40"/>
      <c r="S1322" s="40"/>
      <c r="T1322" s="40"/>
      <c r="U1322" s="40"/>
      <c r="V1322" s="40"/>
      <c r="W1322" s="40"/>
      <c r="X1322" s="40"/>
      <c r="Y1322" s="40"/>
    </row>
    <row r="1323" spans="1:25" ht="15" customHeight="1" x14ac:dyDescent="0.2">
      <c r="A1323" s="40"/>
      <c r="B1323" s="274" t="s">
        <v>347</v>
      </c>
      <c r="C1323" s="296" t="s">
        <v>3594</v>
      </c>
      <c r="D1323" s="274" t="s">
        <v>143</v>
      </c>
      <c r="E1323" s="274" t="s">
        <v>1171</v>
      </c>
      <c r="F1323" s="404" t="s">
        <v>348</v>
      </c>
      <c r="G1323" s="404"/>
      <c r="H1323" s="295" t="s">
        <v>165</v>
      </c>
      <c r="I1323" s="298">
        <v>1E-4</v>
      </c>
      <c r="J1323" s="297" t="s">
        <v>2139</v>
      </c>
      <c r="K1323" s="280" t="s">
        <v>2117</v>
      </c>
      <c r="O1323" s="40"/>
      <c r="P1323" s="40"/>
      <c r="Q1323" s="40"/>
      <c r="R1323" s="40"/>
      <c r="S1323" s="40"/>
      <c r="T1323" s="40"/>
      <c r="U1323" s="40"/>
      <c r="V1323" s="40"/>
      <c r="W1323" s="40"/>
      <c r="X1323" s="40"/>
      <c r="Y1323" s="40"/>
    </row>
    <row r="1324" spans="1:25" ht="15" customHeight="1" x14ac:dyDescent="0.2">
      <c r="A1324" s="40"/>
      <c r="B1324" s="274" t="s">
        <v>347</v>
      </c>
      <c r="C1324" s="296" t="s">
        <v>3611</v>
      </c>
      <c r="D1324" s="274" t="s">
        <v>143</v>
      </c>
      <c r="E1324" s="274" t="s">
        <v>1190</v>
      </c>
      <c r="F1324" s="404" t="s">
        <v>348</v>
      </c>
      <c r="G1324" s="404"/>
      <c r="H1324" s="295" t="s">
        <v>197</v>
      </c>
      <c r="I1324" s="298">
        <v>2.7999999999999998E-4</v>
      </c>
      <c r="J1324" s="297" t="s">
        <v>2154</v>
      </c>
      <c r="K1324" s="280" t="s">
        <v>2117</v>
      </c>
      <c r="O1324" s="40"/>
      <c r="P1324" s="40"/>
      <c r="Q1324" s="40"/>
      <c r="R1324" s="40"/>
      <c r="S1324" s="40"/>
      <c r="T1324" s="40"/>
      <c r="U1324" s="40"/>
      <c r="V1324" s="40"/>
      <c r="W1324" s="40"/>
      <c r="X1324" s="40"/>
      <c r="Y1324" s="40"/>
    </row>
    <row r="1325" spans="1:25" ht="15" customHeight="1" x14ac:dyDescent="0.2">
      <c r="A1325" s="40"/>
      <c r="B1325" s="274" t="s">
        <v>347</v>
      </c>
      <c r="C1325" s="296" t="s">
        <v>3721</v>
      </c>
      <c r="D1325" s="274" t="s">
        <v>143</v>
      </c>
      <c r="E1325" s="274" t="s">
        <v>2533</v>
      </c>
      <c r="F1325" s="404" t="s">
        <v>348</v>
      </c>
      <c r="G1325" s="404"/>
      <c r="H1325" s="295" t="s">
        <v>59</v>
      </c>
      <c r="I1325" s="298">
        <v>2.7E-2</v>
      </c>
      <c r="J1325" s="297" t="s">
        <v>3722</v>
      </c>
      <c r="K1325" s="280" t="s">
        <v>3758</v>
      </c>
      <c r="O1325" s="40"/>
      <c r="P1325" s="40"/>
      <c r="Q1325" s="40"/>
      <c r="R1325" s="40"/>
      <c r="S1325" s="40"/>
      <c r="T1325" s="40"/>
      <c r="U1325" s="40"/>
      <c r="V1325" s="40"/>
      <c r="W1325" s="40"/>
      <c r="X1325" s="40"/>
      <c r="Y1325" s="40"/>
    </row>
    <row r="1326" spans="1:25" ht="15" customHeight="1" x14ac:dyDescent="0.2">
      <c r="A1326" s="40"/>
      <c r="B1326" s="274" t="s">
        <v>347</v>
      </c>
      <c r="C1326" s="296" t="s">
        <v>3639</v>
      </c>
      <c r="D1326" s="274" t="s">
        <v>143</v>
      </c>
      <c r="E1326" s="274" t="s">
        <v>2427</v>
      </c>
      <c r="F1326" s="404" t="s">
        <v>586</v>
      </c>
      <c r="G1326" s="404"/>
      <c r="H1326" s="295" t="s">
        <v>578</v>
      </c>
      <c r="I1326" s="298">
        <v>0.4</v>
      </c>
      <c r="J1326" s="297" t="s">
        <v>3640</v>
      </c>
      <c r="K1326" s="280" t="s">
        <v>3753</v>
      </c>
      <c r="L1326" s="281"/>
      <c r="O1326" s="40"/>
      <c r="P1326" s="40"/>
      <c r="Q1326" s="40"/>
      <c r="R1326" s="40"/>
      <c r="S1326" s="40"/>
      <c r="T1326" s="40"/>
      <c r="U1326" s="40"/>
      <c r="V1326" s="40"/>
      <c r="W1326" s="40"/>
      <c r="X1326" s="40"/>
      <c r="Y1326" s="40"/>
    </row>
    <row r="1327" spans="1:25" ht="15" customHeight="1" x14ac:dyDescent="0.2">
      <c r="A1327" s="40"/>
      <c r="B1327" s="274" t="s">
        <v>347</v>
      </c>
      <c r="C1327" s="296" t="s">
        <v>3645</v>
      </c>
      <c r="D1327" s="274" t="s">
        <v>143</v>
      </c>
      <c r="E1327" s="274" t="s">
        <v>1161</v>
      </c>
      <c r="F1327" s="404" t="s">
        <v>348</v>
      </c>
      <c r="G1327" s="404"/>
      <c r="H1327" s="295" t="s">
        <v>165</v>
      </c>
      <c r="I1327" s="298">
        <v>7.3209999999999997E-2</v>
      </c>
      <c r="J1327" s="297" t="s">
        <v>2143</v>
      </c>
      <c r="K1327" s="280" t="s">
        <v>2128</v>
      </c>
      <c r="L1327" s="281"/>
      <c r="O1327" s="40"/>
      <c r="P1327" s="40"/>
      <c r="Q1327" s="40"/>
      <c r="R1327" s="40"/>
      <c r="S1327" s="40"/>
      <c r="T1327" s="40"/>
      <c r="U1327" s="40"/>
      <c r="V1327" s="40"/>
      <c r="W1327" s="40"/>
      <c r="X1327" s="40"/>
      <c r="Y1327" s="40"/>
    </row>
    <row r="1328" spans="1:25" ht="15" customHeight="1" x14ac:dyDescent="0.2">
      <c r="A1328" s="40"/>
      <c r="B1328" s="274" t="s">
        <v>347</v>
      </c>
      <c r="C1328" s="296" t="s">
        <v>3616</v>
      </c>
      <c r="D1328" s="274" t="s">
        <v>143</v>
      </c>
      <c r="E1328" s="274" t="s">
        <v>1170</v>
      </c>
      <c r="F1328" s="404" t="s">
        <v>809</v>
      </c>
      <c r="G1328" s="404"/>
      <c r="H1328" s="295" t="s">
        <v>165</v>
      </c>
      <c r="I1328" s="298">
        <v>9.1619999999999993E-2</v>
      </c>
      <c r="J1328" s="297" t="s">
        <v>1858</v>
      </c>
      <c r="K1328" s="280" t="s">
        <v>1977</v>
      </c>
      <c r="L1328" s="281"/>
      <c r="O1328" s="40"/>
      <c r="P1328" s="40"/>
      <c r="Q1328" s="40"/>
      <c r="R1328" s="40"/>
      <c r="S1328" s="40"/>
      <c r="T1328" s="40"/>
      <c r="U1328" s="40"/>
      <c r="V1328" s="40"/>
      <c r="W1328" s="40"/>
      <c r="X1328" s="40"/>
      <c r="Y1328" s="40"/>
    </row>
    <row r="1329" spans="1:25" ht="15" customHeight="1" x14ac:dyDescent="0.2">
      <c r="A1329" s="40"/>
      <c r="B1329" s="274" t="s">
        <v>347</v>
      </c>
      <c r="C1329" s="296" t="s">
        <v>3584</v>
      </c>
      <c r="D1329" s="274" t="s">
        <v>143</v>
      </c>
      <c r="E1329" s="274" t="s">
        <v>1191</v>
      </c>
      <c r="F1329" s="404" t="s">
        <v>348</v>
      </c>
      <c r="G1329" s="404"/>
      <c r="H1329" s="295" t="s">
        <v>165</v>
      </c>
      <c r="I1329" s="298">
        <v>4.0000000000000003E-5</v>
      </c>
      <c r="J1329" s="297" t="s">
        <v>2156</v>
      </c>
      <c r="K1329" s="280" t="s">
        <v>2135</v>
      </c>
      <c r="L1329" s="281"/>
      <c r="O1329" s="40"/>
      <c r="P1329" s="40"/>
      <c r="Q1329" s="40"/>
      <c r="R1329" s="40"/>
      <c r="S1329" s="40"/>
      <c r="T1329" s="40"/>
      <c r="U1329" s="40"/>
      <c r="V1329" s="40"/>
      <c r="W1329" s="40"/>
      <c r="X1329" s="40"/>
      <c r="Y1329" s="40"/>
    </row>
    <row r="1330" spans="1:25" ht="15" customHeight="1" x14ac:dyDescent="0.2">
      <c r="A1330" s="40"/>
      <c r="B1330" s="274" t="s">
        <v>347</v>
      </c>
      <c r="C1330" s="296" t="s">
        <v>3613</v>
      </c>
      <c r="D1330" s="274" t="s">
        <v>143</v>
      </c>
      <c r="E1330" s="274" t="s">
        <v>1163</v>
      </c>
      <c r="F1330" s="404" t="s">
        <v>348</v>
      </c>
      <c r="G1330" s="404"/>
      <c r="H1330" s="295" t="s">
        <v>165</v>
      </c>
      <c r="I1330" s="298">
        <v>5.0000000000000002E-5</v>
      </c>
      <c r="J1330" s="297" t="s">
        <v>3614</v>
      </c>
      <c r="K1330" s="280" t="s">
        <v>2117</v>
      </c>
      <c r="L1330" s="281"/>
      <c r="O1330" s="40"/>
      <c r="P1330" s="40"/>
      <c r="Q1330" s="40"/>
      <c r="R1330" s="40"/>
      <c r="S1330" s="40"/>
      <c r="T1330" s="40"/>
      <c r="U1330" s="40"/>
      <c r="V1330" s="40"/>
      <c r="W1330" s="40"/>
      <c r="X1330" s="40"/>
      <c r="Y1330" s="40"/>
    </row>
    <row r="1331" spans="1:25" ht="15" customHeight="1" x14ac:dyDescent="0.2">
      <c r="A1331" s="40"/>
      <c r="B1331" s="274" t="s">
        <v>347</v>
      </c>
      <c r="C1331" s="296" t="s">
        <v>3638</v>
      </c>
      <c r="D1331" s="274" t="s">
        <v>143</v>
      </c>
      <c r="E1331" s="274" t="s">
        <v>1186</v>
      </c>
      <c r="F1331" s="404" t="s">
        <v>348</v>
      </c>
      <c r="G1331" s="404"/>
      <c r="H1331" s="295" t="s">
        <v>165</v>
      </c>
      <c r="I1331" s="298">
        <v>8.0000000000000007E-5</v>
      </c>
      <c r="J1331" s="297" t="s">
        <v>2162</v>
      </c>
      <c r="K1331" s="280" t="s">
        <v>2117</v>
      </c>
      <c r="L1331" s="281"/>
      <c r="O1331" s="40"/>
      <c r="P1331" s="40"/>
      <c r="Q1331" s="40"/>
      <c r="R1331" s="40"/>
      <c r="S1331" s="40"/>
      <c r="T1331" s="40"/>
      <c r="U1331" s="40"/>
      <c r="V1331" s="40"/>
      <c r="W1331" s="40"/>
      <c r="X1331" s="40"/>
      <c r="Y1331" s="40"/>
    </row>
    <row r="1332" spans="1:25" ht="15" customHeight="1" x14ac:dyDescent="0.2">
      <c r="A1332" s="40"/>
      <c r="B1332" s="274" t="s">
        <v>347</v>
      </c>
      <c r="C1332" s="296" t="s">
        <v>3606</v>
      </c>
      <c r="D1332" s="274" t="s">
        <v>143</v>
      </c>
      <c r="E1332" s="274" t="s">
        <v>1166</v>
      </c>
      <c r="F1332" s="404" t="s">
        <v>809</v>
      </c>
      <c r="G1332" s="404"/>
      <c r="H1332" s="295" t="s">
        <v>1167</v>
      </c>
      <c r="I1332" s="298">
        <v>3.6000000000000002E-4</v>
      </c>
      <c r="J1332" s="297" t="s">
        <v>2136</v>
      </c>
      <c r="K1332" s="280" t="s">
        <v>2179</v>
      </c>
      <c r="L1332" s="281"/>
      <c r="O1332" s="40"/>
      <c r="P1332" s="40"/>
      <c r="Q1332" s="40"/>
      <c r="R1332" s="40"/>
      <c r="S1332" s="40"/>
      <c r="T1332" s="40"/>
      <c r="U1332" s="40"/>
      <c r="V1332" s="40"/>
      <c r="W1332" s="40"/>
      <c r="X1332" s="40"/>
      <c r="Y1332" s="40"/>
    </row>
    <row r="1333" spans="1:25" ht="15" customHeight="1" x14ac:dyDescent="0.2">
      <c r="A1333" s="40"/>
      <c r="B1333" s="274" t="s">
        <v>347</v>
      </c>
      <c r="C1333" s="296" t="s">
        <v>3591</v>
      </c>
      <c r="D1333" s="274" t="s">
        <v>143</v>
      </c>
      <c r="E1333" s="274" t="s">
        <v>1183</v>
      </c>
      <c r="F1333" s="404" t="s">
        <v>348</v>
      </c>
      <c r="G1333" s="404"/>
      <c r="H1333" s="295" t="s">
        <v>165</v>
      </c>
      <c r="I1333" s="298">
        <v>2.0000000000000001E-4</v>
      </c>
      <c r="J1333" s="297" t="s">
        <v>3592</v>
      </c>
      <c r="K1333" s="280" t="s">
        <v>2117</v>
      </c>
      <c r="L1333" s="281"/>
      <c r="O1333" s="40"/>
      <c r="P1333" s="40"/>
      <c r="Q1333" s="40"/>
      <c r="R1333" s="40"/>
      <c r="S1333" s="40"/>
      <c r="T1333" s="40"/>
      <c r="U1333" s="40"/>
      <c r="V1333" s="40"/>
      <c r="W1333" s="40"/>
      <c r="X1333" s="40"/>
      <c r="Y1333" s="40"/>
    </row>
    <row r="1334" spans="1:25" ht="15" customHeight="1" x14ac:dyDescent="0.2">
      <c r="A1334" s="40"/>
      <c r="B1334" s="275"/>
      <c r="C1334" s="275"/>
      <c r="D1334" s="275"/>
      <c r="E1334" s="275"/>
      <c r="F1334" s="275" t="s">
        <v>331</v>
      </c>
      <c r="G1334" s="302">
        <v>14.47</v>
      </c>
      <c r="H1334" s="275" t="s">
        <v>332</v>
      </c>
      <c r="I1334" s="302">
        <v>0</v>
      </c>
      <c r="J1334" s="275" t="s">
        <v>333</v>
      </c>
      <c r="K1334" s="302">
        <v>14.47</v>
      </c>
      <c r="L1334" s="281"/>
      <c r="O1334" s="40"/>
      <c r="P1334" s="40"/>
      <c r="Q1334" s="40"/>
      <c r="R1334" s="40"/>
      <c r="S1334" s="40"/>
      <c r="T1334" s="40"/>
      <c r="U1334" s="40"/>
      <c r="V1334" s="40"/>
      <c r="W1334" s="40"/>
      <c r="X1334" s="40"/>
      <c r="Y1334" s="40"/>
    </row>
    <row r="1335" spans="1:25" ht="15" customHeight="1" thickBot="1" x14ac:dyDescent="0.25">
      <c r="A1335" s="40"/>
      <c r="B1335" s="275"/>
      <c r="C1335" s="275"/>
      <c r="D1335" s="275"/>
      <c r="E1335" s="275"/>
      <c r="F1335" s="275" t="s">
        <v>334</v>
      </c>
      <c r="G1335" s="302">
        <v>5.45</v>
      </c>
      <c r="H1335" s="275"/>
      <c r="I1335" s="409" t="s">
        <v>335</v>
      </c>
      <c r="J1335" s="409"/>
      <c r="K1335" s="302">
        <v>31.64</v>
      </c>
      <c r="L1335" s="281"/>
      <c r="O1335" s="40"/>
      <c r="P1335" s="40"/>
      <c r="Q1335" s="40"/>
      <c r="R1335" s="40"/>
      <c r="S1335" s="40"/>
      <c r="T1335" s="40"/>
      <c r="U1335" s="40"/>
      <c r="V1335" s="40"/>
      <c r="W1335" s="40"/>
      <c r="X1335" s="40"/>
      <c r="Y1335" s="40"/>
    </row>
    <row r="1336" spans="1:25" ht="15" customHeight="1" thickTop="1" x14ac:dyDescent="0.2">
      <c r="A1336" s="40"/>
      <c r="B1336" s="289"/>
      <c r="C1336" s="289"/>
      <c r="D1336" s="289"/>
      <c r="E1336" s="289"/>
      <c r="F1336" s="289"/>
      <c r="G1336" s="289"/>
      <c r="H1336" s="289"/>
      <c r="I1336" s="289"/>
      <c r="J1336" s="289"/>
      <c r="K1336" s="289"/>
      <c r="L1336" s="289"/>
      <c r="O1336" s="40"/>
      <c r="P1336" s="40"/>
      <c r="Q1336" s="40"/>
      <c r="R1336" s="40"/>
      <c r="S1336" s="40"/>
      <c r="T1336" s="40"/>
      <c r="U1336" s="40"/>
      <c r="V1336" s="40"/>
      <c r="W1336" s="40"/>
      <c r="X1336" s="40"/>
      <c r="Y1336" s="40"/>
    </row>
    <row r="1337" spans="1:25" ht="15" customHeight="1" x14ac:dyDescent="0.2">
      <c r="A1337" s="40"/>
      <c r="B1337" s="276" t="s">
        <v>1480</v>
      </c>
      <c r="C1337" s="277" t="s">
        <v>28</v>
      </c>
      <c r="D1337" s="276" t="s">
        <v>29</v>
      </c>
      <c r="E1337" s="276" t="s">
        <v>30</v>
      </c>
      <c r="F1337" s="405" t="s">
        <v>318</v>
      </c>
      <c r="G1337" s="405"/>
      <c r="H1337" s="284" t="s">
        <v>31</v>
      </c>
      <c r="I1337" s="277" t="s">
        <v>32</v>
      </c>
      <c r="J1337" s="277" t="s">
        <v>33</v>
      </c>
      <c r="K1337" s="277" t="s">
        <v>35</v>
      </c>
      <c r="L1337" s="281"/>
      <c r="O1337" s="40"/>
      <c r="P1337" s="40"/>
      <c r="Q1337" s="40"/>
      <c r="R1337" s="40"/>
      <c r="S1337" s="40"/>
      <c r="T1337" s="40"/>
      <c r="U1337" s="40"/>
      <c r="V1337" s="40"/>
      <c r="W1337" s="40"/>
      <c r="X1337" s="40"/>
      <c r="Y1337" s="40"/>
    </row>
    <row r="1338" spans="1:25" ht="15" customHeight="1" x14ac:dyDescent="0.2">
      <c r="A1338" s="40"/>
      <c r="B1338" s="273" t="s">
        <v>319</v>
      </c>
      <c r="C1338" s="286" t="s">
        <v>238</v>
      </c>
      <c r="D1338" s="273" t="s">
        <v>143</v>
      </c>
      <c r="E1338" s="273" t="s">
        <v>239</v>
      </c>
      <c r="F1338" s="403" t="s">
        <v>574</v>
      </c>
      <c r="G1338" s="403"/>
      <c r="H1338" s="285" t="s">
        <v>41</v>
      </c>
      <c r="I1338" s="288">
        <v>1</v>
      </c>
      <c r="J1338" s="287">
        <v>77.599999999999994</v>
      </c>
      <c r="K1338" s="287">
        <v>77.599999999999994</v>
      </c>
      <c r="L1338" s="281"/>
      <c r="O1338" s="40"/>
      <c r="P1338" s="40"/>
      <c r="Q1338" s="40"/>
      <c r="R1338" s="40"/>
      <c r="S1338" s="40"/>
      <c r="T1338" s="40"/>
      <c r="U1338" s="40"/>
      <c r="V1338" s="40"/>
      <c r="W1338" s="40"/>
      <c r="X1338" s="40"/>
      <c r="Y1338" s="40"/>
    </row>
    <row r="1339" spans="1:25" ht="15" customHeight="1" x14ac:dyDescent="0.2">
      <c r="A1339" s="40"/>
      <c r="B1339" s="276" t="s">
        <v>27</v>
      </c>
      <c r="C1339" s="277" t="s">
        <v>28</v>
      </c>
      <c r="D1339" s="276" t="s">
        <v>29</v>
      </c>
      <c r="E1339" s="276" t="s">
        <v>30</v>
      </c>
      <c r="F1339" s="405" t="s">
        <v>318</v>
      </c>
      <c r="G1339" s="406"/>
      <c r="H1339" s="284" t="s">
        <v>31</v>
      </c>
      <c r="I1339" s="277" t="s">
        <v>32</v>
      </c>
      <c r="J1339" s="277" t="s">
        <v>33</v>
      </c>
      <c r="K1339" s="277" t="s">
        <v>35</v>
      </c>
      <c r="L1339" s="281"/>
      <c r="O1339" s="40"/>
      <c r="P1339" s="40"/>
      <c r="Q1339" s="40"/>
      <c r="R1339" s="40"/>
      <c r="S1339" s="40"/>
      <c r="T1339" s="40"/>
      <c r="U1339" s="40"/>
      <c r="V1339" s="40"/>
      <c r="W1339" s="40"/>
      <c r="X1339" s="40"/>
      <c r="Y1339" s="40"/>
    </row>
    <row r="1340" spans="1:25" ht="15" customHeight="1" x14ac:dyDescent="0.2">
      <c r="A1340" s="40"/>
      <c r="B1340" s="274" t="s">
        <v>347</v>
      </c>
      <c r="C1340" s="296" t="s">
        <v>3682</v>
      </c>
      <c r="D1340" s="274" t="s">
        <v>143</v>
      </c>
      <c r="E1340" s="274" t="s">
        <v>2480</v>
      </c>
      <c r="F1340" s="404" t="s">
        <v>348</v>
      </c>
      <c r="G1340" s="404"/>
      <c r="H1340" s="295" t="s">
        <v>900</v>
      </c>
      <c r="I1340" s="298">
        <v>10</v>
      </c>
      <c r="J1340" s="297" t="s">
        <v>3683</v>
      </c>
      <c r="K1340" s="280" t="s">
        <v>3760</v>
      </c>
      <c r="L1340" s="281"/>
      <c r="O1340" s="40"/>
      <c r="P1340" s="40"/>
      <c r="Q1340" s="40"/>
      <c r="R1340" s="40"/>
      <c r="S1340" s="40"/>
      <c r="T1340" s="40"/>
      <c r="U1340" s="40"/>
      <c r="V1340" s="40"/>
      <c r="W1340" s="40"/>
      <c r="X1340" s="40"/>
      <c r="Y1340" s="40"/>
    </row>
    <row r="1341" spans="1:25" ht="15" customHeight="1" x14ac:dyDescent="0.2">
      <c r="A1341" s="40"/>
      <c r="B1341" s="274" t="s">
        <v>347</v>
      </c>
      <c r="C1341" s="296" t="s">
        <v>3761</v>
      </c>
      <c r="D1341" s="274" t="s">
        <v>143</v>
      </c>
      <c r="E1341" s="274" t="s">
        <v>239</v>
      </c>
      <c r="F1341" s="404" t="s">
        <v>809</v>
      </c>
      <c r="G1341" s="404"/>
      <c r="H1341" s="295" t="s">
        <v>41</v>
      </c>
      <c r="I1341" s="298">
        <v>1</v>
      </c>
      <c r="J1341" s="297" t="s">
        <v>1852</v>
      </c>
      <c r="K1341" s="280" t="s">
        <v>1852</v>
      </c>
      <c r="L1341" s="281"/>
      <c r="O1341" s="40"/>
      <c r="P1341" s="40"/>
      <c r="Q1341" s="40"/>
      <c r="R1341" s="40"/>
      <c r="S1341" s="40"/>
      <c r="T1341" s="40"/>
      <c r="U1341" s="40"/>
      <c r="V1341" s="40"/>
      <c r="W1341" s="40"/>
      <c r="X1341" s="40"/>
      <c r="Y1341" s="40"/>
    </row>
    <row r="1342" spans="1:25" ht="15" customHeight="1" x14ac:dyDescent="0.2">
      <c r="A1342" s="40"/>
      <c r="B1342" s="408" t="s">
        <v>2416</v>
      </c>
      <c r="C1342" s="406"/>
      <c r="D1342" s="406"/>
      <c r="E1342" s="406"/>
      <c r="F1342" s="406"/>
      <c r="G1342" s="406"/>
      <c r="H1342" s="406"/>
      <c r="I1342" s="406"/>
      <c r="J1342" s="406"/>
      <c r="K1342" s="406"/>
      <c r="L1342" s="281"/>
      <c r="O1342" s="40"/>
      <c r="P1342" s="40"/>
      <c r="Q1342" s="40"/>
      <c r="R1342" s="40"/>
      <c r="S1342" s="40"/>
      <c r="T1342" s="40"/>
      <c r="U1342" s="40"/>
      <c r="V1342" s="40"/>
      <c r="W1342" s="40"/>
      <c r="X1342" s="40"/>
      <c r="Y1342" s="40"/>
    </row>
    <row r="1343" spans="1:25" ht="15" customHeight="1" x14ac:dyDescent="0.2">
      <c r="A1343" s="40"/>
      <c r="B1343" s="276" t="s">
        <v>27</v>
      </c>
      <c r="C1343" s="277" t="s">
        <v>28</v>
      </c>
      <c r="D1343" s="276" t="s">
        <v>29</v>
      </c>
      <c r="E1343" s="276" t="s">
        <v>30</v>
      </c>
      <c r="F1343" s="405" t="s">
        <v>318</v>
      </c>
      <c r="G1343" s="406"/>
      <c r="H1343" s="284" t="s">
        <v>31</v>
      </c>
      <c r="I1343" s="277" t="s">
        <v>32</v>
      </c>
      <c r="J1343" s="277" t="s">
        <v>33</v>
      </c>
      <c r="K1343" s="277" t="s">
        <v>35</v>
      </c>
      <c r="L1343" s="281"/>
      <c r="O1343" s="40"/>
      <c r="P1343" s="40"/>
      <c r="Q1343" s="40"/>
      <c r="R1343" s="40"/>
      <c r="S1343" s="40"/>
      <c r="T1343" s="40"/>
      <c r="U1343" s="40"/>
      <c r="V1343" s="40"/>
      <c r="W1343" s="40"/>
      <c r="X1343" s="40"/>
      <c r="Y1343" s="40"/>
    </row>
    <row r="1344" spans="1:25" ht="15" customHeight="1" x14ac:dyDescent="0.2">
      <c r="A1344" s="40"/>
      <c r="B1344" s="274" t="s">
        <v>347</v>
      </c>
      <c r="C1344" s="296" t="s">
        <v>3761</v>
      </c>
      <c r="D1344" s="274" t="s">
        <v>143</v>
      </c>
      <c r="E1344" s="274" t="s">
        <v>239</v>
      </c>
      <c r="F1344" s="404" t="s">
        <v>809</v>
      </c>
      <c r="G1344" s="404"/>
      <c r="H1344" s="295" t="s">
        <v>41</v>
      </c>
      <c r="I1344" s="298">
        <v>1</v>
      </c>
      <c r="J1344" s="297" t="s">
        <v>1852</v>
      </c>
      <c r="K1344" s="280" t="s">
        <v>1852</v>
      </c>
      <c r="L1344" s="281"/>
      <c r="O1344" s="40"/>
      <c r="P1344" s="40"/>
      <c r="Q1344" s="40"/>
      <c r="R1344" s="40"/>
      <c r="S1344" s="40"/>
      <c r="T1344" s="40"/>
      <c r="U1344" s="40"/>
      <c r="V1344" s="40"/>
      <c r="W1344" s="40"/>
      <c r="X1344" s="40"/>
      <c r="Y1344" s="40"/>
    </row>
    <row r="1345" spans="1:25" ht="15" customHeight="1" x14ac:dyDescent="0.2">
      <c r="A1345" s="40"/>
      <c r="B1345" s="274" t="s">
        <v>347</v>
      </c>
      <c r="C1345" s="296" t="s">
        <v>3682</v>
      </c>
      <c r="D1345" s="274" t="s">
        <v>143</v>
      </c>
      <c r="E1345" s="274" t="s">
        <v>2480</v>
      </c>
      <c r="F1345" s="404" t="s">
        <v>348</v>
      </c>
      <c r="G1345" s="404"/>
      <c r="H1345" s="295" t="s">
        <v>900</v>
      </c>
      <c r="I1345" s="298">
        <v>10</v>
      </c>
      <c r="J1345" s="297" t="s">
        <v>3683</v>
      </c>
      <c r="K1345" s="280" t="s">
        <v>3760</v>
      </c>
      <c r="L1345" s="281"/>
      <c r="O1345" s="40"/>
      <c r="P1345" s="40"/>
      <c r="Q1345" s="40"/>
      <c r="R1345" s="40"/>
      <c r="S1345" s="40"/>
      <c r="T1345" s="40"/>
      <c r="U1345" s="40"/>
      <c r="V1345" s="40"/>
      <c r="W1345" s="40"/>
      <c r="X1345" s="40"/>
      <c r="Y1345" s="40"/>
    </row>
    <row r="1346" spans="1:25" ht="15" customHeight="1" x14ac:dyDescent="0.2">
      <c r="A1346" s="40"/>
      <c r="B1346" s="275"/>
      <c r="C1346" s="275"/>
      <c r="D1346" s="275"/>
      <c r="E1346" s="275"/>
      <c r="F1346" s="275" t="s">
        <v>331</v>
      </c>
      <c r="G1346" s="302">
        <v>0</v>
      </c>
      <c r="H1346" s="275" t="s">
        <v>332</v>
      </c>
      <c r="I1346" s="302">
        <v>0</v>
      </c>
      <c r="J1346" s="275" t="s">
        <v>333</v>
      </c>
      <c r="K1346" s="302">
        <v>0</v>
      </c>
      <c r="L1346" s="281"/>
      <c r="O1346" s="40"/>
      <c r="P1346" s="40"/>
      <c r="Q1346" s="40"/>
      <c r="R1346" s="40"/>
      <c r="S1346" s="40"/>
      <c r="T1346" s="40"/>
      <c r="U1346" s="40"/>
      <c r="V1346" s="40"/>
      <c r="W1346" s="40"/>
      <c r="X1346" s="40"/>
      <c r="Y1346" s="40"/>
    </row>
    <row r="1347" spans="1:25" ht="15" customHeight="1" thickBot="1" x14ac:dyDescent="0.25">
      <c r="A1347" s="40"/>
      <c r="B1347" s="275"/>
      <c r="C1347" s="275"/>
      <c r="D1347" s="275"/>
      <c r="E1347" s="275"/>
      <c r="F1347" s="275" t="s">
        <v>334</v>
      </c>
      <c r="G1347" s="302">
        <v>16.14</v>
      </c>
      <c r="H1347" s="275"/>
      <c r="I1347" s="409" t="s">
        <v>335</v>
      </c>
      <c r="J1347" s="409"/>
      <c r="K1347" s="302">
        <v>93.74</v>
      </c>
      <c r="L1347" s="281"/>
      <c r="O1347" s="40"/>
      <c r="P1347" s="40"/>
      <c r="Q1347" s="40"/>
      <c r="R1347" s="40"/>
      <c r="S1347" s="40"/>
      <c r="T1347" s="40"/>
      <c r="U1347" s="40"/>
      <c r="V1347" s="40"/>
      <c r="W1347" s="40"/>
      <c r="X1347" s="40"/>
      <c r="Y1347" s="40"/>
    </row>
    <row r="1348" spans="1:25" ht="15" customHeight="1" thickTop="1" x14ac:dyDescent="0.2">
      <c r="A1348" s="40"/>
      <c r="B1348" s="289"/>
      <c r="C1348" s="289"/>
      <c r="D1348" s="289"/>
      <c r="E1348" s="289"/>
      <c r="F1348" s="289"/>
      <c r="G1348" s="289"/>
      <c r="H1348" s="289"/>
      <c r="I1348" s="289"/>
      <c r="J1348" s="289"/>
      <c r="K1348" s="289"/>
      <c r="L1348" s="289"/>
      <c r="O1348" s="40"/>
      <c r="P1348" s="40"/>
      <c r="Q1348" s="40"/>
      <c r="R1348" s="40"/>
      <c r="S1348" s="40"/>
      <c r="T1348" s="40"/>
      <c r="U1348" s="40"/>
      <c r="V1348" s="40"/>
      <c r="W1348" s="40"/>
      <c r="X1348" s="40"/>
      <c r="Y1348" s="40"/>
    </row>
    <row r="1349" spans="1:25" ht="15" customHeight="1" x14ac:dyDescent="0.2">
      <c r="A1349" s="40"/>
      <c r="B1349" s="276" t="s">
        <v>3553</v>
      </c>
      <c r="C1349" s="277" t="s">
        <v>28</v>
      </c>
      <c r="D1349" s="276" t="s">
        <v>29</v>
      </c>
      <c r="E1349" s="276" t="s">
        <v>30</v>
      </c>
      <c r="F1349" s="405" t="s">
        <v>318</v>
      </c>
      <c r="G1349" s="405"/>
      <c r="H1349" s="284" t="s">
        <v>31</v>
      </c>
      <c r="I1349" s="277" t="s">
        <v>32</v>
      </c>
      <c r="J1349" s="277" t="s">
        <v>33</v>
      </c>
      <c r="K1349" s="277" t="s">
        <v>35</v>
      </c>
      <c r="L1349" s="281"/>
      <c r="O1349" s="40"/>
      <c r="P1349" s="40"/>
      <c r="Q1349" s="40"/>
      <c r="R1349" s="40"/>
      <c r="S1349" s="40"/>
      <c r="T1349" s="40"/>
      <c r="U1349" s="40"/>
      <c r="V1349" s="40"/>
      <c r="W1349" s="40"/>
      <c r="X1349" s="40"/>
      <c r="Y1349" s="40"/>
    </row>
    <row r="1350" spans="1:25" ht="15" customHeight="1" x14ac:dyDescent="0.2">
      <c r="A1350" s="40"/>
      <c r="B1350" s="273" t="s">
        <v>319</v>
      </c>
      <c r="C1350" s="286" t="s">
        <v>3554</v>
      </c>
      <c r="D1350" s="273" t="s">
        <v>143</v>
      </c>
      <c r="E1350" s="273" t="s">
        <v>3555</v>
      </c>
      <c r="F1350" s="403" t="s">
        <v>574</v>
      </c>
      <c r="G1350" s="403"/>
      <c r="H1350" s="285" t="s">
        <v>41</v>
      </c>
      <c r="I1350" s="288">
        <v>1</v>
      </c>
      <c r="J1350" s="287">
        <v>42.29</v>
      </c>
      <c r="K1350" s="287">
        <v>42.29</v>
      </c>
      <c r="L1350" s="281"/>
      <c r="O1350" s="40"/>
      <c r="P1350" s="40"/>
      <c r="Q1350" s="40"/>
      <c r="R1350" s="40"/>
      <c r="S1350" s="40"/>
      <c r="T1350" s="40"/>
      <c r="U1350" s="40"/>
      <c r="V1350" s="40"/>
      <c r="W1350" s="40"/>
      <c r="X1350" s="40"/>
      <c r="Y1350" s="40"/>
    </row>
    <row r="1351" spans="1:25" ht="15" customHeight="1" x14ac:dyDescent="0.2">
      <c r="A1351" s="40"/>
      <c r="B1351" s="276" t="s">
        <v>27</v>
      </c>
      <c r="C1351" s="277" t="s">
        <v>28</v>
      </c>
      <c r="D1351" s="276" t="s">
        <v>29</v>
      </c>
      <c r="E1351" s="276" t="s">
        <v>30</v>
      </c>
      <c r="F1351" s="405" t="s">
        <v>318</v>
      </c>
      <c r="G1351" s="406"/>
      <c r="H1351" s="284" t="s">
        <v>31</v>
      </c>
      <c r="I1351" s="277" t="s">
        <v>32</v>
      </c>
      <c r="J1351" s="277" t="s">
        <v>33</v>
      </c>
      <c r="K1351" s="277" t="s">
        <v>35</v>
      </c>
      <c r="L1351" s="281"/>
      <c r="O1351" s="40"/>
      <c r="P1351" s="40"/>
      <c r="Q1351" s="40"/>
      <c r="R1351" s="40"/>
      <c r="S1351" s="40"/>
      <c r="T1351" s="40"/>
      <c r="U1351" s="40"/>
      <c r="V1351" s="40"/>
      <c r="W1351" s="40"/>
      <c r="X1351" s="40"/>
      <c r="Y1351" s="40"/>
    </row>
    <row r="1352" spans="1:25" ht="15" customHeight="1" x14ac:dyDescent="0.2">
      <c r="A1352" s="40"/>
      <c r="B1352" s="274" t="s">
        <v>347</v>
      </c>
      <c r="C1352" s="296" t="s">
        <v>3682</v>
      </c>
      <c r="D1352" s="274" t="s">
        <v>143</v>
      </c>
      <c r="E1352" s="274" t="s">
        <v>2480</v>
      </c>
      <c r="F1352" s="404" t="s">
        <v>348</v>
      </c>
      <c r="G1352" s="404"/>
      <c r="H1352" s="295" t="s">
        <v>900</v>
      </c>
      <c r="I1352" s="298">
        <v>9.6</v>
      </c>
      <c r="J1352" s="297" t="s">
        <v>3683</v>
      </c>
      <c r="K1352" s="280" t="s">
        <v>3762</v>
      </c>
      <c r="L1352" s="281"/>
      <c r="O1352" s="40"/>
      <c r="P1352" s="40"/>
      <c r="Q1352" s="40"/>
      <c r="R1352" s="40"/>
      <c r="S1352" s="40"/>
      <c r="T1352" s="40"/>
      <c r="U1352" s="40"/>
      <c r="V1352" s="40"/>
      <c r="W1352" s="40"/>
      <c r="X1352" s="40"/>
      <c r="Y1352" s="40"/>
    </row>
    <row r="1353" spans="1:25" ht="15" customHeight="1" x14ac:dyDescent="0.2">
      <c r="A1353" s="40"/>
      <c r="B1353" s="274" t="s">
        <v>347</v>
      </c>
      <c r="C1353" s="296" t="s">
        <v>3763</v>
      </c>
      <c r="D1353" s="274" t="s">
        <v>143</v>
      </c>
      <c r="E1353" s="274" t="s">
        <v>3556</v>
      </c>
      <c r="F1353" s="404" t="s">
        <v>809</v>
      </c>
      <c r="G1353" s="404"/>
      <c r="H1353" s="295" t="s">
        <v>41</v>
      </c>
      <c r="I1353" s="298">
        <v>1</v>
      </c>
      <c r="J1353" s="297" t="s">
        <v>3483</v>
      </c>
      <c r="K1353" s="280" t="s">
        <v>3483</v>
      </c>
      <c r="L1353" s="281"/>
      <c r="O1353" s="40"/>
      <c r="P1353" s="40"/>
      <c r="Q1353" s="40"/>
      <c r="R1353" s="40"/>
      <c r="S1353" s="40"/>
      <c r="T1353" s="40"/>
      <c r="U1353" s="40"/>
      <c r="V1353" s="40"/>
      <c r="W1353" s="40"/>
      <c r="X1353" s="40"/>
      <c r="Y1353" s="40"/>
    </row>
    <row r="1354" spans="1:25" ht="15" customHeight="1" x14ac:dyDescent="0.2">
      <c r="A1354" s="40"/>
      <c r="B1354" s="408" t="s">
        <v>2416</v>
      </c>
      <c r="C1354" s="406"/>
      <c r="D1354" s="406"/>
      <c r="E1354" s="406"/>
      <c r="F1354" s="406"/>
      <c r="G1354" s="406"/>
      <c r="H1354" s="406"/>
      <c r="I1354" s="406"/>
      <c r="J1354" s="406"/>
      <c r="K1354" s="406"/>
      <c r="L1354" s="281"/>
      <c r="O1354" s="40"/>
      <c r="P1354" s="40"/>
      <c r="Q1354" s="40"/>
      <c r="R1354" s="40"/>
      <c r="S1354" s="40"/>
      <c r="T1354" s="40"/>
      <c r="U1354" s="40"/>
      <c r="V1354" s="40"/>
      <c r="W1354" s="40"/>
      <c r="X1354" s="40"/>
      <c r="Y1354" s="40"/>
    </row>
    <row r="1355" spans="1:25" ht="15" customHeight="1" x14ac:dyDescent="0.2">
      <c r="A1355" s="40"/>
      <c r="B1355" s="276" t="s">
        <v>27</v>
      </c>
      <c r="C1355" s="277" t="s">
        <v>28</v>
      </c>
      <c r="D1355" s="276" t="s">
        <v>29</v>
      </c>
      <c r="E1355" s="276" t="s">
        <v>30</v>
      </c>
      <c r="F1355" s="405" t="s">
        <v>318</v>
      </c>
      <c r="G1355" s="406"/>
      <c r="H1355" s="284" t="s">
        <v>31</v>
      </c>
      <c r="I1355" s="277" t="s">
        <v>32</v>
      </c>
      <c r="J1355" s="277" t="s">
        <v>33</v>
      </c>
      <c r="K1355" s="277" t="s">
        <v>35</v>
      </c>
      <c r="L1355" s="281"/>
      <c r="O1355" s="40"/>
      <c r="P1355" s="40"/>
      <c r="Q1355" s="40"/>
      <c r="R1355" s="40"/>
      <c r="S1355" s="40"/>
      <c r="T1355" s="40"/>
      <c r="U1355" s="40"/>
      <c r="V1355" s="40"/>
      <c r="W1355" s="40"/>
      <c r="X1355" s="40"/>
      <c r="Y1355" s="40"/>
    </row>
    <row r="1356" spans="1:25" ht="15" customHeight="1" x14ac:dyDescent="0.2">
      <c r="A1356" s="40"/>
      <c r="B1356" s="274" t="s">
        <v>347</v>
      </c>
      <c r="C1356" s="296" t="s">
        <v>3682</v>
      </c>
      <c r="D1356" s="274" t="s">
        <v>143</v>
      </c>
      <c r="E1356" s="274" t="s">
        <v>2480</v>
      </c>
      <c r="F1356" s="404" t="s">
        <v>348</v>
      </c>
      <c r="G1356" s="404"/>
      <c r="H1356" s="295" t="s">
        <v>900</v>
      </c>
      <c r="I1356" s="298">
        <v>9.6</v>
      </c>
      <c r="J1356" s="297" t="s">
        <v>3683</v>
      </c>
      <c r="K1356" s="280" t="s">
        <v>3762</v>
      </c>
      <c r="L1356" s="281"/>
      <c r="O1356" s="40"/>
      <c r="P1356" s="40"/>
      <c r="Q1356" s="40"/>
      <c r="R1356" s="40"/>
      <c r="S1356" s="40"/>
      <c r="T1356" s="40"/>
      <c r="U1356" s="40"/>
      <c r="V1356" s="40"/>
      <c r="W1356" s="40"/>
      <c r="X1356" s="40"/>
      <c r="Y1356" s="40"/>
    </row>
    <row r="1357" spans="1:25" ht="15" customHeight="1" x14ac:dyDescent="0.2">
      <c r="A1357" s="40"/>
      <c r="B1357" s="274" t="s">
        <v>347</v>
      </c>
      <c r="C1357" s="296" t="s">
        <v>3763</v>
      </c>
      <c r="D1357" s="274" t="s">
        <v>143</v>
      </c>
      <c r="E1357" s="274" t="s">
        <v>3556</v>
      </c>
      <c r="F1357" s="404" t="s">
        <v>809</v>
      </c>
      <c r="G1357" s="404"/>
      <c r="H1357" s="295" t="s">
        <v>41</v>
      </c>
      <c r="I1357" s="298">
        <v>1</v>
      </c>
      <c r="J1357" s="297" t="s">
        <v>3483</v>
      </c>
      <c r="K1357" s="280" t="s">
        <v>3483</v>
      </c>
      <c r="L1357" s="281"/>
      <c r="O1357" s="40"/>
      <c r="P1357" s="40"/>
      <c r="Q1357" s="40"/>
      <c r="R1357" s="40"/>
      <c r="S1357" s="40"/>
      <c r="T1357" s="40"/>
      <c r="U1357" s="40"/>
      <c r="V1357" s="40"/>
      <c r="W1357" s="40"/>
      <c r="X1357" s="40"/>
      <c r="Y1357" s="40"/>
    </row>
    <row r="1358" spans="1:25" ht="15" customHeight="1" x14ac:dyDescent="0.2">
      <c r="A1358" s="40"/>
      <c r="B1358" s="275"/>
      <c r="C1358" s="275"/>
      <c r="D1358" s="275"/>
      <c r="E1358" s="275"/>
      <c r="F1358" s="275" t="s">
        <v>331</v>
      </c>
      <c r="G1358" s="302">
        <v>0</v>
      </c>
      <c r="H1358" s="275" t="s">
        <v>332</v>
      </c>
      <c r="I1358" s="302">
        <v>0</v>
      </c>
      <c r="J1358" s="275" t="s">
        <v>333</v>
      </c>
      <c r="K1358" s="302">
        <v>0</v>
      </c>
      <c r="L1358" s="281"/>
      <c r="O1358" s="40"/>
      <c r="P1358" s="40"/>
      <c r="Q1358" s="40"/>
      <c r="R1358" s="40"/>
      <c r="S1358" s="40"/>
      <c r="T1358" s="40"/>
      <c r="U1358" s="40"/>
      <c r="V1358" s="40"/>
      <c r="W1358" s="40"/>
      <c r="X1358" s="40"/>
      <c r="Y1358" s="40"/>
    </row>
    <row r="1359" spans="1:25" ht="15" customHeight="1" thickBot="1" x14ac:dyDescent="0.25">
      <c r="A1359" s="40"/>
      <c r="B1359" s="275"/>
      <c r="C1359" s="275"/>
      <c r="D1359" s="275"/>
      <c r="E1359" s="275"/>
      <c r="F1359" s="275" t="s">
        <v>334</v>
      </c>
      <c r="G1359" s="302">
        <v>8.8000000000000007</v>
      </c>
      <c r="H1359" s="275"/>
      <c r="I1359" s="409" t="s">
        <v>335</v>
      </c>
      <c r="J1359" s="409"/>
      <c r="K1359" s="302">
        <v>51.09</v>
      </c>
      <c r="L1359" s="281"/>
      <c r="O1359" s="40"/>
      <c r="P1359" s="40"/>
      <c r="Q1359" s="40"/>
      <c r="R1359" s="40"/>
      <c r="S1359" s="40"/>
      <c r="T1359" s="40"/>
      <c r="U1359" s="40"/>
      <c r="V1359" s="40"/>
      <c r="W1359" s="40"/>
      <c r="X1359" s="40"/>
      <c r="Y1359" s="40"/>
    </row>
    <row r="1360" spans="1:25" ht="15" customHeight="1" thickTop="1" x14ac:dyDescent="0.2">
      <c r="A1360" s="40"/>
      <c r="B1360" s="289"/>
      <c r="C1360" s="289"/>
      <c r="D1360" s="289"/>
      <c r="E1360" s="289"/>
      <c r="F1360" s="289"/>
      <c r="G1360" s="289"/>
      <c r="H1360" s="289"/>
      <c r="I1360" s="289"/>
      <c r="J1360" s="289"/>
      <c r="K1360" s="289"/>
      <c r="L1360" s="289"/>
      <c r="O1360" s="40"/>
      <c r="P1360" s="40"/>
      <c r="Q1360" s="40"/>
      <c r="R1360" s="40"/>
      <c r="S1360" s="40"/>
      <c r="T1360" s="40"/>
      <c r="U1360" s="40"/>
      <c r="V1360" s="40"/>
      <c r="W1360" s="40"/>
      <c r="X1360" s="40"/>
      <c r="Y1360" s="40"/>
    </row>
    <row r="1361" spans="1:25" ht="15" customHeight="1" x14ac:dyDescent="0.2">
      <c r="A1361" s="40"/>
      <c r="B1361" s="276" t="s">
        <v>1481</v>
      </c>
      <c r="C1361" s="277" t="s">
        <v>28</v>
      </c>
      <c r="D1361" s="276" t="s">
        <v>29</v>
      </c>
      <c r="E1361" s="276" t="s">
        <v>30</v>
      </c>
      <c r="F1361" s="405" t="s">
        <v>318</v>
      </c>
      <c r="G1361" s="405"/>
      <c r="H1361" s="284" t="s">
        <v>31</v>
      </c>
      <c r="I1361" s="277" t="s">
        <v>32</v>
      </c>
      <c r="J1361" s="277" t="s">
        <v>33</v>
      </c>
      <c r="K1361" s="277" t="s">
        <v>35</v>
      </c>
      <c r="L1361" s="281"/>
      <c r="O1361" s="40"/>
      <c r="P1361" s="40"/>
      <c r="Q1361" s="40"/>
      <c r="R1361" s="40"/>
      <c r="S1361" s="40"/>
      <c r="T1361" s="40"/>
      <c r="U1361" s="40"/>
      <c r="V1361" s="40"/>
      <c r="W1361" s="40"/>
      <c r="X1361" s="40"/>
      <c r="Y1361" s="40"/>
    </row>
    <row r="1362" spans="1:25" ht="15" customHeight="1" x14ac:dyDescent="0.2">
      <c r="A1362" s="40"/>
      <c r="B1362" s="273" t="s">
        <v>319</v>
      </c>
      <c r="C1362" s="286" t="s">
        <v>240</v>
      </c>
      <c r="D1362" s="273" t="s">
        <v>143</v>
      </c>
      <c r="E1362" s="273" t="s">
        <v>241</v>
      </c>
      <c r="F1362" s="403" t="s">
        <v>810</v>
      </c>
      <c r="G1362" s="403"/>
      <c r="H1362" s="285" t="s">
        <v>242</v>
      </c>
      <c r="I1362" s="288">
        <v>1</v>
      </c>
      <c r="J1362" s="287">
        <v>20.36</v>
      </c>
      <c r="K1362" s="287">
        <v>20.36</v>
      </c>
      <c r="L1362" s="281"/>
      <c r="O1362" s="40"/>
      <c r="P1362" s="40"/>
      <c r="Q1362" s="40"/>
      <c r="R1362" s="40"/>
      <c r="S1362" s="40"/>
      <c r="T1362" s="40"/>
      <c r="U1362" s="40"/>
      <c r="V1362" s="40"/>
      <c r="W1362" s="40"/>
      <c r="X1362" s="40"/>
      <c r="Y1362" s="40"/>
    </row>
    <row r="1363" spans="1:25" ht="15" customHeight="1" x14ac:dyDescent="0.2">
      <c r="A1363" s="40"/>
      <c r="B1363" s="276" t="s">
        <v>27</v>
      </c>
      <c r="C1363" s="277" t="s">
        <v>28</v>
      </c>
      <c r="D1363" s="276" t="s">
        <v>29</v>
      </c>
      <c r="E1363" s="276" t="s">
        <v>30</v>
      </c>
      <c r="F1363" s="405" t="s">
        <v>318</v>
      </c>
      <c r="G1363" s="406"/>
      <c r="H1363" s="284" t="s">
        <v>31</v>
      </c>
      <c r="I1363" s="277" t="s">
        <v>32</v>
      </c>
      <c r="J1363" s="277" t="s">
        <v>33</v>
      </c>
      <c r="K1363" s="277" t="s">
        <v>35</v>
      </c>
      <c r="L1363" s="281"/>
      <c r="O1363" s="40"/>
      <c r="P1363" s="40"/>
      <c r="Q1363" s="40"/>
      <c r="R1363" s="40"/>
      <c r="S1363" s="40"/>
      <c r="T1363" s="40"/>
      <c r="U1363" s="40"/>
      <c r="V1363" s="40"/>
      <c r="W1363" s="40"/>
      <c r="X1363" s="40"/>
      <c r="Y1363" s="40"/>
    </row>
    <row r="1364" spans="1:25" ht="15" customHeight="1" x14ac:dyDescent="0.2">
      <c r="A1364" s="40"/>
      <c r="B1364" s="274" t="s">
        <v>347</v>
      </c>
      <c r="C1364" s="296" t="s">
        <v>3682</v>
      </c>
      <c r="D1364" s="274" t="s">
        <v>143</v>
      </c>
      <c r="E1364" s="274" t="s">
        <v>2480</v>
      </c>
      <c r="F1364" s="404" t="s">
        <v>348</v>
      </c>
      <c r="G1364" s="404"/>
      <c r="H1364" s="295" t="s">
        <v>900</v>
      </c>
      <c r="I1364" s="298">
        <v>3</v>
      </c>
      <c r="J1364" s="297" t="s">
        <v>3683</v>
      </c>
      <c r="K1364" s="280" t="s">
        <v>3764</v>
      </c>
      <c r="L1364" s="281"/>
      <c r="O1364" s="40"/>
      <c r="P1364" s="40"/>
      <c r="Q1364" s="40"/>
      <c r="R1364" s="40"/>
      <c r="S1364" s="40"/>
      <c r="T1364" s="40"/>
      <c r="U1364" s="40"/>
      <c r="V1364" s="40"/>
      <c r="W1364" s="40"/>
      <c r="X1364" s="40"/>
      <c r="Y1364" s="40"/>
    </row>
    <row r="1365" spans="1:25" ht="15" customHeight="1" x14ac:dyDescent="0.2">
      <c r="A1365" s="40"/>
      <c r="B1365" s="274" t="s">
        <v>347</v>
      </c>
      <c r="C1365" s="296" t="s">
        <v>3765</v>
      </c>
      <c r="D1365" s="274" t="s">
        <v>143</v>
      </c>
      <c r="E1365" s="274" t="s">
        <v>811</v>
      </c>
      <c r="F1365" s="404" t="s">
        <v>809</v>
      </c>
      <c r="G1365" s="404"/>
      <c r="H1365" s="295" t="s">
        <v>242</v>
      </c>
      <c r="I1365" s="298">
        <v>1</v>
      </c>
      <c r="J1365" s="297" t="s">
        <v>2540</v>
      </c>
      <c r="K1365" s="280" t="s">
        <v>2540</v>
      </c>
      <c r="L1365" s="281"/>
      <c r="O1365" s="40"/>
      <c r="P1365" s="40"/>
      <c r="Q1365" s="40"/>
      <c r="R1365" s="40"/>
      <c r="S1365" s="40"/>
      <c r="T1365" s="40"/>
      <c r="U1365" s="40"/>
      <c r="V1365" s="40"/>
      <c r="W1365" s="40"/>
      <c r="X1365" s="40"/>
      <c r="Y1365" s="40"/>
    </row>
    <row r="1366" spans="1:25" ht="15" customHeight="1" x14ac:dyDescent="0.2">
      <c r="A1366" s="40"/>
      <c r="B1366" s="408" t="s">
        <v>2416</v>
      </c>
      <c r="C1366" s="406"/>
      <c r="D1366" s="406"/>
      <c r="E1366" s="406"/>
      <c r="F1366" s="406"/>
      <c r="G1366" s="406"/>
      <c r="H1366" s="406"/>
      <c r="I1366" s="406"/>
      <c r="J1366" s="406"/>
      <c r="K1366" s="406"/>
      <c r="L1366" s="281"/>
      <c r="O1366" s="40"/>
      <c r="P1366" s="40"/>
      <c r="Q1366" s="40"/>
      <c r="R1366" s="40"/>
      <c r="S1366" s="40"/>
      <c r="T1366" s="40"/>
      <c r="U1366" s="40"/>
      <c r="V1366" s="40"/>
      <c r="W1366" s="40"/>
      <c r="X1366" s="40"/>
      <c r="Y1366" s="40"/>
    </row>
    <row r="1367" spans="1:25" ht="15" customHeight="1" x14ac:dyDescent="0.2">
      <c r="A1367" s="40"/>
      <c r="B1367" s="276" t="s">
        <v>27</v>
      </c>
      <c r="C1367" s="277" t="s">
        <v>28</v>
      </c>
      <c r="D1367" s="276" t="s">
        <v>29</v>
      </c>
      <c r="E1367" s="276" t="s">
        <v>30</v>
      </c>
      <c r="F1367" s="405" t="s">
        <v>318</v>
      </c>
      <c r="G1367" s="406"/>
      <c r="H1367" s="284" t="s">
        <v>31</v>
      </c>
      <c r="I1367" s="277" t="s">
        <v>32</v>
      </c>
      <c r="J1367" s="277" t="s">
        <v>33</v>
      </c>
      <c r="K1367" s="277" t="s">
        <v>35</v>
      </c>
      <c r="L1367" s="281"/>
      <c r="O1367" s="40"/>
      <c r="P1367" s="40"/>
      <c r="Q1367" s="40"/>
      <c r="R1367" s="40"/>
      <c r="S1367" s="40"/>
      <c r="T1367" s="40"/>
      <c r="U1367" s="40"/>
      <c r="V1367" s="40"/>
      <c r="W1367" s="40"/>
      <c r="X1367" s="40"/>
      <c r="Y1367" s="40"/>
    </row>
    <row r="1368" spans="1:25" ht="15" customHeight="1" x14ac:dyDescent="0.2">
      <c r="A1368" s="40"/>
      <c r="B1368" s="274" t="s">
        <v>347</v>
      </c>
      <c r="C1368" s="296" t="s">
        <v>3682</v>
      </c>
      <c r="D1368" s="274" t="s">
        <v>143</v>
      </c>
      <c r="E1368" s="274" t="s">
        <v>2480</v>
      </c>
      <c r="F1368" s="404" t="s">
        <v>348</v>
      </c>
      <c r="G1368" s="404"/>
      <c r="H1368" s="295" t="s">
        <v>900</v>
      </c>
      <c r="I1368" s="298">
        <v>3</v>
      </c>
      <c r="J1368" s="297" t="s">
        <v>3683</v>
      </c>
      <c r="K1368" s="280" t="s">
        <v>3764</v>
      </c>
      <c r="L1368" s="281"/>
      <c r="O1368" s="40"/>
      <c r="P1368" s="40"/>
      <c r="Q1368" s="40"/>
      <c r="R1368" s="40"/>
      <c r="S1368" s="40"/>
      <c r="T1368" s="40"/>
      <c r="U1368" s="40"/>
      <c r="V1368" s="40"/>
      <c r="W1368" s="40"/>
      <c r="X1368" s="40"/>
      <c r="Y1368" s="40"/>
    </row>
    <row r="1369" spans="1:25" ht="15" customHeight="1" x14ac:dyDescent="0.2">
      <c r="A1369" s="40"/>
      <c r="B1369" s="274" t="s">
        <v>347</v>
      </c>
      <c r="C1369" s="296" t="s">
        <v>3765</v>
      </c>
      <c r="D1369" s="274" t="s">
        <v>143</v>
      </c>
      <c r="E1369" s="274" t="s">
        <v>811</v>
      </c>
      <c r="F1369" s="404" t="s">
        <v>809</v>
      </c>
      <c r="G1369" s="404"/>
      <c r="H1369" s="295" t="s">
        <v>242</v>
      </c>
      <c r="I1369" s="298">
        <v>1</v>
      </c>
      <c r="J1369" s="297" t="s">
        <v>2540</v>
      </c>
      <c r="K1369" s="280" t="s">
        <v>2540</v>
      </c>
      <c r="L1369" s="281"/>
      <c r="O1369" s="40"/>
      <c r="P1369" s="40"/>
      <c r="Q1369" s="40"/>
      <c r="R1369" s="40"/>
      <c r="S1369" s="40"/>
      <c r="T1369" s="40"/>
      <c r="U1369" s="40"/>
      <c r="V1369" s="40"/>
      <c r="W1369" s="40"/>
      <c r="X1369" s="40"/>
      <c r="Y1369" s="40"/>
    </row>
    <row r="1370" spans="1:25" ht="15" customHeight="1" x14ac:dyDescent="0.2">
      <c r="A1370" s="40"/>
      <c r="B1370" s="275"/>
      <c r="C1370" s="275"/>
      <c r="D1370" s="275"/>
      <c r="E1370" s="275"/>
      <c r="F1370" s="275" t="s">
        <v>331</v>
      </c>
      <c r="G1370" s="302">
        <v>0</v>
      </c>
      <c r="H1370" s="275" t="s">
        <v>332</v>
      </c>
      <c r="I1370" s="302">
        <v>0</v>
      </c>
      <c r="J1370" s="275" t="s">
        <v>333</v>
      </c>
      <c r="K1370" s="302">
        <v>0</v>
      </c>
      <c r="L1370" s="281"/>
      <c r="O1370" s="40"/>
      <c r="P1370" s="40"/>
      <c r="Q1370" s="40"/>
      <c r="R1370" s="40"/>
      <c r="S1370" s="40"/>
      <c r="T1370" s="40"/>
      <c r="U1370" s="40"/>
      <c r="V1370" s="40"/>
      <c r="W1370" s="40"/>
      <c r="X1370" s="40"/>
      <c r="Y1370" s="40"/>
    </row>
    <row r="1371" spans="1:25" ht="15" customHeight="1" thickBot="1" x14ac:dyDescent="0.25">
      <c r="A1371" s="40"/>
      <c r="B1371" s="275"/>
      <c r="C1371" s="275"/>
      <c r="D1371" s="275"/>
      <c r="E1371" s="275"/>
      <c r="F1371" s="275" t="s">
        <v>334</v>
      </c>
      <c r="G1371" s="302">
        <v>4.2300000000000004</v>
      </c>
      <c r="H1371" s="275"/>
      <c r="I1371" s="409" t="s">
        <v>335</v>
      </c>
      <c r="J1371" s="409"/>
      <c r="K1371" s="302">
        <v>24.59</v>
      </c>
      <c r="L1371" s="281"/>
      <c r="O1371" s="40"/>
      <c r="P1371" s="40"/>
      <c r="Q1371" s="40"/>
      <c r="R1371" s="40"/>
      <c r="S1371" s="40"/>
      <c r="T1371" s="40"/>
      <c r="U1371" s="40"/>
      <c r="V1371" s="40"/>
      <c r="W1371" s="40"/>
      <c r="X1371" s="40"/>
      <c r="Y1371" s="40"/>
    </row>
    <row r="1372" spans="1:25" ht="15" customHeight="1" thickTop="1" x14ac:dyDescent="0.2">
      <c r="A1372" s="40"/>
      <c r="B1372" s="289"/>
      <c r="C1372" s="289"/>
      <c r="D1372" s="289"/>
      <c r="E1372" s="289"/>
      <c r="F1372" s="289"/>
      <c r="G1372" s="289"/>
      <c r="H1372" s="289"/>
      <c r="I1372" s="289"/>
      <c r="J1372" s="289"/>
      <c r="K1372" s="289"/>
      <c r="L1372" s="289"/>
      <c r="O1372" s="40"/>
      <c r="P1372" s="40"/>
      <c r="Q1372" s="40"/>
      <c r="R1372" s="40"/>
      <c r="S1372" s="40"/>
      <c r="T1372" s="40"/>
      <c r="U1372" s="40"/>
      <c r="V1372" s="40"/>
      <c r="W1372" s="40"/>
      <c r="X1372" s="40"/>
      <c r="Y1372" s="40"/>
    </row>
    <row r="1373" spans="1:25" ht="15" customHeight="1" x14ac:dyDescent="0.2">
      <c r="A1373" s="40"/>
      <c r="B1373" s="276" t="s">
        <v>2095</v>
      </c>
      <c r="C1373" s="277" t="s">
        <v>28</v>
      </c>
      <c r="D1373" s="276" t="s">
        <v>29</v>
      </c>
      <c r="E1373" s="276" t="s">
        <v>30</v>
      </c>
      <c r="F1373" s="405" t="s">
        <v>318</v>
      </c>
      <c r="G1373" s="405"/>
      <c r="H1373" s="284" t="s">
        <v>31</v>
      </c>
      <c r="I1373" s="277" t="s">
        <v>32</v>
      </c>
      <c r="J1373" s="277" t="s">
        <v>2407</v>
      </c>
      <c r="K1373" s="277" t="s">
        <v>33</v>
      </c>
      <c r="L1373" s="277" t="s">
        <v>35</v>
      </c>
      <c r="O1373" s="40"/>
      <c r="P1373" s="40"/>
      <c r="Q1373" s="40"/>
      <c r="R1373" s="40"/>
      <c r="S1373" s="40"/>
      <c r="T1373" s="40"/>
      <c r="U1373" s="40"/>
      <c r="V1373" s="40"/>
      <c r="W1373" s="40"/>
      <c r="X1373" s="40"/>
      <c r="Y1373" s="40"/>
    </row>
    <row r="1374" spans="1:25" ht="15" customHeight="1" x14ac:dyDescent="0.2">
      <c r="A1374" s="40"/>
      <c r="B1374" s="273" t="s">
        <v>319</v>
      </c>
      <c r="C1374" s="286" t="s">
        <v>3272</v>
      </c>
      <c r="D1374" s="273" t="s">
        <v>40</v>
      </c>
      <c r="E1374" s="273" t="s">
        <v>3273</v>
      </c>
      <c r="F1374" s="403" t="s">
        <v>358</v>
      </c>
      <c r="G1374" s="403"/>
      <c r="H1374" s="285" t="s">
        <v>59</v>
      </c>
      <c r="I1374" s="288">
        <v>1</v>
      </c>
      <c r="J1374" s="287"/>
      <c r="K1374" s="287">
        <v>777.21</v>
      </c>
      <c r="L1374" s="287">
        <v>777.21</v>
      </c>
      <c r="O1374" s="40"/>
      <c r="P1374" s="40"/>
      <c r="Q1374" s="40"/>
      <c r="R1374" s="40"/>
      <c r="S1374" s="40"/>
      <c r="T1374" s="40"/>
      <c r="U1374" s="40"/>
      <c r="V1374" s="40"/>
      <c r="W1374" s="40"/>
      <c r="X1374" s="40"/>
      <c r="Y1374" s="40"/>
    </row>
    <row r="1375" spans="1:25" ht="15" customHeight="1" x14ac:dyDescent="0.2">
      <c r="A1375" s="40"/>
      <c r="B1375" s="278" t="s">
        <v>321</v>
      </c>
      <c r="C1375" s="291" t="s">
        <v>339</v>
      </c>
      <c r="D1375" s="278" t="s">
        <v>40</v>
      </c>
      <c r="E1375" s="278" t="s">
        <v>340</v>
      </c>
      <c r="F1375" s="407" t="s">
        <v>324</v>
      </c>
      <c r="G1375" s="407"/>
      <c r="H1375" s="290" t="s">
        <v>325</v>
      </c>
      <c r="I1375" s="294">
        <v>1.6268</v>
      </c>
      <c r="J1375" s="294">
        <v>0</v>
      </c>
      <c r="K1375" s="292">
        <v>27.55</v>
      </c>
      <c r="L1375" s="292">
        <v>44.81</v>
      </c>
      <c r="O1375" s="40"/>
      <c r="P1375" s="40"/>
      <c r="Q1375" s="40"/>
      <c r="R1375" s="40"/>
      <c r="S1375" s="40"/>
      <c r="T1375" s="40"/>
      <c r="U1375" s="40"/>
      <c r="V1375" s="40"/>
      <c r="W1375" s="40"/>
      <c r="X1375" s="40"/>
      <c r="Y1375" s="40"/>
    </row>
    <row r="1376" spans="1:25" ht="15" customHeight="1" x14ac:dyDescent="0.2">
      <c r="A1376" s="40"/>
      <c r="B1376" s="278" t="s">
        <v>321</v>
      </c>
      <c r="C1376" s="291" t="s">
        <v>322</v>
      </c>
      <c r="D1376" s="278" t="s">
        <v>40</v>
      </c>
      <c r="E1376" s="278" t="s">
        <v>323</v>
      </c>
      <c r="F1376" s="407" t="s">
        <v>324</v>
      </c>
      <c r="G1376" s="407"/>
      <c r="H1376" s="290" t="s">
        <v>325</v>
      </c>
      <c r="I1376" s="294">
        <v>1.7827999999999999</v>
      </c>
      <c r="J1376" s="294">
        <v>0</v>
      </c>
      <c r="K1376" s="292">
        <v>23.08</v>
      </c>
      <c r="L1376" s="292">
        <v>41.14</v>
      </c>
      <c r="O1376" s="40"/>
      <c r="P1376" s="40"/>
      <c r="Q1376" s="40"/>
      <c r="R1376" s="40"/>
      <c r="S1376" s="40"/>
      <c r="T1376" s="40"/>
      <c r="U1376" s="40"/>
      <c r="V1376" s="40"/>
      <c r="W1376" s="40"/>
      <c r="X1376" s="40"/>
      <c r="Y1376" s="40"/>
    </row>
    <row r="1377" spans="1:25" ht="15" customHeight="1" x14ac:dyDescent="0.2">
      <c r="A1377" s="40"/>
      <c r="B1377" s="278" t="s">
        <v>321</v>
      </c>
      <c r="C1377" s="291" t="s">
        <v>468</v>
      </c>
      <c r="D1377" s="278" t="s">
        <v>40</v>
      </c>
      <c r="E1377" s="278" t="s">
        <v>469</v>
      </c>
      <c r="F1377" s="407" t="s">
        <v>324</v>
      </c>
      <c r="G1377" s="407"/>
      <c r="H1377" s="290" t="s">
        <v>325</v>
      </c>
      <c r="I1377" s="294">
        <v>0.156</v>
      </c>
      <c r="J1377" s="294">
        <v>0</v>
      </c>
      <c r="K1377" s="292">
        <v>27.93</v>
      </c>
      <c r="L1377" s="292">
        <v>4.3499999999999996</v>
      </c>
      <c r="O1377" s="40"/>
      <c r="P1377" s="40"/>
      <c r="Q1377" s="40"/>
      <c r="R1377" s="40"/>
      <c r="S1377" s="40"/>
      <c r="T1377" s="40"/>
      <c r="U1377" s="40"/>
      <c r="V1377" s="40"/>
      <c r="W1377" s="40"/>
      <c r="X1377" s="40"/>
      <c r="Y1377" s="40"/>
    </row>
    <row r="1378" spans="1:25" ht="15" customHeight="1" x14ac:dyDescent="0.2">
      <c r="A1378" s="40"/>
      <c r="B1378" s="274" t="s">
        <v>347</v>
      </c>
      <c r="C1378" s="296" t="s">
        <v>1156</v>
      </c>
      <c r="D1378" s="274" t="s">
        <v>40</v>
      </c>
      <c r="E1378" s="274" t="s">
        <v>1157</v>
      </c>
      <c r="F1378" s="404" t="s">
        <v>348</v>
      </c>
      <c r="G1378" s="404"/>
      <c r="H1378" s="295" t="s">
        <v>59</v>
      </c>
      <c r="I1378" s="298">
        <v>1.2315</v>
      </c>
      <c r="J1378" s="298">
        <v>0</v>
      </c>
      <c r="K1378" s="297">
        <v>540</v>
      </c>
      <c r="L1378" s="297">
        <v>665.01</v>
      </c>
      <c r="O1378" s="40"/>
      <c r="P1378" s="40"/>
      <c r="Q1378" s="40"/>
      <c r="R1378" s="40"/>
      <c r="S1378" s="40"/>
      <c r="T1378" s="40"/>
      <c r="U1378" s="40"/>
      <c r="V1378" s="40"/>
      <c r="W1378" s="40"/>
      <c r="X1378" s="40"/>
      <c r="Y1378" s="40"/>
    </row>
    <row r="1379" spans="1:25" ht="15" customHeight="1" x14ac:dyDescent="0.2">
      <c r="A1379" s="40"/>
      <c r="B1379" s="274" t="s">
        <v>347</v>
      </c>
      <c r="C1379" s="296" t="s">
        <v>475</v>
      </c>
      <c r="D1379" s="274" t="s">
        <v>40</v>
      </c>
      <c r="E1379" s="274" t="s">
        <v>476</v>
      </c>
      <c r="F1379" s="404" t="s">
        <v>348</v>
      </c>
      <c r="G1379" s="404"/>
      <c r="H1379" s="295" t="s">
        <v>55</v>
      </c>
      <c r="I1379" s="298">
        <v>2.5</v>
      </c>
      <c r="J1379" s="298">
        <v>0</v>
      </c>
      <c r="K1379" s="297">
        <v>2.44</v>
      </c>
      <c r="L1379" s="297">
        <v>6.1</v>
      </c>
      <c r="O1379" s="40"/>
      <c r="P1379" s="40"/>
      <c r="Q1379" s="40"/>
      <c r="R1379" s="40"/>
      <c r="S1379" s="40"/>
      <c r="T1379" s="40"/>
      <c r="U1379" s="40"/>
      <c r="V1379" s="40"/>
      <c r="W1379" s="40"/>
      <c r="X1379" s="40"/>
      <c r="Y1379" s="40"/>
    </row>
    <row r="1380" spans="1:25" ht="15" customHeight="1" x14ac:dyDescent="0.2">
      <c r="A1380" s="40"/>
      <c r="B1380" s="274" t="s">
        <v>347</v>
      </c>
      <c r="C1380" s="296" t="s">
        <v>461</v>
      </c>
      <c r="D1380" s="274" t="s">
        <v>40</v>
      </c>
      <c r="E1380" s="274" t="s">
        <v>462</v>
      </c>
      <c r="F1380" s="404" t="s">
        <v>348</v>
      </c>
      <c r="G1380" s="404"/>
      <c r="H1380" s="295" t="s">
        <v>65</v>
      </c>
      <c r="I1380" s="298">
        <v>0.2994</v>
      </c>
      <c r="J1380" s="298">
        <v>0</v>
      </c>
      <c r="K1380" s="297">
        <v>15.26</v>
      </c>
      <c r="L1380" s="297">
        <v>4.5599999999999996</v>
      </c>
      <c r="O1380" s="40"/>
      <c r="P1380" s="40"/>
      <c r="Q1380" s="40"/>
      <c r="R1380" s="40"/>
      <c r="S1380" s="40"/>
      <c r="T1380" s="40"/>
      <c r="U1380" s="40"/>
      <c r="V1380" s="40"/>
      <c r="W1380" s="40"/>
      <c r="X1380" s="40"/>
      <c r="Y1380" s="40"/>
    </row>
    <row r="1381" spans="1:25" ht="15" customHeight="1" x14ac:dyDescent="0.2">
      <c r="A1381" s="40"/>
      <c r="B1381" s="274" t="s">
        <v>347</v>
      </c>
      <c r="C1381" s="296" t="s">
        <v>471</v>
      </c>
      <c r="D1381" s="274" t="s">
        <v>40</v>
      </c>
      <c r="E1381" s="274" t="s">
        <v>472</v>
      </c>
      <c r="F1381" s="404" t="s">
        <v>348</v>
      </c>
      <c r="G1381" s="404"/>
      <c r="H1381" s="295" t="s">
        <v>465</v>
      </c>
      <c r="I1381" s="298">
        <v>2.1299999999999999E-2</v>
      </c>
      <c r="J1381" s="298">
        <v>0</v>
      </c>
      <c r="K1381" s="297">
        <v>7.46</v>
      </c>
      <c r="L1381" s="297">
        <v>0.15</v>
      </c>
      <c r="O1381" s="40"/>
      <c r="P1381" s="40"/>
      <c r="Q1381" s="40"/>
      <c r="R1381" s="40"/>
      <c r="S1381" s="40"/>
      <c r="T1381" s="40"/>
      <c r="U1381" s="40"/>
      <c r="V1381" s="40"/>
      <c r="W1381" s="40"/>
      <c r="X1381" s="40"/>
      <c r="Y1381" s="40"/>
    </row>
    <row r="1382" spans="1:25" ht="15" customHeight="1" x14ac:dyDescent="0.2">
      <c r="A1382" s="40"/>
      <c r="B1382" s="274" t="s">
        <v>347</v>
      </c>
      <c r="C1382" s="296" t="s">
        <v>432</v>
      </c>
      <c r="D1382" s="274" t="s">
        <v>40</v>
      </c>
      <c r="E1382" s="274" t="s">
        <v>433</v>
      </c>
      <c r="F1382" s="404" t="s">
        <v>348</v>
      </c>
      <c r="G1382" s="404"/>
      <c r="H1382" s="295" t="s">
        <v>55</v>
      </c>
      <c r="I1382" s="298">
        <v>3.125</v>
      </c>
      <c r="J1382" s="298">
        <v>0</v>
      </c>
      <c r="K1382" s="297">
        <v>3.55</v>
      </c>
      <c r="L1382" s="297">
        <v>11.09</v>
      </c>
      <c r="O1382" s="40"/>
      <c r="P1382" s="40"/>
      <c r="Q1382" s="40"/>
      <c r="R1382" s="40"/>
      <c r="S1382" s="40"/>
      <c r="T1382" s="40"/>
      <c r="U1382" s="40"/>
      <c r="V1382" s="40"/>
      <c r="W1382" s="40"/>
      <c r="X1382" s="40"/>
      <c r="Y1382" s="40"/>
    </row>
    <row r="1383" spans="1:25" ht="15" customHeight="1" x14ac:dyDescent="0.2">
      <c r="A1383" s="40"/>
      <c r="B1383" s="275"/>
      <c r="C1383" s="275"/>
      <c r="D1383" s="275"/>
      <c r="E1383" s="275"/>
      <c r="F1383" s="275"/>
      <c r="G1383" s="275" t="s">
        <v>331</v>
      </c>
      <c r="H1383" s="302">
        <v>69.89</v>
      </c>
      <c r="I1383" s="275" t="s">
        <v>332</v>
      </c>
      <c r="J1383" s="302">
        <v>0</v>
      </c>
      <c r="K1383" s="275" t="s">
        <v>333</v>
      </c>
      <c r="L1383" s="302">
        <v>69.89</v>
      </c>
      <c r="O1383" s="40"/>
      <c r="P1383" s="40"/>
      <c r="Q1383" s="40"/>
      <c r="R1383" s="40"/>
      <c r="S1383" s="40"/>
      <c r="T1383" s="40"/>
      <c r="U1383" s="40"/>
      <c r="V1383" s="40"/>
      <c r="W1383" s="40"/>
      <c r="X1383" s="40"/>
      <c r="Y1383" s="40"/>
    </row>
    <row r="1384" spans="1:25" ht="15" customHeight="1" thickBot="1" x14ac:dyDescent="0.25">
      <c r="A1384" s="40"/>
      <c r="B1384" s="275"/>
      <c r="C1384" s="275"/>
      <c r="D1384" s="275"/>
      <c r="E1384" s="275"/>
      <c r="F1384" s="275"/>
      <c r="G1384" s="275" t="s">
        <v>334</v>
      </c>
      <c r="H1384" s="302">
        <v>161.72999999999999</v>
      </c>
      <c r="I1384" s="409"/>
      <c r="J1384" s="409" t="s">
        <v>335</v>
      </c>
      <c r="K1384" s="275"/>
      <c r="L1384" s="302">
        <v>938.94</v>
      </c>
      <c r="O1384" s="40"/>
      <c r="P1384" s="40"/>
      <c r="Q1384" s="40"/>
      <c r="R1384" s="40"/>
      <c r="S1384" s="40"/>
      <c r="T1384" s="40"/>
      <c r="U1384" s="40"/>
      <c r="V1384" s="40"/>
      <c r="W1384" s="40"/>
      <c r="X1384" s="40"/>
      <c r="Y1384" s="40"/>
    </row>
    <row r="1385" spans="1:25" ht="15" customHeight="1" thickTop="1" x14ac:dyDescent="0.2">
      <c r="A1385" s="40"/>
      <c r="B1385" s="289"/>
      <c r="C1385" s="289"/>
      <c r="D1385" s="289"/>
      <c r="E1385" s="289"/>
      <c r="F1385" s="289"/>
      <c r="G1385" s="289"/>
      <c r="H1385" s="289"/>
      <c r="I1385" s="289"/>
      <c r="J1385" s="289"/>
      <c r="K1385" s="289"/>
      <c r="L1385" s="289"/>
      <c r="O1385" s="40"/>
      <c r="P1385" s="40"/>
      <c r="Q1385" s="40"/>
      <c r="R1385" s="40"/>
      <c r="S1385" s="40"/>
      <c r="T1385" s="40"/>
      <c r="U1385" s="40"/>
      <c r="V1385" s="40"/>
      <c r="W1385" s="40"/>
      <c r="X1385" s="40"/>
      <c r="Y1385" s="40"/>
    </row>
    <row r="1386" spans="1:25" ht="15" customHeight="1" x14ac:dyDescent="0.2">
      <c r="A1386" s="40"/>
      <c r="B1386" s="276" t="s">
        <v>2252</v>
      </c>
      <c r="C1386" s="277" t="s">
        <v>28</v>
      </c>
      <c r="D1386" s="276" t="s">
        <v>29</v>
      </c>
      <c r="E1386" s="276" t="s">
        <v>30</v>
      </c>
      <c r="F1386" s="405" t="s">
        <v>318</v>
      </c>
      <c r="G1386" s="405"/>
      <c r="H1386" s="284" t="s">
        <v>31</v>
      </c>
      <c r="I1386" s="277" t="s">
        <v>32</v>
      </c>
      <c r="J1386" s="277" t="s">
        <v>2407</v>
      </c>
      <c r="K1386" s="277" t="s">
        <v>33</v>
      </c>
      <c r="L1386" s="277" t="s">
        <v>35</v>
      </c>
      <c r="O1386" s="40"/>
      <c r="P1386" s="40"/>
      <c r="Q1386" s="40"/>
      <c r="R1386" s="40"/>
      <c r="S1386" s="40"/>
      <c r="T1386" s="40"/>
      <c r="U1386" s="40"/>
      <c r="V1386" s="40"/>
      <c r="W1386" s="40"/>
      <c r="X1386" s="40"/>
      <c r="Y1386" s="40"/>
    </row>
    <row r="1387" spans="1:25" ht="15" customHeight="1" x14ac:dyDescent="0.2">
      <c r="A1387" s="40"/>
      <c r="B1387" s="273" t="s">
        <v>319</v>
      </c>
      <c r="C1387" s="286" t="s">
        <v>233</v>
      </c>
      <c r="D1387" s="273" t="s">
        <v>40</v>
      </c>
      <c r="E1387" s="273" t="s">
        <v>234</v>
      </c>
      <c r="F1387" s="403" t="s">
        <v>357</v>
      </c>
      <c r="G1387" s="403"/>
      <c r="H1387" s="285" t="s">
        <v>41</v>
      </c>
      <c r="I1387" s="288">
        <v>1</v>
      </c>
      <c r="J1387" s="287"/>
      <c r="K1387" s="287">
        <v>85.89</v>
      </c>
      <c r="L1387" s="287">
        <v>85.89</v>
      </c>
      <c r="O1387" s="40"/>
      <c r="P1387" s="40"/>
      <c r="Q1387" s="40"/>
      <c r="R1387" s="40"/>
      <c r="S1387" s="40"/>
      <c r="T1387" s="40"/>
      <c r="U1387" s="40"/>
      <c r="V1387" s="40"/>
      <c r="W1387" s="40"/>
      <c r="X1387" s="40"/>
      <c r="Y1387" s="40"/>
    </row>
    <row r="1388" spans="1:25" ht="15" customHeight="1" x14ac:dyDescent="0.2">
      <c r="A1388" s="40"/>
      <c r="B1388" s="278" t="s">
        <v>321</v>
      </c>
      <c r="C1388" s="291" t="s">
        <v>544</v>
      </c>
      <c r="D1388" s="278" t="s">
        <v>40</v>
      </c>
      <c r="E1388" s="278" t="s">
        <v>545</v>
      </c>
      <c r="F1388" s="407" t="s">
        <v>324</v>
      </c>
      <c r="G1388" s="407"/>
      <c r="H1388" s="290" t="s">
        <v>325</v>
      </c>
      <c r="I1388" s="294">
        <v>0.47860000000000003</v>
      </c>
      <c r="J1388" s="294">
        <v>0</v>
      </c>
      <c r="K1388" s="292">
        <v>32.04</v>
      </c>
      <c r="L1388" s="292">
        <v>15.33</v>
      </c>
      <c r="O1388" s="40"/>
      <c r="P1388" s="40"/>
      <c r="Q1388" s="40"/>
      <c r="R1388" s="40"/>
      <c r="S1388" s="40"/>
      <c r="T1388" s="40"/>
      <c r="U1388" s="40"/>
      <c r="V1388" s="40"/>
      <c r="W1388" s="40"/>
      <c r="X1388" s="40"/>
      <c r="Y1388" s="40"/>
    </row>
    <row r="1389" spans="1:25" ht="15" customHeight="1" x14ac:dyDescent="0.2">
      <c r="A1389" s="40"/>
      <c r="B1389" s="278" t="s">
        <v>321</v>
      </c>
      <c r="C1389" s="291" t="s">
        <v>322</v>
      </c>
      <c r="D1389" s="278" t="s">
        <v>40</v>
      </c>
      <c r="E1389" s="278" t="s">
        <v>323</v>
      </c>
      <c r="F1389" s="407" t="s">
        <v>324</v>
      </c>
      <c r="G1389" s="407"/>
      <c r="H1389" s="290" t="s">
        <v>325</v>
      </c>
      <c r="I1389" s="294">
        <v>0.47860000000000003</v>
      </c>
      <c r="J1389" s="294">
        <v>0</v>
      </c>
      <c r="K1389" s="292">
        <v>23.08</v>
      </c>
      <c r="L1389" s="292">
        <v>11.04</v>
      </c>
      <c r="O1389" s="40"/>
      <c r="P1389" s="40"/>
      <c r="Q1389" s="40"/>
      <c r="R1389" s="40"/>
      <c r="S1389" s="40"/>
      <c r="T1389" s="40"/>
      <c r="U1389" s="40"/>
      <c r="V1389" s="40"/>
      <c r="W1389" s="40"/>
      <c r="X1389" s="40"/>
      <c r="Y1389" s="40"/>
    </row>
    <row r="1390" spans="1:25" ht="15" customHeight="1" x14ac:dyDescent="0.2">
      <c r="A1390" s="40"/>
      <c r="B1390" s="274" t="s">
        <v>347</v>
      </c>
      <c r="C1390" s="296" t="s">
        <v>560</v>
      </c>
      <c r="D1390" s="274" t="s">
        <v>40</v>
      </c>
      <c r="E1390" s="274" t="s">
        <v>561</v>
      </c>
      <c r="F1390" s="404" t="s">
        <v>348</v>
      </c>
      <c r="G1390" s="404"/>
      <c r="H1390" s="295" t="s">
        <v>44</v>
      </c>
      <c r="I1390" s="298">
        <v>9.6469000000000005</v>
      </c>
      <c r="J1390" s="298">
        <v>0</v>
      </c>
      <c r="K1390" s="297">
        <v>0.1</v>
      </c>
      <c r="L1390" s="297">
        <v>0.96</v>
      </c>
      <c r="O1390" s="40"/>
      <c r="P1390" s="40"/>
      <c r="Q1390" s="40"/>
      <c r="R1390" s="40"/>
      <c r="S1390" s="40"/>
      <c r="T1390" s="40"/>
      <c r="U1390" s="40"/>
      <c r="V1390" s="40"/>
      <c r="W1390" s="40"/>
      <c r="X1390" s="40"/>
      <c r="Y1390" s="40"/>
    </row>
    <row r="1391" spans="1:25" ht="15" customHeight="1" x14ac:dyDescent="0.2">
      <c r="A1391" s="40"/>
      <c r="B1391" s="274" t="s">
        <v>347</v>
      </c>
      <c r="C1391" s="296" t="s">
        <v>795</v>
      </c>
      <c r="D1391" s="274" t="s">
        <v>40</v>
      </c>
      <c r="E1391" s="274" t="s">
        <v>796</v>
      </c>
      <c r="F1391" s="404" t="s">
        <v>348</v>
      </c>
      <c r="G1391" s="404"/>
      <c r="H1391" s="295" t="s">
        <v>55</v>
      </c>
      <c r="I1391" s="298">
        <v>3.5470000000000002</v>
      </c>
      <c r="J1391" s="298">
        <v>0</v>
      </c>
      <c r="K1391" s="297">
        <v>6.06</v>
      </c>
      <c r="L1391" s="297">
        <v>21.49</v>
      </c>
      <c r="O1391" s="40"/>
      <c r="P1391" s="40"/>
      <c r="Q1391" s="40"/>
      <c r="R1391" s="40"/>
      <c r="S1391" s="40"/>
      <c r="T1391" s="40"/>
      <c r="U1391" s="40"/>
      <c r="V1391" s="40"/>
      <c r="W1391" s="40"/>
      <c r="X1391" s="40"/>
      <c r="Y1391" s="40"/>
    </row>
    <row r="1392" spans="1:25" ht="15" customHeight="1" x14ac:dyDescent="0.2">
      <c r="A1392" s="40"/>
      <c r="B1392" s="274" t="s">
        <v>347</v>
      </c>
      <c r="C1392" s="296" t="s">
        <v>799</v>
      </c>
      <c r="D1392" s="274" t="s">
        <v>40</v>
      </c>
      <c r="E1392" s="274" t="s">
        <v>800</v>
      </c>
      <c r="F1392" s="404" t="s">
        <v>348</v>
      </c>
      <c r="G1392" s="404"/>
      <c r="H1392" s="295" t="s">
        <v>543</v>
      </c>
      <c r="I1392" s="298">
        <v>1.23E-2</v>
      </c>
      <c r="J1392" s="298">
        <v>0</v>
      </c>
      <c r="K1392" s="297">
        <v>27.65</v>
      </c>
      <c r="L1392" s="297">
        <v>0.34</v>
      </c>
      <c r="O1392" s="40"/>
      <c r="P1392" s="40"/>
      <c r="Q1392" s="40"/>
      <c r="R1392" s="40"/>
      <c r="S1392" s="40"/>
      <c r="T1392" s="40"/>
      <c r="U1392" s="40"/>
      <c r="V1392" s="40"/>
      <c r="W1392" s="40"/>
      <c r="X1392" s="40"/>
      <c r="Y1392" s="40"/>
    </row>
    <row r="1393" spans="1:25" ht="15" customHeight="1" x14ac:dyDescent="0.2">
      <c r="A1393" s="40"/>
      <c r="B1393" s="274" t="s">
        <v>347</v>
      </c>
      <c r="C1393" s="296" t="s">
        <v>797</v>
      </c>
      <c r="D1393" s="274" t="s">
        <v>40</v>
      </c>
      <c r="E1393" s="274" t="s">
        <v>798</v>
      </c>
      <c r="F1393" s="404" t="s">
        <v>348</v>
      </c>
      <c r="G1393" s="404"/>
      <c r="H1393" s="295" t="s">
        <v>44</v>
      </c>
      <c r="I1393" s="298">
        <v>1.2266999999999999</v>
      </c>
      <c r="J1393" s="298">
        <v>0</v>
      </c>
      <c r="K1393" s="297">
        <v>2.2799999999999998</v>
      </c>
      <c r="L1393" s="297">
        <v>2.79</v>
      </c>
      <c r="O1393" s="40"/>
      <c r="P1393" s="40"/>
      <c r="Q1393" s="40"/>
      <c r="R1393" s="40"/>
      <c r="S1393" s="40"/>
      <c r="T1393" s="40"/>
      <c r="U1393" s="40"/>
      <c r="V1393" s="40"/>
      <c r="W1393" s="40"/>
      <c r="X1393" s="40"/>
      <c r="Y1393" s="40"/>
    </row>
    <row r="1394" spans="1:25" ht="15" customHeight="1" x14ac:dyDescent="0.2">
      <c r="A1394" s="40"/>
      <c r="B1394" s="274" t="s">
        <v>347</v>
      </c>
      <c r="C1394" s="296" t="s">
        <v>548</v>
      </c>
      <c r="D1394" s="274" t="s">
        <v>40</v>
      </c>
      <c r="E1394" s="274" t="s">
        <v>549</v>
      </c>
      <c r="F1394" s="404" t="s">
        <v>348</v>
      </c>
      <c r="G1394" s="404"/>
      <c r="H1394" s="295" t="s">
        <v>41</v>
      </c>
      <c r="I1394" s="298">
        <v>1.0838000000000001</v>
      </c>
      <c r="J1394" s="298">
        <v>0</v>
      </c>
      <c r="K1394" s="297">
        <v>23.38</v>
      </c>
      <c r="L1394" s="297">
        <v>25.33</v>
      </c>
      <c r="O1394" s="40"/>
      <c r="P1394" s="40"/>
      <c r="Q1394" s="40"/>
      <c r="R1394" s="40"/>
      <c r="S1394" s="40"/>
      <c r="T1394" s="40"/>
      <c r="U1394" s="40"/>
      <c r="V1394" s="40"/>
      <c r="W1394" s="40"/>
      <c r="X1394" s="40"/>
      <c r="Y1394" s="40"/>
    </row>
    <row r="1395" spans="1:25" ht="15" customHeight="1" x14ac:dyDescent="0.2">
      <c r="A1395" s="40"/>
      <c r="B1395" s="274" t="s">
        <v>347</v>
      </c>
      <c r="C1395" s="296" t="s">
        <v>801</v>
      </c>
      <c r="D1395" s="274" t="s">
        <v>40</v>
      </c>
      <c r="E1395" s="274" t="s">
        <v>802</v>
      </c>
      <c r="F1395" s="404" t="s">
        <v>348</v>
      </c>
      <c r="G1395" s="404"/>
      <c r="H1395" s="295" t="s">
        <v>65</v>
      </c>
      <c r="I1395" s="298">
        <v>3.6999999999999998E-2</v>
      </c>
      <c r="J1395" s="298">
        <v>0</v>
      </c>
      <c r="K1395" s="297">
        <v>24.65</v>
      </c>
      <c r="L1395" s="297">
        <v>0.91</v>
      </c>
      <c r="O1395" s="40"/>
      <c r="P1395" s="40"/>
      <c r="Q1395" s="40"/>
      <c r="R1395" s="40"/>
      <c r="S1395" s="40"/>
      <c r="T1395" s="40"/>
      <c r="U1395" s="40"/>
      <c r="V1395" s="40"/>
      <c r="W1395" s="40"/>
      <c r="X1395" s="40"/>
      <c r="Y1395" s="40"/>
    </row>
    <row r="1396" spans="1:25" ht="15" customHeight="1" x14ac:dyDescent="0.2">
      <c r="A1396" s="40"/>
      <c r="B1396" s="274" t="s">
        <v>347</v>
      </c>
      <c r="C1396" s="296" t="s">
        <v>562</v>
      </c>
      <c r="D1396" s="274" t="s">
        <v>40</v>
      </c>
      <c r="E1396" s="274" t="s">
        <v>563</v>
      </c>
      <c r="F1396" s="404" t="s">
        <v>348</v>
      </c>
      <c r="G1396" s="404"/>
      <c r="H1396" s="295" t="s">
        <v>44</v>
      </c>
      <c r="I1396" s="298">
        <v>1.2266999999999999</v>
      </c>
      <c r="J1396" s="298">
        <v>0</v>
      </c>
      <c r="K1396" s="297">
        <v>0.24</v>
      </c>
      <c r="L1396" s="297">
        <v>0.28999999999999998</v>
      </c>
      <c r="O1396" s="40"/>
      <c r="P1396" s="40"/>
      <c r="Q1396" s="40"/>
      <c r="R1396" s="40"/>
      <c r="S1396" s="40"/>
      <c r="T1396" s="40"/>
      <c r="U1396" s="40"/>
      <c r="V1396" s="40"/>
      <c r="W1396" s="40"/>
      <c r="X1396" s="40"/>
      <c r="Y1396" s="40"/>
    </row>
    <row r="1397" spans="1:25" ht="15" customHeight="1" x14ac:dyDescent="0.2">
      <c r="A1397" s="40"/>
      <c r="B1397" s="274" t="s">
        <v>347</v>
      </c>
      <c r="C1397" s="296" t="s">
        <v>556</v>
      </c>
      <c r="D1397" s="274" t="s">
        <v>40</v>
      </c>
      <c r="E1397" s="274" t="s">
        <v>557</v>
      </c>
      <c r="F1397" s="404" t="s">
        <v>348</v>
      </c>
      <c r="G1397" s="404"/>
      <c r="H1397" s="295" t="s">
        <v>55</v>
      </c>
      <c r="I1397" s="298">
        <v>1.4276</v>
      </c>
      <c r="J1397" s="298">
        <v>0</v>
      </c>
      <c r="K1397" s="297">
        <v>3.23</v>
      </c>
      <c r="L1397" s="297">
        <v>4.6100000000000003</v>
      </c>
      <c r="O1397" s="40"/>
      <c r="P1397" s="40"/>
      <c r="Q1397" s="40"/>
      <c r="R1397" s="40"/>
      <c r="S1397" s="40"/>
      <c r="T1397" s="40"/>
      <c r="U1397" s="40"/>
      <c r="V1397" s="40"/>
      <c r="W1397" s="40"/>
      <c r="X1397" s="40"/>
      <c r="Y1397" s="40"/>
    </row>
    <row r="1398" spans="1:25" ht="15" customHeight="1" x14ac:dyDescent="0.2">
      <c r="A1398" s="40"/>
      <c r="B1398" s="274" t="s">
        <v>347</v>
      </c>
      <c r="C1398" s="296" t="s">
        <v>558</v>
      </c>
      <c r="D1398" s="274" t="s">
        <v>40</v>
      </c>
      <c r="E1398" s="274" t="s">
        <v>559</v>
      </c>
      <c r="F1398" s="404" t="s">
        <v>348</v>
      </c>
      <c r="G1398" s="404"/>
      <c r="H1398" s="295" t="s">
        <v>65</v>
      </c>
      <c r="I1398" s="298">
        <v>0.69259999999999999</v>
      </c>
      <c r="J1398" s="298">
        <v>0</v>
      </c>
      <c r="K1398" s="297">
        <v>4.05</v>
      </c>
      <c r="L1398" s="297">
        <v>2.8</v>
      </c>
      <c r="O1398" s="40"/>
      <c r="P1398" s="40"/>
      <c r="Q1398" s="40"/>
      <c r="R1398" s="40"/>
      <c r="S1398" s="40"/>
      <c r="T1398" s="40"/>
      <c r="U1398" s="40"/>
      <c r="V1398" s="40"/>
      <c r="W1398" s="40"/>
      <c r="X1398" s="40"/>
      <c r="Y1398" s="40"/>
    </row>
    <row r="1399" spans="1:25" ht="15" customHeight="1" x14ac:dyDescent="0.2">
      <c r="A1399" s="40"/>
      <c r="B1399" s="275"/>
      <c r="C1399" s="275"/>
      <c r="D1399" s="275"/>
      <c r="E1399" s="275"/>
      <c r="F1399" s="275"/>
      <c r="G1399" s="275" t="s">
        <v>331</v>
      </c>
      <c r="H1399" s="302">
        <v>21.4</v>
      </c>
      <c r="I1399" s="275" t="s">
        <v>332</v>
      </c>
      <c r="J1399" s="302">
        <v>0</v>
      </c>
      <c r="K1399" s="275" t="s">
        <v>333</v>
      </c>
      <c r="L1399" s="302">
        <v>21.4</v>
      </c>
      <c r="O1399" s="40"/>
      <c r="P1399" s="40"/>
      <c r="Q1399" s="40"/>
      <c r="R1399" s="40"/>
      <c r="S1399" s="40"/>
      <c r="T1399" s="40"/>
      <c r="U1399" s="40"/>
      <c r="V1399" s="40"/>
      <c r="W1399" s="40"/>
      <c r="X1399" s="40"/>
      <c r="Y1399" s="40"/>
    </row>
    <row r="1400" spans="1:25" ht="15" customHeight="1" thickBot="1" x14ac:dyDescent="0.25">
      <c r="A1400" s="40"/>
      <c r="B1400" s="275"/>
      <c r="C1400" s="275"/>
      <c r="D1400" s="275"/>
      <c r="E1400" s="275"/>
      <c r="F1400" s="275"/>
      <c r="G1400" s="275" t="s">
        <v>334</v>
      </c>
      <c r="H1400" s="302">
        <v>17.87</v>
      </c>
      <c r="I1400" s="409"/>
      <c r="J1400" s="409" t="s">
        <v>335</v>
      </c>
      <c r="K1400" s="275"/>
      <c r="L1400" s="302">
        <v>103.76</v>
      </c>
      <c r="O1400" s="40"/>
      <c r="P1400" s="40"/>
      <c r="Q1400" s="40"/>
      <c r="R1400" s="40"/>
      <c r="S1400" s="40"/>
      <c r="T1400" s="40"/>
      <c r="U1400" s="40"/>
      <c r="V1400" s="40"/>
      <c r="W1400" s="40"/>
      <c r="X1400" s="40"/>
      <c r="Y1400" s="40"/>
    </row>
    <row r="1401" spans="1:25" ht="15" customHeight="1" thickTop="1" x14ac:dyDescent="0.2">
      <c r="A1401" s="40"/>
      <c r="B1401" s="289"/>
      <c r="C1401" s="289"/>
      <c r="D1401" s="289"/>
      <c r="E1401" s="289"/>
      <c r="F1401" s="289"/>
      <c r="G1401" s="289"/>
      <c r="H1401" s="289"/>
      <c r="I1401" s="289"/>
      <c r="J1401" s="289"/>
      <c r="K1401" s="289"/>
      <c r="L1401" s="289"/>
      <c r="O1401" s="40"/>
      <c r="P1401" s="40"/>
      <c r="Q1401" s="40"/>
      <c r="R1401" s="40"/>
      <c r="S1401" s="40"/>
      <c r="T1401" s="40"/>
      <c r="U1401" s="40"/>
      <c r="V1401" s="40"/>
      <c r="W1401" s="40"/>
      <c r="X1401" s="40"/>
      <c r="Y1401" s="40"/>
    </row>
    <row r="1402" spans="1:25" ht="15" customHeight="1" x14ac:dyDescent="0.2">
      <c r="A1402" s="40"/>
      <c r="B1402" s="276" t="s">
        <v>2254</v>
      </c>
      <c r="C1402" s="277" t="s">
        <v>28</v>
      </c>
      <c r="D1402" s="276" t="s">
        <v>29</v>
      </c>
      <c r="E1402" s="276" t="s">
        <v>30</v>
      </c>
      <c r="F1402" s="405" t="s">
        <v>318</v>
      </c>
      <c r="G1402" s="405"/>
      <c r="H1402" s="284" t="s">
        <v>31</v>
      </c>
      <c r="I1402" s="277" t="s">
        <v>32</v>
      </c>
      <c r="J1402" s="277" t="s">
        <v>2407</v>
      </c>
      <c r="K1402" s="277" t="s">
        <v>33</v>
      </c>
      <c r="L1402" s="277" t="s">
        <v>35</v>
      </c>
      <c r="O1402" s="40"/>
      <c r="P1402" s="40"/>
      <c r="Q1402" s="40"/>
      <c r="R1402" s="40"/>
      <c r="S1402" s="40"/>
      <c r="T1402" s="40"/>
      <c r="U1402" s="40"/>
      <c r="V1402" s="40"/>
      <c r="W1402" s="40"/>
      <c r="X1402" s="40"/>
      <c r="Y1402" s="40"/>
    </row>
    <row r="1403" spans="1:25" ht="15" customHeight="1" x14ac:dyDescent="0.2">
      <c r="A1403" s="40"/>
      <c r="B1403" s="273" t="s">
        <v>319</v>
      </c>
      <c r="C1403" s="286" t="s">
        <v>284</v>
      </c>
      <c r="D1403" s="273" t="s">
        <v>40</v>
      </c>
      <c r="E1403" s="273" t="s">
        <v>285</v>
      </c>
      <c r="F1403" s="403" t="s">
        <v>341</v>
      </c>
      <c r="G1403" s="403"/>
      <c r="H1403" s="285" t="s">
        <v>41</v>
      </c>
      <c r="I1403" s="288">
        <v>1</v>
      </c>
      <c r="J1403" s="287"/>
      <c r="K1403" s="287">
        <v>3.75</v>
      </c>
      <c r="L1403" s="287">
        <v>3.75</v>
      </c>
      <c r="O1403" s="40"/>
      <c r="P1403" s="40"/>
      <c r="Q1403" s="40"/>
      <c r="R1403" s="40"/>
      <c r="S1403" s="40"/>
      <c r="T1403" s="40"/>
      <c r="U1403" s="40"/>
      <c r="V1403" s="40"/>
      <c r="W1403" s="40"/>
      <c r="X1403" s="40"/>
      <c r="Y1403" s="40"/>
    </row>
    <row r="1404" spans="1:25" ht="15" customHeight="1" x14ac:dyDescent="0.2">
      <c r="A1404" s="40"/>
      <c r="B1404" s="278" t="s">
        <v>321</v>
      </c>
      <c r="C1404" s="291" t="s">
        <v>456</v>
      </c>
      <c r="D1404" s="278" t="s">
        <v>40</v>
      </c>
      <c r="E1404" s="278" t="s">
        <v>457</v>
      </c>
      <c r="F1404" s="407" t="s">
        <v>324</v>
      </c>
      <c r="G1404" s="407"/>
      <c r="H1404" s="290" t="s">
        <v>325</v>
      </c>
      <c r="I1404" s="294">
        <v>6.6600000000000006E-2</v>
      </c>
      <c r="J1404" s="294">
        <v>0</v>
      </c>
      <c r="K1404" s="292">
        <v>29.41</v>
      </c>
      <c r="L1404" s="292">
        <v>1.95</v>
      </c>
      <c r="O1404" s="40"/>
      <c r="P1404" s="40"/>
      <c r="Q1404" s="40"/>
      <c r="R1404" s="40"/>
      <c r="S1404" s="40"/>
      <c r="T1404" s="40"/>
      <c r="U1404" s="40"/>
      <c r="V1404" s="40"/>
      <c r="W1404" s="40"/>
      <c r="X1404" s="40"/>
      <c r="Y1404" s="40"/>
    </row>
    <row r="1405" spans="1:25" ht="15" customHeight="1" x14ac:dyDescent="0.2">
      <c r="A1405" s="40"/>
      <c r="B1405" s="278" t="s">
        <v>321</v>
      </c>
      <c r="C1405" s="291" t="s">
        <v>322</v>
      </c>
      <c r="D1405" s="278" t="s">
        <v>40</v>
      </c>
      <c r="E1405" s="278" t="s">
        <v>323</v>
      </c>
      <c r="F1405" s="407" t="s">
        <v>324</v>
      </c>
      <c r="G1405" s="407"/>
      <c r="H1405" s="290" t="s">
        <v>325</v>
      </c>
      <c r="I1405" s="294">
        <v>2.2200000000000001E-2</v>
      </c>
      <c r="J1405" s="294">
        <v>0</v>
      </c>
      <c r="K1405" s="292">
        <v>23.08</v>
      </c>
      <c r="L1405" s="292">
        <v>0.51</v>
      </c>
      <c r="O1405" s="40"/>
      <c r="P1405" s="40"/>
      <c r="Q1405" s="40"/>
      <c r="R1405" s="40"/>
      <c r="S1405" s="40"/>
      <c r="T1405" s="40"/>
      <c r="U1405" s="40"/>
      <c r="V1405" s="40"/>
      <c r="W1405" s="40"/>
      <c r="X1405" s="40"/>
      <c r="Y1405" s="40"/>
    </row>
    <row r="1406" spans="1:25" ht="15" customHeight="1" x14ac:dyDescent="0.2">
      <c r="A1406" s="40"/>
      <c r="B1406" s="274" t="s">
        <v>347</v>
      </c>
      <c r="C1406" s="296" t="s">
        <v>889</v>
      </c>
      <c r="D1406" s="274" t="s">
        <v>40</v>
      </c>
      <c r="E1406" s="274" t="s">
        <v>890</v>
      </c>
      <c r="F1406" s="404" t="s">
        <v>348</v>
      </c>
      <c r="G1406" s="404"/>
      <c r="H1406" s="295" t="s">
        <v>465</v>
      </c>
      <c r="I1406" s="298">
        <v>0.1666</v>
      </c>
      <c r="J1406" s="298">
        <v>0</v>
      </c>
      <c r="K1406" s="297">
        <v>7.78</v>
      </c>
      <c r="L1406" s="297">
        <v>1.29</v>
      </c>
      <c r="O1406" s="40"/>
      <c r="P1406" s="40"/>
      <c r="Q1406" s="40"/>
      <c r="R1406" s="40"/>
      <c r="S1406" s="40"/>
      <c r="T1406" s="40"/>
      <c r="U1406" s="40"/>
      <c r="V1406" s="40"/>
      <c r="W1406" s="40"/>
      <c r="X1406" s="40"/>
      <c r="Y1406" s="40"/>
    </row>
    <row r="1407" spans="1:25" ht="15" customHeight="1" x14ac:dyDescent="0.2">
      <c r="A1407" s="40"/>
      <c r="B1407" s="275"/>
      <c r="C1407" s="275"/>
      <c r="D1407" s="275"/>
      <c r="E1407" s="275"/>
      <c r="F1407" s="275"/>
      <c r="G1407" s="275" t="s">
        <v>331</v>
      </c>
      <c r="H1407" s="302">
        <v>1.83</v>
      </c>
      <c r="I1407" s="275" t="s">
        <v>332</v>
      </c>
      <c r="J1407" s="302">
        <v>0</v>
      </c>
      <c r="K1407" s="275" t="s">
        <v>333</v>
      </c>
      <c r="L1407" s="302">
        <v>1.83</v>
      </c>
      <c r="O1407" s="40"/>
      <c r="P1407" s="40"/>
      <c r="Q1407" s="40"/>
      <c r="R1407" s="40"/>
      <c r="S1407" s="40"/>
      <c r="T1407" s="40"/>
      <c r="U1407" s="40"/>
      <c r="V1407" s="40"/>
      <c r="W1407" s="40"/>
      <c r="X1407" s="40"/>
      <c r="Y1407" s="40"/>
    </row>
    <row r="1408" spans="1:25" ht="15" customHeight="1" thickBot="1" x14ac:dyDescent="0.25">
      <c r="A1408" s="40"/>
      <c r="B1408" s="275"/>
      <c r="C1408" s="275"/>
      <c r="D1408" s="275"/>
      <c r="E1408" s="275"/>
      <c r="F1408" s="275"/>
      <c r="G1408" s="275" t="s">
        <v>334</v>
      </c>
      <c r="H1408" s="302">
        <v>0.78</v>
      </c>
      <c r="I1408" s="409"/>
      <c r="J1408" s="409" t="s">
        <v>335</v>
      </c>
      <c r="K1408" s="275"/>
      <c r="L1408" s="302">
        <v>4.53</v>
      </c>
      <c r="O1408" s="40"/>
      <c r="P1408" s="40"/>
      <c r="Q1408" s="40"/>
      <c r="R1408" s="40"/>
      <c r="S1408" s="40"/>
      <c r="T1408" s="40"/>
      <c r="U1408" s="40"/>
      <c r="V1408" s="40"/>
      <c r="W1408" s="40"/>
      <c r="X1408" s="40"/>
      <c r="Y1408" s="40"/>
    </row>
    <row r="1409" spans="1:25" ht="15" customHeight="1" thickTop="1" x14ac:dyDescent="0.2">
      <c r="A1409" s="40"/>
      <c r="B1409" s="289"/>
      <c r="C1409" s="289"/>
      <c r="D1409" s="289"/>
      <c r="E1409" s="289"/>
      <c r="F1409" s="289"/>
      <c r="G1409" s="289"/>
      <c r="H1409" s="289"/>
      <c r="I1409" s="289"/>
      <c r="J1409" s="289"/>
      <c r="K1409" s="289"/>
      <c r="L1409" s="289"/>
      <c r="O1409" s="40"/>
      <c r="P1409" s="40"/>
      <c r="Q1409" s="40"/>
      <c r="R1409" s="40"/>
      <c r="S1409" s="40"/>
      <c r="T1409" s="40"/>
      <c r="U1409" s="40"/>
      <c r="V1409" s="40"/>
      <c r="W1409" s="40"/>
      <c r="X1409" s="40"/>
      <c r="Y1409" s="40"/>
    </row>
    <row r="1410" spans="1:25" ht="15" customHeight="1" x14ac:dyDescent="0.2">
      <c r="A1410" s="40"/>
      <c r="B1410" s="276" t="s">
        <v>2255</v>
      </c>
      <c r="C1410" s="277" t="s">
        <v>28</v>
      </c>
      <c r="D1410" s="276" t="s">
        <v>29</v>
      </c>
      <c r="E1410" s="276" t="s">
        <v>30</v>
      </c>
      <c r="F1410" s="405" t="s">
        <v>318</v>
      </c>
      <c r="G1410" s="405"/>
      <c r="H1410" s="284" t="s">
        <v>31</v>
      </c>
      <c r="I1410" s="277" t="s">
        <v>32</v>
      </c>
      <c r="J1410" s="277" t="s">
        <v>2407</v>
      </c>
      <c r="K1410" s="277" t="s">
        <v>33</v>
      </c>
      <c r="L1410" s="277" t="s">
        <v>35</v>
      </c>
      <c r="O1410" s="40"/>
      <c r="P1410" s="40"/>
      <c r="Q1410" s="40"/>
      <c r="R1410" s="40"/>
      <c r="S1410" s="40"/>
      <c r="T1410" s="40"/>
      <c r="U1410" s="40"/>
      <c r="V1410" s="40"/>
      <c r="W1410" s="40"/>
      <c r="X1410" s="40"/>
      <c r="Y1410" s="40"/>
    </row>
    <row r="1411" spans="1:25" ht="15" customHeight="1" x14ac:dyDescent="0.2">
      <c r="A1411" s="40"/>
      <c r="B1411" s="273" t="s">
        <v>319</v>
      </c>
      <c r="C1411" s="286" t="s">
        <v>2403</v>
      </c>
      <c r="D1411" s="273" t="s">
        <v>40</v>
      </c>
      <c r="E1411" s="273" t="s">
        <v>2404</v>
      </c>
      <c r="F1411" s="403" t="s">
        <v>341</v>
      </c>
      <c r="G1411" s="403"/>
      <c r="H1411" s="285" t="s">
        <v>41</v>
      </c>
      <c r="I1411" s="288">
        <v>1</v>
      </c>
      <c r="J1411" s="287"/>
      <c r="K1411" s="287">
        <v>12.55</v>
      </c>
      <c r="L1411" s="287">
        <v>12.55</v>
      </c>
      <c r="O1411" s="40"/>
      <c r="P1411" s="40"/>
      <c r="Q1411" s="40"/>
      <c r="R1411" s="40"/>
      <c r="S1411" s="40"/>
      <c r="T1411" s="40"/>
      <c r="U1411" s="40"/>
      <c r="V1411" s="40"/>
      <c r="W1411" s="40"/>
      <c r="X1411" s="40"/>
      <c r="Y1411" s="40"/>
    </row>
    <row r="1412" spans="1:25" ht="15" customHeight="1" x14ac:dyDescent="0.2">
      <c r="A1412" s="40"/>
      <c r="B1412" s="278" t="s">
        <v>321</v>
      </c>
      <c r="C1412" s="291" t="s">
        <v>456</v>
      </c>
      <c r="D1412" s="278" t="s">
        <v>40</v>
      </c>
      <c r="E1412" s="278" t="s">
        <v>457</v>
      </c>
      <c r="F1412" s="407" t="s">
        <v>324</v>
      </c>
      <c r="G1412" s="407"/>
      <c r="H1412" s="290" t="s">
        <v>325</v>
      </c>
      <c r="I1412" s="294">
        <v>0.24590000000000001</v>
      </c>
      <c r="J1412" s="294">
        <v>0</v>
      </c>
      <c r="K1412" s="292">
        <v>29.41</v>
      </c>
      <c r="L1412" s="292">
        <v>7.23</v>
      </c>
      <c r="O1412" s="40"/>
      <c r="P1412" s="40"/>
      <c r="Q1412" s="40"/>
      <c r="R1412" s="40"/>
      <c r="S1412" s="40"/>
      <c r="T1412" s="40"/>
      <c r="U1412" s="40"/>
      <c r="V1412" s="40"/>
      <c r="W1412" s="40"/>
      <c r="X1412" s="40"/>
      <c r="Y1412" s="40"/>
    </row>
    <row r="1413" spans="1:25" ht="15" customHeight="1" x14ac:dyDescent="0.2">
      <c r="A1413" s="40"/>
      <c r="B1413" s="278" t="s">
        <v>321</v>
      </c>
      <c r="C1413" s="291" t="s">
        <v>322</v>
      </c>
      <c r="D1413" s="278" t="s">
        <v>40</v>
      </c>
      <c r="E1413" s="278" t="s">
        <v>323</v>
      </c>
      <c r="F1413" s="407" t="s">
        <v>324</v>
      </c>
      <c r="G1413" s="407"/>
      <c r="H1413" s="290" t="s">
        <v>325</v>
      </c>
      <c r="I1413" s="294">
        <v>8.2000000000000003E-2</v>
      </c>
      <c r="J1413" s="294">
        <v>0</v>
      </c>
      <c r="K1413" s="292">
        <v>23.08</v>
      </c>
      <c r="L1413" s="292">
        <v>1.89</v>
      </c>
      <c r="O1413" s="40"/>
      <c r="P1413" s="40"/>
      <c r="Q1413" s="40"/>
      <c r="R1413" s="40"/>
      <c r="S1413" s="40"/>
      <c r="T1413" s="40"/>
      <c r="U1413" s="40"/>
      <c r="V1413" s="40"/>
      <c r="W1413" s="40"/>
      <c r="X1413" s="40"/>
      <c r="Y1413" s="40"/>
    </row>
    <row r="1414" spans="1:25" ht="15" customHeight="1" x14ac:dyDescent="0.2">
      <c r="A1414" s="40"/>
      <c r="B1414" s="274" t="s">
        <v>347</v>
      </c>
      <c r="C1414" s="296" t="s">
        <v>893</v>
      </c>
      <c r="D1414" s="274" t="s">
        <v>40</v>
      </c>
      <c r="E1414" s="274" t="s">
        <v>894</v>
      </c>
      <c r="F1414" s="404" t="s">
        <v>348</v>
      </c>
      <c r="G1414" s="404"/>
      <c r="H1414" s="295" t="s">
        <v>65</v>
      </c>
      <c r="I1414" s="298">
        <v>0.7288</v>
      </c>
      <c r="J1414" s="298">
        <v>0</v>
      </c>
      <c r="K1414" s="297">
        <v>4.63</v>
      </c>
      <c r="L1414" s="297">
        <v>3.37</v>
      </c>
      <c r="O1414" s="40"/>
      <c r="P1414" s="40"/>
      <c r="Q1414" s="40"/>
      <c r="R1414" s="40"/>
      <c r="S1414" s="40"/>
      <c r="T1414" s="40"/>
      <c r="U1414" s="40"/>
      <c r="V1414" s="40"/>
      <c r="W1414" s="40"/>
      <c r="X1414" s="40"/>
      <c r="Y1414" s="40"/>
    </row>
    <row r="1415" spans="1:25" ht="15" customHeight="1" x14ac:dyDescent="0.2">
      <c r="A1415" s="40"/>
      <c r="B1415" s="274" t="s">
        <v>347</v>
      </c>
      <c r="C1415" s="296" t="s">
        <v>891</v>
      </c>
      <c r="D1415" s="274" t="s">
        <v>40</v>
      </c>
      <c r="E1415" s="274" t="s">
        <v>892</v>
      </c>
      <c r="F1415" s="404" t="s">
        <v>348</v>
      </c>
      <c r="G1415" s="404"/>
      <c r="H1415" s="295" t="s">
        <v>44</v>
      </c>
      <c r="I1415" s="298">
        <v>4.0099999999999997E-2</v>
      </c>
      <c r="J1415" s="298">
        <v>0</v>
      </c>
      <c r="K1415" s="297">
        <v>1.56</v>
      </c>
      <c r="L1415" s="297">
        <v>0.06</v>
      </c>
      <c r="O1415" s="40"/>
      <c r="P1415" s="40"/>
      <c r="Q1415" s="40"/>
      <c r="R1415" s="40"/>
      <c r="S1415" s="40"/>
      <c r="T1415" s="40"/>
      <c r="U1415" s="40"/>
      <c r="V1415" s="40"/>
      <c r="W1415" s="40"/>
      <c r="X1415" s="40"/>
      <c r="Y1415" s="40"/>
    </row>
    <row r="1416" spans="1:25" ht="15" customHeight="1" x14ac:dyDescent="0.2">
      <c r="A1416" s="40"/>
      <c r="B1416" s="275"/>
      <c r="C1416" s="275"/>
      <c r="D1416" s="275"/>
      <c r="E1416" s="275"/>
      <c r="F1416" s="275"/>
      <c r="G1416" s="275" t="s">
        <v>331</v>
      </c>
      <c r="H1416" s="302">
        <v>6.81</v>
      </c>
      <c r="I1416" s="275" t="s">
        <v>332</v>
      </c>
      <c r="J1416" s="302">
        <v>0</v>
      </c>
      <c r="K1416" s="275" t="s">
        <v>333</v>
      </c>
      <c r="L1416" s="302">
        <v>6.81</v>
      </c>
      <c r="O1416" s="40"/>
      <c r="P1416" s="40"/>
      <c r="Q1416" s="40"/>
      <c r="R1416" s="40"/>
      <c r="S1416" s="40"/>
      <c r="T1416" s="40"/>
      <c r="U1416" s="40"/>
      <c r="V1416" s="40"/>
      <c r="W1416" s="40"/>
      <c r="X1416" s="40"/>
      <c r="Y1416" s="40"/>
    </row>
    <row r="1417" spans="1:25" ht="15" customHeight="1" thickBot="1" x14ac:dyDescent="0.25">
      <c r="A1417" s="40"/>
      <c r="B1417" s="275"/>
      <c r="C1417" s="275"/>
      <c r="D1417" s="275"/>
      <c r="E1417" s="275"/>
      <c r="F1417" s="275"/>
      <c r="G1417" s="275" t="s">
        <v>334</v>
      </c>
      <c r="H1417" s="302">
        <v>2.61</v>
      </c>
      <c r="I1417" s="409"/>
      <c r="J1417" s="409" t="s">
        <v>335</v>
      </c>
      <c r="K1417" s="275"/>
      <c r="L1417" s="302">
        <v>15.16</v>
      </c>
      <c r="O1417" s="40"/>
      <c r="P1417" s="40"/>
      <c r="Q1417" s="40"/>
      <c r="R1417" s="40"/>
      <c r="S1417" s="40"/>
      <c r="T1417" s="40"/>
      <c r="U1417" s="40"/>
      <c r="V1417" s="40"/>
      <c r="W1417" s="40"/>
      <c r="X1417" s="40"/>
      <c r="Y1417" s="40"/>
    </row>
    <row r="1418" spans="1:25" ht="15" customHeight="1" thickTop="1" x14ac:dyDescent="0.2">
      <c r="A1418" s="40"/>
      <c r="B1418" s="289"/>
      <c r="C1418" s="289"/>
      <c r="D1418" s="289"/>
      <c r="E1418" s="289"/>
      <c r="F1418" s="289"/>
      <c r="G1418" s="289"/>
      <c r="H1418" s="289"/>
      <c r="I1418" s="289"/>
      <c r="J1418" s="289"/>
      <c r="K1418" s="289"/>
      <c r="L1418" s="289"/>
      <c r="O1418" s="40"/>
      <c r="P1418" s="40"/>
      <c r="Q1418" s="40"/>
      <c r="R1418" s="40"/>
      <c r="S1418" s="40"/>
      <c r="T1418" s="40"/>
      <c r="U1418" s="40"/>
      <c r="V1418" s="40"/>
      <c r="W1418" s="40"/>
      <c r="X1418" s="40"/>
      <c r="Y1418" s="40"/>
    </row>
    <row r="1419" spans="1:25" ht="15" customHeight="1" x14ac:dyDescent="0.2">
      <c r="A1419" s="40"/>
      <c r="B1419" s="276" t="s">
        <v>2256</v>
      </c>
      <c r="C1419" s="277" t="s">
        <v>28</v>
      </c>
      <c r="D1419" s="276" t="s">
        <v>29</v>
      </c>
      <c r="E1419" s="276" t="s">
        <v>30</v>
      </c>
      <c r="F1419" s="405" t="s">
        <v>318</v>
      </c>
      <c r="G1419" s="405"/>
      <c r="H1419" s="284" t="s">
        <v>31</v>
      </c>
      <c r="I1419" s="277" t="s">
        <v>32</v>
      </c>
      <c r="J1419" s="277" t="s">
        <v>2407</v>
      </c>
      <c r="K1419" s="277" t="s">
        <v>33</v>
      </c>
      <c r="L1419" s="277" t="s">
        <v>35</v>
      </c>
      <c r="O1419" s="40"/>
      <c r="P1419" s="40"/>
      <c r="Q1419" s="40"/>
      <c r="R1419" s="40"/>
      <c r="S1419" s="40"/>
      <c r="T1419" s="40"/>
      <c r="U1419" s="40"/>
      <c r="V1419" s="40"/>
      <c r="W1419" s="40"/>
      <c r="X1419" s="40"/>
      <c r="Y1419" s="40"/>
    </row>
    <row r="1420" spans="1:25" ht="15" customHeight="1" x14ac:dyDescent="0.2">
      <c r="A1420" s="40"/>
      <c r="B1420" s="273" t="s">
        <v>319</v>
      </c>
      <c r="C1420" s="286" t="s">
        <v>3274</v>
      </c>
      <c r="D1420" s="273" t="s">
        <v>40</v>
      </c>
      <c r="E1420" s="273" t="s">
        <v>3275</v>
      </c>
      <c r="F1420" s="403" t="s">
        <v>341</v>
      </c>
      <c r="G1420" s="403"/>
      <c r="H1420" s="285" t="s">
        <v>41</v>
      </c>
      <c r="I1420" s="288">
        <v>1</v>
      </c>
      <c r="J1420" s="287"/>
      <c r="K1420" s="287">
        <v>20.67</v>
      </c>
      <c r="L1420" s="287">
        <v>20.67</v>
      </c>
      <c r="O1420" s="40"/>
      <c r="P1420" s="40"/>
      <c r="Q1420" s="40"/>
      <c r="R1420" s="40"/>
      <c r="S1420" s="40"/>
      <c r="T1420" s="40"/>
      <c r="U1420" s="40"/>
      <c r="V1420" s="40"/>
      <c r="W1420" s="40"/>
      <c r="X1420" s="40"/>
      <c r="Y1420" s="40"/>
    </row>
    <row r="1421" spans="1:25" ht="15" customHeight="1" x14ac:dyDescent="0.2">
      <c r="A1421" s="40"/>
      <c r="B1421" s="278" t="s">
        <v>321</v>
      </c>
      <c r="C1421" s="291" t="s">
        <v>322</v>
      </c>
      <c r="D1421" s="278" t="s">
        <v>40</v>
      </c>
      <c r="E1421" s="278" t="s">
        <v>323</v>
      </c>
      <c r="F1421" s="407" t="s">
        <v>324</v>
      </c>
      <c r="G1421" s="407"/>
      <c r="H1421" s="290" t="s">
        <v>325</v>
      </c>
      <c r="I1421" s="294">
        <v>7.0599999999999996E-2</v>
      </c>
      <c r="J1421" s="294">
        <v>0</v>
      </c>
      <c r="K1421" s="292">
        <v>23.08</v>
      </c>
      <c r="L1421" s="292">
        <v>1.62</v>
      </c>
      <c r="O1421" s="40"/>
      <c r="P1421" s="40"/>
      <c r="Q1421" s="40"/>
      <c r="R1421" s="40"/>
      <c r="S1421" s="40"/>
      <c r="T1421" s="40"/>
      <c r="U1421" s="40"/>
      <c r="V1421" s="40"/>
      <c r="W1421" s="40"/>
      <c r="X1421" s="40"/>
      <c r="Y1421" s="40"/>
    </row>
    <row r="1422" spans="1:25" ht="15" customHeight="1" x14ac:dyDescent="0.2">
      <c r="A1422" s="40"/>
      <c r="B1422" s="278" t="s">
        <v>321</v>
      </c>
      <c r="C1422" s="291" t="s">
        <v>456</v>
      </c>
      <c r="D1422" s="278" t="s">
        <v>40</v>
      </c>
      <c r="E1422" s="278" t="s">
        <v>457</v>
      </c>
      <c r="F1422" s="407" t="s">
        <v>324</v>
      </c>
      <c r="G1422" s="407"/>
      <c r="H1422" s="290" t="s">
        <v>325</v>
      </c>
      <c r="I1422" s="294">
        <v>0.43219999999999997</v>
      </c>
      <c r="J1422" s="294">
        <v>0</v>
      </c>
      <c r="K1422" s="292">
        <v>29.41</v>
      </c>
      <c r="L1422" s="292">
        <v>12.71</v>
      </c>
      <c r="O1422" s="40"/>
      <c r="P1422" s="40"/>
      <c r="Q1422" s="40"/>
      <c r="R1422" s="40"/>
      <c r="S1422" s="40"/>
      <c r="T1422" s="40"/>
      <c r="U1422" s="40"/>
      <c r="V1422" s="40"/>
      <c r="W1422" s="40"/>
      <c r="X1422" s="40"/>
      <c r="Y1422" s="40"/>
    </row>
    <row r="1423" spans="1:25" ht="15" customHeight="1" x14ac:dyDescent="0.2">
      <c r="A1423" s="40"/>
      <c r="B1423" s="274" t="s">
        <v>347</v>
      </c>
      <c r="C1423" s="296" t="s">
        <v>891</v>
      </c>
      <c r="D1423" s="274" t="s">
        <v>40</v>
      </c>
      <c r="E1423" s="274" t="s">
        <v>892</v>
      </c>
      <c r="F1423" s="404" t="s">
        <v>348</v>
      </c>
      <c r="G1423" s="404"/>
      <c r="H1423" s="295" t="s">
        <v>44</v>
      </c>
      <c r="I1423" s="298">
        <v>4.1399999999999999E-2</v>
      </c>
      <c r="J1423" s="298">
        <v>0</v>
      </c>
      <c r="K1423" s="297">
        <v>1.56</v>
      </c>
      <c r="L1423" s="297">
        <v>0.06</v>
      </c>
      <c r="O1423" s="40"/>
      <c r="P1423" s="40"/>
      <c r="Q1423" s="40"/>
      <c r="R1423" s="40"/>
      <c r="S1423" s="40"/>
      <c r="T1423" s="40"/>
      <c r="U1423" s="40"/>
      <c r="V1423" s="40"/>
      <c r="W1423" s="40"/>
      <c r="X1423" s="40"/>
      <c r="Y1423" s="40"/>
    </row>
    <row r="1424" spans="1:25" ht="15" customHeight="1" x14ac:dyDescent="0.2">
      <c r="A1424" s="40"/>
      <c r="B1424" s="274" t="s">
        <v>347</v>
      </c>
      <c r="C1424" s="296" t="s">
        <v>3406</v>
      </c>
      <c r="D1424" s="274" t="s">
        <v>40</v>
      </c>
      <c r="E1424" s="274" t="s">
        <v>3407</v>
      </c>
      <c r="F1424" s="404" t="s">
        <v>348</v>
      </c>
      <c r="G1424" s="404"/>
      <c r="H1424" s="295" t="s">
        <v>65</v>
      </c>
      <c r="I1424" s="298">
        <v>0.755</v>
      </c>
      <c r="J1424" s="298">
        <v>0</v>
      </c>
      <c r="K1424" s="297">
        <v>8.33</v>
      </c>
      <c r="L1424" s="297">
        <v>6.28</v>
      </c>
      <c r="O1424" s="40"/>
      <c r="P1424" s="40"/>
      <c r="Q1424" s="40"/>
      <c r="R1424" s="40"/>
      <c r="S1424" s="40"/>
      <c r="T1424" s="40"/>
      <c r="U1424" s="40"/>
      <c r="V1424" s="40"/>
      <c r="W1424" s="40"/>
      <c r="X1424" s="40"/>
      <c r="Y1424" s="40"/>
    </row>
    <row r="1425" spans="1:25" ht="15" customHeight="1" x14ac:dyDescent="0.2">
      <c r="A1425" s="40"/>
      <c r="B1425" s="275"/>
      <c r="C1425" s="275"/>
      <c r="D1425" s="275"/>
      <c r="E1425" s="275"/>
      <c r="F1425" s="275"/>
      <c r="G1425" s="275" t="s">
        <v>331</v>
      </c>
      <c r="H1425" s="302">
        <v>10.69</v>
      </c>
      <c r="I1425" s="275" t="s">
        <v>332</v>
      </c>
      <c r="J1425" s="302">
        <v>0</v>
      </c>
      <c r="K1425" s="275" t="s">
        <v>333</v>
      </c>
      <c r="L1425" s="302">
        <v>10.69</v>
      </c>
      <c r="O1425" s="40"/>
      <c r="P1425" s="40"/>
      <c r="Q1425" s="40"/>
      <c r="R1425" s="40"/>
      <c r="S1425" s="40"/>
      <c r="T1425" s="40"/>
      <c r="U1425" s="40"/>
      <c r="V1425" s="40"/>
      <c r="W1425" s="40"/>
      <c r="X1425" s="40"/>
      <c r="Y1425" s="40"/>
    </row>
    <row r="1426" spans="1:25" ht="15" customHeight="1" thickBot="1" x14ac:dyDescent="0.25">
      <c r="A1426" s="40"/>
      <c r="B1426" s="275"/>
      <c r="C1426" s="275"/>
      <c r="D1426" s="275"/>
      <c r="E1426" s="275"/>
      <c r="F1426" s="275"/>
      <c r="G1426" s="275" t="s">
        <v>334</v>
      </c>
      <c r="H1426" s="302">
        <v>4.3</v>
      </c>
      <c r="I1426" s="409"/>
      <c r="J1426" s="409" t="s">
        <v>335</v>
      </c>
      <c r="K1426" s="275"/>
      <c r="L1426" s="302">
        <v>24.97</v>
      </c>
      <c r="O1426" s="40"/>
      <c r="P1426" s="40"/>
      <c r="Q1426" s="40"/>
      <c r="R1426" s="40"/>
      <c r="S1426" s="40"/>
      <c r="T1426" s="40"/>
      <c r="U1426" s="40"/>
      <c r="V1426" s="40"/>
      <c r="W1426" s="40"/>
      <c r="X1426" s="40"/>
      <c r="Y1426" s="40"/>
    </row>
    <row r="1427" spans="1:25" ht="15" customHeight="1" thickTop="1" x14ac:dyDescent="0.2">
      <c r="A1427" s="40"/>
      <c r="B1427" s="289"/>
      <c r="C1427" s="289"/>
      <c r="D1427" s="289"/>
      <c r="E1427" s="289"/>
      <c r="F1427" s="289"/>
      <c r="G1427" s="289"/>
      <c r="H1427" s="289"/>
      <c r="I1427" s="289"/>
      <c r="J1427" s="289"/>
      <c r="K1427" s="289"/>
      <c r="L1427" s="289"/>
      <c r="O1427" s="40"/>
      <c r="P1427" s="40"/>
      <c r="Q1427" s="40"/>
      <c r="R1427" s="40"/>
      <c r="S1427" s="40"/>
      <c r="T1427" s="40"/>
      <c r="U1427" s="40"/>
      <c r="V1427" s="40"/>
      <c r="W1427" s="40"/>
      <c r="X1427" s="40"/>
      <c r="Y1427" s="40"/>
    </row>
    <row r="1428" spans="1:25" ht="15" customHeight="1" x14ac:dyDescent="0.2">
      <c r="A1428" s="40"/>
      <c r="B1428" s="276" t="s">
        <v>2257</v>
      </c>
      <c r="C1428" s="277" t="s">
        <v>28</v>
      </c>
      <c r="D1428" s="276" t="s">
        <v>29</v>
      </c>
      <c r="E1428" s="276" t="s">
        <v>30</v>
      </c>
      <c r="F1428" s="405" t="s">
        <v>318</v>
      </c>
      <c r="G1428" s="405"/>
      <c r="H1428" s="284" t="s">
        <v>31</v>
      </c>
      <c r="I1428" s="277" t="s">
        <v>32</v>
      </c>
      <c r="J1428" s="277" t="s">
        <v>2407</v>
      </c>
      <c r="K1428" s="277" t="s">
        <v>33</v>
      </c>
      <c r="L1428" s="277" t="s">
        <v>35</v>
      </c>
      <c r="O1428" s="40"/>
      <c r="P1428" s="40"/>
      <c r="Q1428" s="40"/>
      <c r="R1428" s="40"/>
      <c r="S1428" s="40"/>
      <c r="T1428" s="40"/>
      <c r="U1428" s="40"/>
      <c r="V1428" s="40"/>
      <c r="W1428" s="40"/>
      <c r="X1428" s="40"/>
      <c r="Y1428" s="40"/>
    </row>
    <row r="1429" spans="1:25" ht="15" customHeight="1" x14ac:dyDescent="0.2">
      <c r="A1429" s="40"/>
      <c r="B1429" s="273" t="s">
        <v>319</v>
      </c>
      <c r="C1429" s="286" t="s">
        <v>2779</v>
      </c>
      <c r="D1429" s="273" t="s">
        <v>40</v>
      </c>
      <c r="E1429" s="273" t="s">
        <v>2780</v>
      </c>
      <c r="F1429" s="403" t="s">
        <v>341</v>
      </c>
      <c r="G1429" s="403"/>
      <c r="H1429" s="285" t="s">
        <v>41</v>
      </c>
      <c r="I1429" s="288">
        <v>1</v>
      </c>
      <c r="J1429" s="287"/>
      <c r="K1429" s="287">
        <v>9.84</v>
      </c>
      <c r="L1429" s="287">
        <v>9.84</v>
      </c>
      <c r="O1429" s="40"/>
      <c r="P1429" s="40"/>
      <c r="Q1429" s="40"/>
      <c r="R1429" s="40"/>
      <c r="S1429" s="40"/>
      <c r="T1429" s="40"/>
      <c r="U1429" s="40"/>
      <c r="V1429" s="40"/>
      <c r="W1429" s="40"/>
      <c r="X1429" s="40"/>
      <c r="Y1429" s="40"/>
    </row>
    <row r="1430" spans="1:25" ht="15" customHeight="1" x14ac:dyDescent="0.2">
      <c r="A1430" s="40"/>
      <c r="B1430" s="278" t="s">
        <v>321</v>
      </c>
      <c r="C1430" s="291" t="s">
        <v>456</v>
      </c>
      <c r="D1430" s="278" t="s">
        <v>40</v>
      </c>
      <c r="E1430" s="278" t="s">
        <v>457</v>
      </c>
      <c r="F1430" s="407" t="s">
        <v>324</v>
      </c>
      <c r="G1430" s="407"/>
      <c r="H1430" s="290" t="s">
        <v>325</v>
      </c>
      <c r="I1430" s="294">
        <v>0.16309999999999999</v>
      </c>
      <c r="J1430" s="294">
        <v>0</v>
      </c>
      <c r="K1430" s="292">
        <v>29.41</v>
      </c>
      <c r="L1430" s="292">
        <v>4.79</v>
      </c>
      <c r="O1430" s="40"/>
      <c r="P1430" s="40"/>
      <c r="Q1430" s="40"/>
      <c r="R1430" s="40"/>
      <c r="S1430" s="40"/>
      <c r="T1430" s="40"/>
      <c r="U1430" s="40"/>
      <c r="V1430" s="40"/>
      <c r="W1430" s="40"/>
      <c r="X1430" s="40"/>
      <c r="Y1430" s="40"/>
    </row>
    <row r="1431" spans="1:25" ht="15" customHeight="1" x14ac:dyDescent="0.2">
      <c r="A1431" s="40"/>
      <c r="B1431" s="278" t="s">
        <v>321</v>
      </c>
      <c r="C1431" s="291" t="s">
        <v>322</v>
      </c>
      <c r="D1431" s="278" t="s">
        <v>40</v>
      </c>
      <c r="E1431" s="278" t="s">
        <v>323</v>
      </c>
      <c r="F1431" s="407" t="s">
        <v>324</v>
      </c>
      <c r="G1431" s="407"/>
      <c r="H1431" s="290" t="s">
        <v>325</v>
      </c>
      <c r="I1431" s="294">
        <v>5.4399999999999997E-2</v>
      </c>
      <c r="J1431" s="294">
        <v>0</v>
      </c>
      <c r="K1431" s="292">
        <v>23.08</v>
      </c>
      <c r="L1431" s="292">
        <v>1.25</v>
      </c>
      <c r="O1431" s="40"/>
      <c r="P1431" s="40"/>
      <c r="Q1431" s="40"/>
      <c r="R1431" s="40"/>
      <c r="S1431" s="40"/>
      <c r="T1431" s="40"/>
      <c r="U1431" s="40"/>
      <c r="V1431" s="40"/>
      <c r="W1431" s="40"/>
      <c r="X1431" s="40"/>
      <c r="Y1431" s="40"/>
    </row>
    <row r="1432" spans="1:25" ht="15" customHeight="1" x14ac:dyDescent="0.2">
      <c r="A1432" s="40"/>
      <c r="B1432" s="274" t="s">
        <v>347</v>
      </c>
      <c r="C1432" s="296" t="s">
        <v>2795</v>
      </c>
      <c r="D1432" s="274" t="s">
        <v>40</v>
      </c>
      <c r="E1432" s="274" t="s">
        <v>2796</v>
      </c>
      <c r="F1432" s="404" t="s">
        <v>348</v>
      </c>
      <c r="G1432" s="404"/>
      <c r="H1432" s="295" t="s">
        <v>465</v>
      </c>
      <c r="I1432" s="298">
        <v>0.26779999999999998</v>
      </c>
      <c r="J1432" s="298">
        <v>0</v>
      </c>
      <c r="K1432" s="297">
        <v>14.22</v>
      </c>
      <c r="L1432" s="297">
        <v>3.8</v>
      </c>
      <c r="O1432" s="40"/>
      <c r="P1432" s="40"/>
      <c r="Q1432" s="40"/>
      <c r="R1432" s="40"/>
      <c r="S1432" s="40"/>
      <c r="T1432" s="40"/>
      <c r="U1432" s="40"/>
      <c r="V1432" s="40"/>
      <c r="W1432" s="40"/>
      <c r="X1432" s="40"/>
      <c r="Y1432" s="40"/>
    </row>
    <row r="1433" spans="1:25" ht="15" customHeight="1" x14ac:dyDescent="0.2">
      <c r="A1433" s="40"/>
      <c r="B1433" s="275"/>
      <c r="C1433" s="275"/>
      <c r="D1433" s="275"/>
      <c r="E1433" s="275"/>
      <c r="F1433" s="275"/>
      <c r="G1433" s="275" t="s">
        <v>331</v>
      </c>
      <c r="H1433" s="302">
        <v>4.51</v>
      </c>
      <c r="I1433" s="275" t="s">
        <v>332</v>
      </c>
      <c r="J1433" s="302">
        <v>0</v>
      </c>
      <c r="K1433" s="275" t="s">
        <v>333</v>
      </c>
      <c r="L1433" s="302">
        <v>4.51</v>
      </c>
      <c r="O1433" s="40"/>
      <c r="P1433" s="40"/>
      <c r="Q1433" s="40"/>
      <c r="R1433" s="40"/>
      <c r="S1433" s="40"/>
      <c r="T1433" s="40"/>
      <c r="U1433" s="40"/>
      <c r="V1433" s="40"/>
      <c r="W1433" s="40"/>
      <c r="X1433" s="40"/>
      <c r="Y1433" s="40"/>
    </row>
    <row r="1434" spans="1:25" ht="15" customHeight="1" thickBot="1" x14ac:dyDescent="0.25">
      <c r="A1434" s="40"/>
      <c r="B1434" s="275"/>
      <c r="C1434" s="275"/>
      <c r="D1434" s="275"/>
      <c r="E1434" s="275"/>
      <c r="F1434" s="275"/>
      <c r="G1434" s="275" t="s">
        <v>334</v>
      </c>
      <c r="H1434" s="302">
        <v>2.04</v>
      </c>
      <c r="I1434" s="409"/>
      <c r="J1434" s="409" t="s">
        <v>335</v>
      </c>
      <c r="K1434" s="275"/>
      <c r="L1434" s="302">
        <v>11.88</v>
      </c>
      <c r="O1434" s="40"/>
      <c r="P1434" s="40"/>
      <c r="Q1434" s="40"/>
      <c r="R1434" s="40"/>
      <c r="S1434" s="40"/>
      <c r="T1434" s="40"/>
      <c r="U1434" s="40"/>
      <c r="V1434" s="40"/>
      <c r="W1434" s="40"/>
      <c r="X1434" s="40"/>
      <c r="Y1434" s="40"/>
    </row>
    <row r="1435" spans="1:25" ht="15" customHeight="1" thickTop="1" x14ac:dyDescent="0.2">
      <c r="A1435" s="40"/>
      <c r="B1435" s="289"/>
      <c r="C1435" s="289"/>
      <c r="D1435" s="289"/>
      <c r="E1435" s="289"/>
      <c r="F1435" s="289"/>
      <c r="G1435" s="289"/>
      <c r="H1435" s="289"/>
      <c r="I1435" s="289"/>
      <c r="J1435" s="289"/>
      <c r="K1435" s="289"/>
      <c r="L1435" s="289"/>
      <c r="O1435" s="40"/>
      <c r="P1435" s="40"/>
      <c r="Q1435" s="40"/>
      <c r="R1435" s="40"/>
      <c r="S1435" s="40"/>
      <c r="T1435" s="40"/>
      <c r="U1435" s="40"/>
      <c r="V1435" s="40"/>
      <c r="W1435" s="40"/>
      <c r="X1435" s="40"/>
      <c r="Y1435" s="40"/>
    </row>
    <row r="1436" spans="1:25" ht="15" customHeight="1" x14ac:dyDescent="0.2">
      <c r="A1436" s="40"/>
      <c r="B1436" s="276" t="s">
        <v>3276</v>
      </c>
      <c r="C1436" s="277" t="s">
        <v>28</v>
      </c>
      <c r="D1436" s="276" t="s">
        <v>29</v>
      </c>
      <c r="E1436" s="276" t="s">
        <v>30</v>
      </c>
      <c r="F1436" s="405" t="s">
        <v>318</v>
      </c>
      <c r="G1436" s="405"/>
      <c r="H1436" s="284" t="s">
        <v>31</v>
      </c>
      <c r="I1436" s="277" t="s">
        <v>32</v>
      </c>
      <c r="J1436" s="277" t="s">
        <v>2407</v>
      </c>
      <c r="K1436" s="277" t="s">
        <v>33</v>
      </c>
      <c r="L1436" s="277" t="s">
        <v>35</v>
      </c>
      <c r="O1436" s="40"/>
      <c r="P1436" s="40"/>
      <c r="Q1436" s="40"/>
      <c r="R1436" s="40"/>
      <c r="S1436" s="40"/>
      <c r="T1436" s="40"/>
      <c r="U1436" s="40"/>
      <c r="V1436" s="40"/>
      <c r="W1436" s="40"/>
      <c r="X1436" s="40"/>
      <c r="Y1436" s="40"/>
    </row>
    <row r="1437" spans="1:25" ht="15" customHeight="1" x14ac:dyDescent="0.2">
      <c r="A1437" s="40"/>
      <c r="B1437" s="273" t="s">
        <v>319</v>
      </c>
      <c r="C1437" s="286" t="s">
        <v>2781</v>
      </c>
      <c r="D1437" s="273" t="s">
        <v>40</v>
      </c>
      <c r="E1437" s="273" t="s">
        <v>2782</v>
      </c>
      <c r="F1437" s="403" t="s">
        <v>341</v>
      </c>
      <c r="G1437" s="403"/>
      <c r="H1437" s="285" t="s">
        <v>41</v>
      </c>
      <c r="I1437" s="288">
        <v>1</v>
      </c>
      <c r="J1437" s="287"/>
      <c r="K1437" s="287">
        <v>14.72</v>
      </c>
      <c r="L1437" s="287">
        <v>14.72</v>
      </c>
      <c r="O1437" s="40"/>
      <c r="P1437" s="40"/>
      <c r="Q1437" s="40"/>
      <c r="R1437" s="40"/>
      <c r="S1437" s="40"/>
      <c r="T1437" s="40"/>
      <c r="U1437" s="40"/>
      <c r="V1437" s="40"/>
      <c r="W1437" s="40"/>
      <c r="X1437" s="40"/>
      <c r="Y1437" s="40"/>
    </row>
    <row r="1438" spans="1:25" ht="15" customHeight="1" x14ac:dyDescent="0.2">
      <c r="A1438" s="40"/>
      <c r="B1438" s="278" t="s">
        <v>321</v>
      </c>
      <c r="C1438" s="291" t="s">
        <v>322</v>
      </c>
      <c r="D1438" s="278" t="s">
        <v>40</v>
      </c>
      <c r="E1438" s="278" t="s">
        <v>323</v>
      </c>
      <c r="F1438" s="407" t="s">
        <v>324</v>
      </c>
      <c r="G1438" s="407"/>
      <c r="H1438" s="290" t="s">
        <v>325</v>
      </c>
      <c r="I1438" s="294">
        <v>5.1400000000000001E-2</v>
      </c>
      <c r="J1438" s="294">
        <v>0</v>
      </c>
      <c r="K1438" s="292">
        <v>23.08</v>
      </c>
      <c r="L1438" s="292">
        <v>1.18</v>
      </c>
      <c r="O1438" s="40"/>
      <c r="P1438" s="40"/>
      <c r="Q1438" s="40"/>
      <c r="R1438" s="40"/>
      <c r="S1438" s="40"/>
      <c r="T1438" s="40"/>
      <c r="U1438" s="40"/>
      <c r="V1438" s="40"/>
      <c r="W1438" s="40"/>
      <c r="X1438" s="40"/>
      <c r="Y1438" s="40"/>
    </row>
    <row r="1439" spans="1:25" ht="15" customHeight="1" x14ac:dyDescent="0.2">
      <c r="A1439" s="40"/>
      <c r="B1439" s="278" t="s">
        <v>321</v>
      </c>
      <c r="C1439" s="291" t="s">
        <v>456</v>
      </c>
      <c r="D1439" s="278" t="s">
        <v>40</v>
      </c>
      <c r="E1439" s="278" t="s">
        <v>457</v>
      </c>
      <c r="F1439" s="407" t="s">
        <v>324</v>
      </c>
      <c r="G1439" s="407"/>
      <c r="H1439" s="290" t="s">
        <v>325</v>
      </c>
      <c r="I1439" s="294">
        <v>0.15409999999999999</v>
      </c>
      <c r="J1439" s="294">
        <v>0</v>
      </c>
      <c r="K1439" s="292">
        <v>29.41</v>
      </c>
      <c r="L1439" s="292">
        <v>4.53</v>
      </c>
      <c r="O1439" s="40"/>
      <c r="P1439" s="40"/>
      <c r="Q1439" s="40"/>
      <c r="R1439" s="40"/>
      <c r="S1439" s="40"/>
      <c r="T1439" s="40"/>
      <c r="U1439" s="40"/>
      <c r="V1439" s="40"/>
      <c r="W1439" s="40"/>
      <c r="X1439" s="40"/>
      <c r="Y1439" s="40"/>
    </row>
    <row r="1440" spans="1:25" ht="15" customHeight="1" x14ac:dyDescent="0.2">
      <c r="A1440" s="40"/>
      <c r="B1440" s="274" t="s">
        <v>347</v>
      </c>
      <c r="C1440" s="296" t="s">
        <v>2797</v>
      </c>
      <c r="D1440" s="274" t="s">
        <v>40</v>
      </c>
      <c r="E1440" s="274" t="s">
        <v>2798</v>
      </c>
      <c r="F1440" s="404" t="s">
        <v>348</v>
      </c>
      <c r="G1440" s="404"/>
      <c r="H1440" s="295" t="s">
        <v>65</v>
      </c>
      <c r="I1440" s="298">
        <v>1.1073999999999999</v>
      </c>
      <c r="J1440" s="298">
        <v>0</v>
      </c>
      <c r="K1440" s="297">
        <v>8.14</v>
      </c>
      <c r="L1440" s="297">
        <v>9.01</v>
      </c>
      <c r="O1440" s="40"/>
      <c r="P1440" s="40"/>
      <c r="Q1440" s="40"/>
      <c r="R1440" s="40"/>
      <c r="S1440" s="40"/>
      <c r="T1440" s="40"/>
      <c r="U1440" s="40"/>
      <c r="V1440" s="40"/>
      <c r="W1440" s="40"/>
      <c r="X1440" s="40"/>
      <c r="Y1440" s="40"/>
    </row>
    <row r="1441" spans="1:25" ht="15" customHeight="1" x14ac:dyDescent="0.2">
      <c r="A1441" s="40"/>
      <c r="B1441" s="275"/>
      <c r="C1441" s="275"/>
      <c r="D1441" s="275"/>
      <c r="E1441" s="275"/>
      <c r="F1441" s="275"/>
      <c r="G1441" s="275" t="s">
        <v>331</v>
      </c>
      <c r="H1441" s="302">
        <v>4.26</v>
      </c>
      <c r="I1441" s="275" t="s">
        <v>332</v>
      </c>
      <c r="J1441" s="302">
        <v>0</v>
      </c>
      <c r="K1441" s="275" t="s">
        <v>333</v>
      </c>
      <c r="L1441" s="302">
        <v>4.26</v>
      </c>
      <c r="O1441" s="40"/>
      <c r="P1441" s="40"/>
      <c r="Q1441" s="40"/>
      <c r="R1441" s="40"/>
      <c r="S1441" s="40"/>
      <c r="T1441" s="40"/>
      <c r="U1441" s="40"/>
      <c r="V1441" s="40"/>
      <c r="W1441" s="40"/>
      <c r="X1441" s="40"/>
      <c r="Y1441" s="40"/>
    </row>
    <row r="1442" spans="1:25" ht="15" customHeight="1" thickBot="1" x14ac:dyDescent="0.25">
      <c r="A1442" s="40"/>
      <c r="B1442" s="275"/>
      <c r="C1442" s="275"/>
      <c r="D1442" s="275"/>
      <c r="E1442" s="275"/>
      <c r="F1442" s="275"/>
      <c r="G1442" s="275" t="s">
        <v>334</v>
      </c>
      <c r="H1442" s="302">
        <v>3.06</v>
      </c>
      <c r="I1442" s="409"/>
      <c r="J1442" s="409" t="s">
        <v>335</v>
      </c>
      <c r="K1442" s="275"/>
      <c r="L1442" s="302">
        <v>17.78</v>
      </c>
      <c r="O1442" s="40"/>
      <c r="P1442" s="40"/>
      <c r="Q1442" s="40"/>
      <c r="R1442" s="40"/>
      <c r="S1442" s="40"/>
      <c r="T1442" s="40"/>
      <c r="U1442" s="40"/>
      <c r="V1442" s="40"/>
      <c r="W1442" s="40"/>
      <c r="X1442" s="40"/>
      <c r="Y1442" s="40"/>
    </row>
    <row r="1443" spans="1:25" ht="15" customHeight="1" thickTop="1" x14ac:dyDescent="0.2">
      <c r="A1443" s="40"/>
      <c r="B1443" s="289"/>
      <c r="C1443" s="289"/>
      <c r="D1443" s="289"/>
      <c r="E1443" s="289"/>
      <c r="F1443" s="289"/>
      <c r="G1443" s="289"/>
      <c r="H1443" s="289"/>
      <c r="I1443" s="289"/>
      <c r="J1443" s="289"/>
      <c r="K1443" s="289"/>
      <c r="L1443" s="289"/>
      <c r="O1443" s="40"/>
      <c r="P1443" s="40"/>
      <c r="Q1443" s="40"/>
      <c r="R1443" s="40"/>
      <c r="S1443" s="40"/>
      <c r="T1443" s="40"/>
      <c r="U1443" s="40"/>
      <c r="V1443" s="40"/>
      <c r="W1443" s="40"/>
      <c r="X1443" s="40"/>
      <c r="Y1443" s="40"/>
    </row>
    <row r="1444" spans="1:25" ht="15" customHeight="1" x14ac:dyDescent="0.2">
      <c r="A1444" s="40"/>
      <c r="B1444" s="276" t="s">
        <v>2258</v>
      </c>
      <c r="C1444" s="277" t="s">
        <v>28</v>
      </c>
      <c r="D1444" s="276" t="s">
        <v>29</v>
      </c>
      <c r="E1444" s="276" t="s">
        <v>30</v>
      </c>
      <c r="F1444" s="405" t="s">
        <v>318</v>
      </c>
      <c r="G1444" s="405"/>
      <c r="H1444" s="284" t="s">
        <v>31</v>
      </c>
      <c r="I1444" s="277" t="s">
        <v>32</v>
      </c>
      <c r="J1444" s="277" t="s">
        <v>2407</v>
      </c>
      <c r="K1444" s="277" t="s">
        <v>33</v>
      </c>
      <c r="L1444" s="277" t="s">
        <v>35</v>
      </c>
      <c r="O1444" s="40"/>
      <c r="P1444" s="40"/>
      <c r="Q1444" s="40"/>
      <c r="R1444" s="40"/>
      <c r="S1444" s="40"/>
      <c r="T1444" s="40"/>
      <c r="U1444" s="40"/>
      <c r="V1444" s="40"/>
      <c r="W1444" s="40"/>
      <c r="X1444" s="40"/>
      <c r="Y1444" s="40"/>
    </row>
    <row r="1445" spans="1:25" ht="15" customHeight="1" x14ac:dyDescent="0.2">
      <c r="A1445" s="40"/>
      <c r="B1445" s="273" t="s">
        <v>319</v>
      </c>
      <c r="C1445" s="286" t="s">
        <v>2405</v>
      </c>
      <c r="D1445" s="273" t="s">
        <v>40</v>
      </c>
      <c r="E1445" s="273" t="s">
        <v>2406</v>
      </c>
      <c r="F1445" s="403" t="s">
        <v>341</v>
      </c>
      <c r="G1445" s="403"/>
      <c r="H1445" s="285" t="s">
        <v>41</v>
      </c>
      <c r="I1445" s="288">
        <v>1</v>
      </c>
      <c r="J1445" s="287"/>
      <c r="K1445" s="287">
        <v>22.17</v>
      </c>
      <c r="L1445" s="287">
        <v>22.17</v>
      </c>
      <c r="O1445" s="40"/>
      <c r="P1445" s="40"/>
      <c r="Q1445" s="40"/>
      <c r="R1445" s="40"/>
      <c r="S1445" s="40"/>
      <c r="T1445" s="40"/>
      <c r="U1445" s="40"/>
      <c r="V1445" s="40"/>
      <c r="W1445" s="40"/>
      <c r="X1445" s="40"/>
      <c r="Y1445" s="40"/>
    </row>
    <row r="1446" spans="1:25" ht="15" customHeight="1" x14ac:dyDescent="0.2">
      <c r="A1446" s="40"/>
      <c r="B1446" s="278" t="s">
        <v>321</v>
      </c>
      <c r="C1446" s="291" t="s">
        <v>456</v>
      </c>
      <c r="D1446" s="278" t="s">
        <v>40</v>
      </c>
      <c r="E1446" s="278" t="s">
        <v>457</v>
      </c>
      <c r="F1446" s="407" t="s">
        <v>324</v>
      </c>
      <c r="G1446" s="407"/>
      <c r="H1446" s="290" t="s">
        <v>325</v>
      </c>
      <c r="I1446" s="294">
        <v>0.50539999999999996</v>
      </c>
      <c r="J1446" s="294">
        <v>0</v>
      </c>
      <c r="K1446" s="292">
        <v>29.41</v>
      </c>
      <c r="L1446" s="292">
        <v>14.86</v>
      </c>
      <c r="O1446" s="40"/>
      <c r="P1446" s="40"/>
      <c r="Q1446" s="40"/>
      <c r="R1446" s="40"/>
      <c r="S1446" s="40"/>
      <c r="T1446" s="40"/>
      <c r="U1446" s="40"/>
      <c r="V1446" s="40"/>
      <c r="W1446" s="40"/>
      <c r="X1446" s="40"/>
      <c r="Y1446" s="40"/>
    </row>
    <row r="1447" spans="1:25" ht="15" customHeight="1" x14ac:dyDescent="0.2">
      <c r="A1447" s="40"/>
      <c r="B1447" s="278" t="s">
        <v>321</v>
      </c>
      <c r="C1447" s="291" t="s">
        <v>322</v>
      </c>
      <c r="D1447" s="278" t="s">
        <v>40</v>
      </c>
      <c r="E1447" s="278" t="s">
        <v>323</v>
      </c>
      <c r="F1447" s="407" t="s">
        <v>324</v>
      </c>
      <c r="G1447" s="407"/>
      <c r="H1447" s="290" t="s">
        <v>325</v>
      </c>
      <c r="I1447" s="294">
        <v>0.16850000000000001</v>
      </c>
      <c r="J1447" s="294">
        <v>0</v>
      </c>
      <c r="K1447" s="292">
        <v>23.08</v>
      </c>
      <c r="L1447" s="292">
        <v>3.88</v>
      </c>
      <c r="O1447" s="40"/>
      <c r="P1447" s="40"/>
      <c r="Q1447" s="40"/>
      <c r="R1447" s="40"/>
      <c r="S1447" s="40"/>
      <c r="T1447" s="40"/>
      <c r="U1447" s="40"/>
      <c r="V1447" s="40"/>
      <c r="W1447" s="40"/>
      <c r="X1447" s="40"/>
      <c r="Y1447" s="40"/>
    </row>
    <row r="1448" spans="1:25" ht="15" customHeight="1" x14ac:dyDescent="0.2">
      <c r="A1448" s="40"/>
      <c r="B1448" s="274" t="s">
        <v>347</v>
      </c>
      <c r="C1448" s="296" t="s">
        <v>891</v>
      </c>
      <c r="D1448" s="274" t="s">
        <v>40</v>
      </c>
      <c r="E1448" s="274" t="s">
        <v>892</v>
      </c>
      <c r="F1448" s="404" t="s">
        <v>348</v>
      </c>
      <c r="G1448" s="404"/>
      <c r="H1448" s="295" t="s">
        <v>44</v>
      </c>
      <c r="I1448" s="298">
        <v>4.0099999999999997E-2</v>
      </c>
      <c r="J1448" s="298">
        <v>0</v>
      </c>
      <c r="K1448" s="297">
        <v>1.56</v>
      </c>
      <c r="L1448" s="297">
        <v>0.06</v>
      </c>
      <c r="O1448" s="40"/>
      <c r="P1448" s="40"/>
      <c r="Q1448" s="40"/>
      <c r="R1448" s="40"/>
      <c r="S1448" s="40"/>
      <c r="T1448" s="40"/>
      <c r="U1448" s="40"/>
      <c r="V1448" s="40"/>
      <c r="W1448" s="40"/>
      <c r="X1448" s="40"/>
      <c r="Y1448" s="40"/>
    </row>
    <row r="1449" spans="1:25" ht="15" customHeight="1" x14ac:dyDescent="0.2">
      <c r="A1449" s="40"/>
      <c r="B1449" s="274" t="s">
        <v>347</v>
      </c>
      <c r="C1449" s="296" t="s">
        <v>893</v>
      </c>
      <c r="D1449" s="274" t="s">
        <v>40</v>
      </c>
      <c r="E1449" s="274" t="s">
        <v>894</v>
      </c>
      <c r="F1449" s="404" t="s">
        <v>348</v>
      </c>
      <c r="G1449" s="404"/>
      <c r="H1449" s="295" t="s">
        <v>65</v>
      </c>
      <c r="I1449" s="298">
        <v>0.7288</v>
      </c>
      <c r="J1449" s="298">
        <v>0</v>
      </c>
      <c r="K1449" s="297">
        <v>4.63</v>
      </c>
      <c r="L1449" s="297">
        <v>3.37</v>
      </c>
      <c r="O1449" s="40"/>
      <c r="P1449" s="40"/>
      <c r="Q1449" s="40"/>
      <c r="R1449" s="40"/>
      <c r="S1449" s="40"/>
      <c r="T1449" s="40"/>
      <c r="U1449" s="40"/>
      <c r="V1449" s="40"/>
      <c r="W1449" s="40"/>
      <c r="X1449" s="40"/>
      <c r="Y1449" s="40"/>
    </row>
    <row r="1450" spans="1:25" ht="15" customHeight="1" x14ac:dyDescent="0.2">
      <c r="A1450" s="40"/>
      <c r="B1450" s="275"/>
      <c r="C1450" s="275"/>
      <c r="D1450" s="275"/>
      <c r="E1450" s="275"/>
      <c r="F1450" s="275"/>
      <c r="G1450" s="275" t="s">
        <v>331</v>
      </c>
      <c r="H1450" s="302">
        <v>13.99</v>
      </c>
      <c r="I1450" s="275" t="s">
        <v>332</v>
      </c>
      <c r="J1450" s="302">
        <v>0</v>
      </c>
      <c r="K1450" s="275" t="s">
        <v>333</v>
      </c>
      <c r="L1450" s="302">
        <v>13.99</v>
      </c>
      <c r="O1450" s="40"/>
      <c r="P1450" s="40"/>
      <c r="Q1450" s="40"/>
      <c r="R1450" s="40"/>
      <c r="S1450" s="40"/>
      <c r="T1450" s="40"/>
      <c r="U1450" s="40"/>
      <c r="V1450" s="40"/>
      <c r="W1450" s="40"/>
      <c r="X1450" s="40"/>
      <c r="Y1450" s="40"/>
    </row>
    <row r="1451" spans="1:25" ht="15" customHeight="1" thickBot="1" x14ac:dyDescent="0.25">
      <c r="A1451" s="40"/>
      <c r="B1451" s="275"/>
      <c r="C1451" s="275"/>
      <c r="D1451" s="275"/>
      <c r="E1451" s="275"/>
      <c r="F1451" s="275"/>
      <c r="G1451" s="275" t="s">
        <v>334</v>
      </c>
      <c r="H1451" s="302">
        <v>4.6100000000000003</v>
      </c>
      <c r="I1451" s="409"/>
      <c r="J1451" s="409" t="s">
        <v>335</v>
      </c>
      <c r="K1451" s="275"/>
      <c r="L1451" s="302">
        <v>26.78</v>
      </c>
      <c r="O1451" s="40"/>
      <c r="P1451" s="40"/>
      <c r="Q1451" s="40"/>
      <c r="R1451" s="40"/>
      <c r="S1451" s="40"/>
      <c r="T1451" s="40"/>
      <c r="U1451" s="40"/>
      <c r="V1451" s="40"/>
      <c r="W1451" s="40"/>
      <c r="X1451" s="40"/>
      <c r="Y1451" s="40"/>
    </row>
    <row r="1452" spans="1:25" ht="15" customHeight="1" thickTop="1" x14ac:dyDescent="0.2">
      <c r="A1452" s="40"/>
      <c r="B1452" s="289"/>
      <c r="C1452" s="289"/>
      <c r="D1452" s="289"/>
      <c r="E1452" s="289"/>
      <c r="F1452" s="289"/>
      <c r="G1452" s="289"/>
      <c r="H1452" s="289"/>
      <c r="I1452" s="289"/>
      <c r="J1452" s="289"/>
      <c r="K1452" s="289"/>
      <c r="L1452" s="289"/>
      <c r="O1452" s="40"/>
      <c r="P1452" s="40"/>
      <c r="Q1452" s="40"/>
      <c r="R1452" s="40"/>
      <c r="S1452" s="40"/>
      <c r="T1452" s="40"/>
      <c r="U1452" s="40"/>
      <c r="V1452" s="40"/>
      <c r="W1452" s="40"/>
      <c r="X1452" s="40"/>
      <c r="Y1452" s="40"/>
    </row>
    <row r="1453" spans="1:25" ht="15" customHeight="1" x14ac:dyDescent="0.2">
      <c r="A1453" s="40"/>
      <c r="B1453" s="276" t="s">
        <v>2259</v>
      </c>
      <c r="C1453" s="277" t="s">
        <v>28</v>
      </c>
      <c r="D1453" s="276" t="s">
        <v>29</v>
      </c>
      <c r="E1453" s="276" t="s">
        <v>30</v>
      </c>
      <c r="F1453" s="405" t="s">
        <v>318</v>
      </c>
      <c r="G1453" s="405"/>
      <c r="H1453" s="284" t="s">
        <v>31</v>
      </c>
      <c r="I1453" s="277" t="s">
        <v>32</v>
      </c>
      <c r="J1453" s="277" t="s">
        <v>2407</v>
      </c>
      <c r="K1453" s="277" t="s">
        <v>33</v>
      </c>
      <c r="L1453" s="277" t="s">
        <v>35</v>
      </c>
      <c r="O1453" s="40"/>
      <c r="P1453" s="40"/>
      <c r="Q1453" s="40"/>
      <c r="R1453" s="40"/>
      <c r="S1453" s="40"/>
      <c r="T1453" s="40"/>
      <c r="U1453" s="40"/>
      <c r="V1453" s="40"/>
      <c r="W1453" s="40"/>
      <c r="X1453" s="40"/>
      <c r="Y1453" s="40"/>
    </row>
    <row r="1454" spans="1:25" ht="15" customHeight="1" x14ac:dyDescent="0.2">
      <c r="A1454" s="40"/>
      <c r="B1454" s="273" t="s">
        <v>319</v>
      </c>
      <c r="C1454" s="286" t="s">
        <v>2783</v>
      </c>
      <c r="D1454" s="273" t="s">
        <v>40</v>
      </c>
      <c r="E1454" s="273" t="s">
        <v>2784</v>
      </c>
      <c r="F1454" s="403" t="s">
        <v>341</v>
      </c>
      <c r="G1454" s="403"/>
      <c r="H1454" s="285" t="s">
        <v>41</v>
      </c>
      <c r="I1454" s="288">
        <v>1</v>
      </c>
      <c r="J1454" s="287"/>
      <c r="K1454" s="287">
        <v>12.21</v>
      </c>
      <c r="L1454" s="287">
        <v>12.21</v>
      </c>
      <c r="O1454" s="40"/>
      <c r="P1454" s="40"/>
      <c r="Q1454" s="40"/>
      <c r="R1454" s="40"/>
      <c r="S1454" s="40"/>
      <c r="T1454" s="40"/>
      <c r="U1454" s="40"/>
      <c r="V1454" s="40"/>
      <c r="W1454" s="40"/>
      <c r="X1454" s="40"/>
      <c r="Y1454" s="40"/>
    </row>
    <row r="1455" spans="1:25" ht="15" customHeight="1" x14ac:dyDescent="0.2">
      <c r="A1455" s="40"/>
      <c r="B1455" s="278" t="s">
        <v>321</v>
      </c>
      <c r="C1455" s="291" t="s">
        <v>456</v>
      </c>
      <c r="D1455" s="278" t="s">
        <v>40</v>
      </c>
      <c r="E1455" s="278" t="s">
        <v>457</v>
      </c>
      <c r="F1455" s="407" t="s">
        <v>324</v>
      </c>
      <c r="G1455" s="407"/>
      <c r="H1455" s="290" t="s">
        <v>325</v>
      </c>
      <c r="I1455" s="294">
        <v>0.22700000000000001</v>
      </c>
      <c r="J1455" s="294">
        <v>0</v>
      </c>
      <c r="K1455" s="292">
        <v>29.41</v>
      </c>
      <c r="L1455" s="292">
        <v>6.67</v>
      </c>
      <c r="O1455" s="40"/>
      <c r="P1455" s="40"/>
      <c r="Q1455" s="40"/>
      <c r="R1455" s="40"/>
      <c r="S1455" s="40"/>
      <c r="T1455" s="40"/>
      <c r="U1455" s="40"/>
      <c r="V1455" s="40"/>
      <c r="W1455" s="40"/>
      <c r="X1455" s="40"/>
      <c r="Y1455" s="40"/>
    </row>
    <row r="1456" spans="1:25" ht="15" customHeight="1" x14ac:dyDescent="0.2">
      <c r="A1456" s="40"/>
      <c r="B1456" s="278" t="s">
        <v>321</v>
      </c>
      <c r="C1456" s="291" t="s">
        <v>322</v>
      </c>
      <c r="D1456" s="278" t="s">
        <v>40</v>
      </c>
      <c r="E1456" s="278" t="s">
        <v>323</v>
      </c>
      <c r="F1456" s="407" t="s">
        <v>324</v>
      </c>
      <c r="G1456" s="407"/>
      <c r="H1456" s="290" t="s">
        <v>325</v>
      </c>
      <c r="I1456" s="294">
        <v>7.5700000000000003E-2</v>
      </c>
      <c r="J1456" s="294">
        <v>0</v>
      </c>
      <c r="K1456" s="292">
        <v>23.08</v>
      </c>
      <c r="L1456" s="292">
        <v>1.74</v>
      </c>
      <c r="O1456" s="40"/>
      <c r="P1456" s="40"/>
      <c r="Q1456" s="40"/>
      <c r="R1456" s="40"/>
      <c r="S1456" s="40"/>
      <c r="T1456" s="40"/>
      <c r="U1456" s="40"/>
      <c r="V1456" s="40"/>
      <c r="W1456" s="40"/>
      <c r="X1456" s="40"/>
      <c r="Y1456" s="40"/>
    </row>
    <row r="1457" spans="1:25" ht="15" customHeight="1" x14ac:dyDescent="0.2">
      <c r="A1457" s="40"/>
      <c r="B1457" s="274" t="s">
        <v>347</v>
      </c>
      <c r="C1457" s="296" t="s">
        <v>2795</v>
      </c>
      <c r="D1457" s="274" t="s">
        <v>40</v>
      </c>
      <c r="E1457" s="274" t="s">
        <v>2796</v>
      </c>
      <c r="F1457" s="404" t="s">
        <v>348</v>
      </c>
      <c r="G1457" s="404"/>
      <c r="H1457" s="295" t="s">
        <v>465</v>
      </c>
      <c r="I1457" s="298">
        <v>0.26779999999999998</v>
      </c>
      <c r="J1457" s="298">
        <v>0</v>
      </c>
      <c r="K1457" s="297">
        <v>14.22</v>
      </c>
      <c r="L1457" s="297">
        <v>3.8</v>
      </c>
      <c r="O1457" s="40"/>
      <c r="P1457" s="40"/>
      <c r="Q1457" s="40"/>
      <c r="R1457" s="40"/>
      <c r="S1457" s="40"/>
      <c r="T1457" s="40"/>
      <c r="U1457" s="40"/>
      <c r="V1457" s="40"/>
      <c r="W1457" s="40"/>
      <c r="X1457" s="40"/>
      <c r="Y1457" s="40"/>
    </row>
    <row r="1458" spans="1:25" ht="15" customHeight="1" x14ac:dyDescent="0.2">
      <c r="A1458" s="40"/>
      <c r="B1458" s="275"/>
      <c r="C1458" s="275"/>
      <c r="D1458" s="275"/>
      <c r="E1458" s="275"/>
      <c r="F1458" s="275"/>
      <c r="G1458" s="275" t="s">
        <v>331</v>
      </c>
      <c r="H1458" s="302">
        <v>6.28</v>
      </c>
      <c r="I1458" s="275" t="s">
        <v>332</v>
      </c>
      <c r="J1458" s="302">
        <v>0</v>
      </c>
      <c r="K1458" s="275" t="s">
        <v>333</v>
      </c>
      <c r="L1458" s="302">
        <v>6.28</v>
      </c>
      <c r="O1458" s="40"/>
      <c r="P1458" s="40"/>
      <c r="Q1458" s="40"/>
      <c r="R1458" s="40"/>
      <c r="S1458" s="40"/>
      <c r="T1458" s="40"/>
      <c r="U1458" s="40"/>
      <c r="V1458" s="40"/>
      <c r="W1458" s="40"/>
      <c r="X1458" s="40"/>
      <c r="Y1458" s="40"/>
    </row>
    <row r="1459" spans="1:25" ht="15" customHeight="1" thickBot="1" x14ac:dyDescent="0.25">
      <c r="A1459" s="40"/>
      <c r="B1459" s="275"/>
      <c r="C1459" s="275"/>
      <c r="D1459" s="275"/>
      <c r="E1459" s="275"/>
      <c r="F1459" s="275"/>
      <c r="G1459" s="275" t="s">
        <v>334</v>
      </c>
      <c r="H1459" s="302">
        <v>2.54</v>
      </c>
      <c r="I1459" s="409"/>
      <c r="J1459" s="409" t="s">
        <v>335</v>
      </c>
      <c r="K1459" s="275"/>
      <c r="L1459" s="302">
        <v>14.75</v>
      </c>
      <c r="O1459" s="40"/>
      <c r="P1459" s="40"/>
      <c r="Q1459" s="40"/>
      <c r="R1459" s="40"/>
      <c r="S1459" s="40"/>
      <c r="T1459" s="40"/>
      <c r="U1459" s="40"/>
      <c r="V1459" s="40"/>
      <c r="W1459" s="40"/>
      <c r="X1459" s="40"/>
      <c r="Y1459" s="40"/>
    </row>
    <row r="1460" spans="1:25" ht="15" customHeight="1" thickTop="1" x14ac:dyDescent="0.2">
      <c r="A1460" s="40"/>
      <c r="B1460" s="289"/>
      <c r="C1460" s="289"/>
      <c r="D1460" s="289"/>
      <c r="E1460" s="289"/>
      <c r="F1460" s="289"/>
      <c r="G1460" s="289"/>
      <c r="H1460" s="289"/>
      <c r="I1460" s="289"/>
      <c r="J1460" s="289"/>
      <c r="K1460" s="289"/>
      <c r="L1460" s="289"/>
      <c r="O1460" s="40"/>
      <c r="P1460" s="40"/>
      <c r="Q1460" s="40"/>
      <c r="R1460" s="40"/>
      <c r="S1460" s="40"/>
      <c r="T1460" s="40"/>
      <c r="U1460" s="40"/>
      <c r="V1460" s="40"/>
      <c r="W1460" s="40"/>
      <c r="X1460" s="40"/>
      <c r="Y1460" s="40"/>
    </row>
    <row r="1461" spans="1:25" ht="15" customHeight="1" x14ac:dyDescent="0.2">
      <c r="A1461" s="40"/>
      <c r="B1461" s="276" t="s">
        <v>2961</v>
      </c>
      <c r="C1461" s="277" t="s">
        <v>28</v>
      </c>
      <c r="D1461" s="276" t="s">
        <v>29</v>
      </c>
      <c r="E1461" s="276" t="s">
        <v>30</v>
      </c>
      <c r="F1461" s="405" t="s">
        <v>318</v>
      </c>
      <c r="G1461" s="405"/>
      <c r="H1461" s="284" t="s">
        <v>31</v>
      </c>
      <c r="I1461" s="277" t="s">
        <v>32</v>
      </c>
      <c r="J1461" s="277" t="s">
        <v>2407</v>
      </c>
      <c r="K1461" s="277" t="s">
        <v>33</v>
      </c>
      <c r="L1461" s="277" t="s">
        <v>35</v>
      </c>
      <c r="O1461" s="40"/>
      <c r="P1461" s="40"/>
      <c r="Q1461" s="40"/>
      <c r="R1461" s="40"/>
      <c r="S1461" s="40"/>
      <c r="T1461" s="40"/>
      <c r="U1461" s="40"/>
      <c r="V1461" s="40"/>
      <c r="W1461" s="40"/>
      <c r="X1461" s="40"/>
      <c r="Y1461" s="40"/>
    </row>
    <row r="1462" spans="1:25" ht="15" customHeight="1" x14ac:dyDescent="0.2">
      <c r="A1462" s="40"/>
      <c r="B1462" s="273" t="s">
        <v>319</v>
      </c>
      <c r="C1462" s="286" t="s">
        <v>2962</v>
      </c>
      <c r="D1462" s="273" t="s">
        <v>40</v>
      </c>
      <c r="E1462" s="273" t="s">
        <v>2963</v>
      </c>
      <c r="F1462" s="403" t="s">
        <v>341</v>
      </c>
      <c r="G1462" s="403"/>
      <c r="H1462" s="285" t="s">
        <v>41</v>
      </c>
      <c r="I1462" s="288">
        <v>1</v>
      </c>
      <c r="J1462" s="287"/>
      <c r="K1462" s="287">
        <v>32.119999999999997</v>
      </c>
      <c r="L1462" s="287">
        <v>32.119999999999997</v>
      </c>
      <c r="O1462" s="40"/>
      <c r="P1462" s="40"/>
      <c r="Q1462" s="40"/>
      <c r="R1462" s="40"/>
      <c r="S1462" s="40"/>
      <c r="T1462" s="40"/>
      <c r="U1462" s="40"/>
      <c r="V1462" s="40"/>
      <c r="W1462" s="40"/>
      <c r="X1462" s="40"/>
      <c r="Y1462" s="40"/>
    </row>
    <row r="1463" spans="1:25" ht="15" customHeight="1" x14ac:dyDescent="0.2">
      <c r="A1463" s="40"/>
      <c r="B1463" s="278" t="s">
        <v>321</v>
      </c>
      <c r="C1463" s="291" t="s">
        <v>456</v>
      </c>
      <c r="D1463" s="278" t="s">
        <v>40</v>
      </c>
      <c r="E1463" s="278" t="s">
        <v>457</v>
      </c>
      <c r="F1463" s="407" t="s">
        <v>324</v>
      </c>
      <c r="G1463" s="407"/>
      <c r="H1463" s="290" t="s">
        <v>325</v>
      </c>
      <c r="I1463" s="294">
        <v>0.28060000000000002</v>
      </c>
      <c r="J1463" s="294">
        <v>0</v>
      </c>
      <c r="K1463" s="292">
        <v>29.41</v>
      </c>
      <c r="L1463" s="292">
        <v>8.25</v>
      </c>
      <c r="O1463" s="40"/>
      <c r="P1463" s="40"/>
      <c r="Q1463" s="40"/>
      <c r="R1463" s="40"/>
      <c r="S1463" s="40"/>
      <c r="T1463" s="40"/>
      <c r="U1463" s="40"/>
      <c r="V1463" s="40"/>
      <c r="W1463" s="40"/>
      <c r="X1463" s="40"/>
      <c r="Y1463" s="40"/>
    </row>
    <row r="1464" spans="1:25" ht="15" customHeight="1" x14ac:dyDescent="0.2">
      <c r="A1464" s="40"/>
      <c r="B1464" s="274" t="s">
        <v>347</v>
      </c>
      <c r="C1464" s="296" t="s">
        <v>732</v>
      </c>
      <c r="D1464" s="274" t="s">
        <v>40</v>
      </c>
      <c r="E1464" s="274" t="s">
        <v>733</v>
      </c>
      <c r="F1464" s="404" t="s">
        <v>348</v>
      </c>
      <c r="G1464" s="404"/>
      <c r="H1464" s="295" t="s">
        <v>465</v>
      </c>
      <c r="I1464" s="298">
        <v>2.76E-2</v>
      </c>
      <c r="J1464" s="298">
        <v>0</v>
      </c>
      <c r="K1464" s="297">
        <v>23.98</v>
      </c>
      <c r="L1464" s="297">
        <v>0.66</v>
      </c>
      <c r="O1464" s="40"/>
      <c r="P1464" s="40"/>
      <c r="Q1464" s="40"/>
      <c r="R1464" s="40"/>
      <c r="S1464" s="40"/>
      <c r="T1464" s="40"/>
      <c r="U1464" s="40"/>
      <c r="V1464" s="40"/>
      <c r="W1464" s="40"/>
      <c r="X1464" s="40"/>
      <c r="Y1464" s="40"/>
    </row>
    <row r="1465" spans="1:25" ht="15" customHeight="1" x14ac:dyDescent="0.2">
      <c r="A1465" s="40"/>
      <c r="B1465" s="274" t="s">
        <v>347</v>
      </c>
      <c r="C1465" s="296" t="s">
        <v>2996</v>
      </c>
      <c r="D1465" s="274" t="s">
        <v>40</v>
      </c>
      <c r="E1465" s="274" t="s">
        <v>2997</v>
      </c>
      <c r="F1465" s="404" t="s">
        <v>348</v>
      </c>
      <c r="G1465" s="404"/>
      <c r="H1465" s="295" t="s">
        <v>465</v>
      </c>
      <c r="I1465" s="298">
        <v>0.49608000000000002</v>
      </c>
      <c r="J1465" s="298">
        <v>0</v>
      </c>
      <c r="K1465" s="297">
        <v>45.54</v>
      </c>
      <c r="L1465" s="297">
        <v>22.59</v>
      </c>
      <c r="O1465" s="40"/>
      <c r="P1465" s="40"/>
      <c r="Q1465" s="40"/>
      <c r="R1465" s="40"/>
      <c r="S1465" s="40"/>
      <c r="T1465" s="40"/>
      <c r="U1465" s="40"/>
      <c r="V1465" s="40"/>
      <c r="W1465" s="40"/>
      <c r="X1465" s="40"/>
      <c r="Y1465" s="40"/>
    </row>
    <row r="1466" spans="1:25" ht="15" customHeight="1" x14ac:dyDescent="0.2">
      <c r="A1466" s="40"/>
      <c r="B1466" s="274" t="s">
        <v>347</v>
      </c>
      <c r="C1466" s="296" t="s">
        <v>891</v>
      </c>
      <c r="D1466" s="274" t="s">
        <v>40</v>
      </c>
      <c r="E1466" s="274" t="s">
        <v>892</v>
      </c>
      <c r="F1466" s="404" t="s">
        <v>348</v>
      </c>
      <c r="G1466" s="404"/>
      <c r="H1466" s="295" t="s">
        <v>44</v>
      </c>
      <c r="I1466" s="298">
        <v>0.4</v>
      </c>
      <c r="J1466" s="298">
        <v>0</v>
      </c>
      <c r="K1466" s="297">
        <v>1.56</v>
      </c>
      <c r="L1466" s="297">
        <v>0.62</v>
      </c>
      <c r="O1466" s="40"/>
      <c r="P1466" s="40"/>
      <c r="Q1466" s="40"/>
      <c r="R1466" s="40"/>
      <c r="S1466" s="40"/>
      <c r="T1466" s="40"/>
      <c r="U1466" s="40"/>
      <c r="V1466" s="40"/>
      <c r="W1466" s="40"/>
      <c r="X1466" s="40"/>
      <c r="Y1466" s="40"/>
    </row>
    <row r="1467" spans="1:25" ht="15" customHeight="1" x14ac:dyDescent="0.2">
      <c r="A1467" s="40"/>
      <c r="B1467" s="275"/>
      <c r="C1467" s="275"/>
      <c r="D1467" s="275"/>
      <c r="E1467" s="275"/>
      <c r="F1467" s="275"/>
      <c r="G1467" s="275" t="s">
        <v>331</v>
      </c>
      <c r="H1467" s="302">
        <v>6.15</v>
      </c>
      <c r="I1467" s="275" t="s">
        <v>332</v>
      </c>
      <c r="J1467" s="302">
        <v>0</v>
      </c>
      <c r="K1467" s="275" t="s">
        <v>333</v>
      </c>
      <c r="L1467" s="302">
        <v>6.15</v>
      </c>
      <c r="O1467" s="40"/>
      <c r="P1467" s="40"/>
      <c r="Q1467" s="40"/>
      <c r="R1467" s="40"/>
      <c r="S1467" s="40"/>
      <c r="T1467" s="40"/>
      <c r="U1467" s="40"/>
      <c r="V1467" s="40"/>
      <c r="W1467" s="40"/>
      <c r="X1467" s="40"/>
      <c r="Y1467" s="40"/>
    </row>
    <row r="1468" spans="1:25" ht="15" customHeight="1" thickBot="1" x14ac:dyDescent="0.25">
      <c r="A1468" s="40"/>
      <c r="B1468" s="275"/>
      <c r="C1468" s="275"/>
      <c r="D1468" s="275"/>
      <c r="E1468" s="275"/>
      <c r="F1468" s="275"/>
      <c r="G1468" s="275" t="s">
        <v>334</v>
      </c>
      <c r="H1468" s="302">
        <v>6.68</v>
      </c>
      <c r="I1468" s="409"/>
      <c r="J1468" s="409" t="s">
        <v>335</v>
      </c>
      <c r="K1468" s="275"/>
      <c r="L1468" s="302">
        <v>38.799999999999997</v>
      </c>
      <c r="O1468" s="40"/>
      <c r="P1468" s="40"/>
      <c r="Q1468" s="40"/>
      <c r="R1468" s="40"/>
      <c r="S1468" s="40"/>
      <c r="T1468" s="40"/>
      <c r="U1468" s="40"/>
      <c r="V1468" s="40"/>
      <c r="W1468" s="40"/>
      <c r="X1468" s="40"/>
      <c r="Y1468" s="40"/>
    </row>
    <row r="1469" spans="1:25" ht="15" customHeight="1" thickTop="1" x14ac:dyDescent="0.2">
      <c r="A1469" s="40"/>
      <c r="B1469" s="289"/>
      <c r="C1469" s="289"/>
      <c r="D1469" s="289"/>
      <c r="E1469" s="289"/>
      <c r="F1469" s="289"/>
      <c r="G1469" s="289"/>
      <c r="H1469" s="289"/>
      <c r="I1469" s="289"/>
      <c r="J1469" s="289"/>
      <c r="K1469" s="289"/>
      <c r="L1469" s="289"/>
      <c r="O1469" s="40"/>
      <c r="P1469" s="40"/>
      <c r="Q1469" s="40"/>
      <c r="R1469" s="40"/>
      <c r="S1469" s="40"/>
      <c r="T1469" s="40"/>
      <c r="U1469" s="40"/>
      <c r="V1469" s="40"/>
      <c r="W1469" s="40"/>
      <c r="X1469" s="40"/>
      <c r="Y1469" s="40"/>
    </row>
    <row r="1470" spans="1:25" ht="15" customHeight="1" x14ac:dyDescent="0.2">
      <c r="A1470" s="40"/>
      <c r="B1470" s="276" t="s">
        <v>2964</v>
      </c>
      <c r="C1470" s="277" t="s">
        <v>28</v>
      </c>
      <c r="D1470" s="276" t="s">
        <v>29</v>
      </c>
      <c r="E1470" s="276" t="s">
        <v>30</v>
      </c>
      <c r="F1470" s="405" t="s">
        <v>318</v>
      </c>
      <c r="G1470" s="405"/>
      <c r="H1470" s="284" t="s">
        <v>31</v>
      </c>
      <c r="I1470" s="277" t="s">
        <v>32</v>
      </c>
      <c r="J1470" s="277" t="s">
        <v>2407</v>
      </c>
      <c r="K1470" s="277" t="s">
        <v>33</v>
      </c>
      <c r="L1470" s="277" t="s">
        <v>35</v>
      </c>
      <c r="O1470" s="40"/>
      <c r="P1470" s="40"/>
      <c r="Q1470" s="40"/>
      <c r="R1470" s="40"/>
      <c r="S1470" s="40"/>
      <c r="T1470" s="40"/>
      <c r="U1470" s="40"/>
      <c r="V1470" s="40"/>
      <c r="W1470" s="40"/>
      <c r="X1470" s="40"/>
      <c r="Y1470" s="40"/>
    </row>
    <row r="1471" spans="1:25" ht="15" customHeight="1" x14ac:dyDescent="0.2">
      <c r="A1471" s="40"/>
      <c r="B1471" s="273" t="s">
        <v>319</v>
      </c>
      <c r="C1471" s="286" t="s">
        <v>2965</v>
      </c>
      <c r="D1471" s="273" t="s">
        <v>40</v>
      </c>
      <c r="E1471" s="273" t="s">
        <v>2966</v>
      </c>
      <c r="F1471" s="403" t="s">
        <v>341</v>
      </c>
      <c r="G1471" s="403"/>
      <c r="H1471" s="285" t="s">
        <v>41</v>
      </c>
      <c r="I1471" s="288">
        <v>1</v>
      </c>
      <c r="J1471" s="287"/>
      <c r="K1471" s="287">
        <v>17.55</v>
      </c>
      <c r="L1471" s="287">
        <v>17.55</v>
      </c>
      <c r="O1471" s="40"/>
      <c r="P1471" s="40"/>
      <c r="Q1471" s="40"/>
      <c r="R1471" s="40"/>
      <c r="S1471" s="40"/>
      <c r="T1471" s="40"/>
      <c r="U1471" s="40"/>
      <c r="V1471" s="40"/>
      <c r="W1471" s="40"/>
      <c r="X1471" s="40"/>
      <c r="Y1471" s="40"/>
    </row>
    <row r="1472" spans="1:25" ht="15" customHeight="1" x14ac:dyDescent="0.2">
      <c r="A1472" s="40"/>
      <c r="B1472" s="278" t="s">
        <v>321</v>
      </c>
      <c r="C1472" s="291" t="s">
        <v>456</v>
      </c>
      <c r="D1472" s="278" t="s">
        <v>40</v>
      </c>
      <c r="E1472" s="278" t="s">
        <v>457</v>
      </c>
      <c r="F1472" s="407" t="s">
        <v>324</v>
      </c>
      <c r="G1472" s="407"/>
      <c r="H1472" s="290" t="s">
        <v>325</v>
      </c>
      <c r="I1472" s="294">
        <v>0.3805</v>
      </c>
      <c r="J1472" s="294">
        <v>0</v>
      </c>
      <c r="K1472" s="292">
        <v>29.41</v>
      </c>
      <c r="L1472" s="292">
        <v>11.19</v>
      </c>
      <c r="O1472" s="40"/>
      <c r="P1472" s="40"/>
      <c r="Q1472" s="40"/>
      <c r="R1472" s="40"/>
      <c r="S1472" s="40"/>
      <c r="T1472" s="40"/>
      <c r="U1472" s="40"/>
      <c r="V1472" s="40"/>
      <c r="W1472" s="40"/>
      <c r="X1472" s="40"/>
      <c r="Y1472" s="40"/>
    </row>
    <row r="1473" spans="1:25" ht="15" customHeight="1" x14ac:dyDescent="0.2">
      <c r="A1473" s="40"/>
      <c r="B1473" s="274" t="s">
        <v>347</v>
      </c>
      <c r="C1473" s="296" t="s">
        <v>732</v>
      </c>
      <c r="D1473" s="274" t="s">
        <v>40</v>
      </c>
      <c r="E1473" s="274" t="s">
        <v>733</v>
      </c>
      <c r="F1473" s="404" t="s">
        <v>348</v>
      </c>
      <c r="G1473" s="404"/>
      <c r="H1473" s="295" t="s">
        <v>465</v>
      </c>
      <c r="I1473" s="298">
        <v>1.4E-2</v>
      </c>
      <c r="J1473" s="298">
        <v>0</v>
      </c>
      <c r="K1473" s="297">
        <v>23.98</v>
      </c>
      <c r="L1473" s="297">
        <v>0.33</v>
      </c>
      <c r="O1473" s="40"/>
      <c r="P1473" s="40"/>
      <c r="Q1473" s="40"/>
      <c r="R1473" s="40"/>
      <c r="S1473" s="40"/>
      <c r="T1473" s="40"/>
      <c r="U1473" s="40"/>
      <c r="V1473" s="40"/>
      <c r="W1473" s="40"/>
      <c r="X1473" s="40"/>
      <c r="Y1473" s="40"/>
    </row>
    <row r="1474" spans="1:25" ht="15" customHeight="1" x14ac:dyDescent="0.2">
      <c r="A1474" s="40"/>
      <c r="B1474" s="274" t="s">
        <v>347</v>
      </c>
      <c r="C1474" s="296" t="s">
        <v>2998</v>
      </c>
      <c r="D1474" s="274" t="s">
        <v>40</v>
      </c>
      <c r="E1474" s="274" t="s">
        <v>2999</v>
      </c>
      <c r="F1474" s="404" t="s">
        <v>348</v>
      </c>
      <c r="G1474" s="404"/>
      <c r="H1474" s="295" t="s">
        <v>465</v>
      </c>
      <c r="I1474" s="298">
        <v>0.14030000000000001</v>
      </c>
      <c r="J1474" s="298">
        <v>0</v>
      </c>
      <c r="K1474" s="297">
        <v>43.01</v>
      </c>
      <c r="L1474" s="297">
        <v>6.03</v>
      </c>
      <c r="O1474" s="40"/>
      <c r="P1474" s="40"/>
      <c r="Q1474" s="40"/>
      <c r="R1474" s="40"/>
      <c r="S1474" s="40"/>
      <c r="T1474" s="40"/>
      <c r="U1474" s="40"/>
      <c r="V1474" s="40"/>
      <c r="W1474" s="40"/>
      <c r="X1474" s="40"/>
      <c r="Y1474" s="40"/>
    </row>
    <row r="1475" spans="1:25" ht="15" customHeight="1" x14ac:dyDescent="0.2">
      <c r="A1475" s="40"/>
      <c r="B1475" s="275"/>
      <c r="C1475" s="275"/>
      <c r="D1475" s="275"/>
      <c r="E1475" s="275"/>
      <c r="F1475" s="275"/>
      <c r="G1475" s="275" t="s">
        <v>331</v>
      </c>
      <c r="H1475" s="302">
        <v>8.34</v>
      </c>
      <c r="I1475" s="275" t="s">
        <v>332</v>
      </c>
      <c r="J1475" s="302">
        <v>0</v>
      </c>
      <c r="K1475" s="275" t="s">
        <v>333</v>
      </c>
      <c r="L1475" s="302">
        <v>8.34</v>
      </c>
      <c r="O1475" s="40"/>
      <c r="P1475" s="40"/>
      <c r="Q1475" s="40"/>
      <c r="R1475" s="40"/>
      <c r="S1475" s="40"/>
      <c r="T1475" s="40"/>
      <c r="U1475" s="40"/>
      <c r="V1475" s="40"/>
      <c r="W1475" s="40"/>
      <c r="X1475" s="40"/>
      <c r="Y1475" s="40"/>
    </row>
    <row r="1476" spans="1:25" ht="15" customHeight="1" thickBot="1" x14ac:dyDescent="0.25">
      <c r="A1476" s="40"/>
      <c r="B1476" s="275"/>
      <c r="C1476" s="275"/>
      <c r="D1476" s="275"/>
      <c r="E1476" s="275"/>
      <c r="F1476" s="275"/>
      <c r="G1476" s="275" t="s">
        <v>334</v>
      </c>
      <c r="H1476" s="302">
        <v>3.65</v>
      </c>
      <c r="I1476" s="409"/>
      <c r="J1476" s="409" t="s">
        <v>335</v>
      </c>
      <c r="K1476" s="275"/>
      <c r="L1476" s="302">
        <v>21.2</v>
      </c>
      <c r="O1476" s="40"/>
      <c r="P1476" s="40"/>
      <c r="Q1476" s="40"/>
      <c r="R1476" s="40"/>
      <c r="S1476" s="40"/>
      <c r="T1476" s="40"/>
      <c r="U1476" s="40"/>
      <c r="V1476" s="40"/>
      <c r="W1476" s="40"/>
      <c r="X1476" s="40"/>
      <c r="Y1476" s="40"/>
    </row>
    <row r="1477" spans="1:25" ht="15" customHeight="1" thickTop="1" x14ac:dyDescent="0.2">
      <c r="A1477" s="40"/>
      <c r="B1477" s="289"/>
      <c r="C1477" s="289"/>
      <c r="D1477" s="289"/>
      <c r="E1477" s="289"/>
      <c r="F1477" s="289"/>
      <c r="G1477" s="289"/>
      <c r="H1477" s="289"/>
      <c r="I1477" s="289"/>
      <c r="J1477" s="289"/>
      <c r="K1477" s="289"/>
      <c r="L1477" s="289"/>
      <c r="O1477" s="40"/>
      <c r="P1477" s="40"/>
      <c r="Q1477" s="40"/>
      <c r="R1477" s="40"/>
      <c r="S1477" s="40"/>
      <c r="T1477" s="40"/>
      <c r="U1477" s="40"/>
      <c r="V1477" s="40"/>
      <c r="W1477" s="40"/>
      <c r="X1477" s="40"/>
      <c r="Y1477" s="40"/>
    </row>
    <row r="1478" spans="1:25" ht="15" customHeight="1" x14ac:dyDescent="0.2">
      <c r="A1478" s="40"/>
      <c r="B1478" s="276" t="s">
        <v>248</v>
      </c>
      <c r="C1478" s="277" t="s">
        <v>28</v>
      </c>
      <c r="D1478" s="276" t="s">
        <v>29</v>
      </c>
      <c r="E1478" s="276" t="s">
        <v>30</v>
      </c>
      <c r="F1478" s="405" t="s">
        <v>318</v>
      </c>
      <c r="G1478" s="405"/>
      <c r="H1478" s="284" t="s">
        <v>31</v>
      </c>
      <c r="I1478" s="277" t="s">
        <v>32</v>
      </c>
      <c r="J1478" s="277" t="s">
        <v>33</v>
      </c>
      <c r="K1478" s="277" t="s">
        <v>35</v>
      </c>
      <c r="L1478" s="281"/>
      <c r="O1478" s="40"/>
      <c r="P1478" s="40"/>
      <c r="Q1478" s="40"/>
      <c r="R1478" s="40"/>
      <c r="S1478" s="40"/>
      <c r="T1478" s="40"/>
      <c r="U1478" s="40"/>
      <c r="V1478" s="40"/>
      <c r="W1478" s="40"/>
      <c r="X1478" s="40"/>
      <c r="Y1478" s="40"/>
    </row>
    <row r="1479" spans="1:25" ht="15" customHeight="1" x14ac:dyDescent="0.2">
      <c r="A1479" s="40"/>
      <c r="B1479" s="273" t="s">
        <v>319</v>
      </c>
      <c r="C1479" s="286" t="s">
        <v>245</v>
      </c>
      <c r="D1479" s="273" t="s">
        <v>143</v>
      </c>
      <c r="E1479" s="273" t="s">
        <v>246</v>
      </c>
      <c r="F1479" s="403" t="s">
        <v>662</v>
      </c>
      <c r="G1479" s="403"/>
      <c r="H1479" s="285" t="s">
        <v>41</v>
      </c>
      <c r="I1479" s="288">
        <v>1</v>
      </c>
      <c r="J1479" s="287">
        <v>663.91</v>
      </c>
      <c r="K1479" s="287">
        <v>663.91</v>
      </c>
      <c r="L1479" s="281"/>
      <c r="O1479" s="40"/>
      <c r="P1479" s="40"/>
      <c r="Q1479" s="40"/>
      <c r="R1479" s="40"/>
      <c r="S1479" s="40"/>
      <c r="T1479" s="40"/>
      <c r="U1479" s="40"/>
      <c r="V1479" s="40"/>
      <c r="W1479" s="40"/>
      <c r="X1479" s="40"/>
      <c r="Y1479" s="40"/>
    </row>
    <row r="1480" spans="1:25" ht="15" customHeight="1" x14ac:dyDescent="0.2">
      <c r="A1480" s="40"/>
      <c r="B1480" s="276" t="s">
        <v>27</v>
      </c>
      <c r="C1480" s="277" t="s">
        <v>28</v>
      </c>
      <c r="D1480" s="276" t="s">
        <v>29</v>
      </c>
      <c r="E1480" s="276" t="s">
        <v>30</v>
      </c>
      <c r="F1480" s="405" t="s">
        <v>318</v>
      </c>
      <c r="G1480" s="406"/>
      <c r="H1480" s="284" t="s">
        <v>31</v>
      </c>
      <c r="I1480" s="277" t="s">
        <v>32</v>
      </c>
      <c r="J1480" s="277" t="s">
        <v>33</v>
      </c>
      <c r="K1480" s="277" t="s">
        <v>35</v>
      </c>
      <c r="L1480" s="281"/>
      <c r="O1480" s="40"/>
      <c r="P1480" s="40"/>
      <c r="Q1480" s="40"/>
      <c r="R1480" s="40"/>
      <c r="S1480" s="40"/>
      <c r="T1480" s="40"/>
      <c r="U1480" s="40"/>
      <c r="V1480" s="40"/>
      <c r="W1480" s="40"/>
      <c r="X1480" s="40"/>
      <c r="Y1480" s="40"/>
    </row>
    <row r="1481" spans="1:25" ht="15" customHeight="1" x14ac:dyDescent="0.2">
      <c r="A1481" s="40"/>
      <c r="B1481" s="274" t="s">
        <v>347</v>
      </c>
      <c r="C1481" s="296" t="s">
        <v>3766</v>
      </c>
      <c r="D1481" s="274" t="s">
        <v>143</v>
      </c>
      <c r="E1481" s="274" t="s">
        <v>817</v>
      </c>
      <c r="F1481" s="404" t="s">
        <v>348</v>
      </c>
      <c r="G1481" s="404"/>
      <c r="H1481" s="295" t="s">
        <v>41</v>
      </c>
      <c r="I1481" s="298">
        <v>1</v>
      </c>
      <c r="J1481" s="297" t="s">
        <v>3767</v>
      </c>
      <c r="K1481" s="280" t="s">
        <v>3767</v>
      </c>
      <c r="L1481" s="281"/>
      <c r="O1481" s="40"/>
      <c r="P1481" s="40"/>
      <c r="Q1481" s="40"/>
      <c r="R1481" s="40"/>
      <c r="S1481" s="40"/>
      <c r="T1481" s="40"/>
      <c r="U1481" s="40"/>
      <c r="V1481" s="40"/>
      <c r="W1481" s="40"/>
      <c r="X1481" s="40"/>
      <c r="Y1481" s="40"/>
    </row>
    <row r="1482" spans="1:25" ht="15" customHeight="1" x14ac:dyDescent="0.2">
      <c r="A1482" s="40"/>
      <c r="B1482" s="278" t="s">
        <v>319</v>
      </c>
      <c r="C1482" s="291" t="s">
        <v>575</v>
      </c>
      <c r="D1482" s="278" t="s">
        <v>143</v>
      </c>
      <c r="E1482" s="278" t="s">
        <v>576</v>
      </c>
      <c r="F1482" s="407" t="s">
        <v>577</v>
      </c>
      <c r="G1482" s="407"/>
      <c r="H1482" s="290" t="s">
        <v>578</v>
      </c>
      <c r="I1482" s="294">
        <v>1.1399999999999999</v>
      </c>
      <c r="J1482" s="292" t="s">
        <v>3684</v>
      </c>
      <c r="K1482" s="293" t="s">
        <v>3768</v>
      </c>
      <c r="L1482" s="281"/>
      <c r="O1482" s="40"/>
      <c r="P1482" s="40"/>
      <c r="Q1482" s="40"/>
      <c r="R1482" s="40"/>
      <c r="S1482" s="40"/>
      <c r="T1482" s="40"/>
      <c r="U1482" s="40"/>
      <c r="V1482" s="40"/>
      <c r="W1482" s="40"/>
      <c r="X1482" s="40"/>
      <c r="Y1482" s="40"/>
    </row>
    <row r="1483" spans="1:25" ht="15" customHeight="1" x14ac:dyDescent="0.2">
      <c r="A1483" s="40"/>
      <c r="B1483" s="278" t="s">
        <v>319</v>
      </c>
      <c r="C1483" s="291" t="s">
        <v>579</v>
      </c>
      <c r="D1483" s="278" t="s">
        <v>143</v>
      </c>
      <c r="E1483" s="278" t="s">
        <v>580</v>
      </c>
      <c r="F1483" s="407" t="s">
        <v>577</v>
      </c>
      <c r="G1483" s="407"/>
      <c r="H1483" s="290" t="s">
        <v>578</v>
      </c>
      <c r="I1483" s="294">
        <v>0.65</v>
      </c>
      <c r="J1483" s="292" t="s">
        <v>3693</v>
      </c>
      <c r="K1483" s="293" t="s">
        <v>2539</v>
      </c>
      <c r="L1483" s="281"/>
      <c r="O1483" s="40"/>
      <c r="P1483" s="40"/>
      <c r="Q1483" s="40"/>
      <c r="R1483" s="40"/>
      <c r="S1483" s="40"/>
      <c r="T1483" s="40"/>
      <c r="U1483" s="40"/>
      <c r="V1483" s="40"/>
      <c r="W1483" s="40"/>
      <c r="X1483" s="40"/>
      <c r="Y1483" s="40"/>
    </row>
    <row r="1484" spans="1:25" ht="15" customHeight="1" x14ac:dyDescent="0.2">
      <c r="A1484" s="40"/>
      <c r="B1484" s="274" t="s">
        <v>347</v>
      </c>
      <c r="C1484" s="296" t="s">
        <v>3615</v>
      </c>
      <c r="D1484" s="274" t="s">
        <v>143</v>
      </c>
      <c r="E1484" s="274" t="s">
        <v>2418</v>
      </c>
      <c r="F1484" s="404" t="s">
        <v>586</v>
      </c>
      <c r="G1484" s="404"/>
      <c r="H1484" s="295" t="s">
        <v>578</v>
      </c>
      <c r="I1484" s="298">
        <v>1.1399999999999999</v>
      </c>
      <c r="J1484" s="297" t="s">
        <v>2419</v>
      </c>
      <c r="K1484" s="280" t="s">
        <v>2542</v>
      </c>
      <c r="L1484" s="281"/>
      <c r="O1484" s="40"/>
      <c r="P1484" s="40"/>
      <c r="Q1484" s="40"/>
      <c r="R1484" s="40"/>
      <c r="S1484" s="40"/>
      <c r="T1484" s="40"/>
      <c r="U1484" s="40"/>
      <c r="V1484" s="40"/>
      <c r="W1484" s="40"/>
      <c r="X1484" s="40"/>
      <c r="Y1484" s="40"/>
    </row>
    <row r="1485" spans="1:25" ht="15" customHeight="1" x14ac:dyDescent="0.2">
      <c r="A1485" s="40"/>
      <c r="B1485" s="274" t="s">
        <v>347</v>
      </c>
      <c r="C1485" s="296" t="s">
        <v>3639</v>
      </c>
      <c r="D1485" s="274" t="s">
        <v>143</v>
      </c>
      <c r="E1485" s="274" t="s">
        <v>2427</v>
      </c>
      <c r="F1485" s="404" t="s">
        <v>586</v>
      </c>
      <c r="G1485" s="404"/>
      <c r="H1485" s="295" t="s">
        <v>578</v>
      </c>
      <c r="I1485" s="298">
        <v>0.65</v>
      </c>
      <c r="J1485" s="297" t="s">
        <v>3640</v>
      </c>
      <c r="K1485" s="280" t="s">
        <v>3769</v>
      </c>
      <c r="L1485" s="281"/>
      <c r="O1485" s="40"/>
      <c r="P1485" s="40"/>
      <c r="Q1485" s="40"/>
      <c r="R1485" s="40"/>
      <c r="S1485" s="40"/>
      <c r="T1485" s="40"/>
      <c r="U1485" s="40"/>
      <c r="V1485" s="40"/>
      <c r="W1485" s="40"/>
      <c r="X1485" s="40"/>
      <c r="Y1485" s="40"/>
    </row>
    <row r="1486" spans="1:25" ht="15" customHeight="1" x14ac:dyDescent="0.2">
      <c r="A1486" s="40"/>
      <c r="B1486" s="274" t="s">
        <v>347</v>
      </c>
      <c r="C1486" s="296" t="s">
        <v>3770</v>
      </c>
      <c r="D1486" s="274" t="s">
        <v>143</v>
      </c>
      <c r="E1486" s="274" t="s">
        <v>818</v>
      </c>
      <c r="F1486" s="404" t="s">
        <v>348</v>
      </c>
      <c r="G1486" s="404"/>
      <c r="H1486" s="295" t="s">
        <v>242</v>
      </c>
      <c r="I1486" s="298">
        <v>0.6</v>
      </c>
      <c r="J1486" s="297" t="s">
        <v>3771</v>
      </c>
      <c r="K1486" s="280" t="s">
        <v>3772</v>
      </c>
      <c r="O1486" s="40"/>
      <c r="P1486" s="40"/>
      <c r="Q1486" s="40"/>
      <c r="R1486" s="40"/>
      <c r="S1486" s="40"/>
      <c r="T1486" s="40"/>
      <c r="U1486" s="40"/>
      <c r="V1486" s="40"/>
      <c r="W1486" s="40"/>
      <c r="X1486" s="40"/>
      <c r="Y1486" s="40"/>
    </row>
    <row r="1487" spans="1:25" ht="15" customHeight="1" x14ac:dyDescent="0.2">
      <c r="A1487" s="40"/>
      <c r="B1487" s="408" t="s">
        <v>2416</v>
      </c>
      <c r="C1487" s="406"/>
      <c r="D1487" s="406"/>
      <c r="E1487" s="406"/>
      <c r="F1487" s="406"/>
      <c r="G1487" s="406"/>
      <c r="H1487" s="406"/>
      <c r="I1487" s="406"/>
      <c r="J1487" s="406"/>
      <c r="K1487" s="406"/>
      <c r="O1487" s="40"/>
      <c r="P1487" s="40"/>
      <c r="Q1487" s="40"/>
      <c r="R1487" s="40"/>
      <c r="S1487" s="40"/>
      <c r="T1487" s="40"/>
      <c r="U1487" s="40"/>
      <c r="V1487" s="40"/>
      <c r="W1487" s="40"/>
      <c r="X1487" s="40"/>
      <c r="Y1487" s="40"/>
    </row>
    <row r="1488" spans="1:25" ht="15" customHeight="1" x14ac:dyDescent="0.2">
      <c r="A1488" s="40"/>
      <c r="B1488" s="276" t="s">
        <v>27</v>
      </c>
      <c r="C1488" s="277" t="s">
        <v>28</v>
      </c>
      <c r="D1488" s="276" t="s">
        <v>29</v>
      </c>
      <c r="E1488" s="276" t="s">
        <v>30</v>
      </c>
      <c r="F1488" s="405" t="s">
        <v>318</v>
      </c>
      <c r="G1488" s="406"/>
      <c r="H1488" s="284" t="s">
        <v>31</v>
      </c>
      <c r="I1488" s="277" t="s">
        <v>32</v>
      </c>
      <c r="J1488" s="277" t="s">
        <v>33</v>
      </c>
      <c r="K1488" s="277" t="s">
        <v>35</v>
      </c>
      <c r="O1488" s="40"/>
      <c r="P1488" s="40"/>
      <c r="Q1488" s="40"/>
      <c r="R1488" s="40"/>
      <c r="S1488" s="40"/>
      <c r="T1488" s="40"/>
      <c r="U1488" s="40"/>
      <c r="V1488" s="40"/>
      <c r="W1488" s="40"/>
      <c r="X1488" s="40"/>
      <c r="Y1488" s="40"/>
    </row>
    <row r="1489" spans="1:25" ht="15" customHeight="1" x14ac:dyDescent="0.2">
      <c r="A1489" s="40"/>
      <c r="B1489" s="274" t="s">
        <v>347</v>
      </c>
      <c r="C1489" s="296" t="s">
        <v>3651</v>
      </c>
      <c r="D1489" s="274" t="s">
        <v>143</v>
      </c>
      <c r="E1489" s="274" t="s">
        <v>1184</v>
      </c>
      <c r="F1489" s="404" t="s">
        <v>348</v>
      </c>
      <c r="G1489" s="404"/>
      <c r="H1489" s="295" t="s">
        <v>165</v>
      </c>
      <c r="I1489" s="298">
        <v>2.5999999999999998E-4</v>
      </c>
      <c r="J1489" s="297" t="s">
        <v>2163</v>
      </c>
      <c r="K1489" s="280" t="s">
        <v>2117</v>
      </c>
      <c r="O1489" s="40"/>
      <c r="P1489" s="40"/>
      <c r="Q1489" s="40"/>
      <c r="R1489" s="40"/>
      <c r="S1489" s="40"/>
      <c r="T1489" s="40"/>
      <c r="U1489" s="40"/>
      <c r="V1489" s="40"/>
      <c r="W1489" s="40"/>
      <c r="X1489" s="40"/>
      <c r="Y1489" s="40"/>
    </row>
    <row r="1490" spans="1:25" ht="15" customHeight="1" x14ac:dyDescent="0.2">
      <c r="A1490" s="40"/>
      <c r="B1490" s="274" t="s">
        <v>347</v>
      </c>
      <c r="C1490" s="296" t="s">
        <v>3635</v>
      </c>
      <c r="D1490" s="274" t="s">
        <v>143</v>
      </c>
      <c r="E1490" s="274" t="s">
        <v>1169</v>
      </c>
      <c r="F1490" s="404" t="s">
        <v>348</v>
      </c>
      <c r="G1490" s="404"/>
      <c r="H1490" s="295" t="s">
        <v>165</v>
      </c>
      <c r="I1490" s="298">
        <v>3.222E-3</v>
      </c>
      <c r="J1490" s="297" t="s">
        <v>1868</v>
      </c>
      <c r="K1490" s="280" t="s">
        <v>2137</v>
      </c>
      <c r="O1490" s="40"/>
      <c r="P1490" s="40"/>
      <c r="Q1490" s="40"/>
      <c r="R1490" s="40"/>
      <c r="S1490" s="40"/>
      <c r="T1490" s="40"/>
      <c r="U1490" s="40"/>
      <c r="V1490" s="40"/>
      <c r="W1490" s="40"/>
      <c r="X1490" s="40"/>
      <c r="Y1490" s="40"/>
    </row>
    <row r="1491" spans="1:25" ht="15" customHeight="1" x14ac:dyDescent="0.2">
      <c r="A1491" s="40"/>
      <c r="B1491" s="274" t="s">
        <v>347</v>
      </c>
      <c r="C1491" s="296" t="s">
        <v>3600</v>
      </c>
      <c r="D1491" s="274" t="s">
        <v>143</v>
      </c>
      <c r="E1491" s="274" t="s">
        <v>1189</v>
      </c>
      <c r="F1491" s="404" t="s">
        <v>348</v>
      </c>
      <c r="G1491" s="404"/>
      <c r="H1491" s="295" t="s">
        <v>165</v>
      </c>
      <c r="I1491" s="298">
        <v>4.55E-4</v>
      </c>
      <c r="J1491" s="297" t="s">
        <v>2148</v>
      </c>
      <c r="K1491" s="280" t="s">
        <v>2117</v>
      </c>
      <c r="O1491" s="40"/>
      <c r="P1491" s="40"/>
      <c r="Q1491" s="40"/>
      <c r="R1491" s="40"/>
      <c r="S1491" s="40"/>
      <c r="T1491" s="40"/>
      <c r="U1491" s="40"/>
      <c r="V1491" s="40"/>
      <c r="W1491" s="40"/>
      <c r="X1491" s="40"/>
      <c r="Y1491" s="40"/>
    </row>
    <row r="1492" spans="1:25" ht="15" customHeight="1" x14ac:dyDescent="0.2">
      <c r="A1492" s="40"/>
      <c r="B1492" s="274" t="s">
        <v>347</v>
      </c>
      <c r="C1492" s="296" t="s">
        <v>3645</v>
      </c>
      <c r="D1492" s="274" t="s">
        <v>143</v>
      </c>
      <c r="E1492" s="274" t="s">
        <v>1161</v>
      </c>
      <c r="F1492" s="404" t="s">
        <v>348</v>
      </c>
      <c r="G1492" s="404"/>
      <c r="H1492" s="295" t="s">
        <v>165</v>
      </c>
      <c r="I1492" s="298">
        <v>0.149784</v>
      </c>
      <c r="J1492" s="297" t="s">
        <v>2143</v>
      </c>
      <c r="K1492" s="280" t="s">
        <v>3774</v>
      </c>
      <c r="O1492" s="40"/>
      <c r="P1492" s="40"/>
      <c r="Q1492" s="40"/>
      <c r="R1492" s="40"/>
      <c r="S1492" s="40"/>
      <c r="T1492" s="40"/>
      <c r="U1492" s="40"/>
      <c r="V1492" s="40"/>
      <c r="W1492" s="40"/>
      <c r="X1492" s="40"/>
      <c r="Y1492" s="40"/>
    </row>
    <row r="1493" spans="1:25" ht="15" customHeight="1" x14ac:dyDescent="0.2">
      <c r="A1493" s="40"/>
      <c r="B1493" s="274" t="s">
        <v>347</v>
      </c>
      <c r="C1493" s="296" t="s">
        <v>3594</v>
      </c>
      <c r="D1493" s="274" t="s">
        <v>143</v>
      </c>
      <c r="E1493" s="274" t="s">
        <v>1171</v>
      </c>
      <c r="F1493" s="404" t="s">
        <v>348</v>
      </c>
      <c r="G1493" s="404"/>
      <c r="H1493" s="295" t="s">
        <v>165</v>
      </c>
      <c r="I1493" s="298">
        <v>2.2800000000000001E-4</v>
      </c>
      <c r="J1493" s="297" t="s">
        <v>2139</v>
      </c>
      <c r="K1493" s="280" t="s">
        <v>2117</v>
      </c>
      <c r="O1493" s="40"/>
      <c r="P1493" s="40"/>
      <c r="Q1493" s="40"/>
      <c r="R1493" s="40"/>
      <c r="S1493" s="40"/>
      <c r="T1493" s="40"/>
      <c r="U1493" s="40"/>
      <c r="V1493" s="40"/>
      <c r="W1493" s="40"/>
      <c r="X1493" s="40"/>
      <c r="Y1493" s="40"/>
    </row>
    <row r="1494" spans="1:25" ht="15" customHeight="1" x14ac:dyDescent="0.2">
      <c r="A1494" s="40"/>
      <c r="B1494" s="274" t="s">
        <v>347</v>
      </c>
      <c r="C1494" s="296" t="s">
        <v>3584</v>
      </c>
      <c r="D1494" s="274" t="s">
        <v>143</v>
      </c>
      <c r="E1494" s="274" t="s">
        <v>1191</v>
      </c>
      <c r="F1494" s="404" t="s">
        <v>348</v>
      </c>
      <c r="G1494" s="404"/>
      <c r="H1494" s="295" t="s">
        <v>165</v>
      </c>
      <c r="I1494" s="298">
        <v>6.4999999999999994E-5</v>
      </c>
      <c r="J1494" s="297" t="s">
        <v>2156</v>
      </c>
      <c r="K1494" s="280" t="s">
        <v>2144</v>
      </c>
      <c r="O1494" s="40"/>
      <c r="P1494" s="40"/>
      <c r="Q1494" s="40"/>
      <c r="R1494" s="40"/>
      <c r="S1494" s="40"/>
      <c r="T1494" s="40"/>
      <c r="U1494" s="40"/>
      <c r="V1494" s="40"/>
      <c r="W1494" s="40"/>
      <c r="X1494" s="40"/>
      <c r="Y1494" s="40"/>
    </row>
    <row r="1495" spans="1:25" ht="15" customHeight="1" x14ac:dyDescent="0.2">
      <c r="A1495" s="40"/>
      <c r="B1495" s="274" t="s">
        <v>347</v>
      </c>
      <c r="C1495" s="296" t="s">
        <v>3633</v>
      </c>
      <c r="D1495" s="274" t="s">
        <v>143</v>
      </c>
      <c r="E1495" s="274" t="s">
        <v>1187</v>
      </c>
      <c r="F1495" s="404" t="s">
        <v>348</v>
      </c>
      <c r="G1495" s="404"/>
      <c r="H1495" s="295" t="s">
        <v>165</v>
      </c>
      <c r="I1495" s="298">
        <v>6.4999999999999994E-5</v>
      </c>
      <c r="J1495" s="297" t="s">
        <v>2150</v>
      </c>
      <c r="K1495" s="280" t="s">
        <v>2117</v>
      </c>
      <c r="O1495" s="40"/>
      <c r="P1495" s="40"/>
      <c r="Q1495" s="40"/>
      <c r="R1495" s="40"/>
      <c r="S1495" s="40"/>
      <c r="T1495" s="40"/>
      <c r="U1495" s="40"/>
      <c r="V1495" s="40"/>
      <c r="W1495" s="40"/>
      <c r="X1495" s="40"/>
      <c r="Y1495" s="40"/>
    </row>
    <row r="1496" spans="1:25" ht="15" customHeight="1" x14ac:dyDescent="0.2">
      <c r="A1496" s="40"/>
      <c r="B1496" s="274" t="s">
        <v>347</v>
      </c>
      <c r="C1496" s="296" t="s">
        <v>3625</v>
      </c>
      <c r="D1496" s="274" t="s">
        <v>143</v>
      </c>
      <c r="E1496" s="274" t="s">
        <v>1188</v>
      </c>
      <c r="F1496" s="404" t="s">
        <v>348</v>
      </c>
      <c r="G1496" s="404"/>
      <c r="H1496" s="295" t="s">
        <v>165</v>
      </c>
      <c r="I1496" s="298">
        <v>6.4999999999999994E-5</v>
      </c>
      <c r="J1496" s="297" t="s">
        <v>1865</v>
      </c>
      <c r="K1496" s="280" t="s">
        <v>2117</v>
      </c>
      <c r="O1496" s="40"/>
      <c r="P1496" s="40"/>
      <c r="Q1496" s="40"/>
      <c r="R1496" s="40"/>
      <c r="S1496" s="40"/>
      <c r="T1496" s="40"/>
      <c r="U1496" s="40"/>
      <c r="V1496" s="40"/>
      <c r="W1496" s="40"/>
      <c r="X1496" s="40"/>
      <c r="Y1496" s="40"/>
    </row>
    <row r="1497" spans="1:25" ht="15" customHeight="1" x14ac:dyDescent="0.2">
      <c r="A1497" s="40"/>
      <c r="B1497" s="274" t="s">
        <v>347</v>
      </c>
      <c r="C1497" s="296" t="s">
        <v>3636</v>
      </c>
      <c r="D1497" s="274" t="s">
        <v>143</v>
      </c>
      <c r="E1497" s="274" t="s">
        <v>2432</v>
      </c>
      <c r="F1497" s="404" t="s">
        <v>348</v>
      </c>
      <c r="G1497" s="404"/>
      <c r="H1497" s="295" t="s">
        <v>2433</v>
      </c>
      <c r="I1497" s="298">
        <v>1.4319999999999999E-3</v>
      </c>
      <c r="J1497" s="297" t="s">
        <v>3637</v>
      </c>
      <c r="K1497" s="280" t="s">
        <v>2166</v>
      </c>
      <c r="O1497" s="40"/>
      <c r="P1497" s="40"/>
      <c r="Q1497" s="40"/>
      <c r="R1497" s="40"/>
      <c r="S1497" s="40"/>
      <c r="T1497" s="40"/>
      <c r="U1497" s="40"/>
      <c r="V1497" s="40"/>
      <c r="W1497" s="40"/>
      <c r="X1497" s="40"/>
      <c r="Y1497" s="40"/>
    </row>
    <row r="1498" spans="1:25" ht="15" customHeight="1" x14ac:dyDescent="0.2">
      <c r="A1498" s="40"/>
      <c r="B1498" s="274" t="s">
        <v>347</v>
      </c>
      <c r="C1498" s="296" t="s">
        <v>3626</v>
      </c>
      <c r="D1498" s="274" t="s">
        <v>143</v>
      </c>
      <c r="E1498" s="274" t="s">
        <v>2434</v>
      </c>
      <c r="F1498" s="404" t="s">
        <v>348</v>
      </c>
      <c r="G1498" s="404"/>
      <c r="H1498" s="295" t="s">
        <v>2433</v>
      </c>
      <c r="I1498" s="298">
        <v>4.117E-3</v>
      </c>
      <c r="J1498" s="297" t="s">
        <v>3627</v>
      </c>
      <c r="K1498" s="280" t="s">
        <v>2170</v>
      </c>
      <c r="O1498" s="40"/>
      <c r="P1498" s="40"/>
      <c r="Q1498" s="40"/>
      <c r="R1498" s="40"/>
      <c r="S1498" s="40"/>
      <c r="T1498" s="40"/>
      <c r="U1498" s="40"/>
      <c r="V1498" s="40"/>
      <c r="W1498" s="40"/>
      <c r="X1498" s="40"/>
      <c r="Y1498" s="40"/>
    </row>
    <row r="1499" spans="1:25" ht="15" customHeight="1" x14ac:dyDescent="0.2">
      <c r="A1499" s="40"/>
      <c r="B1499" s="274" t="s">
        <v>347</v>
      </c>
      <c r="C1499" s="296" t="s">
        <v>3631</v>
      </c>
      <c r="D1499" s="274" t="s">
        <v>143</v>
      </c>
      <c r="E1499" s="274" t="s">
        <v>2435</v>
      </c>
      <c r="F1499" s="404" t="s">
        <v>348</v>
      </c>
      <c r="G1499" s="404"/>
      <c r="H1499" s="295" t="s">
        <v>165</v>
      </c>
      <c r="I1499" s="298">
        <v>2.2800000000000001E-4</v>
      </c>
      <c r="J1499" s="297" t="s">
        <v>2122</v>
      </c>
      <c r="K1499" s="280" t="s">
        <v>2125</v>
      </c>
      <c r="O1499" s="40"/>
      <c r="P1499" s="40"/>
      <c r="Q1499" s="40"/>
      <c r="R1499" s="40"/>
      <c r="S1499" s="40"/>
      <c r="T1499" s="40"/>
      <c r="U1499" s="40"/>
      <c r="V1499" s="40"/>
      <c r="W1499" s="40"/>
      <c r="X1499" s="40"/>
      <c r="Y1499" s="40"/>
    </row>
    <row r="1500" spans="1:25" ht="15" customHeight="1" x14ac:dyDescent="0.2">
      <c r="A1500" s="40"/>
      <c r="B1500" s="274" t="s">
        <v>347</v>
      </c>
      <c r="C1500" s="296" t="s">
        <v>3649</v>
      </c>
      <c r="D1500" s="274" t="s">
        <v>143</v>
      </c>
      <c r="E1500" s="274" t="s">
        <v>1185</v>
      </c>
      <c r="F1500" s="404" t="s">
        <v>348</v>
      </c>
      <c r="G1500" s="404"/>
      <c r="H1500" s="295" t="s">
        <v>165</v>
      </c>
      <c r="I1500" s="298">
        <v>1.2999999999999999E-4</v>
      </c>
      <c r="J1500" s="297" t="s">
        <v>3650</v>
      </c>
      <c r="K1500" s="280" t="s">
        <v>2117</v>
      </c>
      <c r="O1500" s="40"/>
      <c r="P1500" s="40"/>
      <c r="Q1500" s="40"/>
      <c r="R1500" s="40"/>
      <c r="S1500" s="40"/>
      <c r="T1500" s="40"/>
      <c r="U1500" s="40"/>
      <c r="V1500" s="40"/>
      <c r="W1500" s="40"/>
      <c r="X1500" s="40"/>
      <c r="Y1500" s="40"/>
    </row>
    <row r="1501" spans="1:25" ht="15" customHeight="1" x14ac:dyDescent="0.2">
      <c r="A1501" s="40"/>
      <c r="B1501" s="274" t="s">
        <v>347</v>
      </c>
      <c r="C1501" s="296" t="s">
        <v>3598</v>
      </c>
      <c r="D1501" s="274" t="s">
        <v>143</v>
      </c>
      <c r="E1501" s="274" t="s">
        <v>1159</v>
      </c>
      <c r="F1501" s="404" t="s">
        <v>348</v>
      </c>
      <c r="G1501" s="404"/>
      <c r="H1501" s="295" t="s">
        <v>165</v>
      </c>
      <c r="I1501" s="298">
        <v>2.6849999999999999E-3</v>
      </c>
      <c r="J1501" s="297" t="s">
        <v>3599</v>
      </c>
      <c r="K1501" s="280" t="s">
        <v>3736</v>
      </c>
      <c r="O1501" s="40"/>
      <c r="P1501" s="40"/>
      <c r="Q1501" s="40"/>
      <c r="R1501" s="40"/>
      <c r="S1501" s="40"/>
      <c r="T1501" s="40"/>
      <c r="U1501" s="40"/>
      <c r="V1501" s="40"/>
      <c r="W1501" s="40"/>
      <c r="X1501" s="40"/>
      <c r="Y1501" s="40"/>
    </row>
    <row r="1502" spans="1:25" ht="15" customHeight="1" x14ac:dyDescent="0.2">
      <c r="A1502" s="40"/>
      <c r="B1502" s="274" t="s">
        <v>347</v>
      </c>
      <c r="C1502" s="296" t="s">
        <v>3646</v>
      </c>
      <c r="D1502" s="274" t="s">
        <v>143</v>
      </c>
      <c r="E1502" s="274" t="s">
        <v>3647</v>
      </c>
      <c r="F1502" s="404" t="s">
        <v>348</v>
      </c>
      <c r="G1502" s="404"/>
      <c r="H1502" s="295" t="s">
        <v>1160</v>
      </c>
      <c r="I1502" s="298">
        <v>1.4319999999999999E-3</v>
      </c>
      <c r="J1502" s="297" t="s">
        <v>3648</v>
      </c>
      <c r="K1502" s="280" t="s">
        <v>2117</v>
      </c>
      <c r="O1502" s="40"/>
      <c r="P1502" s="40"/>
      <c r="Q1502" s="40"/>
      <c r="R1502" s="40"/>
      <c r="S1502" s="40"/>
      <c r="T1502" s="40"/>
      <c r="U1502" s="40"/>
      <c r="V1502" s="40"/>
      <c r="W1502" s="40"/>
      <c r="X1502" s="40"/>
      <c r="Y1502" s="40"/>
    </row>
    <row r="1503" spans="1:25" ht="15" customHeight="1" x14ac:dyDescent="0.2">
      <c r="A1503" s="40"/>
      <c r="B1503" s="274" t="s">
        <v>347</v>
      </c>
      <c r="C1503" s="296" t="s">
        <v>3616</v>
      </c>
      <c r="D1503" s="274" t="s">
        <v>143</v>
      </c>
      <c r="E1503" s="274" t="s">
        <v>1170</v>
      </c>
      <c r="F1503" s="404" t="s">
        <v>809</v>
      </c>
      <c r="G1503" s="404"/>
      <c r="H1503" s="295" t="s">
        <v>165</v>
      </c>
      <c r="I1503" s="298">
        <v>0.182222</v>
      </c>
      <c r="J1503" s="297" t="s">
        <v>1858</v>
      </c>
      <c r="K1503" s="280" t="s">
        <v>2655</v>
      </c>
      <c r="O1503" s="40"/>
      <c r="P1503" s="40"/>
      <c r="Q1503" s="40"/>
      <c r="R1503" s="40"/>
      <c r="S1503" s="40"/>
      <c r="T1503" s="40"/>
      <c r="U1503" s="40"/>
      <c r="V1503" s="40"/>
      <c r="W1503" s="40"/>
      <c r="X1503" s="40"/>
      <c r="Y1503" s="40"/>
    </row>
    <row r="1504" spans="1:25" ht="15" customHeight="1" x14ac:dyDescent="0.2">
      <c r="A1504" s="40"/>
      <c r="B1504" s="274" t="s">
        <v>347</v>
      </c>
      <c r="C1504" s="296" t="s">
        <v>3639</v>
      </c>
      <c r="D1504" s="274" t="s">
        <v>143</v>
      </c>
      <c r="E1504" s="274" t="s">
        <v>2427</v>
      </c>
      <c r="F1504" s="404" t="s">
        <v>586</v>
      </c>
      <c r="G1504" s="404"/>
      <c r="H1504" s="295" t="s">
        <v>578</v>
      </c>
      <c r="I1504" s="298">
        <v>0.65</v>
      </c>
      <c r="J1504" s="297" t="s">
        <v>3640</v>
      </c>
      <c r="K1504" s="280" t="s">
        <v>3769</v>
      </c>
      <c r="O1504" s="40"/>
      <c r="P1504" s="40"/>
      <c r="Q1504" s="40"/>
      <c r="R1504" s="40"/>
      <c r="S1504" s="40"/>
      <c r="T1504" s="40"/>
      <c r="U1504" s="40"/>
      <c r="V1504" s="40"/>
      <c r="W1504" s="40"/>
      <c r="X1504" s="40"/>
      <c r="Y1504" s="40"/>
    </row>
    <row r="1505" spans="1:25" ht="15" customHeight="1" x14ac:dyDescent="0.2">
      <c r="A1505" s="40"/>
      <c r="B1505" s="274" t="s">
        <v>347</v>
      </c>
      <c r="C1505" s="296" t="s">
        <v>3766</v>
      </c>
      <c r="D1505" s="274" t="s">
        <v>143</v>
      </c>
      <c r="E1505" s="274" t="s">
        <v>817</v>
      </c>
      <c r="F1505" s="404" t="s">
        <v>348</v>
      </c>
      <c r="G1505" s="404"/>
      <c r="H1505" s="295" t="s">
        <v>41</v>
      </c>
      <c r="I1505" s="298">
        <v>1</v>
      </c>
      <c r="J1505" s="297" t="s">
        <v>3767</v>
      </c>
      <c r="K1505" s="280" t="s">
        <v>3767</v>
      </c>
      <c r="O1505" s="40"/>
      <c r="P1505" s="40"/>
      <c r="Q1505" s="40"/>
      <c r="R1505" s="40"/>
      <c r="S1505" s="40"/>
      <c r="T1505" s="40"/>
      <c r="U1505" s="40"/>
      <c r="V1505" s="40"/>
      <c r="W1505" s="40"/>
      <c r="X1505" s="40"/>
      <c r="Y1505" s="40"/>
    </row>
    <row r="1506" spans="1:25" ht="15" customHeight="1" x14ac:dyDescent="0.2">
      <c r="A1506" s="40"/>
      <c r="B1506" s="274" t="s">
        <v>347</v>
      </c>
      <c r="C1506" s="296" t="s">
        <v>3606</v>
      </c>
      <c r="D1506" s="274" t="s">
        <v>143</v>
      </c>
      <c r="E1506" s="274" t="s">
        <v>1166</v>
      </c>
      <c r="F1506" s="404" t="s">
        <v>809</v>
      </c>
      <c r="G1506" s="404"/>
      <c r="H1506" s="295" t="s">
        <v>1167</v>
      </c>
      <c r="I1506" s="298">
        <v>7.1599999999999995E-4</v>
      </c>
      <c r="J1506" s="297" t="s">
        <v>2136</v>
      </c>
      <c r="K1506" s="280" t="s">
        <v>2174</v>
      </c>
      <c r="O1506" s="40"/>
      <c r="P1506" s="40"/>
      <c r="Q1506" s="40"/>
      <c r="R1506" s="40"/>
      <c r="S1506" s="40"/>
      <c r="T1506" s="40"/>
      <c r="U1506" s="40"/>
      <c r="V1506" s="40"/>
      <c r="W1506" s="40"/>
      <c r="X1506" s="40"/>
      <c r="Y1506" s="40"/>
    </row>
    <row r="1507" spans="1:25" ht="15" customHeight="1" x14ac:dyDescent="0.2">
      <c r="A1507" s="40"/>
      <c r="B1507" s="274" t="s">
        <v>347</v>
      </c>
      <c r="C1507" s="296" t="s">
        <v>3591</v>
      </c>
      <c r="D1507" s="274" t="s">
        <v>143</v>
      </c>
      <c r="E1507" s="274" t="s">
        <v>1183</v>
      </c>
      <c r="F1507" s="404" t="s">
        <v>348</v>
      </c>
      <c r="G1507" s="404"/>
      <c r="H1507" s="295" t="s">
        <v>165</v>
      </c>
      <c r="I1507" s="298">
        <v>3.2499999999999999E-4</v>
      </c>
      <c r="J1507" s="297" t="s">
        <v>3592</v>
      </c>
      <c r="K1507" s="280" t="s">
        <v>2117</v>
      </c>
      <c r="O1507" s="40"/>
      <c r="P1507" s="40"/>
      <c r="Q1507" s="40"/>
      <c r="R1507" s="40"/>
      <c r="S1507" s="40"/>
      <c r="T1507" s="40"/>
      <c r="U1507" s="40"/>
      <c r="V1507" s="40"/>
      <c r="W1507" s="40"/>
      <c r="X1507" s="40"/>
      <c r="Y1507" s="40"/>
    </row>
    <row r="1508" spans="1:25" ht="15" customHeight="1" x14ac:dyDescent="0.2">
      <c r="A1508" s="40"/>
      <c r="B1508" s="274" t="s">
        <v>347</v>
      </c>
      <c r="C1508" s="296" t="s">
        <v>3613</v>
      </c>
      <c r="D1508" s="274" t="s">
        <v>143</v>
      </c>
      <c r="E1508" s="274" t="s">
        <v>1163</v>
      </c>
      <c r="F1508" s="404" t="s">
        <v>348</v>
      </c>
      <c r="G1508" s="404"/>
      <c r="H1508" s="295" t="s">
        <v>165</v>
      </c>
      <c r="I1508" s="298">
        <v>1.1400000000000001E-4</v>
      </c>
      <c r="J1508" s="297" t="s">
        <v>3614</v>
      </c>
      <c r="K1508" s="280" t="s">
        <v>2117</v>
      </c>
      <c r="O1508" s="40"/>
      <c r="P1508" s="40"/>
      <c r="Q1508" s="40"/>
      <c r="R1508" s="40"/>
      <c r="S1508" s="40"/>
      <c r="T1508" s="40"/>
      <c r="U1508" s="40"/>
      <c r="V1508" s="40"/>
      <c r="W1508" s="40"/>
      <c r="X1508" s="40"/>
      <c r="Y1508" s="40"/>
    </row>
    <row r="1509" spans="1:25" ht="15" customHeight="1" x14ac:dyDescent="0.2">
      <c r="A1509" s="40"/>
      <c r="B1509" s="274" t="s">
        <v>347</v>
      </c>
      <c r="C1509" s="296" t="s">
        <v>3605</v>
      </c>
      <c r="D1509" s="274" t="s">
        <v>143</v>
      </c>
      <c r="E1509" s="274" t="s">
        <v>1192</v>
      </c>
      <c r="F1509" s="404" t="s">
        <v>348</v>
      </c>
      <c r="G1509" s="404"/>
      <c r="H1509" s="295" t="s">
        <v>165</v>
      </c>
      <c r="I1509" s="298">
        <v>1.2999999999999999E-4</v>
      </c>
      <c r="J1509" s="297" t="s">
        <v>2153</v>
      </c>
      <c r="K1509" s="280" t="s">
        <v>2117</v>
      </c>
      <c r="O1509" s="40"/>
      <c r="P1509" s="40"/>
      <c r="Q1509" s="40"/>
      <c r="R1509" s="40"/>
      <c r="S1509" s="40"/>
      <c r="T1509" s="40"/>
      <c r="U1509" s="40"/>
      <c r="V1509" s="40"/>
      <c r="W1509" s="40"/>
      <c r="X1509" s="40"/>
      <c r="Y1509" s="40"/>
    </row>
    <row r="1510" spans="1:25" ht="15" customHeight="1" x14ac:dyDescent="0.2">
      <c r="A1510" s="40"/>
      <c r="B1510" s="274" t="s">
        <v>347</v>
      </c>
      <c r="C1510" s="296" t="s">
        <v>3638</v>
      </c>
      <c r="D1510" s="274" t="s">
        <v>143</v>
      </c>
      <c r="E1510" s="274" t="s">
        <v>1186</v>
      </c>
      <c r="F1510" s="404" t="s">
        <v>348</v>
      </c>
      <c r="G1510" s="404"/>
      <c r="H1510" s="295" t="s">
        <v>165</v>
      </c>
      <c r="I1510" s="298">
        <v>1.2999999999999999E-4</v>
      </c>
      <c r="J1510" s="297" t="s">
        <v>2162</v>
      </c>
      <c r="K1510" s="280" t="s">
        <v>2117</v>
      </c>
      <c r="O1510" s="40"/>
      <c r="P1510" s="40"/>
      <c r="Q1510" s="40"/>
      <c r="R1510" s="40"/>
      <c r="S1510" s="40"/>
      <c r="T1510" s="40"/>
      <c r="U1510" s="40"/>
      <c r="V1510" s="40"/>
      <c r="W1510" s="40"/>
      <c r="X1510" s="40"/>
      <c r="Y1510" s="40"/>
    </row>
    <row r="1511" spans="1:25" ht="15" customHeight="1" x14ac:dyDescent="0.2">
      <c r="A1511" s="40"/>
      <c r="B1511" s="274" t="s">
        <v>347</v>
      </c>
      <c r="C1511" s="296" t="s">
        <v>3632</v>
      </c>
      <c r="D1511" s="274" t="s">
        <v>143</v>
      </c>
      <c r="E1511" s="274" t="s">
        <v>1193</v>
      </c>
      <c r="F1511" s="404" t="s">
        <v>348</v>
      </c>
      <c r="G1511" s="404"/>
      <c r="H1511" s="295" t="s">
        <v>165</v>
      </c>
      <c r="I1511" s="298">
        <v>2.5999999999999998E-4</v>
      </c>
      <c r="J1511" s="297" t="s">
        <v>2159</v>
      </c>
      <c r="K1511" s="280" t="s">
        <v>2117</v>
      </c>
      <c r="O1511" s="40"/>
      <c r="P1511" s="40"/>
      <c r="Q1511" s="40"/>
      <c r="R1511" s="40"/>
      <c r="S1511" s="40"/>
      <c r="T1511" s="40"/>
      <c r="U1511" s="40"/>
      <c r="V1511" s="40"/>
      <c r="W1511" s="40"/>
      <c r="X1511" s="40"/>
      <c r="Y1511" s="40"/>
    </row>
    <row r="1512" spans="1:25" ht="15" customHeight="1" x14ac:dyDescent="0.2">
      <c r="A1512" s="40"/>
      <c r="B1512" s="274" t="s">
        <v>347</v>
      </c>
      <c r="C1512" s="296" t="s">
        <v>3770</v>
      </c>
      <c r="D1512" s="274" t="s">
        <v>143</v>
      </c>
      <c r="E1512" s="274" t="s">
        <v>818</v>
      </c>
      <c r="F1512" s="404" t="s">
        <v>348</v>
      </c>
      <c r="G1512" s="404"/>
      <c r="H1512" s="295" t="s">
        <v>242</v>
      </c>
      <c r="I1512" s="298">
        <v>0.6</v>
      </c>
      <c r="J1512" s="297" t="s">
        <v>3771</v>
      </c>
      <c r="K1512" s="280" t="s">
        <v>3772</v>
      </c>
      <c r="O1512" s="40"/>
      <c r="P1512" s="40"/>
      <c r="Q1512" s="40"/>
      <c r="R1512" s="40"/>
      <c r="S1512" s="40"/>
      <c r="T1512" s="40"/>
      <c r="U1512" s="40"/>
      <c r="V1512" s="40"/>
      <c r="W1512" s="40"/>
      <c r="X1512" s="40"/>
      <c r="Y1512" s="40"/>
    </row>
    <row r="1513" spans="1:25" ht="15" customHeight="1" x14ac:dyDescent="0.2">
      <c r="A1513" s="40"/>
      <c r="B1513" s="274" t="s">
        <v>347</v>
      </c>
      <c r="C1513" s="296" t="s">
        <v>3586</v>
      </c>
      <c r="D1513" s="274" t="s">
        <v>143</v>
      </c>
      <c r="E1513" s="274" t="s">
        <v>1162</v>
      </c>
      <c r="F1513" s="404" t="s">
        <v>348</v>
      </c>
      <c r="G1513" s="404"/>
      <c r="H1513" s="295" t="s">
        <v>165</v>
      </c>
      <c r="I1513" s="298">
        <v>3.4200000000000002E-4</v>
      </c>
      <c r="J1513" s="297" t="s">
        <v>2140</v>
      </c>
      <c r="K1513" s="280" t="s">
        <v>2117</v>
      </c>
      <c r="O1513" s="40"/>
      <c r="P1513" s="40"/>
      <c r="Q1513" s="40"/>
      <c r="R1513" s="40"/>
      <c r="S1513" s="40"/>
      <c r="T1513" s="40"/>
      <c r="U1513" s="40"/>
      <c r="V1513" s="40"/>
      <c r="W1513" s="40"/>
      <c r="X1513" s="40"/>
      <c r="Y1513" s="40"/>
    </row>
    <row r="1514" spans="1:25" ht="15" customHeight="1" x14ac:dyDescent="0.2">
      <c r="A1514" s="40"/>
      <c r="B1514" s="274" t="s">
        <v>347</v>
      </c>
      <c r="C1514" s="296" t="s">
        <v>3611</v>
      </c>
      <c r="D1514" s="274" t="s">
        <v>143</v>
      </c>
      <c r="E1514" s="274" t="s">
        <v>1190</v>
      </c>
      <c r="F1514" s="404" t="s">
        <v>348</v>
      </c>
      <c r="G1514" s="404"/>
      <c r="H1514" s="295" t="s">
        <v>197</v>
      </c>
      <c r="I1514" s="298">
        <v>4.55E-4</v>
      </c>
      <c r="J1514" s="297" t="s">
        <v>2154</v>
      </c>
      <c r="K1514" s="280" t="s">
        <v>2117</v>
      </c>
      <c r="O1514" s="40"/>
      <c r="P1514" s="40"/>
      <c r="Q1514" s="40"/>
      <c r="R1514" s="40"/>
      <c r="S1514" s="40"/>
      <c r="T1514" s="40"/>
      <c r="U1514" s="40"/>
      <c r="V1514" s="40"/>
      <c r="W1514" s="40"/>
      <c r="X1514" s="40"/>
      <c r="Y1514" s="40"/>
    </row>
    <row r="1515" spans="1:25" ht="15" customHeight="1" x14ac:dyDescent="0.2">
      <c r="A1515" s="40"/>
      <c r="B1515" s="274" t="s">
        <v>347</v>
      </c>
      <c r="C1515" s="296" t="s">
        <v>3634</v>
      </c>
      <c r="D1515" s="274" t="s">
        <v>143</v>
      </c>
      <c r="E1515" s="274" t="s">
        <v>1168</v>
      </c>
      <c r="F1515" s="404" t="s">
        <v>348</v>
      </c>
      <c r="G1515" s="404"/>
      <c r="H1515" s="295" t="s">
        <v>165</v>
      </c>
      <c r="I1515" s="298">
        <v>8.0549999999999997E-3</v>
      </c>
      <c r="J1515" s="297" t="s">
        <v>2138</v>
      </c>
      <c r="K1515" s="280" t="s">
        <v>2125</v>
      </c>
      <c r="O1515" s="40"/>
      <c r="P1515" s="40"/>
      <c r="Q1515" s="40"/>
      <c r="R1515" s="40"/>
      <c r="S1515" s="40"/>
      <c r="T1515" s="40"/>
      <c r="U1515" s="40"/>
      <c r="V1515" s="40"/>
      <c r="W1515" s="40"/>
      <c r="X1515" s="40"/>
      <c r="Y1515" s="40"/>
    </row>
    <row r="1516" spans="1:25" ht="15" customHeight="1" x14ac:dyDescent="0.2">
      <c r="A1516" s="40"/>
      <c r="B1516" s="274" t="s">
        <v>347</v>
      </c>
      <c r="C1516" s="296" t="s">
        <v>3583</v>
      </c>
      <c r="D1516" s="274" t="s">
        <v>143</v>
      </c>
      <c r="E1516" s="274" t="s">
        <v>1158</v>
      </c>
      <c r="F1516" s="404" t="s">
        <v>348</v>
      </c>
      <c r="G1516" s="404"/>
      <c r="H1516" s="295" t="s">
        <v>165</v>
      </c>
      <c r="I1516" s="298">
        <v>0.182222</v>
      </c>
      <c r="J1516" s="297" t="s">
        <v>1850</v>
      </c>
      <c r="K1516" s="280" t="s">
        <v>3603</v>
      </c>
      <c r="O1516" s="40"/>
      <c r="P1516" s="40"/>
      <c r="Q1516" s="40"/>
      <c r="R1516" s="40"/>
      <c r="S1516" s="40"/>
      <c r="T1516" s="40"/>
      <c r="U1516" s="40"/>
      <c r="V1516" s="40"/>
      <c r="W1516" s="40"/>
      <c r="X1516" s="40"/>
      <c r="Y1516" s="40"/>
    </row>
    <row r="1517" spans="1:25" ht="15" customHeight="1" x14ac:dyDescent="0.2">
      <c r="A1517" s="40"/>
      <c r="B1517" s="274" t="s">
        <v>347</v>
      </c>
      <c r="C1517" s="296" t="s">
        <v>3596</v>
      </c>
      <c r="D1517" s="274" t="s">
        <v>143</v>
      </c>
      <c r="E1517" s="274" t="s">
        <v>2437</v>
      </c>
      <c r="F1517" s="404" t="s">
        <v>348</v>
      </c>
      <c r="G1517" s="404"/>
      <c r="H1517" s="295" t="s">
        <v>165</v>
      </c>
      <c r="I1517" s="298">
        <v>1.0740000000000001E-3</v>
      </c>
      <c r="J1517" s="297" t="s">
        <v>3597</v>
      </c>
      <c r="K1517" s="280" t="s">
        <v>2135</v>
      </c>
      <c r="O1517" s="40"/>
      <c r="P1517" s="40"/>
      <c r="Q1517" s="40"/>
      <c r="R1517" s="40"/>
      <c r="S1517" s="40"/>
      <c r="T1517" s="40"/>
      <c r="U1517" s="40"/>
      <c r="V1517" s="40"/>
      <c r="W1517" s="40"/>
      <c r="X1517" s="40"/>
      <c r="Y1517" s="40"/>
    </row>
    <row r="1518" spans="1:25" ht="15" customHeight="1" x14ac:dyDescent="0.2">
      <c r="A1518" s="40"/>
      <c r="B1518" s="274" t="s">
        <v>347</v>
      </c>
      <c r="C1518" s="296" t="s">
        <v>3601</v>
      </c>
      <c r="D1518" s="274" t="s">
        <v>143</v>
      </c>
      <c r="E1518" s="274" t="s">
        <v>1165</v>
      </c>
      <c r="F1518" s="404" t="s">
        <v>348</v>
      </c>
      <c r="G1518" s="404"/>
      <c r="H1518" s="295" t="s">
        <v>165</v>
      </c>
      <c r="I1518" s="298">
        <v>8.0549999999999997E-3</v>
      </c>
      <c r="J1518" s="297" t="s">
        <v>3602</v>
      </c>
      <c r="K1518" s="280" t="s">
        <v>3773</v>
      </c>
      <c r="L1518" s="281"/>
      <c r="O1518" s="40"/>
      <c r="P1518" s="40"/>
      <c r="Q1518" s="40"/>
      <c r="R1518" s="40"/>
      <c r="S1518" s="40"/>
      <c r="T1518" s="40"/>
      <c r="U1518" s="40"/>
      <c r="V1518" s="40"/>
      <c r="W1518" s="40"/>
      <c r="X1518" s="40"/>
      <c r="Y1518" s="40"/>
    </row>
    <row r="1519" spans="1:25" ht="15" customHeight="1" x14ac:dyDescent="0.2">
      <c r="A1519" s="40"/>
      <c r="B1519" s="274" t="s">
        <v>347</v>
      </c>
      <c r="C1519" s="296" t="s">
        <v>3615</v>
      </c>
      <c r="D1519" s="274" t="s">
        <v>143</v>
      </c>
      <c r="E1519" s="274" t="s">
        <v>2418</v>
      </c>
      <c r="F1519" s="404" t="s">
        <v>586</v>
      </c>
      <c r="G1519" s="404"/>
      <c r="H1519" s="295" t="s">
        <v>578</v>
      </c>
      <c r="I1519" s="298">
        <v>1.1399999999999999</v>
      </c>
      <c r="J1519" s="297" t="s">
        <v>2419</v>
      </c>
      <c r="K1519" s="280" t="s">
        <v>2542</v>
      </c>
      <c r="L1519" s="281"/>
      <c r="O1519" s="40"/>
      <c r="P1519" s="40"/>
      <c r="Q1519" s="40"/>
      <c r="R1519" s="40"/>
      <c r="S1519" s="40"/>
      <c r="T1519" s="40"/>
      <c r="U1519" s="40"/>
      <c r="V1519" s="40"/>
      <c r="W1519" s="40"/>
      <c r="X1519" s="40"/>
      <c r="Y1519" s="40"/>
    </row>
    <row r="1520" spans="1:25" ht="15" customHeight="1" x14ac:dyDescent="0.2">
      <c r="A1520" s="40"/>
      <c r="B1520" s="274" t="s">
        <v>347</v>
      </c>
      <c r="C1520" s="296" t="s">
        <v>3604</v>
      </c>
      <c r="D1520" s="274" t="s">
        <v>143</v>
      </c>
      <c r="E1520" s="274" t="s">
        <v>1164</v>
      </c>
      <c r="F1520" s="404" t="s">
        <v>809</v>
      </c>
      <c r="G1520" s="404"/>
      <c r="H1520" s="295" t="s">
        <v>165</v>
      </c>
      <c r="I1520" s="298">
        <v>8.0549999999999997E-3</v>
      </c>
      <c r="J1520" s="297" t="s">
        <v>2145</v>
      </c>
      <c r="K1520" s="280" t="s">
        <v>2179</v>
      </c>
      <c r="L1520" s="281"/>
      <c r="O1520" s="40"/>
      <c r="P1520" s="40"/>
      <c r="Q1520" s="40"/>
      <c r="R1520" s="40"/>
      <c r="S1520" s="40"/>
      <c r="T1520" s="40"/>
      <c r="U1520" s="40"/>
      <c r="V1520" s="40"/>
      <c r="W1520" s="40"/>
      <c r="X1520" s="40"/>
      <c r="Y1520" s="40"/>
    </row>
    <row r="1521" spans="1:25" ht="15" customHeight="1" x14ac:dyDescent="0.2">
      <c r="A1521" s="40"/>
      <c r="B1521" s="274" t="s">
        <v>347</v>
      </c>
      <c r="C1521" s="296" t="s">
        <v>3587</v>
      </c>
      <c r="D1521" s="274" t="s">
        <v>143</v>
      </c>
      <c r="E1521" s="274" t="s">
        <v>2436</v>
      </c>
      <c r="F1521" s="404" t="s">
        <v>348</v>
      </c>
      <c r="G1521" s="404"/>
      <c r="H1521" s="295" t="s">
        <v>165</v>
      </c>
      <c r="I1521" s="298">
        <v>3.5799999999999997E-4</v>
      </c>
      <c r="J1521" s="297" t="s">
        <v>3588</v>
      </c>
      <c r="K1521" s="280" t="s">
        <v>2117</v>
      </c>
      <c r="L1521" s="281"/>
      <c r="O1521" s="40"/>
      <c r="P1521" s="40"/>
      <c r="Q1521" s="40"/>
      <c r="R1521" s="40"/>
      <c r="S1521" s="40"/>
      <c r="T1521" s="40"/>
      <c r="U1521" s="40"/>
      <c r="V1521" s="40"/>
      <c r="W1521" s="40"/>
      <c r="X1521" s="40"/>
      <c r="Y1521" s="40"/>
    </row>
    <row r="1522" spans="1:25" ht="15" customHeight="1" x14ac:dyDescent="0.2">
      <c r="A1522" s="40"/>
      <c r="B1522" s="275"/>
      <c r="C1522" s="275"/>
      <c r="D1522" s="275"/>
      <c r="E1522" s="275"/>
      <c r="F1522" s="275" t="s">
        <v>331</v>
      </c>
      <c r="G1522" s="302">
        <v>27.98</v>
      </c>
      <c r="H1522" s="275" t="s">
        <v>332</v>
      </c>
      <c r="I1522" s="302">
        <v>0</v>
      </c>
      <c r="J1522" s="275" t="s">
        <v>333</v>
      </c>
      <c r="K1522" s="302">
        <v>27.98</v>
      </c>
      <c r="L1522" s="281"/>
      <c r="O1522" s="40"/>
      <c r="P1522" s="40"/>
      <c r="Q1522" s="40"/>
      <c r="R1522" s="40"/>
      <c r="S1522" s="40"/>
      <c r="T1522" s="40"/>
      <c r="U1522" s="40"/>
      <c r="V1522" s="40"/>
      <c r="W1522" s="40"/>
      <c r="X1522" s="40"/>
      <c r="Y1522" s="40"/>
    </row>
    <row r="1523" spans="1:25" ht="15" customHeight="1" thickBot="1" x14ac:dyDescent="0.25">
      <c r="A1523" s="40"/>
      <c r="B1523" s="275"/>
      <c r="C1523" s="275"/>
      <c r="D1523" s="275"/>
      <c r="E1523" s="275"/>
      <c r="F1523" s="275" t="s">
        <v>334</v>
      </c>
      <c r="G1523" s="302">
        <v>138.15</v>
      </c>
      <c r="H1523" s="275"/>
      <c r="I1523" s="409" t="s">
        <v>335</v>
      </c>
      <c r="J1523" s="409"/>
      <c r="K1523" s="302">
        <v>802.06</v>
      </c>
      <c r="L1523" s="281"/>
      <c r="O1523" s="40"/>
      <c r="P1523" s="40"/>
      <c r="Q1523" s="40"/>
      <c r="R1523" s="40"/>
      <c r="S1523" s="40"/>
      <c r="T1523" s="40"/>
      <c r="U1523" s="40"/>
      <c r="V1523" s="40"/>
      <c r="W1523" s="40"/>
      <c r="X1523" s="40"/>
      <c r="Y1523" s="40"/>
    </row>
    <row r="1524" spans="1:25" ht="15" customHeight="1" thickTop="1" x14ac:dyDescent="0.2">
      <c r="A1524" s="40"/>
      <c r="B1524" s="289"/>
      <c r="C1524" s="289"/>
      <c r="D1524" s="289"/>
      <c r="E1524" s="289"/>
      <c r="F1524" s="289"/>
      <c r="G1524" s="289"/>
      <c r="H1524" s="289"/>
      <c r="I1524" s="289"/>
      <c r="J1524" s="289"/>
      <c r="K1524" s="289"/>
      <c r="L1524" s="289"/>
      <c r="O1524" s="40"/>
      <c r="P1524" s="40"/>
      <c r="Q1524" s="40"/>
      <c r="R1524" s="40"/>
      <c r="S1524" s="40"/>
      <c r="T1524" s="40"/>
      <c r="U1524" s="40"/>
      <c r="V1524" s="40"/>
      <c r="W1524" s="40"/>
      <c r="X1524" s="40"/>
      <c r="Y1524" s="40"/>
    </row>
    <row r="1525" spans="1:25" ht="15" customHeight="1" x14ac:dyDescent="0.2">
      <c r="A1525" s="40"/>
      <c r="B1525" s="276" t="s">
        <v>2260</v>
      </c>
      <c r="C1525" s="277" t="s">
        <v>28</v>
      </c>
      <c r="D1525" s="276" t="s">
        <v>29</v>
      </c>
      <c r="E1525" s="276" t="s">
        <v>30</v>
      </c>
      <c r="F1525" s="405" t="s">
        <v>318</v>
      </c>
      <c r="G1525" s="405"/>
      <c r="H1525" s="284" t="s">
        <v>31</v>
      </c>
      <c r="I1525" s="277" t="s">
        <v>32</v>
      </c>
      <c r="J1525" s="277" t="s">
        <v>2407</v>
      </c>
      <c r="K1525" s="277" t="s">
        <v>33</v>
      </c>
      <c r="L1525" s="277" t="s">
        <v>35</v>
      </c>
      <c r="O1525" s="40"/>
      <c r="P1525" s="40"/>
      <c r="Q1525" s="40"/>
      <c r="R1525" s="40"/>
      <c r="S1525" s="40"/>
      <c r="T1525" s="40"/>
      <c r="U1525" s="40"/>
      <c r="V1525" s="40"/>
      <c r="W1525" s="40"/>
      <c r="X1525" s="40"/>
      <c r="Y1525" s="40"/>
    </row>
    <row r="1526" spans="1:25" ht="15" customHeight="1" x14ac:dyDescent="0.2">
      <c r="A1526" s="40"/>
      <c r="B1526" s="273" t="s">
        <v>319</v>
      </c>
      <c r="C1526" s="286" t="s">
        <v>256</v>
      </c>
      <c r="D1526" s="273" t="s">
        <v>40</v>
      </c>
      <c r="E1526" s="273" t="s">
        <v>2261</v>
      </c>
      <c r="F1526" s="403" t="s">
        <v>343</v>
      </c>
      <c r="G1526" s="403"/>
      <c r="H1526" s="285" t="s">
        <v>44</v>
      </c>
      <c r="I1526" s="288">
        <v>1</v>
      </c>
      <c r="J1526" s="287"/>
      <c r="K1526" s="287">
        <v>96.75</v>
      </c>
      <c r="L1526" s="287">
        <v>96.75</v>
      </c>
      <c r="O1526" s="40"/>
      <c r="P1526" s="40"/>
      <c r="Q1526" s="40"/>
      <c r="R1526" s="40"/>
      <c r="S1526" s="40"/>
      <c r="T1526" s="40"/>
      <c r="U1526" s="40"/>
      <c r="V1526" s="40"/>
      <c r="W1526" s="40"/>
      <c r="X1526" s="40"/>
      <c r="Y1526" s="40"/>
    </row>
    <row r="1527" spans="1:25" ht="15" customHeight="1" x14ac:dyDescent="0.2">
      <c r="A1527" s="40"/>
      <c r="B1527" s="278" t="s">
        <v>321</v>
      </c>
      <c r="C1527" s="291" t="s">
        <v>371</v>
      </c>
      <c r="D1527" s="278" t="s">
        <v>40</v>
      </c>
      <c r="E1527" s="278" t="s">
        <v>372</v>
      </c>
      <c r="F1527" s="407" t="s">
        <v>324</v>
      </c>
      <c r="G1527" s="407"/>
      <c r="H1527" s="290" t="s">
        <v>325</v>
      </c>
      <c r="I1527" s="294">
        <v>0.44669999999999999</v>
      </c>
      <c r="J1527" s="294">
        <v>0</v>
      </c>
      <c r="K1527" s="292">
        <v>29.16</v>
      </c>
      <c r="L1527" s="292">
        <v>13.02</v>
      </c>
      <c r="O1527" s="40"/>
      <c r="P1527" s="40"/>
      <c r="Q1527" s="40"/>
      <c r="R1527" s="40"/>
      <c r="S1527" s="40"/>
      <c r="T1527" s="40"/>
      <c r="U1527" s="40"/>
      <c r="V1527" s="40"/>
      <c r="W1527" s="40"/>
      <c r="X1527" s="40"/>
      <c r="Y1527" s="40"/>
    </row>
    <row r="1528" spans="1:25" ht="15" customHeight="1" x14ac:dyDescent="0.2">
      <c r="A1528" s="40"/>
      <c r="B1528" s="278" t="s">
        <v>321</v>
      </c>
      <c r="C1528" s="291" t="s">
        <v>322</v>
      </c>
      <c r="D1528" s="278" t="s">
        <v>40</v>
      </c>
      <c r="E1528" s="278" t="s">
        <v>323</v>
      </c>
      <c r="F1528" s="407" t="s">
        <v>324</v>
      </c>
      <c r="G1528" s="407"/>
      <c r="H1528" s="290" t="s">
        <v>325</v>
      </c>
      <c r="I1528" s="294">
        <v>0.14069999999999999</v>
      </c>
      <c r="J1528" s="294">
        <v>0</v>
      </c>
      <c r="K1528" s="292">
        <v>23.08</v>
      </c>
      <c r="L1528" s="292">
        <v>3.24</v>
      </c>
      <c r="O1528" s="40"/>
      <c r="P1528" s="40"/>
      <c r="Q1528" s="40"/>
      <c r="R1528" s="40"/>
      <c r="S1528" s="40"/>
      <c r="T1528" s="40"/>
      <c r="U1528" s="40"/>
      <c r="V1528" s="40"/>
      <c r="W1528" s="40"/>
      <c r="X1528" s="40"/>
      <c r="Y1528" s="40"/>
    </row>
    <row r="1529" spans="1:25" ht="15" customHeight="1" x14ac:dyDescent="0.2">
      <c r="A1529" s="40"/>
      <c r="B1529" s="274" t="s">
        <v>347</v>
      </c>
      <c r="C1529" s="296" t="s">
        <v>854</v>
      </c>
      <c r="D1529" s="274" t="s">
        <v>40</v>
      </c>
      <c r="E1529" s="274" t="s">
        <v>855</v>
      </c>
      <c r="F1529" s="404" t="s">
        <v>348</v>
      </c>
      <c r="G1529" s="404"/>
      <c r="H1529" s="295" t="s">
        <v>44</v>
      </c>
      <c r="I1529" s="298">
        <v>1</v>
      </c>
      <c r="J1529" s="298">
        <v>0</v>
      </c>
      <c r="K1529" s="297">
        <v>80.400000000000006</v>
      </c>
      <c r="L1529" s="297">
        <v>80.400000000000006</v>
      </c>
      <c r="O1529" s="40"/>
      <c r="P1529" s="40"/>
      <c r="Q1529" s="40"/>
      <c r="R1529" s="40"/>
      <c r="S1529" s="40"/>
      <c r="T1529" s="40"/>
      <c r="U1529" s="40"/>
      <c r="V1529" s="40"/>
      <c r="W1529" s="40"/>
      <c r="X1529" s="40"/>
      <c r="Y1529" s="40"/>
    </row>
    <row r="1530" spans="1:25" ht="15" customHeight="1" x14ac:dyDescent="0.2">
      <c r="A1530" s="40"/>
      <c r="B1530" s="274" t="s">
        <v>347</v>
      </c>
      <c r="C1530" s="296" t="s">
        <v>642</v>
      </c>
      <c r="D1530" s="274" t="s">
        <v>40</v>
      </c>
      <c r="E1530" s="274" t="s">
        <v>3775</v>
      </c>
      <c r="F1530" s="404" t="s">
        <v>348</v>
      </c>
      <c r="G1530" s="404"/>
      <c r="H1530" s="295" t="s">
        <v>44</v>
      </c>
      <c r="I1530" s="298">
        <v>2.1000000000000001E-2</v>
      </c>
      <c r="J1530" s="298">
        <v>0</v>
      </c>
      <c r="K1530" s="297">
        <v>4.49</v>
      </c>
      <c r="L1530" s="297">
        <v>0.09</v>
      </c>
      <c r="O1530" s="40"/>
      <c r="P1530" s="40"/>
      <c r="Q1530" s="40"/>
      <c r="R1530" s="40"/>
      <c r="S1530" s="40"/>
      <c r="T1530" s="40"/>
      <c r="U1530" s="40"/>
      <c r="V1530" s="40"/>
      <c r="W1530" s="40"/>
      <c r="X1530" s="40"/>
      <c r="Y1530" s="40"/>
    </row>
    <row r="1531" spans="1:25" ht="15" customHeight="1" x14ac:dyDescent="0.2">
      <c r="A1531" s="40"/>
      <c r="B1531" s="275"/>
      <c r="C1531" s="275"/>
      <c r="D1531" s="275"/>
      <c r="E1531" s="275"/>
      <c r="F1531" s="275"/>
      <c r="G1531" s="275" t="s">
        <v>331</v>
      </c>
      <c r="H1531" s="302">
        <v>13.16</v>
      </c>
      <c r="I1531" s="275" t="s">
        <v>332</v>
      </c>
      <c r="J1531" s="302">
        <v>0</v>
      </c>
      <c r="K1531" s="275" t="s">
        <v>333</v>
      </c>
      <c r="L1531" s="302">
        <v>13.16</v>
      </c>
      <c r="O1531" s="40"/>
      <c r="P1531" s="40"/>
      <c r="Q1531" s="40"/>
      <c r="R1531" s="40"/>
      <c r="S1531" s="40"/>
      <c r="T1531" s="40"/>
      <c r="U1531" s="40"/>
      <c r="V1531" s="40"/>
      <c r="W1531" s="40"/>
      <c r="X1531" s="40"/>
      <c r="Y1531" s="40"/>
    </row>
    <row r="1532" spans="1:25" ht="15" customHeight="1" thickBot="1" x14ac:dyDescent="0.25">
      <c r="A1532" s="40"/>
      <c r="B1532" s="275"/>
      <c r="C1532" s="275"/>
      <c r="D1532" s="275"/>
      <c r="E1532" s="275"/>
      <c r="F1532" s="275"/>
      <c r="G1532" s="275" t="s">
        <v>334</v>
      </c>
      <c r="H1532" s="302">
        <v>20.13</v>
      </c>
      <c r="I1532" s="409"/>
      <c r="J1532" s="409" t="s">
        <v>335</v>
      </c>
      <c r="K1532" s="275"/>
      <c r="L1532" s="302">
        <v>116.88</v>
      </c>
      <c r="O1532" s="40"/>
      <c r="P1532" s="40"/>
      <c r="Q1532" s="40"/>
      <c r="R1532" s="40"/>
      <c r="S1532" s="40"/>
      <c r="T1532" s="40"/>
      <c r="U1532" s="40"/>
      <c r="V1532" s="40"/>
      <c r="W1532" s="40"/>
      <c r="X1532" s="40"/>
      <c r="Y1532" s="40"/>
    </row>
    <row r="1533" spans="1:25" ht="15" customHeight="1" thickTop="1" x14ac:dyDescent="0.2">
      <c r="A1533" s="40"/>
      <c r="B1533" s="289"/>
      <c r="C1533" s="289"/>
      <c r="D1533" s="289"/>
      <c r="E1533" s="289"/>
      <c r="F1533" s="289"/>
      <c r="G1533" s="289"/>
      <c r="H1533" s="289"/>
      <c r="I1533" s="289"/>
      <c r="J1533" s="289"/>
      <c r="K1533" s="289"/>
      <c r="L1533" s="289"/>
      <c r="O1533" s="40"/>
      <c r="P1533" s="40"/>
      <c r="Q1533" s="40"/>
      <c r="R1533" s="40"/>
      <c r="S1533" s="40"/>
      <c r="T1533" s="40"/>
      <c r="U1533" s="40"/>
      <c r="V1533" s="40"/>
      <c r="W1533" s="40"/>
      <c r="X1533" s="40"/>
      <c r="Y1533" s="40"/>
    </row>
    <row r="1534" spans="1:25" ht="15" customHeight="1" x14ac:dyDescent="0.2">
      <c r="A1534" s="40"/>
      <c r="B1534" s="276" t="s">
        <v>2262</v>
      </c>
      <c r="C1534" s="277" t="s">
        <v>28</v>
      </c>
      <c r="D1534" s="276" t="s">
        <v>29</v>
      </c>
      <c r="E1534" s="276" t="s">
        <v>30</v>
      </c>
      <c r="F1534" s="405" t="s">
        <v>318</v>
      </c>
      <c r="G1534" s="405"/>
      <c r="H1534" s="284" t="s">
        <v>31</v>
      </c>
      <c r="I1534" s="277" t="s">
        <v>32</v>
      </c>
      <c r="J1534" s="277" t="s">
        <v>2407</v>
      </c>
      <c r="K1534" s="277" t="s">
        <v>33</v>
      </c>
      <c r="L1534" s="277" t="s">
        <v>35</v>
      </c>
      <c r="O1534" s="40"/>
      <c r="P1534" s="40"/>
      <c r="Q1534" s="40"/>
      <c r="R1534" s="40"/>
      <c r="S1534" s="40"/>
      <c r="T1534" s="40"/>
      <c r="U1534" s="40"/>
      <c r="V1534" s="40"/>
      <c r="W1534" s="40"/>
      <c r="X1534" s="40"/>
      <c r="Y1534" s="40"/>
    </row>
    <row r="1535" spans="1:25" ht="15" customHeight="1" x14ac:dyDescent="0.2">
      <c r="A1535" s="40"/>
      <c r="B1535" s="273" t="s">
        <v>319</v>
      </c>
      <c r="C1535" s="286" t="s">
        <v>254</v>
      </c>
      <c r="D1535" s="273" t="s">
        <v>40</v>
      </c>
      <c r="E1535" s="273" t="s">
        <v>255</v>
      </c>
      <c r="F1535" s="403" t="s">
        <v>343</v>
      </c>
      <c r="G1535" s="403"/>
      <c r="H1535" s="285" t="s">
        <v>44</v>
      </c>
      <c r="I1535" s="288">
        <v>1</v>
      </c>
      <c r="J1535" s="287"/>
      <c r="K1535" s="287">
        <v>548.04</v>
      </c>
      <c r="L1535" s="287">
        <v>548.04</v>
      </c>
      <c r="O1535" s="40"/>
      <c r="P1535" s="40"/>
      <c r="Q1535" s="40"/>
      <c r="R1535" s="40"/>
      <c r="S1535" s="40"/>
      <c r="T1535" s="40"/>
      <c r="U1535" s="40"/>
      <c r="V1535" s="40"/>
      <c r="W1535" s="40"/>
      <c r="X1535" s="40"/>
      <c r="Y1535" s="40"/>
    </row>
    <row r="1536" spans="1:25" ht="15" customHeight="1" x14ac:dyDescent="0.2">
      <c r="A1536" s="40"/>
      <c r="B1536" s="278" t="s">
        <v>321</v>
      </c>
      <c r="C1536" s="291" t="s">
        <v>852</v>
      </c>
      <c r="D1536" s="278" t="s">
        <v>40</v>
      </c>
      <c r="E1536" s="278" t="s">
        <v>853</v>
      </c>
      <c r="F1536" s="407" t="s">
        <v>343</v>
      </c>
      <c r="G1536" s="407"/>
      <c r="H1536" s="290" t="s">
        <v>44</v>
      </c>
      <c r="I1536" s="294">
        <v>1</v>
      </c>
      <c r="J1536" s="294">
        <v>0</v>
      </c>
      <c r="K1536" s="292">
        <v>76.709999999999994</v>
      </c>
      <c r="L1536" s="292">
        <v>76.709999999999994</v>
      </c>
      <c r="O1536" s="40"/>
      <c r="P1536" s="40"/>
      <c r="Q1536" s="40"/>
      <c r="R1536" s="40"/>
      <c r="S1536" s="40"/>
      <c r="T1536" s="40"/>
      <c r="U1536" s="40"/>
      <c r="V1536" s="40"/>
      <c r="W1536" s="40"/>
      <c r="X1536" s="40"/>
      <c r="Y1536" s="40"/>
    </row>
    <row r="1537" spans="1:25" ht="15" customHeight="1" x14ac:dyDescent="0.2">
      <c r="A1537" s="40"/>
      <c r="B1537" s="278" t="s">
        <v>321</v>
      </c>
      <c r="C1537" s="291" t="s">
        <v>355</v>
      </c>
      <c r="D1537" s="278" t="s">
        <v>40</v>
      </c>
      <c r="E1537" s="278" t="s">
        <v>356</v>
      </c>
      <c r="F1537" s="407" t="s">
        <v>343</v>
      </c>
      <c r="G1537" s="407"/>
      <c r="H1537" s="290" t="s">
        <v>44</v>
      </c>
      <c r="I1537" s="294">
        <v>1</v>
      </c>
      <c r="J1537" s="294">
        <v>0</v>
      </c>
      <c r="K1537" s="292">
        <v>471.33</v>
      </c>
      <c r="L1537" s="292">
        <v>471.33</v>
      </c>
      <c r="O1537" s="40"/>
      <c r="P1537" s="40"/>
      <c r="Q1537" s="40"/>
      <c r="R1537" s="40"/>
      <c r="S1537" s="40"/>
      <c r="T1537" s="40"/>
      <c r="U1537" s="40"/>
      <c r="V1537" s="40"/>
      <c r="W1537" s="40"/>
      <c r="X1537" s="40"/>
      <c r="Y1537" s="40"/>
    </row>
    <row r="1538" spans="1:25" ht="15" customHeight="1" x14ac:dyDescent="0.2">
      <c r="A1538" s="40"/>
      <c r="B1538" s="275"/>
      <c r="C1538" s="275"/>
      <c r="D1538" s="275"/>
      <c r="E1538" s="275"/>
      <c r="F1538" s="275"/>
      <c r="G1538" s="275" t="s">
        <v>331</v>
      </c>
      <c r="H1538" s="302">
        <v>30.78</v>
      </c>
      <c r="I1538" s="275" t="s">
        <v>332</v>
      </c>
      <c r="J1538" s="302">
        <v>0</v>
      </c>
      <c r="K1538" s="275" t="s">
        <v>333</v>
      </c>
      <c r="L1538" s="302">
        <v>30.78</v>
      </c>
      <c r="O1538" s="40"/>
      <c r="P1538" s="40"/>
      <c r="Q1538" s="40"/>
      <c r="R1538" s="40"/>
      <c r="S1538" s="40"/>
      <c r="T1538" s="40"/>
      <c r="U1538" s="40"/>
      <c r="V1538" s="40"/>
      <c r="W1538" s="40"/>
      <c r="X1538" s="40"/>
      <c r="Y1538" s="40"/>
    </row>
    <row r="1539" spans="1:25" ht="15" customHeight="1" thickBot="1" x14ac:dyDescent="0.25">
      <c r="A1539" s="40"/>
      <c r="B1539" s="275"/>
      <c r="C1539" s="275"/>
      <c r="D1539" s="275"/>
      <c r="E1539" s="275"/>
      <c r="F1539" s="275"/>
      <c r="G1539" s="275" t="s">
        <v>334</v>
      </c>
      <c r="H1539" s="302">
        <v>114.04</v>
      </c>
      <c r="I1539" s="409"/>
      <c r="J1539" s="409" t="s">
        <v>335</v>
      </c>
      <c r="K1539" s="275"/>
      <c r="L1539" s="302">
        <v>662.08</v>
      </c>
      <c r="O1539" s="40"/>
      <c r="P1539" s="40"/>
      <c r="Q1539" s="40"/>
      <c r="R1539" s="40"/>
      <c r="S1539" s="40"/>
      <c r="T1539" s="40"/>
      <c r="U1539" s="40"/>
      <c r="V1539" s="40"/>
      <c r="W1539" s="40"/>
      <c r="X1539" s="40"/>
      <c r="Y1539" s="40"/>
    </row>
    <row r="1540" spans="1:25" ht="15" customHeight="1" thickTop="1" x14ac:dyDescent="0.2">
      <c r="A1540" s="40"/>
      <c r="B1540" s="289"/>
      <c r="C1540" s="289"/>
      <c r="D1540" s="289"/>
      <c r="E1540" s="289"/>
      <c r="F1540" s="289"/>
      <c r="G1540" s="289"/>
      <c r="H1540" s="289"/>
      <c r="I1540" s="289"/>
      <c r="J1540" s="289"/>
      <c r="K1540" s="289"/>
      <c r="L1540" s="289"/>
      <c r="O1540" s="40"/>
      <c r="P1540" s="40"/>
      <c r="Q1540" s="40"/>
      <c r="R1540" s="40"/>
      <c r="S1540" s="40"/>
      <c r="T1540" s="40"/>
      <c r="U1540" s="40"/>
      <c r="V1540" s="40"/>
      <c r="W1540" s="40"/>
      <c r="X1540" s="40"/>
      <c r="Y1540" s="40"/>
    </row>
    <row r="1541" spans="1:25" ht="15" customHeight="1" x14ac:dyDescent="0.2">
      <c r="A1541" s="40"/>
      <c r="B1541" s="276" t="s">
        <v>2263</v>
      </c>
      <c r="C1541" s="277" t="s">
        <v>28</v>
      </c>
      <c r="D1541" s="276" t="s">
        <v>29</v>
      </c>
      <c r="E1541" s="276" t="s">
        <v>30</v>
      </c>
      <c r="F1541" s="405" t="s">
        <v>318</v>
      </c>
      <c r="G1541" s="405"/>
      <c r="H1541" s="284" t="s">
        <v>31</v>
      </c>
      <c r="I1541" s="277" t="s">
        <v>32</v>
      </c>
      <c r="J1541" s="277" t="s">
        <v>2407</v>
      </c>
      <c r="K1541" s="277" t="s">
        <v>33</v>
      </c>
      <c r="L1541" s="277" t="s">
        <v>35</v>
      </c>
      <c r="O1541" s="40"/>
      <c r="P1541" s="40"/>
      <c r="Q1541" s="40"/>
      <c r="R1541" s="40"/>
      <c r="S1541" s="40"/>
      <c r="T1541" s="40"/>
      <c r="U1541" s="40"/>
      <c r="V1541" s="40"/>
      <c r="W1541" s="40"/>
      <c r="X1541" s="40"/>
      <c r="Y1541" s="40"/>
    </row>
    <row r="1542" spans="1:25" ht="15" customHeight="1" x14ac:dyDescent="0.2">
      <c r="A1542" s="40"/>
      <c r="B1542" s="273" t="s">
        <v>319</v>
      </c>
      <c r="C1542" s="286" t="s">
        <v>1933</v>
      </c>
      <c r="D1542" s="273" t="s">
        <v>196</v>
      </c>
      <c r="E1542" s="273" t="s">
        <v>3776</v>
      </c>
      <c r="F1542" s="403">
        <v>44.01</v>
      </c>
      <c r="G1542" s="403"/>
      <c r="H1542" s="285" t="s">
        <v>44</v>
      </c>
      <c r="I1542" s="288">
        <v>1</v>
      </c>
      <c r="J1542" s="287"/>
      <c r="K1542" s="287">
        <v>1040.98</v>
      </c>
      <c r="L1542" s="287">
        <v>1040.98</v>
      </c>
      <c r="O1542" s="40"/>
      <c r="P1542" s="40"/>
      <c r="Q1542" s="40"/>
      <c r="R1542" s="40"/>
      <c r="S1542" s="40"/>
      <c r="T1542" s="40"/>
      <c r="U1542" s="40"/>
      <c r="V1542" s="40"/>
      <c r="W1542" s="40"/>
      <c r="X1542" s="40"/>
      <c r="Y1542" s="40"/>
    </row>
    <row r="1543" spans="1:25" ht="15" customHeight="1" x14ac:dyDescent="0.2">
      <c r="A1543" s="40"/>
      <c r="B1543" s="274" t="s">
        <v>347</v>
      </c>
      <c r="C1543" s="296" t="s">
        <v>1980</v>
      </c>
      <c r="D1543" s="274" t="s">
        <v>196</v>
      </c>
      <c r="E1543" s="274" t="s">
        <v>3777</v>
      </c>
      <c r="F1543" s="404" t="s">
        <v>348</v>
      </c>
      <c r="G1543" s="404"/>
      <c r="H1543" s="295" t="s">
        <v>65</v>
      </c>
      <c r="I1543" s="298">
        <v>0.25</v>
      </c>
      <c r="J1543" s="298">
        <v>0</v>
      </c>
      <c r="K1543" s="297">
        <v>6.45</v>
      </c>
      <c r="L1543" s="297">
        <v>1.61</v>
      </c>
      <c r="O1543" s="40"/>
      <c r="P1543" s="40"/>
      <c r="Q1543" s="40"/>
      <c r="R1543" s="40"/>
      <c r="S1543" s="40"/>
      <c r="T1543" s="40"/>
      <c r="U1543" s="40"/>
      <c r="V1543" s="40"/>
      <c r="W1543" s="40"/>
      <c r="X1543" s="40"/>
      <c r="Y1543" s="40"/>
    </row>
    <row r="1544" spans="1:25" ht="15" customHeight="1" x14ac:dyDescent="0.2">
      <c r="A1544" s="40"/>
      <c r="B1544" s="274" t="s">
        <v>347</v>
      </c>
      <c r="C1544" s="296" t="s">
        <v>1982</v>
      </c>
      <c r="D1544" s="274" t="s">
        <v>196</v>
      </c>
      <c r="E1544" s="274" t="s">
        <v>3778</v>
      </c>
      <c r="F1544" s="404" t="s">
        <v>348</v>
      </c>
      <c r="G1544" s="404"/>
      <c r="H1544" s="295" t="s">
        <v>44</v>
      </c>
      <c r="I1544" s="298">
        <v>1</v>
      </c>
      <c r="J1544" s="298">
        <v>0</v>
      </c>
      <c r="K1544" s="297">
        <v>8.02</v>
      </c>
      <c r="L1544" s="297">
        <v>8.02</v>
      </c>
      <c r="O1544" s="40"/>
      <c r="P1544" s="40"/>
      <c r="Q1544" s="40"/>
      <c r="R1544" s="40"/>
      <c r="S1544" s="40"/>
      <c r="T1544" s="40"/>
      <c r="U1544" s="40"/>
      <c r="V1544" s="40"/>
      <c r="W1544" s="40"/>
      <c r="X1544" s="40"/>
      <c r="Y1544" s="40"/>
    </row>
    <row r="1545" spans="1:25" ht="15" customHeight="1" x14ac:dyDescent="0.2">
      <c r="A1545" s="40"/>
      <c r="B1545" s="274" t="s">
        <v>347</v>
      </c>
      <c r="C1545" s="296" t="s">
        <v>1684</v>
      </c>
      <c r="D1545" s="274" t="s">
        <v>196</v>
      </c>
      <c r="E1545" s="274" t="s">
        <v>3779</v>
      </c>
      <c r="F1545" s="404" t="s">
        <v>586</v>
      </c>
      <c r="G1545" s="404"/>
      <c r="H1545" s="295" t="s">
        <v>325</v>
      </c>
      <c r="I1545" s="298">
        <v>1</v>
      </c>
      <c r="J1545" s="298">
        <v>0</v>
      </c>
      <c r="K1545" s="297">
        <v>31.24</v>
      </c>
      <c r="L1545" s="297">
        <v>31.24</v>
      </c>
      <c r="O1545" s="40"/>
      <c r="P1545" s="40"/>
      <c r="Q1545" s="40"/>
      <c r="R1545" s="40"/>
      <c r="S1545" s="40"/>
      <c r="T1545" s="40"/>
      <c r="U1545" s="40"/>
      <c r="V1545" s="40"/>
      <c r="W1545" s="40"/>
      <c r="X1545" s="40"/>
      <c r="Y1545" s="40"/>
    </row>
    <row r="1546" spans="1:25" ht="15" customHeight="1" x14ac:dyDescent="0.2">
      <c r="A1546" s="40"/>
      <c r="B1546" s="274" t="s">
        <v>347</v>
      </c>
      <c r="C1546" s="296" t="s">
        <v>1981</v>
      </c>
      <c r="D1546" s="274" t="s">
        <v>196</v>
      </c>
      <c r="E1546" s="274" t="s">
        <v>3780</v>
      </c>
      <c r="F1546" s="404" t="s">
        <v>348</v>
      </c>
      <c r="G1546" s="404"/>
      <c r="H1546" s="295" t="s">
        <v>44</v>
      </c>
      <c r="I1546" s="298">
        <v>1</v>
      </c>
      <c r="J1546" s="298">
        <v>0</v>
      </c>
      <c r="K1546" s="297">
        <v>31.7</v>
      </c>
      <c r="L1546" s="297">
        <v>31.7</v>
      </c>
      <c r="O1546" s="40"/>
      <c r="P1546" s="40"/>
      <c r="Q1546" s="40"/>
      <c r="R1546" s="40"/>
      <c r="S1546" s="40"/>
      <c r="T1546" s="40"/>
      <c r="U1546" s="40"/>
      <c r="V1546" s="40"/>
      <c r="W1546" s="40"/>
      <c r="X1546" s="40"/>
      <c r="Y1546" s="40"/>
    </row>
    <row r="1547" spans="1:25" ht="15" customHeight="1" x14ac:dyDescent="0.2">
      <c r="A1547" s="40"/>
      <c r="B1547" s="274" t="s">
        <v>347</v>
      </c>
      <c r="C1547" s="296" t="s">
        <v>1685</v>
      </c>
      <c r="D1547" s="274" t="s">
        <v>196</v>
      </c>
      <c r="E1547" s="274" t="s">
        <v>3781</v>
      </c>
      <c r="F1547" s="404" t="s">
        <v>586</v>
      </c>
      <c r="G1547" s="404"/>
      <c r="H1547" s="295" t="s">
        <v>325</v>
      </c>
      <c r="I1547" s="298">
        <v>2</v>
      </c>
      <c r="J1547" s="298">
        <v>0</v>
      </c>
      <c r="K1547" s="297">
        <v>21.43</v>
      </c>
      <c r="L1547" s="297">
        <v>42.86</v>
      </c>
      <c r="O1547" s="40"/>
      <c r="P1547" s="40"/>
      <c r="Q1547" s="40"/>
      <c r="R1547" s="40"/>
      <c r="S1547" s="40"/>
      <c r="T1547" s="40"/>
      <c r="U1547" s="40"/>
      <c r="V1547" s="40"/>
      <c r="W1547" s="40"/>
      <c r="X1547" s="40"/>
      <c r="Y1547" s="40"/>
    </row>
    <row r="1548" spans="1:25" ht="15" customHeight="1" x14ac:dyDescent="0.2">
      <c r="A1548" s="40"/>
      <c r="B1548" s="274" t="s">
        <v>347</v>
      </c>
      <c r="C1548" s="296" t="s">
        <v>1978</v>
      </c>
      <c r="D1548" s="274" t="s">
        <v>196</v>
      </c>
      <c r="E1548" s="274" t="s">
        <v>3782</v>
      </c>
      <c r="F1548" s="404" t="s">
        <v>348</v>
      </c>
      <c r="G1548" s="404"/>
      <c r="H1548" s="295" t="s">
        <v>44</v>
      </c>
      <c r="I1548" s="298">
        <v>2</v>
      </c>
      <c r="J1548" s="298">
        <v>0</v>
      </c>
      <c r="K1548" s="297">
        <v>6.88</v>
      </c>
      <c r="L1548" s="297">
        <v>13.76</v>
      </c>
      <c r="O1548" s="40"/>
      <c r="P1548" s="40"/>
      <c r="Q1548" s="40"/>
      <c r="R1548" s="40"/>
      <c r="S1548" s="40"/>
      <c r="T1548" s="40"/>
      <c r="U1548" s="40"/>
      <c r="V1548" s="40"/>
      <c r="W1548" s="40"/>
      <c r="X1548" s="40"/>
      <c r="Y1548" s="40"/>
    </row>
    <row r="1549" spans="1:25" ht="15" customHeight="1" x14ac:dyDescent="0.2">
      <c r="A1549" s="40"/>
      <c r="B1549" s="274" t="s">
        <v>347</v>
      </c>
      <c r="C1549" s="296" t="s">
        <v>1983</v>
      </c>
      <c r="D1549" s="274" t="s">
        <v>196</v>
      </c>
      <c r="E1549" s="274" t="s">
        <v>3783</v>
      </c>
      <c r="F1549" s="404" t="s">
        <v>348</v>
      </c>
      <c r="G1549" s="404"/>
      <c r="H1549" s="295" t="s">
        <v>44</v>
      </c>
      <c r="I1549" s="298">
        <v>1</v>
      </c>
      <c r="J1549" s="298">
        <v>0</v>
      </c>
      <c r="K1549" s="297">
        <v>820.77</v>
      </c>
      <c r="L1549" s="297">
        <v>820.77</v>
      </c>
      <c r="O1549" s="40"/>
      <c r="P1549" s="40"/>
      <c r="Q1549" s="40"/>
      <c r="R1549" s="40"/>
      <c r="S1549" s="40"/>
      <c r="T1549" s="40"/>
      <c r="U1549" s="40"/>
      <c r="V1549" s="40"/>
      <c r="W1549" s="40"/>
      <c r="X1549" s="40"/>
      <c r="Y1549" s="40"/>
    </row>
    <row r="1550" spans="1:25" ht="15" customHeight="1" x14ac:dyDescent="0.2">
      <c r="A1550" s="40"/>
      <c r="B1550" s="274" t="s">
        <v>347</v>
      </c>
      <c r="C1550" s="296" t="s">
        <v>1984</v>
      </c>
      <c r="D1550" s="274" t="s">
        <v>196</v>
      </c>
      <c r="E1550" s="274" t="s">
        <v>3784</v>
      </c>
      <c r="F1550" s="404" t="s">
        <v>348</v>
      </c>
      <c r="G1550" s="404"/>
      <c r="H1550" s="295" t="s">
        <v>44</v>
      </c>
      <c r="I1550" s="298">
        <v>1</v>
      </c>
      <c r="J1550" s="298">
        <v>0</v>
      </c>
      <c r="K1550" s="297">
        <v>75.05</v>
      </c>
      <c r="L1550" s="297">
        <v>75.05</v>
      </c>
      <c r="O1550" s="40"/>
      <c r="P1550" s="40"/>
      <c r="Q1550" s="40"/>
      <c r="R1550" s="40"/>
      <c r="S1550" s="40"/>
      <c r="T1550" s="40"/>
      <c r="U1550" s="40"/>
      <c r="V1550" s="40"/>
      <c r="W1550" s="40"/>
      <c r="X1550" s="40"/>
      <c r="Y1550" s="40"/>
    </row>
    <row r="1551" spans="1:25" ht="15" customHeight="1" x14ac:dyDescent="0.2">
      <c r="A1551" s="40"/>
      <c r="B1551" s="274" t="s">
        <v>347</v>
      </c>
      <c r="C1551" s="296" t="s">
        <v>1979</v>
      </c>
      <c r="D1551" s="274" t="s">
        <v>196</v>
      </c>
      <c r="E1551" s="274" t="s">
        <v>3785</v>
      </c>
      <c r="F1551" s="404" t="s">
        <v>348</v>
      </c>
      <c r="G1551" s="404"/>
      <c r="H1551" s="295" t="s">
        <v>44</v>
      </c>
      <c r="I1551" s="298">
        <v>1</v>
      </c>
      <c r="J1551" s="298">
        <v>0</v>
      </c>
      <c r="K1551" s="297">
        <v>15.97</v>
      </c>
      <c r="L1551" s="297">
        <v>15.97</v>
      </c>
      <c r="O1551" s="40"/>
      <c r="P1551" s="40"/>
      <c r="Q1551" s="40"/>
      <c r="R1551" s="40"/>
      <c r="S1551" s="40"/>
      <c r="T1551" s="40"/>
      <c r="U1551" s="40"/>
      <c r="V1551" s="40"/>
      <c r="W1551" s="40"/>
      <c r="X1551" s="40"/>
      <c r="Y1551" s="40"/>
    </row>
    <row r="1552" spans="1:25" ht="15" customHeight="1" x14ac:dyDescent="0.2">
      <c r="A1552" s="40"/>
      <c r="B1552" s="275"/>
      <c r="C1552" s="275"/>
      <c r="D1552" s="275"/>
      <c r="E1552" s="275"/>
      <c r="F1552" s="275"/>
      <c r="G1552" s="275" t="s">
        <v>331</v>
      </c>
      <c r="H1552" s="302">
        <v>74.099999999999994</v>
      </c>
      <c r="I1552" s="275" t="s">
        <v>332</v>
      </c>
      <c r="J1552" s="302">
        <v>0</v>
      </c>
      <c r="K1552" s="275" t="s">
        <v>333</v>
      </c>
      <c r="L1552" s="302">
        <v>74.099999999999994</v>
      </c>
      <c r="O1552" s="40"/>
      <c r="P1552" s="40"/>
      <c r="Q1552" s="40"/>
      <c r="R1552" s="40"/>
      <c r="S1552" s="40"/>
      <c r="T1552" s="40"/>
      <c r="U1552" s="40"/>
      <c r="V1552" s="40"/>
      <c r="W1552" s="40"/>
      <c r="X1552" s="40"/>
      <c r="Y1552" s="40"/>
    </row>
    <row r="1553" spans="1:25" ht="15" customHeight="1" thickBot="1" x14ac:dyDescent="0.25">
      <c r="A1553" s="40"/>
      <c r="B1553" s="275"/>
      <c r="C1553" s="275"/>
      <c r="D1553" s="275"/>
      <c r="E1553" s="275"/>
      <c r="F1553" s="275"/>
      <c r="G1553" s="275" t="s">
        <v>334</v>
      </c>
      <c r="H1553" s="302">
        <v>216.62</v>
      </c>
      <c r="I1553" s="409"/>
      <c r="J1553" s="409" t="s">
        <v>335</v>
      </c>
      <c r="K1553" s="275"/>
      <c r="L1553" s="302">
        <v>1257.5999999999999</v>
      </c>
      <c r="O1553" s="40"/>
      <c r="P1553" s="40"/>
      <c r="Q1553" s="40"/>
      <c r="R1553" s="40"/>
      <c r="S1553" s="40"/>
      <c r="T1553" s="40"/>
      <c r="U1553" s="40"/>
      <c r="V1553" s="40"/>
      <c r="W1553" s="40"/>
      <c r="X1553" s="40"/>
      <c r="Y1553" s="40"/>
    </row>
    <row r="1554" spans="1:25" ht="15" customHeight="1" thickTop="1" x14ac:dyDescent="0.2">
      <c r="A1554" s="40"/>
      <c r="B1554" s="289"/>
      <c r="C1554" s="289"/>
      <c r="D1554" s="289"/>
      <c r="E1554" s="289"/>
      <c r="F1554" s="289"/>
      <c r="G1554" s="289"/>
      <c r="H1554" s="289"/>
      <c r="I1554" s="289"/>
      <c r="J1554" s="289"/>
      <c r="K1554" s="289"/>
      <c r="L1554" s="289"/>
      <c r="O1554" s="40"/>
      <c r="P1554" s="40"/>
      <c r="Q1554" s="40"/>
      <c r="R1554" s="40"/>
      <c r="S1554" s="40"/>
      <c r="T1554" s="40"/>
      <c r="U1554" s="40"/>
      <c r="V1554" s="40"/>
      <c r="W1554" s="40"/>
      <c r="X1554" s="40"/>
      <c r="Y1554" s="40"/>
    </row>
    <row r="1555" spans="1:25" ht="15" customHeight="1" x14ac:dyDescent="0.2">
      <c r="A1555" s="40"/>
      <c r="B1555" s="276" t="s">
        <v>2265</v>
      </c>
      <c r="C1555" s="277" t="s">
        <v>28</v>
      </c>
      <c r="D1555" s="276" t="s">
        <v>29</v>
      </c>
      <c r="E1555" s="276" t="s">
        <v>30</v>
      </c>
      <c r="F1555" s="405" t="s">
        <v>318</v>
      </c>
      <c r="G1555" s="405"/>
      <c r="H1555" s="284" t="s">
        <v>31</v>
      </c>
      <c r="I1555" s="277" t="s">
        <v>32</v>
      </c>
      <c r="J1555" s="277" t="s">
        <v>2407</v>
      </c>
      <c r="K1555" s="277" t="s">
        <v>33</v>
      </c>
      <c r="L1555" s="277" t="s">
        <v>35</v>
      </c>
      <c r="O1555" s="40"/>
      <c r="P1555" s="40"/>
      <c r="Q1555" s="40"/>
      <c r="R1555" s="40"/>
      <c r="S1555" s="40"/>
      <c r="T1555" s="40"/>
      <c r="U1555" s="40"/>
      <c r="V1555" s="40"/>
      <c r="W1555" s="40"/>
      <c r="X1555" s="40"/>
      <c r="Y1555" s="40"/>
    </row>
    <row r="1556" spans="1:25" ht="15" customHeight="1" x14ac:dyDescent="0.2">
      <c r="A1556" s="40"/>
      <c r="B1556" s="273" t="s">
        <v>319</v>
      </c>
      <c r="C1556" s="286" t="s">
        <v>1934</v>
      </c>
      <c r="D1556" s="273" t="s">
        <v>40</v>
      </c>
      <c r="E1556" s="273" t="s">
        <v>1935</v>
      </c>
      <c r="F1556" s="403" t="s">
        <v>343</v>
      </c>
      <c r="G1556" s="403"/>
      <c r="H1556" s="285" t="s">
        <v>44</v>
      </c>
      <c r="I1556" s="288">
        <v>1</v>
      </c>
      <c r="J1556" s="287"/>
      <c r="K1556" s="287">
        <v>457.01</v>
      </c>
      <c r="L1556" s="287">
        <v>457.01</v>
      </c>
      <c r="O1556" s="40"/>
      <c r="P1556" s="40"/>
      <c r="Q1556" s="40"/>
      <c r="R1556" s="40"/>
      <c r="S1556" s="40"/>
      <c r="T1556" s="40"/>
      <c r="U1556" s="40"/>
      <c r="V1556" s="40"/>
      <c r="W1556" s="40"/>
      <c r="X1556" s="40"/>
      <c r="Y1556" s="40"/>
    </row>
    <row r="1557" spans="1:25" ht="15" customHeight="1" x14ac:dyDescent="0.2">
      <c r="A1557" s="40"/>
      <c r="B1557" s="278" t="s">
        <v>321</v>
      </c>
      <c r="C1557" s="291" t="s">
        <v>263</v>
      </c>
      <c r="D1557" s="278" t="s">
        <v>40</v>
      </c>
      <c r="E1557" s="278" t="s">
        <v>264</v>
      </c>
      <c r="F1557" s="407" t="s">
        <v>343</v>
      </c>
      <c r="G1557" s="407"/>
      <c r="H1557" s="290" t="s">
        <v>44</v>
      </c>
      <c r="I1557" s="294">
        <v>1</v>
      </c>
      <c r="J1557" s="294">
        <v>0</v>
      </c>
      <c r="K1557" s="292">
        <v>13.11</v>
      </c>
      <c r="L1557" s="292">
        <v>13.11</v>
      </c>
      <c r="O1557" s="40"/>
      <c r="P1557" s="40"/>
      <c r="Q1557" s="40"/>
      <c r="R1557" s="40"/>
      <c r="S1557" s="40"/>
      <c r="T1557" s="40"/>
      <c r="U1557" s="40"/>
      <c r="V1557" s="40"/>
      <c r="W1557" s="40"/>
      <c r="X1557" s="40"/>
      <c r="Y1557" s="40"/>
    </row>
    <row r="1558" spans="1:25" ht="15" customHeight="1" x14ac:dyDescent="0.2">
      <c r="A1558" s="40"/>
      <c r="B1558" s="278" t="s">
        <v>321</v>
      </c>
      <c r="C1558" s="291" t="s">
        <v>858</v>
      </c>
      <c r="D1558" s="278" t="s">
        <v>40</v>
      </c>
      <c r="E1558" s="278" t="s">
        <v>2543</v>
      </c>
      <c r="F1558" s="407" t="s">
        <v>343</v>
      </c>
      <c r="G1558" s="407"/>
      <c r="H1558" s="290" t="s">
        <v>44</v>
      </c>
      <c r="I1558" s="294">
        <v>1</v>
      </c>
      <c r="J1558" s="294">
        <v>0</v>
      </c>
      <c r="K1558" s="292">
        <v>117.87</v>
      </c>
      <c r="L1558" s="292">
        <v>117.87</v>
      </c>
      <c r="O1558" s="40"/>
      <c r="P1558" s="40"/>
      <c r="Q1558" s="40"/>
      <c r="R1558" s="40"/>
      <c r="S1558" s="40"/>
      <c r="T1558" s="40"/>
      <c r="U1558" s="40"/>
      <c r="V1558" s="40"/>
      <c r="W1558" s="40"/>
      <c r="X1558" s="40"/>
      <c r="Y1558" s="40"/>
    </row>
    <row r="1559" spans="1:25" ht="15" customHeight="1" x14ac:dyDescent="0.2">
      <c r="A1559" s="40"/>
      <c r="B1559" s="278" t="s">
        <v>321</v>
      </c>
      <c r="C1559" s="291" t="s">
        <v>857</v>
      </c>
      <c r="D1559" s="278" t="s">
        <v>40</v>
      </c>
      <c r="E1559" s="278" t="s">
        <v>2544</v>
      </c>
      <c r="F1559" s="407" t="s">
        <v>343</v>
      </c>
      <c r="G1559" s="407"/>
      <c r="H1559" s="290" t="s">
        <v>44</v>
      </c>
      <c r="I1559" s="294">
        <v>1</v>
      </c>
      <c r="J1559" s="294">
        <v>0</v>
      </c>
      <c r="K1559" s="292">
        <v>11.63</v>
      </c>
      <c r="L1559" s="292">
        <v>11.63</v>
      </c>
      <c r="O1559" s="40"/>
      <c r="P1559" s="40"/>
      <c r="Q1559" s="40"/>
      <c r="R1559" s="40"/>
      <c r="S1559" s="40"/>
      <c r="T1559" s="40"/>
      <c r="U1559" s="40"/>
      <c r="V1559" s="40"/>
      <c r="W1559" s="40"/>
      <c r="X1559" s="40"/>
      <c r="Y1559" s="40"/>
    </row>
    <row r="1560" spans="1:25" ht="15" customHeight="1" x14ac:dyDescent="0.2">
      <c r="A1560" s="40"/>
      <c r="B1560" s="278" t="s">
        <v>321</v>
      </c>
      <c r="C1560" s="291" t="s">
        <v>1985</v>
      </c>
      <c r="D1560" s="278" t="s">
        <v>40</v>
      </c>
      <c r="E1560" s="278" t="s">
        <v>1986</v>
      </c>
      <c r="F1560" s="407" t="s">
        <v>343</v>
      </c>
      <c r="G1560" s="407"/>
      <c r="H1560" s="290" t="s">
        <v>44</v>
      </c>
      <c r="I1560" s="294">
        <v>1</v>
      </c>
      <c r="J1560" s="294">
        <v>0</v>
      </c>
      <c r="K1560" s="292">
        <v>303.95999999999998</v>
      </c>
      <c r="L1560" s="292">
        <v>303.95999999999998</v>
      </c>
      <c r="O1560" s="40"/>
      <c r="P1560" s="40"/>
      <c r="Q1560" s="40"/>
      <c r="R1560" s="40"/>
      <c r="S1560" s="40"/>
      <c r="T1560" s="40"/>
      <c r="U1560" s="40"/>
      <c r="V1560" s="40"/>
      <c r="W1560" s="40"/>
      <c r="X1560" s="40"/>
      <c r="Y1560" s="40"/>
    </row>
    <row r="1561" spans="1:25" ht="15" customHeight="1" x14ac:dyDescent="0.2">
      <c r="A1561" s="40"/>
      <c r="B1561" s="278" t="s">
        <v>321</v>
      </c>
      <c r="C1561" s="291" t="s">
        <v>856</v>
      </c>
      <c r="D1561" s="278" t="s">
        <v>40</v>
      </c>
      <c r="E1561" s="278" t="s">
        <v>2334</v>
      </c>
      <c r="F1561" s="407" t="s">
        <v>343</v>
      </c>
      <c r="G1561" s="407"/>
      <c r="H1561" s="290" t="s">
        <v>44</v>
      </c>
      <c r="I1561" s="294">
        <v>1</v>
      </c>
      <c r="J1561" s="294">
        <v>0</v>
      </c>
      <c r="K1561" s="292">
        <v>10.44</v>
      </c>
      <c r="L1561" s="292">
        <v>10.44</v>
      </c>
      <c r="O1561" s="40"/>
      <c r="P1561" s="40"/>
      <c r="Q1561" s="40"/>
      <c r="R1561" s="40"/>
      <c r="S1561" s="40"/>
      <c r="T1561" s="40"/>
      <c r="U1561" s="40"/>
      <c r="V1561" s="40"/>
      <c r="W1561" s="40"/>
      <c r="X1561" s="40"/>
      <c r="Y1561" s="40"/>
    </row>
    <row r="1562" spans="1:25" ht="15" customHeight="1" x14ac:dyDescent="0.2">
      <c r="A1562" s="40"/>
      <c r="B1562" s="275"/>
      <c r="C1562" s="275"/>
      <c r="D1562" s="275"/>
      <c r="E1562" s="275"/>
      <c r="F1562" s="275"/>
      <c r="G1562" s="275" t="s">
        <v>331</v>
      </c>
      <c r="H1562" s="302">
        <v>42.2</v>
      </c>
      <c r="I1562" s="275" t="s">
        <v>332</v>
      </c>
      <c r="J1562" s="302">
        <v>0</v>
      </c>
      <c r="K1562" s="275" t="s">
        <v>333</v>
      </c>
      <c r="L1562" s="302">
        <v>42.2</v>
      </c>
      <c r="O1562" s="40"/>
      <c r="P1562" s="40"/>
      <c r="Q1562" s="40"/>
      <c r="R1562" s="40"/>
      <c r="S1562" s="40"/>
      <c r="T1562" s="40"/>
      <c r="U1562" s="40"/>
      <c r="V1562" s="40"/>
      <c r="W1562" s="40"/>
      <c r="X1562" s="40"/>
      <c r="Y1562" s="40"/>
    </row>
    <row r="1563" spans="1:25" ht="15" customHeight="1" thickBot="1" x14ac:dyDescent="0.25">
      <c r="A1563" s="40"/>
      <c r="B1563" s="275"/>
      <c r="C1563" s="275"/>
      <c r="D1563" s="275"/>
      <c r="E1563" s="275"/>
      <c r="F1563" s="275"/>
      <c r="G1563" s="275" t="s">
        <v>334</v>
      </c>
      <c r="H1563" s="302">
        <v>95.1</v>
      </c>
      <c r="I1563" s="409"/>
      <c r="J1563" s="409" t="s">
        <v>335</v>
      </c>
      <c r="K1563" s="275"/>
      <c r="L1563" s="302">
        <v>552.11</v>
      </c>
      <c r="O1563" s="40"/>
      <c r="P1563" s="40"/>
      <c r="Q1563" s="40"/>
      <c r="R1563" s="40"/>
      <c r="S1563" s="40"/>
      <c r="T1563" s="40"/>
      <c r="U1563" s="40"/>
      <c r="V1563" s="40"/>
      <c r="W1563" s="40"/>
      <c r="X1563" s="40"/>
      <c r="Y1563" s="40"/>
    </row>
    <row r="1564" spans="1:25" ht="15" customHeight="1" thickTop="1" x14ac:dyDescent="0.2">
      <c r="A1564" s="40"/>
      <c r="B1564" s="289"/>
      <c r="C1564" s="289"/>
      <c r="D1564" s="289"/>
      <c r="E1564" s="289"/>
      <c r="F1564" s="289"/>
      <c r="G1564" s="289"/>
      <c r="H1564" s="289"/>
      <c r="I1564" s="289"/>
      <c r="J1564" s="289"/>
      <c r="K1564" s="289"/>
      <c r="L1564" s="289"/>
      <c r="O1564" s="40"/>
      <c r="P1564" s="40"/>
      <c r="Q1564" s="40"/>
      <c r="R1564" s="40"/>
      <c r="S1564" s="40"/>
      <c r="T1564" s="40"/>
      <c r="U1564" s="40"/>
      <c r="V1564" s="40"/>
      <c r="W1564" s="40"/>
      <c r="X1564" s="40"/>
      <c r="Y1564" s="40"/>
    </row>
    <row r="1565" spans="1:25" ht="15" customHeight="1" x14ac:dyDescent="0.2">
      <c r="A1565" s="40"/>
      <c r="B1565" s="276" t="s">
        <v>2266</v>
      </c>
      <c r="C1565" s="277" t="s">
        <v>28</v>
      </c>
      <c r="D1565" s="276" t="s">
        <v>29</v>
      </c>
      <c r="E1565" s="276" t="s">
        <v>30</v>
      </c>
      <c r="F1565" s="405" t="s">
        <v>318</v>
      </c>
      <c r="G1565" s="405"/>
      <c r="H1565" s="284" t="s">
        <v>31</v>
      </c>
      <c r="I1565" s="277" t="s">
        <v>32</v>
      </c>
      <c r="J1565" s="277" t="s">
        <v>2407</v>
      </c>
      <c r="K1565" s="277" t="s">
        <v>33</v>
      </c>
      <c r="L1565" s="277" t="s">
        <v>35</v>
      </c>
      <c r="O1565" s="40"/>
      <c r="P1565" s="40"/>
      <c r="Q1565" s="40"/>
      <c r="R1565" s="40"/>
      <c r="S1565" s="40"/>
      <c r="T1565" s="40"/>
      <c r="U1565" s="40"/>
      <c r="V1565" s="40"/>
      <c r="W1565" s="40"/>
      <c r="X1565" s="40"/>
      <c r="Y1565" s="40"/>
    </row>
    <row r="1566" spans="1:25" ht="15" customHeight="1" x14ac:dyDescent="0.2">
      <c r="A1566" s="40"/>
      <c r="B1566" s="273" t="s">
        <v>319</v>
      </c>
      <c r="C1566" s="286" t="s">
        <v>257</v>
      </c>
      <c r="D1566" s="273" t="s">
        <v>40</v>
      </c>
      <c r="E1566" s="273" t="s">
        <v>258</v>
      </c>
      <c r="F1566" s="403" t="s">
        <v>343</v>
      </c>
      <c r="G1566" s="403"/>
      <c r="H1566" s="285" t="s">
        <v>44</v>
      </c>
      <c r="I1566" s="288">
        <v>1</v>
      </c>
      <c r="J1566" s="287"/>
      <c r="K1566" s="287">
        <v>960.84</v>
      </c>
      <c r="L1566" s="287">
        <v>960.84</v>
      </c>
      <c r="O1566" s="40"/>
      <c r="P1566" s="40"/>
      <c r="Q1566" s="40"/>
      <c r="R1566" s="40"/>
      <c r="S1566" s="40"/>
      <c r="T1566" s="40"/>
      <c r="U1566" s="40"/>
      <c r="V1566" s="40"/>
      <c r="W1566" s="40"/>
      <c r="X1566" s="40"/>
      <c r="Y1566" s="40"/>
    </row>
    <row r="1567" spans="1:25" ht="15" customHeight="1" x14ac:dyDescent="0.2">
      <c r="A1567" s="40"/>
      <c r="B1567" s="278" t="s">
        <v>321</v>
      </c>
      <c r="C1567" s="291" t="s">
        <v>870</v>
      </c>
      <c r="D1567" s="278" t="s">
        <v>40</v>
      </c>
      <c r="E1567" s="278" t="s">
        <v>2545</v>
      </c>
      <c r="F1567" s="407" t="s">
        <v>343</v>
      </c>
      <c r="G1567" s="407"/>
      <c r="H1567" s="290" t="s">
        <v>44</v>
      </c>
      <c r="I1567" s="294">
        <v>1</v>
      </c>
      <c r="J1567" s="294">
        <v>0</v>
      </c>
      <c r="K1567" s="292">
        <v>95.61</v>
      </c>
      <c r="L1567" s="292">
        <v>95.61</v>
      </c>
      <c r="O1567" s="40"/>
      <c r="P1567" s="40"/>
      <c r="Q1567" s="40"/>
      <c r="R1567" s="40"/>
      <c r="S1567" s="40"/>
      <c r="T1567" s="40"/>
      <c r="U1567" s="40"/>
      <c r="V1567" s="40"/>
      <c r="W1567" s="40"/>
      <c r="X1567" s="40"/>
      <c r="Y1567" s="40"/>
    </row>
    <row r="1568" spans="1:25" ht="15" customHeight="1" x14ac:dyDescent="0.2">
      <c r="A1568" s="40"/>
      <c r="B1568" s="278" t="s">
        <v>321</v>
      </c>
      <c r="C1568" s="291" t="s">
        <v>868</v>
      </c>
      <c r="D1568" s="278" t="s">
        <v>40</v>
      </c>
      <c r="E1568" s="278" t="s">
        <v>869</v>
      </c>
      <c r="F1568" s="407" t="s">
        <v>343</v>
      </c>
      <c r="G1568" s="407"/>
      <c r="H1568" s="290" t="s">
        <v>44</v>
      </c>
      <c r="I1568" s="294">
        <v>1</v>
      </c>
      <c r="J1568" s="294">
        <v>0</v>
      </c>
      <c r="K1568" s="292">
        <v>697.61</v>
      </c>
      <c r="L1568" s="292">
        <v>697.61</v>
      </c>
      <c r="O1568" s="40"/>
      <c r="P1568" s="40"/>
      <c r="Q1568" s="40"/>
      <c r="R1568" s="40"/>
      <c r="S1568" s="40"/>
      <c r="T1568" s="40"/>
      <c r="U1568" s="40"/>
      <c r="V1568" s="40"/>
      <c r="W1568" s="40"/>
      <c r="X1568" s="40"/>
      <c r="Y1568" s="40"/>
    </row>
    <row r="1569" spans="1:25" ht="15" customHeight="1" x14ac:dyDescent="0.2">
      <c r="A1569" s="40"/>
      <c r="B1569" s="278" t="s">
        <v>321</v>
      </c>
      <c r="C1569" s="291" t="s">
        <v>263</v>
      </c>
      <c r="D1569" s="278" t="s">
        <v>40</v>
      </c>
      <c r="E1569" s="278" t="s">
        <v>264</v>
      </c>
      <c r="F1569" s="407" t="s">
        <v>343</v>
      </c>
      <c r="G1569" s="407"/>
      <c r="H1569" s="290" t="s">
        <v>44</v>
      </c>
      <c r="I1569" s="294">
        <v>1</v>
      </c>
      <c r="J1569" s="294">
        <v>0</v>
      </c>
      <c r="K1569" s="292">
        <v>13.11</v>
      </c>
      <c r="L1569" s="292">
        <v>13.11</v>
      </c>
      <c r="O1569" s="40"/>
      <c r="P1569" s="40"/>
      <c r="Q1569" s="40"/>
      <c r="R1569" s="40"/>
      <c r="S1569" s="40"/>
      <c r="T1569" s="40"/>
      <c r="U1569" s="40"/>
      <c r="V1569" s="40"/>
      <c r="W1569" s="40"/>
      <c r="X1569" s="40"/>
      <c r="Y1569" s="40"/>
    </row>
    <row r="1570" spans="1:25" ht="15" customHeight="1" x14ac:dyDescent="0.2">
      <c r="A1570" s="40"/>
      <c r="B1570" s="278" t="s">
        <v>321</v>
      </c>
      <c r="C1570" s="291" t="s">
        <v>871</v>
      </c>
      <c r="D1570" s="278" t="s">
        <v>40</v>
      </c>
      <c r="E1570" s="278" t="s">
        <v>2546</v>
      </c>
      <c r="F1570" s="407" t="s">
        <v>343</v>
      </c>
      <c r="G1570" s="407"/>
      <c r="H1570" s="290" t="s">
        <v>44</v>
      </c>
      <c r="I1570" s="294">
        <v>1</v>
      </c>
      <c r="J1570" s="294">
        <v>0</v>
      </c>
      <c r="K1570" s="292">
        <v>154.51</v>
      </c>
      <c r="L1570" s="292">
        <v>154.51</v>
      </c>
      <c r="O1570" s="40"/>
      <c r="P1570" s="40"/>
      <c r="Q1570" s="40"/>
      <c r="R1570" s="40"/>
      <c r="S1570" s="40"/>
      <c r="T1570" s="40"/>
      <c r="U1570" s="40"/>
      <c r="V1570" s="40"/>
      <c r="W1570" s="40"/>
      <c r="X1570" s="40"/>
      <c r="Y1570" s="40"/>
    </row>
    <row r="1571" spans="1:25" ht="15" customHeight="1" x14ac:dyDescent="0.2">
      <c r="A1571" s="40"/>
      <c r="B1571" s="275"/>
      <c r="C1571" s="275"/>
      <c r="D1571" s="275"/>
      <c r="E1571" s="275"/>
      <c r="F1571" s="275"/>
      <c r="G1571" s="275" t="s">
        <v>331</v>
      </c>
      <c r="H1571" s="302">
        <v>66.87</v>
      </c>
      <c r="I1571" s="275" t="s">
        <v>332</v>
      </c>
      <c r="J1571" s="302">
        <v>0</v>
      </c>
      <c r="K1571" s="275" t="s">
        <v>333</v>
      </c>
      <c r="L1571" s="302">
        <v>66.87</v>
      </c>
      <c r="O1571" s="40"/>
      <c r="P1571" s="40"/>
      <c r="Q1571" s="40"/>
      <c r="R1571" s="40"/>
      <c r="S1571" s="40"/>
      <c r="T1571" s="40"/>
      <c r="U1571" s="40"/>
      <c r="V1571" s="40"/>
      <c r="W1571" s="40"/>
      <c r="X1571" s="40"/>
      <c r="Y1571" s="40"/>
    </row>
    <row r="1572" spans="1:25" ht="15" customHeight="1" thickBot="1" x14ac:dyDescent="0.25">
      <c r="A1572" s="40"/>
      <c r="B1572" s="275"/>
      <c r="C1572" s="275"/>
      <c r="D1572" s="275"/>
      <c r="E1572" s="275"/>
      <c r="F1572" s="275"/>
      <c r="G1572" s="275" t="s">
        <v>334</v>
      </c>
      <c r="H1572" s="302">
        <v>199.95</v>
      </c>
      <c r="I1572" s="409"/>
      <c r="J1572" s="409" t="s">
        <v>335</v>
      </c>
      <c r="K1572" s="275"/>
      <c r="L1572" s="302">
        <v>1160.79</v>
      </c>
      <c r="O1572" s="40"/>
      <c r="P1572" s="40"/>
      <c r="Q1572" s="40"/>
      <c r="R1572" s="40"/>
      <c r="S1572" s="40"/>
      <c r="T1572" s="40"/>
      <c r="U1572" s="40"/>
      <c r="V1572" s="40"/>
      <c r="W1572" s="40"/>
      <c r="X1572" s="40"/>
      <c r="Y1572" s="40"/>
    </row>
    <row r="1573" spans="1:25" ht="15" customHeight="1" thickTop="1" x14ac:dyDescent="0.2">
      <c r="A1573" s="40"/>
      <c r="B1573" s="289"/>
      <c r="C1573" s="289"/>
      <c r="D1573" s="289"/>
      <c r="E1573" s="289"/>
      <c r="F1573" s="289"/>
      <c r="G1573" s="289"/>
      <c r="H1573" s="289"/>
      <c r="I1573" s="289"/>
      <c r="J1573" s="289"/>
      <c r="K1573" s="289"/>
      <c r="L1573" s="289"/>
      <c r="O1573" s="40"/>
      <c r="P1573" s="40"/>
      <c r="Q1573" s="40"/>
      <c r="R1573" s="40"/>
      <c r="S1573" s="40"/>
      <c r="T1573" s="40"/>
      <c r="U1573" s="40"/>
      <c r="V1573" s="40"/>
      <c r="W1573" s="40"/>
      <c r="X1573" s="40"/>
      <c r="Y1573" s="40"/>
    </row>
    <row r="1574" spans="1:25" ht="15" customHeight="1" x14ac:dyDescent="0.2">
      <c r="A1574" s="40"/>
      <c r="B1574" s="276" t="s">
        <v>2267</v>
      </c>
      <c r="C1574" s="277" t="s">
        <v>28</v>
      </c>
      <c r="D1574" s="276" t="s">
        <v>29</v>
      </c>
      <c r="E1574" s="276" t="s">
        <v>30</v>
      </c>
      <c r="F1574" s="405" t="s">
        <v>318</v>
      </c>
      <c r="G1574" s="405"/>
      <c r="H1574" s="284" t="s">
        <v>31</v>
      </c>
      <c r="I1574" s="277" t="s">
        <v>32</v>
      </c>
      <c r="J1574" s="277" t="s">
        <v>2407</v>
      </c>
      <c r="K1574" s="277" t="s">
        <v>33</v>
      </c>
      <c r="L1574" s="277" t="s">
        <v>35</v>
      </c>
      <c r="O1574" s="40"/>
      <c r="P1574" s="40"/>
      <c r="Q1574" s="40"/>
      <c r="R1574" s="40"/>
      <c r="S1574" s="40"/>
      <c r="T1574" s="40"/>
      <c r="U1574" s="40"/>
      <c r="V1574" s="40"/>
      <c r="W1574" s="40"/>
      <c r="X1574" s="40"/>
      <c r="Y1574" s="40"/>
    </row>
    <row r="1575" spans="1:25" ht="15" customHeight="1" x14ac:dyDescent="0.2">
      <c r="A1575" s="40"/>
      <c r="B1575" s="273" t="s">
        <v>319</v>
      </c>
      <c r="C1575" s="286" t="s">
        <v>1496</v>
      </c>
      <c r="D1575" s="273" t="s">
        <v>1497</v>
      </c>
      <c r="E1575" s="273" t="s">
        <v>3786</v>
      </c>
      <c r="F1575" s="403" t="s">
        <v>1495</v>
      </c>
      <c r="G1575" s="403"/>
      <c r="H1575" s="285" t="s">
        <v>1498</v>
      </c>
      <c r="I1575" s="288">
        <v>1</v>
      </c>
      <c r="J1575" s="287"/>
      <c r="K1575" s="287">
        <v>567.87</v>
      </c>
      <c r="L1575" s="287">
        <v>567.87</v>
      </c>
      <c r="O1575" s="40"/>
      <c r="P1575" s="40"/>
      <c r="Q1575" s="40"/>
      <c r="R1575" s="40"/>
      <c r="S1575" s="40"/>
      <c r="T1575" s="40"/>
      <c r="U1575" s="40"/>
      <c r="V1575" s="40"/>
      <c r="W1575" s="40"/>
      <c r="X1575" s="40"/>
      <c r="Y1575" s="40"/>
    </row>
    <row r="1576" spans="1:25" ht="15" customHeight="1" x14ac:dyDescent="0.2">
      <c r="A1576" s="40"/>
      <c r="B1576" s="276" t="s">
        <v>1392</v>
      </c>
      <c r="C1576" s="277" t="s">
        <v>28</v>
      </c>
      <c r="D1576" s="276" t="s">
        <v>29</v>
      </c>
      <c r="E1576" s="276" t="s">
        <v>586</v>
      </c>
      <c r="F1576" s="277" t="s">
        <v>3787</v>
      </c>
      <c r="G1576" s="406" t="s">
        <v>3788</v>
      </c>
      <c r="H1576" s="406"/>
      <c r="I1576" s="406"/>
      <c r="J1576" s="406"/>
      <c r="K1576" s="277" t="s">
        <v>3789</v>
      </c>
      <c r="L1576" s="281"/>
      <c r="O1576" s="40"/>
      <c r="P1576" s="40"/>
      <c r="Q1576" s="40"/>
      <c r="R1576" s="40"/>
      <c r="S1576" s="40"/>
      <c r="T1576" s="40"/>
      <c r="U1576" s="40"/>
      <c r="V1576" s="40"/>
      <c r="W1576" s="40"/>
      <c r="X1576" s="40"/>
      <c r="Y1576" s="40"/>
    </row>
    <row r="1577" spans="1:25" ht="15" customHeight="1" x14ac:dyDescent="0.2">
      <c r="A1577" s="40"/>
      <c r="B1577" s="274" t="s">
        <v>347</v>
      </c>
      <c r="C1577" s="296" t="s">
        <v>1696</v>
      </c>
      <c r="D1577" s="274" t="s">
        <v>1497</v>
      </c>
      <c r="E1577" s="274" t="s">
        <v>3790</v>
      </c>
      <c r="F1577" s="298">
        <v>2.1</v>
      </c>
      <c r="G1577" s="274"/>
      <c r="H1577" s="274"/>
      <c r="I1577" s="274"/>
      <c r="J1577" s="280" t="s">
        <v>3791</v>
      </c>
      <c r="K1577" s="280" t="s">
        <v>3792</v>
      </c>
      <c r="L1577" s="281"/>
      <c r="O1577" s="40"/>
      <c r="P1577" s="40"/>
      <c r="Q1577" s="40"/>
      <c r="R1577" s="40"/>
      <c r="S1577" s="40"/>
      <c r="T1577" s="40"/>
      <c r="U1577" s="40"/>
      <c r="V1577" s="40"/>
      <c r="W1577" s="40"/>
      <c r="X1577" s="40"/>
      <c r="Y1577" s="40"/>
    </row>
    <row r="1578" spans="1:25" ht="15" customHeight="1" x14ac:dyDescent="0.2">
      <c r="A1578" s="40"/>
      <c r="B1578" s="274" t="s">
        <v>347</v>
      </c>
      <c r="C1578" s="296" t="s">
        <v>1699</v>
      </c>
      <c r="D1578" s="274" t="s">
        <v>1497</v>
      </c>
      <c r="E1578" s="274" t="s">
        <v>3793</v>
      </c>
      <c r="F1578" s="298">
        <v>2.1</v>
      </c>
      <c r="G1578" s="274"/>
      <c r="H1578" s="274"/>
      <c r="I1578" s="274"/>
      <c r="J1578" s="280" t="s">
        <v>3794</v>
      </c>
      <c r="K1578" s="280" t="s">
        <v>3795</v>
      </c>
      <c r="L1578" s="281"/>
      <c r="O1578" s="40"/>
      <c r="P1578" s="40"/>
      <c r="Q1578" s="40"/>
      <c r="R1578" s="40"/>
      <c r="S1578" s="40"/>
      <c r="T1578" s="40"/>
      <c r="U1578" s="40"/>
      <c r="V1578" s="40"/>
      <c r="W1578" s="40"/>
      <c r="X1578" s="40"/>
      <c r="Y1578" s="40"/>
    </row>
    <row r="1579" spans="1:25" ht="15" customHeight="1" x14ac:dyDescent="0.2">
      <c r="A1579" s="40"/>
      <c r="B1579" s="412"/>
      <c r="C1579" s="412"/>
      <c r="D1579" s="412"/>
      <c r="E1579" s="412"/>
      <c r="F1579" s="412"/>
      <c r="G1579" s="412" t="s">
        <v>3796</v>
      </c>
      <c r="H1579" s="412"/>
      <c r="I1579" s="412"/>
      <c r="J1579" s="412"/>
      <c r="K1579" s="299">
        <v>0</v>
      </c>
      <c r="L1579" s="281"/>
      <c r="O1579" s="40"/>
      <c r="P1579" s="40"/>
      <c r="Q1579" s="40"/>
      <c r="R1579" s="40"/>
      <c r="S1579" s="40"/>
      <c r="T1579" s="40"/>
      <c r="U1579" s="40"/>
      <c r="V1579" s="40"/>
      <c r="W1579" s="40"/>
      <c r="X1579" s="40"/>
      <c r="Y1579" s="40"/>
    </row>
    <row r="1580" spans="1:25" ht="15" customHeight="1" x14ac:dyDescent="0.2">
      <c r="A1580" s="40"/>
      <c r="B1580" s="412"/>
      <c r="C1580" s="412"/>
      <c r="D1580" s="412"/>
      <c r="E1580" s="412"/>
      <c r="F1580" s="412"/>
      <c r="G1580" s="412" t="s">
        <v>3797</v>
      </c>
      <c r="H1580" s="412"/>
      <c r="I1580" s="412"/>
      <c r="J1580" s="412"/>
      <c r="K1580" s="279">
        <v>92.41</v>
      </c>
      <c r="L1580" s="281"/>
      <c r="O1580" s="40"/>
      <c r="P1580" s="40"/>
      <c r="Q1580" s="40"/>
      <c r="R1580" s="40"/>
      <c r="S1580" s="40"/>
      <c r="T1580" s="40"/>
      <c r="U1580" s="40"/>
      <c r="V1580" s="40"/>
      <c r="W1580" s="40"/>
      <c r="X1580" s="40"/>
      <c r="Y1580" s="40"/>
    </row>
    <row r="1581" spans="1:25" ht="15" customHeight="1" x14ac:dyDescent="0.2">
      <c r="A1581" s="40"/>
      <c r="B1581" s="412"/>
      <c r="C1581" s="412"/>
      <c r="D1581" s="412"/>
      <c r="E1581" s="412"/>
      <c r="F1581" s="412"/>
      <c r="G1581" s="412" t="s">
        <v>3798</v>
      </c>
      <c r="H1581" s="412"/>
      <c r="I1581" s="412"/>
      <c r="J1581" s="412"/>
      <c r="K1581" s="279">
        <v>92.41</v>
      </c>
      <c r="L1581" s="281"/>
      <c r="O1581" s="40"/>
      <c r="P1581" s="40"/>
      <c r="Q1581" s="40"/>
      <c r="R1581" s="40"/>
      <c r="S1581" s="40"/>
      <c r="T1581" s="40"/>
      <c r="U1581" s="40"/>
      <c r="V1581" s="40"/>
      <c r="W1581" s="40"/>
      <c r="X1581" s="40"/>
      <c r="Y1581" s="40"/>
    </row>
    <row r="1582" spans="1:25" ht="15" customHeight="1" x14ac:dyDescent="0.2">
      <c r="A1582" s="40"/>
      <c r="B1582" s="412"/>
      <c r="C1582" s="412"/>
      <c r="D1582" s="412"/>
      <c r="E1582" s="412"/>
      <c r="F1582" s="412"/>
      <c r="G1582" s="412" t="s">
        <v>3799</v>
      </c>
      <c r="H1582" s="412"/>
      <c r="I1582" s="412"/>
      <c r="J1582" s="412"/>
      <c r="K1582" s="279">
        <v>1</v>
      </c>
      <c r="L1582" s="281"/>
      <c r="O1582" s="40"/>
      <c r="P1582" s="40"/>
      <c r="Q1582" s="40"/>
      <c r="R1582" s="40"/>
      <c r="S1582" s="40"/>
      <c r="T1582" s="40"/>
      <c r="U1582" s="40"/>
      <c r="V1582" s="40"/>
      <c r="W1582" s="40"/>
      <c r="X1582" s="40"/>
      <c r="Y1582" s="40"/>
    </row>
    <row r="1583" spans="1:25" ht="15" customHeight="1" x14ac:dyDescent="0.2">
      <c r="A1583" s="40"/>
      <c r="B1583" s="412"/>
      <c r="C1583" s="412"/>
      <c r="D1583" s="412"/>
      <c r="E1583" s="412"/>
      <c r="F1583" s="412"/>
      <c r="G1583" s="412" t="s">
        <v>3800</v>
      </c>
      <c r="H1583" s="412"/>
      <c r="I1583" s="412"/>
      <c r="J1583" s="412"/>
      <c r="K1583" s="279">
        <v>92.41</v>
      </c>
      <c r="L1583" s="281"/>
      <c r="O1583" s="40"/>
      <c r="P1583" s="40"/>
      <c r="Q1583" s="40"/>
      <c r="R1583" s="40"/>
      <c r="S1583" s="40"/>
      <c r="T1583" s="40"/>
      <c r="U1583" s="40"/>
      <c r="V1583" s="40"/>
      <c r="W1583" s="40"/>
      <c r="X1583" s="40"/>
      <c r="Y1583" s="40"/>
    </row>
    <row r="1584" spans="1:25" ht="15" customHeight="1" x14ac:dyDescent="0.2">
      <c r="A1584" s="40"/>
      <c r="B1584" s="405" t="s">
        <v>3801</v>
      </c>
      <c r="C1584" s="406" t="s">
        <v>28</v>
      </c>
      <c r="D1584" s="405" t="s">
        <v>29</v>
      </c>
      <c r="E1584" s="405" t="s">
        <v>3802</v>
      </c>
      <c r="F1584" s="406" t="s">
        <v>3787</v>
      </c>
      <c r="G1584" s="277" t="s">
        <v>3803</v>
      </c>
      <c r="H1584" s="277" t="s">
        <v>3804</v>
      </c>
      <c r="I1584" s="277"/>
      <c r="J1584" s="277"/>
      <c r="K1584" s="277" t="s">
        <v>3788</v>
      </c>
      <c r="L1584" s="281"/>
      <c r="O1584" s="40"/>
      <c r="P1584" s="40"/>
      <c r="Q1584" s="40"/>
      <c r="R1584" s="40"/>
      <c r="S1584" s="40"/>
      <c r="T1584" s="40"/>
      <c r="U1584" s="40"/>
      <c r="V1584" s="40"/>
      <c r="W1584" s="40"/>
      <c r="X1584" s="40"/>
      <c r="Y1584" s="40"/>
    </row>
    <row r="1585" spans="1:25" ht="15" customHeight="1" x14ac:dyDescent="0.2">
      <c r="A1585" s="40"/>
      <c r="B1585" s="274" t="s">
        <v>347</v>
      </c>
      <c r="C1585" s="296" t="s">
        <v>1700</v>
      </c>
      <c r="D1585" s="274" t="s">
        <v>1497</v>
      </c>
      <c r="E1585" s="274" t="s">
        <v>2547</v>
      </c>
      <c r="F1585" s="298">
        <v>1</v>
      </c>
      <c r="G1585" s="295" t="s">
        <v>44</v>
      </c>
      <c r="H1585" s="413" t="s">
        <v>3805</v>
      </c>
      <c r="I1585" s="413"/>
      <c r="J1585" s="404"/>
      <c r="K1585" s="280" t="s">
        <v>3805</v>
      </c>
      <c r="L1585" s="281"/>
      <c r="O1585" s="40"/>
      <c r="P1585" s="40"/>
      <c r="Q1585" s="40"/>
      <c r="R1585" s="40"/>
      <c r="S1585" s="40"/>
      <c r="T1585" s="40"/>
      <c r="U1585" s="40"/>
      <c r="V1585" s="40"/>
      <c r="W1585" s="40"/>
      <c r="X1585" s="40"/>
      <c r="Y1585" s="40"/>
    </row>
    <row r="1586" spans="1:25" ht="15" customHeight="1" x14ac:dyDescent="0.2">
      <c r="A1586" s="40"/>
      <c r="B1586" s="274" t="s">
        <v>347</v>
      </c>
      <c r="C1586" s="296" t="s">
        <v>1701</v>
      </c>
      <c r="D1586" s="274" t="s">
        <v>1497</v>
      </c>
      <c r="E1586" s="274" t="s">
        <v>2548</v>
      </c>
      <c r="F1586" s="298">
        <v>1</v>
      </c>
      <c r="G1586" s="295" t="s">
        <v>44</v>
      </c>
      <c r="H1586" s="413" t="s">
        <v>3806</v>
      </c>
      <c r="I1586" s="413"/>
      <c r="J1586" s="404"/>
      <c r="K1586" s="280" t="s">
        <v>3806</v>
      </c>
      <c r="L1586" s="281"/>
      <c r="O1586" s="40"/>
      <c r="P1586" s="40"/>
      <c r="Q1586" s="40"/>
      <c r="R1586" s="40"/>
      <c r="S1586" s="40"/>
      <c r="T1586" s="40"/>
      <c r="U1586" s="40"/>
      <c r="V1586" s="40"/>
      <c r="W1586" s="40"/>
      <c r="X1586" s="40"/>
      <c r="Y1586" s="40"/>
    </row>
    <row r="1587" spans="1:25" ht="15" customHeight="1" x14ac:dyDescent="0.2">
      <c r="A1587" s="40"/>
      <c r="B1587" s="274" t="s">
        <v>347</v>
      </c>
      <c r="C1587" s="296" t="s">
        <v>1703</v>
      </c>
      <c r="D1587" s="274" t="s">
        <v>1497</v>
      </c>
      <c r="E1587" s="274" t="s">
        <v>2550</v>
      </c>
      <c r="F1587" s="298">
        <v>1</v>
      </c>
      <c r="G1587" s="295" t="s">
        <v>44</v>
      </c>
      <c r="H1587" s="413" t="s">
        <v>3807</v>
      </c>
      <c r="I1587" s="413"/>
      <c r="J1587" s="404"/>
      <c r="K1587" s="280" t="s">
        <v>3807</v>
      </c>
      <c r="L1587" s="281"/>
      <c r="O1587" s="40"/>
      <c r="P1587" s="40"/>
      <c r="Q1587" s="40"/>
      <c r="R1587" s="40"/>
      <c r="S1587" s="40"/>
      <c r="T1587" s="40"/>
      <c r="U1587" s="40"/>
      <c r="V1587" s="40"/>
      <c r="W1587" s="40"/>
      <c r="X1587" s="40"/>
      <c r="Y1587" s="40"/>
    </row>
    <row r="1588" spans="1:25" ht="15" customHeight="1" x14ac:dyDescent="0.2">
      <c r="A1588" s="40"/>
      <c r="B1588" s="274" t="s">
        <v>347</v>
      </c>
      <c r="C1588" s="296" t="s">
        <v>1697</v>
      </c>
      <c r="D1588" s="274" t="s">
        <v>1497</v>
      </c>
      <c r="E1588" s="274" t="s">
        <v>2549</v>
      </c>
      <c r="F1588" s="298">
        <v>0.84</v>
      </c>
      <c r="G1588" s="295" t="s">
        <v>55</v>
      </c>
      <c r="H1588" s="413" t="s">
        <v>2184</v>
      </c>
      <c r="I1588" s="413"/>
      <c r="J1588" s="404"/>
      <c r="K1588" s="280" t="s">
        <v>2195</v>
      </c>
      <c r="L1588" s="281"/>
      <c r="O1588" s="40"/>
      <c r="P1588" s="40"/>
      <c r="Q1588" s="40"/>
      <c r="R1588" s="40"/>
      <c r="S1588" s="40"/>
      <c r="T1588" s="40"/>
      <c r="U1588" s="40"/>
      <c r="V1588" s="40"/>
      <c r="W1588" s="40"/>
      <c r="X1588" s="40"/>
      <c r="Y1588" s="40"/>
    </row>
    <row r="1589" spans="1:25" ht="15" customHeight="1" x14ac:dyDescent="0.2">
      <c r="A1589" s="40"/>
      <c r="B1589" s="274" t="s">
        <v>347</v>
      </c>
      <c r="C1589" s="296" t="s">
        <v>1698</v>
      </c>
      <c r="D1589" s="274" t="s">
        <v>1497</v>
      </c>
      <c r="E1589" s="274" t="s">
        <v>3808</v>
      </c>
      <c r="F1589" s="298">
        <v>1</v>
      </c>
      <c r="G1589" s="295" t="s">
        <v>44</v>
      </c>
      <c r="H1589" s="413" t="s">
        <v>3809</v>
      </c>
      <c r="I1589" s="413"/>
      <c r="J1589" s="404"/>
      <c r="K1589" s="280" t="s">
        <v>3809</v>
      </c>
      <c r="L1589" s="281"/>
      <c r="O1589" s="40"/>
      <c r="P1589" s="40"/>
      <c r="Q1589" s="40"/>
      <c r="R1589" s="40"/>
      <c r="S1589" s="40"/>
      <c r="T1589" s="40"/>
      <c r="U1589" s="40"/>
      <c r="V1589" s="40"/>
      <c r="W1589" s="40"/>
      <c r="X1589" s="40"/>
      <c r="Y1589" s="40"/>
    </row>
    <row r="1590" spans="1:25" ht="15" customHeight="1" x14ac:dyDescent="0.2">
      <c r="A1590" s="40"/>
      <c r="B1590" s="274" t="s">
        <v>347</v>
      </c>
      <c r="C1590" s="296" t="s">
        <v>1702</v>
      </c>
      <c r="D1590" s="274" t="s">
        <v>1497</v>
      </c>
      <c r="E1590" s="274" t="s">
        <v>3810</v>
      </c>
      <c r="F1590" s="298">
        <v>1</v>
      </c>
      <c r="G1590" s="295" t="s">
        <v>44</v>
      </c>
      <c r="H1590" s="413" t="s">
        <v>3811</v>
      </c>
      <c r="I1590" s="413"/>
      <c r="J1590" s="404"/>
      <c r="K1590" s="280" t="s">
        <v>3811</v>
      </c>
      <c r="L1590" s="281"/>
      <c r="O1590" s="40"/>
      <c r="P1590" s="40"/>
      <c r="Q1590" s="40"/>
      <c r="R1590" s="40"/>
      <c r="S1590" s="40"/>
      <c r="T1590" s="40"/>
      <c r="U1590" s="40"/>
      <c r="V1590" s="40"/>
      <c r="W1590" s="40"/>
      <c r="X1590" s="40"/>
      <c r="Y1590" s="40"/>
    </row>
    <row r="1591" spans="1:25" ht="15" customHeight="1" x14ac:dyDescent="0.2">
      <c r="A1591" s="40"/>
      <c r="B1591" s="412"/>
      <c r="C1591" s="412"/>
      <c r="D1591" s="412"/>
      <c r="E1591" s="412"/>
      <c r="F1591" s="412"/>
      <c r="G1591" s="412" t="s">
        <v>3812</v>
      </c>
      <c r="H1591" s="412"/>
      <c r="I1591" s="412"/>
      <c r="J1591" s="412"/>
      <c r="K1591" s="279">
        <v>475.46</v>
      </c>
      <c r="L1591" s="281"/>
      <c r="O1591" s="40"/>
      <c r="P1591" s="40"/>
      <c r="Q1591" s="40"/>
      <c r="R1591" s="40"/>
      <c r="S1591" s="40"/>
      <c r="T1591" s="40"/>
      <c r="U1591" s="40"/>
      <c r="V1591" s="40"/>
      <c r="W1591" s="40"/>
      <c r="X1591" s="40"/>
      <c r="Y1591" s="40"/>
    </row>
    <row r="1592" spans="1:25" ht="15" customHeight="1" x14ac:dyDescent="0.2">
      <c r="A1592" s="40"/>
      <c r="B1592" s="275"/>
      <c r="C1592" s="275"/>
      <c r="D1592" s="275"/>
      <c r="E1592" s="275"/>
      <c r="F1592" s="275"/>
      <c r="G1592" s="275" t="s">
        <v>331</v>
      </c>
      <c r="H1592" s="302">
        <v>0</v>
      </c>
      <c r="I1592" s="275" t="s">
        <v>332</v>
      </c>
      <c r="J1592" s="302">
        <v>92.41</v>
      </c>
      <c r="K1592" s="275" t="s">
        <v>333</v>
      </c>
      <c r="L1592" s="302">
        <v>92.41</v>
      </c>
      <c r="O1592" s="40"/>
      <c r="P1592" s="40"/>
      <c r="Q1592" s="40"/>
      <c r="R1592" s="40"/>
      <c r="S1592" s="40"/>
      <c r="T1592" s="40"/>
      <c r="U1592" s="40"/>
      <c r="V1592" s="40"/>
      <c r="W1592" s="40"/>
      <c r="X1592" s="40"/>
      <c r="Y1592" s="40"/>
    </row>
    <row r="1593" spans="1:25" ht="15" customHeight="1" thickBot="1" x14ac:dyDescent="0.25">
      <c r="A1593" s="40"/>
      <c r="B1593" s="275"/>
      <c r="C1593" s="275"/>
      <c r="D1593" s="275"/>
      <c r="E1593" s="275"/>
      <c r="F1593" s="275"/>
      <c r="G1593" s="275" t="s">
        <v>334</v>
      </c>
      <c r="H1593" s="302">
        <v>118.17</v>
      </c>
      <c r="I1593" s="409"/>
      <c r="J1593" s="409" t="s">
        <v>335</v>
      </c>
      <c r="K1593" s="275"/>
      <c r="L1593" s="302">
        <v>686.04</v>
      </c>
      <c r="O1593" s="40"/>
      <c r="P1593" s="40"/>
      <c r="Q1593" s="40"/>
      <c r="R1593" s="40"/>
      <c r="S1593" s="40"/>
      <c r="T1593" s="40"/>
      <c r="U1593" s="40"/>
      <c r="V1593" s="40"/>
      <c r="W1593" s="40"/>
      <c r="X1593" s="40"/>
      <c r="Y1593" s="40"/>
    </row>
    <row r="1594" spans="1:25" ht="15" customHeight="1" thickTop="1" x14ac:dyDescent="0.2">
      <c r="A1594" s="40"/>
      <c r="B1594" s="289"/>
      <c r="C1594" s="289"/>
      <c r="D1594" s="289"/>
      <c r="E1594" s="289"/>
      <c r="F1594" s="289"/>
      <c r="G1594" s="289"/>
      <c r="H1594" s="289"/>
      <c r="I1594" s="289"/>
      <c r="J1594" s="289"/>
      <c r="K1594" s="289"/>
      <c r="L1594" s="289"/>
      <c r="O1594" s="40"/>
      <c r="P1594" s="40"/>
      <c r="Q1594" s="40"/>
      <c r="R1594" s="40"/>
      <c r="S1594" s="40"/>
      <c r="T1594" s="40"/>
      <c r="U1594" s="40"/>
      <c r="V1594" s="40"/>
      <c r="W1594" s="40"/>
      <c r="X1594" s="40"/>
      <c r="Y1594" s="40"/>
    </row>
    <row r="1595" spans="1:25" ht="15" customHeight="1" x14ac:dyDescent="0.2">
      <c r="A1595" s="40"/>
      <c r="B1595" s="276" t="s">
        <v>2268</v>
      </c>
      <c r="C1595" s="277" t="s">
        <v>28</v>
      </c>
      <c r="D1595" s="276" t="s">
        <v>29</v>
      </c>
      <c r="E1595" s="276" t="s">
        <v>30</v>
      </c>
      <c r="F1595" s="405" t="s">
        <v>318</v>
      </c>
      <c r="G1595" s="405"/>
      <c r="H1595" s="284" t="s">
        <v>31</v>
      </c>
      <c r="I1595" s="277" t="s">
        <v>32</v>
      </c>
      <c r="J1595" s="277" t="s">
        <v>2407</v>
      </c>
      <c r="K1595" s="277" t="s">
        <v>33</v>
      </c>
      <c r="L1595" s="277" t="s">
        <v>35</v>
      </c>
      <c r="O1595" s="40"/>
      <c r="P1595" s="40"/>
      <c r="Q1595" s="40"/>
      <c r="R1595" s="40"/>
      <c r="S1595" s="40"/>
      <c r="T1595" s="40"/>
      <c r="U1595" s="40"/>
      <c r="V1595" s="40"/>
      <c r="W1595" s="40"/>
      <c r="X1595" s="40"/>
      <c r="Y1595" s="40"/>
    </row>
    <row r="1596" spans="1:25" ht="15" customHeight="1" x14ac:dyDescent="0.2">
      <c r="A1596" s="40"/>
      <c r="B1596" s="273" t="s">
        <v>319</v>
      </c>
      <c r="C1596" s="286" t="s">
        <v>2109</v>
      </c>
      <c r="D1596" s="273" t="s">
        <v>40</v>
      </c>
      <c r="E1596" s="273" t="s">
        <v>2110</v>
      </c>
      <c r="F1596" s="403" t="s">
        <v>343</v>
      </c>
      <c r="G1596" s="403"/>
      <c r="H1596" s="285" t="s">
        <v>44</v>
      </c>
      <c r="I1596" s="288">
        <v>1</v>
      </c>
      <c r="J1596" s="287"/>
      <c r="K1596" s="287">
        <v>147.13</v>
      </c>
      <c r="L1596" s="287">
        <v>147.13</v>
      </c>
      <c r="O1596" s="40"/>
      <c r="P1596" s="40"/>
      <c r="Q1596" s="40"/>
      <c r="R1596" s="40"/>
      <c r="S1596" s="40"/>
      <c r="T1596" s="40"/>
      <c r="U1596" s="40"/>
      <c r="V1596" s="40"/>
      <c r="W1596" s="40"/>
      <c r="X1596" s="40"/>
      <c r="Y1596" s="40"/>
    </row>
    <row r="1597" spans="1:25" ht="15" customHeight="1" x14ac:dyDescent="0.2">
      <c r="A1597" s="40"/>
      <c r="B1597" s="278" t="s">
        <v>321</v>
      </c>
      <c r="C1597" s="291" t="s">
        <v>322</v>
      </c>
      <c r="D1597" s="278" t="s">
        <v>40</v>
      </c>
      <c r="E1597" s="278" t="s">
        <v>323</v>
      </c>
      <c r="F1597" s="407" t="s">
        <v>324</v>
      </c>
      <c r="G1597" s="407"/>
      <c r="H1597" s="290" t="s">
        <v>325</v>
      </c>
      <c r="I1597" s="294">
        <v>0.26650000000000001</v>
      </c>
      <c r="J1597" s="294">
        <v>0</v>
      </c>
      <c r="K1597" s="292">
        <v>23.08</v>
      </c>
      <c r="L1597" s="292">
        <v>6.15</v>
      </c>
      <c r="O1597" s="40"/>
      <c r="P1597" s="40"/>
      <c r="Q1597" s="40"/>
      <c r="R1597" s="40"/>
      <c r="S1597" s="40"/>
      <c r="T1597" s="40"/>
      <c r="U1597" s="40"/>
      <c r="V1597" s="40"/>
      <c r="W1597" s="40"/>
      <c r="X1597" s="40"/>
      <c r="Y1597" s="40"/>
    </row>
    <row r="1598" spans="1:25" ht="15" customHeight="1" x14ac:dyDescent="0.2">
      <c r="A1598" s="40"/>
      <c r="B1598" s="278" t="s">
        <v>321</v>
      </c>
      <c r="C1598" s="291" t="s">
        <v>623</v>
      </c>
      <c r="D1598" s="278" t="s">
        <v>40</v>
      </c>
      <c r="E1598" s="278" t="s">
        <v>624</v>
      </c>
      <c r="F1598" s="407" t="s">
        <v>324</v>
      </c>
      <c r="G1598" s="407"/>
      <c r="H1598" s="290" t="s">
        <v>325</v>
      </c>
      <c r="I1598" s="294">
        <v>0.8458</v>
      </c>
      <c r="J1598" s="294">
        <v>0</v>
      </c>
      <c r="K1598" s="292">
        <v>27.73</v>
      </c>
      <c r="L1598" s="292">
        <v>23.45</v>
      </c>
      <c r="O1598" s="40"/>
      <c r="P1598" s="40"/>
      <c r="Q1598" s="40"/>
      <c r="R1598" s="40"/>
      <c r="S1598" s="40"/>
      <c r="T1598" s="40"/>
      <c r="U1598" s="40"/>
      <c r="V1598" s="40"/>
      <c r="W1598" s="40"/>
      <c r="X1598" s="40"/>
      <c r="Y1598" s="40"/>
    </row>
    <row r="1599" spans="1:25" ht="15" customHeight="1" x14ac:dyDescent="0.2">
      <c r="A1599" s="40"/>
      <c r="B1599" s="274" t="s">
        <v>347</v>
      </c>
      <c r="C1599" s="296" t="s">
        <v>2118</v>
      </c>
      <c r="D1599" s="274" t="s">
        <v>40</v>
      </c>
      <c r="E1599" s="274" t="s">
        <v>2119</v>
      </c>
      <c r="F1599" s="404" t="s">
        <v>348</v>
      </c>
      <c r="G1599" s="404"/>
      <c r="H1599" s="295" t="s">
        <v>44</v>
      </c>
      <c r="I1599" s="298">
        <v>1</v>
      </c>
      <c r="J1599" s="298">
        <v>0</v>
      </c>
      <c r="K1599" s="297">
        <v>94.04</v>
      </c>
      <c r="L1599" s="297">
        <v>94.04</v>
      </c>
      <c r="O1599" s="40"/>
      <c r="P1599" s="40"/>
      <c r="Q1599" s="40"/>
      <c r="R1599" s="40"/>
      <c r="S1599" s="40"/>
      <c r="T1599" s="40"/>
      <c r="U1599" s="40"/>
      <c r="V1599" s="40"/>
      <c r="W1599" s="40"/>
      <c r="X1599" s="40"/>
      <c r="Y1599" s="40"/>
    </row>
    <row r="1600" spans="1:25" ht="15" customHeight="1" x14ac:dyDescent="0.2">
      <c r="A1600" s="40"/>
      <c r="B1600" s="274" t="s">
        <v>347</v>
      </c>
      <c r="C1600" s="296" t="s">
        <v>859</v>
      </c>
      <c r="D1600" s="274" t="s">
        <v>40</v>
      </c>
      <c r="E1600" s="274" t="s">
        <v>860</v>
      </c>
      <c r="F1600" s="404" t="s">
        <v>348</v>
      </c>
      <c r="G1600" s="404"/>
      <c r="H1600" s="295" t="s">
        <v>65</v>
      </c>
      <c r="I1600" s="298">
        <v>0.52710000000000001</v>
      </c>
      <c r="J1600" s="298">
        <v>0</v>
      </c>
      <c r="K1600" s="297">
        <v>44.57</v>
      </c>
      <c r="L1600" s="297">
        <v>23.49</v>
      </c>
      <c r="O1600" s="40"/>
      <c r="P1600" s="40"/>
      <c r="Q1600" s="40"/>
      <c r="R1600" s="40"/>
      <c r="S1600" s="40"/>
      <c r="T1600" s="40"/>
      <c r="U1600" s="40"/>
      <c r="V1600" s="40"/>
      <c r="W1600" s="40"/>
      <c r="X1600" s="40"/>
      <c r="Y1600" s="40"/>
    </row>
    <row r="1601" spans="1:25" ht="15" customHeight="1" x14ac:dyDescent="0.2">
      <c r="A1601" s="40"/>
      <c r="B1601" s="275"/>
      <c r="C1601" s="275"/>
      <c r="D1601" s="275"/>
      <c r="E1601" s="275"/>
      <c r="F1601" s="275"/>
      <c r="G1601" s="275" t="s">
        <v>331</v>
      </c>
      <c r="H1601" s="302">
        <v>23.12</v>
      </c>
      <c r="I1601" s="275" t="s">
        <v>332</v>
      </c>
      <c r="J1601" s="302">
        <v>0</v>
      </c>
      <c r="K1601" s="275" t="s">
        <v>333</v>
      </c>
      <c r="L1601" s="302">
        <v>23.12</v>
      </c>
      <c r="O1601" s="40"/>
      <c r="P1601" s="40"/>
      <c r="Q1601" s="40"/>
      <c r="R1601" s="40"/>
      <c r="S1601" s="40"/>
      <c r="T1601" s="40"/>
      <c r="U1601" s="40"/>
      <c r="V1601" s="40"/>
      <c r="W1601" s="40"/>
      <c r="X1601" s="40"/>
      <c r="Y1601" s="40"/>
    </row>
    <row r="1602" spans="1:25" ht="15" customHeight="1" thickBot="1" x14ac:dyDescent="0.25">
      <c r="A1602" s="40"/>
      <c r="B1602" s="275"/>
      <c r="C1602" s="275"/>
      <c r="D1602" s="275"/>
      <c r="E1602" s="275"/>
      <c r="F1602" s="275"/>
      <c r="G1602" s="275" t="s">
        <v>334</v>
      </c>
      <c r="H1602" s="302">
        <v>30.61</v>
      </c>
      <c r="I1602" s="409"/>
      <c r="J1602" s="409" t="s">
        <v>335</v>
      </c>
      <c r="K1602" s="275"/>
      <c r="L1602" s="302">
        <v>177.74</v>
      </c>
      <c r="O1602" s="40"/>
      <c r="P1602" s="40"/>
      <c r="Q1602" s="40"/>
      <c r="R1602" s="40"/>
      <c r="S1602" s="40"/>
      <c r="T1602" s="40"/>
      <c r="U1602" s="40"/>
      <c r="V1602" s="40"/>
      <c r="W1602" s="40"/>
      <c r="X1602" s="40"/>
      <c r="Y1602" s="40"/>
    </row>
    <row r="1603" spans="1:25" ht="15" customHeight="1" thickTop="1" x14ac:dyDescent="0.2">
      <c r="A1603" s="40"/>
      <c r="B1603" s="289"/>
      <c r="C1603" s="289"/>
      <c r="D1603" s="289"/>
      <c r="E1603" s="289"/>
      <c r="F1603" s="289"/>
      <c r="G1603" s="289"/>
      <c r="H1603" s="289"/>
      <c r="I1603" s="289"/>
      <c r="J1603" s="289"/>
      <c r="K1603" s="289"/>
      <c r="L1603" s="289"/>
      <c r="O1603" s="40"/>
      <c r="P1603" s="40"/>
      <c r="Q1603" s="40"/>
      <c r="R1603" s="40"/>
      <c r="S1603" s="40"/>
      <c r="T1603" s="40"/>
      <c r="U1603" s="40"/>
      <c r="V1603" s="40"/>
      <c r="W1603" s="40"/>
      <c r="X1603" s="40"/>
      <c r="Y1603" s="40"/>
    </row>
    <row r="1604" spans="1:25" ht="15" customHeight="1" x14ac:dyDescent="0.2">
      <c r="A1604" s="40"/>
      <c r="B1604" s="276" t="s">
        <v>2269</v>
      </c>
      <c r="C1604" s="277" t="s">
        <v>28</v>
      </c>
      <c r="D1604" s="276" t="s">
        <v>29</v>
      </c>
      <c r="E1604" s="276" t="s">
        <v>30</v>
      </c>
      <c r="F1604" s="405" t="s">
        <v>318</v>
      </c>
      <c r="G1604" s="405"/>
      <c r="H1604" s="284" t="s">
        <v>31</v>
      </c>
      <c r="I1604" s="277" t="s">
        <v>32</v>
      </c>
      <c r="J1604" s="277" t="s">
        <v>2407</v>
      </c>
      <c r="K1604" s="277" t="s">
        <v>33</v>
      </c>
      <c r="L1604" s="277" t="s">
        <v>35</v>
      </c>
      <c r="O1604" s="40"/>
      <c r="P1604" s="40"/>
      <c r="Q1604" s="40"/>
      <c r="R1604" s="40"/>
      <c r="S1604" s="40"/>
      <c r="T1604" s="40"/>
      <c r="U1604" s="40"/>
      <c r="V1604" s="40"/>
      <c r="W1604" s="40"/>
      <c r="X1604" s="40"/>
      <c r="Y1604" s="40"/>
    </row>
    <row r="1605" spans="1:25" ht="15" customHeight="1" x14ac:dyDescent="0.2">
      <c r="A1605" s="40"/>
      <c r="B1605" s="273" t="s">
        <v>319</v>
      </c>
      <c r="C1605" s="286" t="s">
        <v>2111</v>
      </c>
      <c r="D1605" s="273" t="s">
        <v>196</v>
      </c>
      <c r="E1605" s="273" t="s">
        <v>3813</v>
      </c>
      <c r="F1605" s="403">
        <v>44.01</v>
      </c>
      <c r="G1605" s="403"/>
      <c r="H1605" s="285" t="s">
        <v>44</v>
      </c>
      <c r="I1605" s="288">
        <v>1</v>
      </c>
      <c r="J1605" s="287"/>
      <c r="K1605" s="287">
        <v>127.65</v>
      </c>
      <c r="L1605" s="287">
        <v>127.65</v>
      </c>
      <c r="O1605" s="40"/>
      <c r="P1605" s="40"/>
      <c r="Q1605" s="40"/>
      <c r="R1605" s="40"/>
      <c r="S1605" s="40"/>
      <c r="T1605" s="40"/>
      <c r="U1605" s="40"/>
      <c r="V1605" s="40"/>
      <c r="W1605" s="40"/>
      <c r="X1605" s="40"/>
      <c r="Y1605" s="40"/>
    </row>
    <row r="1606" spans="1:25" ht="15" customHeight="1" x14ac:dyDescent="0.2">
      <c r="A1606" s="40"/>
      <c r="B1606" s="274" t="s">
        <v>347</v>
      </c>
      <c r="C1606" s="296" t="s">
        <v>1685</v>
      </c>
      <c r="D1606" s="274" t="s">
        <v>196</v>
      </c>
      <c r="E1606" s="274" t="s">
        <v>3781</v>
      </c>
      <c r="F1606" s="404" t="s">
        <v>586</v>
      </c>
      <c r="G1606" s="404"/>
      <c r="H1606" s="295" t="s">
        <v>325</v>
      </c>
      <c r="I1606" s="298">
        <v>0.5</v>
      </c>
      <c r="J1606" s="298">
        <v>0</v>
      </c>
      <c r="K1606" s="297">
        <v>21.43</v>
      </c>
      <c r="L1606" s="297">
        <v>10.71</v>
      </c>
      <c r="O1606" s="40"/>
      <c r="P1606" s="40"/>
      <c r="Q1606" s="40"/>
      <c r="R1606" s="40"/>
      <c r="S1606" s="40"/>
      <c r="T1606" s="40"/>
      <c r="U1606" s="40"/>
      <c r="V1606" s="40"/>
      <c r="W1606" s="40"/>
      <c r="X1606" s="40"/>
      <c r="Y1606" s="40"/>
    </row>
    <row r="1607" spans="1:25" ht="15" customHeight="1" x14ac:dyDescent="0.2">
      <c r="A1607" s="40"/>
      <c r="B1607" s="274" t="s">
        <v>347</v>
      </c>
      <c r="C1607" s="296" t="s">
        <v>2121</v>
      </c>
      <c r="D1607" s="274" t="s">
        <v>196</v>
      </c>
      <c r="E1607" s="274" t="s">
        <v>3814</v>
      </c>
      <c r="F1607" s="404" t="s">
        <v>348</v>
      </c>
      <c r="G1607" s="404"/>
      <c r="H1607" s="295" t="s">
        <v>44</v>
      </c>
      <c r="I1607" s="298">
        <v>1</v>
      </c>
      <c r="J1607" s="298">
        <v>0</v>
      </c>
      <c r="K1607" s="297">
        <v>80.849999999999994</v>
      </c>
      <c r="L1607" s="297">
        <v>80.849999999999994</v>
      </c>
      <c r="O1607" s="40"/>
      <c r="P1607" s="40"/>
      <c r="Q1607" s="40"/>
      <c r="R1607" s="40"/>
      <c r="S1607" s="40"/>
      <c r="T1607" s="40"/>
      <c r="U1607" s="40"/>
      <c r="V1607" s="40"/>
      <c r="W1607" s="40"/>
      <c r="X1607" s="40"/>
      <c r="Y1607" s="40"/>
    </row>
    <row r="1608" spans="1:25" ht="15" customHeight="1" x14ac:dyDescent="0.2">
      <c r="A1608" s="40"/>
      <c r="B1608" s="274" t="s">
        <v>347</v>
      </c>
      <c r="C1608" s="296" t="s">
        <v>2120</v>
      </c>
      <c r="D1608" s="274" t="s">
        <v>196</v>
      </c>
      <c r="E1608" s="274" t="s">
        <v>3815</v>
      </c>
      <c r="F1608" s="404" t="s">
        <v>348</v>
      </c>
      <c r="G1608" s="404"/>
      <c r="H1608" s="295" t="s">
        <v>65</v>
      </c>
      <c r="I1608" s="298">
        <v>0.5</v>
      </c>
      <c r="J1608" s="298">
        <v>0</v>
      </c>
      <c r="K1608" s="297">
        <v>40.950000000000003</v>
      </c>
      <c r="L1608" s="297">
        <v>20.47</v>
      </c>
      <c r="O1608" s="40"/>
      <c r="P1608" s="40"/>
      <c r="Q1608" s="40"/>
      <c r="R1608" s="40"/>
      <c r="S1608" s="40"/>
      <c r="T1608" s="40"/>
      <c r="U1608" s="40"/>
      <c r="V1608" s="40"/>
      <c r="W1608" s="40"/>
      <c r="X1608" s="40"/>
      <c r="Y1608" s="40"/>
    </row>
    <row r="1609" spans="1:25" ht="15" customHeight="1" x14ac:dyDescent="0.2">
      <c r="A1609" s="40"/>
      <c r="B1609" s="274" t="s">
        <v>347</v>
      </c>
      <c r="C1609" s="296" t="s">
        <v>1684</v>
      </c>
      <c r="D1609" s="274" t="s">
        <v>196</v>
      </c>
      <c r="E1609" s="274" t="s">
        <v>3779</v>
      </c>
      <c r="F1609" s="404" t="s">
        <v>586</v>
      </c>
      <c r="G1609" s="404"/>
      <c r="H1609" s="295" t="s">
        <v>325</v>
      </c>
      <c r="I1609" s="298">
        <v>0.5</v>
      </c>
      <c r="J1609" s="298">
        <v>0</v>
      </c>
      <c r="K1609" s="297">
        <v>31.24</v>
      </c>
      <c r="L1609" s="297">
        <v>15.62</v>
      </c>
      <c r="O1609" s="40"/>
      <c r="P1609" s="40"/>
      <c r="Q1609" s="40"/>
      <c r="R1609" s="40"/>
      <c r="S1609" s="40"/>
      <c r="T1609" s="40"/>
      <c r="U1609" s="40"/>
      <c r="V1609" s="40"/>
      <c r="W1609" s="40"/>
      <c r="X1609" s="40"/>
      <c r="Y1609" s="40"/>
    </row>
    <row r="1610" spans="1:25" ht="15" customHeight="1" x14ac:dyDescent="0.2">
      <c r="A1610" s="40"/>
      <c r="B1610" s="275"/>
      <c r="C1610" s="275"/>
      <c r="D1610" s="275"/>
      <c r="E1610" s="275"/>
      <c r="F1610" s="275"/>
      <c r="G1610" s="275" t="s">
        <v>331</v>
      </c>
      <c r="H1610" s="302">
        <v>26.33</v>
      </c>
      <c r="I1610" s="275" t="s">
        <v>332</v>
      </c>
      <c r="J1610" s="302">
        <v>0</v>
      </c>
      <c r="K1610" s="275" t="s">
        <v>333</v>
      </c>
      <c r="L1610" s="302">
        <v>26.33</v>
      </c>
      <c r="O1610" s="40"/>
      <c r="P1610" s="40"/>
      <c r="Q1610" s="40"/>
      <c r="R1610" s="40"/>
      <c r="S1610" s="40"/>
      <c r="T1610" s="40"/>
      <c r="U1610" s="40"/>
      <c r="V1610" s="40"/>
      <c r="W1610" s="40"/>
      <c r="X1610" s="40"/>
      <c r="Y1610" s="40"/>
    </row>
    <row r="1611" spans="1:25" ht="15" customHeight="1" thickBot="1" x14ac:dyDescent="0.25">
      <c r="A1611" s="40"/>
      <c r="B1611" s="275"/>
      <c r="C1611" s="275"/>
      <c r="D1611" s="275"/>
      <c r="E1611" s="275"/>
      <c r="F1611" s="275"/>
      <c r="G1611" s="275" t="s">
        <v>334</v>
      </c>
      <c r="H1611" s="302">
        <v>26.56</v>
      </c>
      <c r="I1611" s="409"/>
      <c r="J1611" s="409" t="s">
        <v>335</v>
      </c>
      <c r="K1611" s="275"/>
      <c r="L1611" s="302">
        <v>154.21</v>
      </c>
      <c r="O1611" s="40"/>
      <c r="P1611" s="40"/>
      <c r="Q1611" s="40"/>
      <c r="R1611" s="40"/>
      <c r="S1611" s="40"/>
      <c r="T1611" s="40"/>
      <c r="U1611" s="40"/>
      <c r="V1611" s="40"/>
      <c r="W1611" s="40"/>
      <c r="X1611" s="40"/>
      <c r="Y1611" s="40"/>
    </row>
    <row r="1612" spans="1:25" ht="15" customHeight="1" thickTop="1" x14ac:dyDescent="0.2">
      <c r="A1612" s="40"/>
      <c r="B1612" s="289"/>
      <c r="C1612" s="289"/>
      <c r="D1612" s="289"/>
      <c r="E1612" s="289"/>
      <c r="F1612" s="289"/>
      <c r="G1612" s="289"/>
      <c r="H1612" s="289"/>
      <c r="I1612" s="289"/>
      <c r="J1612" s="289"/>
      <c r="K1612" s="289"/>
      <c r="L1612" s="289"/>
      <c r="O1612" s="40"/>
      <c r="P1612" s="40"/>
      <c r="Q1612" s="40"/>
      <c r="R1612" s="40"/>
      <c r="S1612" s="40"/>
      <c r="T1612" s="40"/>
      <c r="U1612" s="40"/>
      <c r="V1612" s="40"/>
      <c r="W1612" s="40"/>
      <c r="X1612" s="40"/>
      <c r="Y1612" s="40"/>
    </row>
    <row r="1613" spans="1:25" ht="15" customHeight="1" x14ac:dyDescent="0.2">
      <c r="A1613" s="40"/>
      <c r="B1613" s="276" t="s">
        <v>2271</v>
      </c>
      <c r="C1613" s="277" t="s">
        <v>28</v>
      </c>
      <c r="D1613" s="276" t="s">
        <v>29</v>
      </c>
      <c r="E1613" s="276" t="s">
        <v>30</v>
      </c>
      <c r="F1613" s="405" t="s">
        <v>318</v>
      </c>
      <c r="G1613" s="405"/>
      <c r="H1613" s="284" t="s">
        <v>31</v>
      </c>
      <c r="I1613" s="277" t="s">
        <v>32</v>
      </c>
      <c r="J1613" s="277" t="s">
        <v>2407</v>
      </c>
      <c r="K1613" s="277" t="s">
        <v>33</v>
      </c>
      <c r="L1613" s="277" t="s">
        <v>35</v>
      </c>
      <c r="O1613" s="40"/>
      <c r="P1613" s="40"/>
      <c r="Q1613" s="40"/>
      <c r="R1613" s="40"/>
      <c r="S1613" s="40"/>
      <c r="T1613" s="40"/>
      <c r="U1613" s="40"/>
      <c r="V1613" s="40"/>
      <c r="W1613" s="40"/>
      <c r="X1613" s="40"/>
      <c r="Y1613" s="40"/>
    </row>
    <row r="1614" spans="1:25" ht="15" customHeight="1" x14ac:dyDescent="0.2">
      <c r="A1614" s="40"/>
      <c r="B1614" s="273" t="s">
        <v>319</v>
      </c>
      <c r="C1614" s="286" t="s">
        <v>1937</v>
      </c>
      <c r="D1614" s="273" t="s">
        <v>196</v>
      </c>
      <c r="E1614" s="273" t="s">
        <v>3816</v>
      </c>
      <c r="F1614" s="403">
        <v>44.02</v>
      </c>
      <c r="G1614" s="403"/>
      <c r="H1614" s="285" t="s">
        <v>41</v>
      </c>
      <c r="I1614" s="288">
        <v>1</v>
      </c>
      <c r="J1614" s="287"/>
      <c r="K1614" s="287">
        <v>1419.9</v>
      </c>
      <c r="L1614" s="287">
        <v>1419.9</v>
      </c>
      <c r="O1614" s="40"/>
      <c r="P1614" s="40"/>
      <c r="Q1614" s="40"/>
      <c r="R1614" s="40"/>
      <c r="S1614" s="40"/>
      <c r="T1614" s="40"/>
      <c r="U1614" s="40"/>
      <c r="V1614" s="40"/>
      <c r="W1614" s="40"/>
      <c r="X1614" s="40"/>
      <c r="Y1614" s="40"/>
    </row>
    <row r="1615" spans="1:25" ht="15" customHeight="1" x14ac:dyDescent="0.2">
      <c r="A1615" s="40"/>
      <c r="B1615" s="274" t="s">
        <v>347</v>
      </c>
      <c r="C1615" s="296" t="s">
        <v>1994</v>
      </c>
      <c r="D1615" s="274" t="s">
        <v>196</v>
      </c>
      <c r="E1615" s="274" t="s">
        <v>3817</v>
      </c>
      <c r="F1615" s="404" t="s">
        <v>348</v>
      </c>
      <c r="G1615" s="404"/>
      <c r="H1615" s="295" t="s">
        <v>55</v>
      </c>
      <c r="I1615" s="298">
        <v>5</v>
      </c>
      <c r="J1615" s="298">
        <v>0</v>
      </c>
      <c r="K1615" s="297">
        <v>4.66</v>
      </c>
      <c r="L1615" s="297">
        <v>23.3</v>
      </c>
      <c r="O1615" s="40"/>
      <c r="P1615" s="40"/>
      <c r="Q1615" s="40"/>
      <c r="R1615" s="40"/>
      <c r="S1615" s="40"/>
      <c r="T1615" s="40"/>
      <c r="U1615" s="40"/>
      <c r="V1615" s="40"/>
      <c r="W1615" s="40"/>
      <c r="X1615" s="40"/>
      <c r="Y1615" s="40"/>
    </row>
    <row r="1616" spans="1:25" ht="15" customHeight="1" x14ac:dyDescent="0.2">
      <c r="A1616" s="40"/>
      <c r="B1616" s="274" t="s">
        <v>347</v>
      </c>
      <c r="C1616" s="296" t="s">
        <v>1990</v>
      </c>
      <c r="D1616" s="274" t="s">
        <v>196</v>
      </c>
      <c r="E1616" s="274" t="s">
        <v>3818</v>
      </c>
      <c r="F1616" s="404" t="s">
        <v>348</v>
      </c>
      <c r="G1616" s="404"/>
      <c r="H1616" s="295" t="s">
        <v>59</v>
      </c>
      <c r="I1616" s="298">
        <v>0.05</v>
      </c>
      <c r="J1616" s="298">
        <v>0</v>
      </c>
      <c r="K1616" s="297">
        <v>435.43</v>
      </c>
      <c r="L1616" s="297">
        <v>21.77</v>
      </c>
      <c r="O1616" s="40"/>
      <c r="P1616" s="40"/>
      <c r="Q1616" s="40"/>
      <c r="R1616" s="40"/>
      <c r="S1616" s="40"/>
      <c r="T1616" s="40"/>
      <c r="U1616" s="40"/>
      <c r="V1616" s="40"/>
      <c r="W1616" s="40"/>
      <c r="X1616" s="40"/>
      <c r="Y1616" s="40"/>
    </row>
    <row r="1617" spans="1:25" ht="15" customHeight="1" x14ac:dyDescent="0.2">
      <c r="A1617" s="40"/>
      <c r="B1617" s="274" t="s">
        <v>347</v>
      </c>
      <c r="C1617" s="296" t="s">
        <v>1975</v>
      </c>
      <c r="D1617" s="274" t="s">
        <v>196</v>
      </c>
      <c r="E1617" s="274" t="s">
        <v>3748</v>
      </c>
      <c r="F1617" s="404" t="s">
        <v>586</v>
      </c>
      <c r="G1617" s="404"/>
      <c r="H1617" s="295" t="s">
        <v>325</v>
      </c>
      <c r="I1617" s="298">
        <v>1.5</v>
      </c>
      <c r="J1617" s="298">
        <v>0</v>
      </c>
      <c r="K1617" s="297">
        <v>21.43</v>
      </c>
      <c r="L1617" s="297">
        <v>32.14</v>
      </c>
      <c r="O1617" s="40"/>
      <c r="P1617" s="40"/>
      <c r="Q1617" s="40"/>
      <c r="R1617" s="40"/>
      <c r="S1617" s="40"/>
      <c r="T1617" s="40"/>
      <c r="U1617" s="40"/>
      <c r="V1617" s="40"/>
      <c r="W1617" s="40"/>
      <c r="X1617" s="40"/>
      <c r="Y1617" s="40"/>
    </row>
    <row r="1618" spans="1:25" ht="15" customHeight="1" x14ac:dyDescent="0.2">
      <c r="A1618" s="40"/>
      <c r="B1618" s="274" t="s">
        <v>347</v>
      </c>
      <c r="C1618" s="296" t="s">
        <v>1993</v>
      </c>
      <c r="D1618" s="274" t="s">
        <v>196</v>
      </c>
      <c r="E1618" s="274" t="s">
        <v>3819</v>
      </c>
      <c r="F1618" s="404" t="s">
        <v>348</v>
      </c>
      <c r="G1618" s="404"/>
      <c r="H1618" s="295" t="s">
        <v>465</v>
      </c>
      <c r="I1618" s="298">
        <v>0.1</v>
      </c>
      <c r="J1618" s="298">
        <v>0</v>
      </c>
      <c r="K1618" s="297">
        <v>12.5</v>
      </c>
      <c r="L1618" s="297">
        <v>1.25</v>
      </c>
      <c r="O1618" s="40"/>
      <c r="P1618" s="40"/>
      <c r="Q1618" s="40"/>
      <c r="R1618" s="40"/>
      <c r="S1618" s="40"/>
      <c r="T1618" s="40"/>
      <c r="U1618" s="40"/>
      <c r="V1618" s="40"/>
      <c r="W1618" s="40"/>
      <c r="X1618" s="40"/>
      <c r="Y1618" s="40"/>
    </row>
    <row r="1619" spans="1:25" ht="15" customHeight="1" x14ac:dyDescent="0.2">
      <c r="A1619" s="40"/>
      <c r="B1619" s="274" t="s">
        <v>347</v>
      </c>
      <c r="C1619" s="296" t="s">
        <v>735</v>
      </c>
      <c r="D1619" s="274" t="s">
        <v>196</v>
      </c>
      <c r="E1619" s="274" t="s">
        <v>3680</v>
      </c>
      <c r="F1619" s="404" t="s">
        <v>586</v>
      </c>
      <c r="G1619" s="404"/>
      <c r="H1619" s="295" t="s">
        <v>325</v>
      </c>
      <c r="I1619" s="298">
        <v>2</v>
      </c>
      <c r="J1619" s="298">
        <v>0</v>
      </c>
      <c r="K1619" s="297">
        <v>26.09</v>
      </c>
      <c r="L1619" s="297">
        <v>52.18</v>
      </c>
      <c r="O1619" s="40"/>
      <c r="P1619" s="40"/>
      <c r="Q1619" s="40"/>
      <c r="R1619" s="40"/>
      <c r="S1619" s="40"/>
      <c r="T1619" s="40"/>
      <c r="U1619" s="40"/>
      <c r="V1619" s="40"/>
      <c r="W1619" s="40"/>
      <c r="X1619" s="40"/>
      <c r="Y1619" s="40"/>
    </row>
    <row r="1620" spans="1:25" ht="15" customHeight="1" x14ac:dyDescent="0.2">
      <c r="A1620" s="40"/>
      <c r="B1620" s="274" t="s">
        <v>347</v>
      </c>
      <c r="C1620" s="296" t="s">
        <v>897</v>
      </c>
      <c r="D1620" s="274" t="s">
        <v>196</v>
      </c>
      <c r="E1620" s="274" t="s">
        <v>3669</v>
      </c>
      <c r="F1620" s="404" t="s">
        <v>586</v>
      </c>
      <c r="G1620" s="404"/>
      <c r="H1620" s="295" t="s">
        <v>325</v>
      </c>
      <c r="I1620" s="298">
        <v>3</v>
      </c>
      <c r="J1620" s="298">
        <v>0</v>
      </c>
      <c r="K1620" s="297">
        <v>21.43</v>
      </c>
      <c r="L1620" s="297">
        <v>64.290000000000006</v>
      </c>
      <c r="O1620" s="40"/>
      <c r="P1620" s="40"/>
      <c r="Q1620" s="40"/>
      <c r="R1620" s="40"/>
      <c r="S1620" s="40"/>
      <c r="T1620" s="40"/>
      <c r="U1620" s="40"/>
      <c r="V1620" s="40"/>
      <c r="W1620" s="40"/>
      <c r="X1620" s="40"/>
      <c r="Y1620" s="40"/>
    </row>
    <row r="1621" spans="1:25" ht="15" customHeight="1" x14ac:dyDescent="0.2">
      <c r="A1621" s="40"/>
      <c r="B1621" s="274" t="s">
        <v>347</v>
      </c>
      <c r="C1621" s="296" t="s">
        <v>1989</v>
      </c>
      <c r="D1621" s="274" t="s">
        <v>196</v>
      </c>
      <c r="E1621" s="274" t="s">
        <v>3820</v>
      </c>
      <c r="F1621" s="404" t="s">
        <v>348</v>
      </c>
      <c r="G1621" s="404"/>
      <c r="H1621" s="295" t="s">
        <v>41</v>
      </c>
      <c r="I1621" s="298">
        <v>0.33</v>
      </c>
      <c r="J1621" s="298">
        <v>0</v>
      </c>
      <c r="K1621" s="297">
        <v>27.9</v>
      </c>
      <c r="L1621" s="297">
        <v>9.1999999999999993</v>
      </c>
      <c r="O1621" s="40"/>
      <c r="P1621" s="40"/>
      <c r="Q1621" s="40"/>
      <c r="R1621" s="40"/>
      <c r="S1621" s="40"/>
      <c r="T1621" s="40"/>
      <c r="U1621" s="40"/>
      <c r="V1621" s="40"/>
      <c r="W1621" s="40"/>
      <c r="X1621" s="40"/>
      <c r="Y1621" s="40"/>
    </row>
    <row r="1622" spans="1:25" ht="15" customHeight="1" x14ac:dyDescent="0.2">
      <c r="A1622" s="40"/>
      <c r="B1622" s="274" t="s">
        <v>347</v>
      </c>
      <c r="C1622" s="296" t="s">
        <v>1987</v>
      </c>
      <c r="D1622" s="274" t="s">
        <v>196</v>
      </c>
      <c r="E1622" s="274" t="s">
        <v>3821</v>
      </c>
      <c r="F1622" s="404" t="s">
        <v>348</v>
      </c>
      <c r="G1622" s="404"/>
      <c r="H1622" s="295" t="s">
        <v>65</v>
      </c>
      <c r="I1622" s="298">
        <v>0.2</v>
      </c>
      <c r="J1622" s="298">
        <v>0</v>
      </c>
      <c r="K1622" s="297">
        <v>11.43</v>
      </c>
      <c r="L1622" s="297">
        <v>2.2799999999999998</v>
      </c>
      <c r="O1622" s="40"/>
      <c r="P1622" s="40"/>
      <c r="Q1622" s="40"/>
      <c r="R1622" s="40"/>
      <c r="S1622" s="40"/>
      <c r="T1622" s="40"/>
      <c r="U1622" s="40"/>
      <c r="V1622" s="40"/>
      <c r="W1622" s="40"/>
      <c r="X1622" s="40"/>
      <c r="Y1622" s="40"/>
    </row>
    <row r="1623" spans="1:25" ht="15" customHeight="1" x14ac:dyDescent="0.2">
      <c r="A1623" s="40"/>
      <c r="B1623" s="274" t="s">
        <v>347</v>
      </c>
      <c r="C1623" s="296" t="s">
        <v>1992</v>
      </c>
      <c r="D1623" s="274" t="s">
        <v>196</v>
      </c>
      <c r="E1623" s="274" t="s">
        <v>3822</v>
      </c>
      <c r="F1623" s="404" t="s">
        <v>586</v>
      </c>
      <c r="G1623" s="404"/>
      <c r="H1623" s="295" t="s">
        <v>325</v>
      </c>
      <c r="I1623" s="298">
        <v>0.1</v>
      </c>
      <c r="J1623" s="298">
        <v>0</v>
      </c>
      <c r="K1623" s="297">
        <v>26.09</v>
      </c>
      <c r="L1623" s="297">
        <v>2.6</v>
      </c>
      <c r="O1623" s="40"/>
      <c r="P1623" s="40"/>
      <c r="Q1623" s="40"/>
      <c r="R1623" s="40"/>
      <c r="S1623" s="40"/>
      <c r="T1623" s="40"/>
      <c r="U1623" s="40"/>
      <c r="V1623" s="40"/>
      <c r="W1623" s="40"/>
      <c r="X1623" s="40"/>
      <c r="Y1623" s="40"/>
    </row>
    <row r="1624" spans="1:25" ht="15" customHeight="1" x14ac:dyDescent="0.2">
      <c r="A1624" s="40"/>
      <c r="B1624" s="274" t="s">
        <v>347</v>
      </c>
      <c r="C1624" s="296" t="s">
        <v>1976</v>
      </c>
      <c r="D1624" s="274" t="s">
        <v>196</v>
      </c>
      <c r="E1624" s="274" t="s">
        <v>3705</v>
      </c>
      <c r="F1624" s="404" t="s">
        <v>586</v>
      </c>
      <c r="G1624" s="404"/>
      <c r="H1624" s="295" t="s">
        <v>325</v>
      </c>
      <c r="I1624" s="298">
        <v>1.5</v>
      </c>
      <c r="J1624" s="298">
        <v>0</v>
      </c>
      <c r="K1624" s="297">
        <v>26.09</v>
      </c>
      <c r="L1624" s="297">
        <v>39.130000000000003</v>
      </c>
      <c r="O1624" s="40"/>
      <c r="P1624" s="40"/>
      <c r="Q1624" s="40"/>
      <c r="R1624" s="40"/>
      <c r="S1624" s="40"/>
      <c r="T1624" s="40"/>
      <c r="U1624" s="40"/>
      <c r="V1624" s="40"/>
      <c r="W1624" s="40"/>
      <c r="X1624" s="40"/>
      <c r="Y1624" s="40"/>
    </row>
    <row r="1625" spans="1:25" ht="15" customHeight="1" x14ac:dyDescent="0.2">
      <c r="A1625" s="40"/>
      <c r="B1625" s="274" t="s">
        <v>347</v>
      </c>
      <c r="C1625" s="296" t="s">
        <v>1970</v>
      </c>
      <c r="D1625" s="274" t="s">
        <v>196</v>
      </c>
      <c r="E1625" s="274" t="s">
        <v>3823</v>
      </c>
      <c r="F1625" s="404" t="s">
        <v>348</v>
      </c>
      <c r="G1625" s="404"/>
      <c r="H1625" s="295" t="s">
        <v>41</v>
      </c>
      <c r="I1625" s="298">
        <v>1</v>
      </c>
      <c r="J1625" s="298">
        <v>0</v>
      </c>
      <c r="K1625" s="297">
        <v>1160.79</v>
      </c>
      <c r="L1625" s="297">
        <v>1160.79</v>
      </c>
      <c r="O1625" s="40"/>
      <c r="P1625" s="40"/>
      <c r="Q1625" s="40"/>
      <c r="R1625" s="40"/>
      <c r="S1625" s="40"/>
      <c r="T1625" s="40"/>
      <c r="U1625" s="40"/>
      <c r="V1625" s="40"/>
      <c r="W1625" s="40"/>
      <c r="X1625" s="40"/>
      <c r="Y1625" s="40"/>
    </row>
    <row r="1626" spans="1:25" ht="15" customHeight="1" x14ac:dyDescent="0.2">
      <c r="A1626" s="40"/>
      <c r="B1626" s="274" t="s">
        <v>347</v>
      </c>
      <c r="C1626" s="296" t="s">
        <v>1991</v>
      </c>
      <c r="D1626" s="274" t="s">
        <v>196</v>
      </c>
      <c r="E1626" s="274" t="s">
        <v>3824</v>
      </c>
      <c r="F1626" s="404" t="s">
        <v>586</v>
      </c>
      <c r="G1626" s="404"/>
      <c r="H1626" s="295" t="s">
        <v>325</v>
      </c>
      <c r="I1626" s="298">
        <v>0.1</v>
      </c>
      <c r="J1626" s="298">
        <v>0</v>
      </c>
      <c r="K1626" s="297">
        <v>21.43</v>
      </c>
      <c r="L1626" s="297">
        <v>2.14</v>
      </c>
      <c r="O1626" s="40"/>
      <c r="P1626" s="40"/>
      <c r="Q1626" s="40"/>
      <c r="R1626" s="40"/>
      <c r="S1626" s="40"/>
      <c r="T1626" s="40"/>
      <c r="U1626" s="40"/>
      <c r="V1626" s="40"/>
      <c r="W1626" s="40"/>
      <c r="X1626" s="40"/>
      <c r="Y1626" s="40"/>
    </row>
    <row r="1627" spans="1:25" ht="15" customHeight="1" x14ac:dyDescent="0.2">
      <c r="A1627" s="40"/>
      <c r="B1627" s="274" t="s">
        <v>347</v>
      </c>
      <c r="C1627" s="296" t="s">
        <v>1988</v>
      </c>
      <c r="D1627" s="274" t="s">
        <v>196</v>
      </c>
      <c r="E1627" s="274" t="s">
        <v>3825</v>
      </c>
      <c r="F1627" s="404" t="s">
        <v>348</v>
      </c>
      <c r="G1627" s="404"/>
      <c r="H1627" s="295" t="s">
        <v>41</v>
      </c>
      <c r="I1627" s="298">
        <v>1.05</v>
      </c>
      <c r="J1627" s="298">
        <v>0</v>
      </c>
      <c r="K1627" s="297">
        <v>8.41</v>
      </c>
      <c r="L1627" s="297">
        <v>8.83</v>
      </c>
      <c r="O1627" s="40"/>
      <c r="P1627" s="40"/>
      <c r="Q1627" s="40"/>
      <c r="R1627" s="40"/>
      <c r="S1627" s="40"/>
      <c r="T1627" s="40"/>
      <c r="U1627" s="40"/>
      <c r="V1627" s="40"/>
      <c r="W1627" s="40"/>
      <c r="X1627" s="40"/>
      <c r="Y1627" s="40"/>
    </row>
    <row r="1628" spans="1:25" ht="15" customHeight="1" x14ac:dyDescent="0.2">
      <c r="A1628" s="40"/>
      <c r="B1628" s="275"/>
      <c r="C1628" s="275"/>
      <c r="D1628" s="275"/>
      <c r="E1628" s="275"/>
      <c r="F1628" s="275"/>
      <c r="G1628" s="275" t="s">
        <v>331</v>
      </c>
      <c r="H1628" s="302">
        <v>192.48</v>
      </c>
      <c r="I1628" s="275" t="s">
        <v>332</v>
      </c>
      <c r="J1628" s="302">
        <v>0</v>
      </c>
      <c r="K1628" s="275" t="s">
        <v>333</v>
      </c>
      <c r="L1628" s="302">
        <v>192.48</v>
      </c>
      <c r="O1628" s="40"/>
      <c r="P1628" s="40"/>
      <c r="Q1628" s="40"/>
      <c r="R1628" s="40"/>
      <c r="S1628" s="40"/>
      <c r="T1628" s="40"/>
      <c r="U1628" s="40"/>
      <c r="V1628" s="40"/>
      <c r="W1628" s="40"/>
      <c r="X1628" s="40"/>
      <c r="Y1628" s="40"/>
    </row>
    <row r="1629" spans="1:25" ht="15" customHeight="1" thickBot="1" x14ac:dyDescent="0.25">
      <c r="A1629" s="40"/>
      <c r="B1629" s="275"/>
      <c r="C1629" s="275"/>
      <c r="D1629" s="275"/>
      <c r="E1629" s="275"/>
      <c r="F1629" s="275"/>
      <c r="G1629" s="275" t="s">
        <v>334</v>
      </c>
      <c r="H1629" s="302">
        <v>295.48</v>
      </c>
      <c r="I1629" s="409"/>
      <c r="J1629" s="409" t="s">
        <v>335</v>
      </c>
      <c r="K1629" s="275"/>
      <c r="L1629" s="302">
        <v>1715.38</v>
      </c>
      <c r="O1629" s="40"/>
      <c r="P1629" s="40"/>
      <c r="Q1629" s="40"/>
      <c r="R1629" s="40"/>
      <c r="S1629" s="40"/>
      <c r="T1629" s="40"/>
      <c r="U1629" s="40"/>
      <c r="V1629" s="40"/>
      <c r="W1629" s="40"/>
      <c r="X1629" s="40"/>
      <c r="Y1629" s="40"/>
    </row>
    <row r="1630" spans="1:25" ht="15" customHeight="1" thickTop="1" x14ac:dyDescent="0.2">
      <c r="A1630" s="40"/>
      <c r="B1630" s="289"/>
      <c r="C1630" s="289"/>
      <c r="D1630" s="289"/>
      <c r="E1630" s="289"/>
      <c r="F1630" s="289"/>
      <c r="G1630" s="289"/>
      <c r="H1630" s="289"/>
      <c r="I1630" s="289"/>
      <c r="J1630" s="289"/>
      <c r="K1630" s="289"/>
      <c r="L1630" s="289"/>
      <c r="O1630" s="40"/>
      <c r="P1630" s="40"/>
      <c r="Q1630" s="40"/>
      <c r="R1630" s="40"/>
      <c r="S1630" s="40"/>
      <c r="T1630" s="40"/>
      <c r="U1630" s="40"/>
      <c r="V1630" s="40"/>
      <c r="W1630" s="40"/>
      <c r="X1630" s="40"/>
      <c r="Y1630" s="40"/>
    </row>
    <row r="1631" spans="1:25" ht="15" customHeight="1" x14ac:dyDescent="0.2">
      <c r="A1631" s="40"/>
      <c r="B1631" s="276" t="s">
        <v>2272</v>
      </c>
      <c r="C1631" s="277" t="s">
        <v>28</v>
      </c>
      <c r="D1631" s="276" t="s">
        <v>29</v>
      </c>
      <c r="E1631" s="276" t="s">
        <v>30</v>
      </c>
      <c r="F1631" s="405" t="s">
        <v>318</v>
      </c>
      <c r="G1631" s="405"/>
      <c r="H1631" s="284" t="s">
        <v>31</v>
      </c>
      <c r="I1631" s="277" t="s">
        <v>32</v>
      </c>
      <c r="J1631" s="277" t="s">
        <v>33</v>
      </c>
      <c r="K1631" s="277" t="s">
        <v>35</v>
      </c>
      <c r="L1631" s="281"/>
      <c r="O1631" s="40"/>
      <c r="P1631" s="40"/>
      <c r="Q1631" s="40"/>
      <c r="R1631" s="40"/>
      <c r="S1631" s="40"/>
      <c r="T1631" s="40"/>
      <c r="U1631" s="40"/>
      <c r="V1631" s="40"/>
      <c r="W1631" s="40"/>
      <c r="X1631" s="40"/>
      <c r="Y1631" s="40"/>
    </row>
    <row r="1632" spans="1:25" ht="15" customHeight="1" x14ac:dyDescent="0.2">
      <c r="A1632" s="40"/>
      <c r="B1632" s="273" t="s">
        <v>319</v>
      </c>
      <c r="C1632" s="286" t="s">
        <v>1939</v>
      </c>
      <c r="D1632" s="273" t="s">
        <v>143</v>
      </c>
      <c r="E1632" s="273" t="s">
        <v>1940</v>
      </c>
      <c r="F1632" s="403" t="s">
        <v>861</v>
      </c>
      <c r="G1632" s="403"/>
      <c r="H1632" s="285" t="s">
        <v>165</v>
      </c>
      <c r="I1632" s="288">
        <v>1</v>
      </c>
      <c r="J1632" s="287">
        <v>2408.41</v>
      </c>
      <c r="K1632" s="287">
        <v>2408.41</v>
      </c>
      <c r="L1632" s="281"/>
      <c r="O1632" s="40"/>
      <c r="P1632" s="40"/>
      <c r="Q1632" s="40"/>
      <c r="R1632" s="40"/>
      <c r="S1632" s="40"/>
      <c r="T1632" s="40"/>
      <c r="U1632" s="40"/>
      <c r="V1632" s="40"/>
      <c r="W1632" s="40"/>
      <c r="X1632" s="40"/>
      <c r="Y1632" s="40"/>
    </row>
    <row r="1633" spans="1:25" ht="15" customHeight="1" x14ac:dyDescent="0.2">
      <c r="A1633" s="40"/>
      <c r="B1633" s="276" t="s">
        <v>27</v>
      </c>
      <c r="C1633" s="277" t="s">
        <v>28</v>
      </c>
      <c r="D1633" s="276" t="s">
        <v>29</v>
      </c>
      <c r="E1633" s="276" t="s">
        <v>30</v>
      </c>
      <c r="F1633" s="405" t="s">
        <v>318</v>
      </c>
      <c r="G1633" s="406"/>
      <c r="H1633" s="284" t="s">
        <v>31</v>
      </c>
      <c r="I1633" s="277" t="s">
        <v>32</v>
      </c>
      <c r="J1633" s="277" t="s">
        <v>33</v>
      </c>
      <c r="K1633" s="277" t="s">
        <v>35</v>
      </c>
      <c r="L1633" s="281"/>
      <c r="O1633" s="40"/>
      <c r="P1633" s="40"/>
      <c r="Q1633" s="40"/>
      <c r="R1633" s="40"/>
      <c r="S1633" s="40"/>
      <c r="T1633" s="40"/>
      <c r="U1633" s="40"/>
      <c r="V1633" s="40"/>
      <c r="W1633" s="40"/>
      <c r="X1633" s="40"/>
      <c r="Y1633" s="40"/>
    </row>
    <row r="1634" spans="1:25" ht="15" customHeight="1" x14ac:dyDescent="0.2">
      <c r="A1634" s="40"/>
      <c r="B1634" s="278" t="s">
        <v>319</v>
      </c>
      <c r="C1634" s="291" t="s">
        <v>1995</v>
      </c>
      <c r="D1634" s="278" t="s">
        <v>143</v>
      </c>
      <c r="E1634" s="278" t="s">
        <v>1996</v>
      </c>
      <c r="F1634" s="407" t="s">
        <v>577</v>
      </c>
      <c r="G1634" s="407"/>
      <c r="H1634" s="290" t="s">
        <v>578</v>
      </c>
      <c r="I1634" s="294">
        <v>0.2</v>
      </c>
      <c r="J1634" s="292" t="s">
        <v>3684</v>
      </c>
      <c r="K1634" s="293" t="s">
        <v>3826</v>
      </c>
      <c r="L1634" s="281"/>
      <c r="O1634" s="40"/>
      <c r="P1634" s="40"/>
      <c r="Q1634" s="40"/>
      <c r="R1634" s="40"/>
      <c r="S1634" s="40"/>
      <c r="T1634" s="40"/>
      <c r="U1634" s="40"/>
      <c r="V1634" s="40"/>
      <c r="W1634" s="40"/>
      <c r="X1634" s="40"/>
      <c r="Y1634" s="40"/>
    </row>
    <row r="1635" spans="1:25" ht="15" customHeight="1" x14ac:dyDescent="0.2">
      <c r="A1635" s="40"/>
      <c r="B1635" s="278" t="s">
        <v>319</v>
      </c>
      <c r="C1635" s="291" t="s">
        <v>663</v>
      </c>
      <c r="D1635" s="278" t="s">
        <v>143</v>
      </c>
      <c r="E1635" s="278" t="s">
        <v>664</v>
      </c>
      <c r="F1635" s="407" t="s">
        <v>577</v>
      </c>
      <c r="G1635" s="407"/>
      <c r="H1635" s="290" t="s">
        <v>578</v>
      </c>
      <c r="I1635" s="294">
        <v>0.2</v>
      </c>
      <c r="J1635" s="292" t="s">
        <v>3827</v>
      </c>
      <c r="K1635" s="293" t="s">
        <v>2185</v>
      </c>
      <c r="L1635" s="281"/>
      <c r="O1635" s="40"/>
      <c r="P1635" s="40"/>
      <c r="Q1635" s="40"/>
      <c r="R1635" s="40"/>
      <c r="S1635" s="40"/>
      <c r="T1635" s="40"/>
      <c r="U1635" s="40"/>
      <c r="V1635" s="40"/>
      <c r="W1635" s="40"/>
      <c r="X1635" s="40"/>
      <c r="Y1635" s="40"/>
    </row>
    <row r="1636" spans="1:25" ht="15" customHeight="1" x14ac:dyDescent="0.2">
      <c r="A1636" s="40"/>
      <c r="B1636" s="274" t="s">
        <v>347</v>
      </c>
      <c r="C1636" s="296" t="s">
        <v>3828</v>
      </c>
      <c r="D1636" s="274" t="s">
        <v>143</v>
      </c>
      <c r="E1636" s="274" t="s">
        <v>1940</v>
      </c>
      <c r="F1636" s="404" t="s">
        <v>348</v>
      </c>
      <c r="G1636" s="404"/>
      <c r="H1636" s="295" t="s">
        <v>165</v>
      </c>
      <c r="I1636" s="298">
        <v>1</v>
      </c>
      <c r="J1636" s="297" t="s">
        <v>2556</v>
      </c>
      <c r="K1636" s="280" t="s">
        <v>2556</v>
      </c>
      <c r="L1636" s="281"/>
      <c r="O1636" s="40"/>
      <c r="P1636" s="40"/>
      <c r="Q1636" s="40"/>
      <c r="R1636" s="40"/>
      <c r="S1636" s="40"/>
      <c r="T1636" s="40"/>
      <c r="U1636" s="40"/>
      <c r="V1636" s="40"/>
      <c r="W1636" s="40"/>
      <c r="X1636" s="40"/>
      <c r="Y1636" s="40"/>
    </row>
    <row r="1637" spans="1:25" ht="15" customHeight="1" x14ac:dyDescent="0.2">
      <c r="A1637" s="40"/>
      <c r="B1637" s="274" t="s">
        <v>347</v>
      </c>
      <c r="C1637" s="296" t="s">
        <v>3829</v>
      </c>
      <c r="D1637" s="274" t="s">
        <v>143</v>
      </c>
      <c r="E1637" s="274" t="s">
        <v>2552</v>
      </c>
      <c r="F1637" s="404" t="s">
        <v>586</v>
      </c>
      <c r="G1637" s="404"/>
      <c r="H1637" s="295" t="s">
        <v>578</v>
      </c>
      <c r="I1637" s="298">
        <v>0.2</v>
      </c>
      <c r="J1637" s="297" t="s">
        <v>3640</v>
      </c>
      <c r="K1637" s="280" t="s">
        <v>3830</v>
      </c>
      <c r="L1637" s="281"/>
      <c r="O1637" s="40"/>
      <c r="P1637" s="40"/>
      <c r="Q1637" s="40"/>
      <c r="R1637" s="40"/>
      <c r="S1637" s="40"/>
      <c r="T1637" s="40"/>
      <c r="U1637" s="40"/>
      <c r="V1637" s="40"/>
      <c r="W1637" s="40"/>
      <c r="X1637" s="40"/>
      <c r="Y1637" s="40"/>
    </row>
    <row r="1638" spans="1:25" ht="15" customHeight="1" x14ac:dyDescent="0.2">
      <c r="A1638" s="40"/>
      <c r="B1638" s="274" t="s">
        <v>347</v>
      </c>
      <c r="C1638" s="296" t="s">
        <v>3831</v>
      </c>
      <c r="D1638" s="274" t="s">
        <v>143</v>
      </c>
      <c r="E1638" s="274" t="s">
        <v>2554</v>
      </c>
      <c r="F1638" s="404" t="s">
        <v>586</v>
      </c>
      <c r="G1638" s="404"/>
      <c r="H1638" s="295" t="s">
        <v>578</v>
      </c>
      <c r="I1638" s="298">
        <v>0.2</v>
      </c>
      <c r="J1638" s="297" t="s">
        <v>2555</v>
      </c>
      <c r="K1638" s="280" t="s">
        <v>2134</v>
      </c>
      <c r="L1638" s="281"/>
      <c r="O1638" s="40"/>
      <c r="P1638" s="40"/>
      <c r="Q1638" s="40"/>
      <c r="R1638" s="40"/>
      <c r="S1638" s="40"/>
      <c r="T1638" s="40"/>
      <c r="U1638" s="40"/>
      <c r="V1638" s="40"/>
      <c r="W1638" s="40"/>
      <c r="X1638" s="40"/>
      <c r="Y1638" s="40"/>
    </row>
    <row r="1639" spans="1:25" ht="15" customHeight="1" x14ac:dyDescent="0.2">
      <c r="A1639" s="40"/>
      <c r="B1639" s="408" t="s">
        <v>2416</v>
      </c>
      <c r="C1639" s="406"/>
      <c r="D1639" s="406"/>
      <c r="E1639" s="406"/>
      <c r="F1639" s="406"/>
      <c r="G1639" s="406"/>
      <c r="H1639" s="406"/>
      <c r="I1639" s="406"/>
      <c r="J1639" s="406"/>
      <c r="K1639" s="406"/>
      <c r="L1639" s="281"/>
      <c r="O1639" s="40"/>
      <c r="P1639" s="40"/>
      <c r="Q1639" s="40"/>
      <c r="R1639" s="40"/>
      <c r="S1639" s="40"/>
      <c r="T1639" s="40"/>
      <c r="U1639" s="40"/>
      <c r="V1639" s="40"/>
      <c r="W1639" s="40"/>
      <c r="X1639" s="40"/>
      <c r="Y1639" s="40"/>
    </row>
    <row r="1640" spans="1:25" ht="15" customHeight="1" x14ac:dyDescent="0.2">
      <c r="A1640" s="40"/>
      <c r="B1640" s="276" t="s">
        <v>27</v>
      </c>
      <c r="C1640" s="277" t="s">
        <v>28</v>
      </c>
      <c r="D1640" s="276" t="s">
        <v>29</v>
      </c>
      <c r="E1640" s="276" t="s">
        <v>30</v>
      </c>
      <c r="F1640" s="405" t="s">
        <v>318</v>
      </c>
      <c r="G1640" s="406"/>
      <c r="H1640" s="284" t="s">
        <v>31</v>
      </c>
      <c r="I1640" s="277" t="s">
        <v>32</v>
      </c>
      <c r="J1640" s="277" t="s">
        <v>33</v>
      </c>
      <c r="K1640" s="277" t="s">
        <v>35</v>
      </c>
      <c r="L1640" s="281"/>
      <c r="O1640" s="40"/>
      <c r="P1640" s="40"/>
      <c r="Q1640" s="40"/>
      <c r="R1640" s="40"/>
      <c r="S1640" s="40"/>
      <c r="T1640" s="40"/>
      <c r="U1640" s="40"/>
      <c r="V1640" s="40"/>
      <c r="W1640" s="40"/>
      <c r="X1640" s="40"/>
      <c r="Y1640" s="40"/>
    </row>
    <row r="1641" spans="1:25" ht="15" customHeight="1" x14ac:dyDescent="0.2">
      <c r="A1641" s="40"/>
      <c r="B1641" s="274" t="s">
        <v>347</v>
      </c>
      <c r="C1641" s="296" t="s">
        <v>3587</v>
      </c>
      <c r="D1641" s="274" t="s">
        <v>143</v>
      </c>
      <c r="E1641" s="274" t="s">
        <v>2436</v>
      </c>
      <c r="F1641" s="404" t="s">
        <v>348</v>
      </c>
      <c r="G1641" s="404"/>
      <c r="H1641" s="295" t="s">
        <v>165</v>
      </c>
      <c r="I1641" s="298">
        <v>8.0000000000000007E-5</v>
      </c>
      <c r="J1641" s="297" t="s">
        <v>3588</v>
      </c>
      <c r="K1641" s="280" t="s">
        <v>2117</v>
      </c>
      <c r="L1641" s="281"/>
      <c r="O1641" s="40"/>
      <c r="P1641" s="40"/>
      <c r="Q1641" s="40"/>
      <c r="R1641" s="40"/>
      <c r="S1641" s="40"/>
      <c r="T1641" s="40"/>
      <c r="U1641" s="40"/>
      <c r="V1641" s="40"/>
      <c r="W1641" s="40"/>
      <c r="X1641" s="40"/>
      <c r="Y1641" s="40"/>
    </row>
    <row r="1642" spans="1:25" ht="15" customHeight="1" x14ac:dyDescent="0.2">
      <c r="A1642" s="40"/>
      <c r="B1642" s="274" t="s">
        <v>347</v>
      </c>
      <c r="C1642" s="296" t="s">
        <v>3831</v>
      </c>
      <c r="D1642" s="274" t="s">
        <v>143</v>
      </c>
      <c r="E1642" s="274" t="s">
        <v>2554</v>
      </c>
      <c r="F1642" s="404" t="s">
        <v>586</v>
      </c>
      <c r="G1642" s="404"/>
      <c r="H1642" s="295" t="s">
        <v>578</v>
      </c>
      <c r="I1642" s="298">
        <v>0.2</v>
      </c>
      <c r="J1642" s="297" t="s">
        <v>2555</v>
      </c>
      <c r="K1642" s="280" t="s">
        <v>2134</v>
      </c>
      <c r="L1642" s="281"/>
      <c r="O1642" s="40"/>
      <c r="P1642" s="40"/>
      <c r="Q1642" s="40"/>
      <c r="R1642" s="40"/>
      <c r="S1642" s="40"/>
      <c r="T1642" s="40"/>
      <c r="U1642" s="40"/>
      <c r="V1642" s="40"/>
      <c r="W1642" s="40"/>
      <c r="X1642" s="40"/>
      <c r="Y1642" s="40"/>
    </row>
    <row r="1643" spans="1:25" ht="15" customHeight="1" x14ac:dyDescent="0.2">
      <c r="A1643" s="40"/>
      <c r="B1643" s="274" t="s">
        <v>347</v>
      </c>
      <c r="C1643" s="296" t="s">
        <v>3616</v>
      </c>
      <c r="D1643" s="274" t="s">
        <v>143</v>
      </c>
      <c r="E1643" s="274" t="s">
        <v>1170</v>
      </c>
      <c r="F1643" s="404" t="s">
        <v>809</v>
      </c>
      <c r="G1643" s="404"/>
      <c r="H1643" s="295" t="s">
        <v>165</v>
      </c>
      <c r="I1643" s="298">
        <v>4.0719999999999999E-2</v>
      </c>
      <c r="J1643" s="297" t="s">
        <v>1858</v>
      </c>
      <c r="K1643" s="280" t="s">
        <v>3835</v>
      </c>
      <c r="L1643" s="281"/>
      <c r="O1643" s="40"/>
      <c r="P1643" s="40"/>
      <c r="Q1643" s="40"/>
      <c r="R1643" s="40"/>
      <c r="S1643" s="40"/>
      <c r="T1643" s="40"/>
      <c r="U1643" s="40"/>
      <c r="V1643" s="40"/>
      <c r="W1643" s="40"/>
      <c r="X1643" s="40"/>
      <c r="Y1643" s="40"/>
    </row>
    <row r="1644" spans="1:25" ht="15" customHeight="1" x14ac:dyDescent="0.2">
      <c r="A1644" s="40"/>
      <c r="B1644" s="274" t="s">
        <v>347</v>
      </c>
      <c r="C1644" s="296" t="s">
        <v>3583</v>
      </c>
      <c r="D1644" s="274" t="s">
        <v>143</v>
      </c>
      <c r="E1644" s="274" t="s">
        <v>1158</v>
      </c>
      <c r="F1644" s="404" t="s">
        <v>348</v>
      </c>
      <c r="G1644" s="404"/>
      <c r="H1644" s="295" t="s">
        <v>165</v>
      </c>
      <c r="I1644" s="298">
        <v>4.0719999999999999E-2</v>
      </c>
      <c r="J1644" s="297" t="s">
        <v>1850</v>
      </c>
      <c r="K1644" s="280" t="s">
        <v>3841</v>
      </c>
      <c r="L1644" s="281"/>
      <c r="O1644" s="40"/>
      <c r="P1644" s="40"/>
      <c r="Q1644" s="40"/>
      <c r="R1644" s="40"/>
      <c r="S1644" s="40"/>
      <c r="T1644" s="40"/>
      <c r="U1644" s="40"/>
      <c r="V1644" s="40"/>
      <c r="W1644" s="40"/>
      <c r="X1644" s="40"/>
      <c r="Y1644" s="40"/>
    </row>
    <row r="1645" spans="1:25" ht="15" customHeight="1" x14ac:dyDescent="0.2">
      <c r="A1645" s="40"/>
      <c r="B1645" s="274" t="s">
        <v>347</v>
      </c>
      <c r="C1645" s="296" t="s">
        <v>3634</v>
      </c>
      <c r="D1645" s="274" t="s">
        <v>143</v>
      </c>
      <c r="E1645" s="274" t="s">
        <v>1168</v>
      </c>
      <c r="F1645" s="404" t="s">
        <v>348</v>
      </c>
      <c r="G1645" s="404"/>
      <c r="H1645" s="295" t="s">
        <v>165</v>
      </c>
      <c r="I1645" s="298">
        <v>1.8E-3</v>
      </c>
      <c r="J1645" s="297" t="s">
        <v>2138</v>
      </c>
      <c r="K1645" s="280" t="s">
        <v>2117</v>
      </c>
      <c r="L1645" s="281"/>
      <c r="O1645" s="40"/>
      <c r="P1645" s="40"/>
      <c r="Q1645" s="40"/>
      <c r="R1645" s="40"/>
      <c r="S1645" s="40"/>
      <c r="T1645" s="40"/>
      <c r="U1645" s="40"/>
      <c r="V1645" s="40"/>
      <c r="W1645" s="40"/>
      <c r="X1645" s="40"/>
      <c r="Y1645" s="40"/>
    </row>
    <row r="1646" spans="1:25" ht="15" customHeight="1" x14ac:dyDescent="0.2">
      <c r="A1646" s="40"/>
      <c r="B1646" s="274" t="s">
        <v>347</v>
      </c>
      <c r="C1646" s="296" t="s">
        <v>3833</v>
      </c>
      <c r="D1646" s="274" t="s">
        <v>143</v>
      </c>
      <c r="E1646" s="274" t="s">
        <v>1181</v>
      </c>
      <c r="F1646" s="404" t="s">
        <v>348</v>
      </c>
      <c r="G1646" s="404"/>
      <c r="H1646" s="295" t="s">
        <v>165</v>
      </c>
      <c r="I1646" s="298">
        <v>8.0000000000000007E-5</v>
      </c>
      <c r="J1646" s="297" t="s">
        <v>2023</v>
      </c>
      <c r="K1646" s="280" t="s">
        <v>2117</v>
      </c>
      <c r="O1646" s="40"/>
      <c r="P1646" s="40"/>
      <c r="Q1646" s="40"/>
      <c r="R1646" s="40"/>
      <c r="S1646" s="40"/>
      <c r="T1646" s="40"/>
      <c r="U1646" s="40"/>
      <c r="V1646" s="40"/>
      <c r="W1646" s="40"/>
      <c r="X1646" s="40"/>
      <c r="Y1646" s="40"/>
    </row>
    <row r="1647" spans="1:25" ht="15" customHeight="1" x14ac:dyDescent="0.2">
      <c r="A1647" s="40"/>
      <c r="B1647" s="274" t="s">
        <v>347</v>
      </c>
      <c r="C1647" s="296" t="s">
        <v>3586</v>
      </c>
      <c r="D1647" s="274" t="s">
        <v>143</v>
      </c>
      <c r="E1647" s="274" t="s">
        <v>1162</v>
      </c>
      <c r="F1647" s="404" t="s">
        <v>348</v>
      </c>
      <c r="G1647" s="404"/>
      <c r="H1647" s="295" t="s">
        <v>165</v>
      </c>
      <c r="I1647" s="298">
        <v>6.0000000000000002E-5</v>
      </c>
      <c r="J1647" s="297" t="s">
        <v>2140</v>
      </c>
      <c r="K1647" s="280" t="s">
        <v>2117</v>
      </c>
      <c r="O1647" s="40"/>
      <c r="P1647" s="40"/>
      <c r="Q1647" s="40"/>
      <c r="R1647" s="40"/>
      <c r="S1647" s="40"/>
      <c r="T1647" s="40"/>
      <c r="U1647" s="40"/>
      <c r="V1647" s="40"/>
      <c r="W1647" s="40"/>
      <c r="X1647" s="40"/>
      <c r="Y1647" s="40"/>
    </row>
    <row r="1648" spans="1:25" ht="15" customHeight="1" x14ac:dyDescent="0.2">
      <c r="A1648" s="40"/>
      <c r="B1648" s="274" t="s">
        <v>347</v>
      </c>
      <c r="C1648" s="296" t="s">
        <v>3601</v>
      </c>
      <c r="D1648" s="274" t="s">
        <v>143</v>
      </c>
      <c r="E1648" s="274" t="s">
        <v>1165</v>
      </c>
      <c r="F1648" s="404" t="s">
        <v>348</v>
      </c>
      <c r="G1648" s="404"/>
      <c r="H1648" s="295" t="s">
        <v>165</v>
      </c>
      <c r="I1648" s="298">
        <v>1.8E-3</v>
      </c>
      <c r="J1648" s="297" t="s">
        <v>3602</v>
      </c>
      <c r="K1648" s="280" t="s">
        <v>2430</v>
      </c>
      <c r="O1648" s="40"/>
      <c r="P1648" s="40"/>
      <c r="Q1648" s="40"/>
      <c r="R1648" s="40"/>
      <c r="S1648" s="40"/>
      <c r="T1648" s="40"/>
      <c r="U1648" s="40"/>
      <c r="V1648" s="40"/>
      <c r="W1648" s="40"/>
      <c r="X1648" s="40"/>
      <c r="Y1648" s="40"/>
    </row>
    <row r="1649" spans="1:25" ht="15" customHeight="1" x14ac:dyDescent="0.2">
      <c r="A1649" s="40"/>
      <c r="B1649" s="274" t="s">
        <v>347</v>
      </c>
      <c r="C1649" s="296" t="s">
        <v>3842</v>
      </c>
      <c r="D1649" s="274" t="s">
        <v>143</v>
      </c>
      <c r="E1649" s="274" t="s">
        <v>1178</v>
      </c>
      <c r="F1649" s="404" t="s">
        <v>348</v>
      </c>
      <c r="G1649" s="404"/>
      <c r="H1649" s="295" t="s">
        <v>165</v>
      </c>
      <c r="I1649" s="298">
        <v>2.2000000000000001E-4</v>
      </c>
      <c r="J1649" s="297" t="s">
        <v>3843</v>
      </c>
      <c r="K1649" s="280" t="s">
        <v>2117</v>
      </c>
      <c r="O1649" s="40"/>
      <c r="P1649" s="40"/>
      <c r="Q1649" s="40"/>
      <c r="R1649" s="40"/>
      <c r="S1649" s="40"/>
      <c r="T1649" s="40"/>
      <c r="U1649" s="40"/>
      <c r="V1649" s="40"/>
      <c r="W1649" s="40"/>
      <c r="X1649" s="40"/>
      <c r="Y1649" s="40"/>
    </row>
    <row r="1650" spans="1:25" ht="15" customHeight="1" x14ac:dyDescent="0.2">
      <c r="A1650" s="40"/>
      <c r="B1650" s="274" t="s">
        <v>347</v>
      </c>
      <c r="C1650" s="296" t="s">
        <v>3838</v>
      </c>
      <c r="D1650" s="274" t="s">
        <v>143</v>
      </c>
      <c r="E1650" s="274" t="s">
        <v>1177</v>
      </c>
      <c r="F1650" s="404" t="s">
        <v>348</v>
      </c>
      <c r="G1650" s="404"/>
      <c r="H1650" s="295" t="s">
        <v>165</v>
      </c>
      <c r="I1650" s="298">
        <v>2.0000000000000002E-5</v>
      </c>
      <c r="J1650" s="297" t="s">
        <v>2142</v>
      </c>
      <c r="K1650" s="280" t="s">
        <v>2117</v>
      </c>
      <c r="O1650" s="40"/>
      <c r="P1650" s="40"/>
      <c r="Q1650" s="40"/>
      <c r="R1650" s="40"/>
      <c r="S1650" s="40"/>
      <c r="T1650" s="40"/>
      <c r="U1650" s="40"/>
      <c r="V1650" s="40"/>
      <c r="W1650" s="40"/>
      <c r="X1650" s="40"/>
      <c r="Y1650" s="40"/>
    </row>
    <row r="1651" spans="1:25" ht="15" customHeight="1" x14ac:dyDescent="0.2">
      <c r="A1651" s="40"/>
      <c r="B1651" s="274" t="s">
        <v>347</v>
      </c>
      <c r="C1651" s="296" t="s">
        <v>3839</v>
      </c>
      <c r="D1651" s="274" t="s">
        <v>143</v>
      </c>
      <c r="E1651" s="274" t="s">
        <v>1179</v>
      </c>
      <c r="F1651" s="404" t="s">
        <v>348</v>
      </c>
      <c r="G1651" s="404"/>
      <c r="H1651" s="295" t="s">
        <v>165</v>
      </c>
      <c r="I1651" s="298">
        <v>1.3999999999999999E-4</v>
      </c>
      <c r="J1651" s="297" t="s">
        <v>3840</v>
      </c>
      <c r="K1651" s="280" t="s">
        <v>2117</v>
      </c>
      <c r="O1651" s="40"/>
      <c r="P1651" s="40"/>
      <c r="Q1651" s="40"/>
      <c r="R1651" s="40"/>
      <c r="S1651" s="40"/>
      <c r="T1651" s="40"/>
      <c r="U1651" s="40"/>
      <c r="V1651" s="40"/>
      <c r="W1651" s="40"/>
      <c r="X1651" s="40"/>
      <c r="Y1651" s="40"/>
    </row>
    <row r="1652" spans="1:25" ht="15" customHeight="1" x14ac:dyDescent="0.2">
      <c r="A1652" s="40"/>
      <c r="B1652" s="274" t="s">
        <v>347</v>
      </c>
      <c r="C1652" s="296" t="s">
        <v>3834</v>
      </c>
      <c r="D1652" s="274" t="s">
        <v>143</v>
      </c>
      <c r="E1652" s="274" t="s">
        <v>1182</v>
      </c>
      <c r="F1652" s="404" t="s">
        <v>348</v>
      </c>
      <c r="G1652" s="404"/>
      <c r="H1652" s="295" t="s">
        <v>165</v>
      </c>
      <c r="I1652" s="298">
        <v>8.0000000000000007E-5</v>
      </c>
      <c r="J1652" s="297" t="s">
        <v>2147</v>
      </c>
      <c r="K1652" s="280" t="s">
        <v>2117</v>
      </c>
      <c r="O1652" s="40"/>
      <c r="P1652" s="40"/>
      <c r="Q1652" s="40"/>
      <c r="R1652" s="40"/>
      <c r="S1652" s="40"/>
      <c r="T1652" s="40"/>
      <c r="U1652" s="40"/>
      <c r="V1652" s="40"/>
      <c r="W1652" s="40"/>
      <c r="X1652" s="40"/>
      <c r="Y1652" s="40"/>
    </row>
    <row r="1653" spans="1:25" ht="15" customHeight="1" x14ac:dyDescent="0.2">
      <c r="A1653" s="40"/>
      <c r="B1653" s="274" t="s">
        <v>347</v>
      </c>
      <c r="C1653" s="296" t="s">
        <v>3604</v>
      </c>
      <c r="D1653" s="274" t="s">
        <v>143</v>
      </c>
      <c r="E1653" s="274" t="s">
        <v>1164</v>
      </c>
      <c r="F1653" s="404" t="s">
        <v>809</v>
      </c>
      <c r="G1653" s="404"/>
      <c r="H1653" s="295" t="s">
        <v>165</v>
      </c>
      <c r="I1653" s="298">
        <v>1.8E-3</v>
      </c>
      <c r="J1653" s="297" t="s">
        <v>2145</v>
      </c>
      <c r="K1653" s="280" t="s">
        <v>2144</v>
      </c>
      <c r="O1653" s="40"/>
      <c r="P1653" s="40"/>
      <c r="Q1653" s="40"/>
      <c r="R1653" s="40"/>
      <c r="S1653" s="40"/>
      <c r="T1653" s="40"/>
      <c r="U1653" s="40"/>
      <c r="V1653" s="40"/>
      <c r="W1653" s="40"/>
      <c r="X1653" s="40"/>
      <c r="Y1653" s="40"/>
    </row>
    <row r="1654" spans="1:25" ht="15" customHeight="1" x14ac:dyDescent="0.2">
      <c r="A1654" s="40"/>
      <c r="B1654" s="274" t="s">
        <v>347</v>
      </c>
      <c r="C1654" s="296" t="s">
        <v>3631</v>
      </c>
      <c r="D1654" s="274" t="s">
        <v>143</v>
      </c>
      <c r="E1654" s="274" t="s">
        <v>2435</v>
      </c>
      <c r="F1654" s="404" t="s">
        <v>348</v>
      </c>
      <c r="G1654" s="404"/>
      <c r="H1654" s="295" t="s">
        <v>165</v>
      </c>
      <c r="I1654" s="298">
        <v>4.0000000000000003E-5</v>
      </c>
      <c r="J1654" s="297" t="s">
        <v>2122</v>
      </c>
      <c r="K1654" s="280" t="s">
        <v>2117</v>
      </c>
      <c r="O1654" s="40"/>
      <c r="P1654" s="40"/>
      <c r="Q1654" s="40"/>
      <c r="R1654" s="40"/>
      <c r="S1654" s="40"/>
      <c r="T1654" s="40"/>
      <c r="U1654" s="40"/>
      <c r="V1654" s="40"/>
      <c r="W1654" s="40"/>
      <c r="X1654" s="40"/>
      <c r="Y1654" s="40"/>
    </row>
    <row r="1655" spans="1:25" ht="15" customHeight="1" x14ac:dyDescent="0.2">
      <c r="A1655" s="40"/>
      <c r="B1655" s="274" t="s">
        <v>347</v>
      </c>
      <c r="C1655" s="296" t="s">
        <v>3598</v>
      </c>
      <c r="D1655" s="274" t="s">
        <v>143</v>
      </c>
      <c r="E1655" s="274" t="s">
        <v>1159</v>
      </c>
      <c r="F1655" s="404" t="s">
        <v>348</v>
      </c>
      <c r="G1655" s="404"/>
      <c r="H1655" s="295" t="s">
        <v>165</v>
      </c>
      <c r="I1655" s="298">
        <v>5.9999999999999995E-4</v>
      </c>
      <c r="J1655" s="297" t="s">
        <v>3599</v>
      </c>
      <c r="K1655" s="280" t="s">
        <v>2560</v>
      </c>
      <c r="O1655" s="40"/>
      <c r="P1655" s="40"/>
      <c r="Q1655" s="40"/>
      <c r="R1655" s="40"/>
      <c r="S1655" s="40"/>
      <c r="T1655" s="40"/>
      <c r="U1655" s="40"/>
      <c r="V1655" s="40"/>
      <c r="W1655" s="40"/>
      <c r="X1655" s="40"/>
      <c r="Y1655" s="40"/>
    </row>
    <row r="1656" spans="1:25" ht="15" customHeight="1" x14ac:dyDescent="0.2">
      <c r="A1656" s="40"/>
      <c r="B1656" s="274" t="s">
        <v>347</v>
      </c>
      <c r="C1656" s="296" t="s">
        <v>3596</v>
      </c>
      <c r="D1656" s="274" t="s">
        <v>143</v>
      </c>
      <c r="E1656" s="274" t="s">
        <v>2437</v>
      </c>
      <c r="F1656" s="404" t="s">
        <v>348</v>
      </c>
      <c r="G1656" s="404"/>
      <c r="H1656" s="295" t="s">
        <v>165</v>
      </c>
      <c r="I1656" s="298">
        <v>2.4000000000000001E-4</v>
      </c>
      <c r="J1656" s="297" t="s">
        <v>3597</v>
      </c>
      <c r="K1656" s="280" t="s">
        <v>2117</v>
      </c>
      <c r="O1656" s="40"/>
      <c r="P1656" s="40"/>
      <c r="Q1656" s="40"/>
      <c r="R1656" s="40"/>
      <c r="S1656" s="40"/>
      <c r="T1656" s="40"/>
      <c r="U1656" s="40"/>
      <c r="V1656" s="40"/>
      <c r="W1656" s="40"/>
      <c r="X1656" s="40"/>
      <c r="Y1656" s="40"/>
    </row>
    <row r="1657" spans="1:25" ht="15" customHeight="1" x14ac:dyDescent="0.2">
      <c r="A1657" s="40"/>
      <c r="B1657" s="274" t="s">
        <v>347</v>
      </c>
      <c r="C1657" s="296" t="s">
        <v>3626</v>
      </c>
      <c r="D1657" s="274" t="s">
        <v>143</v>
      </c>
      <c r="E1657" s="274" t="s">
        <v>2434</v>
      </c>
      <c r="F1657" s="404" t="s">
        <v>348</v>
      </c>
      <c r="G1657" s="404"/>
      <c r="H1657" s="295" t="s">
        <v>2433</v>
      </c>
      <c r="I1657" s="298">
        <v>9.2000000000000003E-4</v>
      </c>
      <c r="J1657" s="297" t="s">
        <v>3627</v>
      </c>
      <c r="K1657" s="280" t="s">
        <v>2135</v>
      </c>
      <c r="O1657" s="40"/>
      <c r="P1657" s="40"/>
      <c r="Q1657" s="40"/>
      <c r="R1657" s="40"/>
      <c r="S1657" s="40"/>
      <c r="T1657" s="40"/>
      <c r="U1657" s="40"/>
      <c r="V1657" s="40"/>
      <c r="W1657" s="40"/>
      <c r="X1657" s="40"/>
      <c r="Y1657" s="40"/>
    </row>
    <row r="1658" spans="1:25" ht="15" customHeight="1" x14ac:dyDescent="0.2">
      <c r="A1658" s="40"/>
      <c r="B1658" s="274" t="s">
        <v>347</v>
      </c>
      <c r="C1658" s="296" t="s">
        <v>3829</v>
      </c>
      <c r="D1658" s="274" t="s">
        <v>143</v>
      </c>
      <c r="E1658" s="274" t="s">
        <v>2552</v>
      </c>
      <c r="F1658" s="404" t="s">
        <v>586</v>
      </c>
      <c r="G1658" s="404"/>
      <c r="H1658" s="295" t="s">
        <v>578</v>
      </c>
      <c r="I1658" s="298">
        <v>0.2</v>
      </c>
      <c r="J1658" s="297" t="s">
        <v>3640</v>
      </c>
      <c r="K1658" s="280" t="s">
        <v>3830</v>
      </c>
      <c r="O1658" s="40"/>
      <c r="P1658" s="40"/>
      <c r="Q1658" s="40"/>
      <c r="R1658" s="40"/>
      <c r="S1658" s="40"/>
      <c r="T1658" s="40"/>
      <c r="U1658" s="40"/>
      <c r="V1658" s="40"/>
      <c r="W1658" s="40"/>
      <c r="X1658" s="40"/>
      <c r="Y1658" s="40"/>
    </row>
    <row r="1659" spans="1:25" ht="15" customHeight="1" x14ac:dyDescent="0.2">
      <c r="A1659" s="40"/>
      <c r="B1659" s="274" t="s">
        <v>347</v>
      </c>
      <c r="C1659" s="296" t="s">
        <v>3836</v>
      </c>
      <c r="D1659" s="274" t="s">
        <v>143</v>
      </c>
      <c r="E1659" s="274" t="s">
        <v>1176</v>
      </c>
      <c r="F1659" s="404" t="s">
        <v>348</v>
      </c>
      <c r="G1659" s="404"/>
      <c r="H1659" s="295" t="s">
        <v>165</v>
      </c>
      <c r="I1659" s="298">
        <v>2.0000000000000002E-5</v>
      </c>
      <c r="J1659" s="297" t="s">
        <v>3837</v>
      </c>
      <c r="K1659" s="280" t="s">
        <v>2117</v>
      </c>
      <c r="O1659" s="40"/>
      <c r="P1659" s="40"/>
      <c r="Q1659" s="40"/>
      <c r="R1659" s="40"/>
      <c r="S1659" s="40"/>
      <c r="T1659" s="40"/>
      <c r="U1659" s="40"/>
      <c r="V1659" s="40"/>
      <c r="W1659" s="40"/>
      <c r="X1659" s="40"/>
      <c r="Y1659" s="40"/>
    </row>
    <row r="1660" spans="1:25" ht="15" customHeight="1" x14ac:dyDescent="0.2">
      <c r="A1660" s="40"/>
      <c r="B1660" s="274" t="s">
        <v>347</v>
      </c>
      <c r="C1660" s="296" t="s">
        <v>3613</v>
      </c>
      <c r="D1660" s="274" t="s">
        <v>143</v>
      </c>
      <c r="E1660" s="274" t="s">
        <v>1163</v>
      </c>
      <c r="F1660" s="404" t="s">
        <v>348</v>
      </c>
      <c r="G1660" s="404"/>
      <c r="H1660" s="295" t="s">
        <v>165</v>
      </c>
      <c r="I1660" s="298">
        <v>2.0000000000000002E-5</v>
      </c>
      <c r="J1660" s="297" t="s">
        <v>3614</v>
      </c>
      <c r="K1660" s="280" t="s">
        <v>2117</v>
      </c>
      <c r="O1660" s="40"/>
      <c r="P1660" s="40"/>
      <c r="Q1660" s="40"/>
      <c r="R1660" s="40"/>
      <c r="S1660" s="40"/>
      <c r="T1660" s="40"/>
      <c r="U1660" s="40"/>
      <c r="V1660" s="40"/>
      <c r="W1660" s="40"/>
      <c r="X1660" s="40"/>
      <c r="Y1660" s="40"/>
    </row>
    <row r="1661" spans="1:25" ht="15" customHeight="1" x14ac:dyDescent="0.2">
      <c r="A1661" s="40"/>
      <c r="B1661" s="274" t="s">
        <v>347</v>
      </c>
      <c r="C1661" s="296" t="s">
        <v>3646</v>
      </c>
      <c r="D1661" s="274" t="s">
        <v>143</v>
      </c>
      <c r="E1661" s="274" t="s">
        <v>3647</v>
      </c>
      <c r="F1661" s="404" t="s">
        <v>348</v>
      </c>
      <c r="G1661" s="404"/>
      <c r="H1661" s="295" t="s">
        <v>1160</v>
      </c>
      <c r="I1661" s="298">
        <v>3.2000000000000003E-4</v>
      </c>
      <c r="J1661" s="297" t="s">
        <v>3648</v>
      </c>
      <c r="K1661" s="280" t="s">
        <v>2117</v>
      </c>
      <c r="O1661" s="40"/>
      <c r="P1661" s="40"/>
      <c r="Q1661" s="40"/>
      <c r="R1661" s="40"/>
      <c r="S1661" s="40"/>
      <c r="T1661" s="40"/>
      <c r="U1661" s="40"/>
      <c r="V1661" s="40"/>
      <c r="W1661" s="40"/>
      <c r="X1661" s="40"/>
      <c r="Y1661" s="40"/>
    </row>
    <row r="1662" spans="1:25" ht="15" customHeight="1" x14ac:dyDescent="0.2">
      <c r="A1662" s="40"/>
      <c r="B1662" s="274" t="s">
        <v>347</v>
      </c>
      <c r="C1662" s="296" t="s">
        <v>3606</v>
      </c>
      <c r="D1662" s="274" t="s">
        <v>143</v>
      </c>
      <c r="E1662" s="274" t="s">
        <v>1166</v>
      </c>
      <c r="F1662" s="404" t="s">
        <v>809</v>
      </c>
      <c r="G1662" s="404"/>
      <c r="H1662" s="295" t="s">
        <v>1167</v>
      </c>
      <c r="I1662" s="298">
        <v>1.6000000000000001E-4</v>
      </c>
      <c r="J1662" s="297" t="s">
        <v>2136</v>
      </c>
      <c r="K1662" s="280" t="s">
        <v>2170</v>
      </c>
      <c r="L1662" s="281"/>
      <c r="O1662" s="40"/>
      <c r="P1662" s="40"/>
      <c r="Q1662" s="40"/>
      <c r="R1662" s="40"/>
      <c r="S1662" s="40"/>
      <c r="T1662" s="40"/>
      <c r="U1662" s="40"/>
      <c r="V1662" s="40"/>
      <c r="W1662" s="40"/>
      <c r="X1662" s="40"/>
      <c r="Y1662" s="40"/>
    </row>
    <row r="1663" spans="1:25" ht="15" customHeight="1" x14ac:dyDescent="0.2">
      <c r="A1663" s="40"/>
      <c r="B1663" s="274" t="s">
        <v>347</v>
      </c>
      <c r="C1663" s="296" t="s">
        <v>3832</v>
      </c>
      <c r="D1663" s="274" t="s">
        <v>143</v>
      </c>
      <c r="E1663" s="274" t="s">
        <v>1180</v>
      </c>
      <c r="F1663" s="404" t="s">
        <v>348</v>
      </c>
      <c r="G1663" s="404"/>
      <c r="H1663" s="295" t="s">
        <v>165</v>
      </c>
      <c r="I1663" s="298">
        <v>1.2E-4</v>
      </c>
      <c r="J1663" s="297" t="s">
        <v>1864</v>
      </c>
      <c r="K1663" s="280" t="s">
        <v>2117</v>
      </c>
      <c r="L1663" s="281"/>
      <c r="O1663" s="40"/>
      <c r="P1663" s="40"/>
      <c r="Q1663" s="40"/>
      <c r="R1663" s="40"/>
      <c r="S1663" s="40"/>
      <c r="T1663" s="40"/>
      <c r="U1663" s="40"/>
      <c r="V1663" s="40"/>
      <c r="W1663" s="40"/>
      <c r="X1663" s="40"/>
      <c r="Y1663" s="40"/>
    </row>
    <row r="1664" spans="1:25" ht="15" customHeight="1" x14ac:dyDescent="0.2">
      <c r="A1664" s="40"/>
      <c r="B1664" s="274" t="s">
        <v>347</v>
      </c>
      <c r="C1664" s="296" t="s">
        <v>3636</v>
      </c>
      <c r="D1664" s="274" t="s">
        <v>143</v>
      </c>
      <c r="E1664" s="274" t="s">
        <v>2432</v>
      </c>
      <c r="F1664" s="404" t="s">
        <v>348</v>
      </c>
      <c r="G1664" s="404"/>
      <c r="H1664" s="295" t="s">
        <v>2433</v>
      </c>
      <c r="I1664" s="298">
        <v>3.2000000000000003E-4</v>
      </c>
      <c r="J1664" s="297" t="s">
        <v>3637</v>
      </c>
      <c r="K1664" s="280" t="s">
        <v>2144</v>
      </c>
      <c r="L1664" s="281"/>
      <c r="O1664" s="40"/>
      <c r="P1664" s="40"/>
      <c r="Q1664" s="40"/>
      <c r="R1664" s="40"/>
      <c r="S1664" s="40"/>
      <c r="T1664" s="40"/>
      <c r="U1664" s="40"/>
      <c r="V1664" s="40"/>
      <c r="W1664" s="40"/>
      <c r="X1664" s="40"/>
      <c r="Y1664" s="40"/>
    </row>
    <row r="1665" spans="1:25" ht="15" customHeight="1" x14ac:dyDescent="0.2">
      <c r="A1665" s="40"/>
      <c r="B1665" s="274" t="s">
        <v>347</v>
      </c>
      <c r="C1665" s="296" t="s">
        <v>3594</v>
      </c>
      <c r="D1665" s="274" t="s">
        <v>143</v>
      </c>
      <c r="E1665" s="274" t="s">
        <v>1171</v>
      </c>
      <c r="F1665" s="404" t="s">
        <v>348</v>
      </c>
      <c r="G1665" s="404"/>
      <c r="H1665" s="295" t="s">
        <v>165</v>
      </c>
      <c r="I1665" s="298">
        <v>4.0000000000000003E-5</v>
      </c>
      <c r="J1665" s="297" t="s">
        <v>2139</v>
      </c>
      <c r="K1665" s="280" t="s">
        <v>2117</v>
      </c>
      <c r="L1665" s="281"/>
      <c r="O1665" s="40"/>
      <c r="P1665" s="40"/>
      <c r="Q1665" s="40"/>
      <c r="R1665" s="40"/>
      <c r="S1665" s="40"/>
      <c r="T1665" s="40"/>
      <c r="U1665" s="40"/>
      <c r="V1665" s="40"/>
      <c r="W1665" s="40"/>
      <c r="X1665" s="40"/>
      <c r="Y1665" s="40"/>
    </row>
    <row r="1666" spans="1:25" ht="15" customHeight="1" x14ac:dyDescent="0.2">
      <c r="A1666" s="40"/>
      <c r="B1666" s="274" t="s">
        <v>347</v>
      </c>
      <c r="C1666" s="296" t="s">
        <v>3635</v>
      </c>
      <c r="D1666" s="274" t="s">
        <v>143</v>
      </c>
      <c r="E1666" s="274" t="s">
        <v>1169</v>
      </c>
      <c r="F1666" s="404" t="s">
        <v>348</v>
      </c>
      <c r="G1666" s="404"/>
      <c r="H1666" s="295" t="s">
        <v>165</v>
      </c>
      <c r="I1666" s="298">
        <v>7.2000000000000005E-4</v>
      </c>
      <c r="J1666" s="297" t="s">
        <v>1868</v>
      </c>
      <c r="K1666" s="280" t="s">
        <v>2135</v>
      </c>
      <c r="L1666" s="281"/>
      <c r="O1666" s="40"/>
      <c r="P1666" s="40"/>
      <c r="Q1666" s="40"/>
      <c r="R1666" s="40"/>
      <c r="S1666" s="40"/>
      <c r="T1666" s="40"/>
      <c r="U1666" s="40"/>
      <c r="V1666" s="40"/>
      <c r="W1666" s="40"/>
      <c r="X1666" s="40"/>
      <c r="Y1666" s="40"/>
    </row>
    <row r="1667" spans="1:25" ht="15" customHeight="1" x14ac:dyDescent="0.2">
      <c r="A1667" s="40"/>
      <c r="B1667" s="274" t="s">
        <v>347</v>
      </c>
      <c r="C1667" s="296" t="s">
        <v>3645</v>
      </c>
      <c r="D1667" s="274" t="s">
        <v>143</v>
      </c>
      <c r="E1667" s="274" t="s">
        <v>1161</v>
      </c>
      <c r="F1667" s="404" t="s">
        <v>348</v>
      </c>
      <c r="G1667" s="404"/>
      <c r="H1667" s="295" t="s">
        <v>165</v>
      </c>
      <c r="I1667" s="298">
        <v>3.1899999999999998E-2</v>
      </c>
      <c r="J1667" s="297" t="s">
        <v>2143</v>
      </c>
      <c r="K1667" s="280" t="s">
        <v>2195</v>
      </c>
      <c r="L1667" s="281"/>
      <c r="O1667" s="40"/>
      <c r="P1667" s="40"/>
      <c r="Q1667" s="40"/>
      <c r="R1667" s="40"/>
      <c r="S1667" s="40"/>
      <c r="T1667" s="40"/>
      <c r="U1667" s="40"/>
      <c r="V1667" s="40"/>
      <c r="W1667" s="40"/>
      <c r="X1667" s="40"/>
      <c r="Y1667" s="40"/>
    </row>
    <row r="1668" spans="1:25" ht="15" customHeight="1" x14ac:dyDescent="0.2">
      <c r="A1668" s="40"/>
      <c r="B1668" s="274" t="s">
        <v>347</v>
      </c>
      <c r="C1668" s="296" t="s">
        <v>3828</v>
      </c>
      <c r="D1668" s="274" t="s">
        <v>143</v>
      </c>
      <c r="E1668" s="274" t="s">
        <v>1940</v>
      </c>
      <c r="F1668" s="404" t="s">
        <v>348</v>
      </c>
      <c r="G1668" s="404"/>
      <c r="H1668" s="295" t="s">
        <v>165</v>
      </c>
      <c r="I1668" s="298">
        <v>1</v>
      </c>
      <c r="J1668" s="297" t="s">
        <v>2556</v>
      </c>
      <c r="K1668" s="280" t="s">
        <v>2556</v>
      </c>
      <c r="L1668" s="281"/>
      <c r="O1668" s="40"/>
      <c r="P1668" s="40"/>
      <c r="Q1668" s="40"/>
      <c r="R1668" s="40"/>
      <c r="S1668" s="40"/>
      <c r="T1668" s="40"/>
      <c r="U1668" s="40"/>
      <c r="V1668" s="40"/>
      <c r="W1668" s="40"/>
      <c r="X1668" s="40"/>
      <c r="Y1668" s="40"/>
    </row>
    <row r="1669" spans="1:25" ht="15" customHeight="1" x14ac:dyDescent="0.2">
      <c r="A1669" s="40"/>
      <c r="B1669" s="275"/>
      <c r="C1669" s="275"/>
      <c r="D1669" s="275"/>
      <c r="E1669" s="275"/>
      <c r="F1669" s="275" t="s">
        <v>331</v>
      </c>
      <c r="G1669" s="302">
        <v>6.6</v>
      </c>
      <c r="H1669" s="275" t="s">
        <v>332</v>
      </c>
      <c r="I1669" s="302">
        <v>0</v>
      </c>
      <c r="J1669" s="275" t="s">
        <v>333</v>
      </c>
      <c r="K1669" s="302">
        <v>6.6</v>
      </c>
      <c r="L1669" s="281"/>
      <c r="O1669" s="40"/>
      <c r="P1669" s="40"/>
      <c r="Q1669" s="40"/>
      <c r="R1669" s="40"/>
      <c r="S1669" s="40"/>
      <c r="T1669" s="40"/>
      <c r="U1669" s="40"/>
      <c r="V1669" s="40"/>
      <c r="W1669" s="40"/>
      <c r="X1669" s="40"/>
      <c r="Y1669" s="40"/>
    </row>
    <row r="1670" spans="1:25" ht="15" customHeight="1" thickBot="1" x14ac:dyDescent="0.25">
      <c r="A1670" s="40"/>
      <c r="B1670" s="275"/>
      <c r="C1670" s="275"/>
      <c r="D1670" s="275"/>
      <c r="E1670" s="275"/>
      <c r="F1670" s="275" t="s">
        <v>334</v>
      </c>
      <c r="G1670" s="302">
        <v>501.19</v>
      </c>
      <c r="H1670" s="275"/>
      <c r="I1670" s="409" t="s">
        <v>335</v>
      </c>
      <c r="J1670" s="409"/>
      <c r="K1670" s="302">
        <v>2909.6</v>
      </c>
      <c r="L1670" s="281"/>
      <c r="O1670" s="40"/>
      <c r="P1670" s="40"/>
      <c r="Q1670" s="40"/>
      <c r="R1670" s="40"/>
      <c r="S1670" s="40"/>
      <c r="T1670" s="40"/>
      <c r="U1670" s="40"/>
      <c r="V1670" s="40"/>
      <c r="W1670" s="40"/>
      <c r="X1670" s="40"/>
      <c r="Y1670" s="40"/>
    </row>
    <row r="1671" spans="1:25" ht="15" customHeight="1" thickTop="1" x14ac:dyDescent="0.2">
      <c r="A1671" s="40"/>
      <c r="B1671" s="289"/>
      <c r="C1671" s="289"/>
      <c r="D1671" s="289"/>
      <c r="E1671" s="289"/>
      <c r="F1671" s="289"/>
      <c r="G1671" s="289"/>
      <c r="H1671" s="289"/>
      <c r="I1671" s="289"/>
      <c r="J1671" s="289"/>
      <c r="K1671" s="289"/>
      <c r="L1671" s="289"/>
      <c r="O1671" s="40"/>
      <c r="P1671" s="40"/>
      <c r="Q1671" s="40"/>
      <c r="R1671" s="40"/>
      <c r="S1671" s="40"/>
      <c r="T1671" s="40"/>
      <c r="U1671" s="40"/>
      <c r="V1671" s="40"/>
      <c r="W1671" s="40"/>
      <c r="X1671" s="40"/>
      <c r="Y1671" s="40"/>
    </row>
    <row r="1672" spans="1:25" ht="15" customHeight="1" x14ac:dyDescent="0.2">
      <c r="A1672" s="40"/>
      <c r="B1672" s="276" t="s">
        <v>2273</v>
      </c>
      <c r="C1672" s="277" t="s">
        <v>28</v>
      </c>
      <c r="D1672" s="276" t="s">
        <v>29</v>
      </c>
      <c r="E1672" s="276" t="s">
        <v>30</v>
      </c>
      <c r="F1672" s="405" t="s">
        <v>318</v>
      </c>
      <c r="G1672" s="405"/>
      <c r="H1672" s="284" t="s">
        <v>31</v>
      </c>
      <c r="I1672" s="277" t="s">
        <v>32</v>
      </c>
      <c r="J1672" s="277" t="s">
        <v>2407</v>
      </c>
      <c r="K1672" s="277" t="s">
        <v>33</v>
      </c>
      <c r="L1672" s="277" t="s">
        <v>35</v>
      </c>
      <c r="O1672" s="40"/>
      <c r="P1672" s="40"/>
      <c r="Q1672" s="40"/>
      <c r="R1672" s="40"/>
      <c r="S1672" s="40"/>
      <c r="T1672" s="40"/>
      <c r="U1672" s="40"/>
      <c r="V1672" s="40"/>
      <c r="W1672" s="40"/>
      <c r="X1672" s="40"/>
      <c r="Y1672" s="40"/>
    </row>
    <row r="1673" spans="1:25" ht="15" customHeight="1" x14ac:dyDescent="0.2">
      <c r="A1673" s="40"/>
      <c r="B1673" s="273" t="s">
        <v>319</v>
      </c>
      <c r="C1673" s="286" t="s">
        <v>2274</v>
      </c>
      <c r="D1673" s="273" t="s">
        <v>40</v>
      </c>
      <c r="E1673" s="273" t="s">
        <v>2275</v>
      </c>
      <c r="F1673" s="403" t="s">
        <v>343</v>
      </c>
      <c r="G1673" s="403"/>
      <c r="H1673" s="285" t="s">
        <v>44</v>
      </c>
      <c r="I1673" s="288">
        <v>1</v>
      </c>
      <c r="J1673" s="287"/>
      <c r="K1673" s="287">
        <v>246.89</v>
      </c>
      <c r="L1673" s="287">
        <v>246.89</v>
      </c>
      <c r="O1673" s="40"/>
      <c r="P1673" s="40"/>
      <c r="Q1673" s="40"/>
      <c r="R1673" s="40"/>
      <c r="S1673" s="40"/>
      <c r="T1673" s="40"/>
      <c r="U1673" s="40"/>
      <c r="V1673" s="40"/>
      <c r="W1673" s="40"/>
      <c r="X1673" s="40"/>
      <c r="Y1673" s="40"/>
    </row>
    <row r="1674" spans="1:25" ht="15" customHeight="1" x14ac:dyDescent="0.2">
      <c r="A1674" s="40"/>
      <c r="B1674" s="278" t="s">
        <v>321</v>
      </c>
      <c r="C1674" s="291" t="s">
        <v>623</v>
      </c>
      <c r="D1674" s="278" t="s">
        <v>40</v>
      </c>
      <c r="E1674" s="278" t="s">
        <v>624</v>
      </c>
      <c r="F1674" s="407" t="s">
        <v>324</v>
      </c>
      <c r="G1674" s="407"/>
      <c r="H1674" s="290" t="s">
        <v>325</v>
      </c>
      <c r="I1674" s="294">
        <v>0.47739999999999999</v>
      </c>
      <c r="J1674" s="294">
        <v>0</v>
      </c>
      <c r="K1674" s="292">
        <v>27.73</v>
      </c>
      <c r="L1674" s="292">
        <v>13.23</v>
      </c>
      <c r="O1674" s="40"/>
      <c r="P1674" s="40"/>
      <c r="Q1674" s="40"/>
      <c r="R1674" s="40"/>
      <c r="S1674" s="40"/>
      <c r="T1674" s="40"/>
      <c r="U1674" s="40"/>
      <c r="V1674" s="40"/>
      <c r="W1674" s="40"/>
      <c r="X1674" s="40"/>
      <c r="Y1674" s="40"/>
    </row>
    <row r="1675" spans="1:25" ht="15" customHeight="1" x14ac:dyDescent="0.2">
      <c r="A1675" s="40"/>
      <c r="B1675" s="278" t="s">
        <v>321</v>
      </c>
      <c r="C1675" s="291" t="s">
        <v>322</v>
      </c>
      <c r="D1675" s="278" t="s">
        <v>40</v>
      </c>
      <c r="E1675" s="278" t="s">
        <v>323</v>
      </c>
      <c r="F1675" s="407" t="s">
        <v>324</v>
      </c>
      <c r="G1675" s="407"/>
      <c r="H1675" s="290" t="s">
        <v>325</v>
      </c>
      <c r="I1675" s="294">
        <v>0.15040000000000001</v>
      </c>
      <c r="J1675" s="294">
        <v>0</v>
      </c>
      <c r="K1675" s="292">
        <v>23.08</v>
      </c>
      <c r="L1675" s="292">
        <v>3.47</v>
      </c>
      <c r="O1675" s="40"/>
      <c r="P1675" s="40"/>
      <c r="Q1675" s="40"/>
      <c r="R1675" s="40"/>
      <c r="S1675" s="40"/>
      <c r="T1675" s="40"/>
      <c r="U1675" s="40"/>
      <c r="V1675" s="40"/>
      <c r="W1675" s="40"/>
      <c r="X1675" s="40"/>
      <c r="Y1675" s="40"/>
    </row>
    <row r="1676" spans="1:25" ht="15" customHeight="1" x14ac:dyDescent="0.2">
      <c r="A1676" s="40"/>
      <c r="B1676" s="274" t="s">
        <v>347</v>
      </c>
      <c r="C1676" s="296" t="s">
        <v>2558</v>
      </c>
      <c r="D1676" s="274" t="s">
        <v>40</v>
      </c>
      <c r="E1676" s="274" t="s">
        <v>2559</v>
      </c>
      <c r="F1676" s="404" t="s">
        <v>348</v>
      </c>
      <c r="G1676" s="404"/>
      <c r="H1676" s="295" t="s">
        <v>44</v>
      </c>
      <c r="I1676" s="298">
        <v>1</v>
      </c>
      <c r="J1676" s="298">
        <v>0</v>
      </c>
      <c r="K1676" s="297">
        <v>216.94</v>
      </c>
      <c r="L1676" s="297">
        <v>216.94</v>
      </c>
      <c r="O1676" s="40"/>
      <c r="P1676" s="40"/>
      <c r="Q1676" s="40"/>
      <c r="R1676" s="40"/>
      <c r="S1676" s="40"/>
      <c r="T1676" s="40"/>
      <c r="U1676" s="40"/>
      <c r="V1676" s="40"/>
      <c r="W1676" s="40"/>
      <c r="X1676" s="40"/>
      <c r="Y1676" s="40"/>
    </row>
    <row r="1677" spans="1:25" ht="15" customHeight="1" x14ac:dyDescent="0.2">
      <c r="A1677" s="40"/>
      <c r="B1677" s="274" t="s">
        <v>347</v>
      </c>
      <c r="C1677" s="296" t="s">
        <v>859</v>
      </c>
      <c r="D1677" s="274" t="s">
        <v>40</v>
      </c>
      <c r="E1677" s="274" t="s">
        <v>860</v>
      </c>
      <c r="F1677" s="404" t="s">
        <v>348</v>
      </c>
      <c r="G1677" s="404"/>
      <c r="H1677" s="295" t="s">
        <v>65</v>
      </c>
      <c r="I1677" s="298">
        <v>0.2974</v>
      </c>
      <c r="J1677" s="298">
        <v>0</v>
      </c>
      <c r="K1677" s="297">
        <v>44.57</v>
      </c>
      <c r="L1677" s="297">
        <v>13.25</v>
      </c>
      <c r="O1677" s="40"/>
      <c r="P1677" s="40"/>
      <c r="Q1677" s="40"/>
      <c r="R1677" s="40"/>
      <c r="S1677" s="40"/>
      <c r="T1677" s="40"/>
      <c r="U1677" s="40"/>
      <c r="V1677" s="40"/>
      <c r="W1677" s="40"/>
      <c r="X1677" s="40"/>
      <c r="Y1677" s="40"/>
    </row>
    <row r="1678" spans="1:25" ht="15" customHeight="1" x14ac:dyDescent="0.2">
      <c r="A1678" s="40"/>
      <c r="B1678" s="275"/>
      <c r="C1678" s="275"/>
      <c r="D1678" s="275"/>
      <c r="E1678" s="275"/>
      <c r="F1678" s="275"/>
      <c r="G1678" s="275" t="s">
        <v>331</v>
      </c>
      <c r="H1678" s="302">
        <v>13.04</v>
      </c>
      <c r="I1678" s="275" t="s">
        <v>332</v>
      </c>
      <c r="J1678" s="302">
        <v>0</v>
      </c>
      <c r="K1678" s="275" t="s">
        <v>333</v>
      </c>
      <c r="L1678" s="302">
        <v>13.04</v>
      </c>
      <c r="O1678" s="40"/>
      <c r="P1678" s="40"/>
      <c r="Q1678" s="40"/>
      <c r="R1678" s="40"/>
      <c r="S1678" s="40"/>
      <c r="T1678" s="40"/>
      <c r="U1678" s="40"/>
      <c r="V1678" s="40"/>
      <c r="W1678" s="40"/>
      <c r="X1678" s="40"/>
      <c r="Y1678" s="40"/>
    </row>
    <row r="1679" spans="1:25" ht="15" customHeight="1" thickBot="1" x14ac:dyDescent="0.25">
      <c r="A1679" s="40"/>
      <c r="B1679" s="275"/>
      <c r="C1679" s="275"/>
      <c r="D1679" s="275"/>
      <c r="E1679" s="275"/>
      <c r="F1679" s="275"/>
      <c r="G1679" s="275" t="s">
        <v>334</v>
      </c>
      <c r="H1679" s="302">
        <v>51.37</v>
      </c>
      <c r="I1679" s="409"/>
      <c r="J1679" s="409" t="s">
        <v>335</v>
      </c>
      <c r="K1679" s="275"/>
      <c r="L1679" s="302">
        <v>298.26</v>
      </c>
      <c r="O1679" s="40"/>
      <c r="P1679" s="40"/>
      <c r="Q1679" s="40"/>
      <c r="R1679" s="40"/>
      <c r="S1679" s="40"/>
      <c r="T1679" s="40"/>
      <c r="U1679" s="40"/>
      <c r="V1679" s="40"/>
      <c r="W1679" s="40"/>
      <c r="X1679" s="40"/>
      <c r="Y1679" s="40"/>
    </row>
    <row r="1680" spans="1:25" ht="15" customHeight="1" thickTop="1" x14ac:dyDescent="0.2">
      <c r="A1680" s="40"/>
      <c r="B1680" s="289"/>
      <c r="C1680" s="289"/>
      <c r="D1680" s="289"/>
      <c r="E1680" s="289"/>
      <c r="F1680" s="289"/>
      <c r="G1680" s="289"/>
      <c r="H1680" s="289"/>
      <c r="I1680" s="289"/>
      <c r="J1680" s="289"/>
      <c r="K1680" s="289"/>
      <c r="L1680" s="289"/>
      <c r="O1680" s="40"/>
      <c r="P1680" s="40"/>
      <c r="Q1680" s="40"/>
      <c r="R1680" s="40"/>
      <c r="S1680" s="40"/>
      <c r="T1680" s="40"/>
      <c r="U1680" s="40"/>
      <c r="V1680" s="40"/>
      <c r="W1680" s="40"/>
      <c r="X1680" s="40"/>
      <c r="Y1680" s="40"/>
    </row>
    <row r="1681" spans="1:25" ht="15" customHeight="1" x14ac:dyDescent="0.2">
      <c r="A1681" s="40"/>
      <c r="B1681" s="276" t="s">
        <v>2276</v>
      </c>
      <c r="C1681" s="277" t="s">
        <v>28</v>
      </c>
      <c r="D1681" s="276" t="s">
        <v>29</v>
      </c>
      <c r="E1681" s="276" t="s">
        <v>30</v>
      </c>
      <c r="F1681" s="405" t="s">
        <v>318</v>
      </c>
      <c r="G1681" s="405"/>
      <c r="H1681" s="284" t="s">
        <v>31</v>
      </c>
      <c r="I1681" s="277" t="s">
        <v>32</v>
      </c>
      <c r="J1681" s="277" t="s">
        <v>2407</v>
      </c>
      <c r="K1681" s="277" t="s">
        <v>33</v>
      </c>
      <c r="L1681" s="277" t="s">
        <v>35</v>
      </c>
      <c r="O1681" s="40"/>
      <c r="P1681" s="40"/>
      <c r="Q1681" s="40"/>
      <c r="R1681" s="40"/>
      <c r="S1681" s="40"/>
      <c r="T1681" s="40"/>
      <c r="U1681" s="40"/>
      <c r="V1681" s="40"/>
      <c r="W1681" s="40"/>
      <c r="X1681" s="40"/>
      <c r="Y1681" s="40"/>
    </row>
    <row r="1682" spans="1:25" ht="15" customHeight="1" x14ac:dyDescent="0.2">
      <c r="A1682" s="40"/>
      <c r="B1682" s="273" t="s">
        <v>319</v>
      </c>
      <c r="C1682" s="286" t="s">
        <v>160</v>
      </c>
      <c r="D1682" s="273" t="s">
        <v>40</v>
      </c>
      <c r="E1682" s="273" t="s">
        <v>2277</v>
      </c>
      <c r="F1682" s="403" t="s">
        <v>343</v>
      </c>
      <c r="G1682" s="403"/>
      <c r="H1682" s="285" t="s">
        <v>44</v>
      </c>
      <c r="I1682" s="288">
        <v>1</v>
      </c>
      <c r="J1682" s="287"/>
      <c r="K1682" s="287">
        <v>85.14</v>
      </c>
      <c r="L1682" s="287">
        <v>85.14</v>
      </c>
      <c r="O1682" s="40"/>
      <c r="P1682" s="40"/>
      <c r="Q1682" s="40"/>
      <c r="R1682" s="40"/>
      <c r="S1682" s="40"/>
      <c r="T1682" s="40"/>
      <c r="U1682" s="40"/>
      <c r="V1682" s="40"/>
      <c r="W1682" s="40"/>
      <c r="X1682" s="40"/>
      <c r="Y1682" s="40"/>
    </row>
    <row r="1683" spans="1:25" ht="15" customHeight="1" x14ac:dyDescent="0.2">
      <c r="A1683" s="40"/>
      <c r="B1683" s="278" t="s">
        <v>321</v>
      </c>
      <c r="C1683" s="291" t="s">
        <v>371</v>
      </c>
      <c r="D1683" s="278" t="s">
        <v>40</v>
      </c>
      <c r="E1683" s="278" t="s">
        <v>372</v>
      </c>
      <c r="F1683" s="407" t="s">
        <v>324</v>
      </c>
      <c r="G1683" s="407"/>
      <c r="H1683" s="290" t="s">
        <v>325</v>
      </c>
      <c r="I1683" s="294">
        <v>0.1525</v>
      </c>
      <c r="J1683" s="294">
        <v>0</v>
      </c>
      <c r="K1683" s="292">
        <v>29.16</v>
      </c>
      <c r="L1683" s="292">
        <v>4.4400000000000004</v>
      </c>
      <c r="O1683" s="40"/>
      <c r="P1683" s="40"/>
      <c r="Q1683" s="40"/>
      <c r="R1683" s="40"/>
      <c r="S1683" s="40"/>
      <c r="T1683" s="40"/>
      <c r="U1683" s="40"/>
      <c r="V1683" s="40"/>
      <c r="W1683" s="40"/>
      <c r="X1683" s="40"/>
      <c r="Y1683" s="40"/>
    </row>
    <row r="1684" spans="1:25" ht="15" customHeight="1" x14ac:dyDescent="0.2">
      <c r="A1684" s="40"/>
      <c r="B1684" s="278" t="s">
        <v>321</v>
      </c>
      <c r="C1684" s="291" t="s">
        <v>322</v>
      </c>
      <c r="D1684" s="278" t="s">
        <v>40</v>
      </c>
      <c r="E1684" s="278" t="s">
        <v>323</v>
      </c>
      <c r="F1684" s="407" t="s">
        <v>324</v>
      </c>
      <c r="G1684" s="407"/>
      <c r="H1684" s="290" t="s">
        <v>325</v>
      </c>
      <c r="I1684" s="294">
        <v>4.8099999999999997E-2</v>
      </c>
      <c r="J1684" s="294">
        <v>0</v>
      </c>
      <c r="K1684" s="292">
        <v>23.08</v>
      </c>
      <c r="L1684" s="292">
        <v>1.1100000000000001</v>
      </c>
      <c r="O1684" s="40"/>
      <c r="P1684" s="40"/>
      <c r="Q1684" s="40"/>
      <c r="R1684" s="40"/>
      <c r="S1684" s="40"/>
      <c r="T1684" s="40"/>
      <c r="U1684" s="40"/>
      <c r="V1684" s="40"/>
      <c r="W1684" s="40"/>
      <c r="X1684" s="40"/>
      <c r="Y1684" s="40"/>
    </row>
    <row r="1685" spans="1:25" ht="15" customHeight="1" x14ac:dyDescent="0.2">
      <c r="A1685" s="40"/>
      <c r="B1685" s="274" t="s">
        <v>347</v>
      </c>
      <c r="C1685" s="296" t="s">
        <v>642</v>
      </c>
      <c r="D1685" s="274" t="s">
        <v>40</v>
      </c>
      <c r="E1685" s="274" t="s">
        <v>3775</v>
      </c>
      <c r="F1685" s="404" t="s">
        <v>348</v>
      </c>
      <c r="G1685" s="404"/>
      <c r="H1685" s="295" t="s">
        <v>44</v>
      </c>
      <c r="I1685" s="298">
        <v>2.1000000000000001E-2</v>
      </c>
      <c r="J1685" s="298">
        <v>0</v>
      </c>
      <c r="K1685" s="297">
        <v>4.49</v>
      </c>
      <c r="L1685" s="297">
        <v>0.09</v>
      </c>
      <c r="O1685" s="40"/>
      <c r="P1685" s="40"/>
      <c r="Q1685" s="40"/>
      <c r="R1685" s="40"/>
      <c r="S1685" s="40"/>
      <c r="T1685" s="40"/>
      <c r="U1685" s="40"/>
      <c r="V1685" s="40"/>
      <c r="W1685" s="40"/>
      <c r="X1685" s="40"/>
      <c r="Y1685" s="40"/>
    </row>
    <row r="1686" spans="1:25" ht="15" customHeight="1" x14ac:dyDescent="0.2">
      <c r="A1686" s="40"/>
      <c r="B1686" s="274" t="s">
        <v>347</v>
      </c>
      <c r="C1686" s="296" t="s">
        <v>643</v>
      </c>
      <c r="D1686" s="274" t="s">
        <v>40</v>
      </c>
      <c r="E1686" s="274" t="s">
        <v>3844</v>
      </c>
      <c r="F1686" s="404" t="s">
        <v>348</v>
      </c>
      <c r="G1686" s="404"/>
      <c r="H1686" s="295" t="s">
        <v>44</v>
      </c>
      <c r="I1686" s="298">
        <v>1</v>
      </c>
      <c r="J1686" s="298">
        <v>0</v>
      </c>
      <c r="K1686" s="297">
        <v>79.5</v>
      </c>
      <c r="L1686" s="297">
        <v>79.5</v>
      </c>
      <c r="O1686" s="40"/>
      <c r="P1686" s="40"/>
      <c r="Q1686" s="40"/>
      <c r="R1686" s="40"/>
      <c r="S1686" s="40"/>
      <c r="T1686" s="40"/>
      <c r="U1686" s="40"/>
      <c r="V1686" s="40"/>
      <c r="W1686" s="40"/>
      <c r="X1686" s="40"/>
      <c r="Y1686" s="40"/>
    </row>
    <row r="1687" spans="1:25" ht="15" customHeight="1" x14ac:dyDescent="0.2">
      <c r="A1687" s="40"/>
      <c r="B1687" s="275"/>
      <c r="C1687" s="275"/>
      <c r="D1687" s="275"/>
      <c r="E1687" s="275"/>
      <c r="F1687" s="275"/>
      <c r="G1687" s="275" t="s">
        <v>331</v>
      </c>
      <c r="H1687" s="302">
        <v>4.49</v>
      </c>
      <c r="I1687" s="275" t="s">
        <v>332</v>
      </c>
      <c r="J1687" s="302">
        <v>0</v>
      </c>
      <c r="K1687" s="275" t="s">
        <v>333</v>
      </c>
      <c r="L1687" s="302">
        <v>4.49</v>
      </c>
      <c r="O1687" s="40"/>
      <c r="P1687" s="40"/>
      <c r="Q1687" s="40"/>
      <c r="R1687" s="40"/>
      <c r="S1687" s="40"/>
      <c r="T1687" s="40"/>
      <c r="U1687" s="40"/>
      <c r="V1687" s="40"/>
      <c r="W1687" s="40"/>
      <c r="X1687" s="40"/>
      <c r="Y1687" s="40"/>
    </row>
    <row r="1688" spans="1:25" ht="15" customHeight="1" thickBot="1" x14ac:dyDescent="0.25">
      <c r="A1688" s="40"/>
      <c r="B1688" s="275"/>
      <c r="C1688" s="275"/>
      <c r="D1688" s="275"/>
      <c r="E1688" s="275"/>
      <c r="F1688" s="275"/>
      <c r="G1688" s="275" t="s">
        <v>334</v>
      </c>
      <c r="H1688" s="302">
        <v>17.71</v>
      </c>
      <c r="I1688" s="409"/>
      <c r="J1688" s="409" t="s">
        <v>335</v>
      </c>
      <c r="K1688" s="275"/>
      <c r="L1688" s="302">
        <v>102.85</v>
      </c>
      <c r="O1688" s="40"/>
      <c r="P1688" s="40"/>
      <c r="Q1688" s="40"/>
      <c r="R1688" s="40"/>
      <c r="S1688" s="40"/>
      <c r="T1688" s="40"/>
      <c r="U1688" s="40"/>
      <c r="V1688" s="40"/>
      <c r="W1688" s="40"/>
      <c r="X1688" s="40"/>
      <c r="Y1688" s="40"/>
    </row>
    <row r="1689" spans="1:25" ht="15" customHeight="1" thickTop="1" x14ac:dyDescent="0.2">
      <c r="A1689" s="40"/>
      <c r="B1689" s="289"/>
      <c r="C1689" s="289"/>
      <c r="D1689" s="289"/>
      <c r="E1689" s="289"/>
      <c r="F1689" s="289"/>
      <c r="G1689" s="289"/>
      <c r="H1689" s="289"/>
      <c r="I1689" s="289"/>
      <c r="J1689" s="289"/>
      <c r="K1689" s="289"/>
      <c r="L1689" s="289"/>
      <c r="O1689" s="40"/>
      <c r="P1689" s="40"/>
      <c r="Q1689" s="40"/>
      <c r="R1689" s="40"/>
      <c r="S1689" s="40"/>
      <c r="T1689" s="40"/>
      <c r="U1689" s="40"/>
      <c r="V1689" s="40"/>
      <c r="W1689" s="40"/>
      <c r="X1689" s="40"/>
      <c r="Y1689" s="40"/>
    </row>
    <row r="1690" spans="1:25" ht="15" customHeight="1" x14ac:dyDescent="0.2">
      <c r="A1690" s="40"/>
      <c r="B1690" s="276" t="s">
        <v>2278</v>
      </c>
      <c r="C1690" s="277" t="s">
        <v>28</v>
      </c>
      <c r="D1690" s="276" t="s">
        <v>29</v>
      </c>
      <c r="E1690" s="276" t="s">
        <v>30</v>
      </c>
      <c r="F1690" s="405" t="s">
        <v>318</v>
      </c>
      <c r="G1690" s="405"/>
      <c r="H1690" s="284" t="s">
        <v>31</v>
      </c>
      <c r="I1690" s="277" t="s">
        <v>32</v>
      </c>
      <c r="J1690" s="277" t="s">
        <v>2407</v>
      </c>
      <c r="K1690" s="277" t="s">
        <v>33</v>
      </c>
      <c r="L1690" s="277" t="s">
        <v>35</v>
      </c>
      <c r="O1690" s="40"/>
      <c r="P1690" s="40"/>
      <c r="Q1690" s="40"/>
      <c r="R1690" s="40"/>
      <c r="S1690" s="40"/>
      <c r="T1690" s="40"/>
      <c r="U1690" s="40"/>
      <c r="V1690" s="40"/>
      <c r="W1690" s="40"/>
      <c r="X1690" s="40"/>
      <c r="Y1690" s="40"/>
    </row>
    <row r="1691" spans="1:25" ht="15" customHeight="1" x14ac:dyDescent="0.2">
      <c r="A1691" s="40"/>
      <c r="B1691" s="273" t="s">
        <v>319</v>
      </c>
      <c r="C1691" s="286" t="s">
        <v>1492</v>
      </c>
      <c r="D1691" s="273" t="s">
        <v>196</v>
      </c>
      <c r="E1691" s="273" t="s">
        <v>3845</v>
      </c>
      <c r="F1691" s="403">
        <v>44.03</v>
      </c>
      <c r="G1691" s="403"/>
      <c r="H1691" s="285" t="s">
        <v>44</v>
      </c>
      <c r="I1691" s="288">
        <v>1</v>
      </c>
      <c r="J1691" s="287"/>
      <c r="K1691" s="287">
        <v>347.44</v>
      </c>
      <c r="L1691" s="287">
        <v>347.44</v>
      </c>
      <c r="O1691" s="40"/>
      <c r="P1691" s="40"/>
      <c r="Q1691" s="40"/>
      <c r="R1691" s="40"/>
      <c r="S1691" s="40"/>
      <c r="T1691" s="40"/>
      <c r="U1691" s="40"/>
      <c r="V1691" s="40"/>
      <c r="W1691" s="40"/>
      <c r="X1691" s="40"/>
      <c r="Y1691" s="40"/>
    </row>
    <row r="1692" spans="1:25" ht="15" customHeight="1" x14ac:dyDescent="0.2">
      <c r="A1692" s="40"/>
      <c r="B1692" s="274" t="s">
        <v>347</v>
      </c>
      <c r="C1692" s="296" t="s">
        <v>1685</v>
      </c>
      <c r="D1692" s="274" t="s">
        <v>196</v>
      </c>
      <c r="E1692" s="274" t="s">
        <v>3781</v>
      </c>
      <c r="F1692" s="404" t="s">
        <v>586</v>
      </c>
      <c r="G1692" s="404"/>
      <c r="H1692" s="295" t="s">
        <v>325</v>
      </c>
      <c r="I1692" s="298">
        <v>0.5</v>
      </c>
      <c r="J1692" s="298">
        <v>0</v>
      </c>
      <c r="K1692" s="297">
        <v>21.43</v>
      </c>
      <c r="L1692" s="297">
        <v>10.71</v>
      </c>
      <c r="O1692" s="40"/>
      <c r="P1692" s="40"/>
      <c r="Q1692" s="40"/>
      <c r="R1692" s="40"/>
      <c r="S1692" s="40"/>
      <c r="T1692" s="40"/>
      <c r="U1692" s="40"/>
      <c r="V1692" s="40"/>
      <c r="W1692" s="40"/>
      <c r="X1692" s="40"/>
      <c r="Y1692" s="40"/>
    </row>
    <row r="1693" spans="1:25" ht="15" customHeight="1" x14ac:dyDescent="0.2">
      <c r="A1693" s="40"/>
      <c r="B1693" s="274" t="s">
        <v>347</v>
      </c>
      <c r="C1693" s="296" t="s">
        <v>1686</v>
      </c>
      <c r="D1693" s="274" t="s">
        <v>196</v>
      </c>
      <c r="E1693" s="274" t="s">
        <v>3846</v>
      </c>
      <c r="F1693" s="404" t="s">
        <v>348</v>
      </c>
      <c r="G1693" s="404"/>
      <c r="H1693" s="295" t="s">
        <v>55</v>
      </c>
      <c r="I1693" s="298">
        <v>0.28000000000000003</v>
      </c>
      <c r="J1693" s="298">
        <v>0</v>
      </c>
      <c r="K1693" s="297">
        <v>0.19</v>
      </c>
      <c r="L1693" s="297">
        <v>0.05</v>
      </c>
      <c r="O1693" s="40"/>
      <c r="P1693" s="40"/>
      <c r="Q1693" s="40"/>
      <c r="R1693" s="40"/>
      <c r="S1693" s="40"/>
      <c r="T1693" s="40"/>
      <c r="U1693" s="40"/>
      <c r="V1693" s="40"/>
      <c r="W1693" s="40"/>
      <c r="X1693" s="40"/>
      <c r="Y1693" s="40"/>
    </row>
    <row r="1694" spans="1:25" ht="15" customHeight="1" x14ac:dyDescent="0.2">
      <c r="A1694" s="40"/>
      <c r="B1694" s="274" t="s">
        <v>347</v>
      </c>
      <c r="C1694" s="296" t="s">
        <v>1687</v>
      </c>
      <c r="D1694" s="274" t="s">
        <v>196</v>
      </c>
      <c r="E1694" s="274" t="s">
        <v>3847</v>
      </c>
      <c r="F1694" s="404" t="s">
        <v>348</v>
      </c>
      <c r="G1694" s="404"/>
      <c r="H1694" s="295" t="s">
        <v>44</v>
      </c>
      <c r="I1694" s="298">
        <v>1</v>
      </c>
      <c r="J1694" s="298">
        <v>0</v>
      </c>
      <c r="K1694" s="297">
        <v>327.31</v>
      </c>
      <c r="L1694" s="297">
        <v>327.31</v>
      </c>
      <c r="O1694" s="40"/>
      <c r="P1694" s="40"/>
      <c r="Q1694" s="40"/>
      <c r="R1694" s="40"/>
      <c r="S1694" s="40"/>
      <c r="T1694" s="40"/>
      <c r="U1694" s="40"/>
      <c r="V1694" s="40"/>
      <c r="W1694" s="40"/>
      <c r="X1694" s="40"/>
      <c r="Y1694" s="40"/>
    </row>
    <row r="1695" spans="1:25" ht="15" customHeight="1" x14ac:dyDescent="0.2">
      <c r="A1695" s="40"/>
      <c r="B1695" s="274" t="s">
        <v>347</v>
      </c>
      <c r="C1695" s="296" t="s">
        <v>1684</v>
      </c>
      <c r="D1695" s="274" t="s">
        <v>196</v>
      </c>
      <c r="E1695" s="274" t="s">
        <v>3779</v>
      </c>
      <c r="F1695" s="404" t="s">
        <v>586</v>
      </c>
      <c r="G1695" s="404"/>
      <c r="H1695" s="295" t="s">
        <v>325</v>
      </c>
      <c r="I1695" s="298">
        <v>0.3</v>
      </c>
      <c r="J1695" s="298">
        <v>0</v>
      </c>
      <c r="K1695" s="297">
        <v>31.24</v>
      </c>
      <c r="L1695" s="297">
        <v>9.3699999999999992</v>
      </c>
      <c r="O1695" s="40"/>
      <c r="P1695" s="40"/>
      <c r="Q1695" s="40"/>
      <c r="R1695" s="40"/>
      <c r="S1695" s="40"/>
      <c r="T1695" s="40"/>
      <c r="U1695" s="40"/>
      <c r="V1695" s="40"/>
      <c r="W1695" s="40"/>
      <c r="X1695" s="40"/>
      <c r="Y1695" s="40"/>
    </row>
    <row r="1696" spans="1:25" ht="15" customHeight="1" x14ac:dyDescent="0.2">
      <c r="A1696" s="40"/>
      <c r="B1696" s="275"/>
      <c r="C1696" s="275"/>
      <c r="D1696" s="275"/>
      <c r="E1696" s="275"/>
      <c r="F1696" s="275"/>
      <c r="G1696" s="275" t="s">
        <v>331</v>
      </c>
      <c r="H1696" s="302">
        <v>20.079999999999998</v>
      </c>
      <c r="I1696" s="275" t="s">
        <v>332</v>
      </c>
      <c r="J1696" s="302">
        <v>0</v>
      </c>
      <c r="K1696" s="275" t="s">
        <v>333</v>
      </c>
      <c r="L1696" s="302">
        <v>20.079999999999998</v>
      </c>
      <c r="O1696" s="40"/>
      <c r="P1696" s="40"/>
      <c r="Q1696" s="40"/>
      <c r="R1696" s="40"/>
      <c r="S1696" s="40"/>
      <c r="T1696" s="40"/>
      <c r="U1696" s="40"/>
      <c r="V1696" s="40"/>
      <c r="W1696" s="40"/>
      <c r="X1696" s="40"/>
      <c r="Y1696" s="40"/>
    </row>
    <row r="1697" spans="1:25" ht="15" customHeight="1" thickBot="1" x14ac:dyDescent="0.25">
      <c r="A1697" s="40"/>
      <c r="B1697" s="275"/>
      <c r="C1697" s="275"/>
      <c r="D1697" s="275"/>
      <c r="E1697" s="275"/>
      <c r="F1697" s="275"/>
      <c r="G1697" s="275" t="s">
        <v>334</v>
      </c>
      <c r="H1697" s="302">
        <v>72.3</v>
      </c>
      <c r="I1697" s="409"/>
      <c r="J1697" s="409" t="s">
        <v>335</v>
      </c>
      <c r="K1697" s="275"/>
      <c r="L1697" s="302">
        <v>419.74</v>
      </c>
      <c r="O1697" s="40"/>
      <c r="P1697" s="40"/>
      <c r="Q1697" s="40"/>
      <c r="R1697" s="40"/>
      <c r="S1697" s="40"/>
      <c r="T1697" s="40"/>
      <c r="U1697" s="40"/>
      <c r="V1697" s="40"/>
      <c r="W1697" s="40"/>
      <c r="X1697" s="40"/>
      <c r="Y1697" s="40"/>
    </row>
    <row r="1698" spans="1:25" ht="15" customHeight="1" thickTop="1" x14ac:dyDescent="0.2">
      <c r="A1698" s="40"/>
      <c r="B1698" s="289"/>
      <c r="C1698" s="289"/>
      <c r="D1698" s="289"/>
      <c r="E1698" s="289"/>
      <c r="F1698" s="289"/>
      <c r="G1698" s="289"/>
      <c r="H1698" s="289"/>
      <c r="I1698" s="289"/>
      <c r="J1698" s="289"/>
      <c r="K1698" s="289"/>
      <c r="L1698" s="289"/>
      <c r="O1698" s="40"/>
      <c r="P1698" s="40"/>
      <c r="Q1698" s="40"/>
      <c r="R1698" s="40"/>
      <c r="S1698" s="40"/>
      <c r="T1698" s="40"/>
      <c r="U1698" s="40"/>
      <c r="V1698" s="40"/>
      <c r="W1698" s="40"/>
      <c r="X1698" s="40"/>
      <c r="Y1698" s="40"/>
    </row>
    <row r="1699" spans="1:25" ht="15" customHeight="1" x14ac:dyDescent="0.2">
      <c r="A1699" s="40"/>
      <c r="B1699" s="276" t="s">
        <v>2279</v>
      </c>
      <c r="C1699" s="277" t="s">
        <v>28</v>
      </c>
      <c r="D1699" s="276" t="s">
        <v>29</v>
      </c>
      <c r="E1699" s="276" t="s">
        <v>30</v>
      </c>
      <c r="F1699" s="405" t="s">
        <v>318</v>
      </c>
      <c r="G1699" s="405"/>
      <c r="H1699" s="284" t="s">
        <v>31</v>
      </c>
      <c r="I1699" s="277" t="s">
        <v>32</v>
      </c>
      <c r="J1699" s="277" t="s">
        <v>2407</v>
      </c>
      <c r="K1699" s="277" t="s">
        <v>33</v>
      </c>
      <c r="L1699" s="277" t="s">
        <v>35</v>
      </c>
      <c r="O1699" s="40"/>
      <c r="P1699" s="40"/>
      <c r="Q1699" s="40"/>
      <c r="R1699" s="40"/>
      <c r="S1699" s="40"/>
      <c r="T1699" s="40"/>
      <c r="U1699" s="40"/>
      <c r="V1699" s="40"/>
      <c r="W1699" s="40"/>
      <c r="X1699" s="40"/>
      <c r="Y1699" s="40"/>
    </row>
    <row r="1700" spans="1:25" ht="15" customHeight="1" x14ac:dyDescent="0.2">
      <c r="A1700" s="40"/>
      <c r="B1700" s="273" t="s">
        <v>319</v>
      </c>
      <c r="C1700" s="286" t="s">
        <v>1941</v>
      </c>
      <c r="D1700" s="273" t="s">
        <v>196</v>
      </c>
      <c r="E1700" s="273" t="s">
        <v>3848</v>
      </c>
      <c r="F1700" s="403">
        <v>44.03</v>
      </c>
      <c r="G1700" s="403"/>
      <c r="H1700" s="285" t="s">
        <v>44</v>
      </c>
      <c r="I1700" s="288">
        <v>1</v>
      </c>
      <c r="J1700" s="287"/>
      <c r="K1700" s="287">
        <v>368.72</v>
      </c>
      <c r="L1700" s="287">
        <v>368.72</v>
      </c>
      <c r="O1700" s="40"/>
      <c r="P1700" s="40"/>
      <c r="Q1700" s="40"/>
      <c r="R1700" s="40"/>
      <c r="S1700" s="40"/>
      <c r="T1700" s="40"/>
      <c r="U1700" s="40"/>
      <c r="V1700" s="40"/>
      <c r="W1700" s="40"/>
      <c r="X1700" s="40"/>
      <c r="Y1700" s="40"/>
    </row>
    <row r="1701" spans="1:25" ht="15" customHeight="1" x14ac:dyDescent="0.2">
      <c r="A1701" s="40"/>
      <c r="B1701" s="274" t="s">
        <v>347</v>
      </c>
      <c r="C1701" s="296" t="s">
        <v>1997</v>
      </c>
      <c r="D1701" s="274" t="s">
        <v>196</v>
      </c>
      <c r="E1701" s="274" t="s">
        <v>3849</v>
      </c>
      <c r="F1701" s="404" t="s">
        <v>348</v>
      </c>
      <c r="G1701" s="404"/>
      <c r="H1701" s="295" t="s">
        <v>44</v>
      </c>
      <c r="I1701" s="298">
        <v>1</v>
      </c>
      <c r="J1701" s="298">
        <v>0</v>
      </c>
      <c r="K1701" s="297">
        <v>294.82</v>
      </c>
      <c r="L1701" s="297">
        <v>294.82</v>
      </c>
      <c r="O1701" s="40"/>
      <c r="P1701" s="40"/>
      <c r="Q1701" s="40"/>
      <c r="R1701" s="40"/>
      <c r="S1701" s="40"/>
      <c r="T1701" s="40"/>
      <c r="U1701" s="40"/>
      <c r="V1701" s="40"/>
      <c r="W1701" s="40"/>
      <c r="X1701" s="40"/>
      <c r="Y1701" s="40"/>
    </row>
    <row r="1702" spans="1:25" ht="15" customHeight="1" x14ac:dyDescent="0.2">
      <c r="A1702" s="40"/>
      <c r="B1702" s="274" t="s">
        <v>347</v>
      </c>
      <c r="C1702" s="296" t="s">
        <v>1684</v>
      </c>
      <c r="D1702" s="274" t="s">
        <v>196</v>
      </c>
      <c r="E1702" s="274" t="s">
        <v>3779</v>
      </c>
      <c r="F1702" s="404" t="s">
        <v>586</v>
      </c>
      <c r="G1702" s="404"/>
      <c r="H1702" s="295" t="s">
        <v>325</v>
      </c>
      <c r="I1702" s="298">
        <v>1.4</v>
      </c>
      <c r="J1702" s="298">
        <v>0</v>
      </c>
      <c r="K1702" s="297">
        <v>31.24</v>
      </c>
      <c r="L1702" s="297">
        <v>43.73</v>
      </c>
      <c r="O1702" s="40"/>
      <c r="P1702" s="40"/>
      <c r="Q1702" s="40"/>
      <c r="R1702" s="40"/>
      <c r="S1702" s="40"/>
      <c r="T1702" s="40"/>
      <c r="U1702" s="40"/>
      <c r="V1702" s="40"/>
      <c r="W1702" s="40"/>
      <c r="X1702" s="40"/>
      <c r="Y1702" s="40"/>
    </row>
    <row r="1703" spans="1:25" ht="15" customHeight="1" x14ac:dyDescent="0.2">
      <c r="A1703" s="40"/>
      <c r="B1703" s="274" t="s">
        <v>347</v>
      </c>
      <c r="C1703" s="296" t="s">
        <v>1685</v>
      </c>
      <c r="D1703" s="274" t="s">
        <v>196</v>
      </c>
      <c r="E1703" s="274" t="s">
        <v>3781</v>
      </c>
      <c r="F1703" s="404" t="s">
        <v>586</v>
      </c>
      <c r="G1703" s="404"/>
      <c r="H1703" s="295" t="s">
        <v>325</v>
      </c>
      <c r="I1703" s="298">
        <v>1.4</v>
      </c>
      <c r="J1703" s="298">
        <v>0</v>
      </c>
      <c r="K1703" s="297">
        <v>21.43</v>
      </c>
      <c r="L1703" s="297">
        <v>30</v>
      </c>
      <c r="O1703" s="40"/>
      <c r="P1703" s="40"/>
      <c r="Q1703" s="40"/>
      <c r="R1703" s="40"/>
      <c r="S1703" s="40"/>
      <c r="T1703" s="40"/>
      <c r="U1703" s="40"/>
      <c r="V1703" s="40"/>
      <c r="W1703" s="40"/>
      <c r="X1703" s="40"/>
      <c r="Y1703" s="40"/>
    </row>
    <row r="1704" spans="1:25" ht="15" customHeight="1" x14ac:dyDescent="0.2">
      <c r="A1704" s="40"/>
      <c r="B1704" s="274" t="s">
        <v>347</v>
      </c>
      <c r="C1704" s="296" t="s">
        <v>1686</v>
      </c>
      <c r="D1704" s="274" t="s">
        <v>196</v>
      </c>
      <c r="E1704" s="274" t="s">
        <v>3846</v>
      </c>
      <c r="F1704" s="404" t="s">
        <v>348</v>
      </c>
      <c r="G1704" s="404"/>
      <c r="H1704" s="295" t="s">
        <v>55</v>
      </c>
      <c r="I1704" s="298">
        <v>0.94</v>
      </c>
      <c r="J1704" s="298">
        <v>0</v>
      </c>
      <c r="K1704" s="297">
        <v>0.19</v>
      </c>
      <c r="L1704" s="297">
        <v>0.17</v>
      </c>
      <c r="O1704" s="40"/>
      <c r="P1704" s="40"/>
      <c r="Q1704" s="40"/>
      <c r="R1704" s="40"/>
      <c r="S1704" s="40"/>
      <c r="T1704" s="40"/>
      <c r="U1704" s="40"/>
      <c r="V1704" s="40"/>
      <c r="W1704" s="40"/>
      <c r="X1704" s="40"/>
      <c r="Y1704" s="40"/>
    </row>
    <row r="1705" spans="1:25" ht="15" customHeight="1" x14ac:dyDescent="0.2">
      <c r="A1705" s="40"/>
      <c r="B1705" s="275"/>
      <c r="C1705" s="275"/>
      <c r="D1705" s="275"/>
      <c r="E1705" s="275"/>
      <c r="F1705" s="275"/>
      <c r="G1705" s="275" t="s">
        <v>331</v>
      </c>
      <c r="H1705" s="302">
        <v>73.73</v>
      </c>
      <c r="I1705" s="275" t="s">
        <v>332</v>
      </c>
      <c r="J1705" s="302">
        <v>0</v>
      </c>
      <c r="K1705" s="275" t="s">
        <v>333</v>
      </c>
      <c r="L1705" s="302">
        <v>73.73</v>
      </c>
      <c r="O1705" s="40"/>
      <c r="P1705" s="40"/>
      <c r="Q1705" s="40"/>
      <c r="R1705" s="40"/>
      <c r="S1705" s="40"/>
      <c r="T1705" s="40"/>
      <c r="U1705" s="40"/>
      <c r="V1705" s="40"/>
      <c r="W1705" s="40"/>
      <c r="X1705" s="40"/>
      <c r="Y1705" s="40"/>
    </row>
    <row r="1706" spans="1:25" ht="15" customHeight="1" thickBot="1" x14ac:dyDescent="0.25">
      <c r="A1706" s="40"/>
      <c r="B1706" s="275"/>
      <c r="C1706" s="275"/>
      <c r="D1706" s="275"/>
      <c r="E1706" s="275"/>
      <c r="F1706" s="275"/>
      <c r="G1706" s="275" t="s">
        <v>334</v>
      </c>
      <c r="H1706" s="302">
        <v>76.73</v>
      </c>
      <c r="I1706" s="409"/>
      <c r="J1706" s="409" t="s">
        <v>335</v>
      </c>
      <c r="K1706" s="275"/>
      <c r="L1706" s="302">
        <v>445.45</v>
      </c>
      <c r="O1706" s="40"/>
      <c r="P1706" s="40"/>
      <c r="Q1706" s="40"/>
      <c r="R1706" s="40"/>
      <c r="S1706" s="40"/>
      <c r="T1706" s="40"/>
      <c r="U1706" s="40"/>
      <c r="V1706" s="40"/>
      <c r="W1706" s="40"/>
      <c r="X1706" s="40"/>
      <c r="Y1706" s="40"/>
    </row>
    <row r="1707" spans="1:25" ht="15" customHeight="1" thickTop="1" x14ac:dyDescent="0.2">
      <c r="A1707" s="40"/>
      <c r="B1707" s="289"/>
      <c r="C1707" s="289"/>
      <c r="D1707" s="289"/>
      <c r="E1707" s="289"/>
      <c r="F1707" s="289"/>
      <c r="G1707" s="289"/>
      <c r="H1707" s="289"/>
      <c r="I1707" s="289"/>
      <c r="J1707" s="289"/>
      <c r="K1707" s="289"/>
      <c r="L1707" s="289"/>
      <c r="O1707" s="40"/>
      <c r="P1707" s="40"/>
      <c r="Q1707" s="40"/>
      <c r="R1707" s="40"/>
      <c r="S1707" s="40"/>
      <c r="T1707" s="40"/>
      <c r="U1707" s="40"/>
      <c r="V1707" s="40"/>
      <c r="W1707" s="40"/>
      <c r="X1707" s="40"/>
      <c r="Y1707" s="40"/>
    </row>
    <row r="1708" spans="1:25" ht="15" customHeight="1" x14ac:dyDescent="0.2">
      <c r="A1708" s="40"/>
      <c r="B1708" s="276" t="s">
        <v>2280</v>
      </c>
      <c r="C1708" s="277" t="s">
        <v>28</v>
      </c>
      <c r="D1708" s="276" t="s">
        <v>29</v>
      </c>
      <c r="E1708" s="276" t="s">
        <v>30</v>
      </c>
      <c r="F1708" s="405" t="s">
        <v>318</v>
      </c>
      <c r="G1708" s="405"/>
      <c r="H1708" s="284" t="s">
        <v>31</v>
      </c>
      <c r="I1708" s="277" t="s">
        <v>32</v>
      </c>
      <c r="J1708" s="277" t="s">
        <v>33</v>
      </c>
      <c r="K1708" s="277" t="s">
        <v>35</v>
      </c>
      <c r="L1708" s="281"/>
      <c r="O1708" s="40"/>
      <c r="P1708" s="40"/>
      <c r="Q1708" s="40"/>
      <c r="R1708" s="40"/>
      <c r="S1708" s="40"/>
      <c r="T1708" s="40"/>
      <c r="U1708" s="40"/>
      <c r="V1708" s="40"/>
      <c r="W1708" s="40"/>
      <c r="X1708" s="40"/>
      <c r="Y1708" s="40"/>
    </row>
    <row r="1709" spans="1:25" ht="15" customHeight="1" x14ac:dyDescent="0.2">
      <c r="A1709" s="40"/>
      <c r="B1709" s="273" t="s">
        <v>319</v>
      </c>
      <c r="C1709" s="286" t="s">
        <v>259</v>
      </c>
      <c r="D1709" s="273" t="s">
        <v>143</v>
      </c>
      <c r="E1709" s="273" t="s">
        <v>260</v>
      </c>
      <c r="F1709" s="403" t="s">
        <v>861</v>
      </c>
      <c r="G1709" s="403"/>
      <c r="H1709" s="285" t="s">
        <v>165</v>
      </c>
      <c r="I1709" s="288">
        <v>1</v>
      </c>
      <c r="J1709" s="287">
        <v>271.99</v>
      </c>
      <c r="K1709" s="287">
        <v>271.99</v>
      </c>
      <c r="L1709" s="281"/>
      <c r="O1709" s="40"/>
      <c r="P1709" s="40"/>
      <c r="Q1709" s="40"/>
      <c r="R1709" s="40"/>
      <c r="S1709" s="40"/>
      <c r="T1709" s="40"/>
      <c r="U1709" s="40"/>
      <c r="V1709" s="40"/>
      <c r="W1709" s="40"/>
      <c r="X1709" s="40"/>
      <c r="Y1709" s="40"/>
    </row>
    <row r="1710" spans="1:25" ht="15" customHeight="1" x14ac:dyDescent="0.2">
      <c r="A1710" s="40"/>
      <c r="B1710" s="276" t="s">
        <v>27</v>
      </c>
      <c r="C1710" s="277" t="s">
        <v>28</v>
      </c>
      <c r="D1710" s="276" t="s">
        <v>29</v>
      </c>
      <c r="E1710" s="276" t="s">
        <v>30</v>
      </c>
      <c r="F1710" s="405" t="s">
        <v>318</v>
      </c>
      <c r="G1710" s="406"/>
      <c r="H1710" s="284" t="s">
        <v>31</v>
      </c>
      <c r="I1710" s="277" t="s">
        <v>32</v>
      </c>
      <c r="J1710" s="277" t="s">
        <v>33</v>
      </c>
      <c r="K1710" s="277" t="s">
        <v>35</v>
      </c>
      <c r="O1710" s="40"/>
      <c r="P1710" s="40"/>
      <c r="Q1710" s="40"/>
      <c r="R1710" s="40"/>
      <c r="S1710" s="40"/>
      <c r="T1710" s="40"/>
      <c r="U1710" s="40"/>
      <c r="V1710" s="40"/>
      <c r="W1710" s="40"/>
      <c r="X1710" s="40"/>
      <c r="Y1710" s="40"/>
    </row>
    <row r="1711" spans="1:25" ht="15" customHeight="1" x14ac:dyDescent="0.2">
      <c r="A1711" s="40"/>
      <c r="B1711" s="278" t="s">
        <v>319</v>
      </c>
      <c r="C1711" s="291" t="s">
        <v>663</v>
      </c>
      <c r="D1711" s="278" t="s">
        <v>143</v>
      </c>
      <c r="E1711" s="278" t="s">
        <v>664</v>
      </c>
      <c r="F1711" s="407" t="s">
        <v>577</v>
      </c>
      <c r="G1711" s="407"/>
      <c r="H1711" s="290" t="s">
        <v>578</v>
      </c>
      <c r="I1711" s="294">
        <v>0.5</v>
      </c>
      <c r="J1711" s="292" t="s">
        <v>3827</v>
      </c>
      <c r="K1711" s="293" t="s">
        <v>2191</v>
      </c>
      <c r="O1711" s="40"/>
      <c r="P1711" s="40"/>
      <c r="Q1711" s="40"/>
      <c r="R1711" s="40"/>
      <c r="S1711" s="40"/>
      <c r="T1711" s="40"/>
      <c r="U1711" s="40"/>
      <c r="V1711" s="40"/>
      <c r="W1711" s="40"/>
      <c r="X1711" s="40"/>
      <c r="Y1711" s="40"/>
    </row>
    <row r="1712" spans="1:25" ht="15" customHeight="1" x14ac:dyDescent="0.2">
      <c r="A1712" s="40"/>
      <c r="B1712" s="274" t="s">
        <v>347</v>
      </c>
      <c r="C1712" s="296" t="s">
        <v>3850</v>
      </c>
      <c r="D1712" s="274" t="s">
        <v>143</v>
      </c>
      <c r="E1712" s="274" t="s">
        <v>867</v>
      </c>
      <c r="F1712" s="404" t="s">
        <v>348</v>
      </c>
      <c r="G1712" s="404"/>
      <c r="H1712" s="295" t="s">
        <v>242</v>
      </c>
      <c r="I1712" s="298">
        <v>0.5</v>
      </c>
      <c r="J1712" s="297" t="s">
        <v>2151</v>
      </c>
      <c r="K1712" s="280" t="s">
        <v>2560</v>
      </c>
      <c r="O1712" s="40"/>
      <c r="P1712" s="40"/>
      <c r="Q1712" s="40"/>
      <c r="R1712" s="40"/>
      <c r="S1712" s="40"/>
      <c r="T1712" s="40"/>
      <c r="U1712" s="40"/>
      <c r="V1712" s="40"/>
      <c r="W1712" s="40"/>
      <c r="X1712" s="40"/>
      <c r="Y1712" s="40"/>
    </row>
    <row r="1713" spans="1:25" ht="15" customHeight="1" x14ac:dyDescent="0.2">
      <c r="A1713" s="40"/>
      <c r="B1713" s="274" t="s">
        <v>347</v>
      </c>
      <c r="C1713" s="296" t="s">
        <v>3851</v>
      </c>
      <c r="D1713" s="274" t="s">
        <v>143</v>
      </c>
      <c r="E1713" s="274" t="s">
        <v>872</v>
      </c>
      <c r="F1713" s="404" t="s">
        <v>348</v>
      </c>
      <c r="G1713" s="404"/>
      <c r="H1713" s="295" t="s">
        <v>165</v>
      </c>
      <c r="I1713" s="298">
        <v>1</v>
      </c>
      <c r="J1713" s="297" t="s">
        <v>3852</v>
      </c>
      <c r="K1713" s="280" t="s">
        <v>3852</v>
      </c>
      <c r="O1713" s="40"/>
      <c r="P1713" s="40"/>
      <c r="Q1713" s="40"/>
      <c r="R1713" s="40"/>
      <c r="S1713" s="40"/>
      <c r="T1713" s="40"/>
      <c r="U1713" s="40"/>
      <c r="V1713" s="40"/>
      <c r="W1713" s="40"/>
      <c r="X1713" s="40"/>
      <c r="Y1713" s="40"/>
    </row>
    <row r="1714" spans="1:25" ht="15" customHeight="1" x14ac:dyDescent="0.2">
      <c r="A1714" s="40"/>
      <c r="B1714" s="278" t="s">
        <v>319</v>
      </c>
      <c r="C1714" s="291" t="s">
        <v>575</v>
      </c>
      <c r="D1714" s="278" t="s">
        <v>143</v>
      </c>
      <c r="E1714" s="278" t="s">
        <v>576</v>
      </c>
      <c r="F1714" s="407" t="s">
        <v>577</v>
      </c>
      <c r="G1714" s="407"/>
      <c r="H1714" s="290" t="s">
        <v>578</v>
      </c>
      <c r="I1714" s="294">
        <v>0.5</v>
      </c>
      <c r="J1714" s="292" t="s">
        <v>3684</v>
      </c>
      <c r="K1714" s="293" t="s">
        <v>3853</v>
      </c>
      <c r="O1714" s="40"/>
      <c r="P1714" s="40"/>
      <c r="Q1714" s="40"/>
      <c r="R1714" s="40"/>
      <c r="S1714" s="40"/>
      <c r="T1714" s="40"/>
      <c r="U1714" s="40"/>
      <c r="V1714" s="40"/>
      <c r="W1714" s="40"/>
      <c r="X1714" s="40"/>
      <c r="Y1714" s="40"/>
    </row>
    <row r="1715" spans="1:25" ht="15" customHeight="1" x14ac:dyDescent="0.2">
      <c r="A1715" s="40"/>
      <c r="B1715" s="274" t="s">
        <v>347</v>
      </c>
      <c r="C1715" s="296" t="s">
        <v>3829</v>
      </c>
      <c r="D1715" s="274" t="s">
        <v>143</v>
      </c>
      <c r="E1715" s="274" t="s">
        <v>2552</v>
      </c>
      <c r="F1715" s="404" t="s">
        <v>586</v>
      </c>
      <c r="G1715" s="404"/>
      <c r="H1715" s="295" t="s">
        <v>578</v>
      </c>
      <c r="I1715" s="298">
        <v>0.5</v>
      </c>
      <c r="J1715" s="297" t="s">
        <v>3640</v>
      </c>
      <c r="K1715" s="280" t="s">
        <v>3854</v>
      </c>
      <c r="O1715" s="40"/>
      <c r="P1715" s="40"/>
      <c r="Q1715" s="40"/>
      <c r="R1715" s="40"/>
      <c r="S1715" s="40"/>
      <c r="T1715" s="40"/>
      <c r="U1715" s="40"/>
      <c r="V1715" s="40"/>
      <c r="W1715" s="40"/>
      <c r="X1715" s="40"/>
      <c r="Y1715" s="40"/>
    </row>
    <row r="1716" spans="1:25" ht="15" customHeight="1" x14ac:dyDescent="0.2">
      <c r="A1716" s="40"/>
      <c r="B1716" s="274" t="s">
        <v>347</v>
      </c>
      <c r="C1716" s="296" t="s">
        <v>3615</v>
      </c>
      <c r="D1716" s="274" t="s">
        <v>143</v>
      </c>
      <c r="E1716" s="274" t="s">
        <v>2418</v>
      </c>
      <c r="F1716" s="404" t="s">
        <v>586</v>
      </c>
      <c r="G1716" s="404"/>
      <c r="H1716" s="295" t="s">
        <v>578</v>
      </c>
      <c r="I1716" s="298">
        <v>0.5</v>
      </c>
      <c r="J1716" s="297" t="s">
        <v>2419</v>
      </c>
      <c r="K1716" s="280" t="s">
        <v>2537</v>
      </c>
      <c r="O1716" s="40"/>
      <c r="P1716" s="40"/>
      <c r="Q1716" s="40"/>
      <c r="R1716" s="40"/>
      <c r="S1716" s="40"/>
      <c r="T1716" s="40"/>
      <c r="U1716" s="40"/>
      <c r="V1716" s="40"/>
      <c r="W1716" s="40"/>
      <c r="X1716" s="40"/>
      <c r="Y1716" s="40"/>
    </row>
    <row r="1717" spans="1:25" ht="15" customHeight="1" x14ac:dyDescent="0.2">
      <c r="A1717" s="40"/>
      <c r="B1717" s="408" t="s">
        <v>2416</v>
      </c>
      <c r="C1717" s="406"/>
      <c r="D1717" s="406"/>
      <c r="E1717" s="406"/>
      <c r="F1717" s="406"/>
      <c r="G1717" s="406"/>
      <c r="H1717" s="406"/>
      <c r="I1717" s="406"/>
      <c r="J1717" s="406"/>
      <c r="K1717" s="406"/>
      <c r="O1717" s="40"/>
      <c r="P1717" s="40"/>
      <c r="Q1717" s="40"/>
      <c r="R1717" s="40"/>
      <c r="S1717" s="40"/>
      <c r="T1717" s="40"/>
      <c r="U1717" s="40"/>
      <c r="V1717" s="40"/>
      <c r="W1717" s="40"/>
      <c r="X1717" s="40"/>
      <c r="Y1717" s="40"/>
    </row>
    <row r="1718" spans="1:25" ht="15" customHeight="1" x14ac:dyDescent="0.2">
      <c r="A1718" s="40"/>
      <c r="B1718" s="276" t="s">
        <v>27</v>
      </c>
      <c r="C1718" s="277" t="s">
        <v>28</v>
      </c>
      <c r="D1718" s="276" t="s">
        <v>29</v>
      </c>
      <c r="E1718" s="276" t="s">
        <v>30</v>
      </c>
      <c r="F1718" s="405" t="s">
        <v>318</v>
      </c>
      <c r="G1718" s="406"/>
      <c r="H1718" s="284" t="s">
        <v>31</v>
      </c>
      <c r="I1718" s="277" t="s">
        <v>32</v>
      </c>
      <c r="J1718" s="277" t="s">
        <v>33</v>
      </c>
      <c r="K1718" s="277" t="s">
        <v>35</v>
      </c>
      <c r="O1718" s="40"/>
      <c r="P1718" s="40"/>
      <c r="Q1718" s="40"/>
      <c r="R1718" s="40"/>
      <c r="S1718" s="40"/>
      <c r="T1718" s="40"/>
      <c r="U1718" s="40"/>
      <c r="V1718" s="40"/>
      <c r="W1718" s="40"/>
      <c r="X1718" s="40"/>
      <c r="Y1718" s="40"/>
    </row>
    <row r="1719" spans="1:25" ht="15" customHeight="1" x14ac:dyDescent="0.2">
      <c r="A1719" s="40"/>
      <c r="B1719" s="274" t="s">
        <v>347</v>
      </c>
      <c r="C1719" s="296" t="s">
        <v>3839</v>
      </c>
      <c r="D1719" s="274" t="s">
        <v>143</v>
      </c>
      <c r="E1719" s="274" t="s">
        <v>1179</v>
      </c>
      <c r="F1719" s="404" t="s">
        <v>348</v>
      </c>
      <c r="G1719" s="404"/>
      <c r="H1719" s="295" t="s">
        <v>165</v>
      </c>
      <c r="I1719" s="298">
        <v>3.5E-4</v>
      </c>
      <c r="J1719" s="297" t="s">
        <v>3840</v>
      </c>
      <c r="K1719" s="280" t="s">
        <v>2117</v>
      </c>
      <c r="O1719" s="40"/>
      <c r="P1719" s="40"/>
      <c r="Q1719" s="40"/>
      <c r="R1719" s="40"/>
      <c r="S1719" s="40"/>
      <c r="T1719" s="40"/>
      <c r="U1719" s="40"/>
      <c r="V1719" s="40"/>
      <c r="W1719" s="40"/>
      <c r="X1719" s="40"/>
      <c r="Y1719" s="40"/>
    </row>
    <row r="1720" spans="1:25" ht="15" customHeight="1" x14ac:dyDescent="0.2">
      <c r="A1720" s="40"/>
      <c r="B1720" s="274" t="s">
        <v>347</v>
      </c>
      <c r="C1720" s="296" t="s">
        <v>3829</v>
      </c>
      <c r="D1720" s="274" t="s">
        <v>143</v>
      </c>
      <c r="E1720" s="274" t="s">
        <v>2552</v>
      </c>
      <c r="F1720" s="404" t="s">
        <v>586</v>
      </c>
      <c r="G1720" s="404"/>
      <c r="H1720" s="295" t="s">
        <v>578</v>
      </c>
      <c r="I1720" s="298">
        <v>0.5</v>
      </c>
      <c r="J1720" s="297" t="s">
        <v>3640</v>
      </c>
      <c r="K1720" s="280" t="s">
        <v>3854</v>
      </c>
      <c r="O1720" s="40"/>
      <c r="P1720" s="40"/>
      <c r="Q1720" s="40"/>
      <c r="R1720" s="40"/>
      <c r="S1720" s="40"/>
      <c r="T1720" s="40"/>
      <c r="U1720" s="40"/>
      <c r="V1720" s="40"/>
      <c r="W1720" s="40"/>
      <c r="X1720" s="40"/>
      <c r="Y1720" s="40"/>
    </row>
    <row r="1721" spans="1:25" ht="15" customHeight="1" x14ac:dyDescent="0.2">
      <c r="A1721" s="40"/>
      <c r="B1721" s="274" t="s">
        <v>347</v>
      </c>
      <c r="C1721" s="296" t="s">
        <v>3616</v>
      </c>
      <c r="D1721" s="274" t="s">
        <v>143</v>
      </c>
      <c r="E1721" s="274" t="s">
        <v>1170</v>
      </c>
      <c r="F1721" s="404" t="s">
        <v>809</v>
      </c>
      <c r="G1721" s="404"/>
      <c r="H1721" s="295" t="s">
        <v>165</v>
      </c>
      <c r="I1721" s="298">
        <v>0.1018</v>
      </c>
      <c r="J1721" s="297" t="s">
        <v>1858</v>
      </c>
      <c r="K1721" s="280" t="s">
        <v>2173</v>
      </c>
      <c r="O1721" s="40"/>
      <c r="P1721" s="40"/>
      <c r="Q1721" s="40"/>
      <c r="R1721" s="40"/>
      <c r="S1721" s="40"/>
      <c r="T1721" s="40"/>
      <c r="U1721" s="40"/>
      <c r="V1721" s="40"/>
      <c r="W1721" s="40"/>
      <c r="X1721" s="40"/>
      <c r="Y1721" s="40"/>
    </row>
    <row r="1722" spans="1:25" ht="15" customHeight="1" x14ac:dyDescent="0.2">
      <c r="A1722" s="40"/>
      <c r="B1722" s="274" t="s">
        <v>347</v>
      </c>
      <c r="C1722" s="296" t="s">
        <v>3646</v>
      </c>
      <c r="D1722" s="274" t="s">
        <v>143</v>
      </c>
      <c r="E1722" s="274" t="s">
        <v>3647</v>
      </c>
      <c r="F1722" s="404" t="s">
        <v>348</v>
      </c>
      <c r="G1722" s="404"/>
      <c r="H1722" s="295" t="s">
        <v>1160</v>
      </c>
      <c r="I1722" s="298">
        <v>8.0000000000000004E-4</v>
      </c>
      <c r="J1722" s="297" t="s">
        <v>3648</v>
      </c>
      <c r="K1722" s="280" t="s">
        <v>2117</v>
      </c>
      <c r="O1722" s="40"/>
      <c r="P1722" s="40"/>
      <c r="Q1722" s="40"/>
      <c r="R1722" s="40"/>
      <c r="S1722" s="40"/>
      <c r="T1722" s="40"/>
      <c r="U1722" s="40"/>
      <c r="V1722" s="40"/>
      <c r="W1722" s="40"/>
      <c r="X1722" s="40"/>
      <c r="Y1722" s="40"/>
    </row>
    <row r="1723" spans="1:25" ht="15" customHeight="1" x14ac:dyDescent="0.2">
      <c r="A1723" s="40"/>
      <c r="B1723" s="274" t="s">
        <v>347</v>
      </c>
      <c r="C1723" s="296" t="s">
        <v>3838</v>
      </c>
      <c r="D1723" s="274" t="s">
        <v>143</v>
      </c>
      <c r="E1723" s="274" t="s">
        <v>1177</v>
      </c>
      <c r="F1723" s="404" t="s">
        <v>348</v>
      </c>
      <c r="G1723" s="404"/>
      <c r="H1723" s="295" t="s">
        <v>165</v>
      </c>
      <c r="I1723" s="298">
        <v>5.0000000000000002E-5</v>
      </c>
      <c r="J1723" s="297" t="s">
        <v>2142</v>
      </c>
      <c r="K1723" s="280" t="s">
        <v>2117</v>
      </c>
      <c r="O1723" s="40"/>
      <c r="P1723" s="40"/>
      <c r="Q1723" s="40"/>
      <c r="R1723" s="40"/>
      <c r="S1723" s="40"/>
      <c r="T1723" s="40"/>
      <c r="U1723" s="40"/>
      <c r="V1723" s="40"/>
      <c r="W1723" s="40"/>
      <c r="X1723" s="40"/>
      <c r="Y1723" s="40"/>
    </row>
    <row r="1724" spans="1:25" ht="15" customHeight="1" x14ac:dyDescent="0.2">
      <c r="A1724" s="40"/>
      <c r="B1724" s="274" t="s">
        <v>347</v>
      </c>
      <c r="C1724" s="296" t="s">
        <v>3836</v>
      </c>
      <c r="D1724" s="274" t="s">
        <v>143</v>
      </c>
      <c r="E1724" s="274" t="s">
        <v>1176</v>
      </c>
      <c r="F1724" s="404" t="s">
        <v>348</v>
      </c>
      <c r="G1724" s="404"/>
      <c r="H1724" s="295" t="s">
        <v>165</v>
      </c>
      <c r="I1724" s="298">
        <v>5.0000000000000002E-5</v>
      </c>
      <c r="J1724" s="297" t="s">
        <v>3837</v>
      </c>
      <c r="K1724" s="280" t="s">
        <v>2117</v>
      </c>
      <c r="O1724" s="40"/>
      <c r="P1724" s="40"/>
      <c r="Q1724" s="40"/>
      <c r="R1724" s="40"/>
      <c r="S1724" s="40"/>
      <c r="T1724" s="40"/>
      <c r="U1724" s="40"/>
      <c r="V1724" s="40"/>
      <c r="W1724" s="40"/>
      <c r="X1724" s="40"/>
      <c r="Y1724" s="40"/>
    </row>
    <row r="1725" spans="1:25" ht="15" customHeight="1" x14ac:dyDescent="0.2">
      <c r="A1725" s="40"/>
      <c r="B1725" s="274" t="s">
        <v>347</v>
      </c>
      <c r="C1725" s="296" t="s">
        <v>3636</v>
      </c>
      <c r="D1725" s="274" t="s">
        <v>143</v>
      </c>
      <c r="E1725" s="274" t="s">
        <v>2432</v>
      </c>
      <c r="F1725" s="404" t="s">
        <v>348</v>
      </c>
      <c r="G1725" s="404"/>
      <c r="H1725" s="295" t="s">
        <v>2433</v>
      </c>
      <c r="I1725" s="298">
        <v>8.0000000000000004E-4</v>
      </c>
      <c r="J1725" s="297" t="s">
        <v>3637</v>
      </c>
      <c r="K1725" s="280" t="s">
        <v>2137</v>
      </c>
      <c r="O1725" s="40"/>
      <c r="P1725" s="40"/>
      <c r="Q1725" s="40"/>
      <c r="R1725" s="40"/>
      <c r="S1725" s="40"/>
      <c r="T1725" s="40"/>
      <c r="U1725" s="40"/>
      <c r="V1725" s="40"/>
      <c r="W1725" s="40"/>
      <c r="X1725" s="40"/>
      <c r="Y1725" s="40"/>
    </row>
    <row r="1726" spans="1:25" ht="15" customHeight="1" x14ac:dyDescent="0.2">
      <c r="A1726" s="40"/>
      <c r="B1726" s="274" t="s">
        <v>347</v>
      </c>
      <c r="C1726" s="296" t="s">
        <v>3631</v>
      </c>
      <c r="D1726" s="274" t="s">
        <v>143</v>
      </c>
      <c r="E1726" s="274" t="s">
        <v>2435</v>
      </c>
      <c r="F1726" s="404" t="s">
        <v>348</v>
      </c>
      <c r="G1726" s="404"/>
      <c r="H1726" s="295" t="s">
        <v>165</v>
      </c>
      <c r="I1726" s="298">
        <v>1E-4</v>
      </c>
      <c r="J1726" s="297" t="s">
        <v>2122</v>
      </c>
      <c r="K1726" s="280" t="s">
        <v>2135</v>
      </c>
      <c r="O1726" s="40"/>
      <c r="P1726" s="40"/>
      <c r="Q1726" s="40"/>
      <c r="R1726" s="40"/>
      <c r="S1726" s="40"/>
      <c r="T1726" s="40"/>
      <c r="U1726" s="40"/>
      <c r="V1726" s="40"/>
      <c r="W1726" s="40"/>
      <c r="X1726" s="40"/>
      <c r="Y1726" s="40"/>
    </row>
    <row r="1727" spans="1:25" ht="15" customHeight="1" x14ac:dyDescent="0.2">
      <c r="A1727" s="40"/>
      <c r="B1727" s="274" t="s">
        <v>347</v>
      </c>
      <c r="C1727" s="296" t="s">
        <v>3851</v>
      </c>
      <c r="D1727" s="274" t="s">
        <v>143</v>
      </c>
      <c r="E1727" s="274" t="s">
        <v>872</v>
      </c>
      <c r="F1727" s="404" t="s">
        <v>348</v>
      </c>
      <c r="G1727" s="404"/>
      <c r="H1727" s="295" t="s">
        <v>165</v>
      </c>
      <c r="I1727" s="298">
        <v>1</v>
      </c>
      <c r="J1727" s="297" t="s">
        <v>3852</v>
      </c>
      <c r="K1727" s="280" t="s">
        <v>3852</v>
      </c>
      <c r="O1727" s="40"/>
      <c r="P1727" s="40"/>
      <c r="Q1727" s="40"/>
      <c r="R1727" s="40"/>
      <c r="S1727" s="40"/>
      <c r="T1727" s="40"/>
      <c r="U1727" s="40"/>
      <c r="V1727" s="40"/>
      <c r="W1727" s="40"/>
      <c r="X1727" s="40"/>
      <c r="Y1727" s="40"/>
    </row>
    <row r="1728" spans="1:25" ht="15" customHeight="1" x14ac:dyDescent="0.2">
      <c r="A1728" s="40"/>
      <c r="B1728" s="274" t="s">
        <v>347</v>
      </c>
      <c r="C1728" s="296" t="s">
        <v>3834</v>
      </c>
      <c r="D1728" s="274" t="s">
        <v>143</v>
      </c>
      <c r="E1728" s="274" t="s">
        <v>1182</v>
      </c>
      <c r="F1728" s="404" t="s">
        <v>348</v>
      </c>
      <c r="G1728" s="404"/>
      <c r="H1728" s="295" t="s">
        <v>165</v>
      </c>
      <c r="I1728" s="298">
        <v>2.0000000000000001E-4</v>
      </c>
      <c r="J1728" s="297" t="s">
        <v>2147</v>
      </c>
      <c r="K1728" s="280" t="s">
        <v>2117</v>
      </c>
      <c r="O1728" s="40"/>
      <c r="P1728" s="40"/>
      <c r="Q1728" s="40"/>
      <c r="R1728" s="40"/>
      <c r="S1728" s="40"/>
      <c r="T1728" s="40"/>
      <c r="U1728" s="40"/>
      <c r="V1728" s="40"/>
      <c r="W1728" s="40"/>
      <c r="X1728" s="40"/>
      <c r="Y1728" s="40"/>
    </row>
    <row r="1729" spans="1:25" ht="15" customHeight="1" x14ac:dyDescent="0.2">
      <c r="A1729" s="40"/>
      <c r="B1729" s="274" t="s">
        <v>347</v>
      </c>
      <c r="C1729" s="296" t="s">
        <v>3604</v>
      </c>
      <c r="D1729" s="274" t="s">
        <v>143</v>
      </c>
      <c r="E1729" s="274" t="s">
        <v>1164</v>
      </c>
      <c r="F1729" s="404" t="s">
        <v>809</v>
      </c>
      <c r="G1729" s="404"/>
      <c r="H1729" s="295" t="s">
        <v>165</v>
      </c>
      <c r="I1729" s="298">
        <v>4.4999999999999997E-3</v>
      </c>
      <c r="J1729" s="297" t="s">
        <v>2145</v>
      </c>
      <c r="K1729" s="280" t="s">
        <v>2137</v>
      </c>
      <c r="O1729" s="40"/>
      <c r="P1729" s="40"/>
      <c r="Q1729" s="40"/>
      <c r="R1729" s="40"/>
      <c r="S1729" s="40"/>
      <c r="T1729" s="40"/>
      <c r="U1729" s="40"/>
      <c r="V1729" s="40"/>
      <c r="W1729" s="40"/>
      <c r="X1729" s="40"/>
      <c r="Y1729" s="40"/>
    </row>
    <row r="1730" spans="1:25" ht="15" customHeight="1" x14ac:dyDescent="0.2">
      <c r="A1730" s="40"/>
      <c r="B1730" s="274" t="s">
        <v>347</v>
      </c>
      <c r="C1730" s="296" t="s">
        <v>3626</v>
      </c>
      <c r="D1730" s="274" t="s">
        <v>143</v>
      </c>
      <c r="E1730" s="274" t="s">
        <v>2434</v>
      </c>
      <c r="F1730" s="404" t="s">
        <v>348</v>
      </c>
      <c r="G1730" s="404"/>
      <c r="H1730" s="295" t="s">
        <v>2433</v>
      </c>
      <c r="I1730" s="298">
        <v>2.3E-3</v>
      </c>
      <c r="J1730" s="297" t="s">
        <v>3627</v>
      </c>
      <c r="K1730" s="280" t="s">
        <v>2144</v>
      </c>
      <c r="O1730" s="40"/>
      <c r="P1730" s="40"/>
      <c r="Q1730" s="40"/>
      <c r="R1730" s="40"/>
      <c r="S1730" s="40"/>
      <c r="T1730" s="40"/>
      <c r="U1730" s="40"/>
      <c r="V1730" s="40"/>
      <c r="W1730" s="40"/>
      <c r="X1730" s="40"/>
      <c r="Y1730" s="40"/>
    </row>
    <row r="1731" spans="1:25" ht="15" customHeight="1" x14ac:dyDescent="0.2">
      <c r="A1731" s="40"/>
      <c r="B1731" s="274" t="s">
        <v>347</v>
      </c>
      <c r="C1731" s="296" t="s">
        <v>3842</v>
      </c>
      <c r="D1731" s="274" t="s">
        <v>143</v>
      </c>
      <c r="E1731" s="274" t="s">
        <v>1178</v>
      </c>
      <c r="F1731" s="404" t="s">
        <v>348</v>
      </c>
      <c r="G1731" s="404"/>
      <c r="H1731" s="295" t="s">
        <v>165</v>
      </c>
      <c r="I1731" s="298">
        <v>5.5000000000000003E-4</v>
      </c>
      <c r="J1731" s="297" t="s">
        <v>3843</v>
      </c>
      <c r="K1731" s="280" t="s">
        <v>2135</v>
      </c>
      <c r="O1731" s="40"/>
      <c r="P1731" s="40"/>
      <c r="Q1731" s="40"/>
      <c r="R1731" s="40"/>
      <c r="S1731" s="40"/>
      <c r="T1731" s="40"/>
      <c r="U1731" s="40"/>
      <c r="V1731" s="40"/>
      <c r="W1731" s="40"/>
      <c r="X1731" s="40"/>
      <c r="Y1731" s="40"/>
    </row>
    <row r="1732" spans="1:25" ht="15" customHeight="1" x14ac:dyDescent="0.2">
      <c r="A1732" s="40"/>
      <c r="B1732" s="274" t="s">
        <v>347</v>
      </c>
      <c r="C1732" s="296" t="s">
        <v>3583</v>
      </c>
      <c r="D1732" s="274" t="s">
        <v>143</v>
      </c>
      <c r="E1732" s="274" t="s">
        <v>1158</v>
      </c>
      <c r="F1732" s="404" t="s">
        <v>348</v>
      </c>
      <c r="G1732" s="404"/>
      <c r="H1732" s="295" t="s">
        <v>165</v>
      </c>
      <c r="I1732" s="298">
        <v>0.1018</v>
      </c>
      <c r="J1732" s="297" t="s">
        <v>1850</v>
      </c>
      <c r="K1732" s="280" t="s">
        <v>2175</v>
      </c>
      <c r="O1732" s="40"/>
      <c r="P1732" s="40"/>
      <c r="Q1732" s="40"/>
      <c r="R1732" s="40"/>
      <c r="S1732" s="40"/>
      <c r="T1732" s="40"/>
      <c r="U1732" s="40"/>
      <c r="V1732" s="40"/>
      <c r="W1732" s="40"/>
      <c r="X1732" s="40"/>
      <c r="Y1732" s="40"/>
    </row>
    <row r="1733" spans="1:25" ht="15" customHeight="1" x14ac:dyDescent="0.2">
      <c r="A1733" s="40"/>
      <c r="B1733" s="274" t="s">
        <v>347</v>
      </c>
      <c r="C1733" s="296" t="s">
        <v>3596</v>
      </c>
      <c r="D1733" s="274" t="s">
        <v>143</v>
      </c>
      <c r="E1733" s="274" t="s">
        <v>2437</v>
      </c>
      <c r="F1733" s="404" t="s">
        <v>348</v>
      </c>
      <c r="G1733" s="404"/>
      <c r="H1733" s="295" t="s">
        <v>165</v>
      </c>
      <c r="I1733" s="298">
        <v>5.9999999999999995E-4</v>
      </c>
      <c r="J1733" s="297" t="s">
        <v>3597</v>
      </c>
      <c r="K1733" s="280" t="s">
        <v>2117</v>
      </c>
      <c r="O1733" s="40"/>
      <c r="P1733" s="40"/>
      <c r="Q1733" s="40"/>
      <c r="R1733" s="40"/>
      <c r="S1733" s="40"/>
      <c r="T1733" s="40"/>
      <c r="U1733" s="40"/>
      <c r="V1733" s="40"/>
      <c r="W1733" s="40"/>
      <c r="X1733" s="40"/>
      <c r="Y1733" s="40"/>
    </row>
    <row r="1734" spans="1:25" ht="15" customHeight="1" x14ac:dyDescent="0.2">
      <c r="A1734" s="40"/>
      <c r="B1734" s="274" t="s">
        <v>347</v>
      </c>
      <c r="C1734" s="296" t="s">
        <v>3833</v>
      </c>
      <c r="D1734" s="274" t="s">
        <v>143</v>
      </c>
      <c r="E1734" s="274" t="s">
        <v>1181</v>
      </c>
      <c r="F1734" s="404" t="s">
        <v>348</v>
      </c>
      <c r="G1734" s="404"/>
      <c r="H1734" s="295" t="s">
        <v>165</v>
      </c>
      <c r="I1734" s="298">
        <v>2.0000000000000001E-4</v>
      </c>
      <c r="J1734" s="297" t="s">
        <v>2023</v>
      </c>
      <c r="K1734" s="280" t="s">
        <v>2135</v>
      </c>
      <c r="O1734" s="40"/>
      <c r="P1734" s="40"/>
      <c r="Q1734" s="40"/>
      <c r="R1734" s="40"/>
      <c r="S1734" s="40"/>
      <c r="T1734" s="40"/>
      <c r="U1734" s="40"/>
      <c r="V1734" s="40"/>
      <c r="W1734" s="40"/>
      <c r="X1734" s="40"/>
      <c r="Y1734" s="40"/>
    </row>
    <row r="1735" spans="1:25" ht="15" customHeight="1" x14ac:dyDescent="0.2">
      <c r="A1735" s="40"/>
      <c r="B1735" s="274" t="s">
        <v>347</v>
      </c>
      <c r="C1735" s="296" t="s">
        <v>3601</v>
      </c>
      <c r="D1735" s="274" t="s">
        <v>143</v>
      </c>
      <c r="E1735" s="274" t="s">
        <v>1165</v>
      </c>
      <c r="F1735" s="404" t="s">
        <v>348</v>
      </c>
      <c r="G1735" s="404"/>
      <c r="H1735" s="295" t="s">
        <v>165</v>
      </c>
      <c r="I1735" s="298">
        <v>4.4999999999999997E-3</v>
      </c>
      <c r="J1735" s="297" t="s">
        <v>3602</v>
      </c>
      <c r="K1735" s="280" t="s">
        <v>2133</v>
      </c>
      <c r="O1735" s="40"/>
      <c r="P1735" s="40"/>
      <c r="Q1735" s="40"/>
      <c r="R1735" s="40"/>
      <c r="S1735" s="40"/>
      <c r="T1735" s="40"/>
      <c r="U1735" s="40"/>
      <c r="V1735" s="40"/>
      <c r="W1735" s="40"/>
      <c r="X1735" s="40"/>
      <c r="Y1735" s="40"/>
    </row>
    <row r="1736" spans="1:25" ht="15" customHeight="1" x14ac:dyDescent="0.2">
      <c r="A1736" s="40"/>
      <c r="B1736" s="274" t="s">
        <v>347</v>
      </c>
      <c r="C1736" s="296" t="s">
        <v>3598</v>
      </c>
      <c r="D1736" s="274" t="s">
        <v>143</v>
      </c>
      <c r="E1736" s="274" t="s">
        <v>1159</v>
      </c>
      <c r="F1736" s="404" t="s">
        <v>348</v>
      </c>
      <c r="G1736" s="404"/>
      <c r="H1736" s="295" t="s">
        <v>165</v>
      </c>
      <c r="I1736" s="298">
        <v>1.5E-3</v>
      </c>
      <c r="J1736" s="297" t="s">
        <v>3599</v>
      </c>
      <c r="K1736" s="280" t="s">
        <v>2130</v>
      </c>
      <c r="O1736" s="40"/>
      <c r="P1736" s="40"/>
      <c r="Q1736" s="40"/>
      <c r="R1736" s="40"/>
      <c r="S1736" s="40"/>
      <c r="T1736" s="40"/>
      <c r="U1736" s="40"/>
      <c r="V1736" s="40"/>
      <c r="W1736" s="40"/>
      <c r="X1736" s="40"/>
      <c r="Y1736" s="40"/>
    </row>
    <row r="1737" spans="1:25" ht="15" customHeight="1" x14ac:dyDescent="0.2">
      <c r="A1737" s="40"/>
      <c r="B1737" s="274" t="s">
        <v>347</v>
      </c>
      <c r="C1737" s="296" t="s">
        <v>3615</v>
      </c>
      <c r="D1737" s="274" t="s">
        <v>143</v>
      </c>
      <c r="E1737" s="274" t="s">
        <v>2418</v>
      </c>
      <c r="F1737" s="404" t="s">
        <v>586</v>
      </c>
      <c r="G1737" s="404"/>
      <c r="H1737" s="295" t="s">
        <v>578</v>
      </c>
      <c r="I1737" s="298">
        <v>0.5</v>
      </c>
      <c r="J1737" s="297" t="s">
        <v>2419</v>
      </c>
      <c r="K1737" s="280" t="s">
        <v>2537</v>
      </c>
      <c r="O1737" s="40"/>
      <c r="P1737" s="40"/>
      <c r="Q1737" s="40"/>
      <c r="R1737" s="40"/>
      <c r="S1737" s="40"/>
      <c r="T1737" s="40"/>
      <c r="U1737" s="40"/>
      <c r="V1737" s="40"/>
      <c r="W1737" s="40"/>
      <c r="X1737" s="40"/>
      <c r="Y1737" s="40"/>
    </row>
    <row r="1738" spans="1:25" ht="15" customHeight="1" x14ac:dyDescent="0.2">
      <c r="A1738" s="40"/>
      <c r="B1738" s="274" t="s">
        <v>347</v>
      </c>
      <c r="C1738" s="296" t="s">
        <v>3606</v>
      </c>
      <c r="D1738" s="274" t="s">
        <v>143</v>
      </c>
      <c r="E1738" s="274" t="s">
        <v>1166</v>
      </c>
      <c r="F1738" s="404" t="s">
        <v>809</v>
      </c>
      <c r="G1738" s="404"/>
      <c r="H1738" s="295" t="s">
        <v>1167</v>
      </c>
      <c r="I1738" s="298">
        <v>4.0000000000000002E-4</v>
      </c>
      <c r="J1738" s="297" t="s">
        <v>2136</v>
      </c>
      <c r="K1738" s="280" t="s">
        <v>2196</v>
      </c>
      <c r="O1738" s="40"/>
      <c r="P1738" s="40"/>
      <c r="Q1738" s="40"/>
      <c r="R1738" s="40"/>
      <c r="S1738" s="40"/>
      <c r="T1738" s="40"/>
      <c r="U1738" s="40"/>
      <c r="V1738" s="40"/>
      <c r="W1738" s="40"/>
      <c r="X1738" s="40"/>
      <c r="Y1738" s="40"/>
    </row>
    <row r="1739" spans="1:25" ht="15" customHeight="1" x14ac:dyDescent="0.2">
      <c r="A1739" s="40"/>
      <c r="B1739" s="274" t="s">
        <v>347</v>
      </c>
      <c r="C1739" s="296" t="s">
        <v>3587</v>
      </c>
      <c r="D1739" s="274" t="s">
        <v>143</v>
      </c>
      <c r="E1739" s="274" t="s">
        <v>2436</v>
      </c>
      <c r="F1739" s="404" t="s">
        <v>348</v>
      </c>
      <c r="G1739" s="404"/>
      <c r="H1739" s="295" t="s">
        <v>165</v>
      </c>
      <c r="I1739" s="298">
        <v>2.0000000000000001E-4</v>
      </c>
      <c r="J1739" s="297" t="s">
        <v>3588</v>
      </c>
      <c r="K1739" s="280" t="s">
        <v>2117</v>
      </c>
      <c r="O1739" s="40"/>
      <c r="P1739" s="40"/>
      <c r="Q1739" s="40"/>
      <c r="R1739" s="40"/>
      <c r="S1739" s="40"/>
      <c r="T1739" s="40"/>
      <c r="U1739" s="40"/>
      <c r="V1739" s="40"/>
      <c r="W1739" s="40"/>
      <c r="X1739" s="40"/>
      <c r="Y1739" s="40"/>
    </row>
    <row r="1740" spans="1:25" ht="15" customHeight="1" x14ac:dyDescent="0.2">
      <c r="A1740" s="40"/>
      <c r="B1740" s="274" t="s">
        <v>347</v>
      </c>
      <c r="C1740" s="296" t="s">
        <v>3850</v>
      </c>
      <c r="D1740" s="274" t="s">
        <v>143</v>
      </c>
      <c r="E1740" s="274" t="s">
        <v>867</v>
      </c>
      <c r="F1740" s="404" t="s">
        <v>348</v>
      </c>
      <c r="G1740" s="404"/>
      <c r="H1740" s="295" t="s">
        <v>242</v>
      </c>
      <c r="I1740" s="298">
        <v>0.5</v>
      </c>
      <c r="J1740" s="297" t="s">
        <v>2151</v>
      </c>
      <c r="K1740" s="280" t="s">
        <v>2560</v>
      </c>
      <c r="O1740" s="40"/>
      <c r="P1740" s="40"/>
      <c r="Q1740" s="40"/>
      <c r="R1740" s="40"/>
      <c r="S1740" s="40"/>
      <c r="T1740" s="40"/>
      <c r="U1740" s="40"/>
      <c r="V1740" s="40"/>
      <c r="W1740" s="40"/>
      <c r="X1740" s="40"/>
      <c r="Y1740" s="40"/>
    </row>
    <row r="1741" spans="1:25" ht="15" customHeight="1" x14ac:dyDescent="0.2">
      <c r="A1741" s="40"/>
      <c r="B1741" s="274" t="s">
        <v>347</v>
      </c>
      <c r="C1741" s="296" t="s">
        <v>3635</v>
      </c>
      <c r="D1741" s="274" t="s">
        <v>143</v>
      </c>
      <c r="E1741" s="274" t="s">
        <v>1169</v>
      </c>
      <c r="F1741" s="404" t="s">
        <v>348</v>
      </c>
      <c r="G1741" s="404"/>
      <c r="H1741" s="295" t="s">
        <v>165</v>
      </c>
      <c r="I1741" s="298">
        <v>1.8E-3</v>
      </c>
      <c r="J1741" s="297" t="s">
        <v>1868</v>
      </c>
      <c r="K1741" s="280" t="s">
        <v>2125</v>
      </c>
      <c r="O1741" s="40"/>
      <c r="P1741" s="40"/>
      <c r="Q1741" s="40"/>
      <c r="R1741" s="40"/>
      <c r="S1741" s="40"/>
      <c r="T1741" s="40"/>
      <c r="U1741" s="40"/>
      <c r="V1741" s="40"/>
      <c r="W1741" s="40"/>
      <c r="X1741" s="40"/>
      <c r="Y1741" s="40"/>
    </row>
    <row r="1742" spans="1:25" ht="15" customHeight="1" x14ac:dyDescent="0.2">
      <c r="A1742" s="40"/>
      <c r="B1742" s="274" t="s">
        <v>347</v>
      </c>
      <c r="C1742" s="296" t="s">
        <v>3586</v>
      </c>
      <c r="D1742" s="274" t="s">
        <v>143</v>
      </c>
      <c r="E1742" s="274" t="s">
        <v>1162</v>
      </c>
      <c r="F1742" s="404" t="s">
        <v>348</v>
      </c>
      <c r="G1742" s="404"/>
      <c r="H1742" s="295" t="s">
        <v>165</v>
      </c>
      <c r="I1742" s="298">
        <v>1.4999999999999999E-4</v>
      </c>
      <c r="J1742" s="297" t="s">
        <v>2140</v>
      </c>
      <c r="K1742" s="280" t="s">
        <v>2117</v>
      </c>
      <c r="L1742" s="281"/>
      <c r="O1742" s="40"/>
      <c r="P1742" s="40"/>
      <c r="Q1742" s="40"/>
      <c r="R1742" s="40"/>
      <c r="S1742" s="40"/>
      <c r="T1742" s="40"/>
      <c r="U1742" s="40"/>
      <c r="V1742" s="40"/>
      <c r="W1742" s="40"/>
      <c r="X1742" s="40"/>
      <c r="Y1742" s="40"/>
    </row>
    <row r="1743" spans="1:25" ht="15" customHeight="1" x14ac:dyDescent="0.2">
      <c r="A1743" s="40"/>
      <c r="B1743" s="274" t="s">
        <v>347</v>
      </c>
      <c r="C1743" s="296" t="s">
        <v>3832</v>
      </c>
      <c r="D1743" s="274" t="s">
        <v>143</v>
      </c>
      <c r="E1743" s="274" t="s">
        <v>1180</v>
      </c>
      <c r="F1743" s="404" t="s">
        <v>348</v>
      </c>
      <c r="G1743" s="404"/>
      <c r="H1743" s="295" t="s">
        <v>165</v>
      </c>
      <c r="I1743" s="298">
        <v>2.9999999999999997E-4</v>
      </c>
      <c r="J1743" s="297" t="s">
        <v>1864</v>
      </c>
      <c r="K1743" s="280" t="s">
        <v>2135</v>
      </c>
      <c r="L1743" s="281"/>
      <c r="O1743" s="40"/>
      <c r="P1743" s="40"/>
      <c r="Q1743" s="40"/>
      <c r="R1743" s="40"/>
      <c r="S1743" s="40"/>
      <c r="T1743" s="40"/>
      <c r="U1743" s="40"/>
      <c r="V1743" s="40"/>
      <c r="W1743" s="40"/>
      <c r="X1743" s="40"/>
      <c r="Y1743" s="40"/>
    </row>
    <row r="1744" spans="1:25" ht="15" customHeight="1" x14ac:dyDescent="0.2">
      <c r="A1744" s="40"/>
      <c r="B1744" s="274" t="s">
        <v>347</v>
      </c>
      <c r="C1744" s="296" t="s">
        <v>3645</v>
      </c>
      <c r="D1744" s="274" t="s">
        <v>143</v>
      </c>
      <c r="E1744" s="274" t="s">
        <v>1161</v>
      </c>
      <c r="F1744" s="404" t="s">
        <v>348</v>
      </c>
      <c r="G1744" s="404"/>
      <c r="H1744" s="295" t="s">
        <v>165</v>
      </c>
      <c r="I1744" s="298">
        <v>7.9750000000000001E-2</v>
      </c>
      <c r="J1744" s="297" t="s">
        <v>2143</v>
      </c>
      <c r="K1744" s="280" t="s">
        <v>2127</v>
      </c>
      <c r="L1744" s="281"/>
      <c r="O1744" s="40"/>
      <c r="P1744" s="40"/>
      <c r="Q1744" s="40"/>
      <c r="R1744" s="40"/>
      <c r="S1744" s="40"/>
      <c r="T1744" s="40"/>
      <c r="U1744" s="40"/>
      <c r="V1744" s="40"/>
      <c r="W1744" s="40"/>
      <c r="X1744" s="40"/>
      <c r="Y1744" s="40"/>
    </row>
    <row r="1745" spans="1:25" ht="15" customHeight="1" x14ac:dyDescent="0.2">
      <c r="A1745" s="40"/>
      <c r="B1745" s="274" t="s">
        <v>347</v>
      </c>
      <c r="C1745" s="296" t="s">
        <v>3594</v>
      </c>
      <c r="D1745" s="274" t="s">
        <v>143</v>
      </c>
      <c r="E1745" s="274" t="s">
        <v>1171</v>
      </c>
      <c r="F1745" s="404" t="s">
        <v>348</v>
      </c>
      <c r="G1745" s="404"/>
      <c r="H1745" s="295" t="s">
        <v>165</v>
      </c>
      <c r="I1745" s="298">
        <v>1E-4</v>
      </c>
      <c r="J1745" s="297" t="s">
        <v>2139</v>
      </c>
      <c r="K1745" s="280" t="s">
        <v>2117</v>
      </c>
      <c r="L1745" s="281"/>
      <c r="O1745" s="40"/>
      <c r="P1745" s="40"/>
      <c r="Q1745" s="40"/>
      <c r="R1745" s="40"/>
      <c r="S1745" s="40"/>
      <c r="T1745" s="40"/>
      <c r="U1745" s="40"/>
      <c r="V1745" s="40"/>
      <c r="W1745" s="40"/>
      <c r="X1745" s="40"/>
      <c r="Y1745" s="40"/>
    </row>
    <row r="1746" spans="1:25" ht="15" customHeight="1" x14ac:dyDescent="0.2">
      <c r="A1746" s="40"/>
      <c r="B1746" s="274" t="s">
        <v>347</v>
      </c>
      <c r="C1746" s="296" t="s">
        <v>3634</v>
      </c>
      <c r="D1746" s="274" t="s">
        <v>143</v>
      </c>
      <c r="E1746" s="274" t="s">
        <v>1168</v>
      </c>
      <c r="F1746" s="404" t="s">
        <v>348</v>
      </c>
      <c r="G1746" s="404"/>
      <c r="H1746" s="295" t="s">
        <v>165</v>
      </c>
      <c r="I1746" s="298">
        <v>4.4999999999999997E-3</v>
      </c>
      <c r="J1746" s="297" t="s">
        <v>2138</v>
      </c>
      <c r="K1746" s="280" t="s">
        <v>2144</v>
      </c>
      <c r="L1746" s="281"/>
      <c r="O1746" s="40"/>
      <c r="P1746" s="40"/>
      <c r="Q1746" s="40"/>
      <c r="R1746" s="40"/>
      <c r="S1746" s="40"/>
      <c r="T1746" s="40"/>
      <c r="U1746" s="40"/>
      <c r="V1746" s="40"/>
      <c r="W1746" s="40"/>
      <c r="X1746" s="40"/>
      <c r="Y1746" s="40"/>
    </row>
    <row r="1747" spans="1:25" ht="15" customHeight="1" x14ac:dyDescent="0.2">
      <c r="A1747" s="40"/>
      <c r="B1747" s="274" t="s">
        <v>347</v>
      </c>
      <c r="C1747" s="296" t="s">
        <v>3613</v>
      </c>
      <c r="D1747" s="274" t="s">
        <v>143</v>
      </c>
      <c r="E1747" s="274" t="s">
        <v>1163</v>
      </c>
      <c r="F1747" s="404" t="s">
        <v>348</v>
      </c>
      <c r="G1747" s="404"/>
      <c r="H1747" s="295" t="s">
        <v>165</v>
      </c>
      <c r="I1747" s="298">
        <v>5.0000000000000002E-5</v>
      </c>
      <c r="J1747" s="297" t="s">
        <v>3614</v>
      </c>
      <c r="K1747" s="280" t="s">
        <v>2117</v>
      </c>
      <c r="L1747" s="281"/>
      <c r="O1747" s="40"/>
      <c r="P1747" s="40"/>
      <c r="Q1747" s="40"/>
      <c r="R1747" s="40"/>
      <c r="S1747" s="40"/>
      <c r="T1747" s="40"/>
      <c r="U1747" s="40"/>
      <c r="V1747" s="40"/>
      <c r="W1747" s="40"/>
      <c r="X1747" s="40"/>
      <c r="Y1747" s="40"/>
    </row>
    <row r="1748" spans="1:25" ht="15" customHeight="1" x14ac:dyDescent="0.2">
      <c r="A1748" s="40"/>
      <c r="B1748" s="275"/>
      <c r="C1748" s="275"/>
      <c r="D1748" s="275"/>
      <c r="E1748" s="275"/>
      <c r="F1748" s="275" t="s">
        <v>331</v>
      </c>
      <c r="G1748" s="302">
        <v>16.38</v>
      </c>
      <c r="H1748" s="275" t="s">
        <v>332</v>
      </c>
      <c r="I1748" s="302">
        <v>0</v>
      </c>
      <c r="J1748" s="275" t="s">
        <v>333</v>
      </c>
      <c r="K1748" s="302">
        <v>16.38</v>
      </c>
      <c r="L1748" s="281"/>
      <c r="O1748" s="40"/>
      <c r="P1748" s="40"/>
      <c r="Q1748" s="40"/>
      <c r="R1748" s="40"/>
      <c r="S1748" s="40"/>
      <c r="T1748" s="40"/>
      <c r="U1748" s="40"/>
      <c r="V1748" s="40"/>
      <c r="W1748" s="40"/>
      <c r="X1748" s="40"/>
      <c r="Y1748" s="40"/>
    </row>
    <row r="1749" spans="1:25" ht="15" customHeight="1" thickBot="1" x14ac:dyDescent="0.25">
      <c r="A1749" s="40"/>
      <c r="B1749" s="275"/>
      <c r="C1749" s="275"/>
      <c r="D1749" s="275"/>
      <c r="E1749" s="275"/>
      <c r="F1749" s="275" t="s">
        <v>334</v>
      </c>
      <c r="G1749" s="302">
        <v>56.6</v>
      </c>
      <c r="H1749" s="275"/>
      <c r="I1749" s="409" t="s">
        <v>335</v>
      </c>
      <c r="J1749" s="409"/>
      <c r="K1749" s="302">
        <v>328.59</v>
      </c>
      <c r="L1749" s="281"/>
      <c r="O1749" s="40"/>
      <c r="P1749" s="40"/>
      <c r="Q1749" s="40"/>
      <c r="R1749" s="40"/>
      <c r="S1749" s="40"/>
      <c r="T1749" s="40"/>
      <c r="U1749" s="40"/>
      <c r="V1749" s="40"/>
      <c r="W1749" s="40"/>
      <c r="X1749" s="40"/>
      <c r="Y1749" s="40"/>
    </row>
    <row r="1750" spans="1:25" ht="15" customHeight="1" thickTop="1" x14ac:dyDescent="0.2">
      <c r="A1750" s="40"/>
      <c r="B1750" s="289"/>
      <c r="C1750" s="289"/>
      <c r="D1750" s="289"/>
      <c r="E1750" s="289"/>
      <c r="F1750" s="289"/>
      <c r="G1750" s="289"/>
      <c r="H1750" s="289"/>
      <c r="I1750" s="289"/>
      <c r="J1750" s="289"/>
      <c r="K1750" s="289"/>
      <c r="L1750" s="289"/>
      <c r="O1750" s="40"/>
      <c r="P1750" s="40"/>
      <c r="Q1750" s="40"/>
      <c r="R1750" s="40"/>
      <c r="S1750" s="40"/>
      <c r="T1750" s="40"/>
      <c r="U1750" s="40"/>
      <c r="V1750" s="40"/>
      <c r="W1750" s="40"/>
      <c r="X1750" s="40"/>
      <c r="Y1750" s="40"/>
    </row>
    <row r="1751" spans="1:25" ht="15" customHeight="1" x14ac:dyDescent="0.2">
      <c r="A1751" s="40"/>
      <c r="B1751" s="276" t="s">
        <v>2281</v>
      </c>
      <c r="C1751" s="277" t="s">
        <v>28</v>
      </c>
      <c r="D1751" s="276" t="s">
        <v>29</v>
      </c>
      <c r="E1751" s="276" t="s">
        <v>30</v>
      </c>
      <c r="F1751" s="405" t="s">
        <v>318</v>
      </c>
      <c r="G1751" s="405"/>
      <c r="H1751" s="284" t="s">
        <v>31</v>
      </c>
      <c r="I1751" s="277" t="s">
        <v>32</v>
      </c>
      <c r="J1751" s="277" t="s">
        <v>33</v>
      </c>
      <c r="K1751" s="277" t="s">
        <v>35</v>
      </c>
      <c r="L1751" s="281"/>
      <c r="O1751" s="40"/>
      <c r="P1751" s="40"/>
      <c r="Q1751" s="40"/>
      <c r="R1751" s="40"/>
      <c r="S1751" s="40"/>
      <c r="T1751" s="40"/>
      <c r="U1751" s="40"/>
      <c r="V1751" s="40"/>
      <c r="W1751" s="40"/>
      <c r="X1751" s="40"/>
      <c r="Y1751" s="40"/>
    </row>
    <row r="1752" spans="1:25" ht="15" customHeight="1" x14ac:dyDescent="0.2">
      <c r="A1752" s="40"/>
      <c r="B1752" s="273" t="s">
        <v>319</v>
      </c>
      <c r="C1752" s="286" t="s">
        <v>261</v>
      </c>
      <c r="D1752" s="273" t="s">
        <v>143</v>
      </c>
      <c r="E1752" s="273" t="s">
        <v>262</v>
      </c>
      <c r="F1752" s="403" t="s">
        <v>861</v>
      </c>
      <c r="G1752" s="403"/>
      <c r="H1752" s="285" t="s">
        <v>165</v>
      </c>
      <c r="I1752" s="288">
        <v>1</v>
      </c>
      <c r="J1752" s="287">
        <v>812.9</v>
      </c>
      <c r="K1752" s="287">
        <v>812.9</v>
      </c>
      <c r="L1752" s="281"/>
      <c r="O1752" s="40"/>
      <c r="P1752" s="40"/>
      <c r="Q1752" s="40"/>
      <c r="R1752" s="40"/>
      <c r="S1752" s="40"/>
      <c r="T1752" s="40"/>
      <c r="U1752" s="40"/>
      <c r="V1752" s="40"/>
      <c r="W1752" s="40"/>
      <c r="X1752" s="40"/>
      <c r="Y1752" s="40"/>
    </row>
    <row r="1753" spans="1:25" ht="15" customHeight="1" x14ac:dyDescent="0.2">
      <c r="A1753" s="40"/>
      <c r="B1753" s="276" t="s">
        <v>27</v>
      </c>
      <c r="C1753" s="277" t="s">
        <v>28</v>
      </c>
      <c r="D1753" s="276" t="s">
        <v>29</v>
      </c>
      <c r="E1753" s="276" t="s">
        <v>30</v>
      </c>
      <c r="F1753" s="405" t="s">
        <v>318</v>
      </c>
      <c r="G1753" s="406"/>
      <c r="H1753" s="284" t="s">
        <v>31</v>
      </c>
      <c r="I1753" s="277" t="s">
        <v>32</v>
      </c>
      <c r="J1753" s="277" t="s">
        <v>33</v>
      </c>
      <c r="K1753" s="277" t="s">
        <v>35</v>
      </c>
      <c r="L1753" s="281"/>
      <c r="O1753" s="40"/>
      <c r="P1753" s="40"/>
      <c r="Q1753" s="40"/>
      <c r="R1753" s="40"/>
      <c r="S1753" s="40"/>
      <c r="T1753" s="40"/>
      <c r="U1753" s="40"/>
      <c r="V1753" s="40"/>
      <c r="W1753" s="40"/>
      <c r="X1753" s="40"/>
      <c r="Y1753" s="40"/>
    </row>
    <row r="1754" spans="1:25" ht="15" customHeight="1" x14ac:dyDescent="0.2">
      <c r="A1754" s="40"/>
      <c r="B1754" s="278" t="s">
        <v>319</v>
      </c>
      <c r="C1754" s="291" t="s">
        <v>663</v>
      </c>
      <c r="D1754" s="278" t="s">
        <v>143</v>
      </c>
      <c r="E1754" s="278" t="s">
        <v>664</v>
      </c>
      <c r="F1754" s="407" t="s">
        <v>577</v>
      </c>
      <c r="G1754" s="407"/>
      <c r="H1754" s="290" t="s">
        <v>578</v>
      </c>
      <c r="I1754" s="294">
        <v>0.5</v>
      </c>
      <c r="J1754" s="292" t="s">
        <v>3827</v>
      </c>
      <c r="K1754" s="293" t="s">
        <v>2191</v>
      </c>
      <c r="L1754" s="281"/>
      <c r="O1754" s="40"/>
      <c r="P1754" s="40"/>
      <c r="Q1754" s="40"/>
      <c r="R1754" s="40"/>
      <c r="S1754" s="40"/>
      <c r="T1754" s="40"/>
      <c r="U1754" s="40"/>
      <c r="V1754" s="40"/>
      <c r="W1754" s="40"/>
      <c r="X1754" s="40"/>
      <c r="Y1754" s="40"/>
    </row>
    <row r="1755" spans="1:25" ht="15" customHeight="1" x14ac:dyDescent="0.2">
      <c r="A1755" s="40"/>
      <c r="B1755" s="274" t="s">
        <v>347</v>
      </c>
      <c r="C1755" s="296" t="s">
        <v>3855</v>
      </c>
      <c r="D1755" s="274" t="s">
        <v>143</v>
      </c>
      <c r="E1755" s="274" t="s">
        <v>262</v>
      </c>
      <c r="F1755" s="404" t="s">
        <v>348</v>
      </c>
      <c r="G1755" s="404"/>
      <c r="H1755" s="295" t="s">
        <v>165</v>
      </c>
      <c r="I1755" s="298">
        <v>1</v>
      </c>
      <c r="J1755" s="297" t="s">
        <v>2561</v>
      </c>
      <c r="K1755" s="280" t="s">
        <v>2561</v>
      </c>
      <c r="L1755" s="281"/>
      <c r="O1755" s="40"/>
      <c r="P1755" s="40"/>
      <c r="Q1755" s="40"/>
      <c r="R1755" s="40"/>
      <c r="S1755" s="40"/>
      <c r="T1755" s="40"/>
      <c r="U1755" s="40"/>
      <c r="V1755" s="40"/>
      <c r="W1755" s="40"/>
      <c r="X1755" s="40"/>
      <c r="Y1755" s="40"/>
    </row>
    <row r="1756" spans="1:25" ht="15" customHeight="1" x14ac:dyDescent="0.2">
      <c r="A1756" s="40"/>
      <c r="B1756" s="274" t="s">
        <v>347</v>
      </c>
      <c r="C1756" s="296" t="s">
        <v>3829</v>
      </c>
      <c r="D1756" s="274" t="s">
        <v>143</v>
      </c>
      <c r="E1756" s="274" t="s">
        <v>2552</v>
      </c>
      <c r="F1756" s="404" t="s">
        <v>586</v>
      </c>
      <c r="G1756" s="404"/>
      <c r="H1756" s="295" t="s">
        <v>578</v>
      </c>
      <c r="I1756" s="298">
        <v>0.5</v>
      </c>
      <c r="J1756" s="297" t="s">
        <v>3640</v>
      </c>
      <c r="K1756" s="280" t="s">
        <v>3854</v>
      </c>
      <c r="L1756" s="281"/>
      <c r="O1756" s="40"/>
      <c r="P1756" s="40"/>
      <c r="Q1756" s="40"/>
      <c r="R1756" s="40"/>
      <c r="S1756" s="40"/>
      <c r="T1756" s="40"/>
      <c r="U1756" s="40"/>
      <c r="V1756" s="40"/>
      <c r="W1756" s="40"/>
      <c r="X1756" s="40"/>
      <c r="Y1756" s="40"/>
    </row>
    <row r="1757" spans="1:25" ht="15" customHeight="1" x14ac:dyDescent="0.2">
      <c r="A1757" s="40"/>
      <c r="B1757" s="274" t="s">
        <v>347</v>
      </c>
      <c r="C1757" s="296" t="s">
        <v>3850</v>
      </c>
      <c r="D1757" s="274" t="s">
        <v>143</v>
      </c>
      <c r="E1757" s="274" t="s">
        <v>867</v>
      </c>
      <c r="F1757" s="404" t="s">
        <v>348</v>
      </c>
      <c r="G1757" s="404"/>
      <c r="H1757" s="295" t="s">
        <v>242</v>
      </c>
      <c r="I1757" s="298">
        <v>0.42</v>
      </c>
      <c r="J1757" s="297" t="s">
        <v>2151</v>
      </c>
      <c r="K1757" s="280" t="s">
        <v>2166</v>
      </c>
      <c r="L1757" s="281"/>
      <c r="O1757" s="40"/>
      <c r="P1757" s="40"/>
      <c r="Q1757" s="40"/>
      <c r="R1757" s="40"/>
      <c r="S1757" s="40"/>
      <c r="T1757" s="40"/>
      <c r="U1757" s="40"/>
      <c r="V1757" s="40"/>
      <c r="W1757" s="40"/>
      <c r="X1757" s="40"/>
      <c r="Y1757" s="40"/>
    </row>
    <row r="1758" spans="1:25" ht="15" customHeight="1" x14ac:dyDescent="0.2">
      <c r="A1758" s="40"/>
      <c r="B1758" s="408" t="s">
        <v>2416</v>
      </c>
      <c r="C1758" s="406"/>
      <c r="D1758" s="406"/>
      <c r="E1758" s="406"/>
      <c r="F1758" s="406"/>
      <c r="G1758" s="406"/>
      <c r="H1758" s="406"/>
      <c r="I1758" s="406"/>
      <c r="J1758" s="406"/>
      <c r="K1758" s="406"/>
      <c r="O1758" s="40"/>
      <c r="P1758" s="40"/>
      <c r="Q1758" s="40"/>
      <c r="R1758" s="40"/>
      <c r="S1758" s="40"/>
      <c r="T1758" s="40"/>
      <c r="U1758" s="40"/>
      <c r="V1758" s="40"/>
      <c r="W1758" s="40"/>
      <c r="X1758" s="40"/>
      <c r="Y1758" s="40"/>
    </row>
    <row r="1759" spans="1:25" ht="15" customHeight="1" x14ac:dyDescent="0.2">
      <c r="A1759" s="40"/>
      <c r="B1759" s="276" t="s">
        <v>27</v>
      </c>
      <c r="C1759" s="277" t="s">
        <v>28</v>
      </c>
      <c r="D1759" s="276" t="s">
        <v>29</v>
      </c>
      <c r="E1759" s="276" t="s">
        <v>30</v>
      </c>
      <c r="F1759" s="405" t="s">
        <v>318</v>
      </c>
      <c r="G1759" s="406"/>
      <c r="H1759" s="284" t="s">
        <v>31</v>
      </c>
      <c r="I1759" s="277" t="s">
        <v>32</v>
      </c>
      <c r="J1759" s="277" t="s">
        <v>33</v>
      </c>
      <c r="K1759" s="277" t="s">
        <v>35</v>
      </c>
      <c r="O1759" s="40"/>
      <c r="P1759" s="40"/>
      <c r="Q1759" s="40"/>
      <c r="R1759" s="40"/>
      <c r="S1759" s="40"/>
      <c r="T1759" s="40"/>
      <c r="U1759" s="40"/>
      <c r="V1759" s="40"/>
      <c r="W1759" s="40"/>
      <c r="X1759" s="40"/>
      <c r="Y1759" s="40"/>
    </row>
    <row r="1760" spans="1:25" ht="15" customHeight="1" x14ac:dyDescent="0.2">
      <c r="A1760" s="40"/>
      <c r="B1760" s="274" t="s">
        <v>347</v>
      </c>
      <c r="C1760" s="296" t="s">
        <v>3635</v>
      </c>
      <c r="D1760" s="274" t="s">
        <v>143</v>
      </c>
      <c r="E1760" s="274" t="s">
        <v>1169</v>
      </c>
      <c r="F1760" s="404" t="s">
        <v>348</v>
      </c>
      <c r="G1760" s="404"/>
      <c r="H1760" s="295" t="s">
        <v>165</v>
      </c>
      <c r="I1760" s="298">
        <v>8.9999999999999998E-4</v>
      </c>
      <c r="J1760" s="297" t="s">
        <v>1868</v>
      </c>
      <c r="K1760" s="280" t="s">
        <v>2135</v>
      </c>
      <c r="O1760" s="40"/>
      <c r="P1760" s="40"/>
      <c r="Q1760" s="40"/>
      <c r="R1760" s="40"/>
      <c r="S1760" s="40"/>
      <c r="T1760" s="40"/>
      <c r="U1760" s="40"/>
      <c r="V1760" s="40"/>
      <c r="W1760" s="40"/>
      <c r="X1760" s="40"/>
      <c r="Y1760" s="40"/>
    </row>
    <row r="1761" spans="1:25" ht="15" customHeight="1" x14ac:dyDescent="0.2">
      <c r="A1761" s="40"/>
      <c r="B1761" s="274" t="s">
        <v>347</v>
      </c>
      <c r="C1761" s="296" t="s">
        <v>3583</v>
      </c>
      <c r="D1761" s="274" t="s">
        <v>143</v>
      </c>
      <c r="E1761" s="274" t="s">
        <v>1158</v>
      </c>
      <c r="F1761" s="404" t="s">
        <v>348</v>
      </c>
      <c r="G1761" s="404"/>
      <c r="H1761" s="295" t="s">
        <v>165</v>
      </c>
      <c r="I1761" s="298">
        <v>5.0900000000000001E-2</v>
      </c>
      <c r="J1761" s="297" t="s">
        <v>1850</v>
      </c>
      <c r="K1761" s="280" t="s">
        <v>2627</v>
      </c>
      <c r="O1761" s="40"/>
      <c r="P1761" s="40"/>
      <c r="Q1761" s="40"/>
      <c r="R1761" s="40"/>
      <c r="S1761" s="40"/>
      <c r="T1761" s="40"/>
      <c r="U1761" s="40"/>
      <c r="V1761" s="40"/>
      <c r="W1761" s="40"/>
      <c r="X1761" s="40"/>
      <c r="Y1761" s="40"/>
    </row>
    <row r="1762" spans="1:25" ht="15" customHeight="1" x14ac:dyDescent="0.2">
      <c r="A1762" s="40"/>
      <c r="B1762" s="274" t="s">
        <v>347</v>
      </c>
      <c r="C1762" s="296" t="s">
        <v>3850</v>
      </c>
      <c r="D1762" s="274" t="s">
        <v>143</v>
      </c>
      <c r="E1762" s="274" t="s">
        <v>867</v>
      </c>
      <c r="F1762" s="404" t="s">
        <v>348</v>
      </c>
      <c r="G1762" s="404"/>
      <c r="H1762" s="295" t="s">
        <v>242</v>
      </c>
      <c r="I1762" s="298">
        <v>0.42</v>
      </c>
      <c r="J1762" s="297" t="s">
        <v>2151</v>
      </c>
      <c r="K1762" s="280" t="s">
        <v>2166</v>
      </c>
      <c r="O1762" s="40"/>
      <c r="P1762" s="40"/>
      <c r="Q1762" s="40"/>
      <c r="R1762" s="40"/>
      <c r="S1762" s="40"/>
      <c r="T1762" s="40"/>
      <c r="U1762" s="40"/>
      <c r="V1762" s="40"/>
      <c r="W1762" s="40"/>
      <c r="X1762" s="40"/>
      <c r="Y1762" s="40"/>
    </row>
    <row r="1763" spans="1:25" ht="15" customHeight="1" x14ac:dyDescent="0.2">
      <c r="A1763" s="40"/>
      <c r="B1763" s="274" t="s">
        <v>347</v>
      </c>
      <c r="C1763" s="296" t="s">
        <v>3646</v>
      </c>
      <c r="D1763" s="274" t="s">
        <v>143</v>
      </c>
      <c r="E1763" s="274" t="s">
        <v>3647</v>
      </c>
      <c r="F1763" s="404" t="s">
        <v>348</v>
      </c>
      <c r="G1763" s="404"/>
      <c r="H1763" s="295" t="s">
        <v>1160</v>
      </c>
      <c r="I1763" s="298">
        <v>4.0000000000000002E-4</v>
      </c>
      <c r="J1763" s="297" t="s">
        <v>3648</v>
      </c>
      <c r="K1763" s="280" t="s">
        <v>2117</v>
      </c>
      <c r="O1763" s="40"/>
      <c r="P1763" s="40"/>
      <c r="Q1763" s="40"/>
      <c r="R1763" s="40"/>
      <c r="S1763" s="40"/>
      <c r="T1763" s="40"/>
      <c r="U1763" s="40"/>
      <c r="V1763" s="40"/>
      <c r="W1763" s="40"/>
      <c r="X1763" s="40"/>
      <c r="Y1763" s="40"/>
    </row>
    <row r="1764" spans="1:25" ht="15" customHeight="1" x14ac:dyDescent="0.2">
      <c r="A1764" s="40"/>
      <c r="B1764" s="274" t="s">
        <v>347</v>
      </c>
      <c r="C1764" s="296" t="s">
        <v>3604</v>
      </c>
      <c r="D1764" s="274" t="s">
        <v>143</v>
      </c>
      <c r="E1764" s="274" t="s">
        <v>1164</v>
      </c>
      <c r="F1764" s="404" t="s">
        <v>809</v>
      </c>
      <c r="G1764" s="404"/>
      <c r="H1764" s="295" t="s">
        <v>165</v>
      </c>
      <c r="I1764" s="298">
        <v>2.2499999999999998E-3</v>
      </c>
      <c r="J1764" s="297" t="s">
        <v>2145</v>
      </c>
      <c r="K1764" s="280" t="s">
        <v>2144</v>
      </c>
      <c r="O1764" s="40"/>
      <c r="P1764" s="40"/>
      <c r="Q1764" s="40"/>
      <c r="R1764" s="40"/>
      <c r="S1764" s="40"/>
      <c r="T1764" s="40"/>
      <c r="U1764" s="40"/>
      <c r="V1764" s="40"/>
      <c r="W1764" s="40"/>
      <c r="X1764" s="40"/>
      <c r="Y1764" s="40"/>
    </row>
    <row r="1765" spans="1:25" ht="15" customHeight="1" x14ac:dyDescent="0.2">
      <c r="A1765" s="40"/>
      <c r="B1765" s="274" t="s">
        <v>347</v>
      </c>
      <c r="C1765" s="296" t="s">
        <v>3598</v>
      </c>
      <c r="D1765" s="274" t="s">
        <v>143</v>
      </c>
      <c r="E1765" s="274" t="s">
        <v>1159</v>
      </c>
      <c r="F1765" s="404" t="s">
        <v>348</v>
      </c>
      <c r="G1765" s="404"/>
      <c r="H1765" s="295" t="s">
        <v>165</v>
      </c>
      <c r="I1765" s="298">
        <v>7.5000000000000002E-4</v>
      </c>
      <c r="J1765" s="297" t="s">
        <v>3599</v>
      </c>
      <c r="K1765" s="280" t="s">
        <v>2195</v>
      </c>
      <c r="O1765" s="40"/>
      <c r="P1765" s="40"/>
      <c r="Q1765" s="40"/>
      <c r="R1765" s="40"/>
      <c r="S1765" s="40"/>
      <c r="T1765" s="40"/>
      <c r="U1765" s="40"/>
      <c r="V1765" s="40"/>
      <c r="W1765" s="40"/>
      <c r="X1765" s="40"/>
      <c r="Y1765" s="40"/>
    </row>
    <row r="1766" spans="1:25" ht="15" customHeight="1" x14ac:dyDescent="0.2">
      <c r="A1766" s="40"/>
      <c r="B1766" s="274" t="s">
        <v>347</v>
      </c>
      <c r="C1766" s="296" t="s">
        <v>3645</v>
      </c>
      <c r="D1766" s="274" t="s">
        <v>143</v>
      </c>
      <c r="E1766" s="274" t="s">
        <v>1161</v>
      </c>
      <c r="F1766" s="404" t="s">
        <v>348</v>
      </c>
      <c r="G1766" s="404"/>
      <c r="H1766" s="295" t="s">
        <v>165</v>
      </c>
      <c r="I1766" s="298">
        <v>3.27E-2</v>
      </c>
      <c r="J1766" s="297" t="s">
        <v>2143</v>
      </c>
      <c r="K1766" s="280" t="s">
        <v>2195</v>
      </c>
      <c r="O1766" s="40"/>
      <c r="P1766" s="40"/>
      <c r="Q1766" s="40"/>
      <c r="R1766" s="40"/>
      <c r="S1766" s="40"/>
      <c r="T1766" s="40"/>
      <c r="U1766" s="40"/>
      <c r="V1766" s="40"/>
      <c r="W1766" s="40"/>
      <c r="X1766" s="40"/>
      <c r="Y1766" s="40"/>
    </row>
    <row r="1767" spans="1:25" ht="15" customHeight="1" x14ac:dyDescent="0.2">
      <c r="A1767" s="40"/>
      <c r="B1767" s="274" t="s">
        <v>347</v>
      </c>
      <c r="C1767" s="296" t="s">
        <v>3833</v>
      </c>
      <c r="D1767" s="274" t="s">
        <v>143</v>
      </c>
      <c r="E1767" s="274" t="s">
        <v>1181</v>
      </c>
      <c r="F1767" s="404" t="s">
        <v>348</v>
      </c>
      <c r="G1767" s="404"/>
      <c r="H1767" s="295" t="s">
        <v>165</v>
      </c>
      <c r="I1767" s="298">
        <v>2.0000000000000001E-4</v>
      </c>
      <c r="J1767" s="297" t="s">
        <v>2023</v>
      </c>
      <c r="K1767" s="280" t="s">
        <v>2135</v>
      </c>
      <c r="O1767" s="40"/>
      <c r="P1767" s="40"/>
      <c r="Q1767" s="40"/>
      <c r="R1767" s="40"/>
      <c r="S1767" s="40"/>
      <c r="T1767" s="40"/>
      <c r="U1767" s="40"/>
      <c r="V1767" s="40"/>
      <c r="W1767" s="40"/>
      <c r="X1767" s="40"/>
      <c r="Y1767" s="40"/>
    </row>
    <row r="1768" spans="1:25" ht="15" customHeight="1" x14ac:dyDescent="0.2">
      <c r="A1768" s="40"/>
      <c r="B1768" s="274" t="s">
        <v>347</v>
      </c>
      <c r="C1768" s="296" t="s">
        <v>3616</v>
      </c>
      <c r="D1768" s="274" t="s">
        <v>143</v>
      </c>
      <c r="E1768" s="274" t="s">
        <v>1170</v>
      </c>
      <c r="F1768" s="404" t="s">
        <v>809</v>
      </c>
      <c r="G1768" s="404"/>
      <c r="H1768" s="295" t="s">
        <v>165</v>
      </c>
      <c r="I1768" s="298">
        <v>5.0900000000000001E-2</v>
      </c>
      <c r="J1768" s="297" t="s">
        <v>1858</v>
      </c>
      <c r="K1768" s="280" t="s">
        <v>3745</v>
      </c>
      <c r="O1768" s="40"/>
      <c r="P1768" s="40"/>
      <c r="Q1768" s="40"/>
      <c r="R1768" s="40"/>
      <c r="S1768" s="40"/>
      <c r="T1768" s="40"/>
      <c r="U1768" s="40"/>
      <c r="V1768" s="40"/>
      <c r="W1768" s="40"/>
      <c r="X1768" s="40"/>
      <c r="Y1768" s="40"/>
    </row>
    <row r="1769" spans="1:25" ht="15" customHeight="1" x14ac:dyDescent="0.2">
      <c r="A1769" s="40"/>
      <c r="B1769" s="274" t="s">
        <v>347</v>
      </c>
      <c r="C1769" s="296" t="s">
        <v>3834</v>
      </c>
      <c r="D1769" s="274" t="s">
        <v>143</v>
      </c>
      <c r="E1769" s="274" t="s">
        <v>1182</v>
      </c>
      <c r="F1769" s="404" t="s">
        <v>348</v>
      </c>
      <c r="G1769" s="404"/>
      <c r="H1769" s="295" t="s">
        <v>165</v>
      </c>
      <c r="I1769" s="298">
        <v>2.0000000000000001E-4</v>
      </c>
      <c r="J1769" s="297" t="s">
        <v>2147</v>
      </c>
      <c r="K1769" s="280" t="s">
        <v>2117</v>
      </c>
      <c r="O1769" s="40"/>
      <c r="P1769" s="40"/>
      <c r="Q1769" s="40"/>
      <c r="R1769" s="40"/>
      <c r="S1769" s="40"/>
      <c r="T1769" s="40"/>
      <c r="U1769" s="40"/>
      <c r="V1769" s="40"/>
      <c r="W1769" s="40"/>
      <c r="X1769" s="40"/>
      <c r="Y1769" s="40"/>
    </row>
    <row r="1770" spans="1:25" ht="15" customHeight="1" x14ac:dyDescent="0.2">
      <c r="A1770" s="40"/>
      <c r="B1770" s="274" t="s">
        <v>347</v>
      </c>
      <c r="C1770" s="296" t="s">
        <v>3838</v>
      </c>
      <c r="D1770" s="274" t="s">
        <v>143</v>
      </c>
      <c r="E1770" s="274" t="s">
        <v>1177</v>
      </c>
      <c r="F1770" s="404" t="s">
        <v>348</v>
      </c>
      <c r="G1770" s="404"/>
      <c r="H1770" s="295" t="s">
        <v>165</v>
      </c>
      <c r="I1770" s="298">
        <v>5.0000000000000002E-5</v>
      </c>
      <c r="J1770" s="297" t="s">
        <v>2142</v>
      </c>
      <c r="K1770" s="280" t="s">
        <v>2117</v>
      </c>
      <c r="O1770" s="40"/>
      <c r="P1770" s="40"/>
      <c r="Q1770" s="40"/>
      <c r="R1770" s="40"/>
      <c r="S1770" s="40"/>
      <c r="T1770" s="40"/>
      <c r="U1770" s="40"/>
      <c r="V1770" s="40"/>
      <c r="W1770" s="40"/>
      <c r="X1770" s="40"/>
      <c r="Y1770" s="40"/>
    </row>
    <row r="1771" spans="1:25" ht="15" customHeight="1" x14ac:dyDescent="0.2">
      <c r="A1771" s="40"/>
      <c r="B1771" s="274" t="s">
        <v>347</v>
      </c>
      <c r="C1771" s="296" t="s">
        <v>3839</v>
      </c>
      <c r="D1771" s="274" t="s">
        <v>143</v>
      </c>
      <c r="E1771" s="274" t="s">
        <v>1179</v>
      </c>
      <c r="F1771" s="404" t="s">
        <v>348</v>
      </c>
      <c r="G1771" s="404"/>
      <c r="H1771" s="295" t="s">
        <v>165</v>
      </c>
      <c r="I1771" s="298">
        <v>3.5E-4</v>
      </c>
      <c r="J1771" s="297" t="s">
        <v>3840</v>
      </c>
      <c r="K1771" s="280" t="s">
        <v>2117</v>
      </c>
      <c r="O1771" s="40"/>
      <c r="P1771" s="40"/>
      <c r="Q1771" s="40"/>
      <c r="R1771" s="40"/>
      <c r="S1771" s="40"/>
      <c r="T1771" s="40"/>
      <c r="U1771" s="40"/>
      <c r="V1771" s="40"/>
      <c r="W1771" s="40"/>
      <c r="X1771" s="40"/>
      <c r="Y1771" s="40"/>
    </row>
    <row r="1772" spans="1:25" ht="15" customHeight="1" x14ac:dyDescent="0.2">
      <c r="A1772" s="40"/>
      <c r="B1772" s="274" t="s">
        <v>347</v>
      </c>
      <c r="C1772" s="296" t="s">
        <v>3601</v>
      </c>
      <c r="D1772" s="274" t="s">
        <v>143</v>
      </c>
      <c r="E1772" s="274" t="s">
        <v>1165</v>
      </c>
      <c r="F1772" s="404" t="s">
        <v>348</v>
      </c>
      <c r="G1772" s="404"/>
      <c r="H1772" s="295" t="s">
        <v>165</v>
      </c>
      <c r="I1772" s="298">
        <v>2.2499999999999998E-3</v>
      </c>
      <c r="J1772" s="297" t="s">
        <v>3602</v>
      </c>
      <c r="K1772" s="280" t="s">
        <v>2178</v>
      </c>
      <c r="O1772" s="40"/>
      <c r="P1772" s="40"/>
      <c r="Q1772" s="40"/>
      <c r="R1772" s="40"/>
      <c r="S1772" s="40"/>
      <c r="T1772" s="40"/>
      <c r="U1772" s="40"/>
      <c r="V1772" s="40"/>
      <c r="W1772" s="40"/>
      <c r="X1772" s="40"/>
      <c r="Y1772" s="40"/>
    </row>
    <row r="1773" spans="1:25" ht="15" customHeight="1" x14ac:dyDescent="0.2">
      <c r="A1773" s="40"/>
      <c r="B1773" s="274" t="s">
        <v>347</v>
      </c>
      <c r="C1773" s="296" t="s">
        <v>3606</v>
      </c>
      <c r="D1773" s="274" t="s">
        <v>143</v>
      </c>
      <c r="E1773" s="274" t="s">
        <v>1166</v>
      </c>
      <c r="F1773" s="404" t="s">
        <v>809</v>
      </c>
      <c r="G1773" s="404"/>
      <c r="H1773" s="295" t="s">
        <v>1167</v>
      </c>
      <c r="I1773" s="298">
        <v>2.0000000000000001E-4</v>
      </c>
      <c r="J1773" s="297" t="s">
        <v>2136</v>
      </c>
      <c r="K1773" s="280" t="s">
        <v>2141</v>
      </c>
      <c r="O1773" s="40"/>
      <c r="P1773" s="40"/>
      <c r="Q1773" s="40"/>
      <c r="R1773" s="40"/>
      <c r="S1773" s="40"/>
      <c r="T1773" s="40"/>
      <c r="U1773" s="40"/>
      <c r="V1773" s="40"/>
      <c r="W1773" s="40"/>
      <c r="X1773" s="40"/>
      <c r="Y1773" s="40"/>
    </row>
    <row r="1774" spans="1:25" ht="15" customHeight="1" x14ac:dyDescent="0.2">
      <c r="A1774" s="40"/>
      <c r="B1774" s="274" t="s">
        <v>347</v>
      </c>
      <c r="C1774" s="296" t="s">
        <v>3636</v>
      </c>
      <c r="D1774" s="274" t="s">
        <v>143</v>
      </c>
      <c r="E1774" s="274" t="s">
        <v>2432</v>
      </c>
      <c r="F1774" s="404" t="s">
        <v>348</v>
      </c>
      <c r="G1774" s="404"/>
      <c r="H1774" s="295" t="s">
        <v>2433</v>
      </c>
      <c r="I1774" s="298">
        <v>4.0000000000000002E-4</v>
      </c>
      <c r="J1774" s="297" t="s">
        <v>3637</v>
      </c>
      <c r="K1774" s="280" t="s">
        <v>2144</v>
      </c>
      <c r="L1774" s="281"/>
      <c r="O1774" s="40"/>
      <c r="P1774" s="40"/>
      <c r="Q1774" s="40"/>
      <c r="R1774" s="40"/>
      <c r="S1774" s="40"/>
      <c r="T1774" s="40"/>
      <c r="U1774" s="40"/>
      <c r="V1774" s="40"/>
      <c r="W1774" s="40"/>
      <c r="X1774" s="40"/>
      <c r="Y1774" s="40"/>
    </row>
    <row r="1775" spans="1:25" ht="15" customHeight="1" x14ac:dyDescent="0.2">
      <c r="A1775" s="40"/>
      <c r="B1775" s="274" t="s">
        <v>347</v>
      </c>
      <c r="C1775" s="296" t="s">
        <v>3836</v>
      </c>
      <c r="D1775" s="274" t="s">
        <v>143</v>
      </c>
      <c r="E1775" s="274" t="s">
        <v>1176</v>
      </c>
      <c r="F1775" s="404" t="s">
        <v>348</v>
      </c>
      <c r="G1775" s="404"/>
      <c r="H1775" s="295" t="s">
        <v>165</v>
      </c>
      <c r="I1775" s="298">
        <v>5.0000000000000002E-5</v>
      </c>
      <c r="J1775" s="297" t="s">
        <v>3837</v>
      </c>
      <c r="K1775" s="280" t="s">
        <v>2117</v>
      </c>
      <c r="L1775" s="281"/>
      <c r="O1775" s="40"/>
      <c r="P1775" s="40"/>
      <c r="Q1775" s="40"/>
      <c r="R1775" s="40"/>
      <c r="S1775" s="40"/>
      <c r="T1775" s="40"/>
      <c r="U1775" s="40"/>
      <c r="V1775" s="40"/>
      <c r="W1775" s="40"/>
      <c r="X1775" s="40"/>
      <c r="Y1775" s="40"/>
    </row>
    <row r="1776" spans="1:25" ht="15" customHeight="1" x14ac:dyDescent="0.2">
      <c r="A1776" s="40"/>
      <c r="B1776" s="274" t="s">
        <v>347</v>
      </c>
      <c r="C1776" s="296" t="s">
        <v>3596</v>
      </c>
      <c r="D1776" s="274" t="s">
        <v>143</v>
      </c>
      <c r="E1776" s="274" t="s">
        <v>2437</v>
      </c>
      <c r="F1776" s="404" t="s">
        <v>348</v>
      </c>
      <c r="G1776" s="404"/>
      <c r="H1776" s="295" t="s">
        <v>165</v>
      </c>
      <c r="I1776" s="298">
        <v>2.9999999999999997E-4</v>
      </c>
      <c r="J1776" s="297" t="s">
        <v>3597</v>
      </c>
      <c r="K1776" s="280" t="s">
        <v>2117</v>
      </c>
      <c r="L1776" s="281"/>
      <c r="O1776" s="40"/>
      <c r="P1776" s="40"/>
      <c r="Q1776" s="40"/>
      <c r="R1776" s="40"/>
      <c r="S1776" s="40"/>
      <c r="T1776" s="40"/>
      <c r="U1776" s="40"/>
      <c r="V1776" s="40"/>
      <c r="W1776" s="40"/>
      <c r="X1776" s="40"/>
      <c r="Y1776" s="40"/>
    </row>
    <row r="1777" spans="1:25" ht="15" customHeight="1" x14ac:dyDescent="0.2">
      <c r="A1777" s="40"/>
      <c r="B1777" s="274" t="s">
        <v>347</v>
      </c>
      <c r="C1777" s="296" t="s">
        <v>3842</v>
      </c>
      <c r="D1777" s="274" t="s">
        <v>143</v>
      </c>
      <c r="E1777" s="274" t="s">
        <v>1178</v>
      </c>
      <c r="F1777" s="404" t="s">
        <v>348</v>
      </c>
      <c r="G1777" s="404"/>
      <c r="H1777" s="295" t="s">
        <v>165</v>
      </c>
      <c r="I1777" s="298">
        <v>5.5000000000000003E-4</v>
      </c>
      <c r="J1777" s="297" t="s">
        <v>3843</v>
      </c>
      <c r="K1777" s="280" t="s">
        <v>2135</v>
      </c>
      <c r="L1777" s="281"/>
      <c r="O1777" s="40"/>
      <c r="P1777" s="40"/>
      <c r="Q1777" s="40"/>
      <c r="R1777" s="40"/>
      <c r="S1777" s="40"/>
      <c r="T1777" s="40"/>
      <c r="U1777" s="40"/>
      <c r="V1777" s="40"/>
      <c r="W1777" s="40"/>
      <c r="X1777" s="40"/>
      <c r="Y1777" s="40"/>
    </row>
    <row r="1778" spans="1:25" ht="15" customHeight="1" x14ac:dyDescent="0.2">
      <c r="A1778" s="40"/>
      <c r="B1778" s="274" t="s">
        <v>347</v>
      </c>
      <c r="C1778" s="296" t="s">
        <v>3829</v>
      </c>
      <c r="D1778" s="274" t="s">
        <v>143</v>
      </c>
      <c r="E1778" s="274" t="s">
        <v>2552</v>
      </c>
      <c r="F1778" s="404" t="s">
        <v>586</v>
      </c>
      <c r="G1778" s="404"/>
      <c r="H1778" s="295" t="s">
        <v>578</v>
      </c>
      <c r="I1778" s="298">
        <v>0.5</v>
      </c>
      <c r="J1778" s="297" t="s">
        <v>3640</v>
      </c>
      <c r="K1778" s="280" t="s">
        <v>3854</v>
      </c>
      <c r="L1778" s="281"/>
      <c r="O1778" s="40"/>
      <c r="P1778" s="40"/>
      <c r="Q1778" s="40"/>
      <c r="R1778" s="40"/>
      <c r="S1778" s="40"/>
      <c r="T1778" s="40"/>
      <c r="U1778" s="40"/>
      <c r="V1778" s="40"/>
      <c r="W1778" s="40"/>
      <c r="X1778" s="40"/>
      <c r="Y1778" s="40"/>
    </row>
    <row r="1779" spans="1:25" ht="15" customHeight="1" x14ac:dyDescent="0.2">
      <c r="A1779" s="40"/>
      <c r="B1779" s="274" t="s">
        <v>347</v>
      </c>
      <c r="C1779" s="296" t="s">
        <v>3587</v>
      </c>
      <c r="D1779" s="274" t="s">
        <v>143</v>
      </c>
      <c r="E1779" s="274" t="s">
        <v>2436</v>
      </c>
      <c r="F1779" s="404" t="s">
        <v>348</v>
      </c>
      <c r="G1779" s="404"/>
      <c r="H1779" s="295" t="s">
        <v>165</v>
      </c>
      <c r="I1779" s="298">
        <v>1E-4</v>
      </c>
      <c r="J1779" s="297" t="s">
        <v>3588</v>
      </c>
      <c r="K1779" s="280" t="s">
        <v>2117</v>
      </c>
      <c r="L1779" s="281"/>
      <c r="O1779" s="40"/>
      <c r="P1779" s="40"/>
      <c r="Q1779" s="40"/>
      <c r="R1779" s="40"/>
      <c r="S1779" s="40"/>
      <c r="T1779" s="40"/>
      <c r="U1779" s="40"/>
      <c r="V1779" s="40"/>
      <c r="W1779" s="40"/>
      <c r="X1779" s="40"/>
      <c r="Y1779" s="40"/>
    </row>
    <row r="1780" spans="1:25" ht="15" customHeight="1" x14ac:dyDescent="0.2">
      <c r="A1780" s="40"/>
      <c r="B1780" s="274" t="s">
        <v>347</v>
      </c>
      <c r="C1780" s="296" t="s">
        <v>3626</v>
      </c>
      <c r="D1780" s="274" t="s">
        <v>143</v>
      </c>
      <c r="E1780" s="274" t="s">
        <v>2434</v>
      </c>
      <c r="F1780" s="404" t="s">
        <v>348</v>
      </c>
      <c r="G1780" s="404"/>
      <c r="H1780" s="295" t="s">
        <v>2433</v>
      </c>
      <c r="I1780" s="298">
        <v>1.15E-3</v>
      </c>
      <c r="J1780" s="297" t="s">
        <v>3627</v>
      </c>
      <c r="K1780" s="280" t="s">
        <v>2135</v>
      </c>
      <c r="L1780" s="281"/>
      <c r="O1780" s="40"/>
      <c r="P1780" s="40"/>
      <c r="Q1780" s="40"/>
      <c r="R1780" s="40"/>
      <c r="S1780" s="40"/>
      <c r="T1780" s="40"/>
      <c r="U1780" s="40"/>
      <c r="V1780" s="40"/>
      <c r="W1780" s="40"/>
      <c r="X1780" s="40"/>
      <c r="Y1780" s="40"/>
    </row>
    <row r="1781" spans="1:25" ht="15" customHeight="1" x14ac:dyDescent="0.2">
      <c r="A1781" s="40"/>
      <c r="B1781" s="274" t="s">
        <v>347</v>
      </c>
      <c r="C1781" s="296" t="s">
        <v>3634</v>
      </c>
      <c r="D1781" s="274" t="s">
        <v>143</v>
      </c>
      <c r="E1781" s="274" t="s">
        <v>1168</v>
      </c>
      <c r="F1781" s="404" t="s">
        <v>348</v>
      </c>
      <c r="G1781" s="404"/>
      <c r="H1781" s="295" t="s">
        <v>165</v>
      </c>
      <c r="I1781" s="298">
        <v>2.2499999999999998E-3</v>
      </c>
      <c r="J1781" s="297" t="s">
        <v>2138</v>
      </c>
      <c r="K1781" s="280" t="s">
        <v>2135</v>
      </c>
      <c r="L1781" s="281"/>
      <c r="O1781" s="40"/>
      <c r="P1781" s="40"/>
      <c r="Q1781" s="40"/>
      <c r="R1781" s="40"/>
      <c r="S1781" s="40"/>
      <c r="T1781" s="40"/>
      <c r="U1781" s="40"/>
      <c r="V1781" s="40"/>
      <c r="W1781" s="40"/>
      <c r="X1781" s="40"/>
      <c r="Y1781" s="40"/>
    </row>
    <row r="1782" spans="1:25" ht="15" customHeight="1" x14ac:dyDescent="0.2">
      <c r="A1782" s="40"/>
      <c r="B1782" s="274" t="s">
        <v>347</v>
      </c>
      <c r="C1782" s="296" t="s">
        <v>3855</v>
      </c>
      <c r="D1782" s="274" t="s">
        <v>143</v>
      </c>
      <c r="E1782" s="274" t="s">
        <v>262</v>
      </c>
      <c r="F1782" s="404" t="s">
        <v>348</v>
      </c>
      <c r="G1782" s="404"/>
      <c r="H1782" s="295" t="s">
        <v>165</v>
      </c>
      <c r="I1782" s="298">
        <v>1</v>
      </c>
      <c r="J1782" s="297" t="s">
        <v>2561</v>
      </c>
      <c r="K1782" s="280" t="s">
        <v>2561</v>
      </c>
      <c r="L1782" s="281"/>
      <c r="O1782" s="40"/>
      <c r="P1782" s="40"/>
      <c r="Q1782" s="40"/>
      <c r="R1782" s="40"/>
      <c r="S1782" s="40"/>
      <c r="T1782" s="40"/>
      <c r="U1782" s="40"/>
      <c r="V1782" s="40"/>
      <c r="W1782" s="40"/>
      <c r="X1782" s="40"/>
      <c r="Y1782" s="40"/>
    </row>
    <row r="1783" spans="1:25" ht="15" customHeight="1" x14ac:dyDescent="0.2">
      <c r="A1783" s="40"/>
      <c r="B1783" s="274" t="s">
        <v>347</v>
      </c>
      <c r="C1783" s="296" t="s">
        <v>3832</v>
      </c>
      <c r="D1783" s="274" t="s">
        <v>143</v>
      </c>
      <c r="E1783" s="274" t="s">
        <v>1180</v>
      </c>
      <c r="F1783" s="404" t="s">
        <v>348</v>
      </c>
      <c r="G1783" s="404"/>
      <c r="H1783" s="295" t="s">
        <v>165</v>
      </c>
      <c r="I1783" s="298">
        <v>2.9999999999999997E-4</v>
      </c>
      <c r="J1783" s="297" t="s">
        <v>1864</v>
      </c>
      <c r="K1783" s="280" t="s">
        <v>2135</v>
      </c>
      <c r="L1783" s="281"/>
      <c r="O1783" s="40"/>
      <c r="P1783" s="40"/>
      <c r="Q1783" s="40"/>
      <c r="R1783" s="40"/>
      <c r="S1783" s="40"/>
      <c r="T1783" s="40"/>
      <c r="U1783" s="40"/>
      <c r="V1783" s="40"/>
      <c r="W1783" s="40"/>
      <c r="X1783" s="40"/>
      <c r="Y1783" s="40"/>
    </row>
    <row r="1784" spans="1:25" ht="15" customHeight="1" x14ac:dyDescent="0.2">
      <c r="A1784" s="40"/>
      <c r="B1784" s="275"/>
      <c r="C1784" s="275"/>
      <c r="D1784" s="275"/>
      <c r="E1784" s="275"/>
      <c r="F1784" s="275" t="s">
        <v>331</v>
      </c>
      <c r="G1784" s="302">
        <v>9.56</v>
      </c>
      <c r="H1784" s="275" t="s">
        <v>332</v>
      </c>
      <c r="I1784" s="302">
        <v>0</v>
      </c>
      <c r="J1784" s="275" t="s">
        <v>333</v>
      </c>
      <c r="K1784" s="302">
        <v>9.56</v>
      </c>
      <c r="L1784" s="281"/>
      <c r="O1784" s="40"/>
      <c r="P1784" s="40"/>
      <c r="Q1784" s="40"/>
      <c r="R1784" s="40"/>
      <c r="S1784" s="40"/>
      <c r="T1784" s="40"/>
      <c r="U1784" s="40"/>
      <c r="V1784" s="40"/>
      <c r="W1784" s="40"/>
      <c r="X1784" s="40"/>
      <c r="Y1784" s="40"/>
    </row>
    <row r="1785" spans="1:25" ht="15" customHeight="1" thickBot="1" x14ac:dyDescent="0.25">
      <c r="A1785" s="40"/>
      <c r="B1785" s="275"/>
      <c r="C1785" s="275"/>
      <c r="D1785" s="275"/>
      <c r="E1785" s="275"/>
      <c r="F1785" s="275" t="s">
        <v>334</v>
      </c>
      <c r="G1785" s="302">
        <v>169.16</v>
      </c>
      <c r="H1785" s="275"/>
      <c r="I1785" s="409" t="s">
        <v>335</v>
      </c>
      <c r="J1785" s="409"/>
      <c r="K1785" s="302">
        <v>982.06</v>
      </c>
      <c r="L1785" s="281"/>
      <c r="O1785" s="40"/>
      <c r="P1785" s="40"/>
      <c r="Q1785" s="40"/>
      <c r="R1785" s="40"/>
      <c r="S1785" s="40"/>
      <c r="T1785" s="40"/>
      <c r="U1785" s="40"/>
      <c r="V1785" s="40"/>
      <c r="W1785" s="40"/>
      <c r="X1785" s="40"/>
      <c r="Y1785" s="40"/>
    </row>
    <row r="1786" spans="1:25" ht="15" customHeight="1" thickTop="1" x14ac:dyDescent="0.2">
      <c r="A1786" s="40"/>
      <c r="B1786" s="289"/>
      <c r="C1786" s="289"/>
      <c r="D1786" s="289"/>
      <c r="E1786" s="289"/>
      <c r="F1786" s="289"/>
      <c r="G1786" s="289"/>
      <c r="H1786" s="289"/>
      <c r="I1786" s="289"/>
      <c r="J1786" s="289"/>
      <c r="K1786" s="289"/>
      <c r="L1786" s="289"/>
      <c r="O1786" s="40"/>
      <c r="P1786" s="40"/>
      <c r="Q1786" s="40"/>
      <c r="R1786" s="40"/>
      <c r="S1786" s="40"/>
      <c r="T1786" s="40"/>
      <c r="U1786" s="40"/>
      <c r="V1786" s="40"/>
      <c r="W1786" s="40"/>
      <c r="X1786" s="40"/>
      <c r="Y1786" s="40"/>
    </row>
    <row r="1787" spans="1:25" ht="15" customHeight="1" x14ac:dyDescent="0.2">
      <c r="A1787" s="40"/>
      <c r="B1787" s="276" t="s">
        <v>2282</v>
      </c>
      <c r="C1787" s="277" t="s">
        <v>28</v>
      </c>
      <c r="D1787" s="276" t="s">
        <v>29</v>
      </c>
      <c r="E1787" s="276" t="s">
        <v>30</v>
      </c>
      <c r="F1787" s="405" t="s">
        <v>318</v>
      </c>
      <c r="G1787" s="405"/>
      <c r="H1787" s="284" t="s">
        <v>31</v>
      </c>
      <c r="I1787" s="277" t="s">
        <v>32</v>
      </c>
      <c r="J1787" s="277" t="s">
        <v>33</v>
      </c>
      <c r="K1787" s="277" t="s">
        <v>35</v>
      </c>
      <c r="L1787" s="281"/>
      <c r="O1787" s="40"/>
      <c r="P1787" s="40"/>
      <c r="Q1787" s="40"/>
      <c r="R1787" s="40"/>
      <c r="S1787" s="40"/>
      <c r="T1787" s="40"/>
      <c r="U1787" s="40"/>
      <c r="V1787" s="40"/>
      <c r="W1787" s="40"/>
      <c r="X1787" s="40"/>
      <c r="Y1787" s="40"/>
    </row>
    <row r="1788" spans="1:25" ht="15" customHeight="1" x14ac:dyDescent="0.2">
      <c r="A1788" s="40"/>
      <c r="B1788" s="273" t="s">
        <v>319</v>
      </c>
      <c r="C1788" s="286" t="s">
        <v>266</v>
      </c>
      <c r="D1788" s="273" t="s">
        <v>143</v>
      </c>
      <c r="E1788" s="273" t="s">
        <v>267</v>
      </c>
      <c r="F1788" s="403" t="s">
        <v>861</v>
      </c>
      <c r="G1788" s="403"/>
      <c r="H1788" s="285" t="s">
        <v>165</v>
      </c>
      <c r="I1788" s="288">
        <v>1</v>
      </c>
      <c r="J1788" s="287">
        <v>221.66</v>
      </c>
      <c r="K1788" s="287">
        <v>221.66</v>
      </c>
      <c r="L1788" s="281"/>
      <c r="O1788" s="40"/>
      <c r="P1788" s="40"/>
      <c r="Q1788" s="40"/>
      <c r="R1788" s="40"/>
      <c r="S1788" s="40"/>
      <c r="T1788" s="40"/>
      <c r="U1788" s="40"/>
      <c r="V1788" s="40"/>
      <c r="W1788" s="40"/>
      <c r="X1788" s="40"/>
      <c r="Y1788" s="40"/>
    </row>
    <row r="1789" spans="1:25" ht="15" customHeight="1" x14ac:dyDescent="0.2">
      <c r="A1789" s="40"/>
      <c r="B1789" s="276" t="s">
        <v>27</v>
      </c>
      <c r="C1789" s="277" t="s">
        <v>28</v>
      </c>
      <c r="D1789" s="276" t="s">
        <v>29</v>
      </c>
      <c r="E1789" s="276" t="s">
        <v>30</v>
      </c>
      <c r="F1789" s="405" t="s">
        <v>318</v>
      </c>
      <c r="G1789" s="406"/>
      <c r="H1789" s="284" t="s">
        <v>31</v>
      </c>
      <c r="I1789" s="277" t="s">
        <v>32</v>
      </c>
      <c r="J1789" s="277" t="s">
        <v>33</v>
      </c>
      <c r="K1789" s="277" t="s">
        <v>35</v>
      </c>
      <c r="L1789" s="281"/>
      <c r="O1789" s="40"/>
      <c r="P1789" s="40"/>
      <c r="Q1789" s="40"/>
      <c r="R1789" s="40"/>
      <c r="S1789" s="40"/>
      <c r="T1789" s="40"/>
      <c r="U1789" s="40"/>
      <c r="V1789" s="40"/>
      <c r="W1789" s="40"/>
      <c r="X1789" s="40"/>
      <c r="Y1789" s="40"/>
    </row>
    <row r="1790" spans="1:25" ht="15" customHeight="1" x14ac:dyDescent="0.2">
      <c r="A1790" s="40"/>
      <c r="B1790" s="278" t="s">
        <v>319</v>
      </c>
      <c r="C1790" s="291" t="s">
        <v>579</v>
      </c>
      <c r="D1790" s="278" t="s">
        <v>143</v>
      </c>
      <c r="E1790" s="278" t="s">
        <v>580</v>
      </c>
      <c r="F1790" s="407" t="s">
        <v>577</v>
      </c>
      <c r="G1790" s="407"/>
      <c r="H1790" s="290" t="s">
        <v>578</v>
      </c>
      <c r="I1790" s="294">
        <v>0.3</v>
      </c>
      <c r="J1790" s="292" t="s">
        <v>3693</v>
      </c>
      <c r="K1790" s="293" t="s">
        <v>2671</v>
      </c>
      <c r="O1790" s="40"/>
      <c r="P1790" s="40"/>
      <c r="Q1790" s="40"/>
      <c r="R1790" s="40"/>
      <c r="S1790" s="40"/>
      <c r="T1790" s="40"/>
      <c r="U1790" s="40"/>
      <c r="V1790" s="40"/>
      <c r="W1790" s="40"/>
      <c r="X1790" s="40"/>
      <c r="Y1790" s="40"/>
    </row>
    <row r="1791" spans="1:25" ht="15" customHeight="1" x14ac:dyDescent="0.2">
      <c r="A1791" s="40"/>
      <c r="B1791" s="274" t="s">
        <v>347</v>
      </c>
      <c r="C1791" s="296" t="s">
        <v>3639</v>
      </c>
      <c r="D1791" s="274" t="s">
        <v>143</v>
      </c>
      <c r="E1791" s="274" t="s">
        <v>2427</v>
      </c>
      <c r="F1791" s="404" t="s">
        <v>586</v>
      </c>
      <c r="G1791" s="404"/>
      <c r="H1791" s="295" t="s">
        <v>578</v>
      </c>
      <c r="I1791" s="298">
        <v>0.3</v>
      </c>
      <c r="J1791" s="297" t="s">
        <v>3640</v>
      </c>
      <c r="K1791" s="280" t="s">
        <v>3743</v>
      </c>
      <c r="O1791" s="40"/>
      <c r="P1791" s="40"/>
      <c r="Q1791" s="40"/>
      <c r="R1791" s="40"/>
      <c r="S1791" s="40"/>
      <c r="T1791" s="40"/>
      <c r="U1791" s="40"/>
      <c r="V1791" s="40"/>
      <c r="W1791" s="40"/>
      <c r="X1791" s="40"/>
      <c r="Y1791" s="40"/>
    </row>
    <row r="1792" spans="1:25" ht="15" customHeight="1" x14ac:dyDescent="0.2">
      <c r="A1792" s="40"/>
      <c r="B1792" s="274" t="s">
        <v>347</v>
      </c>
      <c r="C1792" s="296" t="s">
        <v>3856</v>
      </c>
      <c r="D1792" s="274" t="s">
        <v>143</v>
      </c>
      <c r="E1792" s="274" t="s">
        <v>1688</v>
      </c>
      <c r="F1792" s="404" t="s">
        <v>348</v>
      </c>
      <c r="G1792" s="404"/>
      <c r="H1792" s="295" t="s">
        <v>165</v>
      </c>
      <c r="I1792" s="298">
        <v>1</v>
      </c>
      <c r="J1792" s="297" t="s">
        <v>2562</v>
      </c>
      <c r="K1792" s="280" t="s">
        <v>2562</v>
      </c>
      <c r="O1792" s="40"/>
      <c r="P1792" s="40"/>
      <c r="Q1792" s="40"/>
      <c r="R1792" s="40"/>
      <c r="S1792" s="40"/>
      <c r="T1792" s="40"/>
      <c r="U1792" s="40"/>
      <c r="V1792" s="40"/>
      <c r="W1792" s="40"/>
      <c r="X1792" s="40"/>
      <c r="Y1792" s="40"/>
    </row>
    <row r="1793" spans="1:25" ht="15" customHeight="1" x14ac:dyDescent="0.2">
      <c r="A1793" s="40"/>
      <c r="B1793" s="408" t="s">
        <v>2416</v>
      </c>
      <c r="C1793" s="406"/>
      <c r="D1793" s="406"/>
      <c r="E1793" s="406"/>
      <c r="F1793" s="406"/>
      <c r="G1793" s="406"/>
      <c r="H1793" s="406"/>
      <c r="I1793" s="406"/>
      <c r="J1793" s="406"/>
      <c r="K1793" s="406"/>
      <c r="O1793" s="40"/>
      <c r="P1793" s="40"/>
      <c r="Q1793" s="40"/>
      <c r="R1793" s="40"/>
      <c r="S1793" s="40"/>
      <c r="T1793" s="40"/>
      <c r="U1793" s="40"/>
      <c r="V1793" s="40"/>
      <c r="W1793" s="40"/>
      <c r="X1793" s="40"/>
      <c r="Y1793" s="40"/>
    </row>
    <row r="1794" spans="1:25" ht="15" customHeight="1" x14ac:dyDescent="0.2">
      <c r="A1794" s="40"/>
      <c r="B1794" s="276" t="s">
        <v>27</v>
      </c>
      <c r="C1794" s="277" t="s">
        <v>28</v>
      </c>
      <c r="D1794" s="276" t="s">
        <v>29</v>
      </c>
      <c r="E1794" s="276" t="s">
        <v>30</v>
      </c>
      <c r="F1794" s="405" t="s">
        <v>318</v>
      </c>
      <c r="G1794" s="406"/>
      <c r="H1794" s="284" t="s">
        <v>31</v>
      </c>
      <c r="I1794" s="277" t="s">
        <v>32</v>
      </c>
      <c r="J1794" s="277" t="s">
        <v>33</v>
      </c>
      <c r="K1794" s="277" t="s">
        <v>35</v>
      </c>
      <c r="O1794" s="40"/>
      <c r="P1794" s="40"/>
      <c r="Q1794" s="40"/>
      <c r="R1794" s="40"/>
      <c r="S1794" s="40"/>
      <c r="T1794" s="40"/>
      <c r="U1794" s="40"/>
      <c r="V1794" s="40"/>
      <c r="W1794" s="40"/>
      <c r="X1794" s="40"/>
      <c r="Y1794" s="40"/>
    </row>
    <row r="1795" spans="1:25" ht="15" customHeight="1" x14ac:dyDescent="0.2">
      <c r="A1795" s="40"/>
      <c r="B1795" s="274" t="s">
        <v>347</v>
      </c>
      <c r="C1795" s="296" t="s">
        <v>3600</v>
      </c>
      <c r="D1795" s="274" t="s">
        <v>143</v>
      </c>
      <c r="E1795" s="274" t="s">
        <v>1189</v>
      </c>
      <c r="F1795" s="404" t="s">
        <v>348</v>
      </c>
      <c r="G1795" s="404"/>
      <c r="H1795" s="295" t="s">
        <v>165</v>
      </c>
      <c r="I1795" s="298">
        <v>2.1000000000000001E-4</v>
      </c>
      <c r="J1795" s="297" t="s">
        <v>2148</v>
      </c>
      <c r="K1795" s="280" t="s">
        <v>2117</v>
      </c>
      <c r="O1795" s="40"/>
      <c r="P1795" s="40"/>
      <c r="Q1795" s="40"/>
      <c r="R1795" s="40"/>
      <c r="S1795" s="40"/>
      <c r="T1795" s="40"/>
      <c r="U1795" s="40"/>
      <c r="V1795" s="40"/>
      <c r="W1795" s="40"/>
      <c r="X1795" s="40"/>
      <c r="Y1795" s="40"/>
    </row>
    <row r="1796" spans="1:25" ht="15" customHeight="1" x14ac:dyDescent="0.2">
      <c r="A1796" s="40"/>
      <c r="B1796" s="274" t="s">
        <v>347</v>
      </c>
      <c r="C1796" s="296" t="s">
        <v>3634</v>
      </c>
      <c r="D1796" s="274" t="s">
        <v>143</v>
      </c>
      <c r="E1796" s="274" t="s">
        <v>1168</v>
      </c>
      <c r="F1796" s="404" t="s">
        <v>348</v>
      </c>
      <c r="G1796" s="404"/>
      <c r="H1796" s="295" t="s">
        <v>165</v>
      </c>
      <c r="I1796" s="298">
        <v>1.3500000000000001E-3</v>
      </c>
      <c r="J1796" s="297" t="s">
        <v>2138</v>
      </c>
      <c r="K1796" s="280" t="s">
        <v>2117</v>
      </c>
      <c r="O1796" s="40"/>
      <c r="P1796" s="40"/>
      <c r="Q1796" s="40"/>
      <c r="R1796" s="40"/>
      <c r="S1796" s="40"/>
      <c r="T1796" s="40"/>
      <c r="U1796" s="40"/>
      <c r="V1796" s="40"/>
      <c r="W1796" s="40"/>
      <c r="X1796" s="40"/>
      <c r="Y1796" s="40"/>
    </row>
    <row r="1797" spans="1:25" ht="15" customHeight="1" x14ac:dyDescent="0.2">
      <c r="A1797" s="40"/>
      <c r="B1797" s="274" t="s">
        <v>347</v>
      </c>
      <c r="C1797" s="296" t="s">
        <v>3632</v>
      </c>
      <c r="D1797" s="274" t="s">
        <v>143</v>
      </c>
      <c r="E1797" s="274" t="s">
        <v>1193</v>
      </c>
      <c r="F1797" s="404" t="s">
        <v>348</v>
      </c>
      <c r="G1797" s="404"/>
      <c r="H1797" s="295" t="s">
        <v>165</v>
      </c>
      <c r="I1797" s="298">
        <v>1.2E-4</v>
      </c>
      <c r="J1797" s="297" t="s">
        <v>2159</v>
      </c>
      <c r="K1797" s="280" t="s">
        <v>2117</v>
      </c>
      <c r="O1797" s="40"/>
      <c r="P1797" s="40"/>
      <c r="Q1797" s="40"/>
      <c r="R1797" s="40"/>
      <c r="S1797" s="40"/>
      <c r="T1797" s="40"/>
      <c r="U1797" s="40"/>
      <c r="V1797" s="40"/>
      <c r="W1797" s="40"/>
      <c r="X1797" s="40"/>
      <c r="Y1797" s="40"/>
    </row>
    <row r="1798" spans="1:25" ht="15" customHeight="1" x14ac:dyDescent="0.2">
      <c r="A1798" s="40"/>
      <c r="B1798" s="274" t="s">
        <v>347</v>
      </c>
      <c r="C1798" s="296" t="s">
        <v>3649</v>
      </c>
      <c r="D1798" s="274" t="s">
        <v>143</v>
      </c>
      <c r="E1798" s="274" t="s">
        <v>1185</v>
      </c>
      <c r="F1798" s="404" t="s">
        <v>348</v>
      </c>
      <c r="G1798" s="404"/>
      <c r="H1798" s="295" t="s">
        <v>165</v>
      </c>
      <c r="I1798" s="298">
        <v>6.0000000000000002E-5</v>
      </c>
      <c r="J1798" s="297" t="s">
        <v>3650</v>
      </c>
      <c r="K1798" s="280" t="s">
        <v>2117</v>
      </c>
      <c r="O1798" s="40"/>
      <c r="P1798" s="40"/>
      <c r="Q1798" s="40"/>
      <c r="R1798" s="40"/>
      <c r="S1798" s="40"/>
      <c r="T1798" s="40"/>
      <c r="U1798" s="40"/>
      <c r="V1798" s="40"/>
      <c r="W1798" s="40"/>
      <c r="X1798" s="40"/>
      <c r="Y1798" s="40"/>
    </row>
    <row r="1799" spans="1:25" ht="15" customHeight="1" x14ac:dyDescent="0.2">
      <c r="A1799" s="40"/>
      <c r="B1799" s="274" t="s">
        <v>347</v>
      </c>
      <c r="C1799" s="296" t="s">
        <v>3611</v>
      </c>
      <c r="D1799" s="274" t="s">
        <v>143</v>
      </c>
      <c r="E1799" s="274" t="s">
        <v>1190</v>
      </c>
      <c r="F1799" s="404" t="s">
        <v>348</v>
      </c>
      <c r="G1799" s="404"/>
      <c r="H1799" s="295" t="s">
        <v>197</v>
      </c>
      <c r="I1799" s="298">
        <v>2.1000000000000001E-4</v>
      </c>
      <c r="J1799" s="297" t="s">
        <v>2154</v>
      </c>
      <c r="K1799" s="280" t="s">
        <v>2117</v>
      </c>
      <c r="O1799" s="40"/>
      <c r="P1799" s="40"/>
      <c r="Q1799" s="40"/>
      <c r="R1799" s="40"/>
      <c r="S1799" s="40"/>
      <c r="T1799" s="40"/>
      <c r="U1799" s="40"/>
      <c r="V1799" s="40"/>
      <c r="W1799" s="40"/>
      <c r="X1799" s="40"/>
      <c r="Y1799" s="40"/>
    </row>
    <row r="1800" spans="1:25" ht="15" customHeight="1" x14ac:dyDescent="0.2">
      <c r="A1800" s="40"/>
      <c r="B1800" s="274" t="s">
        <v>347</v>
      </c>
      <c r="C1800" s="296" t="s">
        <v>3584</v>
      </c>
      <c r="D1800" s="274" t="s">
        <v>143</v>
      </c>
      <c r="E1800" s="274" t="s">
        <v>1191</v>
      </c>
      <c r="F1800" s="404" t="s">
        <v>348</v>
      </c>
      <c r="G1800" s="404"/>
      <c r="H1800" s="295" t="s">
        <v>165</v>
      </c>
      <c r="I1800" s="298">
        <v>3.0000000000000001E-5</v>
      </c>
      <c r="J1800" s="297" t="s">
        <v>2156</v>
      </c>
      <c r="K1800" s="280" t="s">
        <v>2117</v>
      </c>
      <c r="O1800" s="40"/>
      <c r="P1800" s="40"/>
      <c r="Q1800" s="40"/>
      <c r="R1800" s="40"/>
      <c r="S1800" s="40"/>
      <c r="T1800" s="40"/>
      <c r="U1800" s="40"/>
      <c r="V1800" s="40"/>
      <c r="W1800" s="40"/>
      <c r="X1800" s="40"/>
      <c r="Y1800" s="40"/>
    </row>
    <row r="1801" spans="1:25" ht="15" customHeight="1" x14ac:dyDescent="0.2">
      <c r="A1801" s="40"/>
      <c r="B1801" s="274" t="s">
        <v>347</v>
      </c>
      <c r="C1801" s="296" t="s">
        <v>3635</v>
      </c>
      <c r="D1801" s="274" t="s">
        <v>143</v>
      </c>
      <c r="E1801" s="274" t="s">
        <v>1169</v>
      </c>
      <c r="F1801" s="404" t="s">
        <v>348</v>
      </c>
      <c r="G1801" s="404"/>
      <c r="H1801" s="295" t="s">
        <v>165</v>
      </c>
      <c r="I1801" s="298">
        <v>5.4000000000000001E-4</v>
      </c>
      <c r="J1801" s="297" t="s">
        <v>1868</v>
      </c>
      <c r="K1801" s="280" t="s">
        <v>2117</v>
      </c>
      <c r="O1801" s="40"/>
      <c r="P1801" s="40"/>
      <c r="Q1801" s="40"/>
      <c r="R1801" s="40"/>
      <c r="S1801" s="40"/>
      <c r="T1801" s="40"/>
      <c r="U1801" s="40"/>
      <c r="V1801" s="40"/>
      <c r="W1801" s="40"/>
      <c r="X1801" s="40"/>
      <c r="Y1801" s="40"/>
    </row>
    <row r="1802" spans="1:25" ht="15" customHeight="1" x14ac:dyDescent="0.2">
      <c r="A1802" s="40"/>
      <c r="B1802" s="274" t="s">
        <v>347</v>
      </c>
      <c r="C1802" s="296" t="s">
        <v>3646</v>
      </c>
      <c r="D1802" s="274" t="s">
        <v>143</v>
      </c>
      <c r="E1802" s="274" t="s">
        <v>3647</v>
      </c>
      <c r="F1802" s="404" t="s">
        <v>348</v>
      </c>
      <c r="G1802" s="404"/>
      <c r="H1802" s="295" t="s">
        <v>1160</v>
      </c>
      <c r="I1802" s="298">
        <v>2.4000000000000001E-4</v>
      </c>
      <c r="J1802" s="297" t="s">
        <v>3648</v>
      </c>
      <c r="K1802" s="280" t="s">
        <v>2117</v>
      </c>
      <c r="O1802" s="40"/>
      <c r="P1802" s="40"/>
      <c r="Q1802" s="40"/>
      <c r="R1802" s="40"/>
      <c r="S1802" s="40"/>
      <c r="T1802" s="40"/>
      <c r="U1802" s="40"/>
      <c r="V1802" s="40"/>
      <c r="W1802" s="40"/>
      <c r="X1802" s="40"/>
      <c r="Y1802" s="40"/>
    </row>
    <row r="1803" spans="1:25" ht="15" customHeight="1" x14ac:dyDescent="0.2">
      <c r="A1803" s="40"/>
      <c r="B1803" s="274" t="s">
        <v>347</v>
      </c>
      <c r="C1803" s="296" t="s">
        <v>3583</v>
      </c>
      <c r="D1803" s="274" t="s">
        <v>143</v>
      </c>
      <c r="E1803" s="274" t="s">
        <v>1158</v>
      </c>
      <c r="F1803" s="404" t="s">
        <v>348</v>
      </c>
      <c r="G1803" s="404"/>
      <c r="H1803" s="295" t="s">
        <v>165</v>
      </c>
      <c r="I1803" s="298">
        <v>3.0540000000000001E-2</v>
      </c>
      <c r="J1803" s="297" t="s">
        <v>1850</v>
      </c>
      <c r="K1803" s="280" t="s">
        <v>2178</v>
      </c>
      <c r="O1803" s="40"/>
      <c r="P1803" s="40"/>
      <c r="Q1803" s="40"/>
      <c r="R1803" s="40"/>
      <c r="S1803" s="40"/>
      <c r="T1803" s="40"/>
      <c r="U1803" s="40"/>
      <c r="V1803" s="40"/>
      <c r="W1803" s="40"/>
      <c r="X1803" s="40"/>
      <c r="Y1803" s="40"/>
    </row>
    <row r="1804" spans="1:25" ht="15" customHeight="1" x14ac:dyDescent="0.2">
      <c r="A1804" s="40"/>
      <c r="B1804" s="274" t="s">
        <v>347</v>
      </c>
      <c r="C1804" s="296" t="s">
        <v>3639</v>
      </c>
      <c r="D1804" s="274" t="s">
        <v>143</v>
      </c>
      <c r="E1804" s="274" t="s">
        <v>2427</v>
      </c>
      <c r="F1804" s="404" t="s">
        <v>586</v>
      </c>
      <c r="G1804" s="404"/>
      <c r="H1804" s="295" t="s">
        <v>578</v>
      </c>
      <c r="I1804" s="298">
        <v>0.3</v>
      </c>
      <c r="J1804" s="297" t="s">
        <v>3640</v>
      </c>
      <c r="K1804" s="280" t="s">
        <v>3743</v>
      </c>
      <c r="O1804" s="40"/>
      <c r="P1804" s="40"/>
      <c r="Q1804" s="40"/>
      <c r="R1804" s="40"/>
      <c r="S1804" s="40"/>
      <c r="T1804" s="40"/>
      <c r="U1804" s="40"/>
      <c r="V1804" s="40"/>
      <c r="W1804" s="40"/>
      <c r="X1804" s="40"/>
      <c r="Y1804" s="40"/>
    </row>
    <row r="1805" spans="1:25" ht="15" customHeight="1" x14ac:dyDescent="0.2">
      <c r="A1805" s="40"/>
      <c r="B1805" s="274" t="s">
        <v>347</v>
      </c>
      <c r="C1805" s="296" t="s">
        <v>3604</v>
      </c>
      <c r="D1805" s="274" t="s">
        <v>143</v>
      </c>
      <c r="E1805" s="274" t="s">
        <v>1164</v>
      </c>
      <c r="F1805" s="404" t="s">
        <v>809</v>
      </c>
      <c r="G1805" s="404"/>
      <c r="H1805" s="295" t="s">
        <v>165</v>
      </c>
      <c r="I1805" s="298">
        <v>1.3500000000000001E-3</v>
      </c>
      <c r="J1805" s="297" t="s">
        <v>2145</v>
      </c>
      <c r="K1805" s="280" t="s">
        <v>2135</v>
      </c>
      <c r="O1805" s="40"/>
      <c r="P1805" s="40"/>
      <c r="Q1805" s="40"/>
      <c r="R1805" s="40"/>
      <c r="S1805" s="40"/>
      <c r="T1805" s="40"/>
      <c r="U1805" s="40"/>
      <c r="V1805" s="40"/>
      <c r="W1805" s="40"/>
      <c r="X1805" s="40"/>
      <c r="Y1805" s="40"/>
    </row>
    <row r="1806" spans="1:25" ht="15" customHeight="1" x14ac:dyDescent="0.2">
      <c r="A1806" s="40"/>
      <c r="B1806" s="274" t="s">
        <v>347</v>
      </c>
      <c r="C1806" s="296" t="s">
        <v>3651</v>
      </c>
      <c r="D1806" s="274" t="s">
        <v>143</v>
      </c>
      <c r="E1806" s="274" t="s">
        <v>1184</v>
      </c>
      <c r="F1806" s="404" t="s">
        <v>348</v>
      </c>
      <c r="G1806" s="404"/>
      <c r="H1806" s="295" t="s">
        <v>165</v>
      </c>
      <c r="I1806" s="298">
        <v>1.2E-4</v>
      </c>
      <c r="J1806" s="297" t="s">
        <v>2163</v>
      </c>
      <c r="K1806" s="280" t="s">
        <v>2117</v>
      </c>
      <c r="O1806" s="40"/>
      <c r="P1806" s="40"/>
      <c r="Q1806" s="40"/>
      <c r="R1806" s="40"/>
      <c r="S1806" s="40"/>
      <c r="T1806" s="40"/>
      <c r="U1806" s="40"/>
      <c r="V1806" s="40"/>
      <c r="W1806" s="40"/>
      <c r="X1806" s="40"/>
      <c r="Y1806" s="40"/>
    </row>
    <row r="1807" spans="1:25" ht="15" customHeight="1" x14ac:dyDescent="0.2">
      <c r="A1807" s="40"/>
      <c r="B1807" s="274" t="s">
        <v>347</v>
      </c>
      <c r="C1807" s="296" t="s">
        <v>3856</v>
      </c>
      <c r="D1807" s="274" t="s">
        <v>143</v>
      </c>
      <c r="E1807" s="274" t="s">
        <v>1688</v>
      </c>
      <c r="F1807" s="404" t="s">
        <v>348</v>
      </c>
      <c r="G1807" s="404"/>
      <c r="H1807" s="295" t="s">
        <v>165</v>
      </c>
      <c r="I1807" s="298">
        <v>1</v>
      </c>
      <c r="J1807" s="297" t="s">
        <v>2562</v>
      </c>
      <c r="K1807" s="280" t="s">
        <v>2562</v>
      </c>
      <c r="O1807" s="40"/>
      <c r="P1807" s="40"/>
      <c r="Q1807" s="40"/>
      <c r="R1807" s="40"/>
      <c r="S1807" s="40"/>
      <c r="T1807" s="40"/>
      <c r="U1807" s="40"/>
      <c r="V1807" s="40"/>
      <c r="W1807" s="40"/>
      <c r="X1807" s="40"/>
      <c r="Y1807" s="40"/>
    </row>
    <row r="1808" spans="1:25" ht="15" customHeight="1" x14ac:dyDescent="0.2">
      <c r="A1808" s="40"/>
      <c r="B1808" s="274" t="s">
        <v>347</v>
      </c>
      <c r="C1808" s="296" t="s">
        <v>3633</v>
      </c>
      <c r="D1808" s="274" t="s">
        <v>143</v>
      </c>
      <c r="E1808" s="274" t="s">
        <v>1187</v>
      </c>
      <c r="F1808" s="404" t="s">
        <v>348</v>
      </c>
      <c r="G1808" s="404"/>
      <c r="H1808" s="295" t="s">
        <v>165</v>
      </c>
      <c r="I1808" s="298">
        <v>3.0000000000000001E-5</v>
      </c>
      <c r="J1808" s="297" t="s">
        <v>2150</v>
      </c>
      <c r="K1808" s="280" t="s">
        <v>2117</v>
      </c>
      <c r="O1808" s="40"/>
      <c r="P1808" s="40"/>
      <c r="Q1808" s="40"/>
      <c r="R1808" s="40"/>
      <c r="S1808" s="40"/>
      <c r="T1808" s="40"/>
      <c r="U1808" s="40"/>
      <c r="V1808" s="40"/>
      <c r="W1808" s="40"/>
      <c r="X1808" s="40"/>
      <c r="Y1808" s="40"/>
    </row>
    <row r="1809" spans="1:25" ht="15" customHeight="1" x14ac:dyDescent="0.2">
      <c r="A1809" s="40"/>
      <c r="B1809" s="274" t="s">
        <v>347</v>
      </c>
      <c r="C1809" s="296" t="s">
        <v>3616</v>
      </c>
      <c r="D1809" s="274" t="s">
        <v>143</v>
      </c>
      <c r="E1809" s="274" t="s">
        <v>1170</v>
      </c>
      <c r="F1809" s="404" t="s">
        <v>809</v>
      </c>
      <c r="G1809" s="404"/>
      <c r="H1809" s="295" t="s">
        <v>165</v>
      </c>
      <c r="I1809" s="298">
        <v>3.0540000000000001E-2</v>
      </c>
      <c r="J1809" s="297" t="s">
        <v>1858</v>
      </c>
      <c r="K1809" s="280" t="s">
        <v>2158</v>
      </c>
      <c r="O1809" s="40"/>
      <c r="P1809" s="40"/>
      <c r="Q1809" s="40"/>
      <c r="R1809" s="40"/>
      <c r="S1809" s="40"/>
      <c r="T1809" s="40"/>
      <c r="U1809" s="40"/>
      <c r="V1809" s="40"/>
      <c r="W1809" s="40"/>
      <c r="X1809" s="40"/>
      <c r="Y1809" s="40"/>
    </row>
    <row r="1810" spans="1:25" ht="15" customHeight="1" x14ac:dyDescent="0.2">
      <c r="A1810" s="40"/>
      <c r="B1810" s="274" t="s">
        <v>347</v>
      </c>
      <c r="C1810" s="296" t="s">
        <v>3605</v>
      </c>
      <c r="D1810" s="274" t="s">
        <v>143</v>
      </c>
      <c r="E1810" s="274" t="s">
        <v>1192</v>
      </c>
      <c r="F1810" s="404" t="s">
        <v>348</v>
      </c>
      <c r="G1810" s="404"/>
      <c r="H1810" s="295" t="s">
        <v>165</v>
      </c>
      <c r="I1810" s="298">
        <v>6.0000000000000002E-5</v>
      </c>
      <c r="J1810" s="297" t="s">
        <v>2153</v>
      </c>
      <c r="K1810" s="280" t="s">
        <v>2117</v>
      </c>
      <c r="O1810" s="40"/>
      <c r="P1810" s="40"/>
      <c r="Q1810" s="40"/>
      <c r="R1810" s="40"/>
      <c r="S1810" s="40"/>
      <c r="T1810" s="40"/>
      <c r="U1810" s="40"/>
      <c r="V1810" s="40"/>
      <c r="W1810" s="40"/>
      <c r="X1810" s="40"/>
      <c r="Y1810" s="40"/>
    </row>
    <row r="1811" spans="1:25" ht="15" customHeight="1" x14ac:dyDescent="0.2">
      <c r="A1811" s="40"/>
      <c r="B1811" s="274" t="s">
        <v>347</v>
      </c>
      <c r="C1811" s="296" t="s">
        <v>3638</v>
      </c>
      <c r="D1811" s="274" t="s">
        <v>143</v>
      </c>
      <c r="E1811" s="274" t="s">
        <v>1186</v>
      </c>
      <c r="F1811" s="404" t="s">
        <v>348</v>
      </c>
      <c r="G1811" s="404"/>
      <c r="H1811" s="295" t="s">
        <v>165</v>
      </c>
      <c r="I1811" s="298">
        <v>6.0000000000000002E-5</v>
      </c>
      <c r="J1811" s="297" t="s">
        <v>2162</v>
      </c>
      <c r="K1811" s="280" t="s">
        <v>2117</v>
      </c>
      <c r="O1811" s="40"/>
      <c r="P1811" s="40"/>
      <c r="Q1811" s="40"/>
      <c r="R1811" s="40"/>
      <c r="S1811" s="40"/>
      <c r="T1811" s="40"/>
      <c r="U1811" s="40"/>
      <c r="V1811" s="40"/>
      <c r="W1811" s="40"/>
      <c r="X1811" s="40"/>
      <c r="Y1811" s="40"/>
    </row>
    <row r="1812" spans="1:25" ht="15" customHeight="1" x14ac:dyDescent="0.2">
      <c r="A1812" s="40"/>
      <c r="B1812" s="274" t="s">
        <v>347</v>
      </c>
      <c r="C1812" s="296" t="s">
        <v>3606</v>
      </c>
      <c r="D1812" s="274" t="s">
        <v>143</v>
      </c>
      <c r="E1812" s="274" t="s">
        <v>1166</v>
      </c>
      <c r="F1812" s="404" t="s">
        <v>809</v>
      </c>
      <c r="G1812" s="404"/>
      <c r="H1812" s="295" t="s">
        <v>1167</v>
      </c>
      <c r="I1812" s="298">
        <v>1.2E-4</v>
      </c>
      <c r="J1812" s="297" t="s">
        <v>2136</v>
      </c>
      <c r="K1812" s="280" t="s">
        <v>2125</v>
      </c>
      <c r="O1812" s="40"/>
      <c r="P1812" s="40"/>
      <c r="Q1812" s="40"/>
      <c r="R1812" s="40"/>
      <c r="S1812" s="40"/>
      <c r="T1812" s="40"/>
      <c r="U1812" s="40"/>
      <c r="V1812" s="40"/>
      <c r="W1812" s="40"/>
      <c r="X1812" s="40"/>
      <c r="Y1812" s="40"/>
    </row>
    <row r="1813" spans="1:25" ht="15" customHeight="1" x14ac:dyDescent="0.2">
      <c r="A1813" s="40"/>
      <c r="B1813" s="274" t="s">
        <v>347</v>
      </c>
      <c r="C1813" s="296" t="s">
        <v>3636</v>
      </c>
      <c r="D1813" s="274" t="s">
        <v>143</v>
      </c>
      <c r="E1813" s="274" t="s">
        <v>2432</v>
      </c>
      <c r="F1813" s="404" t="s">
        <v>348</v>
      </c>
      <c r="G1813" s="404"/>
      <c r="H1813" s="295" t="s">
        <v>2433</v>
      </c>
      <c r="I1813" s="298">
        <v>2.4000000000000001E-4</v>
      </c>
      <c r="J1813" s="297" t="s">
        <v>3637</v>
      </c>
      <c r="K1813" s="280" t="s">
        <v>2135</v>
      </c>
      <c r="O1813" s="40"/>
      <c r="P1813" s="40"/>
      <c r="Q1813" s="40"/>
      <c r="R1813" s="40"/>
      <c r="S1813" s="40"/>
      <c r="T1813" s="40"/>
      <c r="U1813" s="40"/>
      <c r="V1813" s="40"/>
      <c r="W1813" s="40"/>
      <c r="X1813" s="40"/>
      <c r="Y1813" s="40"/>
    </row>
    <row r="1814" spans="1:25" ht="15" customHeight="1" x14ac:dyDescent="0.2">
      <c r="A1814" s="40"/>
      <c r="B1814" s="274" t="s">
        <v>347</v>
      </c>
      <c r="C1814" s="296" t="s">
        <v>3601</v>
      </c>
      <c r="D1814" s="274" t="s">
        <v>143</v>
      </c>
      <c r="E1814" s="274" t="s">
        <v>1165</v>
      </c>
      <c r="F1814" s="404" t="s">
        <v>348</v>
      </c>
      <c r="G1814" s="404"/>
      <c r="H1814" s="295" t="s">
        <v>165</v>
      </c>
      <c r="I1814" s="298">
        <v>1.3500000000000001E-3</v>
      </c>
      <c r="J1814" s="297" t="s">
        <v>3602</v>
      </c>
      <c r="K1814" s="280" t="s">
        <v>3745</v>
      </c>
      <c r="O1814" s="40"/>
      <c r="P1814" s="40"/>
      <c r="Q1814" s="40"/>
      <c r="R1814" s="40"/>
      <c r="S1814" s="40"/>
      <c r="T1814" s="40"/>
      <c r="U1814" s="40"/>
      <c r="V1814" s="40"/>
      <c r="W1814" s="40"/>
      <c r="X1814" s="40"/>
      <c r="Y1814" s="40"/>
    </row>
    <row r="1815" spans="1:25" ht="15" customHeight="1" x14ac:dyDescent="0.2">
      <c r="A1815" s="40"/>
      <c r="B1815" s="274" t="s">
        <v>347</v>
      </c>
      <c r="C1815" s="296" t="s">
        <v>3645</v>
      </c>
      <c r="D1815" s="274" t="s">
        <v>143</v>
      </c>
      <c r="E1815" s="274" t="s">
        <v>1161</v>
      </c>
      <c r="F1815" s="404" t="s">
        <v>348</v>
      </c>
      <c r="G1815" s="404"/>
      <c r="H1815" s="295" t="s">
        <v>165</v>
      </c>
      <c r="I1815" s="298">
        <v>1.9619999999999999E-2</v>
      </c>
      <c r="J1815" s="297" t="s">
        <v>2143</v>
      </c>
      <c r="K1815" s="280" t="s">
        <v>2129</v>
      </c>
      <c r="O1815" s="40"/>
      <c r="P1815" s="40"/>
      <c r="Q1815" s="40"/>
      <c r="R1815" s="40"/>
      <c r="S1815" s="40"/>
      <c r="T1815" s="40"/>
      <c r="U1815" s="40"/>
      <c r="V1815" s="40"/>
      <c r="W1815" s="40"/>
      <c r="X1815" s="40"/>
      <c r="Y1815" s="40"/>
    </row>
    <row r="1816" spans="1:25" ht="15" customHeight="1" thickBot="1" x14ac:dyDescent="0.25">
      <c r="A1816" s="40"/>
      <c r="B1816" s="274" t="s">
        <v>347</v>
      </c>
      <c r="C1816" s="296" t="s">
        <v>3598</v>
      </c>
      <c r="D1816" s="274" t="s">
        <v>143</v>
      </c>
      <c r="E1816" s="274" t="s">
        <v>1159</v>
      </c>
      <c r="F1816" s="404" t="s">
        <v>348</v>
      </c>
      <c r="G1816" s="404"/>
      <c r="H1816" s="295" t="s">
        <v>165</v>
      </c>
      <c r="I1816" s="298">
        <v>4.4999999999999999E-4</v>
      </c>
      <c r="J1816" s="297" t="s">
        <v>3599</v>
      </c>
      <c r="K1816" s="280" t="s">
        <v>2129</v>
      </c>
      <c r="O1816" s="40"/>
      <c r="P1816" s="40"/>
      <c r="Q1816" s="40"/>
      <c r="R1816" s="40"/>
      <c r="S1816" s="40"/>
      <c r="T1816" s="40"/>
      <c r="U1816" s="40"/>
      <c r="V1816" s="40"/>
      <c r="W1816" s="40"/>
      <c r="X1816" s="40"/>
      <c r="Y1816" s="40"/>
    </row>
    <row r="1817" spans="1:25" ht="15" customHeight="1" thickTop="1" x14ac:dyDescent="0.2">
      <c r="A1817" s="40"/>
      <c r="B1817" s="274" t="s">
        <v>347</v>
      </c>
      <c r="C1817" s="296" t="s">
        <v>3596</v>
      </c>
      <c r="D1817" s="274" t="s">
        <v>143</v>
      </c>
      <c r="E1817" s="274" t="s">
        <v>2437</v>
      </c>
      <c r="F1817" s="404" t="s">
        <v>348</v>
      </c>
      <c r="G1817" s="404"/>
      <c r="H1817" s="295" t="s">
        <v>165</v>
      </c>
      <c r="I1817" s="298">
        <v>1.8000000000000001E-4</v>
      </c>
      <c r="J1817" s="297" t="s">
        <v>3597</v>
      </c>
      <c r="K1817" s="280" t="s">
        <v>2117</v>
      </c>
      <c r="L1817" s="184"/>
      <c r="O1817" s="40"/>
      <c r="P1817" s="40"/>
      <c r="Q1817" s="40"/>
      <c r="R1817" s="40"/>
      <c r="S1817" s="40"/>
      <c r="T1817" s="40"/>
      <c r="U1817" s="40"/>
      <c r="V1817" s="40"/>
      <c r="W1817" s="40"/>
      <c r="X1817" s="40"/>
      <c r="Y1817" s="40"/>
    </row>
    <row r="1818" spans="1:25" ht="15" customHeight="1" x14ac:dyDescent="0.2">
      <c r="A1818" s="40"/>
      <c r="B1818" s="274" t="s">
        <v>347</v>
      </c>
      <c r="C1818" s="296" t="s">
        <v>3591</v>
      </c>
      <c r="D1818" s="274" t="s">
        <v>143</v>
      </c>
      <c r="E1818" s="274" t="s">
        <v>1183</v>
      </c>
      <c r="F1818" s="404" t="s">
        <v>348</v>
      </c>
      <c r="G1818" s="404"/>
      <c r="H1818" s="295" t="s">
        <v>165</v>
      </c>
      <c r="I1818" s="298">
        <v>1.4999999999999999E-4</v>
      </c>
      <c r="J1818" s="297" t="s">
        <v>3592</v>
      </c>
      <c r="K1818" s="280" t="s">
        <v>2117</v>
      </c>
      <c r="L1818" s="180"/>
      <c r="O1818" s="40"/>
      <c r="P1818" s="40"/>
      <c r="Q1818" s="40"/>
      <c r="R1818" s="40"/>
      <c r="S1818" s="40"/>
      <c r="T1818" s="40"/>
      <c r="U1818" s="40"/>
      <c r="V1818" s="40"/>
      <c r="W1818" s="40"/>
      <c r="X1818" s="40"/>
      <c r="Y1818" s="40"/>
    </row>
    <row r="1819" spans="1:25" ht="15" customHeight="1" x14ac:dyDescent="0.2">
      <c r="A1819" s="40"/>
      <c r="B1819" s="274" t="s">
        <v>347</v>
      </c>
      <c r="C1819" s="296" t="s">
        <v>3625</v>
      </c>
      <c r="D1819" s="274" t="s">
        <v>143</v>
      </c>
      <c r="E1819" s="274" t="s">
        <v>1188</v>
      </c>
      <c r="F1819" s="404" t="s">
        <v>348</v>
      </c>
      <c r="G1819" s="404"/>
      <c r="H1819" s="295" t="s">
        <v>165</v>
      </c>
      <c r="I1819" s="298">
        <v>3.0000000000000001E-5</v>
      </c>
      <c r="J1819" s="297" t="s">
        <v>1865</v>
      </c>
      <c r="K1819" s="280" t="s">
        <v>2117</v>
      </c>
      <c r="L1819" s="178"/>
      <c r="O1819" s="40"/>
      <c r="P1819" s="40"/>
      <c r="Q1819" s="40"/>
      <c r="R1819" s="40"/>
      <c r="S1819" s="40"/>
      <c r="T1819" s="40"/>
      <c r="U1819" s="40"/>
      <c r="V1819" s="40"/>
      <c r="W1819" s="40"/>
      <c r="X1819" s="40"/>
      <c r="Y1819" s="40"/>
    </row>
    <row r="1820" spans="1:25" ht="15" customHeight="1" x14ac:dyDescent="0.2">
      <c r="A1820" s="40"/>
      <c r="B1820" s="274" t="s">
        <v>347</v>
      </c>
      <c r="C1820" s="296" t="s">
        <v>3626</v>
      </c>
      <c r="D1820" s="274" t="s">
        <v>143</v>
      </c>
      <c r="E1820" s="274" t="s">
        <v>2434</v>
      </c>
      <c r="F1820" s="404" t="s">
        <v>348</v>
      </c>
      <c r="G1820" s="404"/>
      <c r="H1820" s="295" t="s">
        <v>2433</v>
      </c>
      <c r="I1820" s="298">
        <v>6.8999999999999997E-4</v>
      </c>
      <c r="J1820" s="297" t="s">
        <v>3627</v>
      </c>
      <c r="K1820" s="280" t="s">
        <v>2117</v>
      </c>
      <c r="L1820" s="182"/>
      <c r="O1820" s="40"/>
      <c r="P1820" s="40"/>
      <c r="Q1820" s="40"/>
      <c r="R1820" s="40"/>
      <c r="S1820" s="40"/>
      <c r="T1820" s="40"/>
      <c r="U1820" s="40"/>
      <c r="V1820" s="40"/>
      <c r="W1820" s="40"/>
      <c r="X1820" s="40"/>
      <c r="Y1820" s="40"/>
    </row>
    <row r="1821" spans="1:25" ht="15" customHeight="1" x14ac:dyDescent="0.2">
      <c r="A1821" s="40"/>
      <c r="B1821" s="274" t="s">
        <v>347</v>
      </c>
      <c r="C1821" s="296" t="s">
        <v>3587</v>
      </c>
      <c r="D1821" s="274" t="s">
        <v>143</v>
      </c>
      <c r="E1821" s="274" t="s">
        <v>2436</v>
      </c>
      <c r="F1821" s="404" t="s">
        <v>348</v>
      </c>
      <c r="G1821" s="404"/>
      <c r="H1821" s="295" t="s">
        <v>165</v>
      </c>
      <c r="I1821" s="298">
        <v>6.0000000000000002E-5</v>
      </c>
      <c r="J1821" s="297" t="s">
        <v>3588</v>
      </c>
      <c r="K1821" s="280" t="s">
        <v>2117</v>
      </c>
      <c r="L1821" s="182"/>
      <c r="O1821" s="40"/>
      <c r="P1821" s="40"/>
      <c r="Q1821" s="40"/>
      <c r="R1821" s="40"/>
      <c r="S1821" s="40"/>
      <c r="T1821" s="40"/>
      <c r="U1821" s="40"/>
      <c r="V1821" s="40"/>
      <c r="W1821" s="40"/>
      <c r="X1821" s="40"/>
      <c r="Y1821" s="40"/>
    </row>
    <row r="1822" spans="1:25" ht="15" customHeight="1" x14ac:dyDescent="0.2">
      <c r="A1822" s="40"/>
      <c r="B1822" s="275"/>
      <c r="C1822" s="275"/>
      <c r="D1822" s="275"/>
      <c r="E1822" s="275"/>
      <c r="F1822" s="275" t="s">
        <v>331</v>
      </c>
      <c r="G1822" s="302">
        <v>5.73</v>
      </c>
      <c r="H1822" s="275" t="s">
        <v>332</v>
      </c>
      <c r="I1822" s="302">
        <v>0</v>
      </c>
      <c r="J1822" s="275" t="s">
        <v>333</v>
      </c>
      <c r="K1822" s="302">
        <v>5.73</v>
      </c>
      <c r="L1822" s="281"/>
      <c r="O1822" s="40"/>
      <c r="P1822" s="40"/>
      <c r="Q1822" s="40"/>
      <c r="R1822" s="40"/>
      <c r="S1822" s="40"/>
      <c r="T1822" s="40"/>
      <c r="U1822" s="40"/>
      <c r="V1822" s="40"/>
      <c r="W1822" s="40"/>
      <c r="X1822" s="40"/>
      <c r="Y1822" s="40"/>
    </row>
    <row r="1823" spans="1:25" ht="15" customHeight="1" thickBot="1" x14ac:dyDescent="0.25">
      <c r="A1823" s="40"/>
      <c r="B1823" s="275"/>
      <c r="C1823" s="275"/>
      <c r="D1823" s="275"/>
      <c r="E1823" s="275"/>
      <c r="F1823" s="275" t="s">
        <v>334</v>
      </c>
      <c r="G1823" s="302">
        <v>46.12</v>
      </c>
      <c r="H1823" s="275"/>
      <c r="I1823" s="409" t="s">
        <v>335</v>
      </c>
      <c r="J1823" s="409"/>
      <c r="K1823" s="302">
        <v>267.77999999999997</v>
      </c>
      <c r="L1823" s="281"/>
      <c r="O1823" s="40"/>
      <c r="P1823" s="40"/>
      <c r="Q1823" s="40"/>
      <c r="R1823" s="40"/>
      <c r="S1823" s="40"/>
      <c r="T1823" s="40"/>
      <c r="U1823" s="40"/>
      <c r="V1823" s="40"/>
      <c r="W1823" s="40"/>
      <c r="X1823" s="40"/>
      <c r="Y1823" s="40"/>
    </row>
    <row r="1824" spans="1:25" ht="15" customHeight="1" thickTop="1" x14ac:dyDescent="0.2">
      <c r="A1824" s="40"/>
      <c r="B1824" s="289"/>
      <c r="C1824" s="289"/>
      <c r="D1824" s="289"/>
      <c r="E1824" s="289"/>
      <c r="F1824" s="289"/>
      <c r="G1824" s="289"/>
      <c r="H1824" s="289"/>
      <c r="I1824" s="289"/>
      <c r="J1824" s="289"/>
      <c r="K1824" s="289"/>
      <c r="L1824" s="289"/>
      <c r="O1824" s="40"/>
      <c r="P1824" s="40"/>
      <c r="Q1824" s="40"/>
      <c r="R1824" s="40"/>
      <c r="S1824" s="40"/>
      <c r="T1824" s="40"/>
      <c r="U1824" s="40"/>
      <c r="V1824" s="40"/>
      <c r="W1824" s="40"/>
      <c r="X1824" s="40"/>
      <c r="Y1824" s="40"/>
    </row>
    <row r="1825" spans="1:25" ht="15" customHeight="1" x14ac:dyDescent="0.2">
      <c r="A1825" s="40"/>
      <c r="B1825" s="276" t="s">
        <v>2284</v>
      </c>
      <c r="C1825" s="277" t="s">
        <v>28</v>
      </c>
      <c r="D1825" s="276" t="s">
        <v>29</v>
      </c>
      <c r="E1825" s="276" t="s">
        <v>30</v>
      </c>
      <c r="F1825" s="405" t="s">
        <v>318</v>
      </c>
      <c r="G1825" s="405"/>
      <c r="H1825" s="284" t="s">
        <v>31</v>
      </c>
      <c r="I1825" s="277" t="s">
        <v>32</v>
      </c>
      <c r="J1825" s="277" t="s">
        <v>2407</v>
      </c>
      <c r="K1825" s="277" t="s">
        <v>33</v>
      </c>
      <c r="L1825" s="277" t="s">
        <v>35</v>
      </c>
      <c r="O1825" s="40"/>
      <c r="P1825" s="40"/>
      <c r="Q1825" s="40"/>
      <c r="R1825" s="40"/>
      <c r="S1825" s="40"/>
      <c r="T1825" s="40"/>
      <c r="U1825" s="40"/>
      <c r="V1825" s="40"/>
      <c r="W1825" s="40"/>
      <c r="X1825" s="40"/>
      <c r="Y1825" s="40"/>
    </row>
    <row r="1826" spans="1:25" ht="15" customHeight="1" x14ac:dyDescent="0.2">
      <c r="A1826" s="40"/>
      <c r="B1826" s="273" t="s">
        <v>319</v>
      </c>
      <c r="C1826" s="286" t="s">
        <v>271</v>
      </c>
      <c r="D1826" s="273" t="s">
        <v>40</v>
      </c>
      <c r="E1826" s="273" t="s">
        <v>272</v>
      </c>
      <c r="F1826" s="403" t="s">
        <v>343</v>
      </c>
      <c r="G1826" s="403"/>
      <c r="H1826" s="285" t="s">
        <v>44</v>
      </c>
      <c r="I1826" s="288">
        <v>1</v>
      </c>
      <c r="J1826" s="287"/>
      <c r="K1826" s="287">
        <v>446.47</v>
      </c>
      <c r="L1826" s="287">
        <v>446.47</v>
      </c>
      <c r="O1826" s="40"/>
      <c r="P1826" s="40"/>
      <c r="Q1826" s="40"/>
      <c r="R1826" s="40"/>
      <c r="S1826" s="40"/>
      <c r="T1826" s="40"/>
      <c r="U1826" s="40"/>
      <c r="V1826" s="40"/>
      <c r="W1826" s="40"/>
      <c r="X1826" s="40"/>
      <c r="Y1826" s="40"/>
    </row>
    <row r="1827" spans="1:25" ht="15" customHeight="1" x14ac:dyDescent="0.2">
      <c r="A1827" s="40"/>
      <c r="B1827" s="278" t="s">
        <v>321</v>
      </c>
      <c r="C1827" s="291" t="s">
        <v>322</v>
      </c>
      <c r="D1827" s="278" t="s">
        <v>40</v>
      </c>
      <c r="E1827" s="278" t="s">
        <v>323</v>
      </c>
      <c r="F1827" s="407" t="s">
        <v>324</v>
      </c>
      <c r="G1827" s="407"/>
      <c r="H1827" s="290" t="s">
        <v>325</v>
      </c>
      <c r="I1827" s="294">
        <v>0.29880000000000001</v>
      </c>
      <c r="J1827" s="294">
        <v>0</v>
      </c>
      <c r="K1827" s="292">
        <v>23.08</v>
      </c>
      <c r="L1827" s="292">
        <v>6.89</v>
      </c>
      <c r="O1827" s="40"/>
      <c r="P1827" s="40"/>
      <c r="Q1827" s="40"/>
      <c r="R1827" s="40"/>
      <c r="S1827" s="40"/>
      <c r="T1827" s="40"/>
      <c r="U1827" s="40"/>
      <c r="V1827" s="40"/>
      <c r="W1827" s="40"/>
      <c r="X1827" s="40"/>
      <c r="Y1827" s="40"/>
    </row>
    <row r="1828" spans="1:25" ht="15" customHeight="1" x14ac:dyDescent="0.2">
      <c r="A1828" s="40"/>
      <c r="B1828" s="278" t="s">
        <v>321</v>
      </c>
      <c r="C1828" s="291" t="s">
        <v>371</v>
      </c>
      <c r="D1828" s="278" t="s">
        <v>40</v>
      </c>
      <c r="E1828" s="278" t="s">
        <v>372</v>
      </c>
      <c r="F1828" s="407" t="s">
        <v>324</v>
      </c>
      <c r="G1828" s="407"/>
      <c r="H1828" s="290" t="s">
        <v>325</v>
      </c>
      <c r="I1828" s="294">
        <v>0.94850000000000001</v>
      </c>
      <c r="J1828" s="294">
        <v>0</v>
      </c>
      <c r="K1828" s="292">
        <v>29.16</v>
      </c>
      <c r="L1828" s="292">
        <v>27.65</v>
      </c>
      <c r="O1828" s="40"/>
      <c r="P1828" s="40"/>
      <c r="Q1828" s="40"/>
      <c r="R1828" s="40"/>
      <c r="S1828" s="40"/>
      <c r="T1828" s="40"/>
      <c r="U1828" s="40"/>
      <c r="V1828" s="40"/>
      <c r="W1828" s="40"/>
      <c r="X1828" s="40"/>
      <c r="Y1828" s="40"/>
    </row>
    <row r="1829" spans="1:25" ht="15" customHeight="1" x14ac:dyDescent="0.2">
      <c r="A1829" s="40"/>
      <c r="B1829" s="274" t="s">
        <v>347</v>
      </c>
      <c r="C1829" s="296" t="s">
        <v>878</v>
      </c>
      <c r="D1829" s="274" t="s">
        <v>40</v>
      </c>
      <c r="E1829" s="274" t="s">
        <v>879</v>
      </c>
      <c r="F1829" s="404" t="s">
        <v>348</v>
      </c>
      <c r="G1829" s="404"/>
      <c r="H1829" s="295" t="s">
        <v>44</v>
      </c>
      <c r="I1829" s="298">
        <v>1</v>
      </c>
      <c r="J1829" s="298">
        <v>0</v>
      </c>
      <c r="K1829" s="297">
        <v>310.70999999999998</v>
      </c>
      <c r="L1829" s="297">
        <v>310.70999999999998</v>
      </c>
      <c r="O1829" s="40"/>
      <c r="P1829" s="40"/>
      <c r="Q1829" s="40"/>
      <c r="R1829" s="40"/>
      <c r="S1829" s="40"/>
      <c r="T1829" s="40"/>
      <c r="U1829" s="40"/>
      <c r="V1829" s="40"/>
      <c r="W1829" s="40"/>
      <c r="X1829" s="40"/>
      <c r="Y1829" s="40"/>
    </row>
    <row r="1830" spans="1:25" ht="15" customHeight="1" x14ac:dyDescent="0.2">
      <c r="A1830" s="40"/>
      <c r="B1830" s="274" t="s">
        <v>347</v>
      </c>
      <c r="C1830" s="296" t="s">
        <v>876</v>
      </c>
      <c r="D1830" s="274" t="s">
        <v>40</v>
      </c>
      <c r="E1830" s="274" t="s">
        <v>877</v>
      </c>
      <c r="F1830" s="404" t="s">
        <v>348</v>
      </c>
      <c r="G1830" s="404"/>
      <c r="H1830" s="295" t="s">
        <v>44</v>
      </c>
      <c r="I1830" s="298">
        <v>6</v>
      </c>
      <c r="J1830" s="298">
        <v>0</v>
      </c>
      <c r="K1830" s="297">
        <v>16.87</v>
      </c>
      <c r="L1830" s="297">
        <v>101.22</v>
      </c>
      <c r="O1830" s="40"/>
      <c r="P1830" s="40"/>
      <c r="Q1830" s="40"/>
      <c r="R1830" s="40"/>
      <c r="S1830" s="40"/>
      <c r="T1830" s="40"/>
      <c r="U1830" s="40"/>
      <c r="V1830" s="40"/>
      <c r="W1830" s="40"/>
      <c r="X1830" s="40"/>
      <c r="Y1830" s="40"/>
    </row>
    <row r="1831" spans="1:25" ht="15" customHeight="1" x14ac:dyDescent="0.2">
      <c r="A1831" s="40"/>
      <c r="B1831" s="275"/>
      <c r="C1831" s="275"/>
      <c r="D1831" s="275"/>
      <c r="E1831" s="275"/>
      <c r="F1831" s="275"/>
      <c r="G1831" s="275" t="s">
        <v>331</v>
      </c>
      <c r="H1831" s="302">
        <v>27.94</v>
      </c>
      <c r="I1831" s="275" t="s">
        <v>332</v>
      </c>
      <c r="J1831" s="302">
        <v>0</v>
      </c>
      <c r="K1831" s="275" t="s">
        <v>333</v>
      </c>
      <c r="L1831" s="302">
        <v>27.94</v>
      </c>
      <c r="O1831" s="40"/>
      <c r="P1831" s="40"/>
      <c r="Q1831" s="40"/>
      <c r="R1831" s="40"/>
      <c r="S1831" s="40"/>
      <c r="T1831" s="40"/>
      <c r="U1831" s="40"/>
      <c r="V1831" s="40"/>
      <c r="W1831" s="40"/>
      <c r="X1831" s="40"/>
      <c r="Y1831" s="40"/>
    </row>
    <row r="1832" spans="1:25" ht="15" customHeight="1" thickBot="1" x14ac:dyDescent="0.25">
      <c r="A1832" s="40"/>
      <c r="B1832" s="275"/>
      <c r="C1832" s="275"/>
      <c r="D1832" s="275"/>
      <c r="E1832" s="275"/>
      <c r="F1832" s="275"/>
      <c r="G1832" s="275" t="s">
        <v>334</v>
      </c>
      <c r="H1832" s="302">
        <v>92.91</v>
      </c>
      <c r="I1832" s="409"/>
      <c r="J1832" s="409" t="s">
        <v>335</v>
      </c>
      <c r="K1832" s="275"/>
      <c r="L1832" s="302">
        <v>539.38</v>
      </c>
      <c r="O1832" s="40"/>
      <c r="P1832" s="40"/>
      <c r="Q1832" s="40"/>
      <c r="R1832" s="40"/>
      <c r="S1832" s="40"/>
      <c r="T1832" s="40"/>
      <c r="U1832" s="40"/>
      <c r="V1832" s="40"/>
      <c r="W1832" s="40"/>
      <c r="X1832" s="40"/>
      <c r="Y1832" s="40"/>
    </row>
    <row r="1833" spans="1:25" ht="15" customHeight="1" thickTop="1" x14ac:dyDescent="0.2">
      <c r="A1833" s="40"/>
      <c r="B1833" s="289"/>
      <c r="C1833" s="289"/>
      <c r="D1833" s="289"/>
      <c r="E1833" s="289"/>
      <c r="F1833" s="289"/>
      <c r="G1833" s="289"/>
      <c r="H1833" s="289"/>
      <c r="I1833" s="289"/>
      <c r="J1833" s="289"/>
      <c r="K1833" s="289"/>
      <c r="L1833" s="289"/>
      <c r="O1833" s="40"/>
      <c r="P1833" s="40"/>
      <c r="Q1833" s="40"/>
      <c r="R1833" s="40"/>
      <c r="S1833" s="40"/>
      <c r="T1833" s="40"/>
      <c r="U1833" s="40"/>
      <c r="V1833" s="40"/>
      <c r="W1833" s="40"/>
      <c r="X1833" s="40"/>
      <c r="Y1833" s="40"/>
    </row>
    <row r="1834" spans="1:25" ht="15" customHeight="1" x14ac:dyDescent="0.2">
      <c r="A1834" s="40"/>
      <c r="B1834" s="276" t="s">
        <v>2285</v>
      </c>
      <c r="C1834" s="277" t="s">
        <v>28</v>
      </c>
      <c r="D1834" s="276" t="s">
        <v>29</v>
      </c>
      <c r="E1834" s="276" t="s">
        <v>30</v>
      </c>
      <c r="F1834" s="405" t="s">
        <v>318</v>
      </c>
      <c r="G1834" s="405"/>
      <c r="H1834" s="284" t="s">
        <v>31</v>
      </c>
      <c r="I1834" s="277" t="s">
        <v>32</v>
      </c>
      <c r="J1834" s="277" t="s">
        <v>2407</v>
      </c>
      <c r="K1834" s="277" t="s">
        <v>33</v>
      </c>
      <c r="L1834" s="277" t="s">
        <v>35</v>
      </c>
      <c r="O1834" s="40"/>
      <c r="P1834" s="40"/>
      <c r="Q1834" s="40"/>
      <c r="R1834" s="40"/>
      <c r="S1834" s="40"/>
      <c r="T1834" s="40"/>
      <c r="U1834" s="40"/>
      <c r="V1834" s="40"/>
      <c r="W1834" s="40"/>
      <c r="X1834" s="40"/>
      <c r="Y1834" s="40"/>
    </row>
    <row r="1835" spans="1:25" ht="15" customHeight="1" x14ac:dyDescent="0.2">
      <c r="A1835" s="40"/>
      <c r="B1835" s="273" t="s">
        <v>319</v>
      </c>
      <c r="C1835" s="286" t="s">
        <v>3198</v>
      </c>
      <c r="D1835" s="273" t="s">
        <v>1497</v>
      </c>
      <c r="E1835" s="273" t="s">
        <v>3277</v>
      </c>
      <c r="F1835" s="403">
        <v>1706</v>
      </c>
      <c r="G1835" s="403"/>
      <c r="H1835" s="285" t="s">
        <v>1498</v>
      </c>
      <c r="I1835" s="288">
        <v>1</v>
      </c>
      <c r="J1835" s="287"/>
      <c r="K1835" s="287">
        <v>132.97</v>
      </c>
      <c r="L1835" s="287">
        <v>132.97</v>
      </c>
      <c r="O1835" s="40"/>
      <c r="P1835" s="40"/>
      <c r="Q1835" s="40"/>
      <c r="R1835" s="40"/>
      <c r="S1835" s="40"/>
      <c r="T1835" s="40"/>
      <c r="U1835" s="40"/>
      <c r="V1835" s="40"/>
      <c r="W1835" s="40"/>
      <c r="X1835" s="40"/>
      <c r="Y1835" s="40"/>
    </row>
    <row r="1836" spans="1:25" ht="15" customHeight="1" x14ac:dyDescent="0.2">
      <c r="A1836" s="40"/>
      <c r="B1836" s="276" t="s">
        <v>1392</v>
      </c>
      <c r="C1836" s="277" t="s">
        <v>28</v>
      </c>
      <c r="D1836" s="276" t="s">
        <v>29</v>
      </c>
      <c r="E1836" s="276" t="s">
        <v>586</v>
      </c>
      <c r="F1836" s="277" t="s">
        <v>3787</v>
      </c>
      <c r="G1836" s="406" t="s">
        <v>3788</v>
      </c>
      <c r="H1836" s="406"/>
      <c r="I1836" s="406"/>
      <c r="J1836" s="406"/>
      <c r="K1836" s="277" t="s">
        <v>3789</v>
      </c>
      <c r="L1836" s="281"/>
      <c r="O1836" s="40"/>
      <c r="P1836" s="40"/>
      <c r="Q1836" s="40"/>
      <c r="R1836" s="40"/>
      <c r="S1836" s="40"/>
      <c r="T1836" s="40"/>
      <c r="U1836" s="40"/>
      <c r="V1836" s="40"/>
      <c r="W1836" s="40"/>
      <c r="X1836" s="40"/>
      <c r="Y1836" s="40"/>
    </row>
    <row r="1837" spans="1:25" ht="15" customHeight="1" x14ac:dyDescent="0.2">
      <c r="A1837" s="40"/>
      <c r="B1837" s="274" t="s">
        <v>347</v>
      </c>
      <c r="C1837" s="296" t="s">
        <v>2025</v>
      </c>
      <c r="D1837" s="274" t="s">
        <v>1497</v>
      </c>
      <c r="E1837" s="274" t="s">
        <v>3857</v>
      </c>
      <c r="F1837" s="298">
        <v>0.8</v>
      </c>
      <c r="G1837" s="274"/>
      <c r="H1837" s="274"/>
      <c r="I1837" s="274"/>
      <c r="J1837" s="280" t="s">
        <v>3794</v>
      </c>
      <c r="K1837" s="280" t="s">
        <v>3858</v>
      </c>
      <c r="L1837" s="281"/>
      <c r="O1837" s="40"/>
      <c r="P1837" s="40"/>
      <c r="Q1837" s="40"/>
      <c r="R1837" s="40"/>
      <c r="S1837" s="40"/>
      <c r="T1837" s="40"/>
      <c r="U1837" s="40"/>
      <c r="V1837" s="40"/>
      <c r="W1837" s="40"/>
      <c r="X1837" s="40"/>
      <c r="Y1837" s="40"/>
    </row>
    <row r="1838" spans="1:25" ht="15" customHeight="1" x14ac:dyDescent="0.2">
      <c r="A1838" s="40"/>
      <c r="B1838" s="274" t="s">
        <v>347</v>
      </c>
      <c r="C1838" s="296" t="s">
        <v>3408</v>
      </c>
      <c r="D1838" s="274" t="s">
        <v>1497</v>
      </c>
      <c r="E1838" s="274" t="s">
        <v>3859</v>
      </c>
      <c r="F1838" s="298">
        <v>0.8</v>
      </c>
      <c r="G1838" s="274"/>
      <c r="H1838" s="274"/>
      <c r="I1838" s="274"/>
      <c r="J1838" s="280" t="s">
        <v>3860</v>
      </c>
      <c r="K1838" s="280" t="s">
        <v>3861</v>
      </c>
      <c r="L1838" s="281"/>
      <c r="O1838" s="40"/>
      <c r="P1838" s="40"/>
      <c r="Q1838" s="40"/>
      <c r="R1838" s="40"/>
      <c r="S1838" s="40"/>
      <c r="T1838" s="40"/>
      <c r="U1838" s="40"/>
      <c r="V1838" s="40"/>
      <c r="W1838" s="40"/>
      <c r="X1838" s="40"/>
      <c r="Y1838" s="40"/>
    </row>
    <row r="1839" spans="1:25" ht="15" customHeight="1" x14ac:dyDescent="0.2">
      <c r="A1839" s="40"/>
      <c r="B1839" s="412"/>
      <c r="C1839" s="412"/>
      <c r="D1839" s="412"/>
      <c r="E1839" s="412"/>
      <c r="F1839" s="412"/>
      <c r="G1839" s="412" t="s">
        <v>3796</v>
      </c>
      <c r="H1839" s="412"/>
      <c r="I1839" s="412"/>
      <c r="J1839" s="412"/>
      <c r="K1839" s="299">
        <v>0</v>
      </c>
      <c r="L1839" s="281"/>
      <c r="O1839" s="40"/>
      <c r="P1839" s="40"/>
      <c r="Q1839" s="40"/>
      <c r="R1839" s="40"/>
      <c r="S1839" s="40"/>
      <c r="T1839" s="40"/>
      <c r="U1839" s="40"/>
      <c r="V1839" s="40"/>
      <c r="W1839" s="40"/>
      <c r="X1839" s="40"/>
      <c r="Y1839" s="40"/>
    </row>
    <row r="1840" spans="1:25" ht="15" customHeight="1" x14ac:dyDescent="0.2">
      <c r="A1840" s="40"/>
      <c r="B1840" s="412"/>
      <c r="C1840" s="412"/>
      <c r="D1840" s="412"/>
      <c r="E1840" s="412"/>
      <c r="F1840" s="412"/>
      <c r="G1840" s="412" t="s">
        <v>3797</v>
      </c>
      <c r="H1840" s="412"/>
      <c r="I1840" s="412"/>
      <c r="J1840" s="412"/>
      <c r="K1840" s="279">
        <v>33.26</v>
      </c>
      <c r="L1840" s="281"/>
      <c r="O1840" s="40"/>
      <c r="P1840" s="40"/>
      <c r="Q1840" s="40"/>
      <c r="R1840" s="40"/>
      <c r="S1840" s="40"/>
      <c r="T1840" s="40"/>
      <c r="U1840" s="40"/>
      <c r="V1840" s="40"/>
      <c r="W1840" s="40"/>
      <c r="X1840" s="40"/>
      <c r="Y1840" s="40"/>
    </row>
    <row r="1841" spans="1:25" ht="15" customHeight="1" x14ac:dyDescent="0.2">
      <c r="A1841" s="40"/>
      <c r="B1841" s="412"/>
      <c r="C1841" s="412"/>
      <c r="D1841" s="412"/>
      <c r="E1841" s="412"/>
      <c r="F1841" s="412"/>
      <c r="G1841" s="412" t="s">
        <v>3798</v>
      </c>
      <c r="H1841" s="412"/>
      <c r="I1841" s="412"/>
      <c r="J1841" s="412"/>
      <c r="K1841" s="279">
        <v>33.26</v>
      </c>
      <c r="L1841" s="281"/>
      <c r="O1841" s="40"/>
      <c r="P1841" s="40"/>
      <c r="Q1841" s="40"/>
      <c r="R1841" s="40"/>
      <c r="S1841" s="40"/>
      <c r="T1841" s="40"/>
      <c r="U1841" s="40"/>
      <c r="V1841" s="40"/>
      <c r="W1841" s="40"/>
      <c r="X1841" s="40"/>
      <c r="Y1841" s="40"/>
    </row>
    <row r="1842" spans="1:25" ht="15" customHeight="1" x14ac:dyDescent="0.2">
      <c r="A1842" s="40"/>
      <c r="B1842" s="412"/>
      <c r="C1842" s="412"/>
      <c r="D1842" s="412"/>
      <c r="E1842" s="412"/>
      <c r="F1842" s="412"/>
      <c r="G1842" s="412" t="s">
        <v>3799</v>
      </c>
      <c r="H1842" s="412"/>
      <c r="I1842" s="412"/>
      <c r="J1842" s="412"/>
      <c r="K1842" s="279">
        <v>1</v>
      </c>
      <c r="L1842" s="281"/>
      <c r="O1842" s="40"/>
      <c r="P1842" s="40"/>
      <c r="Q1842" s="40"/>
      <c r="R1842" s="40"/>
      <c r="S1842" s="40"/>
      <c r="T1842" s="40"/>
      <c r="U1842" s="40"/>
      <c r="V1842" s="40"/>
      <c r="W1842" s="40"/>
      <c r="X1842" s="40"/>
      <c r="Y1842" s="40"/>
    </row>
    <row r="1843" spans="1:25" ht="15" customHeight="1" x14ac:dyDescent="0.2">
      <c r="A1843" s="40"/>
      <c r="B1843" s="412"/>
      <c r="C1843" s="412"/>
      <c r="D1843" s="412"/>
      <c r="E1843" s="412"/>
      <c r="F1843" s="412"/>
      <c r="G1843" s="412" t="s">
        <v>3800</v>
      </c>
      <c r="H1843" s="412"/>
      <c r="I1843" s="412"/>
      <c r="J1843" s="412"/>
      <c r="K1843" s="279">
        <v>33.26</v>
      </c>
      <c r="L1843" s="281"/>
      <c r="O1843" s="40"/>
      <c r="P1843" s="40"/>
      <c r="Q1843" s="40"/>
      <c r="R1843" s="40"/>
      <c r="S1843" s="40"/>
      <c r="T1843" s="40"/>
      <c r="U1843" s="40"/>
      <c r="V1843" s="40"/>
      <c r="W1843" s="40"/>
      <c r="X1843" s="40"/>
      <c r="Y1843" s="40"/>
    </row>
    <row r="1844" spans="1:25" ht="15" customHeight="1" x14ac:dyDescent="0.2">
      <c r="A1844" s="40"/>
      <c r="B1844" s="405" t="s">
        <v>3801</v>
      </c>
      <c r="C1844" s="406" t="s">
        <v>28</v>
      </c>
      <c r="D1844" s="405" t="s">
        <v>29</v>
      </c>
      <c r="E1844" s="405" t="s">
        <v>3802</v>
      </c>
      <c r="F1844" s="406" t="s">
        <v>3787</v>
      </c>
      <c r="G1844" s="277" t="s">
        <v>3803</v>
      </c>
      <c r="H1844" s="277" t="s">
        <v>3804</v>
      </c>
      <c r="I1844" s="277"/>
      <c r="J1844" s="277"/>
      <c r="K1844" s="277" t="s">
        <v>3788</v>
      </c>
      <c r="L1844" s="281"/>
      <c r="O1844" s="40"/>
      <c r="P1844" s="40"/>
      <c r="Q1844" s="40"/>
      <c r="R1844" s="40"/>
      <c r="S1844" s="40"/>
      <c r="T1844" s="40"/>
      <c r="U1844" s="40"/>
      <c r="V1844" s="40"/>
      <c r="W1844" s="40"/>
      <c r="X1844" s="40"/>
      <c r="Y1844" s="40"/>
    </row>
    <row r="1845" spans="1:25" ht="15" customHeight="1" x14ac:dyDescent="0.2">
      <c r="A1845" s="40"/>
      <c r="B1845" s="274" t="s">
        <v>347</v>
      </c>
      <c r="C1845" s="296" t="s">
        <v>3409</v>
      </c>
      <c r="D1845" s="274" t="s">
        <v>1497</v>
      </c>
      <c r="E1845" s="274" t="s">
        <v>3410</v>
      </c>
      <c r="F1845" s="298">
        <v>1</v>
      </c>
      <c r="G1845" s="295" t="s">
        <v>44</v>
      </c>
      <c r="H1845" s="413" t="s">
        <v>3862</v>
      </c>
      <c r="I1845" s="413"/>
      <c r="J1845" s="404"/>
      <c r="K1845" s="280" t="s">
        <v>3862</v>
      </c>
      <c r="L1845" s="281"/>
      <c r="O1845" s="40"/>
      <c r="P1845" s="40"/>
      <c r="Q1845" s="40"/>
      <c r="R1845" s="40"/>
      <c r="S1845" s="40"/>
      <c r="T1845" s="40"/>
      <c r="U1845" s="40"/>
      <c r="V1845" s="40"/>
      <c r="W1845" s="40"/>
      <c r="X1845" s="40"/>
      <c r="Y1845" s="40"/>
    </row>
    <row r="1846" spans="1:25" ht="15" customHeight="1" x14ac:dyDescent="0.2">
      <c r="A1846" s="40"/>
      <c r="B1846" s="412"/>
      <c r="C1846" s="412"/>
      <c r="D1846" s="412"/>
      <c r="E1846" s="412"/>
      <c r="F1846" s="412"/>
      <c r="G1846" s="412" t="s">
        <v>3812</v>
      </c>
      <c r="H1846" s="412"/>
      <c r="I1846" s="412"/>
      <c r="J1846" s="412"/>
      <c r="K1846" s="279">
        <v>99.71</v>
      </c>
      <c r="L1846" s="281"/>
      <c r="O1846" s="40"/>
      <c r="P1846" s="40"/>
      <c r="Q1846" s="40"/>
      <c r="R1846" s="40"/>
      <c r="S1846" s="40"/>
      <c r="T1846" s="40"/>
      <c r="U1846" s="40"/>
      <c r="V1846" s="40"/>
      <c r="W1846" s="40"/>
      <c r="X1846" s="40"/>
      <c r="Y1846" s="40"/>
    </row>
    <row r="1847" spans="1:25" ht="15" customHeight="1" x14ac:dyDescent="0.2">
      <c r="A1847" s="40"/>
      <c r="B1847" s="275"/>
      <c r="C1847" s="275"/>
      <c r="D1847" s="275"/>
      <c r="E1847" s="275"/>
      <c r="F1847" s="275"/>
      <c r="G1847" s="275" t="s">
        <v>331</v>
      </c>
      <c r="H1847" s="302">
        <v>0</v>
      </c>
      <c r="I1847" s="275" t="s">
        <v>332</v>
      </c>
      <c r="J1847" s="302">
        <v>33.26</v>
      </c>
      <c r="K1847" s="275" t="s">
        <v>333</v>
      </c>
      <c r="L1847" s="302">
        <v>33.26</v>
      </c>
      <c r="O1847" s="40"/>
      <c r="P1847" s="40"/>
      <c r="Q1847" s="40"/>
      <c r="R1847" s="40"/>
      <c r="S1847" s="40"/>
      <c r="T1847" s="40"/>
      <c r="U1847" s="40"/>
      <c r="V1847" s="40"/>
      <c r="W1847" s="40"/>
      <c r="X1847" s="40"/>
      <c r="Y1847" s="40"/>
    </row>
    <row r="1848" spans="1:25" ht="15" customHeight="1" thickBot="1" x14ac:dyDescent="0.25">
      <c r="A1848" s="40"/>
      <c r="B1848" s="275"/>
      <c r="C1848" s="275"/>
      <c r="D1848" s="275"/>
      <c r="E1848" s="275"/>
      <c r="F1848" s="275"/>
      <c r="G1848" s="275" t="s">
        <v>334</v>
      </c>
      <c r="H1848" s="302">
        <v>27.67</v>
      </c>
      <c r="I1848" s="409"/>
      <c r="J1848" s="409" t="s">
        <v>335</v>
      </c>
      <c r="K1848" s="275"/>
      <c r="L1848" s="302">
        <v>160.63999999999999</v>
      </c>
      <c r="O1848" s="40"/>
      <c r="P1848" s="40"/>
      <c r="Q1848" s="40"/>
      <c r="R1848" s="40"/>
      <c r="S1848" s="40"/>
      <c r="T1848" s="40"/>
      <c r="U1848" s="40"/>
      <c r="V1848" s="40"/>
      <c r="W1848" s="40"/>
      <c r="X1848" s="40"/>
      <c r="Y1848" s="40"/>
    </row>
    <row r="1849" spans="1:25" ht="15" customHeight="1" thickTop="1" x14ac:dyDescent="0.2">
      <c r="A1849" s="40"/>
      <c r="B1849" s="289"/>
      <c r="C1849" s="289"/>
      <c r="D1849" s="289"/>
      <c r="E1849" s="289"/>
      <c r="F1849" s="289"/>
      <c r="G1849" s="289"/>
      <c r="H1849" s="289"/>
      <c r="I1849" s="289"/>
      <c r="J1849" s="289"/>
      <c r="K1849" s="289"/>
      <c r="L1849" s="289"/>
      <c r="O1849" s="40"/>
      <c r="P1849" s="40"/>
      <c r="Q1849" s="40"/>
      <c r="R1849" s="40"/>
      <c r="S1849" s="40"/>
      <c r="T1849" s="40"/>
      <c r="U1849" s="40"/>
      <c r="V1849" s="40"/>
      <c r="W1849" s="40"/>
      <c r="X1849" s="40"/>
      <c r="Y1849" s="40"/>
    </row>
    <row r="1850" spans="1:25" ht="15" customHeight="1" x14ac:dyDescent="0.2">
      <c r="A1850" s="40"/>
      <c r="B1850" s="276" t="s">
        <v>2286</v>
      </c>
      <c r="C1850" s="277" t="s">
        <v>28</v>
      </c>
      <c r="D1850" s="276" t="s">
        <v>29</v>
      </c>
      <c r="E1850" s="276" t="s">
        <v>30</v>
      </c>
      <c r="F1850" s="405" t="s">
        <v>318</v>
      </c>
      <c r="G1850" s="405"/>
      <c r="H1850" s="284" t="s">
        <v>31</v>
      </c>
      <c r="I1850" s="277" t="s">
        <v>32</v>
      </c>
      <c r="J1850" s="277" t="s">
        <v>2407</v>
      </c>
      <c r="K1850" s="277" t="s">
        <v>33</v>
      </c>
      <c r="L1850" s="277" t="s">
        <v>35</v>
      </c>
      <c r="O1850" s="40"/>
      <c r="P1850" s="40"/>
      <c r="Q1850" s="40"/>
      <c r="R1850" s="40"/>
      <c r="S1850" s="40"/>
      <c r="T1850" s="40"/>
      <c r="U1850" s="40"/>
      <c r="V1850" s="40"/>
      <c r="W1850" s="40"/>
      <c r="X1850" s="40"/>
      <c r="Y1850" s="40"/>
    </row>
    <row r="1851" spans="1:25" ht="15" customHeight="1" x14ac:dyDescent="0.2">
      <c r="A1851" s="40"/>
      <c r="B1851" s="273" t="s">
        <v>319</v>
      </c>
      <c r="C1851" s="286" t="s">
        <v>3278</v>
      </c>
      <c r="D1851" s="273" t="s">
        <v>40</v>
      </c>
      <c r="E1851" s="273" t="s">
        <v>3279</v>
      </c>
      <c r="F1851" s="403" t="s">
        <v>343</v>
      </c>
      <c r="G1851" s="403"/>
      <c r="H1851" s="285" t="s">
        <v>44</v>
      </c>
      <c r="I1851" s="288">
        <v>1</v>
      </c>
      <c r="J1851" s="287"/>
      <c r="K1851" s="287">
        <v>1615.65</v>
      </c>
      <c r="L1851" s="287">
        <v>1615.65</v>
      </c>
      <c r="O1851" s="40"/>
      <c r="P1851" s="40"/>
      <c r="Q1851" s="40"/>
      <c r="R1851" s="40"/>
      <c r="S1851" s="40"/>
      <c r="T1851" s="40"/>
      <c r="U1851" s="40"/>
      <c r="V1851" s="40"/>
      <c r="W1851" s="40"/>
      <c r="X1851" s="40"/>
      <c r="Y1851" s="40"/>
    </row>
    <row r="1852" spans="1:25" ht="15" customHeight="1" x14ac:dyDescent="0.2">
      <c r="A1852" s="40"/>
      <c r="B1852" s="278" t="s">
        <v>321</v>
      </c>
      <c r="C1852" s="291" t="s">
        <v>371</v>
      </c>
      <c r="D1852" s="278" t="s">
        <v>40</v>
      </c>
      <c r="E1852" s="278" t="s">
        <v>372</v>
      </c>
      <c r="F1852" s="407" t="s">
        <v>324</v>
      </c>
      <c r="G1852" s="407"/>
      <c r="H1852" s="290" t="s">
        <v>325</v>
      </c>
      <c r="I1852" s="294">
        <v>1.2646999999999999</v>
      </c>
      <c r="J1852" s="294">
        <v>0</v>
      </c>
      <c r="K1852" s="292">
        <v>29.16</v>
      </c>
      <c r="L1852" s="292">
        <v>36.869999999999997</v>
      </c>
      <c r="O1852" s="40"/>
      <c r="P1852" s="40"/>
      <c r="Q1852" s="40"/>
      <c r="R1852" s="40"/>
      <c r="S1852" s="40"/>
      <c r="T1852" s="40"/>
      <c r="U1852" s="40"/>
      <c r="V1852" s="40"/>
      <c r="W1852" s="40"/>
      <c r="X1852" s="40"/>
      <c r="Y1852" s="40"/>
    </row>
    <row r="1853" spans="1:25" ht="15" customHeight="1" x14ac:dyDescent="0.2">
      <c r="A1853" s="40"/>
      <c r="B1853" s="278" t="s">
        <v>321</v>
      </c>
      <c r="C1853" s="291" t="s">
        <v>322</v>
      </c>
      <c r="D1853" s="278" t="s">
        <v>40</v>
      </c>
      <c r="E1853" s="278" t="s">
        <v>323</v>
      </c>
      <c r="F1853" s="407" t="s">
        <v>324</v>
      </c>
      <c r="G1853" s="407"/>
      <c r="H1853" s="290" t="s">
        <v>325</v>
      </c>
      <c r="I1853" s="294">
        <v>0.39850000000000002</v>
      </c>
      <c r="J1853" s="294">
        <v>0</v>
      </c>
      <c r="K1853" s="292">
        <v>23.08</v>
      </c>
      <c r="L1853" s="292">
        <v>9.19</v>
      </c>
      <c r="O1853" s="40"/>
      <c r="P1853" s="40"/>
      <c r="Q1853" s="40"/>
      <c r="R1853" s="40"/>
      <c r="S1853" s="40"/>
      <c r="T1853" s="40"/>
      <c r="U1853" s="40"/>
      <c r="V1853" s="40"/>
      <c r="W1853" s="40"/>
      <c r="X1853" s="40"/>
      <c r="Y1853" s="40"/>
    </row>
    <row r="1854" spans="1:25" ht="15" customHeight="1" x14ac:dyDescent="0.2">
      <c r="A1854" s="40"/>
      <c r="B1854" s="274" t="s">
        <v>347</v>
      </c>
      <c r="C1854" s="296" t="s">
        <v>876</v>
      </c>
      <c r="D1854" s="274" t="s">
        <v>40</v>
      </c>
      <c r="E1854" s="274" t="s">
        <v>877</v>
      </c>
      <c r="F1854" s="404" t="s">
        <v>348</v>
      </c>
      <c r="G1854" s="404"/>
      <c r="H1854" s="295" t="s">
        <v>44</v>
      </c>
      <c r="I1854" s="298">
        <v>8</v>
      </c>
      <c r="J1854" s="298">
        <v>0</v>
      </c>
      <c r="K1854" s="297">
        <v>16.87</v>
      </c>
      <c r="L1854" s="297">
        <v>134.96</v>
      </c>
      <c r="O1854" s="40"/>
      <c r="P1854" s="40"/>
      <c r="Q1854" s="40"/>
      <c r="R1854" s="40"/>
      <c r="S1854" s="40"/>
      <c r="T1854" s="40"/>
      <c r="U1854" s="40"/>
      <c r="V1854" s="40"/>
      <c r="W1854" s="40"/>
      <c r="X1854" s="40"/>
      <c r="Y1854" s="40"/>
    </row>
    <row r="1855" spans="1:25" ht="15" customHeight="1" x14ac:dyDescent="0.2">
      <c r="A1855" s="40"/>
      <c r="B1855" s="274" t="s">
        <v>347</v>
      </c>
      <c r="C1855" s="296" t="s">
        <v>3411</v>
      </c>
      <c r="D1855" s="274" t="s">
        <v>40</v>
      </c>
      <c r="E1855" s="274" t="s">
        <v>3412</v>
      </c>
      <c r="F1855" s="404" t="s">
        <v>348</v>
      </c>
      <c r="G1855" s="404"/>
      <c r="H1855" s="295" t="s">
        <v>44</v>
      </c>
      <c r="I1855" s="298">
        <v>1</v>
      </c>
      <c r="J1855" s="298">
        <v>0</v>
      </c>
      <c r="K1855" s="297">
        <v>1434.63</v>
      </c>
      <c r="L1855" s="297">
        <v>1434.63</v>
      </c>
      <c r="O1855" s="40"/>
      <c r="P1855" s="40"/>
      <c r="Q1855" s="40"/>
      <c r="R1855" s="40"/>
      <c r="S1855" s="40"/>
      <c r="T1855" s="40"/>
      <c r="U1855" s="40"/>
      <c r="V1855" s="40"/>
      <c r="W1855" s="40"/>
      <c r="X1855" s="40"/>
      <c r="Y1855" s="40"/>
    </row>
    <row r="1856" spans="1:25" ht="15" customHeight="1" x14ac:dyDescent="0.2">
      <c r="A1856" s="40"/>
      <c r="B1856" s="275"/>
      <c r="C1856" s="275"/>
      <c r="D1856" s="275"/>
      <c r="E1856" s="275"/>
      <c r="F1856" s="275"/>
      <c r="G1856" s="275" t="s">
        <v>331</v>
      </c>
      <c r="H1856" s="302">
        <v>37.26</v>
      </c>
      <c r="I1856" s="275" t="s">
        <v>332</v>
      </c>
      <c r="J1856" s="302">
        <v>0</v>
      </c>
      <c r="K1856" s="275" t="s">
        <v>333</v>
      </c>
      <c r="L1856" s="302">
        <v>37.26</v>
      </c>
      <c r="O1856" s="40"/>
      <c r="P1856" s="40"/>
      <c r="Q1856" s="40"/>
      <c r="R1856" s="40"/>
      <c r="S1856" s="40"/>
      <c r="T1856" s="40"/>
      <c r="U1856" s="40"/>
      <c r="V1856" s="40"/>
      <c r="W1856" s="40"/>
      <c r="X1856" s="40"/>
      <c r="Y1856" s="40"/>
    </row>
    <row r="1857" spans="1:25" ht="15" customHeight="1" thickBot="1" x14ac:dyDescent="0.25">
      <c r="A1857" s="40"/>
      <c r="B1857" s="275"/>
      <c r="C1857" s="275"/>
      <c r="D1857" s="275"/>
      <c r="E1857" s="275"/>
      <c r="F1857" s="275"/>
      <c r="G1857" s="275" t="s">
        <v>334</v>
      </c>
      <c r="H1857" s="302">
        <v>336.21</v>
      </c>
      <c r="I1857" s="409"/>
      <c r="J1857" s="409" t="s">
        <v>335</v>
      </c>
      <c r="K1857" s="275"/>
      <c r="L1857" s="302">
        <v>1951.86</v>
      </c>
      <c r="O1857" s="40"/>
      <c r="P1857" s="40"/>
      <c r="Q1857" s="40"/>
      <c r="R1857" s="40"/>
      <c r="S1857" s="40"/>
      <c r="T1857" s="40"/>
      <c r="U1857" s="40"/>
      <c r="V1857" s="40"/>
      <c r="W1857" s="40"/>
      <c r="X1857" s="40"/>
      <c r="Y1857" s="40"/>
    </row>
    <row r="1858" spans="1:25" ht="15" customHeight="1" thickTop="1" x14ac:dyDescent="0.2">
      <c r="A1858" s="40"/>
      <c r="B1858" s="289"/>
      <c r="C1858" s="289"/>
      <c r="D1858" s="289"/>
      <c r="E1858" s="289"/>
      <c r="F1858" s="289"/>
      <c r="G1858" s="289"/>
      <c r="H1858" s="289"/>
      <c r="I1858" s="289"/>
      <c r="J1858" s="289"/>
      <c r="K1858" s="289"/>
      <c r="L1858" s="289"/>
      <c r="O1858" s="40"/>
      <c r="P1858" s="40"/>
      <c r="Q1858" s="40"/>
      <c r="R1858" s="40"/>
      <c r="S1858" s="40"/>
      <c r="T1858" s="40"/>
      <c r="U1858" s="40"/>
      <c r="V1858" s="40"/>
      <c r="W1858" s="40"/>
      <c r="X1858" s="40"/>
      <c r="Y1858" s="40"/>
    </row>
    <row r="1859" spans="1:25" ht="15" customHeight="1" x14ac:dyDescent="0.2">
      <c r="A1859" s="40"/>
      <c r="B1859" s="276" t="s">
        <v>2287</v>
      </c>
      <c r="C1859" s="277" t="s">
        <v>28</v>
      </c>
      <c r="D1859" s="276" t="s">
        <v>29</v>
      </c>
      <c r="E1859" s="276" t="s">
        <v>30</v>
      </c>
      <c r="F1859" s="405" t="s">
        <v>318</v>
      </c>
      <c r="G1859" s="405"/>
      <c r="H1859" s="284" t="s">
        <v>31</v>
      </c>
      <c r="I1859" s="277" t="s">
        <v>32</v>
      </c>
      <c r="J1859" s="277" t="s">
        <v>2407</v>
      </c>
      <c r="K1859" s="277" t="s">
        <v>33</v>
      </c>
      <c r="L1859" s="277" t="s">
        <v>35</v>
      </c>
      <c r="O1859" s="40"/>
      <c r="P1859" s="40"/>
      <c r="Q1859" s="40"/>
      <c r="R1859" s="40"/>
      <c r="S1859" s="40"/>
      <c r="T1859" s="40"/>
      <c r="U1859" s="40"/>
      <c r="V1859" s="40"/>
      <c r="W1859" s="40"/>
      <c r="X1859" s="40"/>
      <c r="Y1859" s="40"/>
    </row>
    <row r="1860" spans="1:25" ht="15" customHeight="1" x14ac:dyDescent="0.2">
      <c r="A1860" s="40"/>
      <c r="B1860" s="273" t="s">
        <v>319</v>
      </c>
      <c r="C1860" s="286" t="s">
        <v>1493</v>
      </c>
      <c r="D1860" s="273" t="s">
        <v>99</v>
      </c>
      <c r="E1860" s="273" t="s">
        <v>1494</v>
      </c>
      <c r="F1860" s="403">
        <v>53</v>
      </c>
      <c r="G1860" s="403"/>
      <c r="H1860" s="285" t="s">
        <v>44</v>
      </c>
      <c r="I1860" s="288">
        <v>1</v>
      </c>
      <c r="J1860" s="287"/>
      <c r="K1860" s="287">
        <v>117.13</v>
      </c>
      <c r="L1860" s="287">
        <v>117.13</v>
      </c>
      <c r="O1860" s="40"/>
      <c r="P1860" s="40"/>
      <c r="Q1860" s="40"/>
      <c r="R1860" s="40"/>
      <c r="S1860" s="40"/>
      <c r="T1860" s="40"/>
      <c r="U1860" s="40"/>
      <c r="V1860" s="40"/>
      <c r="W1860" s="40"/>
      <c r="X1860" s="40"/>
      <c r="Y1860" s="40"/>
    </row>
    <row r="1861" spans="1:25" ht="15" customHeight="1" x14ac:dyDescent="0.2">
      <c r="A1861" s="40"/>
      <c r="B1861" s="278" t="s">
        <v>321</v>
      </c>
      <c r="C1861" s="291" t="s">
        <v>369</v>
      </c>
      <c r="D1861" s="278" t="s">
        <v>40</v>
      </c>
      <c r="E1861" s="278" t="s">
        <v>370</v>
      </c>
      <c r="F1861" s="407" t="s">
        <v>324</v>
      </c>
      <c r="G1861" s="407"/>
      <c r="H1861" s="290" t="s">
        <v>325</v>
      </c>
      <c r="I1861" s="294">
        <v>0.86399999999999999</v>
      </c>
      <c r="J1861" s="294">
        <v>0</v>
      </c>
      <c r="K1861" s="292">
        <v>23.75</v>
      </c>
      <c r="L1861" s="292">
        <v>20.52</v>
      </c>
      <c r="O1861" s="40"/>
      <c r="P1861" s="40"/>
      <c r="Q1861" s="40"/>
      <c r="R1861" s="40"/>
      <c r="S1861" s="40"/>
      <c r="T1861" s="40"/>
      <c r="U1861" s="40"/>
      <c r="V1861" s="40"/>
      <c r="W1861" s="40"/>
      <c r="X1861" s="40"/>
      <c r="Y1861" s="40"/>
    </row>
    <row r="1862" spans="1:25" ht="15" customHeight="1" x14ac:dyDescent="0.2">
      <c r="A1862" s="40"/>
      <c r="B1862" s="278" t="s">
        <v>321</v>
      </c>
      <c r="C1862" s="291" t="s">
        <v>371</v>
      </c>
      <c r="D1862" s="278" t="s">
        <v>40</v>
      </c>
      <c r="E1862" s="278" t="s">
        <v>372</v>
      </c>
      <c r="F1862" s="407" t="s">
        <v>324</v>
      </c>
      <c r="G1862" s="407"/>
      <c r="H1862" s="290" t="s">
        <v>325</v>
      </c>
      <c r="I1862" s="294">
        <v>0.86399999999999999</v>
      </c>
      <c r="J1862" s="294">
        <v>0</v>
      </c>
      <c r="K1862" s="292">
        <v>29.16</v>
      </c>
      <c r="L1862" s="292">
        <v>25.19</v>
      </c>
      <c r="O1862" s="40"/>
      <c r="P1862" s="40"/>
      <c r="Q1862" s="40"/>
      <c r="R1862" s="40"/>
      <c r="S1862" s="40"/>
      <c r="T1862" s="40"/>
      <c r="U1862" s="40"/>
      <c r="V1862" s="40"/>
      <c r="W1862" s="40"/>
      <c r="X1862" s="40"/>
      <c r="Y1862" s="40"/>
    </row>
    <row r="1863" spans="1:25" ht="15" customHeight="1" x14ac:dyDescent="0.2">
      <c r="A1863" s="40"/>
      <c r="B1863" s="274" t="s">
        <v>347</v>
      </c>
      <c r="C1863" s="296" t="s">
        <v>1690</v>
      </c>
      <c r="D1863" s="274" t="s">
        <v>51</v>
      </c>
      <c r="E1863" s="274" t="s">
        <v>1691</v>
      </c>
      <c r="F1863" s="404" t="s">
        <v>348</v>
      </c>
      <c r="G1863" s="404"/>
      <c r="H1863" s="295" t="s">
        <v>44</v>
      </c>
      <c r="I1863" s="298">
        <v>0.2</v>
      </c>
      <c r="J1863" s="298">
        <v>0</v>
      </c>
      <c r="K1863" s="297">
        <v>15.82</v>
      </c>
      <c r="L1863" s="297">
        <v>3.16</v>
      </c>
      <c r="O1863" s="40"/>
      <c r="P1863" s="40"/>
      <c r="Q1863" s="40"/>
      <c r="R1863" s="40"/>
      <c r="S1863" s="40"/>
      <c r="T1863" s="40"/>
      <c r="U1863" s="40"/>
      <c r="V1863" s="40"/>
      <c r="W1863" s="40"/>
      <c r="X1863" s="40"/>
      <c r="Y1863" s="40"/>
    </row>
    <row r="1864" spans="1:25" ht="15" customHeight="1" x14ac:dyDescent="0.2">
      <c r="A1864" s="40"/>
      <c r="B1864" s="274" t="s">
        <v>347</v>
      </c>
      <c r="C1864" s="296" t="s">
        <v>1861</v>
      </c>
      <c r="D1864" s="274" t="s">
        <v>40</v>
      </c>
      <c r="E1864" s="274" t="s">
        <v>1862</v>
      </c>
      <c r="F1864" s="404" t="s">
        <v>348</v>
      </c>
      <c r="G1864" s="404"/>
      <c r="H1864" s="295" t="s">
        <v>44</v>
      </c>
      <c r="I1864" s="298">
        <v>1</v>
      </c>
      <c r="J1864" s="298">
        <v>0</v>
      </c>
      <c r="K1864" s="297">
        <v>9.4499999999999993</v>
      </c>
      <c r="L1864" s="297">
        <v>9.4499999999999993</v>
      </c>
      <c r="O1864" s="40"/>
      <c r="P1864" s="40"/>
      <c r="Q1864" s="40"/>
      <c r="R1864" s="40"/>
      <c r="S1864" s="40"/>
      <c r="T1864" s="40"/>
      <c r="U1864" s="40"/>
      <c r="V1864" s="40"/>
      <c r="W1864" s="40"/>
      <c r="X1864" s="40"/>
      <c r="Y1864" s="40"/>
    </row>
    <row r="1865" spans="1:25" ht="15" customHeight="1" x14ac:dyDescent="0.2">
      <c r="A1865" s="40"/>
      <c r="B1865" s="274" t="s">
        <v>347</v>
      </c>
      <c r="C1865" s="296" t="s">
        <v>1692</v>
      </c>
      <c r="D1865" s="274" t="s">
        <v>51</v>
      </c>
      <c r="E1865" s="274" t="s">
        <v>1693</v>
      </c>
      <c r="F1865" s="404" t="s">
        <v>348</v>
      </c>
      <c r="G1865" s="404"/>
      <c r="H1865" s="295" t="s">
        <v>44</v>
      </c>
      <c r="I1865" s="298">
        <v>0.1</v>
      </c>
      <c r="J1865" s="298">
        <v>0</v>
      </c>
      <c r="K1865" s="297">
        <v>9.99</v>
      </c>
      <c r="L1865" s="297">
        <v>0.99</v>
      </c>
      <c r="O1865" s="40"/>
      <c r="P1865" s="40"/>
      <c r="Q1865" s="40"/>
      <c r="R1865" s="40"/>
      <c r="S1865" s="40"/>
      <c r="T1865" s="40"/>
      <c r="U1865" s="40"/>
      <c r="V1865" s="40"/>
      <c r="W1865" s="40"/>
      <c r="X1865" s="40"/>
      <c r="Y1865" s="40"/>
    </row>
    <row r="1866" spans="1:25" ht="15" customHeight="1" x14ac:dyDescent="0.2">
      <c r="A1866" s="40"/>
      <c r="B1866" s="274" t="s">
        <v>347</v>
      </c>
      <c r="C1866" s="296" t="s">
        <v>1694</v>
      </c>
      <c r="D1866" s="274" t="s">
        <v>40</v>
      </c>
      <c r="E1866" s="274" t="s">
        <v>1695</v>
      </c>
      <c r="F1866" s="404" t="s">
        <v>348</v>
      </c>
      <c r="G1866" s="404"/>
      <c r="H1866" s="295" t="s">
        <v>44</v>
      </c>
      <c r="I1866" s="298">
        <v>1</v>
      </c>
      <c r="J1866" s="298">
        <v>0</v>
      </c>
      <c r="K1866" s="297">
        <v>57.82</v>
      </c>
      <c r="L1866" s="297">
        <v>57.82</v>
      </c>
      <c r="O1866" s="40"/>
      <c r="P1866" s="40"/>
      <c r="Q1866" s="40"/>
      <c r="R1866" s="40"/>
      <c r="S1866" s="40"/>
      <c r="T1866" s="40"/>
      <c r="U1866" s="40"/>
      <c r="V1866" s="40"/>
      <c r="W1866" s="40"/>
      <c r="X1866" s="40"/>
      <c r="Y1866" s="40"/>
    </row>
    <row r="1867" spans="1:25" ht="15" customHeight="1" x14ac:dyDescent="0.2">
      <c r="A1867" s="40"/>
      <c r="B1867" s="275"/>
      <c r="C1867" s="275"/>
      <c r="D1867" s="275"/>
      <c r="E1867" s="275"/>
      <c r="F1867" s="275"/>
      <c r="G1867" s="275" t="s">
        <v>331</v>
      </c>
      <c r="H1867" s="302">
        <v>36.79</v>
      </c>
      <c r="I1867" s="275" t="s">
        <v>332</v>
      </c>
      <c r="J1867" s="302">
        <v>0</v>
      </c>
      <c r="K1867" s="275" t="s">
        <v>333</v>
      </c>
      <c r="L1867" s="302">
        <v>36.79</v>
      </c>
      <c r="O1867" s="40"/>
      <c r="P1867" s="40"/>
      <c r="Q1867" s="40"/>
      <c r="R1867" s="40"/>
      <c r="S1867" s="40"/>
      <c r="T1867" s="40"/>
      <c r="U1867" s="40"/>
      <c r="V1867" s="40"/>
      <c r="W1867" s="40"/>
      <c r="X1867" s="40"/>
      <c r="Y1867" s="40"/>
    </row>
    <row r="1868" spans="1:25" ht="15" customHeight="1" thickBot="1" x14ac:dyDescent="0.25">
      <c r="A1868" s="40"/>
      <c r="B1868" s="275"/>
      <c r="C1868" s="275"/>
      <c r="D1868" s="275"/>
      <c r="E1868" s="275"/>
      <c r="F1868" s="275"/>
      <c r="G1868" s="275" t="s">
        <v>334</v>
      </c>
      <c r="H1868" s="302">
        <v>24.37</v>
      </c>
      <c r="I1868" s="409"/>
      <c r="J1868" s="409" t="s">
        <v>335</v>
      </c>
      <c r="K1868" s="275"/>
      <c r="L1868" s="302">
        <v>141.5</v>
      </c>
      <c r="O1868" s="40"/>
      <c r="P1868" s="40"/>
      <c r="Q1868" s="40"/>
      <c r="R1868" s="40"/>
      <c r="S1868" s="40"/>
      <c r="T1868" s="40"/>
      <c r="U1868" s="40"/>
      <c r="V1868" s="40"/>
      <c r="W1868" s="40"/>
      <c r="X1868" s="40"/>
      <c r="Y1868" s="40"/>
    </row>
    <row r="1869" spans="1:25" ht="15" customHeight="1" thickTop="1" x14ac:dyDescent="0.2">
      <c r="A1869" s="40"/>
      <c r="B1869" s="289"/>
      <c r="C1869" s="289"/>
      <c r="D1869" s="289"/>
      <c r="E1869" s="289"/>
      <c r="F1869" s="289"/>
      <c r="G1869" s="289"/>
      <c r="H1869" s="289"/>
      <c r="I1869" s="289"/>
      <c r="J1869" s="289"/>
      <c r="K1869" s="289"/>
      <c r="L1869" s="289"/>
      <c r="O1869" s="40"/>
      <c r="P1869" s="40"/>
      <c r="Q1869" s="40"/>
      <c r="R1869" s="40"/>
      <c r="S1869" s="40"/>
      <c r="T1869" s="40"/>
      <c r="U1869" s="40"/>
      <c r="V1869" s="40"/>
      <c r="W1869" s="40"/>
      <c r="X1869" s="40"/>
      <c r="Y1869" s="40"/>
    </row>
    <row r="1870" spans="1:25" ht="15" customHeight="1" x14ac:dyDescent="0.2">
      <c r="A1870" s="40"/>
      <c r="B1870" s="276" t="s">
        <v>3280</v>
      </c>
      <c r="C1870" s="277" t="s">
        <v>28</v>
      </c>
      <c r="D1870" s="276" t="s">
        <v>29</v>
      </c>
      <c r="E1870" s="276" t="s">
        <v>30</v>
      </c>
      <c r="F1870" s="405" t="s">
        <v>318</v>
      </c>
      <c r="G1870" s="405"/>
      <c r="H1870" s="284" t="s">
        <v>31</v>
      </c>
      <c r="I1870" s="277" t="s">
        <v>32</v>
      </c>
      <c r="J1870" s="277" t="s">
        <v>2407</v>
      </c>
      <c r="K1870" s="277" t="s">
        <v>33</v>
      </c>
      <c r="L1870" s="277" t="s">
        <v>35</v>
      </c>
      <c r="O1870" s="40"/>
      <c r="P1870" s="40"/>
      <c r="Q1870" s="40"/>
      <c r="R1870" s="40"/>
      <c r="S1870" s="40"/>
      <c r="T1870" s="40"/>
      <c r="U1870" s="40"/>
      <c r="V1870" s="40"/>
      <c r="W1870" s="40"/>
      <c r="X1870" s="40"/>
      <c r="Y1870" s="40"/>
    </row>
    <row r="1871" spans="1:25" ht="15" customHeight="1" x14ac:dyDescent="0.2">
      <c r="A1871" s="40"/>
      <c r="B1871" s="273" t="s">
        <v>319</v>
      </c>
      <c r="C1871" s="286" t="s">
        <v>2048</v>
      </c>
      <c r="D1871" s="273" t="s">
        <v>1464</v>
      </c>
      <c r="E1871" s="273" t="s">
        <v>3863</v>
      </c>
      <c r="F1871" s="403">
        <v>18</v>
      </c>
      <c r="G1871" s="403"/>
      <c r="H1871" s="285" t="s">
        <v>44</v>
      </c>
      <c r="I1871" s="288">
        <v>1</v>
      </c>
      <c r="J1871" s="287"/>
      <c r="K1871" s="287">
        <v>452.76</v>
      </c>
      <c r="L1871" s="287">
        <v>452.76</v>
      </c>
      <c r="O1871" s="40"/>
      <c r="P1871" s="40"/>
      <c r="Q1871" s="40"/>
      <c r="R1871" s="40"/>
      <c r="S1871" s="40"/>
      <c r="T1871" s="40"/>
      <c r="U1871" s="40"/>
      <c r="V1871" s="40"/>
      <c r="W1871" s="40"/>
      <c r="X1871" s="40"/>
      <c r="Y1871" s="40"/>
    </row>
    <row r="1872" spans="1:25" ht="15" customHeight="1" x14ac:dyDescent="0.2">
      <c r="A1872" s="40"/>
      <c r="B1872" s="274" t="s">
        <v>347</v>
      </c>
      <c r="C1872" s="296" t="s">
        <v>2066</v>
      </c>
      <c r="D1872" s="274" t="s">
        <v>1464</v>
      </c>
      <c r="E1872" s="274" t="s">
        <v>2563</v>
      </c>
      <c r="F1872" s="404" t="s">
        <v>348</v>
      </c>
      <c r="G1872" s="404"/>
      <c r="H1872" s="295" t="s">
        <v>44</v>
      </c>
      <c r="I1872" s="298">
        <v>1</v>
      </c>
      <c r="J1872" s="298">
        <v>0</v>
      </c>
      <c r="K1872" s="297">
        <v>428</v>
      </c>
      <c r="L1872" s="297">
        <v>428</v>
      </c>
      <c r="O1872" s="40"/>
      <c r="P1872" s="40"/>
      <c r="Q1872" s="40"/>
      <c r="R1872" s="40"/>
      <c r="S1872" s="40"/>
      <c r="T1872" s="40"/>
      <c r="U1872" s="40"/>
      <c r="V1872" s="40"/>
      <c r="W1872" s="40"/>
      <c r="X1872" s="40"/>
      <c r="Y1872" s="40"/>
    </row>
    <row r="1873" spans="1:25" ht="15" customHeight="1" x14ac:dyDescent="0.2">
      <c r="A1873" s="40"/>
      <c r="B1873" s="274" t="s">
        <v>347</v>
      </c>
      <c r="C1873" s="296" t="s">
        <v>1870</v>
      </c>
      <c r="D1873" s="274" t="s">
        <v>1464</v>
      </c>
      <c r="E1873" s="274" t="s">
        <v>2564</v>
      </c>
      <c r="F1873" s="404" t="s">
        <v>586</v>
      </c>
      <c r="G1873" s="404"/>
      <c r="H1873" s="295" t="s">
        <v>325</v>
      </c>
      <c r="I1873" s="298">
        <v>0.5</v>
      </c>
      <c r="J1873" s="298">
        <v>3</v>
      </c>
      <c r="K1873" s="297">
        <v>27.92</v>
      </c>
      <c r="L1873" s="297">
        <v>14.37</v>
      </c>
      <c r="O1873" s="40"/>
      <c r="P1873" s="40"/>
      <c r="Q1873" s="40"/>
      <c r="R1873" s="40"/>
      <c r="S1873" s="40"/>
      <c r="T1873" s="40"/>
      <c r="U1873" s="40"/>
      <c r="V1873" s="40"/>
      <c r="W1873" s="40"/>
      <c r="X1873" s="40"/>
      <c r="Y1873" s="40"/>
    </row>
    <row r="1874" spans="1:25" ht="15" customHeight="1" x14ac:dyDescent="0.2">
      <c r="A1874" s="40"/>
      <c r="B1874" s="274" t="s">
        <v>347</v>
      </c>
      <c r="C1874" s="296" t="s">
        <v>1683</v>
      </c>
      <c r="D1874" s="274" t="s">
        <v>1464</v>
      </c>
      <c r="E1874" s="274" t="s">
        <v>2523</v>
      </c>
      <c r="F1874" s="404" t="s">
        <v>586</v>
      </c>
      <c r="G1874" s="404"/>
      <c r="H1874" s="295" t="s">
        <v>325</v>
      </c>
      <c r="I1874" s="298">
        <v>0.5</v>
      </c>
      <c r="J1874" s="298">
        <v>3</v>
      </c>
      <c r="K1874" s="297">
        <v>20.190000000000001</v>
      </c>
      <c r="L1874" s="297">
        <v>10.39</v>
      </c>
      <c r="O1874" s="40"/>
      <c r="P1874" s="40"/>
      <c r="Q1874" s="40"/>
      <c r="R1874" s="40"/>
      <c r="S1874" s="40"/>
      <c r="T1874" s="40"/>
      <c r="U1874" s="40"/>
      <c r="V1874" s="40"/>
      <c r="W1874" s="40"/>
      <c r="X1874" s="40"/>
      <c r="Y1874" s="40"/>
    </row>
    <row r="1875" spans="1:25" ht="15" customHeight="1" x14ac:dyDescent="0.2">
      <c r="A1875" s="40"/>
      <c r="B1875" s="275"/>
      <c r="C1875" s="275"/>
      <c r="D1875" s="275"/>
      <c r="E1875" s="275"/>
      <c r="F1875" s="275"/>
      <c r="G1875" s="275" t="s">
        <v>331</v>
      </c>
      <c r="H1875" s="302">
        <v>24.76</v>
      </c>
      <c r="I1875" s="275" t="s">
        <v>332</v>
      </c>
      <c r="J1875" s="302">
        <v>0</v>
      </c>
      <c r="K1875" s="275" t="s">
        <v>333</v>
      </c>
      <c r="L1875" s="302">
        <v>24.76</v>
      </c>
      <c r="O1875" s="40"/>
      <c r="P1875" s="40"/>
      <c r="Q1875" s="40"/>
      <c r="R1875" s="40"/>
      <c r="S1875" s="40"/>
      <c r="T1875" s="40"/>
      <c r="U1875" s="40"/>
      <c r="V1875" s="40"/>
      <c r="W1875" s="40"/>
      <c r="X1875" s="40"/>
      <c r="Y1875" s="40"/>
    </row>
    <row r="1876" spans="1:25" ht="15" customHeight="1" thickBot="1" x14ac:dyDescent="0.25">
      <c r="A1876" s="40"/>
      <c r="B1876" s="275"/>
      <c r="C1876" s="275"/>
      <c r="D1876" s="275"/>
      <c r="E1876" s="275"/>
      <c r="F1876" s="275"/>
      <c r="G1876" s="275" t="s">
        <v>334</v>
      </c>
      <c r="H1876" s="302">
        <v>94.21</v>
      </c>
      <c r="I1876" s="409"/>
      <c r="J1876" s="409" t="s">
        <v>335</v>
      </c>
      <c r="K1876" s="275"/>
      <c r="L1876" s="302">
        <v>546.97</v>
      </c>
      <c r="O1876" s="40"/>
      <c r="P1876" s="40"/>
      <c r="Q1876" s="40"/>
      <c r="R1876" s="40"/>
      <c r="S1876" s="40"/>
      <c r="T1876" s="40"/>
      <c r="U1876" s="40"/>
      <c r="V1876" s="40"/>
      <c r="W1876" s="40"/>
      <c r="X1876" s="40"/>
      <c r="Y1876" s="40"/>
    </row>
    <row r="1877" spans="1:25" ht="15" customHeight="1" thickTop="1" x14ac:dyDescent="0.2">
      <c r="A1877" s="40"/>
      <c r="B1877" s="289"/>
      <c r="C1877" s="289"/>
      <c r="D1877" s="289"/>
      <c r="E1877" s="289"/>
      <c r="F1877" s="289"/>
      <c r="G1877" s="289"/>
      <c r="H1877" s="289"/>
      <c r="I1877" s="289"/>
      <c r="J1877" s="289"/>
      <c r="K1877" s="289"/>
      <c r="L1877" s="289"/>
      <c r="O1877" s="40"/>
      <c r="P1877" s="40"/>
      <c r="Q1877" s="40"/>
      <c r="R1877" s="40"/>
      <c r="S1877" s="40"/>
      <c r="T1877" s="40"/>
      <c r="U1877" s="40"/>
      <c r="V1877" s="40"/>
      <c r="W1877" s="40"/>
      <c r="X1877" s="40"/>
      <c r="Y1877" s="40"/>
    </row>
    <row r="1878" spans="1:25" ht="15" customHeight="1" x14ac:dyDescent="0.2">
      <c r="A1878" s="40"/>
      <c r="B1878" s="276" t="s">
        <v>1490</v>
      </c>
      <c r="C1878" s="277" t="s">
        <v>28</v>
      </c>
      <c r="D1878" s="276" t="s">
        <v>29</v>
      </c>
      <c r="E1878" s="276" t="s">
        <v>30</v>
      </c>
      <c r="F1878" s="405" t="s">
        <v>318</v>
      </c>
      <c r="G1878" s="405"/>
      <c r="H1878" s="284" t="s">
        <v>31</v>
      </c>
      <c r="I1878" s="277" t="s">
        <v>32</v>
      </c>
      <c r="J1878" s="277" t="s">
        <v>2407</v>
      </c>
      <c r="K1878" s="277" t="s">
        <v>33</v>
      </c>
      <c r="L1878" s="277" t="s">
        <v>35</v>
      </c>
      <c r="O1878" s="40"/>
      <c r="P1878" s="40"/>
      <c r="Q1878" s="40"/>
      <c r="R1878" s="40"/>
      <c r="S1878" s="40"/>
      <c r="T1878" s="40"/>
      <c r="U1878" s="40"/>
      <c r="V1878" s="40"/>
      <c r="W1878" s="40"/>
      <c r="X1878" s="40"/>
      <c r="Y1878" s="40"/>
    </row>
    <row r="1879" spans="1:25" ht="15" customHeight="1" x14ac:dyDescent="0.2">
      <c r="A1879" s="40"/>
      <c r="B1879" s="273" t="s">
        <v>319</v>
      </c>
      <c r="C1879" s="286" t="s">
        <v>1949</v>
      </c>
      <c r="D1879" s="273" t="s">
        <v>51</v>
      </c>
      <c r="E1879" s="273" t="s">
        <v>1950</v>
      </c>
      <c r="F1879" s="403" t="s">
        <v>1998</v>
      </c>
      <c r="G1879" s="403"/>
      <c r="H1879" s="285" t="s">
        <v>44</v>
      </c>
      <c r="I1879" s="288">
        <v>1</v>
      </c>
      <c r="J1879" s="287"/>
      <c r="K1879" s="287">
        <v>74.010000000000005</v>
      </c>
      <c r="L1879" s="287">
        <v>74.010000000000005</v>
      </c>
      <c r="O1879" s="40"/>
      <c r="P1879" s="40"/>
      <c r="Q1879" s="40"/>
      <c r="R1879" s="40"/>
      <c r="S1879" s="40"/>
      <c r="T1879" s="40"/>
      <c r="U1879" s="40"/>
      <c r="V1879" s="40"/>
      <c r="W1879" s="40"/>
      <c r="X1879" s="40"/>
      <c r="Y1879" s="40"/>
    </row>
    <row r="1880" spans="1:25" ht="15" customHeight="1" x14ac:dyDescent="0.2">
      <c r="A1880" s="40"/>
      <c r="B1880" s="274" t="s">
        <v>347</v>
      </c>
      <c r="C1880" s="296" t="s">
        <v>2000</v>
      </c>
      <c r="D1880" s="274" t="s">
        <v>51</v>
      </c>
      <c r="E1880" s="274" t="s">
        <v>2001</v>
      </c>
      <c r="F1880" s="404" t="s">
        <v>348</v>
      </c>
      <c r="G1880" s="404"/>
      <c r="H1880" s="295" t="s">
        <v>44</v>
      </c>
      <c r="I1880" s="298">
        <v>1</v>
      </c>
      <c r="J1880" s="298">
        <v>0</v>
      </c>
      <c r="K1880" s="297">
        <v>21.6</v>
      </c>
      <c r="L1880" s="297">
        <v>21.6</v>
      </c>
      <c r="O1880" s="40"/>
      <c r="P1880" s="40"/>
      <c r="Q1880" s="40"/>
      <c r="R1880" s="40"/>
      <c r="S1880" s="40"/>
      <c r="T1880" s="40"/>
      <c r="U1880" s="40"/>
      <c r="V1880" s="40"/>
      <c r="W1880" s="40"/>
      <c r="X1880" s="40"/>
      <c r="Y1880" s="40"/>
    </row>
    <row r="1881" spans="1:25" ht="15" customHeight="1" x14ac:dyDescent="0.2">
      <c r="A1881" s="40"/>
      <c r="B1881" s="274" t="s">
        <v>347</v>
      </c>
      <c r="C1881" s="296" t="s">
        <v>2461</v>
      </c>
      <c r="D1881" s="274" t="s">
        <v>51</v>
      </c>
      <c r="E1881" s="274" t="s">
        <v>2462</v>
      </c>
      <c r="F1881" s="404" t="s">
        <v>586</v>
      </c>
      <c r="G1881" s="404"/>
      <c r="H1881" s="295" t="s">
        <v>325</v>
      </c>
      <c r="I1881" s="298">
        <v>0.107</v>
      </c>
      <c r="J1881" s="298">
        <v>0</v>
      </c>
      <c r="K1881" s="297">
        <v>19.468454999999999</v>
      </c>
      <c r="L1881" s="297">
        <v>2.08</v>
      </c>
      <c r="O1881" s="40"/>
      <c r="P1881" s="40"/>
      <c r="Q1881" s="40"/>
      <c r="R1881" s="40"/>
      <c r="S1881" s="40"/>
      <c r="T1881" s="40"/>
      <c r="U1881" s="40"/>
      <c r="V1881" s="40"/>
      <c r="W1881" s="40"/>
      <c r="X1881" s="40"/>
      <c r="Y1881" s="40"/>
    </row>
    <row r="1882" spans="1:25" ht="15" customHeight="1" x14ac:dyDescent="0.2">
      <c r="A1882" s="40"/>
      <c r="B1882" s="274" t="s">
        <v>347</v>
      </c>
      <c r="C1882" s="296" t="s">
        <v>1999</v>
      </c>
      <c r="D1882" s="274" t="s">
        <v>51</v>
      </c>
      <c r="E1882" s="274" t="s">
        <v>3864</v>
      </c>
      <c r="F1882" s="404" t="s">
        <v>348</v>
      </c>
      <c r="G1882" s="404"/>
      <c r="H1882" s="295" t="s">
        <v>44</v>
      </c>
      <c r="I1882" s="298">
        <v>1</v>
      </c>
      <c r="J1882" s="298">
        <v>0</v>
      </c>
      <c r="K1882" s="297">
        <v>48.56</v>
      </c>
      <c r="L1882" s="297">
        <v>48.56</v>
      </c>
      <c r="O1882" s="40"/>
      <c r="P1882" s="40"/>
      <c r="Q1882" s="40"/>
      <c r="R1882" s="40"/>
      <c r="S1882" s="40"/>
      <c r="T1882" s="40"/>
      <c r="U1882" s="40"/>
      <c r="V1882" s="40"/>
      <c r="W1882" s="40"/>
      <c r="X1882" s="40"/>
      <c r="Y1882" s="40"/>
    </row>
    <row r="1883" spans="1:25" ht="15" customHeight="1" x14ac:dyDescent="0.2">
      <c r="A1883" s="40"/>
      <c r="B1883" s="274" t="s">
        <v>347</v>
      </c>
      <c r="C1883" s="296" t="s">
        <v>2459</v>
      </c>
      <c r="D1883" s="274" t="s">
        <v>51</v>
      </c>
      <c r="E1883" s="274" t="s">
        <v>2460</v>
      </c>
      <c r="F1883" s="404" t="s">
        <v>586</v>
      </c>
      <c r="G1883" s="404"/>
      <c r="H1883" s="295" t="s">
        <v>325</v>
      </c>
      <c r="I1883" s="298">
        <v>0.107</v>
      </c>
      <c r="J1883" s="298">
        <v>0</v>
      </c>
      <c r="K1883" s="297">
        <v>16.574783</v>
      </c>
      <c r="L1883" s="297">
        <v>1.77</v>
      </c>
      <c r="O1883" s="40"/>
      <c r="P1883" s="40"/>
      <c r="Q1883" s="40"/>
      <c r="R1883" s="40"/>
      <c r="S1883" s="40"/>
      <c r="T1883" s="40"/>
      <c r="U1883" s="40"/>
      <c r="V1883" s="40"/>
      <c r="W1883" s="40"/>
      <c r="X1883" s="40"/>
      <c r="Y1883" s="40"/>
    </row>
    <row r="1884" spans="1:25" ht="15" customHeight="1" x14ac:dyDescent="0.2">
      <c r="A1884" s="40"/>
      <c r="B1884" s="275"/>
      <c r="C1884" s="275"/>
      <c r="D1884" s="275"/>
      <c r="E1884" s="275"/>
      <c r="F1884" s="275"/>
      <c r="G1884" s="275" t="s">
        <v>331</v>
      </c>
      <c r="H1884" s="302">
        <v>3.85</v>
      </c>
      <c r="I1884" s="275" t="s">
        <v>332</v>
      </c>
      <c r="J1884" s="302">
        <v>0</v>
      </c>
      <c r="K1884" s="275" t="s">
        <v>333</v>
      </c>
      <c r="L1884" s="302">
        <v>3.85</v>
      </c>
      <c r="O1884" s="40"/>
      <c r="P1884" s="40"/>
      <c r="Q1884" s="40"/>
      <c r="R1884" s="40"/>
      <c r="S1884" s="40"/>
      <c r="T1884" s="40"/>
      <c r="U1884" s="40"/>
      <c r="V1884" s="40"/>
      <c r="W1884" s="40"/>
      <c r="X1884" s="40"/>
      <c r="Y1884" s="40"/>
    </row>
    <row r="1885" spans="1:25" ht="15" customHeight="1" thickBot="1" x14ac:dyDescent="0.25">
      <c r="A1885" s="40"/>
      <c r="B1885" s="275"/>
      <c r="C1885" s="275"/>
      <c r="D1885" s="275"/>
      <c r="E1885" s="275"/>
      <c r="F1885" s="275"/>
      <c r="G1885" s="275" t="s">
        <v>334</v>
      </c>
      <c r="H1885" s="302">
        <v>15.4</v>
      </c>
      <c r="I1885" s="409"/>
      <c r="J1885" s="409" t="s">
        <v>335</v>
      </c>
      <c r="K1885" s="275"/>
      <c r="L1885" s="302">
        <v>89.41</v>
      </c>
      <c r="O1885" s="40"/>
      <c r="P1885" s="40"/>
      <c r="Q1885" s="40"/>
      <c r="R1885" s="40"/>
      <c r="S1885" s="40"/>
      <c r="T1885" s="40"/>
      <c r="U1885" s="40"/>
      <c r="V1885" s="40"/>
      <c r="W1885" s="40"/>
      <c r="X1885" s="40"/>
      <c r="Y1885" s="40"/>
    </row>
    <row r="1886" spans="1:25" ht="15" customHeight="1" thickTop="1" x14ac:dyDescent="0.2">
      <c r="A1886" s="40"/>
      <c r="B1886" s="289"/>
      <c r="C1886" s="289"/>
      <c r="D1886" s="289"/>
      <c r="E1886" s="289"/>
      <c r="F1886" s="289"/>
      <c r="G1886" s="289"/>
      <c r="H1886" s="289"/>
      <c r="I1886" s="289"/>
      <c r="J1886" s="289"/>
      <c r="K1886" s="289"/>
      <c r="L1886" s="289"/>
      <c r="O1886" s="40"/>
      <c r="P1886" s="40"/>
      <c r="Q1886" s="40"/>
      <c r="R1886" s="40"/>
      <c r="S1886" s="40"/>
      <c r="T1886" s="40"/>
      <c r="U1886" s="40"/>
      <c r="V1886" s="40"/>
      <c r="W1886" s="40"/>
      <c r="X1886" s="40"/>
      <c r="Y1886" s="40"/>
    </row>
    <row r="1887" spans="1:25" ht="15" customHeight="1" x14ac:dyDescent="0.2">
      <c r="A1887" s="40"/>
      <c r="B1887" s="276" t="s">
        <v>2799</v>
      </c>
      <c r="C1887" s="277" t="s">
        <v>28</v>
      </c>
      <c r="D1887" s="276" t="s">
        <v>29</v>
      </c>
      <c r="E1887" s="276" t="s">
        <v>30</v>
      </c>
      <c r="F1887" s="405" t="s">
        <v>318</v>
      </c>
      <c r="G1887" s="405"/>
      <c r="H1887" s="284" t="s">
        <v>31</v>
      </c>
      <c r="I1887" s="277" t="s">
        <v>32</v>
      </c>
      <c r="J1887" s="277" t="s">
        <v>2407</v>
      </c>
      <c r="K1887" s="277" t="s">
        <v>33</v>
      </c>
      <c r="L1887" s="277" t="s">
        <v>35</v>
      </c>
      <c r="O1887" s="40"/>
      <c r="P1887" s="40"/>
      <c r="Q1887" s="40"/>
      <c r="R1887" s="40"/>
      <c r="S1887" s="40"/>
      <c r="T1887" s="40"/>
      <c r="U1887" s="40"/>
      <c r="V1887" s="40"/>
      <c r="W1887" s="40"/>
      <c r="X1887" s="40"/>
      <c r="Y1887" s="40"/>
    </row>
    <row r="1888" spans="1:25" ht="15" customHeight="1" x14ac:dyDescent="0.2">
      <c r="A1888" s="40"/>
      <c r="B1888" s="273" t="s">
        <v>319</v>
      </c>
      <c r="C1888" s="286" t="s">
        <v>1504</v>
      </c>
      <c r="D1888" s="273" t="s">
        <v>40</v>
      </c>
      <c r="E1888" s="273" t="s">
        <v>1505</v>
      </c>
      <c r="F1888" s="403" t="s">
        <v>343</v>
      </c>
      <c r="G1888" s="403"/>
      <c r="H1888" s="285" t="s">
        <v>44</v>
      </c>
      <c r="I1888" s="288">
        <v>1</v>
      </c>
      <c r="J1888" s="287"/>
      <c r="K1888" s="287">
        <v>94.78</v>
      </c>
      <c r="L1888" s="287">
        <v>94.78</v>
      </c>
      <c r="O1888" s="40"/>
      <c r="P1888" s="40"/>
      <c r="Q1888" s="40"/>
      <c r="R1888" s="40"/>
      <c r="S1888" s="40"/>
      <c r="T1888" s="40"/>
      <c r="U1888" s="40"/>
      <c r="V1888" s="40"/>
      <c r="W1888" s="40"/>
      <c r="X1888" s="40"/>
      <c r="Y1888" s="40"/>
    </row>
    <row r="1889" spans="1:25" ht="15" customHeight="1" x14ac:dyDescent="0.2">
      <c r="A1889" s="40"/>
      <c r="B1889" s="278" t="s">
        <v>321</v>
      </c>
      <c r="C1889" s="291" t="s">
        <v>371</v>
      </c>
      <c r="D1889" s="278" t="s">
        <v>40</v>
      </c>
      <c r="E1889" s="278" t="s">
        <v>372</v>
      </c>
      <c r="F1889" s="407" t="s">
        <v>324</v>
      </c>
      <c r="G1889" s="407"/>
      <c r="H1889" s="290" t="s">
        <v>325</v>
      </c>
      <c r="I1889" s="294">
        <v>0.26329999999999998</v>
      </c>
      <c r="J1889" s="294">
        <v>0</v>
      </c>
      <c r="K1889" s="292">
        <v>29.16</v>
      </c>
      <c r="L1889" s="292">
        <v>7.67</v>
      </c>
      <c r="O1889" s="40"/>
      <c r="P1889" s="40"/>
      <c r="Q1889" s="40"/>
      <c r="R1889" s="40"/>
      <c r="S1889" s="40"/>
      <c r="T1889" s="40"/>
      <c r="U1889" s="40"/>
      <c r="V1889" s="40"/>
      <c r="W1889" s="40"/>
      <c r="X1889" s="40"/>
      <c r="Y1889" s="40"/>
    </row>
    <row r="1890" spans="1:25" ht="15" customHeight="1" x14ac:dyDescent="0.2">
      <c r="A1890" s="40"/>
      <c r="B1890" s="278" t="s">
        <v>321</v>
      </c>
      <c r="C1890" s="291" t="s">
        <v>369</v>
      </c>
      <c r="D1890" s="278" t="s">
        <v>40</v>
      </c>
      <c r="E1890" s="278" t="s">
        <v>370</v>
      </c>
      <c r="F1890" s="407" t="s">
        <v>324</v>
      </c>
      <c r="G1890" s="407"/>
      <c r="H1890" s="290" t="s">
        <v>325</v>
      </c>
      <c r="I1890" s="294">
        <v>0.26329999999999998</v>
      </c>
      <c r="J1890" s="294">
        <v>0</v>
      </c>
      <c r="K1890" s="292">
        <v>23.75</v>
      </c>
      <c r="L1890" s="292">
        <v>6.25</v>
      </c>
      <c r="O1890" s="40"/>
      <c r="P1890" s="40"/>
      <c r="Q1890" s="40"/>
      <c r="R1890" s="40"/>
      <c r="S1890" s="40"/>
      <c r="T1890" s="40"/>
      <c r="U1890" s="40"/>
      <c r="V1890" s="40"/>
      <c r="W1890" s="40"/>
      <c r="X1890" s="40"/>
      <c r="Y1890" s="40"/>
    </row>
    <row r="1891" spans="1:25" ht="15" customHeight="1" x14ac:dyDescent="0.2">
      <c r="A1891" s="40"/>
      <c r="B1891" s="274" t="s">
        <v>347</v>
      </c>
      <c r="C1891" s="296" t="s">
        <v>1706</v>
      </c>
      <c r="D1891" s="274" t="s">
        <v>40</v>
      </c>
      <c r="E1891" s="274" t="s">
        <v>1707</v>
      </c>
      <c r="F1891" s="404" t="s">
        <v>348</v>
      </c>
      <c r="G1891" s="404"/>
      <c r="H1891" s="295" t="s">
        <v>44</v>
      </c>
      <c r="I1891" s="298">
        <v>1</v>
      </c>
      <c r="J1891" s="298">
        <v>0</v>
      </c>
      <c r="K1891" s="297">
        <v>80.55</v>
      </c>
      <c r="L1891" s="297">
        <v>80.55</v>
      </c>
      <c r="O1891" s="40"/>
      <c r="P1891" s="40"/>
      <c r="Q1891" s="40"/>
      <c r="R1891" s="40"/>
      <c r="S1891" s="40"/>
      <c r="T1891" s="40"/>
      <c r="U1891" s="40"/>
      <c r="V1891" s="40"/>
      <c r="W1891" s="40"/>
      <c r="X1891" s="40"/>
      <c r="Y1891" s="40"/>
    </row>
    <row r="1892" spans="1:25" ht="15" customHeight="1" x14ac:dyDescent="0.2">
      <c r="A1892" s="40"/>
      <c r="B1892" s="274" t="s">
        <v>347</v>
      </c>
      <c r="C1892" s="296" t="s">
        <v>388</v>
      </c>
      <c r="D1892" s="274" t="s">
        <v>40</v>
      </c>
      <c r="E1892" s="274" t="s">
        <v>3661</v>
      </c>
      <c r="F1892" s="404" t="s">
        <v>348</v>
      </c>
      <c r="G1892" s="404"/>
      <c r="H1892" s="295" t="s">
        <v>44</v>
      </c>
      <c r="I1892" s="298">
        <v>1.9199999999999998E-2</v>
      </c>
      <c r="J1892" s="298">
        <v>0</v>
      </c>
      <c r="K1892" s="297">
        <v>16.559999999999999</v>
      </c>
      <c r="L1892" s="297">
        <v>0.31</v>
      </c>
      <c r="O1892" s="40"/>
      <c r="P1892" s="40"/>
      <c r="Q1892" s="40"/>
      <c r="R1892" s="40"/>
      <c r="S1892" s="40"/>
      <c r="T1892" s="40"/>
      <c r="U1892" s="40"/>
      <c r="V1892" s="40"/>
      <c r="W1892" s="40"/>
      <c r="X1892" s="40"/>
      <c r="Y1892" s="40"/>
    </row>
    <row r="1893" spans="1:25" ht="15" customHeight="1" x14ac:dyDescent="0.2">
      <c r="A1893" s="40"/>
      <c r="B1893" s="275"/>
      <c r="C1893" s="275"/>
      <c r="D1893" s="275"/>
      <c r="E1893" s="275"/>
      <c r="F1893" s="275"/>
      <c r="G1893" s="275" t="s">
        <v>331</v>
      </c>
      <c r="H1893" s="302">
        <v>11.2</v>
      </c>
      <c r="I1893" s="275" t="s">
        <v>332</v>
      </c>
      <c r="J1893" s="302">
        <v>0</v>
      </c>
      <c r="K1893" s="275" t="s">
        <v>333</v>
      </c>
      <c r="L1893" s="302">
        <v>11.2</v>
      </c>
      <c r="O1893" s="40"/>
      <c r="P1893" s="40"/>
      <c r="Q1893" s="40"/>
      <c r="R1893" s="40"/>
      <c r="S1893" s="40"/>
      <c r="T1893" s="40"/>
      <c r="U1893" s="40"/>
      <c r="V1893" s="40"/>
      <c r="W1893" s="40"/>
      <c r="X1893" s="40"/>
      <c r="Y1893" s="40"/>
    </row>
    <row r="1894" spans="1:25" ht="15" customHeight="1" thickBot="1" x14ac:dyDescent="0.25">
      <c r="A1894" s="40"/>
      <c r="B1894" s="275"/>
      <c r="C1894" s="275"/>
      <c r="D1894" s="275"/>
      <c r="E1894" s="275"/>
      <c r="F1894" s="275"/>
      <c r="G1894" s="275" t="s">
        <v>334</v>
      </c>
      <c r="H1894" s="302">
        <v>19.72</v>
      </c>
      <c r="I1894" s="409"/>
      <c r="J1894" s="409" t="s">
        <v>335</v>
      </c>
      <c r="K1894" s="275"/>
      <c r="L1894" s="302">
        <v>114.5</v>
      </c>
      <c r="O1894" s="40"/>
      <c r="P1894" s="40"/>
      <c r="Q1894" s="40"/>
      <c r="R1894" s="40"/>
      <c r="S1894" s="40"/>
      <c r="T1894" s="40"/>
      <c r="U1894" s="40"/>
      <c r="V1894" s="40"/>
      <c r="W1894" s="40"/>
      <c r="X1894" s="40"/>
      <c r="Y1894" s="40"/>
    </row>
    <row r="1895" spans="1:25" ht="15" customHeight="1" thickTop="1" x14ac:dyDescent="0.2">
      <c r="A1895" s="40"/>
      <c r="B1895" s="289"/>
      <c r="C1895" s="289"/>
      <c r="D1895" s="289"/>
      <c r="E1895" s="289"/>
      <c r="F1895" s="289"/>
      <c r="G1895" s="289"/>
      <c r="H1895" s="289"/>
      <c r="I1895" s="289"/>
      <c r="J1895" s="289"/>
      <c r="K1895" s="289"/>
      <c r="L1895" s="289"/>
      <c r="O1895" s="40"/>
      <c r="P1895" s="40"/>
      <c r="Q1895" s="40"/>
      <c r="R1895" s="40"/>
      <c r="S1895" s="40"/>
      <c r="T1895" s="40"/>
      <c r="U1895" s="40"/>
      <c r="V1895" s="40"/>
      <c r="W1895" s="40"/>
      <c r="X1895" s="40"/>
      <c r="Y1895" s="40"/>
    </row>
    <row r="1896" spans="1:25" ht="15" customHeight="1" x14ac:dyDescent="0.2">
      <c r="A1896" s="40"/>
      <c r="B1896" s="276" t="s">
        <v>2800</v>
      </c>
      <c r="C1896" s="277" t="s">
        <v>28</v>
      </c>
      <c r="D1896" s="276" t="s">
        <v>29</v>
      </c>
      <c r="E1896" s="276" t="s">
        <v>30</v>
      </c>
      <c r="F1896" s="405" t="s">
        <v>318</v>
      </c>
      <c r="G1896" s="405"/>
      <c r="H1896" s="284" t="s">
        <v>31</v>
      </c>
      <c r="I1896" s="277" t="s">
        <v>32</v>
      </c>
      <c r="J1896" s="277" t="s">
        <v>2407</v>
      </c>
      <c r="K1896" s="277" t="s">
        <v>33</v>
      </c>
      <c r="L1896" s="277" t="s">
        <v>35</v>
      </c>
      <c r="O1896" s="40"/>
      <c r="P1896" s="40"/>
      <c r="Q1896" s="40"/>
      <c r="R1896" s="40"/>
      <c r="S1896" s="40"/>
      <c r="T1896" s="40"/>
      <c r="U1896" s="40"/>
      <c r="V1896" s="40"/>
      <c r="W1896" s="40"/>
      <c r="X1896" s="40"/>
      <c r="Y1896" s="40"/>
    </row>
    <row r="1897" spans="1:25" ht="15" customHeight="1" x14ac:dyDescent="0.2">
      <c r="A1897" s="40"/>
      <c r="B1897" s="273" t="s">
        <v>319</v>
      </c>
      <c r="C1897" s="286" t="s">
        <v>1511</v>
      </c>
      <c r="D1897" s="273" t="s">
        <v>40</v>
      </c>
      <c r="E1897" s="273" t="s">
        <v>3865</v>
      </c>
      <c r="F1897" s="403" t="s">
        <v>343</v>
      </c>
      <c r="G1897" s="403"/>
      <c r="H1897" s="285" t="s">
        <v>44</v>
      </c>
      <c r="I1897" s="288">
        <v>1</v>
      </c>
      <c r="J1897" s="287"/>
      <c r="K1897" s="287">
        <v>48.27</v>
      </c>
      <c r="L1897" s="287">
        <v>48.27</v>
      </c>
      <c r="O1897" s="40"/>
      <c r="P1897" s="40"/>
      <c r="Q1897" s="40"/>
      <c r="R1897" s="40"/>
      <c r="S1897" s="40"/>
      <c r="T1897" s="40"/>
      <c r="U1897" s="40"/>
      <c r="V1897" s="40"/>
      <c r="W1897" s="40"/>
      <c r="X1897" s="40"/>
      <c r="Y1897" s="40"/>
    </row>
    <row r="1898" spans="1:25" ht="15" customHeight="1" x14ac:dyDescent="0.2">
      <c r="A1898" s="40"/>
      <c r="B1898" s="278" t="s">
        <v>321</v>
      </c>
      <c r="C1898" s="291" t="s">
        <v>369</v>
      </c>
      <c r="D1898" s="278" t="s">
        <v>40</v>
      </c>
      <c r="E1898" s="278" t="s">
        <v>370</v>
      </c>
      <c r="F1898" s="407" t="s">
        <v>324</v>
      </c>
      <c r="G1898" s="407"/>
      <c r="H1898" s="290" t="s">
        <v>325</v>
      </c>
      <c r="I1898" s="294">
        <v>0.1885</v>
      </c>
      <c r="J1898" s="294">
        <v>0</v>
      </c>
      <c r="K1898" s="292">
        <v>23.75</v>
      </c>
      <c r="L1898" s="292">
        <v>4.47</v>
      </c>
      <c r="O1898" s="40"/>
      <c r="P1898" s="40"/>
      <c r="Q1898" s="40"/>
      <c r="R1898" s="40"/>
      <c r="S1898" s="40"/>
      <c r="T1898" s="40"/>
      <c r="U1898" s="40"/>
      <c r="V1898" s="40"/>
      <c r="W1898" s="40"/>
      <c r="X1898" s="40"/>
      <c r="Y1898" s="40"/>
    </row>
    <row r="1899" spans="1:25" ht="15" customHeight="1" x14ac:dyDescent="0.2">
      <c r="A1899" s="40"/>
      <c r="B1899" s="278" t="s">
        <v>321</v>
      </c>
      <c r="C1899" s="291" t="s">
        <v>371</v>
      </c>
      <c r="D1899" s="278" t="s">
        <v>40</v>
      </c>
      <c r="E1899" s="278" t="s">
        <v>372</v>
      </c>
      <c r="F1899" s="407" t="s">
        <v>324</v>
      </c>
      <c r="G1899" s="407"/>
      <c r="H1899" s="290" t="s">
        <v>325</v>
      </c>
      <c r="I1899" s="294">
        <v>0.1885</v>
      </c>
      <c r="J1899" s="294">
        <v>0</v>
      </c>
      <c r="K1899" s="292">
        <v>29.16</v>
      </c>
      <c r="L1899" s="292">
        <v>5.49</v>
      </c>
      <c r="O1899" s="40"/>
      <c r="P1899" s="40"/>
      <c r="Q1899" s="40"/>
      <c r="R1899" s="40"/>
      <c r="S1899" s="40"/>
      <c r="T1899" s="40"/>
      <c r="U1899" s="40"/>
      <c r="V1899" s="40"/>
      <c r="W1899" s="40"/>
      <c r="X1899" s="40"/>
      <c r="Y1899" s="40"/>
    </row>
    <row r="1900" spans="1:25" ht="15" customHeight="1" x14ac:dyDescent="0.2">
      <c r="A1900" s="40"/>
      <c r="B1900" s="274" t="s">
        <v>347</v>
      </c>
      <c r="C1900" s="296" t="s">
        <v>1708</v>
      </c>
      <c r="D1900" s="274" t="s">
        <v>40</v>
      </c>
      <c r="E1900" s="274" t="s">
        <v>1709</v>
      </c>
      <c r="F1900" s="404" t="s">
        <v>348</v>
      </c>
      <c r="G1900" s="404"/>
      <c r="H1900" s="295" t="s">
        <v>44</v>
      </c>
      <c r="I1900" s="298">
        <v>1</v>
      </c>
      <c r="J1900" s="298">
        <v>0</v>
      </c>
      <c r="K1900" s="297">
        <v>34.479999999999997</v>
      </c>
      <c r="L1900" s="297">
        <v>34.479999999999997</v>
      </c>
      <c r="O1900" s="40"/>
      <c r="P1900" s="40"/>
      <c r="Q1900" s="40"/>
      <c r="R1900" s="40"/>
      <c r="S1900" s="40"/>
      <c r="T1900" s="40"/>
      <c r="U1900" s="40"/>
      <c r="V1900" s="40"/>
      <c r="W1900" s="40"/>
      <c r="X1900" s="40"/>
      <c r="Y1900" s="40"/>
    </row>
    <row r="1901" spans="1:25" ht="15" customHeight="1" x14ac:dyDescent="0.2">
      <c r="A1901" s="40"/>
      <c r="B1901" s="274" t="s">
        <v>347</v>
      </c>
      <c r="C1901" s="296" t="s">
        <v>629</v>
      </c>
      <c r="D1901" s="274" t="s">
        <v>40</v>
      </c>
      <c r="E1901" s="274" t="s">
        <v>3866</v>
      </c>
      <c r="F1901" s="404" t="s">
        <v>348</v>
      </c>
      <c r="G1901" s="404"/>
      <c r="H1901" s="295" t="s">
        <v>44</v>
      </c>
      <c r="I1901" s="298">
        <v>2.1000000000000001E-2</v>
      </c>
      <c r="J1901" s="298">
        <v>0</v>
      </c>
      <c r="K1901" s="297">
        <v>2.54</v>
      </c>
      <c r="L1901" s="297">
        <v>0.05</v>
      </c>
      <c r="O1901" s="40"/>
      <c r="P1901" s="40"/>
      <c r="Q1901" s="40"/>
      <c r="R1901" s="40"/>
      <c r="S1901" s="40"/>
      <c r="T1901" s="40"/>
      <c r="U1901" s="40"/>
      <c r="V1901" s="40"/>
      <c r="W1901" s="40"/>
      <c r="X1901" s="40"/>
      <c r="Y1901" s="40"/>
    </row>
    <row r="1902" spans="1:25" ht="15" customHeight="1" x14ac:dyDescent="0.2">
      <c r="A1902" s="40"/>
      <c r="B1902" s="274" t="s">
        <v>347</v>
      </c>
      <c r="C1902" s="296" t="s">
        <v>632</v>
      </c>
      <c r="D1902" s="274" t="s">
        <v>40</v>
      </c>
      <c r="E1902" s="274" t="s">
        <v>633</v>
      </c>
      <c r="F1902" s="404" t="s">
        <v>348</v>
      </c>
      <c r="G1902" s="404"/>
      <c r="H1902" s="295" t="s">
        <v>44</v>
      </c>
      <c r="I1902" s="298">
        <v>0.03</v>
      </c>
      <c r="J1902" s="298">
        <v>0</v>
      </c>
      <c r="K1902" s="297">
        <v>77.760000000000005</v>
      </c>
      <c r="L1902" s="297">
        <v>2.33</v>
      </c>
      <c r="O1902" s="40"/>
      <c r="P1902" s="40"/>
      <c r="Q1902" s="40"/>
      <c r="R1902" s="40"/>
      <c r="S1902" s="40"/>
      <c r="T1902" s="40"/>
      <c r="U1902" s="40"/>
      <c r="V1902" s="40"/>
      <c r="W1902" s="40"/>
      <c r="X1902" s="40"/>
      <c r="Y1902" s="40"/>
    </row>
    <row r="1903" spans="1:25" ht="15" customHeight="1" x14ac:dyDescent="0.2">
      <c r="A1903" s="40"/>
      <c r="B1903" s="274" t="s">
        <v>347</v>
      </c>
      <c r="C1903" s="296" t="s">
        <v>373</v>
      </c>
      <c r="D1903" s="274" t="s">
        <v>40</v>
      </c>
      <c r="E1903" s="274" t="s">
        <v>374</v>
      </c>
      <c r="F1903" s="404" t="s">
        <v>348</v>
      </c>
      <c r="G1903" s="404"/>
      <c r="H1903" s="295" t="s">
        <v>44</v>
      </c>
      <c r="I1903" s="298">
        <v>2.12E-2</v>
      </c>
      <c r="J1903" s="298">
        <v>0</v>
      </c>
      <c r="K1903" s="297">
        <v>68.63</v>
      </c>
      <c r="L1903" s="297">
        <v>1.45</v>
      </c>
      <c r="O1903" s="40"/>
      <c r="P1903" s="40"/>
      <c r="Q1903" s="40"/>
      <c r="R1903" s="40"/>
      <c r="S1903" s="40"/>
      <c r="T1903" s="40"/>
      <c r="U1903" s="40"/>
      <c r="V1903" s="40"/>
      <c r="W1903" s="40"/>
      <c r="X1903" s="40"/>
      <c r="Y1903" s="40"/>
    </row>
    <row r="1904" spans="1:25" ht="15" customHeight="1" x14ac:dyDescent="0.2">
      <c r="A1904" s="40"/>
      <c r="B1904" s="275"/>
      <c r="C1904" s="275"/>
      <c r="D1904" s="275"/>
      <c r="E1904" s="275"/>
      <c r="F1904" s="275"/>
      <c r="G1904" s="275" t="s">
        <v>331</v>
      </c>
      <c r="H1904" s="302">
        <v>8.02</v>
      </c>
      <c r="I1904" s="275" t="s">
        <v>332</v>
      </c>
      <c r="J1904" s="302">
        <v>0</v>
      </c>
      <c r="K1904" s="275" t="s">
        <v>333</v>
      </c>
      <c r="L1904" s="302">
        <v>8.02</v>
      </c>
      <c r="O1904" s="40"/>
      <c r="P1904" s="40"/>
      <c r="Q1904" s="40"/>
      <c r="R1904" s="40"/>
      <c r="S1904" s="40"/>
      <c r="T1904" s="40"/>
      <c r="U1904" s="40"/>
      <c r="V1904" s="40"/>
      <c r="W1904" s="40"/>
      <c r="X1904" s="40"/>
      <c r="Y1904" s="40"/>
    </row>
    <row r="1905" spans="1:25" ht="15" customHeight="1" thickBot="1" x14ac:dyDescent="0.25">
      <c r="A1905" s="40"/>
      <c r="B1905" s="275"/>
      <c r="C1905" s="275"/>
      <c r="D1905" s="275"/>
      <c r="E1905" s="275"/>
      <c r="F1905" s="275"/>
      <c r="G1905" s="275" t="s">
        <v>334</v>
      </c>
      <c r="H1905" s="302">
        <v>10.039999999999999</v>
      </c>
      <c r="I1905" s="409"/>
      <c r="J1905" s="409" t="s">
        <v>335</v>
      </c>
      <c r="K1905" s="275"/>
      <c r="L1905" s="302">
        <v>58.31</v>
      </c>
      <c r="O1905" s="40"/>
      <c r="P1905" s="40"/>
      <c r="Q1905" s="40"/>
      <c r="R1905" s="40"/>
      <c r="S1905" s="40"/>
      <c r="T1905" s="40"/>
      <c r="U1905" s="40"/>
      <c r="V1905" s="40"/>
      <c r="W1905" s="40"/>
      <c r="X1905" s="40"/>
      <c r="Y1905" s="40"/>
    </row>
    <row r="1906" spans="1:25" ht="15" customHeight="1" thickTop="1" x14ac:dyDescent="0.2">
      <c r="A1906" s="40"/>
      <c r="B1906" s="289"/>
      <c r="C1906" s="289"/>
      <c r="D1906" s="289"/>
      <c r="E1906" s="289"/>
      <c r="F1906" s="289"/>
      <c r="G1906" s="289"/>
      <c r="H1906" s="289"/>
      <c r="I1906" s="289"/>
      <c r="J1906" s="289"/>
      <c r="K1906" s="289"/>
      <c r="L1906" s="289"/>
      <c r="O1906" s="40"/>
      <c r="P1906" s="40"/>
      <c r="Q1906" s="40"/>
      <c r="R1906" s="40"/>
      <c r="S1906" s="40"/>
      <c r="T1906" s="40"/>
      <c r="U1906" s="40"/>
      <c r="V1906" s="40"/>
      <c r="W1906" s="40"/>
      <c r="X1906" s="40"/>
      <c r="Y1906" s="40"/>
    </row>
    <row r="1907" spans="1:25" ht="15" customHeight="1" x14ac:dyDescent="0.2">
      <c r="A1907" s="40"/>
      <c r="B1907" s="276" t="s">
        <v>2801</v>
      </c>
      <c r="C1907" s="277" t="s">
        <v>28</v>
      </c>
      <c r="D1907" s="276" t="s">
        <v>29</v>
      </c>
      <c r="E1907" s="276" t="s">
        <v>30</v>
      </c>
      <c r="F1907" s="405" t="s">
        <v>318</v>
      </c>
      <c r="G1907" s="405"/>
      <c r="H1907" s="284" t="s">
        <v>31</v>
      </c>
      <c r="I1907" s="277" t="s">
        <v>32</v>
      </c>
      <c r="J1907" s="277" t="s">
        <v>2407</v>
      </c>
      <c r="K1907" s="277" t="s">
        <v>33</v>
      </c>
      <c r="L1907" s="277" t="s">
        <v>35</v>
      </c>
      <c r="O1907" s="40"/>
      <c r="P1907" s="40"/>
      <c r="Q1907" s="40"/>
      <c r="R1907" s="40"/>
      <c r="S1907" s="40"/>
      <c r="T1907" s="40"/>
      <c r="U1907" s="40"/>
      <c r="V1907" s="40"/>
      <c r="W1907" s="40"/>
      <c r="X1907" s="40"/>
      <c r="Y1907" s="40"/>
    </row>
    <row r="1908" spans="1:25" ht="15" customHeight="1" x14ac:dyDescent="0.2">
      <c r="A1908" s="40"/>
      <c r="B1908" s="273" t="s">
        <v>319</v>
      </c>
      <c r="C1908" s="286" t="s">
        <v>1515</v>
      </c>
      <c r="D1908" s="273" t="s">
        <v>40</v>
      </c>
      <c r="E1908" s="273" t="s">
        <v>3867</v>
      </c>
      <c r="F1908" s="403" t="s">
        <v>343</v>
      </c>
      <c r="G1908" s="403"/>
      <c r="H1908" s="285" t="s">
        <v>44</v>
      </c>
      <c r="I1908" s="288">
        <v>1</v>
      </c>
      <c r="J1908" s="287"/>
      <c r="K1908" s="287">
        <v>11.01</v>
      </c>
      <c r="L1908" s="287">
        <v>11.01</v>
      </c>
      <c r="O1908" s="40"/>
      <c r="P1908" s="40"/>
      <c r="Q1908" s="40"/>
      <c r="R1908" s="40"/>
      <c r="S1908" s="40"/>
      <c r="T1908" s="40"/>
      <c r="U1908" s="40"/>
      <c r="V1908" s="40"/>
      <c r="W1908" s="40"/>
      <c r="X1908" s="40"/>
      <c r="Y1908" s="40"/>
    </row>
    <row r="1909" spans="1:25" ht="15" customHeight="1" x14ac:dyDescent="0.2">
      <c r="A1909" s="40"/>
      <c r="B1909" s="278" t="s">
        <v>321</v>
      </c>
      <c r="C1909" s="291" t="s">
        <v>371</v>
      </c>
      <c r="D1909" s="278" t="s">
        <v>40</v>
      </c>
      <c r="E1909" s="278" t="s">
        <v>372</v>
      </c>
      <c r="F1909" s="407" t="s">
        <v>324</v>
      </c>
      <c r="G1909" s="407"/>
      <c r="H1909" s="290" t="s">
        <v>325</v>
      </c>
      <c r="I1909" s="294">
        <v>9.3399999999999997E-2</v>
      </c>
      <c r="J1909" s="294">
        <v>0</v>
      </c>
      <c r="K1909" s="292">
        <v>29.16</v>
      </c>
      <c r="L1909" s="292">
        <v>2.72</v>
      </c>
      <c r="O1909" s="40"/>
      <c r="P1909" s="40"/>
      <c r="Q1909" s="40"/>
      <c r="R1909" s="40"/>
      <c r="S1909" s="40"/>
      <c r="T1909" s="40"/>
      <c r="U1909" s="40"/>
      <c r="V1909" s="40"/>
      <c r="W1909" s="40"/>
      <c r="X1909" s="40"/>
      <c r="Y1909" s="40"/>
    </row>
    <row r="1910" spans="1:25" ht="15" customHeight="1" x14ac:dyDescent="0.2">
      <c r="A1910" s="40"/>
      <c r="B1910" s="278" t="s">
        <v>321</v>
      </c>
      <c r="C1910" s="291" t="s">
        <v>369</v>
      </c>
      <c r="D1910" s="278" t="s">
        <v>40</v>
      </c>
      <c r="E1910" s="278" t="s">
        <v>370</v>
      </c>
      <c r="F1910" s="407" t="s">
        <v>324</v>
      </c>
      <c r="G1910" s="407"/>
      <c r="H1910" s="290" t="s">
        <v>325</v>
      </c>
      <c r="I1910" s="294">
        <v>9.3399999999999997E-2</v>
      </c>
      <c r="J1910" s="294">
        <v>0</v>
      </c>
      <c r="K1910" s="292">
        <v>23.75</v>
      </c>
      <c r="L1910" s="292">
        <v>2.21</v>
      </c>
      <c r="O1910" s="40"/>
      <c r="P1910" s="40"/>
      <c r="Q1910" s="40"/>
      <c r="R1910" s="40"/>
      <c r="S1910" s="40"/>
      <c r="T1910" s="40"/>
      <c r="U1910" s="40"/>
      <c r="V1910" s="40"/>
      <c r="W1910" s="40"/>
      <c r="X1910" s="40"/>
      <c r="Y1910" s="40"/>
    </row>
    <row r="1911" spans="1:25" ht="15" customHeight="1" x14ac:dyDescent="0.2">
      <c r="A1911" s="40"/>
      <c r="B1911" s="274" t="s">
        <v>347</v>
      </c>
      <c r="C1911" s="296" t="s">
        <v>373</v>
      </c>
      <c r="D1911" s="274" t="s">
        <v>40</v>
      </c>
      <c r="E1911" s="274" t="s">
        <v>374</v>
      </c>
      <c r="F1911" s="404" t="s">
        <v>348</v>
      </c>
      <c r="G1911" s="404"/>
      <c r="H1911" s="295" t="s">
        <v>44</v>
      </c>
      <c r="I1911" s="298">
        <v>8.2000000000000007E-3</v>
      </c>
      <c r="J1911" s="298">
        <v>0</v>
      </c>
      <c r="K1911" s="297">
        <v>68.63</v>
      </c>
      <c r="L1911" s="297">
        <v>0.56000000000000005</v>
      </c>
      <c r="O1911" s="40"/>
      <c r="P1911" s="40"/>
      <c r="Q1911" s="40"/>
      <c r="R1911" s="40"/>
      <c r="S1911" s="40"/>
      <c r="T1911" s="40"/>
      <c r="U1911" s="40"/>
      <c r="V1911" s="40"/>
      <c r="W1911" s="40"/>
      <c r="X1911" s="40"/>
      <c r="Y1911" s="40"/>
    </row>
    <row r="1912" spans="1:25" ht="15" customHeight="1" x14ac:dyDescent="0.2">
      <c r="A1912" s="40"/>
      <c r="B1912" s="274" t="s">
        <v>347</v>
      </c>
      <c r="C1912" s="296" t="s">
        <v>388</v>
      </c>
      <c r="D1912" s="274" t="s">
        <v>40</v>
      </c>
      <c r="E1912" s="274" t="s">
        <v>3661</v>
      </c>
      <c r="F1912" s="404" t="s">
        <v>348</v>
      </c>
      <c r="G1912" s="404"/>
      <c r="H1912" s="295" t="s">
        <v>44</v>
      </c>
      <c r="I1912" s="298">
        <v>9.5999999999999992E-3</v>
      </c>
      <c r="J1912" s="298">
        <v>0</v>
      </c>
      <c r="K1912" s="297">
        <v>16.559999999999999</v>
      </c>
      <c r="L1912" s="297">
        <v>0.15</v>
      </c>
      <c r="O1912" s="40"/>
      <c r="P1912" s="40"/>
      <c r="Q1912" s="40"/>
      <c r="R1912" s="40"/>
      <c r="S1912" s="40"/>
      <c r="T1912" s="40"/>
      <c r="U1912" s="40"/>
      <c r="V1912" s="40"/>
      <c r="W1912" s="40"/>
      <c r="X1912" s="40"/>
      <c r="Y1912" s="40"/>
    </row>
    <row r="1913" spans="1:25" ht="15" customHeight="1" x14ac:dyDescent="0.2">
      <c r="A1913" s="40"/>
      <c r="B1913" s="274" t="s">
        <v>347</v>
      </c>
      <c r="C1913" s="296" t="s">
        <v>632</v>
      </c>
      <c r="D1913" s="274" t="s">
        <v>40</v>
      </c>
      <c r="E1913" s="274" t="s">
        <v>633</v>
      </c>
      <c r="F1913" s="404" t="s">
        <v>348</v>
      </c>
      <c r="G1913" s="404"/>
      <c r="H1913" s="295" t="s">
        <v>44</v>
      </c>
      <c r="I1913" s="298">
        <v>1.0999999999999999E-2</v>
      </c>
      <c r="J1913" s="298">
        <v>0</v>
      </c>
      <c r="K1913" s="297">
        <v>77.760000000000005</v>
      </c>
      <c r="L1913" s="297">
        <v>0.85</v>
      </c>
      <c r="O1913" s="40"/>
      <c r="P1913" s="40"/>
      <c r="Q1913" s="40"/>
      <c r="R1913" s="40"/>
      <c r="S1913" s="40"/>
      <c r="T1913" s="40"/>
      <c r="U1913" s="40"/>
      <c r="V1913" s="40"/>
      <c r="W1913" s="40"/>
      <c r="X1913" s="40"/>
      <c r="Y1913" s="40"/>
    </row>
    <row r="1914" spans="1:25" ht="15" customHeight="1" x14ac:dyDescent="0.2">
      <c r="A1914" s="40"/>
      <c r="B1914" s="274" t="s">
        <v>347</v>
      </c>
      <c r="C1914" s="296" t="s">
        <v>629</v>
      </c>
      <c r="D1914" s="274" t="s">
        <v>40</v>
      </c>
      <c r="E1914" s="274" t="s">
        <v>3866</v>
      </c>
      <c r="F1914" s="404" t="s">
        <v>348</v>
      </c>
      <c r="G1914" s="404"/>
      <c r="H1914" s="295" t="s">
        <v>44</v>
      </c>
      <c r="I1914" s="298">
        <v>7.7999999999999996E-3</v>
      </c>
      <c r="J1914" s="298">
        <v>0</v>
      </c>
      <c r="K1914" s="297">
        <v>2.54</v>
      </c>
      <c r="L1914" s="297">
        <v>0.01</v>
      </c>
      <c r="O1914" s="40"/>
      <c r="P1914" s="40"/>
      <c r="Q1914" s="40"/>
      <c r="R1914" s="40"/>
      <c r="S1914" s="40"/>
      <c r="T1914" s="40"/>
      <c r="U1914" s="40"/>
      <c r="V1914" s="40"/>
      <c r="W1914" s="40"/>
      <c r="X1914" s="40"/>
      <c r="Y1914" s="40"/>
    </row>
    <row r="1915" spans="1:25" ht="15" customHeight="1" x14ac:dyDescent="0.2">
      <c r="A1915" s="40"/>
      <c r="B1915" s="274" t="s">
        <v>347</v>
      </c>
      <c r="C1915" s="296" t="s">
        <v>660</v>
      </c>
      <c r="D1915" s="274" t="s">
        <v>40</v>
      </c>
      <c r="E1915" s="274" t="s">
        <v>661</v>
      </c>
      <c r="F1915" s="404" t="s">
        <v>348</v>
      </c>
      <c r="G1915" s="404"/>
      <c r="H1915" s="295" t="s">
        <v>44</v>
      </c>
      <c r="I1915" s="298">
        <v>1</v>
      </c>
      <c r="J1915" s="298">
        <v>0</v>
      </c>
      <c r="K1915" s="297">
        <v>4.51</v>
      </c>
      <c r="L1915" s="297">
        <v>4.51</v>
      </c>
      <c r="O1915" s="40"/>
      <c r="P1915" s="40"/>
      <c r="Q1915" s="40"/>
      <c r="R1915" s="40"/>
      <c r="S1915" s="40"/>
      <c r="T1915" s="40"/>
      <c r="U1915" s="40"/>
      <c r="V1915" s="40"/>
      <c r="W1915" s="40"/>
      <c r="X1915" s="40"/>
      <c r="Y1915" s="40"/>
    </row>
    <row r="1916" spans="1:25" ht="15" customHeight="1" x14ac:dyDescent="0.2">
      <c r="A1916" s="40"/>
      <c r="B1916" s="275"/>
      <c r="C1916" s="275"/>
      <c r="D1916" s="275"/>
      <c r="E1916" s="275"/>
      <c r="F1916" s="275"/>
      <c r="G1916" s="275" t="s">
        <v>331</v>
      </c>
      <c r="H1916" s="302">
        <v>3.97</v>
      </c>
      <c r="I1916" s="275" t="s">
        <v>332</v>
      </c>
      <c r="J1916" s="302">
        <v>0</v>
      </c>
      <c r="K1916" s="275" t="s">
        <v>333</v>
      </c>
      <c r="L1916" s="302">
        <v>3.97</v>
      </c>
      <c r="O1916" s="40"/>
      <c r="P1916" s="40"/>
      <c r="Q1916" s="40"/>
      <c r="R1916" s="40"/>
      <c r="S1916" s="40"/>
      <c r="T1916" s="40"/>
      <c r="U1916" s="40"/>
      <c r="V1916" s="40"/>
      <c r="W1916" s="40"/>
      <c r="X1916" s="40"/>
      <c r="Y1916" s="40"/>
    </row>
    <row r="1917" spans="1:25" ht="15" customHeight="1" thickBot="1" x14ac:dyDescent="0.25">
      <c r="A1917" s="40"/>
      <c r="B1917" s="275"/>
      <c r="C1917" s="275"/>
      <c r="D1917" s="275"/>
      <c r="E1917" s="275"/>
      <c r="F1917" s="275"/>
      <c r="G1917" s="275" t="s">
        <v>334</v>
      </c>
      <c r="H1917" s="302">
        <v>2.29</v>
      </c>
      <c r="I1917" s="409"/>
      <c r="J1917" s="409" t="s">
        <v>335</v>
      </c>
      <c r="K1917" s="275"/>
      <c r="L1917" s="302">
        <v>13.3</v>
      </c>
      <c r="O1917" s="40"/>
      <c r="P1917" s="40"/>
      <c r="Q1917" s="40"/>
      <c r="R1917" s="40"/>
      <c r="S1917" s="40"/>
      <c r="T1917" s="40"/>
      <c r="U1917" s="40"/>
      <c r="V1917" s="40"/>
      <c r="W1917" s="40"/>
      <c r="X1917" s="40"/>
      <c r="Y1917" s="40"/>
    </row>
    <row r="1918" spans="1:25" ht="15" customHeight="1" thickTop="1" x14ac:dyDescent="0.2">
      <c r="A1918" s="40"/>
      <c r="B1918" s="289"/>
      <c r="C1918" s="289"/>
      <c r="D1918" s="289"/>
      <c r="E1918" s="289"/>
      <c r="F1918" s="289"/>
      <c r="G1918" s="289"/>
      <c r="H1918" s="289"/>
      <c r="I1918" s="289"/>
      <c r="J1918" s="289"/>
      <c r="K1918" s="289"/>
      <c r="L1918" s="289"/>
      <c r="O1918" s="40"/>
      <c r="P1918" s="40"/>
      <c r="Q1918" s="40"/>
      <c r="R1918" s="40"/>
      <c r="S1918" s="40"/>
      <c r="T1918" s="40"/>
      <c r="U1918" s="40"/>
      <c r="V1918" s="40"/>
      <c r="W1918" s="40"/>
      <c r="X1918" s="40"/>
      <c r="Y1918" s="40"/>
    </row>
    <row r="1919" spans="1:25" ht="15" customHeight="1" x14ac:dyDescent="0.2">
      <c r="A1919" s="40"/>
      <c r="B1919" s="276" t="s">
        <v>2802</v>
      </c>
      <c r="C1919" s="277" t="s">
        <v>28</v>
      </c>
      <c r="D1919" s="276" t="s">
        <v>29</v>
      </c>
      <c r="E1919" s="276" t="s">
        <v>30</v>
      </c>
      <c r="F1919" s="405" t="s">
        <v>318</v>
      </c>
      <c r="G1919" s="405"/>
      <c r="H1919" s="284" t="s">
        <v>31</v>
      </c>
      <c r="I1919" s="277" t="s">
        <v>32</v>
      </c>
      <c r="J1919" s="277" t="s">
        <v>2407</v>
      </c>
      <c r="K1919" s="277" t="s">
        <v>33</v>
      </c>
      <c r="L1919" s="277" t="s">
        <v>35</v>
      </c>
      <c r="O1919" s="40"/>
      <c r="P1919" s="40"/>
      <c r="Q1919" s="40"/>
      <c r="R1919" s="40"/>
      <c r="S1919" s="40"/>
      <c r="T1919" s="40"/>
      <c r="U1919" s="40"/>
      <c r="V1919" s="40"/>
      <c r="W1919" s="40"/>
      <c r="X1919" s="40"/>
      <c r="Y1919" s="40"/>
    </row>
    <row r="1920" spans="1:25" ht="15" customHeight="1" x14ac:dyDescent="0.2">
      <c r="A1920" s="40"/>
      <c r="B1920" s="273" t="s">
        <v>319</v>
      </c>
      <c r="C1920" s="286" t="s">
        <v>1519</v>
      </c>
      <c r="D1920" s="273" t="s">
        <v>40</v>
      </c>
      <c r="E1920" s="273" t="s">
        <v>1520</v>
      </c>
      <c r="F1920" s="403" t="s">
        <v>343</v>
      </c>
      <c r="G1920" s="403"/>
      <c r="H1920" s="285" t="s">
        <v>44</v>
      </c>
      <c r="I1920" s="288">
        <v>1</v>
      </c>
      <c r="J1920" s="287"/>
      <c r="K1920" s="287">
        <v>28.27</v>
      </c>
      <c r="L1920" s="287">
        <v>28.27</v>
      </c>
      <c r="O1920" s="40"/>
      <c r="P1920" s="40"/>
      <c r="Q1920" s="40"/>
      <c r="R1920" s="40"/>
      <c r="S1920" s="40"/>
      <c r="T1920" s="40"/>
      <c r="U1920" s="40"/>
      <c r="V1920" s="40"/>
      <c r="W1920" s="40"/>
      <c r="X1920" s="40"/>
      <c r="Y1920" s="40"/>
    </row>
    <row r="1921" spans="1:25" ht="15" customHeight="1" x14ac:dyDescent="0.2">
      <c r="A1921" s="40"/>
      <c r="B1921" s="278" t="s">
        <v>321</v>
      </c>
      <c r="C1921" s="291" t="s">
        <v>369</v>
      </c>
      <c r="D1921" s="278" t="s">
        <v>40</v>
      </c>
      <c r="E1921" s="278" t="s">
        <v>370</v>
      </c>
      <c r="F1921" s="407" t="s">
        <v>324</v>
      </c>
      <c r="G1921" s="407"/>
      <c r="H1921" s="290" t="s">
        <v>325</v>
      </c>
      <c r="I1921" s="294">
        <v>0.22939999999999999</v>
      </c>
      <c r="J1921" s="294">
        <v>0</v>
      </c>
      <c r="K1921" s="292">
        <v>23.75</v>
      </c>
      <c r="L1921" s="292">
        <v>5.44</v>
      </c>
      <c r="O1921" s="40"/>
      <c r="P1921" s="40"/>
      <c r="Q1921" s="40"/>
      <c r="R1921" s="40"/>
      <c r="S1921" s="40"/>
      <c r="T1921" s="40"/>
      <c r="U1921" s="40"/>
      <c r="V1921" s="40"/>
      <c r="W1921" s="40"/>
      <c r="X1921" s="40"/>
      <c r="Y1921" s="40"/>
    </row>
    <row r="1922" spans="1:25" ht="15" customHeight="1" x14ac:dyDescent="0.2">
      <c r="A1922" s="40"/>
      <c r="B1922" s="278" t="s">
        <v>321</v>
      </c>
      <c r="C1922" s="291" t="s">
        <v>371</v>
      </c>
      <c r="D1922" s="278" t="s">
        <v>40</v>
      </c>
      <c r="E1922" s="278" t="s">
        <v>372</v>
      </c>
      <c r="F1922" s="407" t="s">
        <v>324</v>
      </c>
      <c r="G1922" s="407"/>
      <c r="H1922" s="290" t="s">
        <v>325</v>
      </c>
      <c r="I1922" s="294">
        <v>0.22939999999999999</v>
      </c>
      <c r="J1922" s="294">
        <v>0</v>
      </c>
      <c r="K1922" s="292">
        <v>29.16</v>
      </c>
      <c r="L1922" s="292">
        <v>6.68</v>
      </c>
      <c r="O1922" s="40"/>
      <c r="P1922" s="40"/>
      <c r="Q1922" s="40"/>
      <c r="R1922" s="40"/>
      <c r="S1922" s="40"/>
      <c r="T1922" s="40"/>
      <c r="U1922" s="40"/>
      <c r="V1922" s="40"/>
      <c r="W1922" s="40"/>
      <c r="X1922" s="40"/>
      <c r="Y1922" s="40"/>
    </row>
    <row r="1923" spans="1:25" ht="15" customHeight="1" x14ac:dyDescent="0.2">
      <c r="A1923" s="40"/>
      <c r="B1923" s="274" t="s">
        <v>347</v>
      </c>
      <c r="C1923" s="296" t="s">
        <v>632</v>
      </c>
      <c r="D1923" s="274" t="s">
        <v>40</v>
      </c>
      <c r="E1923" s="274" t="s">
        <v>633</v>
      </c>
      <c r="F1923" s="404" t="s">
        <v>348</v>
      </c>
      <c r="G1923" s="404"/>
      <c r="H1923" s="295" t="s">
        <v>44</v>
      </c>
      <c r="I1923" s="298">
        <v>2.1999999999999999E-2</v>
      </c>
      <c r="J1923" s="298">
        <v>0</v>
      </c>
      <c r="K1923" s="297">
        <v>77.760000000000005</v>
      </c>
      <c r="L1923" s="297">
        <v>1.71</v>
      </c>
      <c r="O1923" s="40"/>
      <c r="P1923" s="40"/>
      <c r="Q1923" s="40"/>
      <c r="R1923" s="40"/>
      <c r="S1923" s="40"/>
      <c r="T1923" s="40"/>
      <c r="U1923" s="40"/>
      <c r="V1923" s="40"/>
      <c r="W1923" s="40"/>
      <c r="X1923" s="40"/>
      <c r="Y1923" s="40"/>
    </row>
    <row r="1924" spans="1:25" ht="15" customHeight="1" x14ac:dyDescent="0.2">
      <c r="A1924" s="40"/>
      <c r="B1924" s="274" t="s">
        <v>347</v>
      </c>
      <c r="C1924" s="296" t="s">
        <v>652</v>
      </c>
      <c r="D1924" s="274" t="s">
        <v>40</v>
      </c>
      <c r="E1924" s="274" t="s">
        <v>653</v>
      </c>
      <c r="F1924" s="404" t="s">
        <v>348</v>
      </c>
      <c r="G1924" s="404"/>
      <c r="H1924" s="295" t="s">
        <v>44</v>
      </c>
      <c r="I1924" s="298">
        <v>1</v>
      </c>
      <c r="J1924" s="298">
        <v>0</v>
      </c>
      <c r="K1924" s="297">
        <v>13.19</v>
      </c>
      <c r="L1924" s="297">
        <v>13.19</v>
      </c>
      <c r="O1924" s="40"/>
      <c r="P1924" s="40"/>
      <c r="Q1924" s="40"/>
      <c r="R1924" s="40"/>
      <c r="S1924" s="40"/>
      <c r="T1924" s="40"/>
      <c r="U1924" s="40"/>
      <c r="V1924" s="40"/>
      <c r="W1924" s="40"/>
      <c r="X1924" s="40"/>
      <c r="Y1924" s="40"/>
    </row>
    <row r="1925" spans="1:25" ht="15" customHeight="1" x14ac:dyDescent="0.2">
      <c r="A1925" s="40"/>
      <c r="B1925" s="274" t="s">
        <v>347</v>
      </c>
      <c r="C1925" s="296" t="s">
        <v>373</v>
      </c>
      <c r="D1925" s="274" t="s">
        <v>40</v>
      </c>
      <c r="E1925" s="274" t="s">
        <v>374</v>
      </c>
      <c r="F1925" s="404" t="s">
        <v>348</v>
      </c>
      <c r="G1925" s="404"/>
      <c r="H1925" s="295" t="s">
        <v>44</v>
      </c>
      <c r="I1925" s="298">
        <v>1.6500000000000001E-2</v>
      </c>
      <c r="J1925" s="298">
        <v>0</v>
      </c>
      <c r="K1925" s="297">
        <v>68.63</v>
      </c>
      <c r="L1925" s="297">
        <v>1.1299999999999999</v>
      </c>
      <c r="O1925" s="40"/>
      <c r="P1925" s="40"/>
      <c r="Q1925" s="40"/>
      <c r="R1925" s="40"/>
      <c r="S1925" s="40"/>
      <c r="T1925" s="40"/>
      <c r="U1925" s="40"/>
      <c r="V1925" s="40"/>
      <c r="W1925" s="40"/>
      <c r="X1925" s="40"/>
      <c r="Y1925" s="40"/>
    </row>
    <row r="1926" spans="1:25" ht="15" customHeight="1" x14ac:dyDescent="0.2">
      <c r="A1926" s="40"/>
      <c r="B1926" s="274" t="s">
        <v>347</v>
      </c>
      <c r="C1926" s="296" t="s">
        <v>629</v>
      </c>
      <c r="D1926" s="274" t="s">
        <v>40</v>
      </c>
      <c r="E1926" s="274" t="s">
        <v>3866</v>
      </c>
      <c r="F1926" s="404" t="s">
        <v>348</v>
      </c>
      <c r="G1926" s="404"/>
      <c r="H1926" s="295" t="s">
        <v>44</v>
      </c>
      <c r="I1926" s="298">
        <v>5.0999999999999997E-2</v>
      </c>
      <c r="J1926" s="298">
        <v>0</v>
      </c>
      <c r="K1926" s="297">
        <v>2.54</v>
      </c>
      <c r="L1926" s="297">
        <v>0.12</v>
      </c>
      <c r="O1926" s="40"/>
      <c r="P1926" s="40"/>
      <c r="Q1926" s="40"/>
      <c r="R1926" s="40"/>
      <c r="S1926" s="40"/>
      <c r="T1926" s="40"/>
      <c r="U1926" s="40"/>
      <c r="V1926" s="40"/>
      <c r="W1926" s="40"/>
      <c r="X1926" s="40"/>
      <c r="Y1926" s="40"/>
    </row>
    <row r="1927" spans="1:25" ht="15" customHeight="1" x14ac:dyDescent="0.2">
      <c r="A1927" s="40"/>
      <c r="B1927" s="275"/>
      <c r="C1927" s="275"/>
      <c r="D1927" s="275"/>
      <c r="E1927" s="275"/>
      <c r="F1927" s="275"/>
      <c r="G1927" s="275" t="s">
        <v>331</v>
      </c>
      <c r="H1927" s="302">
        <v>9.76</v>
      </c>
      <c r="I1927" s="275" t="s">
        <v>332</v>
      </c>
      <c r="J1927" s="302">
        <v>0</v>
      </c>
      <c r="K1927" s="275" t="s">
        <v>333</v>
      </c>
      <c r="L1927" s="302">
        <v>9.76</v>
      </c>
      <c r="O1927" s="40"/>
      <c r="P1927" s="40"/>
      <c r="Q1927" s="40"/>
      <c r="R1927" s="40"/>
      <c r="S1927" s="40"/>
      <c r="T1927" s="40"/>
      <c r="U1927" s="40"/>
      <c r="V1927" s="40"/>
      <c r="W1927" s="40"/>
      <c r="X1927" s="40"/>
      <c r="Y1927" s="40"/>
    </row>
    <row r="1928" spans="1:25" ht="15" customHeight="1" thickBot="1" x14ac:dyDescent="0.25">
      <c r="A1928" s="40"/>
      <c r="B1928" s="275"/>
      <c r="C1928" s="275"/>
      <c r="D1928" s="275"/>
      <c r="E1928" s="275"/>
      <c r="F1928" s="275"/>
      <c r="G1928" s="275" t="s">
        <v>334</v>
      </c>
      <c r="H1928" s="302">
        <v>5.88</v>
      </c>
      <c r="I1928" s="409"/>
      <c r="J1928" s="409" t="s">
        <v>335</v>
      </c>
      <c r="K1928" s="275"/>
      <c r="L1928" s="302">
        <v>34.15</v>
      </c>
      <c r="O1928" s="40"/>
      <c r="P1928" s="40"/>
      <c r="Q1928" s="40"/>
      <c r="R1928" s="40"/>
      <c r="S1928" s="40"/>
      <c r="T1928" s="40"/>
      <c r="U1928" s="40"/>
      <c r="V1928" s="40"/>
      <c r="W1928" s="40"/>
      <c r="X1928" s="40"/>
      <c r="Y1928" s="40"/>
    </row>
    <row r="1929" spans="1:25" ht="15" customHeight="1" thickTop="1" x14ac:dyDescent="0.2">
      <c r="A1929" s="40"/>
      <c r="B1929" s="289"/>
      <c r="C1929" s="289"/>
      <c r="D1929" s="289"/>
      <c r="E1929" s="289"/>
      <c r="F1929" s="289"/>
      <c r="G1929" s="289"/>
      <c r="H1929" s="289"/>
      <c r="I1929" s="289"/>
      <c r="J1929" s="289"/>
      <c r="K1929" s="289"/>
      <c r="L1929" s="289"/>
      <c r="O1929" s="40"/>
      <c r="P1929" s="40"/>
      <c r="Q1929" s="40"/>
      <c r="R1929" s="40"/>
      <c r="S1929" s="40"/>
      <c r="T1929" s="40"/>
      <c r="U1929" s="40"/>
      <c r="V1929" s="40"/>
      <c r="W1929" s="40"/>
      <c r="X1929" s="40"/>
      <c r="Y1929" s="40"/>
    </row>
    <row r="1930" spans="1:25" ht="15" customHeight="1" x14ac:dyDescent="0.2">
      <c r="A1930" s="40"/>
      <c r="B1930" s="276" t="s">
        <v>2803</v>
      </c>
      <c r="C1930" s="277" t="s">
        <v>28</v>
      </c>
      <c r="D1930" s="276" t="s">
        <v>29</v>
      </c>
      <c r="E1930" s="276" t="s">
        <v>30</v>
      </c>
      <c r="F1930" s="405" t="s">
        <v>318</v>
      </c>
      <c r="G1930" s="405"/>
      <c r="H1930" s="284" t="s">
        <v>31</v>
      </c>
      <c r="I1930" s="277" t="s">
        <v>32</v>
      </c>
      <c r="J1930" s="277" t="s">
        <v>2407</v>
      </c>
      <c r="K1930" s="277" t="s">
        <v>33</v>
      </c>
      <c r="L1930" s="277" t="s">
        <v>35</v>
      </c>
      <c r="O1930" s="40"/>
      <c r="P1930" s="40"/>
      <c r="Q1930" s="40"/>
      <c r="R1930" s="40"/>
      <c r="S1930" s="40"/>
      <c r="T1930" s="40"/>
      <c r="U1930" s="40"/>
      <c r="V1930" s="40"/>
      <c r="W1930" s="40"/>
      <c r="X1930" s="40"/>
      <c r="Y1930" s="40"/>
    </row>
    <row r="1931" spans="1:25" ht="15" customHeight="1" x14ac:dyDescent="0.2">
      <c r="A1931" s="40"/>
      <c r="B1931" s="273" t="s">
        <v>319</v>
      </c>
      <c r="C1931" s="286" t="s">
        <v>1521</v>
      </c>
      <c r="D1931" s="273" t="s">
        <v>40</v>
      </c>
      <c r="E1931" s="273" t="s">
        <v>3868</v>
      </c>
      <c r="F1931" s="403" t="s">
        <v>343</v>
      </c>
      <c r="G1931" s="403"/>
      <c r="H1931" s="285" t="s">
        <v>55</v>
      </c>
      <c r="I1931" s="288">
        <v>1</v>
      </c>
      <c r="J1931" s="287"/>
      <c r="K1931" s="287">
        <v>30.59</v>
      </c>
      <c r="L1931" s="287">
        <v>30.59</v>
      </c>
      <c r="O1931" s="40"/>
      <c r="P1931" s="40"/>
      <c r="Q1931" s="40"/>
      <c r="R1931" s="40"/>
      <c r="S1931" s="40"/>
      <c r="T1931" s="40"/>
      <c r="U1931" s="40"/>
      <c r="V1931" s="40"/>
      <c r="W1931" s="40"/>
      <c r="X1931" s="40"/>
      <c r="Y1931" s="40"/>
    </row>
    <row r="1932" spans="1:25" ht="15" customHeight="1" x14ac:dyDescent="0.2">
      <c r="A1932" s="40"/>
      <c r="B1932" s="278" t="s">
        <v>321</v>
      </c>
      <c r="C1932" s="291" t="s">
        <v>369</v>
      </c>
      <c r="D1932" s="278" t="s">
        <v>40</v>
      </c>
      <c r="E1932" s="278" t="s">
        <v>370</v>
      </c>
      <c r="F1932" s="407" t="s">
        <v>324</v>
      </c>
      <c r="G1932" s="407"/>
      <c r="H1932" s="290" t="s">
        <v>325</v>
      </c>
      <c r="I1932" s="294">
        <v>0.26769999999999999</v>
      </c>
      <c r="J1932" s="294">
        <v>0</v>
      </c>
      <c r="K1932" s="292">
        <v>23.75</v>
      </c>
      <c r="L1932" s="292">
        <v>6.35</v>
      </c>
      <c r="O1932" s="40"/>
      <c r="P1932" s="40"/>
      <c r="Q1932" s="40"/>
      <c r="R1932" s="40"/>
      <c r="S1932" s="40"/>
      <c r="T1932" s="40"/>
      <c r="U1932" s="40"/>
      <c r="V1932" s="40"/>
      <c r="W1932" s="40"/>
      <c r="X1932" s="40"/>
      <c r="Y1932" s="40"/>
    </row>
    <row r="1933" spans="1:25" ht="15" customHeight="1" x14ac:dyDescent="0.2">
      <c r="A1933" s="40"/>
      <c r="B1933" s="278" t="s">
        <v>321</v>
      </c>
      <c r="C1933" s="291" t="s">
        <v>371</v>
      </c>
      <c r="D1933" s="278" t="s">
        <v>40</v>
      </c>
      <c r="E1933" s="278" t="s">
        <v>372</v>
      </c>
      <c r="F1933" s="407" t="s">
        <v>324</v>
      </c>
      <c r="G1933" s="407"/>
      <c r="H1933" s="290" t="s">
        <v>325</v>
      </c>
      <c r="I1933" s="294">
        <v>0.26769999999999999</v>
      </c>
      <c r="J1933" s="294">
        <v>0</v>
      </c>
      <c r="K1933" s="292">
        <v>29.16</v>
      </c>
      <c r="L1933" s="292">
        <v>7.8</v>
      </c>
      <c r="O1933" s="40"/>
      <c r="P1933" s="40"/>
      <c r="Q1933" s="40"/>
      <c r="R1933" s="40"/>
      <c r="S1933" s="40"/>
      <c r="T1933" s="40"/>
      <c r="U1933" s="40"/>
      <c r="V1933" s="40"/>
      <c r="W1933" s="40"/>
      <c r="X1933" s="40"/>
      <c r="Y1933" s="40"/>
    </row>
    <row r="1934" spans="1:25" ht="15" customHeight="1" x14ac:dyDescent="0.2">
      <c r="A1934" s="40"/>
      <c r="B1934" s="274" t="s">
        <v>347</v>
      </c>
      <c r="C1934" s="296" t="s">
        <v>629</v>
      </c>
      <c r="D1934" s="274" t="s">
        <v>40</v>
      </c>
      <c r="E1934" s="274" t="s">
        <v>3866</v>
      </c>
      <c r="F1934" s="404" t="s">
        <v>348</v>
      </c>
      <c r="G1934" s="404"/>
      <c r="H1934" s="295" t="s">
        <v>44</v>
      </c>
      <c r="I1934" s="298">
        <v>3.1199999999999999E-2</v>
      </c>
      <c r="J1934" s="298">
        <v>0</v>
      </c>
      <c r="K1934" s="297">
        <v>2.54</v>
      </c>
      <c r="L1934" s="297">
        <v>7.0000000000000007E-2</v>
      </c>
      <c r="O1934" s="40"/>
      <c r="P1934" s="40"/>
      <c r="Q1934" s="40"/>
      <c r="R1934" s="40"/>
      <c r="S1934" s="40"/>
      <c r="T1934" s="40"/>
      <c r="U1934" s="40"/>
      <c r="V1934" s="40"/>
      <c r="W1934" s="40"/>
      <c r="X1934" s="40"/>
      <c r="Y1934" s="40"/>
    </row>
    <row r="1935" spans="1:25" ht="15" customHeight="1" x14ac:dyDescent="0.2">
      <c r="A1935" s="40"/>
      <c r="B1935" s="274" t="s">
        <v>347</v>
      </c>
      <c r="C1935" s="296" t="s">
        <v>685</v>
      </c>
      <c r="D1935" s="274" t="s">
        <v>40</v>
      </c>
      <c r="E1935" s="274" t="s">
        <v>686</v>
      </c>
      <c r="F1935" s="404" t="s">
        <v>348</v>
      </c>
      <c r="G1935" s="404"/>
      <c r="H1935" s="295" t="s">
        <v>55</v>
      </c>
      <c r="I1935" s="298">
        <v>1.0492999999999999</v>
      </c>
      <c r="J1935" s="298">
        <v>0</v>
      </c>
      <c r="K1935" s="297">
        <v>15.61</v>
      </c>
      <c r="L1935" s="297">
        <v>16.37</v>
      </c>
      <c r="O1935" s="40"/>
      <c r="P1935" s="40"/>
      <c r="Q1935" s="40"/>
      <c r="R1935" s="40"/>
      <c r="S1935" s="40"/>
      <c r="T1935" s="40"/>
      <c r="U1935" s="40"/>
      <c r="V1935" s="40"/>
      <c r="W1935" s="40"/>
      <c r="X1935" s="40"/>
      <c r="Y1935" s="40"/>
    </row>
    <row r="1936" spans="1:25" ht="15" customHeight="1" x14ac:dyDescent="0.2">
      <c r="A1936" s="40"/>
      <c r="B1936" s="275"/>
      <c r="C1936" s="275"/>
      <c r="D1936" s="275"/>
      <c r="E1936" s="275"/>
      <c r="F1936" s="275"/>
      <c r="G1936" s="275" t="s">
        <v>331</v>
      </c>
      <c r="H1936" s="302">
        <v>11.39</v>
      </c>
      <c r="I1936" s="275" t="s">
        <v>332</v>
      </c>
      <c r="J1936" s="302">
        <v>0</v>
      </c>
      <c r="K1936" s="275" t="s">
        <v>333</v>
      </c>
      <c r="L1936" s="302">
        <v>11.39</v>
      </c>
      <c r="O1936" s="40"/>
      <c r="P1936" s="40"/>
      <c r="Q1936" s="40"/>
      <c r="R1936" s="40"/>
      <c r="S1936" s="40"/>
      <c r="T1936" s="40"/>
      <c r="U1936" s="40"/>
      <c r="V1936" s="40"/>
      <c r="W1936" s="40"/>
      <c r="X1936" s="40"/>
      <c r="Y1936" s="40"/>
    </row>
    <row r="1937" spans="1:25" ht="15" customHeight="1" thickBot="1" x14ac:dyDescent="0.25">
      <c r="A1937" s="40"/>
      <c r="B1937" s="275"/>
      <c r="C1937" s="275"/>
      <c r="D1937" s="275"/>
      <c r="E1937" s="275"/>
      <c r="F1937" s="275"/>
      <c r="G1937" s="275" t="s">
        <v>334</v>
      </c>
      <c r="H1937" s="302">
        <v>6.36</v>
      </c>
      <c r="I1937" s="409"/>
      <c r="J1937" s="409" t="s">
        <v>335</v>
      </c>
      <c r="K1937" s="275"/>
      <c r="L1937" s="302">
        <v>36.950000000000003</v>
      </c>
      <c r="O1937" s="40"/>
      <c r="P1937" s="40"/>
      <c r="Q1937" s="40"/>
      <c r="R1937" s="40"/>
      <c r="S1937" s="40"/>
      <c r="T1937" s="40"/>
      <c r="U1937" s="40"/>
      <c r="V1937" s="40"/>
      <c r="W1937" s="40"/>
      <c r="X1937" s="40"/>
      <c r="Y1937" s="40"/>
    </row>
    <row r="1938" spans="1:25" ht="15" customHeight="1" thickTop="1" x14ac:dyDescent="0.2">
      <c r="A1938" s="40"/>
      <c r="B1938" s="289"/>
      <c r="C1938" s="289"/>
      <c r="D1938" s="289"/>
      <c r="E1938" s="289"/>
      <c r="F1938" s="289"/>
      <c r="G1938" s="289"/>
      <c r="H1938" s="289"/>
      <c r="I1938" s="289"/>
      <c r="J1938" s="289"/>
      <c r="K1938" s="289"/>
      <c r="L1938" s="289"/>
      <c r="O1938" s="40"/>
      <c r="P1938" s="40"/>
      <c r="Q1938" s="40"/>
      <c r="R1938" s="40"/>
      <c r="S1938" s="40"/>
      <c r="T1938" s="40"/>
      <c r="U1938" s="40"/>
      <c r="V1938" s="40"/>
      <c r="W1938" s="40"/>
      <c r="X1938" s="40"/>
      <c r="Y1938" s="40"/>
    </row>
    <row r="1939" spans="1:25" ht="15" customHeight="1" x14ac:dyDescent="0.2">
      <c r="A1939" s="40"/>
      <c r="B1939" s="276" t="s">
        <v>2804</v>
      </c>
      <c r="C1939" s="277" t="s">
        <v>28</v>
      </c>
      <c r="D1939" s="276" t="s">
        <v>29</v>
      </c>
      <c r="E1939" s="276" t="s">
        <v>30</v>
      </c>
      <c r="F1939" s="405" t="s">
        <v>318</v>
      </c>
      <c r="G1939" s="405"/>
      <c r="H1939" s="284" t="s">
        <v>31</v>
      </c>
      <c r="I1939" s="277" t="s">
        <v>32</v>
      </c>
      <c r="J1939" s="277" t="s">
        <v>2407</v>
      </c>
      <c r="K1939" s="277" t="s">
        <v>33</v>
      </c>
      <c r="L1939" s="277" t="s">
        <v>35</v>
      </c>
      <c r="O1939" s="40"/>
      <c r="P1939" s="40"/>
      <c r="Q1939" s="40"/>
      <c r="R1939" s="40"/>
      <c r="S1939" s="40"/>
      <c r="T1939" s="40"/>
      <c r="U1939" s="40"/>
      <c r="V1939" s="40"/>
      <c r="W1939" s="40"/>
      <c r="X1939" s="40"/>
      <c r="Y1939" s="40"/>
    </row>
    <row r="1940" spans="1:25" ht="15" customHeight="1" x14ac:dyDescent="0.2">
      <c r="A1940" s="40"/>
      <c r="B1940" s="273" t="s">
        <v>319</v>
      </c>
      <c r="C1940" s="286" t="s">
        <v>1523</v>
      </c>
      <c r="D1940" s="273" t="s">
        <v>40</v>
      </c>
      <c r="E1940" s="273" t="s">
        <v>1524</v>
      </c>
      <c r="F1940" s="403" t="s">
        <v>343</v>
      </c>
      <c r="G1940" s="403"/>
      <c r="H1940" s="285" t="s">
        <v>44</v>
      </c>
      <c r="I1940" s="288">
        <v>1</v>
      </c>
      <c r="J1940" s="287"/>
      <c r="K1940" s="287">
        <v>32.18</v>
      </c>
      <c r="L1940" s="287">
        <v>32.18</v>
      </c>
      <c r="O1940" s="40"/>
      <c r="P1940" s="40"/>
      <c r="Q1940" s="40"/>
      <c r="R1940" s="40"/>
      <c r="S1940" s="40"/>
      <c r="T1940" s="40"/>
      <c r="U1940" s="40"/>
      <c r="V1940" s="40"/>
      <c r="W1940" s="40"/>
      <c r="X1940" s="40"/>
      <c r="Y1940" s="40"/>
    </row>
    <row r="1941" spans="1:25" ht="15" customHeight="1" x14ac:dyDescent="0.2">
      <c r="A1941" s="40"/>
      <c r="B1941" s="278" t="s">
        <v>321</v>
      </c>
      <c r="C1941" s="291" t="s">
        <v>371</v>
      </c>
      <c r="D1941" s="278" t="s">
        <v>40</v>
      </c>
      <c r="E1941" s="278" t="s">
        <v>372</v>
      </c>
      <c r="F1941" s="407" t="s">
        <v>324</v>
      </c>
      <c r="G1941" s="407"/>
      <c r="H1941" s="290" t="s">
        <v>325</v>
      </c>
      <c r="I1941" s="294">
        <v>0.26100000000000001</v>
      </c>
      <c r="J1941" s="294">
        <v>0</v>
      </c>
      <c r="K1941" s="292">
        <v>29.16</v>
      </c>
      <c r="L1941" s="292">
        <v>7.61</v>
      </c>
      <c r="O1941" s="40"/>
      <c r="P1941" s="40"/>
      <c r="Q1941" s="40"/>
      <c r="R1941" s="40"/>
      <c r="S1941" s="40"/>
      <c r="T1941" s="40"/>
      <c r="U1941" s="40"/>
      <c r="V1941" s="40"/>
      <c r="W1941" s="40"/>
      <c r="X1941" s="40"/>
      <c r="Y1941" s="40"/>
    </row>
    <row r="1942" spans="1:25" ht="15" customHeight="1" x14ac:dyDescent="0.2">
      <c r="A1942" s="40"/>
      <c r="B1942" s="278" t="s">
        <v>321</v>
      </c>
      <c r="C1942" s="291" t="s">
        <v>369</v>
      </c>
      <c r="D1942" s="278" t="s">
        <v>40</v>
      </c>
      <c r="E1942" s="278" t="s">
        <v>370</v>
      </c>
      <c r="F1942" s="407" t="s">
        <v>324</v>
      </c>
      <c r="G1942" s="407"/>
      <c r="H1942" s="290" t="s">
        <v>325</v>
      </c>
      <c r="I1942" s="294">
        <v>0.26100000000000001</v>
      </c>
      <c r="J1942" s="294">
        <v>0</v>
      </c>
      <c r="K1942" s="292">
        <v>23.75</v>
      </c>
      <c r="L1942" s="292">
        <v>6.19</v>
      </c>
      <c r="O1942" s="40"/>
      <c r="P1942" s="40"/>
      <c r="Q1942" s="40"/>
      <c r="R1942" s="40"/>
      <c r="S1942" s="40"/>
      <c r="T1942" s="40"/>
      <c r="U1942" s="40"/>
      <c r="V1942" s="40"/>
      <c r="W1942" s="40"/>
      <c r="X1942" s="40"/>
      <c r="Y1942" s="40"/>
    </row>
    <row r="1943" spans="1:25" ht="15" customHeight="1" x14ac:dyDescent="0.2">
      <c r="A1943" s="40"/>
      <c r="B1943" s="274" t="s">
        <v>347</v>
      </c>
      <c r="C1943" s="296" t="s">
        <v>632</v>
      </c>
      <c r="D1943" s="274" t="s">
        <v>40</v>
      </c>
      <c r="E1943" s="274" t="s">
        <v>633</v>
      </c>
      <c r="F1943" s="404" t="s">
        <v>348</v>
      </c>
      <c r="G1943" s="404"/>
      <c r="H1943" s="295" t="s">
        <v>44</v>
      </c>
      <c r="I1943" s="298">
        <v>2.4799999999999999E-2</v>
      </c>
      <c r="J1943" s="298">
        <v>0</v>
      </c>
      <c r="K1943" s="297">
        <v>77.760000000000005</v>
      </c>
      <c r="L1943" s="297">
        <v>1.92</v>
      </c>
      <c r="O1943" s="40"/>
      <c r="P1943" s="40"/>
      <c r="Q1943" s="40"/>
      <c r="R1943" s="40"/>
      <c r="S1943" s="40"/>
      <c r="T1943" s="40"/>
      <c r="U1943" s="40"/>
      <c r="V1943" s="40"/>
      <c r="W1943" s="40"/>
      <c r="X1943" s="40"/>
      <c r="Y1943" s="40"/>
    </row>
    <row r="1944" spans="1:25" ht="15" customHeight="1" x14ac:dyDescent="0.2">
      <c r="A1944" s="40"/>
      <c r="B1944" s="274" t="s">
        <v>347</v>
      </c>
      <c r="C1944" s="296" t="s">
        <v>373</v>
      </c>
      <c r="D1944" s="274" t="s">
        <v>40</v>
      </c>
      <c r="E1944" s="274" t="s">
        <v>374</v>
      </c>
      <c r="F1944" s="404" t="s">
        <v>348</v>
      </c>
      <c r="G1944" s="404"/>
      <c r="H1944" s="295" t="s">
        <v>44</v>
      </c>
      <c r="I1944" s="298">
        <v>1.9400000000000001E-2</v>
      </c>
      <c r="J1944" s="298">
        <v>0</v>
      </c>
      <c r="K1944" s="297">
        <v>68.63</v>
      </c>
      <c r="L1944" s="297">
        <v>1.33</v>
      </c>
      <c r="O1944" s="40"/>
      <c r="P1944" s="40"/>
      <c r="Q1944" s="40"/>
      <c r="R1944" s="40"/>
      <c r="S1944" s="40"/>
      <c r="T1944" s="40"/>
      <c r="U1944" s="40"/>
      <c r="V1944" s="40"/>
      <c r="W1944" s="40"/>
      <c r="X1944" s="40"/>
      <c r="Y1944" s="40"/>
    </row>
    <row r="1945" spans="1:25" ht="15" customHeight="1" x14ac:dyDescent="0.2">
      <c r="A1945" s="40"/>
      <c r="B1945" s="274" t="s">
        <v>347</v>
      </c>
      <c r="C1945" s="296" t="s">
        <v>646</v>
      </c>
      <c r="D1945" s="274" t="s">
        <v>40</v>
      </c>
      <c r="E1945" s="274" t="s">
        <v>647</v>
      </c>
      <c r="F1945" s="404" t="s">
        <v>348</v>
      </c>
      <c r="G1945" s="404"/>
      <c r="H1945" s="295" t="s">
        <v>44</v>
      </c>
      <c r="I1945" s="298">
        <v>1</v>
      </c>
      <c r="J1945" s="298">
        <v>0</v>
      </c>
      <c r="K1945" s="297">
        <v>14.96</v>
      </c>
      <c r="L1945" s="297">
        <v>14.96</v>
      </c>
      <c r="O1945" s="40"/>
      <c r="P1945" s="40"/>
      <c r="Q1945" s="40"/>
      <c r="R1945" s="40"/>
      <c r="S1945" s="40"/>
      <c r="T1945" s="40"/>
      <c r="U1945" s="40"/>
      <c r="V1945" s="40"/>
      <c r="W1945" s="40"/>
      <c r="X1945" s="40"/>
      <c r="Y1945" s="40"/>
    </row>
    <row r="1946" spans="1:25" ht="15" customHeight="1" x14ac:dyDescent="0.2">
      <c r="A1946" s="40"/>
      <c r="B1946" s="274" t="s">
        <v>347</v>
      </c>
      <c r="C1946" s="296" t="s">
        <v>629</v>
      </c>
      <c r="D1946" s="274" t="s">
        <v>40</v>
      </c>
      <c r="E1946" s="274" t="s">
        <v>3866</v>
      </c>
      <c r="F1946" s="404" t="s">
        <v>348</v>
      </c>
      <c r="G1946" s="404"/>
      <c r="H1946" s="295" t="s">
        <v>44</v>
      </c>
      <c r="I1946" s="298">
        <v>6.9000000000000006E-2</v>
      </c>
      <c r="J1946" s="298">
        <v>0</v>
      </c>
      <c r="K1946" s="297">
        <v>2.54</v>
      </c>
      <c r="L1946" s="297">
        <v>0.17</v>
      </c>
      <c r="O1946" s="40"/>
      <c r="P1946" s="40"/>
      <c r="Q1946" s="40"/>
      <c r="R1946" s="40"/>
      <c r="S1946" s="40"/>
      <c r="T1946" s="40"/>
      <c r="U1946" s="40"/>
      <c r="V1946" s="40"/>
      <c r="W1946" s="40"/>
      <c r="X1946" s="40"/>
      <c r="Y1946" s="40"/>
    </row>
    <row r="1947" spans="1:25" ht="15" customHeight="1" x14ac:dyDescent="0.2">
      <c r="A1947" s="40"/>
      <c r="B1947" s="275"/>
      <c r="C1947" s="275"/>
      <c r="D1947" s="275"/>
      <c r="E1947" s="275"/>
      <c r="F1947" s="275"/>
      <c r="G1947" s="275" t="s">
        <v>331</v>
      </c>
      <c r="H1947" s="302">
        <v>11.11</v>
      </c>
      <c r="I1947" s="275" t="s">
        <v>332</v>
      </c>
      <c r="J1947" s="302">
        <v>0</v>
      </c>
      <c r="K1947" s="275" t="s">
        <v>333</v>
      </c>
      <c r="L1947" s="302">
        <v>11.11</v>
      </c>
      <c r="O1947" s="40"/>
      <c r="P1947" s="40"/>
      <c r="Q1947" s="40"/>
      <c r="R1947" s="40"/>
      <c r="S1947" s="40"/>
      <c r="T1947" s="40"/>
      <c r="U1947" s="40"/>
      <c r="V1947" s="40"/>
      <c r="W1947" s="40"/>
      <c r="X1947" s="40"/>
      <c r="Y1947" s="40"/>
    </row>
    <row r="1948" spans="1:25" ht="15" customHeight="1" thickBot="1" x14ac:dyDescent="0.25">
      <c r="A1948" s="40"/>
      <c r="B1948" s="275"/>
      <c r="C1948" s="275"/>
      <c r="D1948" s="275"/>
      <c r="E1948" s="275"/>
      <c r="F1948" s="275"/>
      <c r="G1948" s="275" t="s">
        <v>334</v>
      </c>
      <c r="H1948" s="302">
        <v>6.69</v>
      </c>
      <c r="I1948" s="409"/>
      <c r="J1948" s="409" t="s">
        <v>335</v>
      </c>
      <c r="K1948" s="275"/>
      <c r="L1948" s="302">
        <v>38.869999999999997</v>
      </c>
      <c r="O1948" s="40"/>
      <c r="P1948" s="40"/>
      <c r="Q1948" s="40"/>
      <c r="R1948" s="40"/>
      <c r="S1948" s="40"/>
      <c r="T1948" s="40"/>
      <c r="U1948" s="40"/>
      <c r="V1948" s="40"/>
      <c r="W1948" s="40"/>
      <c r="X1948" s="40"/>
      <c r="Y1948" s="40"/>
    </row>
    <row r="1949" spans="1:25" ht="15" customHeight="1" thickTop="1" x14ac:dyDescent="0.2">
      <c r="A1949" s="40"/>
      <c r="B1949" s="289"/>
      <c r="C1949" s="289"/>
      <c r="D1949" s="289"/>
      <c r="E1949" s="289"/>
      <c r="F1949" s="289"/>
      <c r="G1949" s="289"/>
      <c r="H1949" s="289"/>
      <c r="I1949" s="289"/>
      <c r="J1949" s="289"/>
      <c r="K1949" s="289"/>
      <c r="L1949" s="289"/>
      <c r="O1949" s="40"/>
      <c r="P1949" s="40"/>
      <c r="Q1949" s="40"/>
      <c r="R1949" s="40"/>
      <c r="S1949" s="40"/>
      <c r="T1949" s="40"/>
      <c r="U1949" s="40"/>
      <c r="V1949" s="40"/>
      <c r="W1949" s="40"/>
      <c r="X1949" s="40"/>
      <c r="Y1949" s="40"/>
    </row>
    <row r="1950" spans="1:25" ht="15" customHeight="1" x14ac:dyDescent="0.2">
      <c r="A1950" s="40"/>
      <c r="B1950" s="276" t="s">
        <v>2805</v>
      </c>
      <c r="C1950" s="277" t="s">
        <v>28</v>
      </c>
      <c r="D1950" s="276" t="s">
        <v>29</v>
      </c>
      <c r="E1950" s="276" t="s">
        <v>30</v>
      </c>
      <c r="F1950" s="405" t="s">
        <v>318</v>
      </c>
      <c r="G1950" s="405"/>
      <c r="H1950" s="284" t="s">
        <v>31</v>
      </c>
      <c r="I1950" s="277" t="s">
        <v>32</v>
      </c>
      <c r="J1950" s="277" t="s">
        <v>2407</v>
      </c>
      <c r="K1950" s="277" t="s">
        <v>33</v>
      </c>
      <c r="L1950" s="277" t="s">
        <v>35</v>
      </c>
      <c r="O1950" s="40"/>
      <c r="P1950" s="40"/>
      <c r="Q1950" s="40"/>
      <c r="R1950" s="40"/>
      <c r="S1950" s="40"/>
      <c r="T1950" s="40"/>
      <c r="U1950" s="40"/>
      <c r="V1950" s="40"/>
      <c r="W1950" s="40"/>
      <c r="X1950" s="40"/>
      <c r="Y1950" s="40"/>
    </row>
    <row r="1951" spans="1:25" ht="15" customHeight="1" x14ac:dyDescent="0.2">
      <c r="A1951" s="40"/>
      <c r="B1951" s="273" t="s">
        <v>319</v>
      </c>
      <c r="C1951" s="286" t="s">
        <v>1951</v>
      </c>
      <c r="D1951" s="273" t="s">
        <v>196</v>
      </c>
      <c r="E1951" s="273" t="s">
        <v>3869</v>
      </c>
      <c r="F1951" s="403">
        <v>45.03</v>
      </c>
      <c r="G1951" s="403"/>
      <c r="H1951" s="285" t="s">
        <v>44</v>
      </c>
      <c r="I1951" s="288">
        <v>1</v>
      </c>
      <c r="J1951" s="287"/>
      <c r="K1951" s="287">
        <v>1077.3</v>
      </c>
      <c r="L1951" s="287">
        <v>1077.3</v>
      </c>
      <c r="O1951" s="40"/>
      <c r="P1951" s="40"/>
      <c r="Q1951" s="40"/>
      <c r="R1951" s="40"/>
      <c r="S1951" s="40"/>
      <c r="T1951" s="40"/>
      <c r="U1951" s="40"/>
      <c r="V1951" s="40"/>
      <c r="W1951" s="40"/>
      <c r="X1951" s="40"/>
      <c r="Y1951" s="40"/>
    </row>
    <row r="1952" spans="1:25" ht="15" customHeight="1" x14ac:dyDescent="0.2">
      <c r="A1952" s="40"/>
      <c r="B1952" s="274" t="s">
        <v>347</v>
      </c>
      <c r="C1952" s="296" t="s">
        <v>1684</v>
      </c>
      <c r="D1952" s="274" t="s">
        <v>196</v>
      </c>
      <c r="E1952" s="274" t="s">
        <v>3779</v>
      </c>
      <c r="F1952" s="404" t="s">
        <v>586</v>
      </c>
      <c r="G1952" s="404"/>
      <c r="H1952" s="295" t="s">
        <v>325</v>
      </c>
      <c r="I1952" s="298">
        <v>1.2</v>
      </c>
      <c r="J1952" s="298">
        <v>0</v>
      </c>
      <c r="K1952" s="297">
        <v>31.24</v>
      </c>
      <c r="L1952" s="297">
        <v>37.479999999999997</v>
      </c>
      <c r="O1952" s="40"/>
      <c r="P1952" s="40"/>
      <c r="Q1952" s="40"/>
      <c r="R1952" s="40"/>
      <c r="S1952" s="40"/>
      <c r="T1952" s="40"/>
      <c r="U1952" s="40"/>
      <c r="V1952" s="40"/>
      <c r="W1952" s="40"/>
      <c r="X1952" s="40"/>
      <c r="Y1952" s="40"/>
    </row>
    <row r="1953" spans="1:25" ht="15" customHeight="1" x14ac:dyDescent="0.2">
      <c r="A1953" s="40"/>
      <c r="B1953" s="274" t="s">
        <v>347</v>
      </c>
      <c r="C1953" s="296" t="s">
        <v>1685</v>
      </c>
      <c r="D1953" s="274" t="s">
        <v>196</v>
      </c>
      <c r="E1953" s="274" t="s">
        <v>3781</v>
      </c>
      <c r="F1953" s="404" t="s">
        <v>586</v>
      </c>
      <c r="G1953" s="404"/>
      <c r="H1953" s="295" t="s">
        <v>325</v>
      </c>
      <c r="I1953" s="298">
        <v>1.2</v>
      </c>
      <c r="J1953" s="298">
        <v>0</v>
      </c>
      <c r="K1953" s="297">
        <v>21.43</v>
      </c>
      <c r="L1953" s="297">
        <v>25.71</v>
      </c>
      <c r="O1953" s="40"/>
      <c r="P1953" s="40"/>
      <c r="Q1953" s="40"/>
      <c r="R1953" s="40"/>
      <c r="S1953" s="40"/>
      <c r="T1953" s="40"/>
      <c r="U1953" s="40"/>
      <c r="V1953" s="40"/>
      <c r="W1953" s="40"/>
      <c r="X1953" s="40"/>
      <c r="Y1953" s="40"/>
    </row>
    <row r="1954" spans="1:25" ht="15" customHeight="1" x14ac:dyDescent="0.2">
      <c r="A1954" s="40"/>
      <c r="B1954" s="274" t="s">
        <v>347</v>
      </c>
      <c r="C1954" s="296" t="s">
        <v>2002</v>
      </c>
      <c r="D1954" s="274" t="s">
        <v>196</v>
      </c>
      <c r="E1954" s="274" t="s">
        <v>3870</v>
      </c>
      <c r="F1954" s="404" t="s">
        <v>348</v>
      </c>
      <c r="G1954" s="404"/>
      <c r="H1954" s="295" t="s">
        <v>44</v>
      </c>
      <c r="I1954" s="298">
        <v>1</v>
      </c>
      <c r="J1954" s="298">
        <v>0</v>
      </c>
      <c r="K1954" s="297">
        <v>1014.11</v>
      </c>
      <c r="L1954" s="297">
        <v>1014.11</v>
      </c>
      <c r="O1954" s="40"/>
      <c r="P1954" s="40"/>
      <c r="Q1954" s="40"/>
      <c r="R1954" s="40"/>
      <c r="S1954" s="40"/>
      <c r="T1954" s="40"/>
      <c r="U1954" s="40"/>
      <c r="V1954" s="40"/>
      <c r="W1954" s="40"/>
      <c r="X1954" s="40"/>
      <c r="Y1954" s="40"/>
    </row>
    <row r="1955" spans="1:25" ht="15" customHeight="1" x14ac:dyDescent="0.2">
      <c r="A1955" s="40"/>
      <c r="B1955" s="275"/>
      <c r="C1955" s="275"/>
      <c r="D1955" s="275"/>
      <c r="E1955" s="275"/>
      <c r="F1955" s="275"/>
      <c r="G1955" s="275" t="s">
        <v>331</v>
      </c>
      <c r="H1955" s="302">
        <v>63.19</v>
      </c>
      <c r="I1955" s="275" t="s">
        <v>332</v>
      </c>
      <c r="J1955" s="302">
        <v>0</v>
      </c>
      <c r="K1955" s="275" t="s">
        <v>333</v>
      </c>
      <c r="L1955" s="302">
        <v>63.19</v>
      </c>
      <c r="O1955" s="40"/>
      <c r="P1955" s="40"/>
      <c r="Q1955" s="40"/>
      <c r="R1955" s="40"/>
      <c r="S1955" s="40"/>
      <c r="T1955" s="40"/>
      <c r="U1955" s="40"/>
      <c r="V1955" s="40"/>
      <c r="W1955" s="40"/>
      <c r="X1955" s="40"/>
      <c r="Y1955" s="40"/>
    </row>
    <row r="1956" spans="1:25" ht="15" customHeight="1" thickBot="1" x14ac:dyDescent="0.25">
      <c r="A1956" s="40"/>
      <c r="B1956" s="275"/>
      <c r="C1956" s="275"/>
      <c r="D1956" s="275"/>
      <c r="E1956" s="275"/>
      <c r="F1956" s="275"/>
      <c r="G1956" s="275" t="s">
        <v>334</v>
      </c>
      <c r="H1956" s="302">
        <v>224.18</v>
      </c>
      <c r="I1956" s="409"/>
      <c r="J1956" s="409" t="s">
        <v>335</v>
      </c>
      <c r="K1956" s="275"/>
      <c r="L1956" s="302">
        <v>1301.48</v>
      </c>
      <c r="O1956" s="40"/>
      <c r="P1956" s="40"/>
      <c r="Q1956" s="40"/>
      <c r="R1956" s="40"/>
      <c r="S1956" s="40"/>
      <c r="T1956" s="40"/>
      <c r="U1956" s="40"/>
      <c r="V1956" s="40"/>
      <c r="W1956" s="40"/>
      <c r="X1956" s="40"/>
      <c r="Y1956" s="40"/>
    </row>
    <row r="1957" spans="1:25" ht="15" customHeight="1" thickTop="1" x14ac:dyDescent="0.2">
      <c r="A1957" s="40"/>
      <c r="B1957" s="289"/>
      <c r="C1957" s="289"/>
      <c r="D1957" s="289"/>
      <c r="E1957" s="289"/>
      <c r="F1957" s="289"/>
      <c r="G1957" s="289"/>
      <c r="H1957" s="289"/>
      <c r="I1957" s="289"/>
      <c r="J1957" s="289"/>
      <c r="K1957" s="289"/>
      <c r="L1957" s="289"/>
      <c r="O1957" s="40"/>
      <c r="P1957" s="40"/>
      <c r="Q1957" s="40"/>
      <c r="R1957" s="40"/>
      <c r="S1957" s="40"/>
      <c r="T1957" s="40"/>
      <c r="U1957" s="40"/>
      <c r="V1957" s="40"/>
      <c r="W1957" s="40"/>
      <c r="X1957" s="40"/>
      <c r="Y1957" s="40"/>
    </row>
    <row r="1958" spans="1:25" ht="15" customHeight="1" x14ac:dyDescent="0.2">
      <c r="A1958" s="40"/>
      <c r="B1958" s="276" t="s">
        <v>2806</v>
      </c>
      <c r="C1958" s="277" t="s">
        <v>28</v>
      </c>
      <c r="D1958" s="276" t="s">
        <v>29</v>
      </c>
      <c r="E1958" s="276" t="s">
        <v>30</v>
      </c>
      <c r="F1958" s="405" t="s">
        <v>318</v>
      </c>
      <c r="G1958" s="405"/>
      <c r="H1958" s="284" t="s">
        <v>31</v>
      </c>
      <c r="I1958" s="277" t="s">
        <v>32</v>
      </c>
      <c r="J1958" s="277" t="s">
        <v>2407</v>
      </c>
      <c r="K1958" s="277" t="s">
        <v>33</v>
      </c>
      <c r="L1958" s="277" t="s">
        <v>35</v>
      </c>
      <c r="O1958" s="40"/>
      <c r="P1958" s="40"/>
      <c r="Q1958" s="40"/>
      <c r="R1958" s="40"/>
      <c r="S1958" s="40"/>
      <c r="T1958" s="40"/>
      <c r="U1958" s="40"/>
      <c r="V1958" s="40"/>
      <c r="W1958" s="40"/>
      <c r="X1958" s="40"/>
      <c r="Y1958" s="40"/>
    </row>
    <row r="1959" spans="1:25" ht="15" customHeight="1" x14ac:dyDescent="0.2">
      <c r="A1959" s="40"/>
      <c r="B1959" s="273" t="s">
        <v>319</v>
      </c>
      <c r="C1959" s="286" t="s">
        <v>1239</v>
      </c>
      <c r="D1959" s="273" t="s">
        <v>40</v>
      </c>
      <c r="E1959" s="273" t="s">
        <v>1240</v>
      </c>
      <c r="F1959" s="403" t="s">
        <v>343</v>
      </c>
      <c r="G1959" s="403"/>
      <c r="H1959" s="285" t="s">
        <v>44</v>
      </c>
      <c r="I1959" s="288">
        <v>1</v>
      </c>
      <c r="J1959" s="287"/>
      <c r="K1959" s="287">
        <v>46.81</v>
      </c>
      <c r="L1959" s="287">
        <v>46.81</v>
      </c>
      <c r="O1959" s="40"/>
      <c r="P1959" s="40"/>
      <c r="Q1959" s="40"/>
      <c r="R1959" s="40"/>
      <c r="S1959" s="40"/>
      <c r="T1959" s="40"/>
      <c r="U1959" s="40"/>
      <c r="V1959" s="40"/>
      <c r="W1959" s="40"/>
      <c r="X1959" s="40"/>
      <c r="Y1959" s="40"/>
    </row>
    <row r="1960" spans="1:25" ht="15" customHeight="1" x14ac:dyDescent="0.2">
      <c r="A1960" s="40"/>
      <c r="B1960" s="278" t="s">
        <v>321</v>
      </c>
      <c r="C1960" s="291" t="s">
        <v>371</v>
      </c>
      <c r="D1960" s="278" t="s">
        <v>40</v>
      </c>
      <c r="E1960" s="278" t="s">
        <v>372</v>
      </c>
      <c r="F1960" s="407" t="s">
        <v>324</v>
      </c>
      <c r="G1960" s="407"/>
      <c r="H1960" s="290" t="s">
        <v>325</v>
      </c>
      <c r="I1960" s="294">
        <v>0.11020000000000001</v>
      </c>
      <c r="J1960" s="294">
        <v>0</v>
      </c>
      <c r="K1960" s="292">
        <v>29.16</v>
      </c>
      <c r="L1960" s="292">
        <v>3.21</v>
      </c>
      <c r="O1960" s="40"/>
      <c r="P1960" s="40"/>
      <c r="Q1960" s="40"/>
      <c r="R1960" s="40"/>
      <c r="S1960" s="40"/>
      <c r="T1960" s="40"/>
      <c r="U1960" s="40"/>
      <c r="V1960" s="40"/>
      <c r="W1960" s="40"/>
      <c r="X1960" s="40"/>
      <c r="Y1960" s="40"/>
    </row>
    <row r="1961" spans="1:25" ht="15" customHeight="1" x14ac:dyDescent="0.2">
      <c r="A1961" s="40"/>
      <c r="B1961" s="278" t="s">
        <v>321</v>
      </c>
      <c r="C1961" s="291" t="s">
        <v>369</v>
      </c>
      <c r="D1961" s="278" t="s">
        <v>40</v>
      </c>
      <c r="E1961" s="278" t="s">
        <v>370</v>
      </c>
      <c r="F1961" s="407" t="s">
        <v>324</v>
      </c>
      <c r="G1961" s="407"/>
      <c r="H1961" s="290" t="s">
        <v>325</v>
      </c>
      <c r="I1961" s="294">
        <v>0.11020000000000001</v>
      </c>
      <c r="J1961" s="294">
        <v>0</v>
      </c>
      <c r="K1961" s="292">
        <v>23.75</v>
      </c>
      <c r="L1961" s="292">
        <v>2.61</v>
      </c>
      <c r="O1961" s="40"/>
      <c r="P1961" s="40"/>
      <c r="Q1961" s="40"/>
      <c r="R1961" s="40"/>
      <c r="S1961" s="40"/>
      <c r="T1961" s="40"/>
      <c r="U1961" s="40"/>
      <c r="V1961" s="40"/>
      <c r="W1961" s="40"/>
      <c r="X1961" s="40"/>
      <c r="Y1961" s="40"/>
    </row>
    <row r="1962" spans="1:25" ht="15" customHeight="1" x14ac:dyDescent="0.2">
      <c r="A1962" s="40"/>
      <c r="B1962" s="274" t="s">
        <v>347</v>
      </c>
      <c r="C1962" s="296" t="s">
        <v>1259</v>
      </c>
      <c r="D1962" s="274" t="s">
        <v>40</v>
      </c>
      <c r="E1962" s="274" t="s">
        <v>3871</v>
      </c>
      <c r="F1962" s="404" t="s">
        <v>348</v>
      </c>
      <c r="G1962" s="404"/>
      <c r="H1962" s="295" t="s">
        <v>44</v>
      </c>
      <c r="I1962" s="298">
        <v>1</v>
      </c>
      <c r="J1962" s="298">
        <v>0</v>
      </c>
      <c r="K1962" s="297">
        <v>40.82</v>
      </c>
      <c r="L1962" s="297">
        <v>40.82</v>
      </c>
      <c r="O1962" s="40"/>
      <c r="P1962" s="40"/>
      <c r="Q1962" s="40"/>
      <c r="R1962" s="40"/>
      <c r="S1962" s="40"/>
      <c r="T1962" s="40"/>
      <c r="U1962" s="40"/>
      <c r="V1962" s="40"/>
      <c r="W1962" s="40"/>
      <c r="X1962" s="40"/>
      <c r="Y1962" s="40"/>
    </row>
    <row r="1963" spans="1:25" ht="15" customHeight="1" x14ac:dyDescent="0.2">
      <c r="A1963" s="40"/>
      <c r="B1963" s="274" t="s">
        <v>347</v>
      </c>
      <c r="C1963" s="296" t="s">
        <v>388</v>
      </c>
      <c r="D1963" s="274" t="s">
        <v>40</v>
      </c>
      <c r="E1963" s="274" t="s">
        <v>3661</v>
      </c>
      <c r="F1963" s="404" t="s">
        <v>348</v>
      </c>
      <c r="G1963" s="404"/>
      <c r="H1963" s="295" t="s">
        <v>44</v>
      </c>
      <c r="I1963" s="298">
        <v>1.06E-2</v>
      </c>
      <c r="J1963" s="298">
        <v>0</v>
      </c>
      <c r="K1963" s="297">
        <v>16.559999999999999</v>
      </c>
      <c r="L1963" s="297">
        <v>0.17</v>
      </c>
      <c r="O1963" s="40"/>
      <c r="P1963" s="40"/>
      <c r="Q1963" s="40"/>
      <c r="R1963" s="40"/>
      <c r="S1963" s="40"/>
      <c r="T1963" s="40"/>
      <c r="U1963" s="40"/>
      <c r="V1963" s="40"/>
      <c r="W1963" s="40"/>
      <c r="X1963" s="40"/>
      <c r="Y1963" s="40"/>
    </row>
    <row r="1964" spans="1:25" ht="15" customHeight="1" x14ac:dyDescent="0.2">
      <c r="A1964" s="40"/>
      <c r="B1964" s="275"/>
      <c r="C1964" s="275"/>
      <c r="D1964" s="275"/>
      <c r="E1964" s="275"/>
      <c r="F1964" s="275"/>
      <c r="G1964" s="275" t="s">
        <v>331</v>
      </c>
      <c r="H1964" s="302">
        <v>4.68</v>
      </c>
      <c r="I1964" s="275" t="s">
        <v>332</v>
      </c>
      <c r="J1964" s="302">
        <v>0</v>
      </c>
      <c r="K1964" s="275" t="s">
        <v>333</v>
      </c>
      <c r="L1964" s="302">
        <v>4.68</v>
      </c>
      <c r="O1964" s="40"/>
      <c r="P1964" s="40"/>
      <c r="Q1964" s="40"/>
      <c r="R1964" s="40"/>
      <c r="S1964" s="40"/>
      <c r="T1964" s="40"/>
      <c r="U1964" s="40"/>
      <c r="V1964" s="40"/>
      <c r="W1964" s="40"/>
      <c r="X1964" s="40"/>
      <c r="Y1964" s="40"/>
    </row>
    <row r="1965" spans="1:25" ht="15" customHeight="1" thickBot="1" x14ac:dyDescent="0.25">
      <c r="A1965" s="40"/>
      <c r="B1965" s="275"/>
      <c r="C1965" s="275"/>
      <c r="D1965" s="275"/>
      <c r="E1965" s="275"/>
      <c r="F1965" s="275"/>
      <c r="G1965" s="275" t="s">
        <v>334</v>
      </c>
      <c r="H1965" s="302">
        <v>9.74</v>
      </c>
      <c r="I1965" s="409"/>
      <c r="J1965" s="409" t="s">
        <v>335</v>
      </c>
      <c r="K1965" s="275"/>
      <c r="L1965" s="302">
        <v>56.55</v>
      </c>
      <c r="O1965" s="40"/>
      <c r="P1965" s="40"/>
      <c r="Q1965" s="40"/>
      <c r="R1965" s="40"/>
      <c r="S1965" s="40"/>
      <c r="T1965" s="40"/>
      <c r="U1965" s="40"/>
      <c r="V1965" s="40"/>
      <c r="W1965" s="40"/>
      <c r="X1965" s="40"/>
      <c r="Y1965" s="40"/>
    </row>
    <row r="1966" spans="1:25" ht="15" customHeight="1" thickTop="1" x14ac:dyDescent="0.2">
      <c r="A1966" s="40"/>
      <c r="B1966" s="289"/>
      <c r="C1966" s="289"/>
      <c r="D1966" s="289"/>
      <c r="E1966" s="289"/>
      <c r="F1966" s="289"/>
      <c r="G1966" s="289"/>
      <c r="H1966" s="289"/>
      <c r="I1966" s="289"/>
      <c r="J1966" s="289"/>
      <c r="K1966" s="289"/>
      <c r="L1966" s="289"/>
      <c r="O1966" s="40"/>
      <c r="P1966" s="40"/>
      <c r="Q1966" s="40"/>
      <c r="R1966" s="40"/>
      <c r="S1966" s="40"/>
      <c r="T1966" s="40"/>
      <c r="U1966" s="40"/>
      <c r="V1966" s="40"/>
      <c r="W1966" s="40"/>
      <c r="X1966" s="40"/>
      <c r="Y1966" s="40"/>
    </row>
    <row r="1967" spans="1:25" ht="15" customHeight="1" x14ac:dyDescent="0.2">
      <c r="A1967" s="40"/>
      <c r="B1967" s="276" t="s">
        <v>2807</v>
      </c>
      <c r="C1967" s="277" t="s">
        <v>28</v>
      </c>
      <c r="D1967" s="276" t="s">
        <v>29</v>
      </c>
      <c r="E1967" s="276" t="s">
        <v>30</v>
      </c>
      <c r="F1967" s="405" t="s">
        <v>318</v>
      </c>
      <c r="G1967" s="405"/>
      <c r="H1967" s="284" t="s">
        <v>31</v>
      </c>
      <c r="I1967" s="277" t="s">
        <v>32</v>
      </c>
      <c r="J1967" s="277" t="s">
        <v>2407</v>
      </c>
      <c r="K1967" s="277" t="s">
        <v>33</v>
      </c>
      <c r="L1967" s="277" t="s">
        <v>35</v>
      </c>
      <c r="O1967" s="40"/>
      <c r="P1967" s="40"/>
      <c r="Q1967" s="40"/>
      <c r="R1967" s="40"/>
      <c r="S1967" s="40"/>
      <c r="T1967" s="40"/>
      <c r="U1967" s="40"/>
      <c r="V1967" s="40"/>
      <c r="W1967" s="40"/>
      <c r="X1967" s="40"/>
      <c r="Y1967" s="40"/>
    </row>
    <row r="1968" spans="1:25" ht="15" customHeight="1" x14ac:dyDescent="0.2">
      <c r="A1968" s="40"/>
      <c r="B1968" s="273" t="s">
        <v>319</v>
      </c>
      <c r="C1968" s="286" t="s">
        <v>170</v>
      </c>
      <c r="D1968" s="273" t="s">
        <v>40</v>
      </c>
      <c r="E1968" s="273" t="s">
        <v>171</v>
      </c>
      <c r="F1968" s="403" t="s">
        <v>343</v>
      </c>
      <c r="G1968" s="403"/>
      <c r="H1968" s="285" t="s">
        <v>44</v>
      </c>
      <c r="I1968" s="288">
        <v>1</v>
      </c>
      <c r="J1968" s="287"/>
      <c r="K1968" s="287">
        <v>197.38</v>
      </c>
      <c r="L1968" s="287">
        <v>197.38</v>
      </c>
      <c r="O1968" s="40"/>
      <c r="P1968" s="40"/>
      <c r="Q1968" s="40"/>
      <c r="R1968" s="40"/>
      <c r="S1968" s="40"/>
      <c r="T1968" s="40"/>
      <c r="U1968" s="40"/>
      <c r="V1968" s="40"/>
      <c r="W1968" s="40"/>
      <c r="X1968" s="40"/>
      <c r="Y1968" s="40"/>
    </row>
    <row r="1969" spans="1:25" ht="15" customHeight="1" x14ac:dyDescent="0.2">
      <c r="A1969" s="40"/>
      <c r="B1969" s="278" t="s">
        <v>321</v>
      </c>
      <c r="C1969" s="291" t="s">
        <v>371</v>
      </c>
      <c r="D1969" s="278" t="s">
        <v>40</v>
      </c>
      <c r="E1969" s="278" t="s">
        <v>372</v>
      </c>
      <c r="F1969" s="407" t="s">
        <v>324</v>
      </c>
      <c r="G1969" s="407"/>
      <c r="H1969" s="290" t="s">
        <v>325</v>
      </c>
      <c r="I1969" s="294">
        <v>0.37430000000000002</v>
      </c>
      <c r="J1969" s="294">
        <v>0</v>
      </c>
      <c r="K1969" s="292">
        <v>29.16</v>
      </c>
      <c r="L1969" s="292">
        <v>10.91</v>
      </c>
      <c r="O1969" s="40"/>
      <c r="P1969" s="40"/>
      <c r="Q1969" s="40"/>
      <c r="R1969" s="40"/>
      <c r="S1969" s="40"/>
      <c r="T1969" s="40"/>
      <c r="U1969" s="40"/>
      <c r="V1969" s="40"/>
      <c r="W1969" s="40"/>
      <c r="X1969" s="40"/>
      <c r="Y1969" s="40"/>
    </row>
    <row r="1970" spans="1:25" ht="15" customHeight="1" x14ac:dyDescent="0.2">
      <c r="A1970" s="40"/>
      <c r="B1970" s="278" t="s">
        <v>321</v>
      </c>
      <c r="C1970" s="291" t="s">
        <v>369</v>
      </c>
      <c r="D1970" s="278" t="s">
        <v>40</v>
      </c>
      <c r="E1970" s="278" t="s">
        <v>370</v>
      </c>
      <c r="F1970" s="407" t="s">
        <v>324</v>
      </c>
      <c r="G1970" s="407"/>
      <c r="H1970" s="290" t="s">
        <v>325</v>
      </c>
      <c r="I1970" s="294">
        <v>0.37430000000000002</v>
      </c>
      <c r="J1970" s="294">
        <v>0</v>
      </c>
      <c r="K1970" s="292">
        <v>23.75</v>
      </c>
      <c r="L1970" s="292">
        <v>8.8800000000000008</v>
      </c>
      <c r="O1970" s="40"/>
      <c r="P1970" s="40"/>
      <c r="Q1970" s="40"/>
      <c r="R1970" s="40"/>
      <c r="S1970" s="40"/>
      <c r="T1970" s="40"/>
      <c r="U1970" s="40"/>
      <c r="V1970" s="40"/>
      <c r="W1970" s="40"/>
      <c r="X1970" s="40"/>
      <c r="Y1970" s="40"/>
    </row>
    <row r="1971" spans="1:25" ht="15" customHeight="1" x14ac:dyDescent="0.2">
      <c r="A1971" s="40"/>
      <c r="B1971" s="274" t="s">
        <v>347</v>
      </c>
      <c r="C1971" s="296" t="s">
        <v>388</v>
      </c>
      <c r="D1971" s="274" t="s">
        <v>40</v>
      </c>
      <c r="E1971" s="274" t="s">
        <v>3661</v>
      </c>
      <c r="F1971" s="404" t="s">
        <v>348</v>
      </c>
      <c r="G1971" s="404"/>
      <c r="H1971" s="295" t="s">
        <v>44</v>
      </c>
      <c r="I1971" s="298">
        <v>1.9199999999999998E-2</v>
      </c>
      <c r="J1971" s="298">
        <v>0</v>
      </c>
      <c r="K1971" s="297">
        <v>16.559999999999999</v>
      </c>
      <c r="L1971" s="297">
        <v>0.31</v>
      </c>
      <c r="O1971" s="40"/>
      <c r="P1971" s="40"/>
      <c r="Q1971" s="40"/>
      <c r="R1971" s="40"/>
      <c r="S1971" s="40"/>
      <c r="T1971" s="40"/>
      <c r="U1971" s="40"/>
      <c r="V1971" s="40"/>
      <c r="W1971" s="40"/>
      <c r="X1971" s="40"/>
      <c r="Y1971" s="40"/>
    </row>
    <row r="1972" spans="1:25" ht="15" customHeight="1" x14ac:dyDescent="0.2">
      <c r="A1972" s="40"/>
      <c r="B1972" s="274" t="s">
        <v>347</v>
      </c>
      <c r="C1972" s="296" t="s">
        <v>671</v>
      </c>
      <c r="D1972" s="274" t="s">
        <v>40</v>
      </c>
      <c r="E1972" s="274" t="s">
        <v>3872</v>
      </c>
      <c r="F1972" s="404" t="s">
        <v>348</v>
      </c>
      <c r="G1972" s="404"/>
      <c r="H1972" s="295" t="s">
        <v>44</v>
      </c>
      <c r="I1972" s="298">
        <v>1</v>
      </c>
      <c r="J1972" s="298">
        <v>0</v>
      </c>
      <c r="K1972" s="297">
        <v>177.28</v>
      </c>
      <c r="L1972" s="297">
        <v>177.28</v>
      </c>
      <c r="O1972" s="40"/>
      <c r="P1972" s="40"/>
      <c r="Q1972" s="40"/>
      <c r="R1972" s="40"/>
      <c r="S1972" s="40"/>
      <c r="T1972" s="40"/>
      <c r="U1972" s="40"/>
      <c r="V1972" s="40"/>
      <c r="W1972" s="40"/>
      <c r="X1972" s="40"/>
      <c r="Y1972" s="40"/>
    </row>
    <row r="1973" spans="1:25" ht="15" customHeight="1" x14ac:dyDescent="0.2">
      <c r="A1973" s="40"/>
      <c r="B1973" s="275"/>
      <c r="C1973" s="275"/>
      <c r="D1973" s="275"/>
      <c r="E1973" s="275"/>
      <c r="F1973" s="275"/>
      <c r="G1973" s="275" t="s">
        <v>331</v>
      </c>
      <c r="H1973" s="302">
        <v>15.93</v>
      </c>
      <c r="I1973" s="275" t="s">
        <v>332</v>
      </c>
      <c r="J1973" s="302">
        <v>0</v>
      </c>
      <c r="K1973" s="275" t="s">
        <v>333</v>
      </c>
      <c r="L1973" s="302">
        <v>15.93</v>
      </c>
      <c r="O1973" s="40"/>
      <c r="P1973" s="40"/>
      <c r="Q1973" s="40"/>
      <c r="R1973" s="40"/>
      <c r="S1973" s="40"/>
      <c r="T1973" s="40"/>
      <c r="U1973" s="40"/>
      <c r="V1973" s="40"/>
      <c r="W1973" s="40"/>
      <c r="X1973" s="40"/>
      <c r="Y1973" s="40"/>
    </row>
    <row r="1974" spans="1:25" ht="15" customHeight="1" thickBot="1" x14ac:dyDescent="0.25">
      <c r="A1974" s="40"/>
      <c r="B1974" s="275"/>
      <c r="C1974" s="275"/>
      <c r="D1974" s="275"/>
      <c r="E1974" s="275"/>
      <c r="F1974" s="275"/>
      <c r="G1974" s="275" t="s">
        <v>334</v>
      </c>
      <c r="H1974" s="302">
        <v>41.07</v>
      </c>
      <c r="I1974" s="409"/>
      <c r="J1974" s="409" t="s">
        <v>335</v>
      </c>
      <c r="K1974" s="275"/>
      <c r="L1974" s="302">
        <v>238.45</v>
      </c>
      <c r="O1974" s="40"/>
      <c r="P1974" s="40"/>
      <c r="Q1974" s="40"/>
      <c r="R1974" s="40"/>
      <c r="S1974" s="40"/>
      <c r="T1974" s="40"/>
      <c r="U1974" s="40"/>
      <c r="V1974" s="40"/>
      <c r="W1974" s="40"/>
      <c r="X1974" s="40"/>
      <c r="Y1974" s="40"/>
    </row>
    <row r="1975" spans="1:25" ht="15" customHeight="1" thickTop="1" x14ac:dyDescent="0.2">
      <c r="A1975" s="40"/>
      <c r="B1975" s="289"/>
      <c r="C1975" s="289"/>
      <c r="D1975" s="289"/>
      <c r="E1975" s="289"/>
      <c r="F1975" s="289"/>
      <c r="G1975" s="289"/>
      <c r="H1975" s="289"/>
      <c r="I1975" s="289"/>
      <c r="J1975" s="289"/>
      <c r="K1975" s="289"/>
      <c r="L1975" s="289"/>
      <c r="O1975" s="40"/>
      <c r="P1975" s="40"/>
      <c r="Q1975" s="40"/>
      <c r="R1975" s="40"/>
      <c r="S1975" s="40"/>
      <c r="T1975" s="40"/>
      <c r="U1975" s="40"/>
      <c r="V1975" s="40"/>
      <c r="W1975" s="40"/>
      <c r="X1975" s="40"/>
      <c r="Y1975" s="40"/>
    </row>
    <row r="1976" spans="1:25" ht="15" customHeight="1" x14ac:dyDescent="0.2">
      <c r="A1976" s="40"/>
      <c r="B1976" s="276" t="s">
        <v>2808</v>
      </c>
      <c r="C1976" s="277" t="s">
        <v>28</v>
      </c>
      <c r="D1976" s="276" t="s">
        <v>29</v>
      </c>
      <c r="E1976" s="276" t="s">
        <v>30</v>
      </c>
      <c r="F1976" s="405" t="s">
        <v>318</v>
      </c>
      <c r="G1976" s="405"/>
      <c r="H1976" s="284" t="s">
        <v>31</v>
      </c>
      <c r="I1976" s="277" t="s">
        <v>32</v>
      </c>
      <c r="J1976" s="277" t="s">
        <v>2407</v>
      </c>
      <c r="K1976" s="277" t="s">
        <v>33</v>
      </c>
      <c r="L1976" s="277" t="s">
        <v>35</v>
      </c>
      <c r="O1976" s="40"/>
      <c r="P1976" s="40"/>
      <c r="Q1976" s="40"/>
      <c r="R1976" s="40"/>
      <c r="S1976" s="40"/>
      <c r="T1976" s="40"/>
      <c r="U1976" s="40"/>
      <c r="V1976" s="40"/>
      <c r="W1976" s="40"/>
      <c r="X1976" s="40"/>
      <c r="Y1976" s="40"/>
    </row>
    <row r="1977" spans="1:25" ht="15" customHeight="1" x14ac:dyDescent="0.2">
      <c r="A1977" s="40"/>
      <c r="B1977" s="273" t="s">
        <v>319</v>
      </c>
      <c r="C1977" s="286" t="s">
        <v>168</v>
      </c>
      <c r="D1977" s="273" t="s">
        <v>40</v>
      </c>
      <c r="E1977" s="273" t="s">
        <v>169</v>
      </c>
      <c r="F1977" s="403" t="s">
        <v>343</v>
      </c>
      <c r="G1977" s="403"/>
      <c r="H1977" s="285" t="s">
        <v>44</v>
      </c>
      <c r="I1977" s="288">
        <v>1</v>
      </c>
      <c r="J1977" s="287"/>
      <c r="K1977" s="287">
        <v>111.46</v>
      </c>
      <c r="L1977" s="287">
        <v>111.46</v>
      </c>
      <c r="O1977" s="40"/>
      <c r="P1977" s="40"/>
      <c r="Q1977" s="40"/>
      <c r="R1977" s="40"/>
      <c r="S1977" s="40"/>
      <c r="T1977" s="40"/>
      <c r="U1977" s="40"/>
      <c r="V1977" s="40"/>
      <c r="W1977" s="40"/>
      <c r="X1977" s="40"/>
      <c r="Y1977" s="40"/>
    </row>
    <row r="1978" spans="1:25" ht="15" customHeight="1" x14ac:dyDescent="0.2">
      <c r="A1978" s="40"/>
      <c r="B1978" s="278" t="s">
        <v>321</v>
      </c>
      <c r="C1978" s="291" t="s">
        <v>369</v>
      </c>
      <c r="D1978" s="278" t="s">
        <v>40</v>
      </c>
      <c r="E1978" s="278" t="s">
        <v>370</v>
      </c>
      <c r="F1978" s="407" t="s">
        <v>324</v>
      </c>
      <c r="G1978" s="407"/>
      <c r="H1978" s="290" t="s">
        <v>325</v>
      </c>
      <c r="I1978" s="294">
        <v>0.22120000000000001</v>
      </c>
      <c r="J1978" s="294">
        <v>0</v>
      </c>
      <c r="K1978" s="292">
        <v>23.75</v>
      </c>
      <c r="L1978" s="292">
        <v>5.25</v>
      </c>
      <c r="O1978" s="40"/>
      <c r="P1978" s="40"/>
      <c r="Q1978" s="40"/>
      <c r="R1978" s="40"/>
      <c r="S1978" s="40"/>
      <c r="T1978" s="40"/>
      <c r="U1978" s="40"/>
      <c r="V1978" s="40"/>
      <c r="W1978" s="40"/>
      <c r="X1978" s="40"/>
      <c r="Y1978" s="40"/>
    </row>
    <row r="1979" spans="1:25" ht="15" customHeight="1" x14ac:dyDescent="0.2">
      <c r="A1979" s="40"/>
      <c r="B1979" s="278" t="s">
        <v>321</v>
      </c>
      <c r="C1979" s="291" t="s">
        <v>371</v>
      </c>
      <c r="D1979" s="278" t="s">
        <v>40</v>
      </c>
      <c r="E1979" s="278" t="s">
        <v>372</v>
      </c>
      <c r="F1979" s="407" t="s">
        <v>324</v>
      </c>
      <c r="G1979" s="407"/>
      <c r="H1979" s="290" t="s">
        <v>325</v>
      </c>
      <c r="I1979" s="294">
        <v>0.22120000000000001</v>
      </c>
      <c r="J1979" s="294">
        <v>0</v>
      </c>
      <c r="K1979" s="292">
        <v>29.16</v>
      </c>
      <c r="L1979" s="292">
        <v>6.45</v>
      </c>
      <c r="O1979" s="40"/>
      <c r="P1979" s="40"/>
      <c r="Q1979" s="40"/>
      <c r="R1979" s="40"/>
      <c r="S1979" s="40"/>
      <c r="T1979" s="40"/>
      <c r="U1979" s="40"/>
      <c r="V1979" s="40"/>
      <c r="W1979" s="40"/>
      <c r="X1979" s="40"/>
      <c r="Y1979" s="40"/>
    </row>
    <row r="1980" spans="1:25" ht="15" customHeight="1" x14ac:dyDescent="0.2">
      <c r="A1980" s="40"/>
      <c r="B1980" s="274" t="s">
        <v>347</v>
      </c>
      <c r="C1980" s="296" t="s">
        <v>388</v>
      </c>
      <c r="D1980" s="274" t="s">
        <v>40</v>
      </c>
      <c r="E1980" s="274" t="s">
        <v>3661</v>
      </c>
      <c r="F1980" s="404" t="s">
        <v>348</v>
      </c>
      <c r="G1980" s="404"/>
      <c r="H1980" s="295" t="s">
        <v>44</v>
      </c>
      <c r="I1980" s="298">
        <v>1.06E-2</v>
      </c>
      <c r="J1980" s="298">
        <v>0</v>
      </c>
      <c r="K1980" s="297">
        <v>16.559999999999999</v>
      </c>
      <c r="L1980" s="297">
        <v>0.17</v>
      </c>
      <c r="O1980" s="40"/>
      <c r="P1980" s="40"/>
      <c r="Q1980" s="40"/>
      <c r="R1980" s="40"/>
      <c r="S1980" s="40"/>
      <c r="T1980" s="40"/>
      <c r="U1980" s="40"/>
      <c r="V1980" s="40"/>
      <c r="W1980" s="40"/>
      <c r="X1980" s="40"/>
      <c r="Y1980" s="40"/>
    </row>
    <row r="1981" spans="1:25" ht="15" customHeight="1" x14ac:dyDescent="0.2">
      <c r="A1981" s="40"/>
      <c r="B1981" s="274" t="s">
        <v>347</v>
      </c>
      <c r="C1981" s="296" t="s">
        <v>670</v>
      </c>
      <c r="D1981" s="274" t="s">
        <v>40</v>
      </c>
      <c r="E1981" s="274" t="s">
        <v>3873</v>
      </c>
      <c r="F1981" s="404" t="s">
        <v>348</v>
      </c>
      <c r="G1981" s="404"/>
      <c r="H1981" s="295" t="s">
        <v>44</v>
      </c>
      <c r="I1981" s="298">
        <v>1</v>
      </c>
      <c r="J1981" s="298">
        <v>0</v>
      </c>
      <c r="K1981" s="297">
        <v>99.59</v>
      </c>
      <c r="L1981" s="297">
        <v>99.59</v>
      </c>
      <c r="O1981" s="40"/>
      <c r="P1981" s="40"/>
      <c r="Q1981" s="40"/>
      <c r="R1981" s="40"/>
      <c r="S1981" s="40"/>
      <c r="T1981" s="40"/>
      <c r="U1981" s="40"/>
      <c r="V1981" s="40"/>
      <c r="W1981" s="40"/>
      <c r="X1981" s="40"/>
      <c r="Y1981" s="40"/>
    </row>
    <row r="1982" spans="1:25" ht="15" customHeight="1" x14ac:dyDescent="0.2">
      <c r="A1982" s="40"/>
      <c r="B1982" s="275"/>
      <c r="C1982" s="275"/>
      <c r="D1982" s="275"/>
      <c r="E1982" s="275"/>
      <c r="F1982" s="275"/>
      <c r="G1982" s="275" t="s">
        <v>331</v>
      </c>
      <c r="H1982" s="302">
        <v>9.41</v>
      </c>
      <c r="I1982" s="275" t="s">
        <v>332</v>
      </c>
      <c r="J1982" s="302">
        <v>0</v>
      </c>
      <c r="K1982" s="275" t="s">
        <v>333</v>
      </c>
      <c r="L1982" s="302">
        <v>9.41</v>
      </c>
      <c r="O1982" s="40"/>
      <c r="P1982" s="40"/>
      <c r="Q1982" s="40"/>
      <c r="R1982" s="40"/>
      <c r="S1982" s="40"/>
      <c r="T1982" s="40"/>
      <c r="U1982" s="40"/>
      <c r="V1982" s="40"/>
      <c r="W1982" s="40"/>
      <c r="X1982" s="40"/>
      <c r="Y1982" s="40"/>
    </row>
    <row r="1983" spans="1:25" ht="15" customHeight="1" thickBot="1" x14ac:dyDescent="0.25">
      <c r="A1983" s="40"/>
      <c r="B1983" s="275"/>
      <c r="C1983" s="275"/>
      <c r="D1983" s="275"/>
      <c r="E1983" s="275"/>
      <c r="F1983" s="275"/>
      <c r="G1983" s="275" t="s">
        <v>334</v>
      </c>
      <c r="H1983" s="302">
        <v>23.19</v>
      </c>
      <c r="I1983" s="409"/>
      <c r="J1983" s="409" t="s">
        <v>335</v>
      </c>
      <c r="K1983" s="275"/>
      <c r="L1983" s="302">
        <v>134.65</v>
      </c>
      <c r="O1983" s="40"/>
      <c r="P1983" s="40"/>
      <c r="Q1983" s="40"/>
      <c r="R1983" s="40"/>
      <c r="S1983" s="40"/>
      <c r="T1983" s="40"/>
      <c r="U1983" s="40"/>
      <c r="V1983" s="40"/>
      <c r="W1983" s="40"/>
      <c r="X1983" s="40"/>
      <c r="Y1983" s="40"/>
    </row>
    <row r="1984" spans="1:25" ht="15" customHeight="1" thickTop="1" x14ac:dyDescent="0.2">
      <c r="A1984" s="40"/>
      <c r="B1984" s="289"/>
      <c r="C1984" s="289"/>
      <c r="D1984" s="289"/>
      <c r="E1984" s="289"/>
      <c r="F1984" s="289"/>
      <c r="G1984" s="289"/>
      <c r="H1984" s="289"/>
      <c r="I1984" s="289"/>
      <c r="J1984" s="289"/>
      <c r="K1984" s="289"/>
      <c r="L1984" s="289"/>
      <c r="O1984" s="40"/>
      <c r="P1984" s="40"/>
      <c r="Q1984" s="40"/>
      <c r="R1984" s="40"/>
      <c r="S1984" s="40"/>
      <c r="T1984" s="40"/>
      <c r="U1984" s="40"/>
      <c r="V1984" s="40"/>
      <c r="W1984" s="40"/>
      <c r="X1984" s="40"/>
      <c r="Y1984" s="40"/>
    </row>
    <row r="1985" spans="1:25" ht="15" customHeight="1" x14ac:dyDescent="0.2">
      <c r="A1985" s="40"/>
      <c r="B1985" s="276" t="s">
        <v>2809</v>
      </c>
      <c r="C1985" s="277" t="s">
        <v>28</v>
      </c>
      <c r="D1985" s="276" t="s">
        <v>29</v>
      </c>
      <c r="E1985" s="276" t="s">
        <v>30</v>
      </c>
      <c r="F1985" s="405" t="s">
        <v>318</v>
      </c>
      <c r="G1985" s="405"/>
      <c r="H1985" s="284" t="s">
        <v>31</v>
      </c>
      <c r="I1985" s="277" t="s">
        <v>32</v>
      </c>
      <c r="J1985" s="277" t="s">
        <v>2407</v>
      </c>
      <c r="K1985" s="277" t="s">
        <v>33</v>
      </c>
      <c r="L1985" s="277" t="s">
        <v>35</v>
      </c>
      <c r="O1985" s="40"/>
      <c r="P1985" s="40"/>
      <c r="Q1985" s="40"/>
      <c r="R1985" s="40"/>
      <c r="S1985" s="40"/>
      <c r="T1985" s="40"/>
      <c r="U1985" s="40"/>
      <c r="V1985" s="40"/>
      <c r="W1985" s="40"/>
      <c r="X1985" s="40"/>
      <c r="Y1985" s="40"/>
    </row>
    <row r="1986" spans="1:25" ht="15" customHeight="1" x14ac:dyDescent="0.2">
      <c r="A1986" s="40"/>
      <c r="B1986" s="273" t="s">
        <v>319</v>
      </c>
      <c r="C1986" s="286" t="s">
        <v>166</v>
      </c>
      <c r="D1986" s="273" t="s">
        <v>40</v>
      </c>
      <c r="E1986" s="273" t="s">
        <v>167</v>
      </c>
      <c r="F1986" s="403" t="s">
        <v>343</v>
      </c>
      <c r="G1986" s="403"/>
      <c r="H1986" s="285" t="s">
        <v>44</v>
      </c>
      <c r="I1986" s="288">
        <v>1</v>
      </c>
      <c r="J1986" s="287"/>
      <c r="K1986" s="287">
        <v>105.8</v>
      </c>
      <c r="L1986" s="287">
        <v>105.8</v>
      </c>
      <c r="O1986" s="40"/>
      <c r="P1986" s="40"/>
      <c r="Q1986" s="40"/>
      <c r="R1986" s="40"/>
      <c r="S1986" s="40"/>
      <c r="T1986" s="40"/>
      <c r="U1986" s="40"/>
      <c r="V1986" s="40"/>
      <c r="W1986" s="40"/>
      <c r="X1986" s="40"/>
      <c r="Y1986" s="40"/>
    </row>
    <row r="1987" spans="1:25" ht="15" customHeight="1" x14ac:dyDescent="0.2">
      <c r="A1987" s="40"/>
      <c r="B1987" s="278" t="s">
        <v>321</v>
      </c>
      <c r="C1987" s="291" t="s">
        <v>371</v>
      </c>
      <c r="D1987" s="278" t="s">
        <v>40</v>
      </c>
      <c r="E1987" s="278" t="s">
        <v>372</v>
      </c>
      <c r="F1987" s="407" t="s">
        <v>324</v>
      </c>
      <c r="G1987" s="407"/>
      <c r="H1987" s="290" t="s">
        <v>325</v>
      </c>
      <c r="I1987" s="294">
        <v>0.22120000000000001</v>
      </c>
      <c r="J1987" s="294">
        <v>0</v>
      </c>
      <c r="K1987" s="292">
        <v>29.16</v>
      </c>
      <c r="L1987" s="292">
        <v>6.45</v>
      </c>
      <c r="O1987" s="40"/>
      <c r="P1987" s="40"/>
      <c r="Q1987" s="40"/>
      <c r="R1987" s="40"/>
      <c r="S1987" s="40"/>
      <c r="T1987" s="40"/>
      <c r="U1987" s="40"/>
      <c r="V1987" s="40"/>
      <c r="W1987" s="40"/>
      <c r="X1987" s="40"/>
      <c r="Y1987" s="40"/>
    </row>
    <row r="1988" spans="1:25" ht="15" customHeight="1" x14ac:dyDescent="0.2">
      <c r="A1988" s="40"/>
      <c r="B1988" s="278" t="s">
        <v>321</v>
      </c>
      <c r="C1988" s="291" t="s">
        <v>369</v>
      </c>
      <c r="D1988" s="278" t="s">
        <v>40</v>
      </c>
      <c r="E1988" s="278" t="s">
        <v>370</v>
      </c>
      <c r="F1988" s="407" t="s">
        <v>324</v>
      </c>
      <c r="G1988" s="407"/>
      <c r="H1988" s="290" t="s">
        <v>325</v>
      </c>
      <c r="I1988" s="294">
        <v>0.22120000000000001</v>
      </c>
      <c r="J1988" s="294">
        <v>0</v>
      </c>
      <c r="K1988" s="292">
        <v>23.75</v>
      </c>
      <c r="L1988" s="292">
        <v>5.25</v>
      </c>
      <c r="O1988" s="40"/>
      <c r="P1988" s="40"/>
      <c r="Q1988" s="40"/>
      <c r="R1988" s="40"/>
      <c r="S1988" s="40"/>
      <c r="T1988" s="40"/>
      <c r="U1988" s="40"/>
      <c r="V1988" s="40"/>
      <c r="W1988" s="40"/>
      <c r="X1988" s="40"/>
      <c r="Y1988" s="40"/>
    </row>
    <row r="1989" spans="1:25" ht="15" customHeight="1" x14ac:dyDescent="0.2">
      <c r="A1989" s="40"/>
      <c r="B1989" s="274" t="s">
        <v>347</v>
      </c>
      <c r="C1989" s="296" t="s">
        <v>669</v>
      </c>
      <c r="D1989" s="274" t="s">
        <v>40</v>
      </c>
      <c r="E1989" s="274" t="s">
        <v>3874</v>
      </c>
      <c r="F1989" s="404" t="s">
        <v>348</v>
      </c>
      <c r="G1989" s="404"/>
      <c r="H1989" s="295" t="s">
        <v>44</v>
      </c>
      <c r="I1989" s="298">
        <v>1</v>
      </c>
      <c r="J1989" s="298">
        <v>0</v>
      </c>
      <c r="K1989" s="297">
        <v>93.93</v>
      </c>
      <c r="L1989" s="297">
        <v>93.93</v>
      </c>
      <c r="O1989" s="40"/>
      <c r="P1989" s="40"/>
      <c r="Q1989" s="40"/>
      <c r="R1989" s="40"/>
      <c r="S1989" s="40"/>
      <c r="T1989" s="40"/>
      <c r="U1989" s="40"/>
      <c r="V1989" s="40"/>
      <c r="W1989" s="40"/>
      <c r="X1989" s="40"/>
      <c r="Y1989" s="40"/>
    </row>
    <row r="1990" spans="1:25" ht="15" customHeight="1" x14ac:dyDescent="0.2">
      <c r="A1990" s="40"/>
      <c r="B1990" s="274" t="s">
        <v>347</v>
      </c>
      <c r="C1990" s="296" t="s">
        <v>388</v>
      </c>
      <c r="D1990" s="274" t="s">
        <v>40</v>
      </c>
      <c r="E1990" s="274" t="s">
        <v>3661</v>
      </c>
      <c r="F1990" s="404" t="s">
        <v>348</v>
      </c>
      <c r="G1990" s="404"/>
      <c r="H1990" s="295" t="s">
        <v>44</v>
      </c>
      <c r="I1990" s="298">
        <v>1.06E-2</v>
      </c>
      <c r="J1990" s="298">
        <v>0</v>
      </c>
      <c r="K1990" s="297">
        <v>16.559999999999999</v>
      </c>
      <c r="L1990" s="297">
        <v>0.17</v>
      </c>
      <c r="O1990" s="40"/>
      <c r="P1990" s="40"/>
      <c r="Q1990" s="40"/>
      <c r="R1990" s="40"/>
      <c r="S1990" s="40"/>
      <c r="T1990" s="40"/>
      <c r="U1990" s="40"/>
      <c r="V1990" s="40"/>
      <c r="W1990" s="40"/>
      <c r="X1990" s="40"/>
      <c r="Y1990" s="40"/>
    </row>
    <row r="1991" spans="1:25" ht="15" customHeight="1" x14ac:dyDescent="0.2">
      <c r="A1991" s="40"/>
      <c r="B1991" s="275"/>
      <c r="C1991" s="275"/>
      <c r="D1991" s="275"/>
      <c r="E1991" s="275"/>
      <c r="F1991" s="275"/>
      <c r="G1991" s="275" t="s">
        <v>331</v>
      </c>
      <c r="H1991" s="302">
        <v>9.41</v>
      </c>
      <c r="I1991" s="275" t="s">
        <v>332</v>
      </c>
      <c r="J1991" s="302">
        <v>0</v>
      </c>
      <c r="K1991" s="275" t="s">
        <v>333</v>
      </c>
      <c r="L1991" s="302">
        <v>9.41</v>
      </c>
      <c r="O1991" s="40"/>
      <c r="P1991" s="40"/>
      <c r="Q1991" s="40"/>
      <c r="R1991" s="40"/>
      <c r="S1991" s="40"/>
      <c r="T1991" s="40"/>
      <c r="U1991" s="40"/>
      <c r="V1991" s="40"/>
      <c r="W1991" s="40"/>
      <c r="X1991" s="40"/>
      <c r="Y1991" s="40"/>
    </row>
    <row r="1992" spans="1:25" ht="15" customHeight="1" thickBot="1" x14ac:dyDescent="0.25">
      <c r="A1992" s="40"/>
      <c r="B1992" s="275"/>
      <c r="C1992" s="275"/>
      <c r="D1992" s="275"/>
      <c r="E1992" s="275"/>
      <c r="F1992" s="275"/>
      <c r="G1992" s="275" t="s">
        <v>334</v>
      </c>
      <c r="H1992" s="302">
        <v>22.01</v>
      </c>
      <c r="I1992" s="409"/>
      <c r="J1992" s="409" t="s">
        <v>335</v>
      </c>
      <c r="K1992" s="275"/>
      <c r="L1992" s="302">
        <v>127.81</v>
      </c>
      <c r="O1992" s="40"/>
      <c r="P1992" s="40"/>
      <c r="Q1992" s="40"/>
      <c r="R1992" s="40"/>
      <c r="S1992" s="40"/>
      <c r="T1992" s="40"/>
      <c r="U1992" s="40"/>
      <c r="V1992" s="40"/>
      <c r="W1992" s="40"/>
      <c r="X1992" s="40"/>
      <c r="Y1992" s="40"/>
    </row>
    <row r="1993" spans="1:25" ht="15" customHeight="1" thickTop="1" x14ac:dyDescent="0.2">
      <c r="A1993" s="40"/>
      <c r="B1993" s="289"/>
      <c r="C1993" s="289"/>
      <c r="D1993" s="289"/>
      <c r="E1993" s="289"/>
      <c r="F1993" s="289"/>
      <c r="G1993" s="289"/>
      <c r="H1993" s="289"/>
      <c r="I1993" s="289"/>
      <c r="J1993" s="289"/>
      <c r="K1993" s="289"/>
      <c r="L1993" s="289"/>
      <c r="O1993" s="40"/>
      <c r="P1993" s="40"/>
      <c r="Q1993" s="40"/>
      <c r="R1993" s="40"/>
      <c r="S1993" s="40"/>
      <c r="T1993" s="40"/>
      <c r="U1993" s="40"/>
      <c r="V1993" s="40"/>
      <c r="W1993" s="40"/>
      <c r="X1993" s="40"/>
      <c r="Y1993" s="40"/>
    </row>
    <row r="1994" spans="1:25" ht="15" customHeight="1" x14ac:dyDescent="0.2">
      <c r="A1994" s="40"/>
      <c r="B1994" s="276" t="s">
        <v>2810</v>
      </c>
      <c r="C1994" s="277" t="s">
        <v>28</v>
      </c>
      <c r="D1994" s="276" t="s">
        <v>29</v>
      </c>
      <c r="E1994" s="276" t="s">
        <v>30</v>
      </c>
      <c r="F1994" s="405" t="s">
        <v>318</v>
      </c>
      <c r="G1994" s="405"/>
      <c r="H1994" s="284" t="s">
        <v>31</v>
      </c>
      <c r="I1994" s="277" t="s">
        <v>32</v>
      </c>
      <c r="J1994" s="277" t="s">
        <v>2407</v>
      </c>
      <c r="K1994" s="277" t="s">
        <v>33</v>
      </c>
      <c r="L1994" s="277" t="s">
        <v>35</v>
      </c>
      <c r="O1994" s="40"/>
      <c r="P1994" s="40"/>
      <c r="Q1994" s="40"/>
      <c r="R1994" s="40"/>
      <c r="S1994" s="40"/>
      <c r="T1994" s="40"/>
      <c r="U1994" s="40"/>
      <c r="V1994" s="40"/>
      <c r="W1994" s="40"/>
      <c r="X1994" s="40"/>
      <c r="Y1994" s="40"/>
    </row>
    <row r="1995" spans="1:25" ht="15" customHeight="1" x14ac:dyDescent="0.2">
      <c r="A1995" s="40"/>
      <c r="B1995" s="273" t="s">
        <v>319</v>
      </c>
      <c r="C1995" s="286" t="s">
        <v>1528</v>
      </c>
      <c r="D1995" s="273" t="s">
        <v>40</v>
      </c>
      <c r="E1995" s="273" t="s">
        <v>1529</v>
      </c>
      <c r="F1995" s="403" t="s">
        <v>343</v>
      </c>
      <c r="G1995" s="403"/>
      <c r="H1995" s="285" t="s">
        <v>55</v>
      </c>
      <c r="I1995" s="288">
        <v>1</v>
      </c>
      <c r="J1995" s="287"/>
      <c r="K1995" s="287">
        <v>59.88</v>
      </c>
      <c r="L1995" s="287">
        <v>59.88</v>
      </c>
      <c r="O1995" s="40"/>
      <c r="P1995" s="40"/>
      <c r="Q1995" s="40"/>
      <c r="R1995" s="40"/>
      <c r="S1995" s="40"/>
      <c r="T1995" s="40"/>
      <c r="U1995" s="40"/>
      <c r="V1995" s="40"/>
      <c r="W1995" s="40"/>
      <c r="X1995" s="40"/>
      <c r="Y1995" s="40"/>
    </row>
    <row r="1996" spans="1:25" ht="15" customHeight="1" x14ac:dyDescent="0.2">
      <c r="A1996" s="40"/>
      <c r="B1996" s="278" t="s">
        <v>321</v>
      </c>
      <c r="C1996" s="291" t="s">
        <v>369</v>
      </c>
      <c r="D1996" s="278" t="s">
        <v>40</v>
      </c>
      <c r="E1996" s="278" t="s">
        <v>370</v>
      </c>
      <c r="F1996" s="407" t="s">
        <v>324</v>
      </c>
      <c r="G1996" s="407"/>
      <c r="H1996" s="290" t="s">
        <v>325</v>
      </c>
      <c r="I1996" s="294">
        <v>0.19400000000000001</v>
      </c>
      <c r="J1996" s="294">
        <v>0</v>
      </c>
      <c r="K1996" s="292">
        <v>23.75</v>
      </c>
      <c r="L1996" s="292">
        <v>4.5999999999999996</v>
      </c>
      <c r="O1996" s="40"/>
      <c r="P1996" s="40"/>
      <c r="Q1996" s="40"/>
      <c r="R1996" s="40"/>
      <c r="S1996" s="40"/>
      <c r="T1996" s="40"/>
      <c r="U1996" s="40"/>
      <c r="V1996" s="40"/>
      <c r="W1996" s="40"/>
      <c r="X1996" s="40"/>
      <c r="Y1996" s="40"/>
    </row>
    <row r="1997" spans="1:25" ht="15" customHeight="1" x14ac:dyDescent="0.2">
      <c r="A1997" s="40"/>
      <c r="B1997" s="278" t="s">
        <v>321</v>
      </c>
      <c r="C1997" s="291" t="s">
        <v>371</v>
      </c>
      <c r="D1997" s="278" t="s">
        <v>40</v>
      </c>
      <c r="E1997" s="278" t="s">
        <v>372</v>
      </c>
      <c r="F1997" s="407" t="s">
        <v>324</v>
      </c>
      <c r="G1997" s="407"/>
      <c r="H1997" s="290" t="s">
        <v>325</v>
      </c>
      <c r="I1997" s="294">
        <v>0.19400000000000001</v>
      </c>
      <c r="J1997" s="294">
        <v>0</v>
      </c>
      <c r="K1997" s="292">
        <v>29.16</v>
      </c>
      <c r="L1997" s="292">
        <v>5.65</v>
      </c>
      <c r="O1997" s="40"/>
      <c r="P1997" s="40"/>
      <c r="Q1997" s="40"/>
      <c r="R1997" s="40"/>
      <c r="S1997" s="40"/>
      <c r="T1997" s="40"/>
      <c r="U1997" s="40"/>
      <c r="V1997" s="40"/>
      <c r="W1997" s="40"/>
      <c r="X1997" s="40"/>
      <c r="Y1997" s="40"/>
    </row>
    <row r="1998" spans="1:25" ht="15" customHeight="1" x14ac:dyDescent="0.2">
      <c r="A1998" s="40"/>
      <c r="B1998" s="274" t="s">
        <v>347</v>
      </c>
      <c r="C1998" s="296" t="s">
        <v>1714</v>
      </c>
      <c r="D1998" s="274" t="s">
        <v>40</v>
      </c>
      <c r="E1998" s="274" t="s">
        <v>1715</v>
      </c>
      <c r="F1998" s="404" t="s">
        <v>348</v>
      </c>
      <c r="G1998" s="404"/>
      <c r="H1998" s="295" t="s">
        <v>55</v>
      </c>
      <c r="I1998" s="298">
        <v>1.0389999999999999</v>
      </c>
      <c r="J1998" s="298">
        <v>0</v>
      </c>
      <c r="K1998" s="297">
        <v>47.77</v>
      </c>
      <c r="L1998" s="297">
        <v>49.63</v>
      </c>
      <c r="O1998" s="40"/>
      <c r="P1998" s="40"/>
      <c r="Q1998" s="40"/>
      <c r="R1998" s="40"/>
      <c r="S1998" s="40"/>
      <c r="T1998" s="40"/>
      <c r="U1998" s="40"/>
      <c r="V1998" s="40"/>
      <c r="W1998" s="40"/>
      <c r="X1998" s="40"/>
      <c r="Y1998" s="40"/>
    </row>
    <row r="1999" spans="1:25" ht="15" customHeight="1" x14ac:dyDescent="0.2">
      <c r="A1999" s="40"/>
      <c r="B1999" s="275"/>
      <c r="C1999" s="275"/>
      <c r="D1999" s="275"/>
      <c r="E1999" s="275"/>
      <c r="F1999" s="275"/>
      <c r="G1999" s="275" t="s">
        <v>331</v>
      </c>
      <c r="H1999" s="302">
        <v>8.25</v>
      </c>
      <c r="I1999" s="275" t="s">
        <v>332</v>
      </c>
      <c r="J1999" s="302">
        <v>0</v>
      </c>
      <c r="K1999" s="275" t="s">
        <v>333</v>
      </c>
      <c r="L1999" s="302">
        <v>8.25</v>
      </c>
      <c r="O1999" s="40"/>
      <c r="P1999" s="40"/>
      <c r="Q1999" s="40"/>
      <c r="R1999" s="40"/>
      <c r="S1999" s="40"/>
      <c r="T1999" s="40"/>
      <c r="U1999" s="40"/>
      <c r="V1999" s="40"/>
      <c r="W1999" s="40"/>
      <c r="X1999" s="40"/>
      <c r="Y1999" s="40"/>
    </row>
    <row r="2000" spans="1:25" ht="15" customHeight="1" thickBot="1" x14ac:dyDescent="0.25">
      <c r="A2000" s="40"/>
      <c r="B2000" s="275"/>
      <c r="C2000" s="275"/>
      <c r="D2000" s="275"/>
      <c r="E2000" s="275"/>
      <c r="F2000" s="275"/>
      <c r="G2000" s="275" t="s">
        <v>334</v>
      </c>
      <c r="H2000" s="302">
        <v>12.46</v>
      </c>
      <c r="I2000" s="409"/>
      <c r="J2000" s="409" t="s">
        <v>335</v>
      </c>
      <c r="K2000" s="275"/>
      <c r="L2000" s="302">
        <v>72.34</v>
      </c>
      <c r="O2000" s="40"/>
      <c r="P2000" s="40"/>
      <c r="Q2000" s="40"/>
      <c r="R2000" s="40"/>
      <c r="S2000" s="40"/>
      <c r="T2000" s="40"/>
      <c r="U2000" s="40"/>
      <c r="V2000" s="40"/>
      <c r="W2000" s="40"/>
      <c r="X2000" s="40"/>
      <c r="Y2000" s="40"/>
    </row>
    <row r="2001" spans="1:25" ht="15" customHeight="1" thickTop="1" x14ac:dyDescent="0.2">
      <c r="A2001" s="40"/>
      <c r="B2001" s="289"/>
      <c r="C2001" s="289"/>
      <c r="D2001" s="289"/>
      <c r="E2001" s="289"/>
      <c r="F2001" s="289"/>
      <c r="G2001" s="289"/>
      <c r="H2001" s="289"/>
      <c r="I2001" s="289"/>
      <c r="J2001" s="289"/>
      <c r="K2001" s="289"/>
      <c r="L2001" s="289"/>
      <c r="O2001" s="40"/>
      <c r="P2001" s="40"/>
      <c r="Q2001" s="40"/>
      <c r="R2001" s="40"/>
      <c r="S2001" s="40"/>
      <c r="T2001" s="40"/>
      <c r="U2001" s="40"/>
      <c r="V2001" s="40"/>
      <c r="W2001" s="40"/>
      <c r="X2001" s="40"/>
      <c r="Y2001" s="40"/>
    </row>
    <row r="2002" spans="1:25" ht="15" customHeight="1" x14ac:dyDescent="0.2">
      <c r="A2002" s="40"/>
      <c r="B2002" s="276" t="s">
        <v>2811</v>
      </c>
      <c r="C2002" s="277" t="s">
        <v>28</v>
      </c>
      <c r="D2002" s="276" t="s">
        <v>29</v>
      </c>
      <c r="E2002" s="276" t="s">
        <v>30</v>
      </c>
      <c r="F2002" s="405" t="s">
        <v>318</v>
      </c>
      <c r="G2002" s="405"/>
      <c r="H2002" s="284" t="s">
        <v>31</v>
      </c>
      <c r="I2002" s="277" t="s">
        <v>32</v>
      </c>
      <c r="J2002" s="277" t="s">
        <v>2407</v>
      </c>
      <c r="K2002" s="277" t="s">
        <v>33</v>
      </c>
      <c r="L2002" s="277" t="s">
        <v>35</v>
      </c>
      <c r="O2002" s="40"/>
      <c r="P2002" s="40"/>
      <c r="Q2002" s="40"/>
      <c r="R2002" s="40"/>
      <c r="S2002" s="40"/>
      <c r="T2002" s="40"/>
      <c r="U2002" s="40"/>
      <c r="V2002" s="40"/>
      <c r="W2002" s="40"/>
      <c r="X2002" s="40"/>
      <c r="Y2002" s="40"/>
    </row>
    <row r="2003" spans="1:25" ht="15" customHeight="1" x14ac:dyDescent="0.2">
      <c r="A2003" s="40"/>
      <c r="B2003" s="273" t="s">
        <v>319</v>
      </c>
      <c r="C2003" s="286" t="s">
        <v>1530</v>
      </c>
      <c r="D2003" s="273" t="s">
        <v>40</v>
      </c>
      <c r="E2003" s="273" t="s">
        <v>1531</v>
      </c>
      <c r="F2003" s="403" t="s">
        <v>343</v>
      </c>
      <c r="G2003" s="403"/>
      <c r="H2003" s="285" t="s">
        <v>55</v>
      </c>
      <c r="I2003" s="288">
        <v>1</v>
      </c>
      <c r="J2003" s="287"/>
      <c r="K2003" s="287">
        <v>105</v>
      </c>
      <c r="L2003" s="287">
        <v>105</v>
      </c>
      <c r="O2003" s="40"/>
      <c r="P2003" s="40"/>
      <c r="Q2003" s="40"/>
      <c r="R2003" s="40"/>
      <c r="S2003" s="40"/>
      <c r="T2003" s="40"/>
      <c r="U2003" s="40"/>
      <c r="V2003" s="40"/>
      <c r="W2003" s="40"/>
      <c r="X2003" s="40"/>
      <c r="Y2003" s="40"/>
    </row>
    <row r="2004" spans="1:25" ht="15" customHeight="1" x14ac:dyDescent="0.2">
      <c r="A2004" s="40"/>
      <c r="B2004" s="278" t="s">
        <v>321</v>
      </c>
      <c r="C2004" s="291" t="s">
        <v>369</v>
      </c>
      <c r="D2004" s="278" t="s">
        <v>40</v>
      </c>
      <c r="E2004" s="278" t="s">
        <v>370</v>
      </c>
      <c r="F2004" s="407" t="s">
        <v>324</v>
      </c>
      <c r="G2004" s="407"/>
      <c r="H2004" s="290" t="s">
        <v>325</v>
      </c>
      <c r="I2004" s="294">
        <v>0.30599999999999999</v>
      </c>
      <c r="J2004" s="294">
        <v>0</v>
      </c>
      <c r="K2004" s="292">
        <v>23.75</v>
      </c>
      <c r="L2004" s="292">
        <v>7.26</v>
      </c>
      <c r="O2004" s="40"/>
      <c r="P2004" s="40"/>
      <c r="Q2004" s="40"/>
      <c r="R2004" s="40"/>
      <c r="S2004" s="40"/>
      <c r="T2004" s="40"/>
      <c r="U2004" s="40"/>
      <c r="V2004" s="40"/>
      <c r="W2004" s="40"/>
      <c r="X2004" s="40"/>
      <c r="Y2004" s="40"/>
    </row>
    <row r="2005" spans="1:25" ht="15" customHeight="1" x14ac:dyDescent="0.2">
      <c r="A2005" s="40"/>
      <c r="B2005" s="278" t="s">
        <v>321</v>
      </c>
      <c r="C2005" s="291" t="s">
        <v>371</v>
      </c>
      <c r="D2005" s="278" t="s">
        <v>40</v>
      </c>
      <c r="E2005" s="278" t="s">
        <v>372</v>
      </c>
      <c r="F2005" s="407" t="s">
        <v>324</v>
      </c>
      <c r="G2005" s="407"/>
      <c r="H2005" s="290" t="s">
        <v>325</v>
      </c>
      <c r="I2005" s="294">
        <v>0.30599999999999999</v>
      </c>
      <c r="J2005" s="294">
        <v>0</v>
      </c>
      <c r="K2005" s="292">
        <v>29.16</v>
      </c>
      <c r="L2005" s="292">
        <v>8.92</v>
      </c>
      <c r="O2005" s="40"/>
      <c r="P2005" s="40"/>
      <c r="Q2005" s="40"/>
      <c r="R2005" s="40"/>
      <c r="S2005" s="40"/>
      <c r="T2005" s="40"/>
      <c r="U2005" s="40"/>
      <c r="V2005" s="40"/>
      <c r="W2005" s="40"/>
      <c r="X2005" s="40"/>
      <c r="Y2005" s="40"/>
    </row>
    <row r="2006" spans="1:25" ht="15" customHeight="1" x14ac:dyDescent="0.2">
      <c r="A2006" s="40"/>
      <c r="B2006" s="274" t="s">
        <v>347</v>
      </c>
      <c r="C2006" s="296" t="s">
        <v>1716</v>
      </c>
      <c r="D2006" s="274" t="s">
        <v>40</v>
      </c>
      <c r="E2006" s="274" t="s">
        <v>1717</v>
      </c>
      <c r="F2006" s="404" t="s">
        <v>348</v>
      </c>
      <c r="G2006" s="404"/>
      <c r="H2006" s="295" t="s">
        <v>55</v>
      </c>
      <c r="I2006" s="298">
        <v>1.0389999999999999</v>
      </c>
      <c r="J2006" s="298">
        <v>0</v>
      </c>
      <c r="K2006" s="297">
        <v>85.49</v>
      </c>
      <c r="L2006" s="297">
        <v>88.82</v>
      </c>
      <c r="O2006" s="40"/>
      <c r="P2006" s="40"/>
      <c r="Q2006" s="40"/>
      <c r="R2006" s="40"/>
      <c r="S2006" s="40"/>
      <c r="T2006" s="40"/>
      <c r="U2006" s="40"/>
      <c r="V2006" s="40"/>
      <c r="W2006" s="40"/>
      <c r="X2006" s="40"/>
      <c r="Y2006" s="40"/>
    </row>
    <row r="2007" spans="1:25" ht="15" customHeight="1" x14ac:dyDescent="0.2">
      <c r="A2007" s="40"/>
      <c r="B2007" s="275"/>
      <c r="C2007" s="275"/>
      <c r="D2007" s="275"/>
      <c r="E2007" s="275"/>
      <c r="F2007" s="275"/>
      <c r="G2007" s="275" t="s">
        <v>331</v>
      </c>
      <c r="H2007" s="302">
        <v>13.02</v>
      </c>
      <c r="I2007" s="275" t="s">
        <v>332</v>
      </c>
      <c r="J2007" s="302">
        <v>0</v>
      </c>
      <c r="K2007" s="275" t="s">
        <v>333</v>
      </c>
      <c r="L2007" s="302">
        <v>13.02</v>
      </c>
      <c r="O2007" s="40"/>
      <c r="P2007" s="40"/>
      <c r="Q2007" s="40"/>
      <c r="R2007" s="40"/>
      <c r="S2007" s="40"/>
      <c r="T2007" s="40"/>
      <c r="U2007" s="40"/>
      <c r="V2007" s="40"/>
      <c r="W2007" s="40"/>
      <c r="X2007" s="40"/>
      <c r="Y2007" s="40"/>
    </row>
    <row r="2008" spans="1:25" ht="15" customHeight="1" thickBot="1" x14ac:dyDescent="0.25">
      <c r="A2008" s="40"/>
      <c r="B2008" s="275"/>
      <c r="C2008" s="275"/>
      <c r="D2008" s="275"/>
      <c r="E2008" s="275"/>
      <c r="F2008" s="275"/>
      <c r="G2008" s="275" t="s">
        <v>334</v>
      </c>
      <c r="H2008" s="302">
        <v>21.85</v>
      </c>
      <c r="I2008" s="409"/>
      <c r="J2008" s="409" t="s">
        <v>335</v>
      </c>
      <c r="K2008" s="275"/>
      <c r="L2008" s="302">
        <v>126.85</v>
      </c>
      <c r="O2008" s="40"/>
      <c r="P2008" s="40"/>
      <c r="Q2008" s="40"/>
      <c r="R2008" s="40"/>
      <c r="S2008" s="40"/>
      <c r="T2008" s="40"/>
      <c r="U2008" s="40"/>
      <c r="V2008" s="40"/>
      <c r="W2008" s="40"/>
      <c r="X2008" s="40"/>
      <c r="Y2008" s="40"/>
    </row>
    <row r="2009" spans="1:25" ht="15" customHeight="1" thickTop="1" x14ac:dyDescent="0.2">
      <c r="A2009" s="40"/>
      <c r="B2009" s="289"/>
      <c r="C2009" s="289"/>
      <c r="D2009" s="289"/>
      <c r="E2009" s="289"/>
      <c r="F2009" s="289"/>
      <c r="G2009" s="289"/>
      <c r="H2009" s="289"/>
      <c r="I2009" s="289"/>
      <c r="J2009" s="289"/>
      <c r="K2009" s="289"/>
      <c r="L2009" s="289"/>
      <c r="O2009" s="40"/>
      <c r="P2009" s="40"/>
      <c r="Q2009" s="40"/>
      <c r="R2009" s="40"/>
      <c r="S2009" s="40"/>
      <c r="T2009" s="40"/>
      <c r="U2009" s="40"/>
      <c r="V2009" s="40"/>
      <c r="W2009" s="40"/>
      <c r="X2009" s="40"/>
      <c r="Y2009" s="40"/>
    </row>
    <row r="2010" spans="1:25" ht="15" customHeight="1" x14ac:dyDescent="0.2">
      <c r="A2010" s="40"/>
      <c r="B2010" s="276" t="s">
        <v>2812</v>
      </c>
      <c r="C2010" s="277" t="s">
        <v>28</v>
      </c>
      <c r="D2010" s="276" t="s">
        <v>29</v>
      </c>
      <c r="E2010" s="276" t="s">
        <v>30</v>
      </c>
      <c r="F2010" s="405" t="s">
        <v>318</v>
      </c>
      <c r="G2010" s="405"/>
      <c r="H2010" s="284" t="s">
        <v>31</v>
      </c>
      <c r="I2010" s="277" t="s">
        <v>32</v>
      </c>
      <c r="J2010" s="277" t="s">
        <v>2407</v>
      </c>
      <c r="K2010" s="277" t="s">
        <v>33</v>
      </c>
      <c r="L2010" s="277" t="s">
        <v>35</v>
      </c>
      <c r="O2010" s="40"/>
      <c r="P2010" s="40"/>
      <c r="Q2010" s="40"/>
      <c r="R2010" s="40"/>
      <c r="S2010" s="40"/>
      <c r="T2010" s="40"/>
      <c r="U2010" s="40"/>
      <c r="V2010" s="40"/>
      <c r="W2010" s="40"/>
      <c r="X2010" s="40"/>
      <c r="Y2010" s="40"/>
    </row>
    <row r="2011" spans="1:25" ht="15" customHeight="1" x14ac:dyDescent="0.2">
      <c r="A2011" s="40"/>
      <c r="B2011" s="273" t="s">
        <v>319</v>
      </c>
      <c r="C2011" s="286" t="s">
        <v>1532</v>
      </c>
      <c r="D2011" s="273" t="s">
        <v>40</v>
      </c>
      <c r="E2011" s="273" t="s">
        <v>1533</v>
      </c>
      <c r="F2011" s="403" t="s">
        <v>343</v>
      </c>
      <c r="G2011" s="403"/>
      <c r="H2011" s="285" t="s">
        <v>44</v>
      </c>
      <c r="I2011" s="288">
        <v>1</v>
      </c>
      <c r="J2011" s="287"/>
      <c r="K2011" s="287">
        <v>7.43</v>
      </c>
      <c r="L2011" s="287">
        <v>7.43</v>
      </c>
      <c r="O2011" s="40"/>
      <c r="P2011" s="40"/>
      <c r="Q2011" s="40"/>
      <c r="R2011" s="40"/>
      <c r="S2011" s="40"/>
      <c r="T2011" s="40"/>
      <c r="U2011" s="40"/>
      <c r="V2011" s="40"/>
      <c r="W2011" s="40"/>
      <c r="X2011" s="40"/>
      <c r="Y2011" s="40"/>
    </row>
    <row r="2012" spans="1:25" ht="15" customHeight="1" x14ac:dyDescent="0.2">
      <c r="A2012" s="40"/>
      <c r="B2012" s="278" t="s">
        <v>321</v>
      </c>
      <c r="C2012" s="291" t="s">
        <v>371</v>
      </c>
      <c r="D2012" s="278" t="s">
        <v>40</v>
      </c>
      <c r="E2012" s="278" t="s">
        <v>372</v>
      </c>
      <c r="F2012" s="407" t="s">
        <v>324</v>
      </c>
      <c r="G2012" s="407"/>
      <c r="H2012" s="290" t="s">
        <v>325</v>
      </c>
      <c r="I2012" s="294">
        <v>9.4399999999999998E-2</v>
      </c>
      <c r="J2012" s="294">
        <v>0</v>
      </c>
      <c r="K2012" s="292">
        <v>29.16</v>
      </c>
      <c r="L2012" s="292">
        <v>2.75</v>
      </c>
      <c r="O2012" s="40"/>
      <c r="P2012" s="40"/>
      <c r="Q2012" s="40"/>
      <c r="R2012" s="40"/>
      <c r="S2012" s="40"/>
      <c r="T2012" s="40"/>
      <c r="U2012" s="40"/>
      <c r="V2012" s="40"/>
      <c r="W2012" s="40"/>
      <c r="X2012" s="40"/>
      <c r="Y2012" s="40"/>
    </row>
    <row r="2013" spans="1:25" ht="15" customHeight="1" x14ac:dyDescent="0.2">
      <c r="A2013" s="40"/>
      <c r="B2013" s="278" t="s">
        <v>321</v>
      </c>
      <c r="C2013" s="291" t="s">
        <v>369</v>
      </c>
      <c r="D2013" s="278" t="s">
        <v>40</v>
      </c>
      <c r="E2013" s="278" t="s">
        <v>370</v>
      </c>
      <c r="F2013" s="407" t="s">
        <v>324</v>
      </c>
      <c r="G2013" s="407"/>
      <c r="H2013" s="290" t="s">
        <v>325</v>
      </c>
      <c r="I2013" s="294">
        <v>9.4399999999999998E-2</v>
      </c>
      <c r="J2013" s="294">
        <v>0</v>
      </c>
      <c r="K2013" s="292">
        <v>23.75</v>
      </c>
      <c r="L2013" s="292">
        <v>2.2400000000000002</v>
      </c>
      <c r="O2013" s="40"/>
      <c r="P2013" s="40"/>
      <c r="Q2013" s="40"/>
      <c r="R2013" s="40"/>
      <c r="S2013" s="40"/>
      <c r="T2013" s="40"/>
      <c r="U2013" s="40"/>
      <c r="V2013" s="40"/>
      <c r="W2013" s="40"/>
      <c r="X2013" s="40"/>
      <c r="Y2013" s="40"/>
    </row>
    <row r="2014" spans="1:25" ht="15" customHeight="1" x14ac:dyDescent="0.2">
      <c r="A2014" s="40"/>
      <c r="B2014" s="274" t="s">
        <v>347</v>
      </c>
      <c r="C2014" s="296" t="s">
        <v>632</v>
      </c>
      <c r="D2014" s="274" t="s">
        <v>40</v>
      </c>
      <c r="E2014" s="274" t="s">
        <v>633</v>
      </c>
      <c r="F2014" s="404" t="s">
        <v>348</v>
      </c>
      <c r="G2014" s="404"/>
      <c r="H2014" s="295" t="s">
        <v>44</v>
      </c>
      <c r="I2014" s="298">
        <v>7.0000000000000001E-3</v>
      </c>
      <c r="J2014" s="298">
        <v>0</v>
      </c>
      <c r="K2014" s="297">
        <v>77.760000000000005</v>
      </c>
      <c r="L2014" s="297">
        <v>0.54</v>
      </c>
      <c r="O2014" s="40"/>
      <c r="P2014" s="40"/>
      <c r="Q2014" s="40"/>
      <c r="R2014" s="40"/>
      <c r="S2014" s="40"/>
      <c r="T2014" s="40"/>
      <c r="U2014" s="40"/>
      <c r="V2014" s="40"/>
      <c r="W2014" s="40"/>
      <c r="X2014" s="40"/>
      <c r="Y2014" s="40"/>
    </row>
    <row r="2015" spans="1:25" ht="15" customHeight="1" x14ac:dyDescent="0.2">
      <c r="A2015" s="40"/>
      <c r="B2015" s="274" t="s">
        <v>347</v>
      </c>
      <c r="C2015" s="296" t="s">
        <v>373</v>
      </c>
      <c r="D2015" s="274" t="s">
        <v>40</v>
      </c>
      <c r="E2015" s="274" t="s">
        <v>374</v>
      </c>
      <c r="F2015" s="404" t="s">
        <v>348</v>
      </c>
      <c r="G2015" s="404"/>
      <c r="H2015" s="295" t="s">
        <v>44</v>
      </c>
      <c r="I2015" s="298">
        <v>5.8999999999999999E-3</v>
      </c>
      <c r="J2015" s="298">
        <v>0</v>
      </c>
      <c r="K2015" s="297">
        <v>68.63</v>
      </c>
      <c r="L2015" s="297">
        <v>0.4</v>
      </c>
      <c r="O2015" s="40"/>
      <c r="P2015" s="40"/>
      <c r="Q2015" s="40"/>
      <c r="R2015" s="40"/>
      <c r="S2015" s="40"/>
      <c r="T2015" s="40"/>
      <c r="U2015" s="40"/>
      <c r="V2015" s="40"/>
      <c r="W2015" s="40"/>
      <c r="X2015" s="40"/>
      <c r="Y2015" s="40"/>
    </row>
    <row r="2016" spans="1:25" ht="15" customHeight="1" x14ac:dyDescent="0.2">
      <c r="A2016" s="40"/>
      <c r="B2016" s="274" t="s">
        <v>347</v>
      </c>
      <c r="C2016" s="296" t="s">
        <v>629</v>
      </c>
      <c r="D2016" s="274" t="s">
        <v>40</v>
      </c>
      <c r="E2016" s="274" t="s">
        <v>3866</v>
      </c>
      <c r="F2016" s="404" t="s">
        <v>348</v>
      </c>
      <c r="G2016" s="404"/>
      <c r="H2016" s="295" t="s">
        <v>44</v>
      </c>
      <c r="I2016" s="298">
        <v>3.15E-2</v>
      </c>
      <c r="J2016" s="298">
        <v>0</v>
      </c>
      <c r="K2016" s="297">
        <v>2.54</v>
      </c>
      <c r="L2016" s="297">
        <v>0.08</v>
      </c>
      <c r="O2016" s="40"/>
      <c r="P2016" s="40"/>
      <c r="Q2016" s="40"/>
      <c r="R2016" s="40"/>
      <c r="S2016" s="40"/>
      <c r="T2016" s="40"/>
      <c r="U2016" s="40"/>
      <c r="V2016" s="40"/>
      <c r="W2016" s="40"/>
      <c r="X2016" s="40"/>
      <c r="Y2016" s="40"/>
    </row>
    <row r="2017" spans="1:25" ht="15" customHeight="1" x14ac:dyDescent="0.2">
      <c r="A2017" s="40"/>
      <c r="B2017" s="274" t="s">
        <v>347</v>
      </c>
      <c r="C2017" s="296" t="s">
        <v>1718</v>
      </c>
      <c r="D2017" s="274" t="s">
        <v>40</v>
      </c>
      <c r="E2017" s="274" t="s">
        <v>1719</v>
      </c>
      <c r="F2017" s="404" t="s">
        <v>348</v>
      </c>
      <c r="G2017" s="404"/>
      <c r="H2017" s="295" t="s">
        <v>44</v>
      </c>
      <c r="I2017" s="298">
        <v>1</v>
      </c>
      <c r="J2017" s="298">
        <v>0</v>
      </c>
      <c r="K2017" s="297">
        <v>1.42</v>
      </c>
      <c r="L2017" s="297">
        <v>1.42</v>
      </c>
      <c r="O2017" s="40"/>
      <c r="P2017" s="40"/>
      <c r="Q2017" s="40"/>
      <c r="R2017" s="40"/>
      <c r="S2017" s="40"/>
      <c r="T2017" s="40"/>
      <c r="U2017" s="40"/>
      <c r="V2017" s="40"/>
      <c r="W2017" s="40"/>
      <c r="X2017" s="40"/>
      <c r="Y2017" s="40"/>
    </row>
    <row r="2018" spans="1:25" ht="15" customHeight="1" x14ac:dyDescent="0.2">
      <c r="A2018" s="40"/>
      <c r="B2018" s="275"/>
      <c r="C2018" s="275"/>
      <c r="D2018" s="275"/>
      <c r="E2018" s="275"/>
      <c r="F2018" s="275"/>
      <c r="G2018" s="275" t="s">
        <v>331</v>
      </c>
      <c r="H2018" s="302">
        <v>4.01</v>
      </c>
      <c r="I2018" s="275" t="s">
        <v>332</v>
      </c>
      <c r="J2018" s="302">
        <v>0</v>
      </c>
      <c r="K2018" s="275" t="s">
        <v>333</v>
      </c>
      <c r="L2018" s="302">
        <v>4.01</v>
      </c>
      <c r="O2018" s="40"/>
      <c r="P2018" s="40"/>
      <c r="Q2018" s="40"/>
      <c r="R2018" s="40"/>
      <c r="S2018" s="40"/>
      <c r="T2018" s="40"/>
      <c r="U2018" s="40"/>
      <c r="V2018" s="40"/>
      <c r="W2018" s="40"/>
      <c r="X2018" s="40"/>
      <c r="Y2018" s="40"/>
    </row>
    <row r="2019" spans="1:25" ht="15" customHeight="1" thickBot="1" x14ac:dyDescent="0.25">
      <c r="A2019" s="40"/>
      <c r="B2019" s="275"/>
      <c r="C2019" s="275"/>
      <c r="D2019" s="275"/>
      <c r="E2019" s="275"/>
      <c r="F2019" s="275"/>
      <c r="G2019" s="275" t="s">
        <v>334</v>
      </c>
      <c r="H2019" s="302">
        <v>1.54</v>
      </c>
      <c r="I2019" s="409"/>
      <c r="J2019" s="409" t="s">
        <v>335</v>
      </c>
      <c r="K2019" s="275"/>
      <c r="L2019" s="302">
        <v>8.9700000000000006</v>
      </c>
      <c r="O2019" s="40"/>
      <c r="P2019" s="40"/>
      <c r="Q2019" s="40"/>
      <c r="R2019" s="40"/>
      <c r="S2019" s="40"/>
      <c r="T2019" s="40"/>
      <c r="U2019" s="40"/>
      <c r="V2019" s="40"/>
      <c r="W2019" s="40"/>
      <c r="X2019" s="40"/>
      <c r="Y2019" s="40"/>
    </row>
    <row r="2020" spans="1:25" ht="15" customHeight="1" thickTop="1" x14ac:dyDescent="0.2">
      <c r="A2020" s="40"/>
      <c r="B2020" s="289"/>
      <c r="C2020" s="289"/>
      <c r="D2020" s="289"/>
      <c r="E2020" s="289"/>
      <c r="F2020" s="289"/>
      <c r="G2020" s="289"/>
      <c r="H2020" s="289"/>
      <c r="I2020" s="289"/>
      <c r="J2020" s="289"/>
      <c r="K2020" s="289"/>
      <c r="L2020" s="289"/>
      <c r="O2020" s="40"/>
      <c r="P2020" s="40"/>
      <c r="Q2020" s="40"/>
      <c r="R2020" s="40"/>
      <c r="S2020" s="40"/>
      <c r="T2020" s="40"/>
      <c r="U2020" s="40"/>
      <c r="V2020" s="40"/>
      <c r="W2020" s="40"/>
      <c r="X2020" s="40"/>
      <c r="Y2020" s="40"/>
    </row>
    <row r="2021" spans="1:25" ht="15" customHeight="1" x14ac:dyDescent="0.2">
      <c r="A2021" s="40"/>
      <c r="B2021" s="276" t="s">
        <v>2813</v>
      </c>
      <c r="C2021" s="277" t="s">
        <v>28</v>
      </c>
      <c r="D2021" s="276" t="s">
        <v>29</v>
      </c>
      <c r="E2021" s="276" t="s">
        <v>30</v>
      </c>
      <c r="F2021" s="405" t="s">
        <v>318</v>
      </c>
      <c r="G2021" s="405"/>
      <c r="H2021" s="284" t="s">
        <v>31</v>
      </c>
      <c r="I2021" s="277" t="s">
        <v>32</v>
      </c>
      <c r="J2021" s="277" t="s">
        <v>2407</v>
      </c>
      <c r="K2021" s="277" t="s">
        <v>33</v>
      </c>
      <c r="L2021" s="277" t="s">
        <v>35</v>
      </c>
      <c r="O2021" s="40"/>
      <c r="P2021" s="40"/>
      <c r="Q2021" s="40"/>
      <c r="R2021" s="40"/>
      <c r="S2021" s="40"/>
      <c r="T2021" s="40"/>
      <c r="U2021" s="40"/>
      <c r="V2021" s="40"/>
      <c r="W2021" s="40"/>
      <c r="X2021" s="40"/>
      <c r="Y2021" s="40"/>
    </row>
    <row r="2022" spans="1:25" ht="15" customHeight="1" x14ac:dyDescent="0.2">
      <c r="A2022" s="40"/>
      <c r="B2022" s="273" t="s">
        <v>319</v>
      </c>
      <c r="C2022" s="286" t="s">
        <v>1534</v>
      </c>
      <c r="D2022" s="273" t="s">
        <v>40</v>
      </c>
      <c r="E2022" s="273" t="s">
        <v>1535</v>
      </c>
      <c r="F2022" s="403" t="s">
        <v>343</v>
      </c>
      <c r="G2022" s="403"/>
      <c r="H2022" s="285" t="s">
        <v>44</v>
      </c>
      <c r="I2022" s="288">
        <v>1</v>
      </c>
      <c r="J2022" s="287"/>
      <c r="K2022" s="287">
        <v>24.56</v>
      </c>
      <c r="L2022" s="287">
        <v>24.56</v>
      </c>
      <c r="O2022" s="40"/>
      <c r="P2022" s="40"/>
      <c r="Q2022" s="40"/>
      <c r="R2022" s="40"/>
      <c r="S2022" s="40"/>
      <c r="T2022" s="40"/>
      <c r="U2022" s="40"/>
      <c r="V2022" s="40"/>
      <c r="W2022" s="40"/>
      <c r="X2022" s="40"/>
      <c r="Y2022" s="40"/>
    </row>
    <row r="2023" spans="1:25" ht="15" customHeight="1" x14ac:dyDescent="0.2">
      <c r="A2023" s="40"/>
      <c r="B2023" s="278" t="s">
        <v>321</v>
      </c>
      <c r="C2023" s="291" t="s">
        <v>371</v>
      </c>
      <c r="D2023" s="278" t="s">
        <v>40</v>
      </c>
      <c r="E2023" s="278" t="s">
        <v>372</v>
      </c>
      <c r="F2023" s="407" t="s">
        <v>324</v>
      </c>
      <c r="G2023" s="407"/>
      <c r="H2023" s="290" t="s">
        <v>325</v>
      </c>
      <c r="I2023" s="294">
        <v>7.3499999999999996E-2</v>
      </c>
      <c r="J2023" s="294">
        <v>0</v>
      </c>
      <c r="K2023" s="292">
        <v>29.16</v>
      </c>
      <c r="L2023" s="292">
        <v>2.14</v>
      </c>
      <c r="O2023" s="40"/>
      <c r="P2023" s="40"/>
      <c r="Q2023" s="40"/>
      <c r="R2023" s="40"/>
      <c r="S2023" s="40"/>
      <c r="T2023" s="40"/>
      <c r="U2023" s="40"/>
      <c r="V2023" s="40"/>
      <c r="W2023" s="40"/>
      <c r="X2023" s="40"/>
      <c r="Y2023" s="40"/>
    </row>
    <row r="2024" spans="1:25" ht="15" customHeight="1" x14ac:dyDescent="0.2">
      <c r="A2024" s="40"/>
      <c r="B2024" s="278" t="s">
        <v>321</v>
      </c>
      <c r="C2024" s="291" t="s">
        <v>369</v>
      </c>
      <c r="D2024" s="278" t="s">
        <v>40</v>
      </c>
      <c r="E2024" s="278" t="s">
        <v>370</v>
      </c>
      <c r="F2024" s="407" t="s">
        <v>324</v>
      </c>
      <c r="G2024" s="407"/>
      <c r="H2024" s="290" t="s">
        <v>325</v>
      </c>
      <c r="I2024" s="294">
        <v>7.3499999999999996E-2</v>
      </c>
      <c r="J2024" s="294">
        <v>0</v>
      </c>
      <c r="K2024" s="292">
        <v>23.75</v>
      </c>
      <c r="L2024" s="292">
        <v>1.74</v>
      </c>
      <c r="O2024" s="40"/>
      <c r="P2024" s="40"/>
      <c r="Q2024" s="40"/>
      <c r="R2024" s="40"/>
      <c r="S2024" s="40"/>
      <c r="T2024" s="40"/>
      <c r="U2024" s="40"/>
      <c r="V2024" s="40"/>
      <c r="W2024" s="40"/>
      <c r="X2024" s="40"/>
      <c r="Y2024" s="40"/>
    </row>
    <row r="2025" spans="1:25" ht="15" customHeight="1" x14ac:dyDescent="0.2">
      <c r="A2025" s="40"/>
      <c r="B2025" s="274" t="s">
        <v>347</v>
      </c>
      <c r="C2025" s="296" t="s">
        <v>373</v>
      </c>
      <c r="D2025" s="274" t="s">
        <v>40</v>
      </c>
      <c r="E2025" s="274" t="s">
        <v>374</v>
      </c>
      <c r="F2025" s="404" t="s">
        <v>348</v>
      </c>
      <c r="G2025" s="404"/>
      <c r="H2025" s="295" t="s">
        <v>44</v>
      </c>
      <c r="I2025" s="298">
        <v>1.29E-2</v>
      </c>
      <c r="J2025" s="298">
        <v>0</v>
      </c>
      <c r="K2025" s="297">
        <v>68.63</v>
      </c>
      <c r="L2025" s="297">
        <v>0.88</v>
      </c>
      <c r="O2025" s="40"/>
      <c r="P2025" s="40"/>
      <c r="Q2025" s="40"/>
      <c r="R2025" s="40"/>
      <c r="S2025" s="40"/>
      <c r="T2025" s="40"/>
      <c r="U2025" s="40"/>
      <c r="V2025" s="40"/>
      <c r="W2025" s="40"/>
      <c r="X2025" s="40"/>
      <c r="Y2025" s="40"/>
    </row>
    <row r="2026" spans="1:25" ht="15" customHeight="1" x14ac:dyDescent="0.2">
      <c r="A2026" s="40"/>
      <c r="B2026" s="274" t="s">
        <v>347</v>
      </c>
      <c r="C2026" s="296" t="s">
        <v>632</v>
      </c>
      <c r="D2026" s="274" t="s">
        <v>40</v>
      </c>
      <c r="E2026" s="274" t="s">
        <v>633</v>
      </c>
      <c r="F2026" s="404" t="s">
        <v>348</v>
      </c>
      <c r="G2026" s="404"/>
      <c r="H2026" s="295" t="s">
        <v>44</v>
      </c>
      <c r="I2026" s="298">
        <v>1.6500000000000001E-2</v>
      </c>
      <c r="J2026" s="298">
        <v>0</v>
      </c>
      <c r="K2026" s="297">
        <v>77.760000000000005</v>
      </c>
      <c r="L2026" s="297">
        <v>1.28</v>
      </c>
      <c r="O2026" s="40"/>
      <c r="P2026" s="40"/>
      <c r="Q2026" s="40"/>
      <c r="R2026" s="40"/>
      <c r="S2026" s="40"/>
      <c r="T2026" s="40"/>
      <c r="U2026" s="40"/>
      <c r="V2026" s="40"/>
      <c r="W2026" s="40"/>
      <c r="X2026" s="40"/>
      <c r="Y2026" s="40"/>
    </row>
    <row r="2027" spans="1:25" ht="15" customHeight="1" x14ac:dyDescent="0.2">
      <c r="A2027" s="40"/>
      <c r="B2027" s="274" t="s">
        <v>347</v>
      </c>
      <c r="C2027" s="296" t="s">
        <v>629</v>
      </c>
      <c r="D2027" s="274" t="s">
        <v>40</v>
      </c>
      <c r="E2027" s="274" t="s">
        <v>3866</v>
      </c>
      <c r="F2027" s="404" t="s">
        <v>348</v>
      </c>
      <c r="G2027" s="404"/>
      <c r="H2027" s="295" t="s">
        <v>44</v>
      </c>
      <c r="I2027" s="298">
        <v>1.61E-2</v>
      </c>
      <c r="J2027" s="298">
        <v>0</v>
      </c>
      <c r="K2027" s="297">
        <v>2.54</v>
      </c>
      <c r="L2027" s="297">
        <v>0.04</v>
      </c>
      <c r="O2027" s="40"/>
      <c r="P2027" s="40"/>
      <c r="Q2027" s="40"/>
      <c r="R2027" s="40"/>
      <c r="S2027" s="40"/>
      <c r="T2027" s="40"/>
      <c r="U2027" s="40"/>
      <c r="V2027" s="40"/>
      <c r="W2027" s="40"/>
      <c r="X2027" s="40"/>
      <c r="Y2027" s="40"/>
    </row>
    <row r="2028" spans="1:25" ht="15" customHeight="1" x14ac:dyDescent="0.2">
      <c r="A2028" s="40"/>
      <c r="B2028" s="274" t="s">
        <v>347</v>
      </c>
      <c r="C2028" s="296" t="s">
        <v>1720</v>
      </c>
      <c r="D2028" s="274" t="s">
        <v>40</v>
      </c>
      <c r="E2028" s="274" t="s">
        <v>1721</v>
      </c>
      <c r="F2028" s="404" t="s">
        <v>348</v>
      </c>
      <c r="G2028" s="404"/>
      <c r="H2028" s="295" t="s">
        <v>44</v>
      </c>
      <c r="I2028" s="298">
        <v>1</v>
      </c>
      <c r="J2028" s="298">
        <v>0</v>
      </c>
      <c r="K2028" s="297">
        <v>18.48</v>
      </c>
      <c r="L2028" s="297">
        <v>18.48</v>
      </c>
      <c r="O2028" s="40"/>
      <c r="P2028" s="40"/>
      <c r="Q2028" s="40"/>
      <c r="R2028" s="40"/>
      <c r="S2028" s="40"/>
      <c r="T2028" s="40"/>
      <c r="U2028" s="40"/>
      <c r="V2028" s="40"/>
      <c r="W2028" s="40"/>
      <c r="X2028" s="40"/>
      <c r="Y2028" s="40"/>
    </row>
    <row r="2029" spans="1:25" ht="15" customHeight="1" x14ac:dyDescent="0.2">
      <c r="A2029" s="40"/>
      <c r="B2029" s="275"/>
      <c r="C2029" s="275"/>
      <c r="D2029" s="275"/>
      <c r="E2029" s="275"/>
      <c r="F2029" s="275"/>
      <c r="G2029" s="275" t="s">
        <v>331</v>
      </c>
      <c r="H2029" s="302">
        <v>3.12</v>
      </c>
      <c r="I2029" s="275" t="s">
        <v>332</v>
      </c>
      <c r="J2029" s="302">
        <v>0</v>
      </c>
      <c r="K2029" s="275" t="s">
        <v>333</v>
      </c>
      <c r="L2029" s="302">
        <v>3.12</v>
      </c>
      <c r="O2029" s="40"/>
      <c r="P2029" s="40"/>
      <c r="Q2029" s="40"/>
      <c r="R2029" s="40"/>
      <c r="S2029" s="40"/>
      <c r="T2029" s="40"/>
      <c r="U2029" s="40"/>
      <c r="V2029" s="40"/>
      <c r="W2029" s="40"/>
      <c r="X2029" s="40"/>
      <c r="Y2029" s="40"/>
    </row>
    <row r="2030" spans="1:25" ht="15" customHeight="1" thickBot="1" x14ac:dyDescent="0.25">
      <c r="A2030" s="40"/>
      <c r="B2030" s="275"/>
      <c r="C2030" s="275"/>
      <c r="D2030" s="275"/>
      <c r="E2030" s="275"/>
      <c r="F2030" s="275"/>
      <c r="G2030" s="275" t="s">
        <v>334</v>
      </c>
      <c r="H2030" s="302">
        <v>5.1100000000000003</v>
      </c>
      <c r="I2030" s="409"/>
      <c r="J2030" s="409" t="s">
        <v>335</v>
      </c>
      <c r="K2030" s="275"/>
      <c r="L2030" s="302">
        <v>29.67</v>
      </c>
      <c r="O2030" s="40"/>
      <c r="P2030" s="40"/>
      <c r="Q2030" s="40"/>
      <c r="R2030" s="40"/>
      <c r="S2030" s="40"/>
      <c r="T2030" s="40"/>
      <c r="U2030" s="40"/>
      <c r="V2030" s="40"/>
      <c r="W2030" s="40"/>
      <c r="X2030" s="40"/>
      <c r="Y2030" s="40"/>
    </row>
    <row r="2031" spans="1:25" ht="15" customHeight="1" thickTop="1" x14ac:dyDescent="0.2">
      <c r="A2031" s="40"/>
      <c r="B2031" s="289"/>
      <c r="C2031" s="289"/>
      <c r="D2031" s="289"/>
      <c r="E2031" s="289"/>
      <c r="F2031" s="289"/>
      <c r="G2031" s="289"/>
      <c r="H2031" s="289"/>
      <c r="I2031" s="289"/>
      <c r="J2031" s="289"/>
      <c r="K2031" s="289"/>
      <c r="L2031" s="289"/>
      <c r="O2031" s="40"/>
      <c r="P2031" s="40"/>
      <c r="Q2031" s="40"/>
      <c r="R2031" s="40"/>
      <c r="S2031" s="40"/>
      <c r="T2031" s="40"/>
      <c r="U2031" s="40"/>
      <c r="V2031" s="40"/>
      <c r="W2031" s="40"/>
      <c r="X2031" s="40"/>
      <c r="Y2031" s="40"/>
    </row>
    <row r="2032" spans="1:25" ht="15" customHeight="1" x14ac:dyDescent="0.2">
      <c r="A2032" s="40"/>
      <c r="B2032" s="276" t="s">
        <v>2814</v>
      </c>
      <c r="C2032" s="277" t="s">
        <v>28</v>
      </c>
      <c r="D2032" s="276" t="s">
        <v>29</v>
      </c>
      <c r="E2032" s="276" t="s">
        <v>30</v>
      </c>
      <c r="F2032" s="405" t="s">
        <v>318</v>
      </c>
      <c r="G2032" s="405"/>
      <c r="H2032" s="284" t="s">
        <v>31</v>
      </c>
      <c r="I2032" s="277" t="s">
        <v>32</v>
      </c>
      <c r="J2032" s="277" t="s">
        <v>2407</v>
      </c>
      <c r="K2032" s="277" t="s">
        <v>33</v>
      </c>
      <c r="L2032" s="277" t="s">
        <v>35</v>
      </c>
      <c r="O2032" s="40"/>
      <c r="P2032" s="40"/>
      <c r="Q2032" s="40"/>
      <c r="R2032" s="40"/>
      <c r="S2032" s="40"/>
      <c r="T2032" s="40"/>
      <c r="U2032" s="40"/>
      <c r="V2032" s="40"/>
      <c r="W2032" s="40"/>
      <c r="X2032" s="40"/>
      <c r="Y2032" s="40"/>
    </row>
    <row r="2033" spans="1:25" ht="15" customHeight="1" x14ac:dyDescent="0.2">
      <c r="A2033" s="40"/>
      <c r="B2033" s="273" t="s">
        <v>319</v>
      </c>
      <c r="C2033" s="286" t="s">
        <v>1536</v>
      </c>
      <c r="D2033" s="273" t="s">
        <v>40</v>
      </c>
      <c r="E2033" s="273" t="s">
        <v>3875</v>
      </c>
      <c r="F2033" s="403" t="s">
        <v>343</v>
      </c>
      <c r="G2033" s="403"/>
      <c r="H2033" s="285" t="s">
        <v>44</v>
      </c>
      <c r="I2033" s="288">
        <v>1</v>
      </c>
      <c r="J2033" s="287"/>
      <c r="K2033" s="287">
        <v>3.55</v>
      </c>
      <c r="L2033" s="287">
        <v>3.55</v>
      </c>
      <c r="O2033" s="40"/>
      <c r="P2033" s="40"/>
      <c r="Q2033" s="40"/>
      <c r="R2033" s="40"/>
      <c r="S2033" s="40"/>
      <c r="T2033" s="40"/>
      <c r="U2033" s="40"/>
      <c r="V2033" s="40"/>
      <c r="W2033" s="40"/>
      <c r="X2033" s="40"/>
      <c r="Y2033" s="40"/>
    </row>
    <row r="2034" spans="1:25" ht="15" customHeight="1" x14ac:dyDescent="0.2">
      <c r="A2034" s="40"/>
      <c r="B2034" s="278" t="s">
        <v>321</v>
      </c>
      <c r="C2034" s="291" t="s">
        <v>371</v>
      </c>
      <c r="D2034" s="278" t="s">
        <v>40</v>
      </c>
      <c r="E2034" s="278" t="s">
        <v>372</v>
      </c>
      <c r="F2034" s="407" t="s">
        <v>324</v>
      </c>
      <c r="G2034" s="407"/>
      <c r="H2034" s="290" t="s">
        <v>325</v>
      </c>
      <c r="I2034" s="294">
        <v>3.8399999999999997E-2</v>
      </c>
      <c r="J2034" s="294">
        <v>0</v>
      </c>
      <c r="K2034" s="292">
        <v>29.16</v>
      </c>
      <c r="L2034" s="292">
        <v>1.1100000000000001</v>
      </c>
      <c r="O2034" s="40"/>
      <c r="P2034" s="40"/>
      <c r="Q2034" s="40"/>
      <c r="R2034" s="40"/>
      <c r="S2034" s="40"/>
      <c r="T2034" s="40"/>
      <c r="U2034" s="40"/>
      <c r="V2034" s="40"/>
      <c r="W2034" s="40"/>
      <c r="X2034" s="40"/>
      <c r="Y2034" s="40"/>
    </row>
    <row r="2035" spans="1:25" ht="15" customHeight="1" x14ac:dyDescent="0.2">
      <c r="A2035" s="40"/>
      <c r="B2035" s="278" t="s">
        <v>321</v>
      </c>
      <c r="C2035" s="291" t="s">
        <v>369</v>
      </c>
      <c r="D2035" s="278" t="s">
        <v>40</v>
      </c>
      <c r="E2035" s="278" t="s">
        <v>370</v>
      </c>
      <c r="F2035" s="407" t="s">
        <v>324</v>
      </c>
      <c r="G2035" s="407"/>
      <c r="H2035" s="290" t="s">
        <v>325</v>
      </c>
      <c r="I2035" s="294">
        <v>3.8399999999999997E-2</v>
      </c>
      <c r="J2035" s="294">
        <v>0</v>
      </c>
      <c r="K2035" s="292">
        <v>23.75</v>
      </c>
      <c r="L2035" s="292">
        <v>0.91</v>
      </c>
      <c r="O2035" s="40"/>
      <c r="P2035" s="40"/>
      <c r="Q2035" s="40"/>
      <c r="R2035" s="40"/>
      <c r="S2035" s="40"/>
      <c r="T2035" s="40"/>
      <c r="U2035" s="40"/>
      <c r="V2035" s="40"/>
      <c r="W2035" s="40"/>
      <c r="X2035" s="40"/>
      <c r="Y2035" s="40"/>
    </row>
    <row r="2036" spans="1:25" ht="15" customHeight="1" x14ac:dyDescent="0.2">
      <c r="A2036" s="40"/>
      <c r="B2036" s="274" t="s">
        <v>347</v>
      </c>
      <c r="C2036" s="296" t="s">
        <v>373</v>
      </c>
      <c r="D2036" s="274" t="s">
        <v>40</v>
      </c>
      <c r="E2036" s="274" t="s">
        <v>374</v>
      </c>
      <c r="F2036" s="404" t="s">
        <v>348</v>
      </c>
      <c r="G2036" s="404"/>
      <c r="H2036" s="295" t="s">
        <v>44</v>
      </c>
      <c r="I2036" s="298">
        <v>3.5000000000000001E-3</v>
      </c>
      <c r="J2036" s="298">
        <v>0</v>
      </c>
      <c r="K2036" s="297">
        <v>68.63</v>
      </c>
      <c r="L2036" s="297">
        <v>0.24</v>
      </c>
      <c r="O2036" s="40"/>
      <c r="P2036" s="40"/>
      <c r="Q2036" s="40"/>
      <c r="R2036" s="40"/>
      <c r="S2036" s="40"/>
      <c r="T2036" s="40"/>
      <c r="U2036" s="40"/>
      <c r="V2036" s="40"/>
      <c r="W2036" s="40"/>
      <c r="X2036" s="40"/>
      <c r="Y2036" s="40"/>
    </row>
    <row r="2037" spans="1:25" ht="15" customHeight="1" x14ac:dyDescent="0.2">
      <c r="A2037" s="40"/>
      <c r="B2037" s="274" t="s">
        <v>347</v>
      </c>
      <c r="C2037" s="296" t="s">
        <v>640</v>
      </c>
      <c r="D2037" s="274" t="s">
        <v>40</v>
      </c>
      <c r="E2037" s="274" t="s">
        <v>641</v>
      </c>
      <c r="F2037" s="404" t="s">
        <v>348</v>
      </c>
      <c r="G2037" s="404"/>
      <c r="H2037" s="295" t="s">
        <v>44</v>
      </c>
      <c r="I2037" s="298">
        <v>1</v>
      </c>
      <c r="J2037" s="298">
        <v>0</v>
      </c>
      <c r="K2037" s="297">
        <v>0.9</v>
      </c>
      <c r="L2037" s="297">
        <v>0.9</v>
      </c>
      <c r="O2037" s="40"/>
      <c r="P2037" s="40"/>
      <c r="Q2037" s="40"/>
      <c r="R2037" s="40"/>
      <c r="S2037" s="40"/>
      <c r="T2037" s="40"/>
      <c r="U2037" s="40"/>
      <c r="V2037" s="40"/>
      <c r="W2037" s="40"/>
      <c r="X2037" s="40"/>
      <c r="Y2037" s="40"/>
    </row>
    <row r="2038" spans="1:25" ht="15" customHeight="1" x14ac:dyDescent="0.2">
      <c r="A2038" s="40"/>
      <c r="B2038" s="274" t="s">
        <v>347</v>
      </c>
      <c r="C2038" s="296" t="s">
        <v>388</v>
      </c>
      <c r="D2038" s="274" t="s">
        <v>40</v>
      </c>
      <c r="E2038" s="274" t="s">
        <v>3661</v>
      </c>
      <c r="F2038" s="404" t="s">
        <v>348</v>
      </c>
      <c r="G2038" s="404"/>
      <c r="H2038" s="295" t="s">
        <v>44</v>
      </c>
      <c r="I2038" s="298">
        <v>5.3E-3</v>
      </c>
      <c r="J2038" s="298">
        <v>0</v>
      </c>
      <c r="K2038" s="297">
        <v>16.559999999999999</v>
      </c>
      <c r="L2038" s="297">
        <v>0.08</v>
      </c>
      <c r="O2038" s="40"/>
      <c r="P2038" s="40"/>
      <c r="Q2038" s="40"/>
      <c r="R2038" s="40"/>
      <c r="S2038" s="40"/>
      <c r="T2038" s="40"/>
      <c r="U2038" s="40"/>
      <c r="V2038" s="40"/>
      <c r="W2038" s="40"/>
      <c r="X2038" s="40"/>
      <c r="Y2038" s="40"/>
    </row>
    <row r="2039" spans="1:25" ht="15" customHeight="1" x14ac:dyDescent="0.2">
      <c r="A2039" s="40"/>
      <c r="B2039" s="274" t="s">
        <v>347</v>
      </c>
      <c r="C2039" s="296" t="s">
        <v>632</v>
      </c>
      <c r="D2039" s="274" t="s">
        <v>40</v>
      </c>
      <c r="E2039" s="274" t="s">
        <v>633</v>
      </c>
      <c r="F2039" s="404" t="s">
        <v>348</v>
      </c>
      <c r="G2039" s="404"/>
      <c r="H2039" s="295" t="s">
        <v>44</v>
      </c>
      <c r="I2039" s="298">
        <v>4.0000000000000001E-3</v>
      </c>
      <c r="J2039" s="298">
        <v>0</v>
      </c>
      <c r="K2039" s="297">
        <v>77.760000000000005</v>
      </c>
      <c r="L2039" s="297">
        <v>0.31</v>
      </c>
      <c r="O2039" s="40"/>
      <c r="P2039" s="40"/>
      <c r="Q2039" s="40"/>
      <c r="R2039" s="40"/>
      <c r="S2039" s="40"/>
      <c r="T2039" s="40"/>
      <c r="U2039" s="40"/>
      <c r="V2039" s="40"/>
      <c r="W2039" s="40"/>
      <c r="X2039" s="40"/>
      <c r="Y2039" s="40"/>
    </row>
    <row r="2040" spans="1:25" ht="15" customHeight="1" x14ac:dyDescent="0.2">
      <c r="A2040" s="40"/>
      <c r="B2040" s="275"/>
      <c r="C2040" s="275"/>
      <c r="D2040" s="275"/>
      <c r="E2040" s="275"/>
      <c r="F2040" s="275"/>
      <c r="G2040" s="275" t="s">
        <v>331</v>
      </c>
      <c r="H2040" s="302">
        <v>1.63</v>
      </c>
      <c r="I2040" s="275" t="s">
        <v>332</v>
      </c>
      <c r="J2040" s="302">
        <v>0</v>
      </c>
      <c r="K2040" s="275" t="s">
        <v>333</v>
      </c>
      <c r="L2040" s="302">
        <v>1.63</v>
      </c>
      <c r="O2040" s="40"/>
      <c r="P2040" s="40"/>
      <c r="Q2040" s="40"/>
      <c r="R2040" s="40"/>
      <c r="S2040" s="40"/>
      <c r="T2040" s="40"/>
      <c r="U2040" s="40"/>
      <c r="V2040" s="40"/>
      <c r="W2040" s="40"/>
      <c r="X2040" s="40"/>
      <c r="Y2040" s="40"/>
    </row>
    <row r="2041" spans="1:25" ht="15" customHeight="1" thickBot="1" x14ac:dyDescent="0.25">
      <c r="A2041" s="40"/>
      <c r="B2041" s="275"/>
      <c r="C2041" s="275"/>
      <c r="D2041" s="275"/>
      <c r="E2041" s="275"/>
      <c r="F2041" s="275"/>
      <c r="G2041" s="275" t="s">
        <v>334</v>
      </c>
      <c r="H2041" s="302">
        <v>0.73</v>
      </c>
      <c r="I2041" s="409"/>
      <c r="J2041" s="409" t="s">
        <v>335</v>
      </c>
      <c r="K2041" s="275"/>
      <c r="L2041" s="302">
        <v>4.28</v>
      </c>
      <c r="O2041" s="40"/>
      <c r="P2041" s="40"/>
      <c r="Q2041" s="40"/>
      <c r="R2041" s="40"/>
      <c r="S2041" s="40"/>
      <c r="T2041" s="40"/>
      <c r="U2041" s="40"/>
      <c r="V2041" s="40"/>
      <c r="W2041" s="40"/>
      <c r="X2041" s="40"/>
      <c r="Y2041" s="40"/>
    </row>
    <row r="2042" spans="1:25" ht="15" customHeight="1" thickTop="1" x14ac:dyDescent="0.2">
      <c r="A2042" s="40"/>
      <c r="B2042" s="289"/>
      <c r="C2042" s="289"/>
      <c r="D2042" s="289"/>
      <c r="E2042" s="289"/>
      <c r="F2042" s="289"/>
      <c r="G2042" s="289"/>
      <c r="H2042" s="289"/>
      <c r="I2042" s="289"/>
      <c r="J2042" s="289"/>
      <c r="K2042" s="289"/>
      <c r="L2042" s="289"/>
      <c r="O2042" s="40"/>
      <c r="P2042" s="40"/>
      <c r="Q2042" s="40"/>
      <c r="R2042" s="40"/>
      <c r="S2042" s="40"/>
      <c r="T2042" s="40"/>
      <c r="U2042" s="40"/>
      <c r="V2042" s="40"/>
      <c r="W2042" s="40"/>
      <c r="X2042" s="40"/>
      <c r="Y2042" s="40"/>
    </row>
    <row r="2043" spans="1:25" ht="15" customHeight="1" x14ac:dyDescent="0.2">
      <c r="A2043" s="40"/>
      <c r="B2043" s="276" t="s">
        <v>2815</v>
      </c>
      <c r="C2043" s="277" t="s">
        <v>28</v>
      </c>
      <c r="D2043" s="276" t="s">
        <v>29</v>
      </c>
      <c r="E2043" s="276" t="s">
        <v>30</v>
      </c>
      <c r="F2043" s="405" t="s">
        <v>318</v>
      </c>
      <c r="G2043" s="405"/>
      <c r="H2043" s="284" t="s">
        <v>31</v>
      </c>
      <c r="I2043" s="277" t="s">
        <v>32</v>
      </c>
      <c r="J2043" s="277" t="s">
        <v>2407</v>
      </c>
      <c r="K2043" s="277" t="s">
        <v>33</v>
      </c>
      <c r="L2043" s="277" t="s">
        <v>35</v>
      </c>
      <c r="O2043" s="40"/>
      <c r="P2043" s="40"/>
      <c r="Q2043" s="40"/>
      <c r="R2043" s="40"/>
      <c r="S2043" s="40"/>
      <c r="T2043" s="40"/>
      <c r="U2043" s="40"/>
      <c r="V2043" s="40"/>
      <c r="W2043" s="40"/>
      <c r="X2043" s="40"/>
      <c r="Y2043" s="40"/>
    </row>
    <row r="2044" spans="1:25" ht="15" customHeight="1" x14ac:dyDescent="0.2">
      <c r="A2044" s="40"/>
      <c r="B2044" s="273" t="s">
        <v>319</v>
      </c>
      <c r="C2044" s="286" t="s">
        <v>1538</v>
      </c>
      <c r="D2044" s="273" t="s">
        <v>40</v>
      </c>
      <c r="E2044" s="273" t="s">
        <v>2305</v>
      </c>
      <c r="F2044" s="403" t="s">
        <v>343</v>
      </c>
      <c r="G2044" s="403"/>
      <c r="H2044" s="285" t="s">
        <v>44</v>
      </c>
      <c r="I2044" s="288">
        <v>1</v>
      </c>
      <c r="J2044" s="287"/>
      <c r="K2044" s="287">
        <v>17.68</v>
      </c>
      <c r="L2044" s="287">
        <v>17.68</v>
      </c>
      <c r="O2044" s="40"/>
      <c r="P2044" s="40"/>
      <c r="Q2044" s="40"/>
      <c r="R2044" s="40"/>
      <c r="S2044" s="40"/>
      <c r="T2044" s="40"/>
      <c r="U2044" s="40"/>
      <c r="V2044" s="40"/>
      <c r="W2044" s="40"/>
      <c r="X2044" s="40"/>
      <c r="Y2044" s="40"/>
    </row>
    <row r="2045" spans="1:25" ht="15" customHeight="1" x14ac:dyDescent="0.2">
      <c r="A2045" s="40"/>
      <c r="B2045" s="278" t="s">
        <v>321</v>
      </c>
      <c r="C2045" s="291" t="s">
        <v>369</v>
      </c>
      <c r="D2045" s="278" t="s">
        <v>40</v>
      </c>
      <c r="E2045" s="278" t="s">
        <v>370</v>
      </c>
      <c r="F2045" s="407" t="s">
        <v>324</v>
      </c>
      <c r="G2045" s="407"/>
      <c r="H2045" s="290" t="s">
        <v>325</v>
      </c>
      <c r="I2045" s="294">
        <v>0.13059999999999999</v>
      </c>
      <c r="J2045" s="294">
        <v>0</v>
      </c>
      <c r="K2045" s="292">
        <v>23.75</v>
      </c>
      <c r="L2045" s="292">
        <v>3.1</v>
      </c>
      <c r="O2045" s="40"/>
      <c r="P2045" s="40"/>
      <c r="Q2045" s="40"/>
      <c r="R2045" s="40"/>
      <c r="S2045" s="40"/>
      <c r="T2045" s="40"/>
      <c r="U2045" s="40"/>
      <c r="V2045" s="40"/>
      <c r="W2045" s="40"/>
      <c r="X2045" s="40"/>
      <c r="Y2045" s="40"/>
    </row>
    <row r="2046" spans="1:25" ht="15" customHeight="1" x14ac:dyDescent="0.2">
      <c r="A2046" s="40"/>
      <c r="B2046" s="278" t="s">
        <v>321</v>
      </c>
      <c r="C2046" s="291" t="s">
        <v>371</v>
      </c>
      <c r="D2046" s="278" t="s">
        <v>40</v>
      </c>
      <c r="E2046" s="278" t="s">
        <v>372</v>
      </c>
      <c r="F2046" s="407" t="s">
        <v>324</v>
      </c>
      <c r="G2046" s="407"/>
      <c r="H2046" s="290" t="s">
        <v>325</v>
      </c>
      <c r="I2046" s="294">
        <v>0.13059999999999999</v>
      </c>
      <c r="J2046" s="294">
        <v>0</v>
      </c>
      <c r="K2046" s="292">
        <v>29.16</v>
      </c>
      <c r="L2046" s="292">
        <v>3.8</v>
      </c>
      <c r="O2046" s="40"/>
      <c r="P2046" s="40"/>
      <c r="Q2046" s="40"/>
      <c r="R2046" s="40"/>
      <c r="S2046" s="40"/>
      <c r="T2046" s="40"/>
      <c r="U2046" s="40"/>
      <c r="V2046" s="40"/>
      <c r="W2046" s="40"/>
      <c r="X2046" s="40"/>
      <c r="Y2046" s="40"/>
    </row>
    <row r="2047" spans="1:25" ht="15" customHeight="1" x14ac:dyDescent="0.2">
      <c r="A2047" s="40"/>
      <c r="B2047" s="274" t="s">
        <v>347</v>
      </c>
      <c r="C2047" s="296" t="s">
        <v>629</v>
      </c>
      <c r="D2047" s="274" t="s">
        <v>40</v>
      </c>
      <c r="E2047" s="274" t="s">
        <v>3866</v>
      </c>
      <c r="F2047" s="404" t="s">
        <v>348</v>
      </c>
      <c r="G2047" s="404"/>
      <c r="H2047" s="295" t="s">
        <v>44</v>
      </c>
      <c r="I2047" s="298">
        <v>4.3499999999999997E-2</v>
      </c>
      <c r="J2047" s="298">
        <v>0</v>
      </c>
      <c r="K2047" s="297">
        <v>2.54</v>
      </c>
      <c r="L2047" s="297">
        <v>0.11</v>
      </c>
      <c r="O2047" s="40"/>
      <c r="P2047" s="40"/>
      <c r="Q2047" s="40"/>
      <c r="R2047" s="40"/>
      <c r="S2047" s="40"/>
      <c r="T2047" s="40"/>
      <c r="U2047" s="40"/>
      <c r="V2047" s="40"/>
      <c r="W2047" s="40"/>
      <c r="X2047" s="40"/>
      <c r="Y2047" s="40"/>
    </row>
    <row r="2048" spans="1:25" ht="15" customHeight="1" x14ac:dyDescent="0.2">
      <c r="A2048" s="40"/>
      <c r="B2048" s="274" t="s">
        <v>347</v>
      </c>
      <c r="C2048" s="296" t="s">
        <v>658</v>
      </c>
      <c r="D2048" s="274" t="s">
        <v>40</v>
      </c>
      <c r="E2048" s="274" t="s">
        <v>659</v>
      </c>
      <c r="F2048" s="404" t="s">
        <v>348</v>
      </c>
      <c r="G2048" s="404"/>
      <c r="H2048" s="295" t="s">
        <v>44</v>
      </c>
      <c r="I2048" s="298">
        <v>1</v>
      </c>
      <c r="J2048" s="298">
        <v>0</v>
      </c>
      <c r="K2048" s="297">
        <v>8.51</v>
      </c>
      <c r="L2048" s="297">
        <v>8.51</v>
      </c>
      <c r="O2048" s="40"/>
      <c r="P2048" s="40"/>
      <c r="Q2048" s="40"/>
      <c r="R2048" s="40"/>
      <c r="S2048" s="40"/>
      <c r="T2048" s="40"/>
      <c r="U2048" s="40"/>
      <c r="V2048" s="40"/>
      <c r="W2048" s="40"/>
      <c r="X2048" s="40"/>
      <c r="Y2048" s="40"/>
    </row>
    <row r="2049" spans="1:25" ht="15" customHeight="1" x14ac:dyDescent="0.2">
      <c r="A2049" s="40"/>
      <c r="B2049" s="274" t="s">
        <v>347</v>
      </c>
      <c r="C2049" s="296" t="s">
        <v>632</v>
      </c>
      <c r="D2049" s="274" t="s">
        <v>40</v>
      </c>
      <c r="E2049" s="274" t="s">
        <v>633</v>
      </c>
      <c r="F2049" s="404" t="s">
        <v>348</v>
      </c>
      <c r="G2049" s="404"/>
      <c r="H2049" s="295" t="s">
        <v>44</v>
      </c>
      <c r="I2049" s="298">
        <v>1.6500000000000001E-2</v>
      </c>
      <c r="J2049" s="298">
        <v>0</v>
      </c>
      <c r="K2049" s="297">
        <v>77.760000000000005</v>
      </c>
      <c r="L2049" s="297">
        <v>1.28</v>
      </c>
      <c r="O2049" s="40"/>
      <c r="P2049" s="40"/>
      <c r="Q2049" s="40"/>
      <c r="R2049" s="40"/>
      <c r="S2049" s="40"/>
      <c r="T2049" s="40"/>
      <c r="U2049" s="40"/>
      <c r="V2049" s="40"/>
      <c r="W2049" s="40"/>
      <c r="X2049" s="40"/>
      <c r="Y2049" s="40"/>
    </row>
    <row r="2050" spans="1:25" ht="15" customHeight="1" x14ac:dyDescent="0.2">
      <c r="A2050" s="40"/>
      <c r="B2050" s="274" t="s">
        <v>347</v>
      </c>
      <c r="C2050" s="296" t="s">
        <v>373</v>
      </c>
      <c r="D2050" s="274" t="s">
        <v>40</v>
      </c>
      <c r="E2050" s="274" t="s">
        <v>374</v>
      </c>
      <c r="F2050" s="404" t="s">
        <v>348</v>
      </c>
      <c r="G2050" s="404"/>
      <c r="H2050" s="295" t="s">
        <v>44</v>
      </c>
      <c r="I2050" s="298">
        <v>1.29E-2</v>
      </c>
      <c r="J2050" s="298">
        <v>0</v>
      </c>
      <c r="K2050" s="297">
        <v>68.63</v>
      </c>
      <c r="L2050" s="297">
        <v>0.88</v>
      </c>
      <c r="O2050" s="40"/>
      <c r="P2050" s="40"/>
      <c r="Q2050" s="40"/>
      <c r="R2050" s="40"/>
      <c r="S2050" s="40"/>
      <c r="T2050" s="40"/>
      <c r="U2050" s="40"/>
      <c r="V2050" s="40"/>
      <c r="W2050" s="40"/>
      <c r="X2050" s="40"/>
      <c r="Y2050" s="40"/>
    </row>
    <row r="2051" spans="1:25" ht="15" customHeight="1" x14ac:dyDescent="0.2">
      <c r="A2051" s="40"/>
      <c r="B2051" s="275"/>
      <c r="C2051" s="275"/>
      <c r="D2051" s="275"/>
      <c r="E2051" s="275"/>
      <c r="F2051" s="275"/>
      <c r="G2051" s="275" t="s">
        <v>331</v>
      </c>
      <c r="H2051" s="302">
        <v>5.55</v>
      </c>
      <c r="I2051" s="275" t="s">
        <v>332</v>
      </c>
      <c r="J2051" s="302">
        <v>0</v>
      </c>
      <c r="K2051" s="275" t="s">
        <v>333</v>
      </c>
      <c r="L2051" s="302">
        <v>5.55</v>
      </c>
      <c r="O2051" s="40"/>
      <c r="P2051" s="40"/>
      <c r="Q2051" s="40"/>
      <c r="R2051" s="40"/>
      <c r="S2051" s="40"/>
      <c r="T2051" s="40"/>
      <c r="U2051" s="40"/>
      <c r="V2051" s="40"/>
      <c r="W2051" s="40"/>
      <c r="X2051" s="40"/>
      <c r="Y2051" s="40"/>
    </row>
    <row r="2052" spans="1:25" ht="15" customHeight="1" thickBot="1" x14ac:dyDescent="0.25">
      <c r="A2052" s="40"/>
      <c r="B2052" s="275"/>
      <c r="C2052" s="275"/>
      <c r="D2052" s="275"/>
      <c r="E2052" s="275"/>
      <c r="F2052" s="275"/>
      <c r="G2052" s="275" t="s">
        <v>334</v>
      </c>
      <c r="H2052" s="302">
        <v>3.67</v>
      </c>
      <c r="I2052" s="409"/>
      <c r="J2052" s="409" t="s">
        <v>335</v>
      </c>
      <c r="K2052" s="275"/>
      <c r="L2052" s="302">
        <v>21.35</v>
      </c>
      <c r="O2052" s="40"/>
      <c r="P2052" s="40"/>
      <c r="Q2052" s="40"/>
      <c r="R2052" s="40"/>
      <c r="S2052" s="40"/>
      <c r="T2052" s="40"/>
      <c r="U2052" s="40"/>
      <c r="V2052" s="40"/>
      <c r="W2052" s="40"/>
      <c r="X2052" s="40"/>
      <c r="Y2052" s="40"/>
    </row>
    <row r="2053" spans="1:25" ht="15" customHeight="1" thickTop="1" x14ac:dyDescent="0.2">
      <c r="A2053" s="40"/>
      <c r="B2053" s="289"/>
      <c r="C2053" s="289"/>
      <c r="D2053" s="289"/>
      <c r="E2053" s="289"/>
      <c r="F2053" s="289"/>
      <c r="G2053" s="289"/>
      <c r="H2053" s="289"/>
      <c r="I2053" s="289"/>
      <c r="J2053" s="289"/>
      <c r="K2053" s="289"/>
      <c r="L2053" s="289"/>
      <c r="O2053" s="40"/>
      <c r="P2053" s="40"/>
      <c r="Q2053" s="40"/>
      <c r="R2053" s="40"/>
      <c r="S2053" s="40"/>
      <c r="T2053" s="40"/>
      <c r="U2053" s="40"/>
      <c r="V2053" s="40"/>
      <c r="W2053" s="40"/>
      <c r="X2053" s="40"/>
      <c r="Y2053" s="40"/>
    </row>
    <row r="2054" spans="1:25" ht="15" customHeight="1" x14ac:dyDescent="0.2">
      <c r="A2054" s="40"/>
      <c r="B2054" s="276" t="s">
        <v>2816</v>
      </c>
      <c r="C2054" s="277" t="s">
        <v>28</v>
      </c>
      <c r="D2054" s="276" t="s">
        <v>29</v>
      </c>
      <c r="E2054" s="276" t="s">
        <v>30</v>
      </c>
      <c r="F2054" s="405" t="s">
        <v>318</v>
      </c>
      <c r="G2054" s="405"/>
      <c r="H2054" s="284" t="s">
        <v>31</v>
      </c>
      <c r="I2054" s="277" t="s">
        <v>32</v>
      </c>
      <c r="J2054" s="277" t="s">
        <v>2407</v>
      </c>
      <c r="K2054" s="277" t="s">
        <v>33</v>
      </c>
      <c r="L2054" s="277" t="s">
        <v>35</v>
      </c>
      <c r="O2054" s="40"/>
      <c r="P2054" s="40"/>
      <c r="Q2054" s="40"/>
      <c r="R2054" s="40"/>
      <c r="S2054" s="40"/>
      <c r="T2054" s="40"/>
      <c r="U2054" s="40"/>
      <c r="V2054" s="40"/>
      <c r="W2054" s="40"/>
      <c r="X2054" s="40"/>
      <c r="Y2054" s="40"/>
    </row>
    <row r="2055" spans="1:25" ht="15" customHeight="1" x14ac:dyDescent="0.2">
      <c r="A2055" s="40"/>
      <c r="B2055" s="273" t="s">
        <v>319</v>
      </c>
      <c r="C2055" s="286" t="s">
        <v>1539</v>
      </c>
      <c r="D2055" s="273" t="s">
        <v>40</v>
      </c>
      <c r="E2055" s="273" t="s">
        <v>1540</v>
      </c>
      <c r="F2055" s="403" t="s">
        <v>343</v>
      </c>
      <c r="G2055" s="403"/>
      <c r="H2055" s="285" t="s">
        <v>44</v>
      </c>
      <c r="I2055" s="288">
        <v>1</v>
      </c>
      <c r="J2055" s="287"/>
      <c r="K2055" s="287">
        <v>9.76</v>
      </c>
      <c r="L2055" s="287">
        <v>9.76</v>
      </c>
      <c r="O2055" s="40"/>
      <c r="P2055" s="40"/>
      <c r="Q2055" s="40"/>
      <c r="R2055" s="40"/>
      <c r="S2055" s="40"/>
      <c r="T2055" s="40"/>
      <c r="U2055" s="40"/>
      <c r="V2055" s="40"/>
      <c r="W2055" s="40"/>
      <c r="X2055" s="40"/>
      <c r="Y2055" s="40"/>
    </row>
    <row r="2056" spans="1:25" ht="15" customHeight="1" x14ac:dyDescent="0.2">
      <c r="A2056" s="40"/>
      <c r="B2056" s="278" t="s">
        <v>321</v>
      </c>
      <c r="C2056" s="291" t="s">
        <v>371</v>
      </c>
      <c r="D2056" s="278" t="s">
        <v>40</v>
      </c>
      <c r="E2056" s="278" t="s">
        <v>372</v>
      </c>
      <c r="F2056" s="407" t="s">
        <v>324</v>
      </c>
      <c r="G2056" s="407"/>
      <c r="H2056" s="290" t="s">
        <v>325</v>
      </c>
      <c r="I2056" s="294">
        <v>6.59E-2</v>
      </c>
      <c r="J2056" s="294">
        <v>0</v>
      </c>
      <c r="K2056" s="292">
        <v>29.16</v>
      </c>
      <c r="L2056" s="292">
        <v>1.92</v>
      </c>
      <c r="O2056" s="40"/>
      <c r="P2056" s="40"/>
      <c r="Q2056" s="40"/>
      <c r="R2056" s="40"/>
      <c r="S2056" s="40"/>
      <c r="T2056" s="40"/>
      <c r="U2056" s="40"/>
      <c r="V2056" s="40"/>
      <c r="W2056" s="40"/>
      <c r="X2056" s="40"/>
      <c r="Y2056" s="40"/>
    </row>
    <row r="2057" spans="1:25" ht="15" customHeight="1" x14ac:dyDescent="0.2">
      <c r="A2057" s="40"/>
      <c r="B2057" s="278" t="s">
        <v>321</v>
      </c>
      <c r="C2057" s="291" t="s">
        <v>369</v>
      </c>
      <c r="D2057" s="278" t="s">
        <v>40</v>
      </c>
      <c r="E2057" s="278" t="s">
        <v>370</v>
      </c>
      <c r="F2057" s="407" t="s">
        <v>324</v>
      </c>
      <c r="G2057" s="407"/>
      <c r="H2057" s="290" t="s">
        <v>325</v>
      </c>
      <c r="I2057" s="294">
        <v>6.59E-2</v>
      </c>
      <c r="J2057" s="294">
        <v>0</v>
      </c>
      <c r="K2057" s="292">
        <v>23.75</v>
      </c>
      <c r="L2057" s="292">
        <v>1.56</v>
      </c>
      <c r="O2057" s="40"/>
      <c r="P2057" s="40"/>
      <c r="Q2057" s="40"/>
      <c r="R2057" s="40"/>
      <c r="S2057" s="40"/>
      <c r="T2057" s="40"/>
      <c r="U2057" s="40"/>
      <c r="V2057" s="40"/>
      <c r="W2057" s="40"/>
      <c r="X2057" s="40"/>
      <c r="Y2057" s="40"/>
    </row>
    <row r="2058" spans="1:25" ht="15" customHeight="1" x14ac:dyDescent="0.2">
      <c r="A2058" s="40"/>
      <c r="B2058" s="274" t="s">
        <v>347</v>
      </c>
      <c r="C2058" s="296" t="s">
        <v>1722</v>
      </c>
      <c r="D2058" s="274" t="s">
        <v>40</v>
      </c>
      <c r="E2058" s="274" t="s">
        <v>1723</v>
      </c>
      <c r="F2058" s="404" t="s">
        <v>348</v>
      </c>
      <c r="G2058" s="404"/>
      <c r="H2058" s="295" t="s">
        <v>44</v>
      </c>
      <c r="I2058" s="298">
        <v>1</v>
      </c>
      <c r="J2058" s="298">
        <v>0</v>
      </c>
      <c r="K2058" s="297">
        <v>4.29</v>
      </c>
      <c r="L2058" s="297">
        <v>4.29</v>
      </c>
      <c r="O2058" s="40"/>
      <c r="P2058" s="40"/>
      <c r="Q2058" s="40"/>
      <c r="R2058" s="40"/>
      <c r="S2058" s="40"/>
      <c r="T2058" s="40"/>
      <c r="U2058" s="40"/>
      <c r="V2058" s="40"/>
      <c r="W2058" s="40"/>
      <c r="X2058" s="40"/>
      <c r="Y2058" s="40"/>
    </row>
    <row r="2059" spans="1:25" ht="15" customHeight="1" x14ac:dyDescent="0.2">
      <c r="A2059" s="40"/>
      <c r="B2059" s="274" t="s">
        <v>347</v>
      </c>
      <c r="C2059" s="296" t="s">
        <v>632</v>
      </c>
      <c r="D2059" s="274" t="s">
        <v>40</v>
      </c>
      <c r="E2059" s="274" t="s">
        <v>633</v>
      </c>
      <c r="F2059" s="404" t="s">
        <v>348</v>
      </c>
      <c r="G2059" s="404"/>
      <c r="H2059" s="295" t="s">
        <v>44</v>
      </c>
      <c r="I2059" s="298">
        <v>1.4999999999999999E-2</v>
      </c>
      <c r="J2059" s="298">
        <v>0</v>
      </c>
      <c r="K2059" s="297">
        <v>77.760000000000005</v>
      </c>
      <c r="L2059" s="297">
        <v>1.1599999999999999</v>
      </c>
      <c r="O2059" s="40"/>
      <c r="P2059" s="40"/>
      <c r="Q2059" s="40"/>
      <c r="R2059" s="40"/>
      <c r="S2059" s="40"/>
      <c r="T2059" s="40"/>
      <c r="U2059" s="40"/>
      <c r="V2059" s="40"/>
      <c r="W2059" s="40"/>
      <c r="X2059" s="40"/>
      <c r="Y2059" s="40"/>
    </row>
    <row r="2060" spans="1:25" ht="15" customHeight="1" x14ac:dyDescent="0.2">
      <c r="A2060" s="40"/>
      <c r="B2060" s="274" t="s">
        <v>347</v>
      </c>
      <c r="C2060" s="296" t="s">
        <v>373</v>
      </c>
      <c r="D2060" s="274" t="s">
        <v>40</v>
      </c>
      <c r="E2060" s="274" t="s">
        <v>374</v>
      </c>
      <c r="F2060" s="404" t="s">
        <v>348</v>
      </c>
      <c r="G2060" s="404"/>
      <c r="H2060" s="295" t="s">
        <v>44</v>
      </c>
      <c r="I2060" s="298">
        <v>1.18E-2</v>
      </c>
      <c r="J2060" s="298">
        <v>0</v>
      </c>
      <c r="K2060" s="297">
        <v>68.63</v>
      </c>
      <c r="L2060" s="297">
        <v>0.8</v>
      </c>
      <c r="O2060" s="40"/>
      <c r="P2060" s="40"/>
      <c r="Q2060" s="40"/>
      <c r="R2060" s="40"/>
      <c r="S2060" s="40"/>
      <c r="T2060" s="40"/>
      <c r="U2060" s="40"/>
      <c r="V2060" s="40"/>
      <c r="W2060" s="40"/>
      <c r="X2060" s="40"/>
      <c r="Y2060" s="40"/>
    </row>
    <row r="2061" spans="1:25" ht="15" customHeight="1" x14ac:dyDescent="0.2">
      <c r="A2061" s="40"/>
      <c r="B2061" s="274" t="s">
        <v>347</v>
      </c>
      <c r="C2061" s="296" t="s">
        <v>629</v>
      </c>
      <c r="D2061" s="274" t="s">
        <v>40</v>
      </c>
      <c r="E2061" s="274" t="s">
        <v>3866</v>
      </c>
      <c r="F2061" s="404" t="s">
        <v>348</v>
      </c>
      <c r="G2061" s="404"/>
      <c r="H2061" s="295" t="s">
        <v>44</v>
      </c>
      <c r="I2061" s="298">
        <v>1.49E-2</v>
      </c>
      <c r="J2061" s="298">
        <v>0</v>
      </c>
      <c r="K2061" s="297">
        <v>2.54</v>
      </c>
      <c r="L2061" s="297">
        <v>0.03</v>
      </c>
      <c r="O2061" s="40"/>
      <c r="P2061" s="40"/>
      <c r="Q2061" s="40"/>
      <c r="R2061" s="40"/>
      <c r="S2061" s="40"/>
      <c r="T2061" s="40"/>
      <c r="U2061" s="40"/>
      <c r="V2061" s="40"/>
      <c r="W2061" s="40"/>
      <c r="X2061" s="40"/>
      <c r="Y2061" s="40"/>
    </row>
    <row r="2062" spans="1:25" ht="15" customHeight="1" x14ac:dyDescent="0.2">
      <c r="A2062" s="40"/>
      <c r="B2062" s="275"/>
      <c r="C2062" s="275"/>
      <c r="D2062" s="275"/>
      <c r="E2062" s="275"/>
      <c r="F2062" s="275"/>
      <c r="G2062" s="275" t="s">
        <v>331</v>
      </c>
      <c r="H2062" s="302">
        <v>2.8</v>
      </c>
      <c r="I2062" s="275" t="s">
        <v>332</v>
      </c>
      <c r="J2062" s="302">
        <v>0</v>
      </c>
      <c r="K2062" s="275" t="s">
        <v>333</v>
      </c>
      <c r="L2062" s="302">
        <v>2.8</v>
      </c>
      <c r="O2062" s="40"/>
      <c r="P2062" s="40"/>
      <c r="Q2062" s="40"/>
      <c r="R2062" s="40"/>
      <c r="S2062" s="40"/>
      <c r="T2062" s="40"/>
      <c r="U2062" s="40"/>
      <c r="V2062" s="40"/>
      <c r="W2062" s="40"/>
      <c r="X2062" s="40"/>
      <c r="Y2062" s="40"/>
    </row>
    <row r="2063" spans="1:25" ht="15" customHeight="1" thickBot="1" x14ac:dyDescent="0.25">
      <c r="A2063" s="40"/>
      <c r="B2063" s="275"/>
      <c r="C2063" s="275"/>
      <c r="D2063" s="275"/>
      <c r="E2063" s="275"/>
      <c r="F2063" s="275"/>
      <c r="G2063" s="275" t="s">
        <v>334</v>
      </c>
      <c r="H2063" s="302">
        <v>2.0299999999999998</v>
      </c>
      <c r="I2063" s="409"/>
      <c r="J2063" s="409" t="s">
        <v>335</v>
      </c>
      <c r="K2063" s="275"/>
      <c r="L2063" s="302">
        <v>11.79</v>
      </c>
      <c r="O2063" s="40"/>
      <c r="P2063" s="40"/>
      <c r="Q2063" s="40"/>
      <c r="R2063" s="40"/>
      <c r="S2063" s="40"/>
      <c r="T2063" s="40"/>
      <c r="U2063" s="40"/>
      <c r="V2063" s="40"/>
      <c r="W2063" s="40"/>
      <c r="X2063" s="40"/>
      <c r="Y2063" s="40"/>
    </row>
    <row r="2064" spans="1:25" ht="15" customHeight="1" thickTop="1" x14ac:dyDescent="0.2">
      <c r="A2064" s="40"/>
      <c r="B2064" s="289"/>
      <c r="C2064" s="289"/>
      <c r="D2064" s="289"/>
      <c r="E2064" s="289"/>
      <c r="F2064" s="289"/>
      <c r="G2064" s="289"/>
      <c r="H2064" s="289"/>
      <c r="I2064" s="289"/>
      <c r="J2064" s="289"/>
      <c r="K2064" s="289"/>
      <c r="L2064" s="289"/>
      <c r="O2064" s="40"/>
      <c r="P2064" s="40"/>
      <c r="Q2064" s="40"/>
      <c r="R2064" s="40"/>
      <c r="S2064" s="40"/>
      <c r="T2064" s="40"/>
      <c r="U2064" s="40"/>
      <c r="V2064" s="40"/>
      <c r="W2064" s="40"/>
      <c r="X2064" s="40"/>
      <c r="Y2064" s="40"/>
    </row>
    <row r="2065" spans="1:25" ht="15" customHeight="1" x14ac:dyDescent="0.2">
      <c r="A2065" s="40"/>
      <c r="B2065" s="276" t="s">
        <v>2817</v>
      </c>
      <c r="C2065" s="277" t="s">
        <v>28</v>
      </c>
      <c r="D2065" s="276" t="s">
        <v>29</v>
      </c>
      <c r="E2065" s="276" t="s">
        <v>30</v>
      </c>
      <c r="F2065" s="405" t="s">
        <v>318</v>
      </c>
      <c r="G2065" s="405"/>
      <c r="H2065" s="284" t="s">
        <v>31</v>
      </c>
      <c r="I2065" s="277" t="s">
        <v>32</v>
      </c>
      <c r="J2065" s="277" t="s">
        <v>2407</v>
      </c>
      <c r="K2065" s="277" t="s">
        <v>33</v>
      </c>
      <c r="L2065" s="277" t="s">
        <v>35</v>
      </c>
      <c r="O2065" s="40"/>
      <c r="P2065" s="40"/>
      <c r="Q2065" s="40"/>
      <c r="R2065" s="40"/>
      <c r="S2065" s="40"/>
      <c r="T2065" s="40"/>
      <c r="U2065" s="40"/>
      <c r="V2065" s="40"/>
      <c r="W2065" s="40"/>
      <c r="X2065" s="40"/>
      <c r="Y2065" s="40"/>
    </row>
    <row r="2066" spans="1:25" ht="15" customHeight="1" x14ac:dyDescent="0.2">
      <c r="A2066" s="40"/>
      <c r="B2066" s="273" t="s">
        <v>319</v>
      </c>
      <c r="C2066" s="286" t="s">
        <v>1541</v>
      </c>
      <c r="D2066" s="273" t="s">
        <v>40</v>
      </c>
      <c r="E2066" s="273" t="s">
        <v>1542</v>
      </c>
      <c r="F2066" s="403" t="s">
        <v>343</v>
      </c>
      <c r="G2066" s="403"/>
      <c r="H2066" s="285" t="s">
        <v>44</v>
      </c>
      <c r="I2066" s="288">
        <v>1</v>
      </c>
      <c r="J2066" s="287"/>
      <c r="K2066" s="287">
        <v>7.86</v>
      </c>
      <c r="L2066" s="287">
        <v>7.86</v>
      </c>
      <c r="O2066" s="40"/>
      <c r="P2066" s="40"/>
      <c r="Q2066" s="40"/>
      <c r="R2066" s="40"/>
      <c r="S2066" s="40"/>
      <c r="T2066" s="40"/>
      <c r="U2066" s="40"/>
      <c r="V2066" s="40"/>
      <c r="W2066" s="40"/>
      <c r="X2066" s="40"/>
      <c r="Y2066" s="40"/>
    </row>
    <row r="2067" spans="1:25" ht="15" customHeight="1" x14ac:dyDescent="0.2">
      <c r="A2067" s="40"/>
      <c r="B2067" s="278" t="s">
        <v>321</v>
      </c>
      <c r="C2067" s="291" t="s">
        <v>371</v>
      </c>
      <c r="D2067" s="278" t="s">
        <v>40</v>
      </c>
      <c r="E2067" s="278" t="s">
        <v>372</v>
      </c>
      <c r="F2067" s="407" t="s">
        <v>324</v>
      </c>
      <c r="G2067" s="407"/>
      <c r="H2067" s="290" t="s">
        <v>325</v>
      </c>
      <c r="I2067" s="294">
        <v>7.0599999999999996E-2</v>
      </c>
      <c r="J2067" s="294">
        <v>0</v>
      </c>
      <c r="K2067" s="292">
        <v>29.16</v>
      </c>
      <c r="L2067" s="292">
        <v>2.0499999999999998</v>
      </c>
      <c r="O2067" s="40"/>
      <c r="P2067" s="40"/>
      <c r="Q2067" s="40"/>
      <c r="R2067" s="40"/>
      <c r="S2067" s="40"/>
      <c r="T2067" s="40"/>
      <c r="U2067" s="40"/>
      <c r="V2067" s="40"/>
      <c r="W2067" s="40"/>
      <c r="X2067" s="40"/>
      <c r="Y2067" s="40"/>
    </row>
    <row r="2068" spans="1:25" ht="15" customHeight="1" x14ac:dyDescent="0.2">
      <c r="A2068" s="40"/>
      <c r="B2068" s="278" t="s">
        <v>321</v>
      </c>
      <c r="C2068" s="291" t="s">
        <v>369</v>
      </c>
      <c r="D2068" s="278" t="s">
        <v>40</v>
      </c>
      <c r="E2068" s="278" t="s">
        <v>370</v>
      </c>
      <c r="F2068" s="407" t="s">
        <v>324</v>
      </c>
      <c r="G2068" s="407"/>
      <c r="H2068" s="290" t="s">
        <v>325</v>
      </c>
      <c r="I2068" s="294">
        <v>7.0599999999999996E-2</v>
      </c>
      <c r="J2068" s="294">
        <v>0</v>
      </c>
      <c r="K2068" s="292">
        <v>23.75</v>
      </c>
      <c r="L2068" s="292">
        <v>1.67</v>
      </c>
      <c r="O2068" s="40"/>
      <c r="P2068" s="40"/>
      <c r="Q2068" s="40"/>
      <c r="R2068" s="40"/>
      <c r="S2068" s="40"/>
      <c r="T2068" s="40"/>
      <c r="U2068" s="40"/>
      <c r="V2068" s="40"/>
      <c r="W2068" s="40"/>
      <c r="X2068" s="40"/>
      <c r="Y2068" s="40"/>
    </row>
    <row r="2069" spans="1:25" ht="15" customHeight="1" x14ac:dyDescent="0.2">
      <c r="A2069" s="40"/>
      <c r="B2069" s="274" t="s">
        <v>347</v>
      </c>
      <c r="C2069" s="296" t="s">
        <v>638</v>
      </c>
      <c r="D2069" s="274" t="s">
        <v>40</v>
      </c>
      <c r="E2069" s="274" t="s">
        <v>639</v>
      </c>
      <c r="F2069" s="404" t="s">
        <v>348</v>
      </c>
      <c r="G2069" s="404"/>
      <c r="H2069" s="295" t="s">
        <v>44</v>
      </c>
      <c r="I2069" s="298">
        <v>1</v>
      </c>
      <c r="J2069" s="298">
        <v>0</v>
      </c>
      <c r="K2069" s="297">
        <v>3.02</v>
      </c>
      <c r="L2069" s="297">
        <v>3.02</v>
      </c>
      <c r="O2069" s="40"/>
      <c r="P2069" s="40"/>
      <c r="Q2069" s="40"/>
      <c r="R2069" s="40"/>
      <c r="S2069" s="40"/>
      <c r="T2069" s="40"/>
      <c r="U2069" s="40"/>
      <c r="V2069" s="40"/>
      <c r="W2069" s="40"/>
      <c r="X2069" s="40"/>
      <c r="Y2069" s="40"/>
    </row>
    <row r="2070" spans="1:25" ht="15" customHeight="1" x14ac:dyDescent="0.2">
      <c r="A2070" s="40"/>
      <c r="B2070" s="274" t="s">
        <v>347</v>
      </c>
      <c r="C2070" s="296" t="s">
        <v>632</v>
      </c>
      <c r="D2070" s="274" t="s">
        <v>40</v>
      </c>
      <c r="E2070" s="274" t="s">
        <v>633</v>
      </c>
      <c r="F2070" s="404" t="s">
        <v>348</v>
      </c>
      <c r="G2070" s="404"/>
      <c r="H2070" s="295" t="s">
        <v>44</v>
      </c>
      <c r="I2070" s="298">
        <v>8.0000000000000002E-3</v>
      </c>
      <c r="J2070" s="298">
        <v>0</v>
      </c>
      <c r="K2070" s="297">
        <v>77.760000000000005</v>
      </c>
      <c r="L2070" s="297">
        <v>0.62</v>
      </c>
      <c r="O2070" s="40"/>
      <c r="P2070" s="40"/>
      <c r="Q2070" s="40"/>
      <c r="R2070" s="40"/>
      <c r="S2070" s="40"/>
      <c r="T2070" s="40"/>
      <c r="U2070" s="40"/>
      <c r="V2070" s="40"/>
      <c r="W2070" s="40"/>
      <c r="X2070" s="40"/>
      <c r="Y2070" s="40"/>
    </row>
    <row r="2071" spans="1:25" ht="15" customHeight="1" x14ac:dyDescent="0.2">
      <c r="A2071" s="40"/>
      <c r="B2071" s="274" t="s">
        <v>347</v>
      </c>
      <c r="C2071" s="296" t="s">
        <v>373</v>
      </c>
      <c r="D2071" s="274" t="s">
        <v>40</v>
      </c>
      <c r="E2071" s="274" t="s">
        <v>374</v>
      </c>
      <c r="F2071" s="404" t="s">
        <v>348</v>
      </c>
      <c r="G2071" s="404"/>
      <c r="H2071" s="295" t="s">
        <v>44</v>
      </c>
      <c r="I2071" s="298">
        <v>7.1000000000000004E-3</v>
      </c>
      <c r="J2071" s="298">
        <v>0</v>
      </c>
      <c r="K2071" s="297">
        <v>68.63</v>
      </c>
      <c r="L2071" s="297">
        <v>0.48</v>
      </c>
      <c r="O2071" s="40"/>
      <c r="P2071" s="40"/>
      <c r="Q2071" s="40"/>
      <c r="R2071" s="40"/>
      <c r="S2071" s="40"/>
      <c r="T2071" s="40"/>
      <c r="U2071" s="40"/>
      <c r="V2071" s="40"/>
      <c r="W2071" s="40"/>
      <c r="X2071" s="40"/>
      <c r="Y2071" s="40"/>
    </row>
    <row r="2072" spans="1:25" ht="15" customHeight="1" x14ac:dyDescent="0.2">
      <c r="A2072" s="40"/>
      <c r="B2072" s="274" t="s">
        <v>347</v>
      </c>
      <c r="C2072" s="296" t="s">
        <v>629</v>
      </c>
      <c r="D2072" s="274" t="s">
        <v>40</v>
      </c>
      <c r="E2072" s="274" t="s">
        <v>3866</v>
      </c>
      <c r="F2072" s="404" t="s">
        <v>348</v>
      </c>
      <c r="G2072" s="404"/>
      <c r="H2072" s="295" t="s">
        <v>44</v>
      </c>
      <c r="I2072" s="298">
        <v>1.0800000000000001E-2</v>
      </c>
      <c r="J2072" s="298">
        <v>0</v>
      </c>
      <c r="K2072" s="297">
        <v>2.54</v>
      </c>
      <c r="L2072" s="297">
        <v>0.02</v>
      </c>
      <c r="O2072" s="40"/>
      <c r="P2072" s="40"/>
      <c r="Q2072" s="40"/>
      <c r="R2072" s="40"/>
      <c r="S2072" s="40"/>
      <c r="T2072" s="40"/>
      <c r="U2072" s="40"/>
      <c r="V2072" s="40"/>
      <c r="W2072" s="40"/>
      <c r="X2072" s="40"/>
      <c r="Y2072" s="40"/>
    </row>
    <row r="2073" spans="1:25" ht="15" customHeight="1" x14ac:dyDescent="0.2">
      <c r="A2073" s="40"/>
      <c r="B2073" s="275"/>
      <c r="C2073" s="275"/>
      <c r="D2073" s="275"/>
      <c r="E2073" s="275"/>
      <c r="F2073" s="275"/>
      <c r="G2073" s="275" t="s">
        <v>331</v>
      </c>
      <c r="H2073" s="302">
        <v>3</v>
      </c>
      <c r="I2073" s="275" t="s">
        <v>332</v>
      </c>
      <c r="J2073" s="302">
        <v>0</v>
      </c>
      <c r="K2073" s="275" t="s">
        <v>333</v>
      </c>
      <c r="L2073" s="302">
        <v>3</v>
      </c>
      <c r="O2073" s="40"/>
      <c r="P2073" s="40"/>
      <c r="Q2073" s="40"/>
      <c r="R2073" s="40"/>
      <c r="S2073" s="40"/>
      <c r="T2073" s="40"/>
      <c r="U2073" s="40"/>
      <c r="V2073" s="40"/>
      <c r="W2073" s="40"/>
      <c r="X2073" s="40"/>
      <c r="Y2073" s="40"/>
    </row>
    <row r="2074" spans="1:25" ht="15" customHeight="1" thickBot="1" x14ac:dyDescent="0.25">
      <c r="A2074" s="40"/>
      <c r="B2074" s="275"/>
      <c r="C2074" s="275"/>
      <c r="D2074" s="275"/>
      <c r="E2074" s="275"/>
      <c r="F2074" s="275"/>
      <c r="G2074" s="275" t="s">
        <v>334</v>
      </c>
      <c r="H2074" s="302">
        <v>1.63</v>
      </c>
      <c r="I2074" s="409"/>
      <c r="J2074" s="409" t="s">
        <v>335</v>
      </c>
      <c r="K2074" s="275"/>
      <c r="L2074" s="302">
        <v>9.49</v>
      </c>
      <c r="O2074" s="40"/>
      <c r="P2074" s="40"/>
      <c r="Q2074" s="40"/>
      <c r="R2074" s="40"/>
      <c r="S2074" s="40"/>
      <c r="T2074" s="40"/>
      <c r="U2074" s="40"/>
      <c r="V2074" s="40"/>
      <c r="W2074" s="40"/>
      <c r="X2074" s="40"/>
      <c r="Y2074" s="40"/>
    </row>
    <row r="2075" spans="1:25" ht="15" customHeight="1" thickTop="1" x14ac:dyDescent="0.2">
      <c r="A2075" s="40"/>
      <c r="B2075" s="289"/>
      <c r="C2075" s="289"/>
      <c r="D2075" s="289"/>
      <c r="E2075" s="289"/>
      <c r="F2075" s="289"/>
      <c r="G2075" s="289"/>
      <c r="H2075" s="289"/>
      <c r="I2075" s="289"/>
      <c r="J2075" s="289"/>
      <c r="K2075" s="289"/>
      <c r="L2075" s="289"/>
      <c r="O2075" s="40"/>
      <c r="P2075" s="40"/>
      <c r="Q2075" s="40"/>
      <c r="R2075" s="40"/>
      <c r="S2075" s="40"/>
      <c r="T2075" s="40"/>
      <c r="U2075" s="40"/>
      <c r="V2075" s="40"/>
      <c r="W2075" s="40"/>
      <c r="X2075" s="40"/>
      <c r="Y2075" s="40"/>
    </row>
    <row r="2076" spans="1:25" ht="15" customHeight="1" x14ac:dyDescent="0.2">
      <c r="A2076" s="40"/>
      <c r="B2076" s="276" t="s">
        <v>2818</v>
      </c>
      <c r="C2076" s="277" t="s">
        <v>28</v>
      </c>
      <c r="D2076" s="276" t="s">
        <v>29</v>
      </c>
      <c r="E2076" s="276" t="s">
        <v>30</v>
      </c>
      <c r="F2076" s="405" t="s">
        <v>318</v>
      </c>
      <c r="G2076" s="405"/>
      <c r="H2076" s="284" t="s">
        <v>31</v>
      </c>
      <c r="I2076" s="277" t="s">
        <v>32</v>
      </c>
      <c r="J2076" s="277" t="s">
        <v>2407</v>
      </c>
      <c r="K2076" s="277" t="s">
        <v>33</v>
      </c>
      <c r="L2076" s="277" t="s">
        <v>35</v>
      </c>
      <c r="O2076" s="40"/>
      <c r="P2076" s="40"/>
      <c r="Q2076" s="40"/>
      <c r="R2076" s="40"/>
      <c r="S2076" s="40"/>
      <c r="T2076" s="40"/>
      <c r="U2076" s="40"/>
      <c r="V2076" s="40"/>
      <c r="W2076" s="40"/>
      <c r="X2076" s="40"/>
      <c r="Y2076" s="40"/>
    </row>
    <row r="2077" spans="1:25" ht="15" customHeight="1" x14ac:dyDescent="0.2">
      <c r="A2077" s="40"/>
      <c r="B2077" s="273" t="s">
        <v>319</v>
      </c>
      <c r="C2077" s="286" t="s">
        <v>1543</v>
      </c>
      <c r="D2077" s="273" t="s">
        <v>40</v>
      </c>
      <c r="E2077" s="273" t="s">
        <v>1544</v>
      </c>
      <c r="F2077" s="403" t="s">
        <v>343</v>
      </c>
      <c r="G2077" s="403"/>
      <c r="H2077" s="285" t="s">
        <v>44</v>
      </c>
      <c r="I2077" s="288">
        <v>1</v>
      </c>
      <c r="J2077" s="287"/>
      <c r="K2077" s="287">
        <v>13.29</v>
      </c>
      <c r="L2077" s="287">
        <v>13.29</v>
      </c>
      <c r="O2077" s="40"/>
      <c r="P2077" s="40"/>
      <c r="Q2077" s="40"/>
      <c r="R2077" s="40"/>
      <c r="S2077" s="40"/>
      <c r="T2077" s="40"/>
      <c r="U2077" s="40"/>
      <c r="V2077" s="40"/>
      <c r="W2077" s="40"/>
      <c r="X2077" s="40"/>
      <c r="Y2077" s="40"/>
    </row>
    <row r="2078" spans="1:25" ht="15" customHeight="1" x14ac:dyDescent="0.2">
      <c r="A2078" s="40"/>
      <c r="B2078" s="278" t="s">
        <v>321</v>
      </c>
      <c r="C2078" s="291" t="s">
        <v>369</v>
      </c>
      <c r="D2078" s="278" t="s">
        <v>40</v>
      </c>
      <c r="E2078" s="278" t="s">
        <v>370</v>
      </c>
      <c r="F2078" s="407" t="s">
        <v>324</v>
      </c>
      <c r="G2078" s="407"/>
      <c r="H2078" s="290" t="s">
        <v>325</v>
      </c>
      <c r="I2078" s="294">
        <v>0.1013</v>
      </c>
      <c r="J2078" s="294">
        <v>0</v>
      </c>
      <c r="K2078" s="292">
        <v>23.75</v>
      </c>
      <c r="L2078" s="292">
        <v>2.4</v>
      </c>
      <c r="O2078" s="40"/>
      <c r="P2078" s="40"/>
      <c r="Q2078" s="40"/>
      <c r="R2078" s="40"/>
      <c r="S2078" s="40"/>
      <c r="T2078" s="40"/>
      <c r="U2078" s="40"/>
      <c r="V2078" s="40"/>
      <c r="W2078" s="40"/>
      <c r="X2078" s="40"/>
      <c r="Y2078" s="40"/>
    </row>
    <row r="2079" spans="1:25" ht="15" customHeight="1" x14ac:dyDescent="0.2">
      <c r="A2079" s="40"/>
      <c r="B2079" s="278" t="s">
        <v>321</v>
      </c>
      <c r="C2079" s="291" t="s">
        <v>371</v>
      </c>
      <c r="D2079" s="278" t="s">
        <v>40</v>
      </c>
      <c r="E2079" s="278" t="s">
        <v>372</v>
      </c>
      <c r="F2079" s="407" t="s">
        <v>324</v>
      </c>
      <c r="G2079" s="407"/>
      <c r="H2079" s="290" t="s">
        <v>325</v>
      </c>
      <c r="I2079" s="294">
        <v>0.1013</v>
      </c>
      <c r="J2079" s="294">
        <v>0</v>
      </c>
      <c r="K2079" s="292">
        <v>29.16</v>
      </c>
      <c r="L2079" s="292">
        <v>2.95</v>
      </c>
      <c r="O2079" s="40"/>
      <c r="P2079" s="40"/>
      <c r="Q2079" s="40"/>
      <c r="R2079" s="40"/>
      <c r="S2079" s="40"/>
      <c r="T2079" s="40"/>
      <c r="U2079" s="40"/>
      <c r="V2079" s="40"/>
      <c r="W2079" s="40"/>
      <c r="X2079" s="40"/>
      <c r="Y2079" s="40"/>
    </row>
    <row r="2080" spans="1:25" ht="15" customHeight="1" x14ac:dyDescent="0.2">
      <c r="A2080" s="40"/>
      <c r="B2080" s="274" t="s">
        <v>347</v>
      </c>
      <c r="C2080" s="296" t="s">
        <v>629</v>
      </c>
      <c r="D2080" s="274" t="s">
        <v>40</v>
      </c>
      <c r="E2080" s="274" t="s">
        <v>3866</v>
      </c>
      <c r="F2080" s="404" t="s">
        <v>348</v>
      </c>
      <c r="G2080" s="404"/>
      <c r="H2080" s="295" t="s">
        <v>44</v>
      </c>
      <c r="I2080" s="298">
        <v>3.3799999999999997E-2</v>
      </c>
      <c r="J2080" s="298">
        <v>0</v>
      </c>
      <c r="K2080" s="297">
        <v>2.54</v>
      </c>
      <c r="L2080" s="297">
        <v>0.08</v>
      </c>
      <c r="O2080" s="40"/>
      <c r="P2080" s="40"/>
      <c r="Q2080" s="40"/>
      <c r="R2080" s="40"/>
      <c r="S2080" s="40"/>
      <c r="T2080" s="40"/>
      <c r="U2080" s="40"/>
      <c r="V2080" s="40"/>
      <c r="W2080" s="40"/>
      <c r="X2080" s="40"/>
      <c r="Y2080" s="40"/>
    </row>
    <row r="2081" spans="1:25" ht="15" customHeight="1" x14ac:dyDescent="0.2">
      <c r="A2081" s="40"/>
      <c r="B2081" s="274" t="s">
        <v>347</v>
      </c>
      <c r="C2081" s="296" t="s">
        <v>632</v>
      </c>
      <c r="D2081" s="274" t="s">
        <v>40</v>
      </c>
      <c r="E2081" s="274" t="s">
        <v>633</v>
      </c>
      <c r="F2081" s="404" t="s">
        <v>348</v>
      </c>
      <c r="G2081" s="404"/>
      <c r="H2081" s="295" t="s">
        <v>44</v>
      </c>
      <c r="I2081" s="298">
        <v>8.0000000000000002E-3</v>
      </c>
      <c r="J2081" s="298">
        <v>0</v>
      </c>
      <c r="K2081" s="297">
        <v>77.760000000000005</v>
      </c>
      <c r="L2081" s="297">
        <v>0.62</v>
      </c>
      <c r="O2081" s="40"/>
      <c r="P2081" s="40"/>
      <c r="Q2081" s="40"/>
      <c r="R2081" s="40"/>
      <c r="S2081" s="40"/>
      <c r="T2081" s="40"/>
      <c r="U2081" s="40"/>
      <c r="V2081" s="40"/>
      <c r="W2081" s="40"/>
      <c r="X2081" s="40"/>
      <c r="Y2081" s="40"/>
    </row>
    <row r="2082" spans="1:25" ht="15" customHeight="1" x14ac:dyDescent="0.2">
      <c r="A2082" s="40"/>
      <c r="B2082" s="274" t="s">
        <v>347</v>
      </c>
      <c r="C2082" s="296" t="s">
        <v>674</v>
      </c>
      <c r="D2082" s="274" t="s">
        <v>40</v>
      </c>
      <c r="E2082" s="274" t="s">
        <v>675</v>
      </c>
      <c r="F2082" s="404" t="s">
        <v>348</v>
      </c>
      <c r="G2082" s="404"/>
      <c r="H2082" s="295" t="s">
        <v>44</v>
      </c>
      <c r="I2082" s="298">
        <v>1</v>
      </c>
      <c r="J2082" s="298">
        <v>0</v>
      </c>
      <c r="K2082" s="297">
        <v>6.76</v>
      </c>
      <c r="L2082" s="297">
        <v>6.76</v>
      </c>
      <c r="O2082" s="40"/>
      <c r="P2082" s="40"/>
      <c r="Q2082" s="40"/>
      <c r="R2082" s="40"/>
      <c r="S2082" s="40"/>
      <c r="T2082" s="40"/>
      <c r="U2082" s="40"/>
      <c r="V2082" s="40"/>
      <c r="W2082" s="40"/>
      <c r="X2082" s="40"/>
      <c r="Y2082" s="40"/>
    </row>
    <row r="2083" spans="1:25" ht="15" customHeight="1" x14ac:dyDescent="0.2">
      <c r="A2083" s="40"/>
      <c r="B2083" s="274" t="s">
        <v>347</v>
      </c>
      <c r="C2083" s="296" t="s">
        <v>373</v>
      </c>
      <c r="D2083" s="274" t="s">
        <v>40</v>
      </c>
      <c r="E2083" s="274" t="s">
        <v>374</v>
      </c>
      <c r="F2083" s="404" t="s">
        <v>348</v>
      </c>
      <c r="G2083" s="404"/>
      <c r="H2083" s="295" t="s">
        <v>44</v>
      </c>
      <c r="I2083" s="298">
        <v>7.1000000000000004E-3</v>
      </c>
      <c r="J2083" s="298">
        <v>0</v>
      </c>
      <c r="K2083" s="297">
        <v>68.63</v>
      </c>
      <c r="L2083" s="297">
        <v>0.48</v>
      </c>
      <c r="O2083" s="40"/>
      <c r="P2083" s="40"/>
      <c r="Q2083" s="40"/>
      <c r="R2083" s="40"/>
      <c r="S2083" s="40"/>
      <c r="T2083" s="40"/>
      <c r="U2083" s="40"/>
      <c r="V2083" s="40"/>
      <c r="W2083" s="40"/>
      <c r="X2083" s="40"/>
      <c r="Y2083" s="40"/>
    </row>
    <row r="2084" spans="1:25" ht="15" customHeight="1" x14ac:dyDescent="0.2">
      <c r="A2084" s="40"/>
      <c r="B2084" s="275"/>
      <c r="C2084" s="275"/>
      <c r="D2084" s="275"/>
      <c r="E2084" s="275"/>
      <c r="F2084" s="275"/>
      <c r="G2084" s="275" t="s">
        <v>331</v>
      </c>
      <c r="H2084" s="302">
        <v>4.3099999999999996</v>
      </c>
      <c r="I2084" s="275" t="s">
        <v>332</v>
      </c>
      <c r="J2084" s="302">
        <v>0</v>
      </c>
      <c r="K2084" s="275" t="s">
        <v>333</v>
      </c>
      <c r="L2084" s="302">
        <v>4.3099999999999996</v>
      </c>
      <c r="O2084" s="40"/>
      <c r="P2084" s="40"/>
      <c r="Q2084" s="40"/>
      <c r="R2084" s="40"/>
      <c r="S2084" s="40"/>
      <c r="T2084" s="40"/>
      <c r="U2084" s="40"/>
      <c r="V2084" s="40"/>
      <c r="W2084" s="40"/>
      <c r="X2084" s="40"/>
      <c r="Y2084" s="40"/>
    </row>
    <row r="2085" spans="1:25" ht="15" customHeight="1" thickBot="1" x14ac:dyDescent="0.25">
      <c r="A2085" s="40"/>
      <c r="B2085" s="275"/>
      <c r="C2085" s="275"/>
      <c r="D2085" s="275"/>
      <c r="E2085" s="275"/>
      <c r="F2085" s="275"/>
      <c r="G2085" s="275" t="s">
        <v>334</v>
      </c>
      <c r="H2085" s="302">
        <v>2.76</v>
      </c>
      <c r="I2085" s="409"/>
      <c r="J2085" s="409" t="s">
        <v>335</v>
      </c>
      <c r="K2085" s="275"/>
      <c r="L2085" s="302">
        <v>16.05</v>
      </c>
      <c r="O2085" s="40"/>
      <c r="P2085" s="40"/>
      <c r="Q2085" s="40"/>
      <c r="R2085" s="40"/>
      <c r="S2085" s="40"/>
      <c r="T2085" s="40"/>
      <c r="U2085" s="40"/>
      <c r="V2085" s="40"/>
      <c r="W2085" s="40"/>
      <c r="X2085" s="40"/>
      <c r="Y2085" s="40"/>
    </row>
    <row r="2086" spans="1:25" ht="15" customHeight="1" thickTop="1" x14ac:dyDescent="0.2">
      <c r="A2086" s="40"/>
      <c r="B2086" s="289"/>
      <c r="C2086" s="289"/>
      <c r="D2086" s="289"/>
      <c r="E2086" s="289"/>
      <c r="F2086" s="289"/>
      <c r="G2086" s="289"/>
      <c r="H2086" s="289"/>
      <c r="I2086" s="289"/>
      <c r="J2086" s="289"/>
      <c r="K2086" s="289"/>
      <c r="L2086" s="289"/>
      <c r="O2086" s="40"/>
      <c r="P2086" s="40"/>
      <c r="Q2086" s="40"/>
      <c r="R2086" s="40"/>
      <c r="S2086" s="40"/>
      <c r="T2086" s="40"/>
      <c r="U2086" s="40"/>
      <c r="V2086" s="40"/>
      <c r="W2086" s="40"/>
      <c r="X2086" s="40"/>
      <c r="Y2086" s="40"/>
    </row>
    <row r="2087" spans="1:25" ht="15" customHeight="1" x14ac:dyDescent="0.2">
      <c r="A2087" s="40"/>
      <c r="B2087" s="276" t="s">
        <v>2819</v>
      </c>
      <c r="C2087" s="277" t="s">
        <v>28</v>
      </c>
      <c r="D2087" s="276" t="s">
        <v>29</v>
      </c>
      <c r="E2087" s="276" t="s">
        <v>30</v>
      </c>
      <c r="F2087" s="405" t="s">
        <v>318</v>
      </c>
      <c r="G2087" s="405"/>
      <c r="H2087" s="284" t="s">
        <v>31</v>
      </c>
      <c r="I2087" s="277" t="s">
        <v>32</v>
      </c>
      <c r="J2087" s="277" t="s">
        <v>2407</v>
      </c>
      <c r="K2087" s="277" t="s">
        <v>33</v>
      </c>
      <c r="L2087" s="277" t="s">
        <v>35</v>
      </c>
      <c r="O2087" s="40"/>
      <c r="P2087" s="40"/>
      <c r="Q2087" s="40"/>
      <c r="R2087" s="40"/>
      <c r="S2087" s="40"/>
      <c r="T2087" s="40"/>
      <c r="U2087" s="40"/>
      <c r="V2087" s="40"/>
      <c r="W2087" s="40"/>
      <c r="X2087" s="40"/>
      <c r="Y2087" s="40"/>
    </row>
    <row r="2088" spans="1:25" ht="15" customHeight="1" x14ac:dyDescent="0.2">
      <c r="A2088" s="40"/>
      <c r="B2088" s="273" t="s">
        <v>319</v>
      </c>
      <c r="C2088" s="286" t="s">
        <v>1545</v>
      </c>
      <c r="D2088" s="273" t="s">
        <v>40</v>
      </c>
      <c r="E2088" s="273" t="s">
        <v>1546</v>
      </c>
      <c r="F2088" s="403" t="s">
        <v>343</v>
      </c>
      <c r="G2088" s="403"/>
      <c r="H2088" s="285" t="s">
        <v>44</v>
      </c>
      <c r="I2088" s="288">
        <v>1</v>
      </c>
      <c r="J2088" s="287"/>
      <c r="K2088" s="287">
        <v>16.079999999999998</v>
      </c>
      <c r="L2088" s="287">
        <v>16.079999999999998</v>
      </c>
      <c r="O2088" s="40"/>
      <c r="P2088" s="40"/>
      <c r="Q2088" s="40"/>
      <c r="R2088" s="40"/>
      <c r="S2088" s="40"/>
      <c r="T2088" s="40"/>
      <c r="U2088" s="40"/>
      <c r="V2088" s="40"/>
      <c r="W2088" s="40"/>
      <c r="X2088" s="40"/>
      <c r="Y2088" s="40"/>
    </row>
    <row r="2089" spans="1:25" ht="15" customHeight="1" x14ac:dyDescent="0.2">
      <c r="A2089" s="40"/>
      <c r="B2089" s="278" t="s">
        <v>321</v>
      </c>
      <c r="C2089" s="291" t="s">
        <v>371</v>
      </c>
      <c r="D2089" s="278" t="s">
        <v>40</v>
      </c>
      <c r="E2089" s="278" t="s">
        <v>372</v>
      </c>
      <c r="F2089" s="407" t="s">
        <v>324</v>
      </c>
      <c r="G2089" s="407"/>
      <c r="H2089" s="290" t="s">
        <v>325</v>
      </c>
      <c r="I2089" s="294">
        <v>4.7100000000000003E-2</v>
      </c>
      <c r="J2089" s="294">
        <v>0</v>
      </c>
      <c r="K2089" s="292">
        <v>29.16</v>
      </c>
      <c r="L2089" s="292">
        <v>1.37</v>
      </c>
      <c r="O2089" s="40"/>
      <c r="P2089" s="40"/>
      <c r="Q2089" s="40"/>
      <c r="R2089" s="40"/>
      <c r="S2089" s="40"/>
      <c r="T2089" s="40"/>
      <c r="U2089" s="40"/>
      <c r="V2089" s="40"/>
      <c r="W2089" s="40"/>
      <c r="X2089" s="40"/>
      <c r="Y2089" s="40"/>
    </row>
    <row r="2090" spans="1:25" ht="15" customHeight="1" x14ac:dyDescent="0.2">
      <c r="A2090" s="40"/>
      <c r="B2090" s="278" t="s">
        <v>321</v>
      </c>
      <c r="C2090" s="291" t="s">
        <v>369</v>
      </c>
      <c r="D2090" s="278" t="s">
        <v>40</v>
      </c>
      <c r="E2090" s="278" t="s">
        <v>370</v>
      </c>
      <c r="F2090" s="407" t="s">
        <v>324</v>
      </c>
      <c r="G2090" s="407"/>
      <c r="H2090" s="290" t="s">
        <v>325</v>
      </c>
      <c r="I2090" s="294">
        <v>4.7100000000000003E-2</v>
      </c>
      <c r="J2090" s="294">
        <v>0</v>
      </c>
      <c r="K2090" s="292">
        <v>23.75</v>
      </c>
      <c r="L2090" s="292">
        <v>1.1100000000000001</v>
      </c>
      <c r="O2090" s="40"/>
      <c r="P2090" s="40"/>
      <c r="Q2090" s="40"/>
      <c r="R2090" s="40"/>
      <c r="S2090" s="40"/>
      <c r="T2090" s="40"/>
      <c r="U2090" s="40"/>
      <c r="V2090" s="40"/>
      <c r="W2090" s="40"/>
      <c r="X2090" s="40"/>
      <c r="Y2090" s="40"/>
    </row>
    <row r="2091" spans="1:25" ht="15" customHeight="1" x14ac:dyDescent="0.2">
      <c r="A2091" s="40"/>
      <c r="B2091" s="274" t="s">
        <v>347</v>
      </c>
      <c r="C2091" s="296" t="s">
        <v>629</v>
      </c>
      <c r="D2091" s="274" t="s">
        <v>40</v>
      </c>
      <c r="E2091" s="274" t="s">
        <v>3866</v>
      </c>
      <c r="F2091" s="404" t="s">
        <v>348</v>
      </c>
      <c r="G2091" s="404"/>
      <c r="H2091" s="295" t="s">
        <v>44</v>
      </c>
      <c r="I2091" s="298">
        <v>1.0800000000000001E-2</v>
      </c>
      <c r="J2091" s="298">
        <v>0</v>
      </c>
      <c r="K2091" s="297">
        <v>2.54</v>
      </c>
      <c r="L2091" s="297">
        <v>0.02</v>
      </c>
      <c r="O2091" s="40"/>
      <c r="P2091" s="40"/>
      <c r="Q2091" s="40"/>
      <c r="R2091" s="40"/>
      <c r="S2091" s="40"/>
      <c r="T2091" s="40"/>
      <c r="U2091" s="40"/>
      <c r="V2091" s="40"/>
      <c r="W2091" s="40"/>
      <c r="X2091" s="40"/>
      <c r="Y2091" s="40"/>
    </row>
    <row r="2092" spans="1:25" ht="15" customHeight="1" x14ac:dyDescent="0.2">
      <c r="A2092" s="40"/>
      <c r="B2092" s="274" t="s">
        <v>347</v>
      </c>
      <c r="C2092" s="296" t="s">
        <v>373</v>
      </c>
      <c r="D2092" s="274" t="s">
        <v>40</v>
      </c>
      <c r="E2092" s="274" t="s">
        <v>374</v>
      </c>
      <c r="F2092" s="404" t="s">
        <v>348</v>
      </c>
      <c r="G2092" s="404"/>
      <c r="H2092" s="295" t="s">
        <v>44</v>
      </c>
      <c r="I2092" s="298">
        <v>7.1000000000000004E-3</v>
      </c>
      <c r="J2092" s="298">
        <v>0</v>
      </c>
      <c r="K2092" s="297">
        <v>68.63</v>
      </c>
      <c r="L2092" s="297">
        <v>0.48</v>
      </c>
      <c r="O2092" s="40"/>
      <c r="P2092" s="40"/>
      <c r="Q2092" s="40"/>
      <c r="R2092" s="40"/>
      <c r="S2092" s="40"/>
      <c r="T2092" s="40"/>
      <c r="U2092" s="40"/>
      <c r="V2092" s="40"/>
      <c r="W2092" s="40"/>
      <c r="X2092" s="40"/>
      <c r="Y2092" s="40"/>
    </row>
    <row r="2093" spans="1:25" ht="15" customHeight="1" x14ac:dyDescent="0.2">
      <c r="A2093" s="40"/>
      <c r="B2093" s="274" t="s">
        <v>347</v>
      </c>
      <c r="C2093" s="296" t="s">
        <v>1724</v>
      </c>
      <c r="D2093" s="274" t="s">
        <v>40</v>
      </c>
      <c r="E2093" s="274" t="s">
        <v>1725</v>
      </c>
      <c r="F2093" s="404" t="s">
        <v>348</v>
      </c>
      <c r="G2093" s="404"/>
      <c r="H2093" s="295" t="s">
        <v>44</v>
      </c>
      <c r="I2093" s="298">
        <v>1</v>
      </c>
      <c r="J2093" s="298">
        <v>0</v>
      </c>
      <c r="K2093" s="297">
        <v>12.48</v>
      </c>
      <c r="L2093" s="297">
        <v>12.48</v>
      </c>
      <c r="O2093" s="40"/>
      <c r="P2093" s="40"/>
      <c r="Q2093" s="40"/>
      <c r="R2093" s="40"/>
      <c r="S2093" s="40"/>
      <c r="T2093" s="40"/>
      <c r="U2093" s="40"/>
      <c r="V2093" s="40"/>
      <c r="W2093" s="40"/>
      <c r="X2093" s="40"/>
      <c r="Y2093" s="40"/>
    </row>
    <row r="2094" spans="1:25" ht="15" customHeight="1" x14ac:dyDescent="0.2">
      <c r="A2094" s="40"/>
      <c r="B2094" s="274" t="s">
        <v>347</v>
      </c>
      <c r="C2094" s="296" t="s">
        <v>632</v>
      </c>
      <c r="D2094" s="274" t="s">
        <v>40</v>
      </c>
      <c r="E2094" s="274" t="s">
        <v>633</v>
      </c>
      <c r="F2094" s="404" t="s">
        <v>348</v>
      </c>
      <c r="G2094" s="404"/>
      <c r="H2094" s="295" t="s">
        <v>44</v>
      </c>
      <c r="I2094" s="298">
        <v>8.0000000000000002E-3</v>
      </c>
      <c r="J2094" s="298">
        <v>0</v>
      </c>
      <c r="K2094" s="297">
        <v>77.760000000000005</v>
      </c>
      <c r="L2094" s="297">
        <v>0.62</v>
      </c>
      <c r="O2094" s="40"/>
      <c r="P2094" s="40"/>
      <c r="Q2094" s="40"/>
      <c r="R2094" s="40"/>
      <c r="S2094" s="40"/>
      <c r="T2094" s="40"/>
      <c r="U2094" s="40"/>
      <c r="V2094" s="40"/>
      <c r="W2094" s="40"/>
      <c r="X2094" s="40"/>
      <c r="Y2094" s="40"/>
    </row>
    <row r="2095" spans="1:25" ht="15" customHeight="1" x14ac:dyDescent="0.2">
      <c r="A2095" s="40"/>
      <c r="B2095" s="275"/>
      <c r="C2095" s="275"/>
      <c r="D2095" s="275"/>
      <c r="E2095" s="275"/>
      <c r="F2095" s="275"/>
      <c r="G2095" s="275" t="s">
        <v>331</v>
      </c>
      <c r="H2095" s="302">
        <v>2</v>
      </c>
      <c r="I2095" s="275" t="s">
        <v>332</v>
      </c>
      <c r="J2095" s="302">
        <v>0</v>
      </c>
      <c r="K2095" s="275" t="s">
        <v>333</v>
      </c>
      <c r="L2095" s="302">
        <v>2</v>
      </c>
      <c r="O2095" s="40"/>
      <c r="P2095" s="40"/>
      <c r="Q2095" s="40"/>
      <c r="R2095" s="40"/>
      <c r="S2095" s="40"/>
      <c r="T2095" s="40"/>
      <c r="U2095" s="40"/>
      <c r="V2095" s="40"/>
      <c r="W2095" s="40"/>
      <c r="X2095" s="40"/>
      <c r="Y2095" s="40"/>
    </row>
    <row r="2096" spans="1:25" ht="15" customHeight="1" thickBot="1" x14ac:dyDescent="0.25">
      <c r="A2096" s="40"/>
      <c r="B2096" s="275"/>
      <c r="C2096" s="275"/>
      <c r="D2096" s="275"/>
      <c r="E2096" s="275"/>
      <c r="F2096" s="275"/>
      <c r="G2096" s="275" t="s">
        <v>334</v>
      </c>
      <c r="H2096" s="302">
        <v>3.34</v>
      </c>
      <c r="I2096" s="409"/>
      <c r="J2096" s="409" t="s">
        <v>335</v>
      </c>
      <c r="K2096" s="275"/>
      <c r="L2096" s="302">
        <v>19.420000000000002</v>
      </c>
      <c r="O2096" s="40"/>
      <c r="P2096" s="40"/>
      <c r="Q2096" s="40"/>
      <c r="R2096" s="40"/>
      <c r="S2096" s="40"/>
      <c r="T2096" s="40"/>
      <c r="U2096" s="40"/>
      <c r="V2096" s="40"/>
      <c r="W2096" s="40"/>
      <c r="X2096" s="40"/>
      <c r="Y2096" s="40"/>
    </row>
    <row r="2097" spans="1:25" ht="15" customHeight="1" thickTop="1" x14ac:dyDescent="0.2">
      <c r="A2097" s="40"/>
      <c r="B2097" s="289"/>
      <c r="C2097" s="289"/>
      <c r="D2097" s="289"/>
      <c r="E2097" s="289"/>
      <c r="F2097" s="289"/>
      <c r="G2097" s="289"/>
      <c r="H2097" s="289"/>
      <c r="I2097" s="289"/>
      <c r="J2097" s="289"/>
      <c r="K2097" s="289"/>
      <c r="L2097" s="289"/>
      <c r="O2097" s="40"/>
      <c r="P2097" s="40"/>
      <c r="Q2097" s="40"/>
      <c r="R2097" s="40"/>
      <c r="S2097" s="40"/>
      <c r="T2097" s="40"/>
      <c r="U2097" s="40"/>
      <c r="V2097" s="40"/>
      <c r="W2097" s="40"/>
      <c r="X2097" s="40"/>
      <c r="Y2097" s="40"/>
    </row>
    <row r="2098" spans="1:25" ht="15" customHeight="1" x14ac:dyDescent="0.2">
      <c r="A2098" s="40"/>
      <c r="B2098" s="276" t="s">
        <v>2820</v>
      </c>
      <c r="C2098" s="277" t="s">
        <v>28</v>
      </c>
      <c r="D2098" s="276" t="s">
        <v>29</v>
      </c>
      <c r="E2098" s="276" t="s">
        <v>30</v>
      </c>
      <c r="F2098" s="405" t="s">
        <v>318</v>
      </c>
      <c r="G2098" s="405"/>
      <c r="H2098" s="284" t="s">
        <v>31</v>
      </c>
      <c r="I2098" s="277" t="s">
        <v>32</v>
      </c>
      <c r="J2098" s="277" t="s">
        <v>2407</v>
      </c>
      <c r="K2098" s="277" t="s">
        <v>33</v>
      </c>
      <c r="L2098" s="277" t="s">
        <v>35</v>
      </c>
      <c r="O2098" s="40"/>
      <c r="P2098" s="40"/>
      <c r="Q2098" s="40"/>
      <c r="R2098" s="40"/>
      <c r="S2098" s="40"/>
      <c r="T2098" s="40"/>
      <c r="U2098" s="40"/>
      <c r="V2098" s="40"/>
      <c r="W2098" s="40"/>
      <c r="X2098" s="40"/>
      <c r="Y2098" s="40"/>
    </row>
    <row r="2099" spans="1:25" ht="15" customHeight="1" x14ac:dyDescent="0.2">
      <c r="A2099" s="40"/>
      <c r="B2099" s="273" t="s">
        <v>319</v>
      </c>
      <c r="C2099" s="286" t="s">
        <v>1547</v>
      </c>
      <c r="D2099" s="273" t="s">
        <v>40</v>
      </c>
      <c r="E2099" s="273" t="s">
        <v>1548</v>
      </c>
      <c r="F2099" s="403" t="s">
        <v>343</v>
      </c>
      <c r="G2099" s="403"/>
      <c r="H2099" s="285" t="s">
        <v>44</v>
      </c>
      <c r="I2099" s="288">
        <v>1</v>
      </c>
      <c r="J2099" s="287"/>
      <c r="K2099" s="287">
        <v>36.229999999999997</v>
      </c>
      <c r="L2099" s="287">
        <v>36.229999999999997</v>
      </c>
      <c r="O2099" s="40"/>
      <c r="P2099" s="40"/>
      <c r="Q2099" s="40"/>
      <c r="R2099" s="40"/>
      <c r="S2099" s="40"/>
      <c r="T2099" s="40"/>
      <c r="U2099" s="40"/>
      <c r="V2099" s="40"/>
      <c r="W2099" s="40"/>
      <c r="X2099" s="40"/>
      <c r="Y2099" s="40"/>
    </row>
    <row r="2100" spans="1:25" ht="15" customHeight="1" x14ac:dyDescent="0.2">
      <c r="A2100" s="40"/>
      <c r="B2100" s="278" t="s">
        <v>321</v>
      </c>
      <c r="C2100" s="291" t="s">
        <v>369</v>
      </c>
      <c r="D2100" s="278" t="s">
        <v>40</v>
      </c>
      <c r="E2100" s="278" t="s">
        <v>370</v>
      </c>
      <c r="F2100" s="407" t="s">
        <v>324</v>
      </c>
      <c r="G2100" s="407"/>
      <c r="H2100" s="290" t="s">
        <v>325</v>
      </c>
      <c r="I2100" s="294">
        <v>8.4699999999999998E-2</v>
      </c>
      <c r="J2100" s="294">
        <v>0</v>
      </c>
      <c r="K2100" s="292">
        <v>23.75</v>
      </c>
      <c r="L2100" s="292">
        <v>2.0099999999999998</v>
      </c>
      <c r="O2100" s="40"/>
      <c r="P2100" s="40"/>
      <c r="Q2100" s="40"/>
      <c r="R2100" s="40"/>
      <c r="S2100" s="40"/>
      <c r="T2100" s="40"/>
      <c r="U2100" s="40"/>
      <c r="V2100" s="40"/>
      <c r="W2100" s="40"/>
      <c r="X2100" s="40"/>
      <c r="Y2100" s="40"/>
    </row>
    <row r="2101" spans="1:25" ht="15" customHeight="1" x14ac:dyDescent="0.2">
      <c r="A2101" s="40"/>
      <c r="B2101" s="278" t="s">
        <v>321</v>
      </c>
      <c r="C2101" s="291" t="s">
        <v>371</v>
      </c>
      <c r="D2101" s="278" t="s">
        <v>40</v>
      </c>
      <c r="E2101" s="278" t="s">
        <v>372</v>
      </c>
      <c r="F2101" s="407" t="s">
        <v>324</v>
      </c>
      <c r="G2101" s="407"/>
      <c r="H2101" s="290" t="s">
        <v>325</v>
      </c>
      <c r="I2101" s="294">
        <v>8.4699999999999998E-2</v>
      </c>
      <c r="J2101" s="294">
        <v>0</v>
      </c>
      <c r="K2101" s="292">
        <v>29.16</v>
      </c>
      <c r="L2101" s="292">
        <v>2.46</v>
      </c>
      <c r="O2101" s="40"/>
      <c r="P2101" s="40"/>
      <c r="Q2101" s="40"/>
      <c r="R2101" s="40"/>
      <c r="S2101" s="40"/>
      <c r="T2101" s="40"/>
      <c r="U2101" s="40"/>
      <c r="V2101" s="40"/>
      <c r="W2101" s="40"/>
      <c r="X2101" s="40"/>
      <c r="Y2101" s="40"/>
    </row>
    <row r="2102" spans="1:25" ht="15" customHeight="1" x14ac:dyDescent="0.2">
      <c r="A2102" s="40"/>
      <c r="B2102" s="274" t="s">
        <v>347</v>
      </c>
      <c r="C2102" s="296" t="s">
        <v>373</v>
      </c>
      <c r="D2102" s="274" t="s">
        <v>40</v>
      </c>
      <c r="E2102" s="274" t="s">
        <v>374</v>
      </c>
      <c r="F2102" s="404" t="s">
        <v>348</v>
      </c>
      <c r="G2102" s="404"/>
      <c r="H2102" s="295" t="s">
        <v>44</v>
      </c>
      <c r="I2102" s="298">
        <v>1.6500000000000001E-2</v>
      </c>
      <c r="J2102" s="298">
        <v>0</v>
      </c>
      <c r="K2102" s="297">
        <v>68.63</v>
      </c>
      <c r="L2102" s="297">
        <v>1.1299999999999999</v>
      </c>
      <c r="O2102" s="40"/>
      <c r="P2102" s="40"/>
      <c r="Q2102" s="40"/>
      <c r="R2102" s="40"/>
      <c r="S2102" s="40"/>
      <c r="T2102" s="40"/>
      <c r="U2102" s="40"/>
      <c r="V2102" s="40"/>
      <c r="W2102" s="40"/>
      <c r="X2102" s="40"/>
      <c r="Y2102" s="40"/>
    </row>
    <row r="2103" spans="1:25" ht="15" customHeight="1" x14ac:dyDescent="0.2">
      <c r="A2103" s="40"/>
      <c r="B2103" s="274" t="s">
        <v>347</v>
      </c>
      <c r="C2103" s="296" t="s">
        <v>632</v>
      </c>
      <c r="D2103" s="274" t="s">
        <v>40</v>
      </c>
      <c r="E2103" s="274" t="s">
        <v>633</v>
      </c>
      <c r="F2103" s="404" t="s">
        <v>348</v>
      </c>
      <c r="G2103" s="404"/>
      <c r="H2103" s="295" t="s">
        <v>44</v>
      </c>
      <c r="I2103" s="298">
        <v>2.1999999999999999E-2</v>
      </c>
      <c r="J2103" s="298">
        <v>0</v>
      </c>
      <c r="K2103" s="297">
        <v>77.760000000000005</v>
      </c>
      <c r="L2103" s="297">
        <v>1.71</v>
      </c>
      <c r="O2103" s="40"/>
      <c r="P2103" s="40"/>
      <c r="Q2103" s="40"/>
      <c r="R2103" s="40"/>
      <c r="S2103" s="40"/>
      <c r="T2103" s="40"/>
      <c r="U2103" s="40"/>
      <c r="V2103" s="40"/>
      <c r="W2103" s="40"/>
      <c r="X2103" s="40"/>
      <c r="Y2103" s="40"/>
    </row>
    <row r="2104" spans="1:25" ht="15" customHeight="1" x14ac:dyDescent="0.2">
      <c r="A2104" s="40"/>
      <c r="B2104" s="274" t="s">
        <v>347</v>
      </c>
      <c r="C2104" s="296" t="s">
        <v>1726</v>
      </c>
      <c r="D2104" s="274" t="s">
        <v>40</v>
      </c>
      <c r="E2104" s="274" t="s">
        <v>1727</v>
      </c>
      <c r="F2104" s="404" t="s">
        <v>348</v>
      </c>
      <c r="G2104" s="404"/>
      <c r="H2104" s="295" t="s">
        <v>44</v>
      </c>
      <c r="I2104" s="298">
        <v>1</v>
      </c>
      <c r="J2104" s="298">
        <v>0</v>
      </c>
      <c r="K2104" s="297">
        <v>28.88</v>
      </c>
      <c r="L2104" s="297">
        <v>28.88</v>
      </c>
      <c r="O2104" s="40"/>
      <c r="P2104" s="40"/>
      <c r="Q2104" s="40"/>
      <c r="R2104" s="40"/>
      <c r="S2104" s="40"/>
      <c r="T2104" s="40"/>
      <c r="U2104" s="40"/>
      <c r="V2104" s="40"/>
      <c r="W2104" s="40"/>
      <c r="X2104" s="40"/>
      <c r="Y2104" s="40"/>
    </row>
    <row r="2105" spans="1:25" ht="15" customHeight="1" x14ac:dyDescent="0.2">
      <c r="A2105" s="40"/>
      <c r="B2105" s="274" t="s">
        <v>347</v>
      </c>
      <c r="C2105" s="296" t="s">
        <v>629</v>
      </c>
      <c r="D2105" s="274" t="s">
        <v>40</v>
      </c>
      <c r="E2105" s="274" t="s">
        <v>3866</v>
      </c>
      <c r="F2105" s="404" t="s">
        <v>348</v>
      </c>
      <c r="G2105" s="404"/>
      <c r="H2105" s="295" t="s">
        <v>44</v>
      </c>
      <c r="I2105" s="298">
        <v>1.9E-2</v>
      </c>
      <c r="J2105" s="298">
        <v>0</v>
      </c>
      <c r="K2105" s="297">
        <v>2.54</v>
      </c>
      <c r="L2105" s="297">
        <v>0.04</v>
      </c>
      <c r="O2105" s="40"/>
      <c r="P2105" s="40"/>
      <c r="Q2105" s="40"/>
      <c r="R2105" s="40"/>
      <c r="S2105" s="40"/>
      <c r="T2105" s="40"/>
      <c r="U2105" s="40"/>
      <c r="V2105" s="40"/>
      <c r="W2105" s="40"/>
      <c r="X2105" s="40"/>
      <c r="Y2105" s="40"/>
    </row>
    <row r="2106" spans="1:25" ht="15" customHeight="1" x14ac:dyDescent="0.2">
      <c r="A2106" s="40"/>
      <c r="B2106" s="275"/>
      <c r="C2106" s="275"/>
      <c r="D2106" s="275"/>
      <c r="E2106" s="275"/>
      <c r="F2106" s="275"/>
      <c r="G2106" s="275" t="s">
        <v>331</v>
      </c>
      <c r="H2106" s="302">
        <v>3.6</v>
      </c>
      <c r="I2106" s="275" t="s">
        <v>332</v>
      </c>
      <c r="J2106" s="302">
        <v>0</v>
      </c>
      <c r="K2106" s="275" t="s">
        <v>333</v>
      </c>
      <c r="L2106" s="302">
        <v>3.6</v>
      </c>
      <c r="O2106" s="40"/>
      <c r="P2106" s="40"/>
      <c r="Q2106" s="40"/>
      <c r="R2106" s="40"/>
      <c r="S2106" s="40"/>
      <c r="T2106" s="40"/>
      <c r="U2106" s="40"/>
      <c r="V2106" s="40"/>
      <c r="W2106" s="40"/>
      <c r="X2106" s="40"/>
      <c r="Y2106" s="40"/>
    </row>
    <row r="2107" spans="1:25" ht="15" customHeight="1" thickBot="1" x14ac:dyDescent="0.25">
      <c r="A2107" s="40"/>
      <c r="B2107" s="275"/>
      <c r="C2107" s="275"/>
      <c r="D2107" s="275"/>
      <c r="E2107" s="275"/>
      <c r="F2107" s="275"/>
      <c r="G2107" s="275" t="s">
        <v>334</v>
      </c>
      <c r="H2107" s="302">
        <v>7.53</v>
      </c>
      <c r="I2107" s="409"/>
      <c r="J2107" s="409" t="s">
        <v>335</v>
      </c>
      <c r="K2107" s="275"/>
      <c r="L2107" s="302">
        <v>43.76</v>
      </c>
      <c r="O2107" s="40"/>
      <c r="P2107" s="40"/>
      <c r="Q2107" s="40"/>
      <c r="R2107" s="40"/>
      <c r="S2107" s="40"/>
      <c r="T2107" s="40"/>
      <c r="U2107" s="40"/>
      <c r="V2107" s="40"/>
      <c r="W2107" s="40"/>
      <c r="X2107" s="40"/>
      <c r="Y2107" s="40"/>
    </row>
    <row r="2108" spans="1:25" ht="15" customHeight="1" thickTop="1" x14ac:dyDescent="0.2">
      <c r="A2108" s="40"/>
      <c r="B2108" s="289"/>
      <c r="C2108" s="289"/>
      <c r="D2108" s="289"/>
      <c r="E2108" s="289"/>
      <c r="F2108" s="289"/>
      <c r="G2108" s="289"/>
      <c r="H2108" s="289"/>
      <c r="I2108" s="289"/>
      <c r="J2108" s="289"/>
      <c r="K2108" s="289"/>
      <c r="L2108" s="289"/>
      <c r="O2108" s="40"/>
      <c r="P2108" s="40"/>
      <c r="Q2108" s="40"/>
      <c r="R2108" s="40"/>
      <c r="S2108" s="40"/>
      <c r="T2108" s="40"/>
      <c r="U2108" s="40"/>
      <c r="V2108" s="40"/>
      <c r="W2108" s="40"/>
      <c r="X2108" s="40"/>
      <c r="Y2108" s="40"/>
    </row>
    <row r="2109" spans="1:25" ht="15" customHeight="1" x14ac:dyDescent="0.2">
      <c r="A2109" s="40"/>
      <c r="B2109" s="276" t="s">
        <v>2821</v>
      </c>
      <c r="C2109" s="277" t="s">
        <v>28</v>
      </c>
      <c r="D2109" s="276" t="s">
        <v>29</v>
      </c>
      <c r="E2109" s="276" t="s">
        <v>30</v>
      </c>
      <c r="F2109" s="405" t="s">
        <v>318</v>
      </c>
      <c r="G2109" s="405"/>
      <c r="H2109" s="284" t="s">
        <v>31</v>
      </c>
      <c r="I2109" s="277" t="s">
        <v>32</v>
      </c>
      <c r="J2109" s="277" t="s">
        <v>2407</v>
      </c>
      <c r="K2109" s="277" t="s">
        <v>33</v>
      </c>
      <c r="L2109" s="277" t="s">
        <v>35</v>
      </c>
      <c r="O2109" s="40"/>
      <c r="P2109" s="40"/>
      <c r="Q2109" s="40"/>
      <c r="R2109" s="40"/>
      <c r="S2109" s="40"/>
      <c r="T2109" s="40"/>
      <c r="U2109" s="40"/>
      <c r="V2109" s="40"/>
      <c r="W2109" s="40"/>
      <c r="X2109" s="40"/>
      <c r="Y2109" s="40"/>
    </row>
    <row r="2110" spans="1:25" ht="15" customHeight="1" x14ac:dyDescent="0.2">
      <c r="A2110" s="40"/>
      <c r="B2110" s="273" t="s">
        <v>319</v>
      </c>
      <c r="C2110" s="286" t="s">
        <v>1254</v>
      </c>
      <c r="D2110" s="273" t="s">
        <v>40</v>
      </c>
      <c r="E2110" s="273" t="s">
        <v>3876</v>
      </c>
      <c r="F2110" s="403" t="s">
        <v>343</v>
      </c>
      <c r="G2110" s="403"/>
      <c r="H2110" s="285" t="s">
        <v>55</v>
      </c>
      <c r="I2110" s="288">
        <v>1</v>
      </c>
      <c r="J2110" s="287"/>
      <c r="K2110" s="287">
        <v>24.72</v>
      </c>
      <c r="L2110" s="287">
        <v>24.72</v>
      </c>
      <c r="O2110" s="40"/>
      <c r="P2110" s="40"/>
      <c r="Q2110" s="40"/>
      <c r="R2110" s="40"/>
      <c r="S2110" s="40"/>
      <c r="T2110" s="40"/>
      <c r="U2110" s="40"/>
      <c r="V2110" s="40"/>
      <c r="W2110" s="40"/>
      <c r="X2110" s="40"/>
      <c r="Y2110" s="40"/>
    </row>
    <row r="2111" spans="1:25" ht="15" customHeight="1" x14ac:dyDescent="0.2">
      <c r="A2111" s="40"/>
      <c r="B2111" s="278" t="s">
        <v>321</v>
      </c>
      <c r="C2111" s="291" t="s">
        <v>369</v>
      </c>
      <c r="D2111" s="278" t="s">
        <v>40</v>
      </c>
      <c r="E2111" s="278" t="s">
        <v>370</v>
      </c>
      <c r="F2111" s="407" t="s">
        <v>324</v>
      </c>
      <c r="G2111" s="407"/>
      <c r="H2111" s="290" t="s">
        <v>325</v>
      </c>
      <c r="I2111" s="294">
        <v>0.38</v>
      </c>
      <c r="J2111" s="294">
        <v>0</v>
      </c>
      <c r="K2111" s="292">
        <v>23.75</v>
      </c>
      <c r="L2111" s="292">
        <v>9.02</v>
      </c>
      <c r="O2111" s="40"/>
      <c r="P2111" s="40"/>
      <c r="Q2111" s="40"/>
      <c r="R2111" s="40"/>
      <c r="S2111" s="40"/>
      <c r="T2111" s="40"/>
      <c r="U2111" s="40"/>
      <c r="V2111" s="40"/>
      <c r="W2111" s="40"/>
      <c r="X2111" s="40"/>
      <c r="Y2111" s="40"/>
    </row>
    <row r="2112" spans="1:25" ht="15" customHeight="1" x14ac:dyDescent="0.2">
      <c r="A2112" s="40"/>
      <c r="B2112" s="278" t="s">
        <v>321</v>
      </c>
      <c r="C2112" s="291" t="s">
        <v>371</v>
      </c>
      <c r="D2112" s="278" t="s">
        <v>40</v>
      </c>
      <c r="E2112" s="278" t="s">
        <v>372</v>
      </c>
      <c r="F2112" s="407" t="s">
        <v>324</v>
      </c>
      <c r="G2112" s="407"/>
      <c r="H2112" s="290" t="s">
        <v>325</v>
      </c>
      <c r="I2112" s="294">
        <v>0.38</v>
      </c>
      <c r="J2112" s="294">
        <v>0</v>
      </c>
      <c r="K2112" s="292">
        <v>29.16</v>
      </c>
      <c r="L2112" s="292">
        <v>11.08</v>
      </c>
      <c r="O2112" s="40"/>
      <c r="P2112" s="40"/>
      <c r="Q2112" s="40"/>
      <c r="R2112" s="40"/>
      <c r="S2112" s="40"/>
      <c r="T2112" s="40"/>
      <c r="U2112" s="40"/>
      <c r="V2112" s="40"/>
      <c r="W2112" s="40"/>
      <c r="X2112" s="40"/>
      <c r="Y2112" s="40"/>
    </row>
    <row r="2113" spans="1:25" ht="15" customHeight="1" x14ac:dyDescent="0.2">
      <c r="A2113" s="40"/>
      <c r="B2113" s="274" t="s">
        <v>347</v>
      </c>
      <c r="C2113" s="296" t="s">
        <v>627</v>
      </c>
      <c r="D2113" s="274" t="s">
        <v>40</v>
      </c>
      <c r="E2113" s="274" t="s">
        <v>628</v>
      </c>
      <c r="F2113" s="404" t="s">
        <v>348</v>
      </c>
      <c r="G2113" s="404"/>
      <c r="H2113" s="295" t="s">
        <v>55</v>
      </c>
      <c r="I2113" s="298">
        <v>1.0492999999999999</v>
      </c>
      <c r="J2113" s="298">
        <v>0</v>
      </c>
      <c r="K2113" s="297">
        <v>4.2</v>
      </c>
      <c r="L2113" s="297">
        <v>4.4000000000000004</v>
      </c>
      <c r="O2113" s="40"/>
      <c r="P2113" s="40"/>
      <c r="Q2113" s="40"/>
      <c r="R2113" s="40"/>
      <c r="S2113" s="40"/>
      <c r="T2113" s="40"/>
      <c r="U2113" s="40"/>
      <c r="V2113" s="40"/>
      <c r="W2113" s="40"/>
      <c r="X2113" s="40"/>
      <c r="Y2113" s="40"/>
    </row>
    <row r="2114" spans="1:25" ht="15" customHeight="1" x14ac:dyDescent="0.2">
      <c r="A2114" s="40"/>
      <c r="B2114" s="274" t="s">
        <v>347</v>
      </c>
      <c r="C2114" s="296" t="s">
        <v>629</v>
      </c>
      <c r="D2114" s="274" t="s">
        <v>40</v>
      </c>
      <c r="E2114" s="274" t="s">
        <v>3866</v>
      </c>
      <c r="F2114" s="404" t="s">
        <v>348</v>
      </c>
      <c r="G2114" s="404"/>
      <c r="H2114" s="295" t="s">
        <v>44</v>
      </c>
      <c r="I2114" s="298">
        <v>8.8599999999999998E-2</v>
      </c>
      <c r="J2114" s="298">
        <v>0</v>
      </c>
      <c r="K2114" s="297">
        <v>2.54</v>
      </c>
      <c r="L2114" s="297">
        <v>0.22</v>
      </c>
      <c r="O2114" s="40"/>
      <c r="P2114" s="40"/>
      <c r="Q2114" s="40"/>
      <c r="R2114" s="40"/>
      <c r="S2114" s="40"/>
      <c r="T2114" s="40"/>
      <c r="U2114" s="40"/>
      <c r="V2114" s="40"/>
      <c r="W2114" s="40"/>
      <c r="X2114" s="40"/>
      <c r="Y2114" s="40"/>
    </row>
    <row r="2115" spans="1:25" ht="15" customHeight="1" x14ac:dyDescent="0.2">
      <c r="A2115" s="40"/>
      <c r="B2115" s="275"/>
      <c r="C2115" s="275"/>
      <c r="D2115" s="275"/>
      <c r="E2115" s="275"/>
      <c r="F2115" s="275"/>
      <c r="G2115" s="275" t="s">
        <v>331</v>
      </c>
      <c r="H2115" s="302">
        <v>16.18</v>
      </c>
      <c r="I2115" s="275" t="s">
        <v>332</v>
      </c>
      <c r="J2115" s="302">
        <v>0</v>
      </c>
      <c r="K2115" s="275" t="s">
        <v>333</v>
      </c>
      <c r="L2115" s="302">
        <v>16.18</v>
      </c>
      <c r="O2115" s="40"/>
      <c r="P2115" s="40"/>
      <c r="Q2115" s="40"/>
      <c r="R2115" s="40"/>
      <c r="S2115" s="40"/>
      <c r="T2115" s="40"/>
      <c r="U2115" s="40"/>
      <c r="V2115" s="40"/>
      <c r="W2115" s="40"/>
      <c r="X2115" s="40"/>
      <c r="Y2115" s="40"/>
    </row>
    <row r="2116" spans="1:25" ht="15" customHeight="1" thickBot="1" x14ac:dyDescent="0.25">
      <c r="A2116" s="40"/>
      <c r="B2116" s="275"/>
      <c r="C2116" s="275"/>
      <c r="D2116" s="275"/>
      <c r="E2116" s="275"/>
      <c r="F2116" s="275"/>
      <c r="G2116" s="275" t="s">
        <v>334</v>
      </c>
      <c r="H2116" s="302">
        <v>5.14</v>
      </c>
      <c r="I2116" s="409"/>
      <c r="J2116" s="409" t="s">
        <v>335</v>
      </c>
      <c r="K2116" s="275"/>
      <c r="L2116" s="302">
        <v>29.86</v>
      </c>
      <c r="O2116" s="40"/>
      <c r="P2116" s="40"/>
      <c r="Q2116" s="40"/>
      <c r="R2116" s="40"/>
      <c r="S2116" s="40"/>
      <c r="T2116" s="40"/>
      <c r="U2116" s="40"/>
      <c r="V2116" s="40"/>
      <c r="W2116" s="40"/>
      <c r="X2116" s="40"/>
      <c r="Y2116" s="40"/>
    </row>
    <row r="2117" spans="1:25" ht="15" customHeight="1" thickTop="1" x14ac:dyDescent="0.2">
      <c r="A2117" s="40"/>
      <c r="B2117" s="289"/>
      <c r="C2117" s="289"/>
      <c r="D2117" s="289"/>
      <c r="E2117" s="289"/>
      <c r="F2117" s="289"/>
      <c r="G2117" s="289"/>
      <c r="H2117" s="289"/>
      <c r="I2117" s="289"/>
      <c r="J2117" s="289"/>
      <c r="K2117" s="289"/>
      <c r="L2117" s="289"/>
      <c r="O2117" s="40"/>
      <c r="P2117" s="40"/>
      <c r="Q2117" s="40"/>
      <c r="R2117" s="40"/>
      <c r="S2117" s="40"/>
      <c r="T2117" s="40"/>
      <c r="U2117" s="40"/>
      <c r="V2117" s="40"/>
      <c r="W2117" s="40"/>
      <c r="X2117" s="40"/>
      <c r="Y2117" s="40"/>
    </row>
    <row r="2118" spans="1:25" ht="15" customHeight="1" x14ac:dyDescent="0.2">
      <c r="A2118" s="40"/>
      <c r="B2118" s="276" t="s">
        <v>2822</v>
      </c>
      <c r="C2118" s="277" t="s">
        <v>28</v>
      </c>
      <c r="D2118" s="276" t="s">
        <v>29</v>
      </c>
      <c r="E2118" s="276" t="s">
        <v>30</v>
      </c>
      <c r="F2118" s="405" t="s">
        <v>318</v>
      </c>
      <c r="G2118" s="405"/>
      <c r="H2118" s="284" t="s">
        <v>31</v>
      </c>
      <c r="I2118" s="277" t="s">
        <v>32</v>
      </c>
      <c r="J2118" s="277" t="s">
        <v>2407</v>
      </c>
      <c r="K2118" s="277" t="s">
        <v>33</v>
      </c>
      <c r="L2118" s="277" t="s">
        <v>35</v>
      </c>
      <c r="O2118" s="40"/>
      <c r="P2118" s="40"/>
      <c r="Q2118" s="40"/>
      <c r="R2118" s="40"/>
      <c r="S2118" s="40"/>
      <c r="T2118" s="40"/>
      <c r="U2118" s="40"/>
      <c r="V2118" s="40"/>
      <c r="W2118" s="40"/>
      <c r="X2118" s="40"/>
      <c r="Y2118" s="40"/>
    </row>
    <row r="2119" spans="1:25" ht="15" customHeight="1" x14ac:dyDescent="0.2">
      <c r="A2119" s="40"/>
      <c r="B2119" s="273" t="s">
        <v>319</v>
      </c>
      <c r="C2119" s="286" t="s">
        <v>193</v>
      </c>
      <c r="D2119" s="273" t="s">
        <v>40</v>
      </c>
      <c r="E2119" s="273" t="s">
        <v>194</v>
      </c>
      <c r="F2119" s="403" t="s">
        <v>343</v>
      </c>
      <c r="G2119" s="403"/>
      <c r="H2119" s="285" t="s">
        <v>44</v>
      </c>
      <c r="I2119" s="288">
        <v>1</v>
      </c>
      <c r="J2119" s="287"/>
      <c r="K2119" s="287">
        <v>10.68</v>
      </c>
      <c r="L2119" s="287">
        <v>10.68</v>
      </c>
      <c r="O2119" s="40"/>
      <c r="P2119" s="40"/>
      <c r="Q2119" s="40"/>
      <c r="R2119" s="40"/>
      <c r="S2119" s="40"/>
      <c r="T2119" s="40"/>
      <c r="U2119" s="40"/>
      <c r="V2119" s="40"/>
      <c r="W2119" s="40"/>
      <c r="X2119" s="40"/>
      <c r="Y2119" s="40"/>
    </row>
    <row r="2120" spans="1:25" ht="15" customHeight="1" x14ac:dyDescent="0.2">
      <c r="A2120" s="40"/>
      <c r="B2120" s="278" t="s">
        <v>321</v>
      </c>
      <c r="C2120" s="291" t="s">
        <v>371</v>
      </c>
      <c r="D2120" s="278" t="s">
        <v>40</v>
      </c>
      <c r="E2120" s="278" t="s">
        <v>372</v>
      </c>
      <c r="F2120" s="407" t="s">
        <v>324</v>
      </c>
      <c r="G2120" s="407"/>
      <c r="H2120" s="290" t="s">
        <v>325</v>
      </c>
      <c r="I2120" s="294">
        <v>0.1474</v>
      </c>
      <c r="J2120" s="294">
        <v>0</v>
      </c>
      <c r="K2120" s="292">
        <v>29.16</v>
      </c>
      <c r="L2120" s="292">
        <v>4.29</v>
      </c>
      <c r="O2120" s="40"/>
      <c r="P2120" s="40"/>
      <c r="Q2120" s="40"/>
      <c r="R2120" s="40"/>
      <c r="S2120" s="40"/>
      <c r="T2120" s="40"/>
      <c r="U2120" s="40"/>
      <c r="V2120" s="40"/>
      <c r="W2120" s="40"/>
      <c r="X2120" s="40"/>
      <c r="Y2120" s="40"/>
    </row>
    <row r="2121" spans="1:25" ht="15" customHeight="1" x14ac:dyDescent="0.2">
      <c r="A2121" s="40"/>
      <c r="B2121" s="278" t="s">
        <v>321</v>
      </c>
      <c r="C2121" s="291" t="s">
        <v>369</v>
      </c>
      <c r="D2121" s="278" t="s">
        <v>40</v>
      </c>
      <c r="E2121" s="278" t="s">
        <v>370</v>
      </c>
      <c r="F2121" s="407" t="s">
        <v>324</v>
      </c>
      <c r="G2121" s="407"/>
      <c r="H2121" s="290" t="s">
        <v>325</v>
      </c>
      <c r="I2121" s="294">
        <v>0.1474</v>
      </c>
      <c r="J2121" s="294">
        <v>0</v>
      </c>
      <c r="K2121" s="292">
        <v>23.75</v>
      </c>
      <c r="L2121" s="292">
        <v>3.5</v>
      </c>
      <c r="O2121" s="40"/>
      <c r="P2121" s="40"/>
      <c r="Q2121" s="40"/>
      <c r="R2121" s="40"/>
      <c r="S2121" s="40"/>
      <c r="T2121" s="40"/>
      <c r="U2121" s="40"/>
      <c r="V2121" s="40"/>
      <c r="W2121" s="40"/>
      <c r="X2121" s="40"/>
      <c r="Y2121" s="40"/>
    </row>
    <row r="2122" spans="1:25" ht="15" customHeight="1" x14ac:dyDescent="0.2">
      <c r="A2122" s="40"/>
      <c r="B2122" s="274" t="s">
        <v>347</v>
      </c>
      <c r="C2122" s="296" t="s">
        <v>629</v>
      </c>
      <c r="D2122" s="274" t="s">
        <v>40</v>
      </c>
      <c r="E2122" s="274" t="s">
        <v>3866</v>
      </c>
      <c r="F2122" s="404" t="s">
        <v>348</v>
      </c>
      <c r="G2122" s="404"/>
      <c r="H2122" s="295" t="s">
        <v>44</v>
      </c>
      <c r="I2122" s="298">
        <v>9.1999999999999998E-3</v>
      </c>
      <c r="J2122" s="298">
        <v>0</v>
      </c>
      <c r="K2122" s="297">
        <v>2.54</v>
      </c>
      <c r="L2122" s="297">
        <v>0.02</v>
      </c>
      <c r="O2122" s="40"/>
      <c r="P2122" s="40"/>
      <c r="Q2122" s="40"/>
      <c r="R2122" s="40"/>
      <c r="S2122" s="40"/>
      <c r="T2122" s="40"/>
      <c r="U2122" s="40"/>
      <c r="V2122" s="40"/>
      <c r="W2122" s="40"/>
      <c r="X2122" s="40"/>
      <c r="Y2122" s="40"/>
    </row>
    <row r="2123" spans="1:25" ht="15" customHeight="1" x14ac:dyDescent="0.2">
      <c r="A2123" s="40"/>
      <c r="B2123" s="274" t="s">
        <v>347</v>
      </c>
      <c r="C2123" s="296" t="s">
        <v>636</v>
      </c>
      <c r="D2123" s="274" t="s">
        <v>40</v>
      </c>
      <c r="E2123" s="274" t="s">
        <v>637</v>
      </c>
      <c r="F2123" s="404" t="s">
        <v>348</v>
      </c>
      <c r="G2123" s="404"/>
      <c r="H2123" s="295" t="s">
        <v>44</v>
      </c>
      <c r="I2123" s="298">
        <v>1</v>
      </c>
      <c r="J2123" s="298">
        <v>0</v>
      </c>
      <c r="K2123" s="297">
        <v>1.22</v>
      </c>
      <c r="L2123" s="297">
        <v>1.22</v>
      </c>
      <c r="O2123" s="40"/>
      <c r="P2123" s="40"/>
      <c r="Q2123" s="40"/>
      <c r="R2123" s="40"/>
      <c r="S2123" s="40"/>
      <c r="T2123" s="40"/>
      <c r="U2123" s="40"/>
      <c r="V2123" s="40"/>
      <c r="W2123" s="40"/>
      <c r="X2123" s="40"/>
      <c r="Y2123" s="40"/>
    </row>
    <row r="2124" spans="1:25" ht="15" customHeight="1" x14ac:dyDescent="0.2">
      <c r="A2124" s="40"/>
      <c r="B2124" s="274" t="s">
        <v>347</v>
      </c>
      <c r="C2124" s="296" t="s">
        <v>373</v>
      </c>
      <c r="D2124" s="274" t="s">
        <v>40</v>
      </c>
      <c r="E2124" s="274" t="s">
        <v>374</v>
      </c>
      <c r="F2124" s="404" t="s">
        <v>348</v>
      </c>
      <c r="G2124" s="404"/>
      <c r="H2124" s="295" t="s">
        <v>44</v>
      </c>
      <c r="I2124" s="298">
        <v>1.06E-2</v>
      </c>
      <c r="J2124" s="298">
        <v>0</v>
      </c>
      <c r="K2124" s="297">
        <v>68.63</v>
      </c>
      <c r="L2124" s="297">
        <v>0.72</v>
      </c>
      <c r="O2124" s="40"/>
      <c r="P2124" s="40"/>
      <c r="Q2124" s="40"/>
      <c r="R2124" s="40"/>
      <c r="S2124" s="40"/>
      <c r="T2124" s="40"/>
      <c r="U2124" s="40"/>
      <c r="V2124" s="40"/>
      <c r="W2124" s="40"/>
      <c r="X2124" s="40"/>
      <c r="Y2124" s="40"/>
    </row>
    <row r="2125" spans="1:25" ht="15" customHeight="1" x14ac:dyDescent="0.2">
      <c r="A2125" s="40"/>
      <c r="B2125" s="274" t="s">
        <v>347</v>
      </c>
      <c r="C2125" s="296" t="s">
        <v>632</v>
      </c>
      <c r="D2125" s="274" t="s">
        <v>40</v>
      </c>
      <c r="E2125" s="274" t="s">
        <v>633</v>
      </c>
      <c r="F2125" s="404" t="s">
        <v>348</v>
      </c>
      <c r="G2125" s="404"/>
      <c r="H2125" s="295" t="s">
        <v>44</v>
      </c>
      <c r="I2125" s="298">
        <v>1.2E-2</v>
      </c>
      <c r="J2125" s="298">
        <v>0</v>
      </c>
      <c r="K2125" s="297">
        <v>77.760000000000005</v>
      </c>
      <c r="L2125" s="297">
        <v>0.93</v>
      </c>
      <c r="O2125" s="40"/>
      <c r="P2125" s="40"/>
      <c r="Q2125" s="40"/>
      <c r="R2125" s="40"/>
      <c r="S2125" s="40"/>
      <c r="T2125" s="40"/>
      <c r="U2125" s="40"/>
      <c r="V2125" s="40"/>
      <c r="W2125" s="40"/>
      <c r="X2125" s="40"/>
      <c r="Y2125" s="40"/>
    </row>
    <row r="2126" spans="1:25" ht="15" customHeight="1" x14ac:dyDescent="0.2">
      <c r="A2126" s="40"/>
      <c r="B2126" s="275"/>
      <c r="C2126" s="275"/>
      <c r="D2126" s="275"/>
      <c r="E2126" s="275"/>
      <c r="F2126" s="275"/>
      <c r="G2126" s="275" t="s">
        <v>331</v>
      </c>
      <c r="H2126" s="302">
        <v>6.27</v>
      </c>
      <c r="I2126" s="275" t="s">
        <v>332</v>
      </c>
      <c r="J2126" s="302">
        <v>0</v>
      </c>
      <c r="K2126" s="275" t="s">
        <v>333</v>
      </c>
      <c r="L2126" s="302">
        <v>6.27</v>
      </c>
      <c r="O2126" s="40"/>
      <c r="P2126" s="40"/>
      <c r="Q2126" s="40"/>
      <c r="R2126" s="40"/>
      <c r="S2126" s="40"/>
      <c r="T2126" s="40"/>
      <c r="U2126" s="40"/>
      <c r="V2126" s="40"/>
      <c r="W2126" s="40"/>
      <c r="X2126" s="40"/>
      <c r="Y2126" s="40"/>
    </row>
    <row r="2127" spans="1:25" ht="15" customHeight="1" thickBot="1" x14ac:dyDescent="0.25">
      <c r="A2127" s="40"/>
      <c r="B2127" s="275"/>
      <c r="C2127" s="275"/>
      <c r="D2127" s="275"/>
      <c r="E2127" s="275"/>
      <c r="F2127" s="275"/>
      <c r="G2127" s="275" t="s">
        <v>334</v>
      </c>
      <c r="H2127" s="302">
        <v>2.2200000000000002</v>
      </c>
      <c r="I2127" s="409"/>
      <c r="J2127" s="409" t="s">
        <v>335</v>
      </c>
      <c r="K2127" s="275"/>
      <c r="L2127" s="302">
        <v>12.9</v>
      </c>
      <c r="O2127" s="40"/>
      <c r="P2127" s="40"/>
      <c r="Q2127" s="40"/>
      <c r="R2127" s="40"/>
      <c r="S2127" s="40"/>
      <c r="T2127" s="40"/>
      <c r="U2127" s="40"/>
      <c r="V2127" s="40"/>
      <c r="W2127" s="40"/>
      <c r="X2127" s="40"/>
      <c r="Y2127" s="40"/>
    </row>
    <row r="2128" spans="1:25" ht="15" customHeight="1" thickTop="1" x14ac:dyDescent="0.2">
      <c r="A2128" s="40"/>
      <c r="B2128" s="289"/>
      <c r="C2128" s="289"/>
      <c r="D2128" s="289"/>
      <c r="E2128" s="289"/>
      <c r="F2128" s="289"/>
      <c r="G2128" s="289"/>
      <c r="H2128" s="289"/>
      <c r="I2128" s="289"/>
      <c r="J2128" s="289"/>
      <c r="K2128" s="289"/>
      <c r="L2128" s="289"/>
      <c r="O2128" s="40"/>
      <c r="P2128" s="40"/>
      <c r="Q2128" s="40"/>
      <c r="R2128" s="40"/>
      <c r="S2128" s="40"/>
      <c r="T2128" s="40"/>
      <c r="U2128" s="40"/>
      <c r="V2128" s="40"/>
      <c r="W2128" s="40"/>
      <c r="X2128" s="40"/>
      <c r="Y2128" s="40"/>
    </row>
    <row r="2129" spans="1:25" ht="15" customHeight="1" x14ac:dyDescent="0.2">
      <c r="A2129" s="40"/>
      <c r="B2129" s="276" t="s">
        <v>2823</v>
      </c>
      <c r="C2129" s="277" t="s">
        <v>28</v>
      </c>
      <c r="D2129" s="276" t="s">
        <v>29</v>
      </c>
      <c r="E2129" s="276" t="s">
        <v>30</v>
      </c>
      <c r="F2129" s="405" t="s">
        <v>318</v>
      </c>
      <c r="G2129" s="405"/>
      <c r="H2129" s="284" t="s">
        <v>31</v>
      </c>
      <c r="I2129" s="277" t="s">
        <v>32</v>
      </c>
      <c r="J2129" s="277" t="s">
        <v>2407</v>
      </c>
      <c r="K2129" s="277" t="s">
        <v>33</v>
      </c>
      <c r="L2129" s="277" t="s">
        <v>35</v>
      </c>
      <c r="O2129" s="40"/>
      <c r="P2129" s="40"/>
      <c r="Q2129" s="40"/>
      <c r="R2129" s="40"/>
      <c r="S2129" s="40"/>
      <c r="T2129" s="40"/>
      <c r="U2129" s="40"/>
      <c r="V2129" s="40"/>
      <c r="W2129" s="40"/>
      <c r="X2129" s="40"/>
      <c r="Y2129" s="40"/>
    </row>
    <row r="2130" spans="1:25" ht="15" customHeight="1" x14ac:dyDescent="0.2">
      <c r="A2130" s="40"/>
      <c r="B2130" s="273" t="s">
        <v>319</v>
      </c>
      <c r="C2130" s="286" t="s">
        <v>163</v>
      </c>
      <c r="D2130" s="273" t="s">
        <v>40</v>
      </c>
      <c r="E2130" s="273" t="s">
        <v>164</v>
      </c>
      <c r="F2130" s="403" t="s">
        <v>343</v>
      </c>
      <c r="G2130" s="403"/>
      <c r="H2130" s="285" t="s">
        <v>44</v>
      </c>
      <c r="I2130" s="288">
        <v>1</v>
      </c>
      <c r="J2130" s="287"/>
      <c r="K2130" s="287">
        <v>20.260000000000002</v>
      </c>
      <c r="L2130" s="287">
        <v>20.260000000000002</v>
      </c>
      <c r="O2130" s="40"/>
      <c r="P2130" s="40"/>
      <c r="Q2130" s="40"/>
      <c r="R2130" s="40"/>
      <c r="S2130" s="40"/>
      <c r="T2130" s="40"/>
      <c r="U2130" s="40"/>
      <c r="V2130" s="40"/>
      <c r="W2130" s="40"/>
      <c r="X2130" s="40"/>
      <c r="Y2130" s="40"/>
    </row>
    <row r="2131" spans="1:25" ht="15" customHeight="1" x14ac:dyDescent="0.2">
      <c r="A2131" s="40"/>
      <c r="B2131" s="278" t="s">
        <v>321</v>
      </c>
      <c r="C2131" s="291" t="s">
        <v>369</v>
      </c>
      <c r="D2131" s="278" t="s">
        <v>40</v>
      </c>
      <c r="E2131" s="278" t="s">
        <v>370</v>
      </c>
      <c r="F2131" s="407" t="s">
        <v>324</v>
      </c>
      <c r="G2131" s="407"/>
      <c r="H2131" s="290" t="s">
        <v>325</v>
      </c>
      <c r="I2131" s="294">
        <v>0.1318</v>
      </c>
      <c r="J2131" s="294">
        <v>0</v>
      </c>
      <c r="K2131" s="292">
        <v>23.75</v>
      </c>
      <c r="L2131" s="292">
        <v>3.13</v>
      </c>
      <c r="O2131" s="40"/>
      <c r="P2131" s="40"/>
      <c r="Q2131" s="40"/>
      <c r="R2131" s="40"/>
      <c r="S2131" s="40"/>
      <c r="T2131" s="40"/>
      <c r="U2131" s="40"/>
      <c r="V2131" s="40"/>
      <c r="W2131" s="40"/>
      <c r="X2131" s="40"/>
      <c r="Y2131" s="40"/>
    </row>
    <row r="2132" spans="1:25" ht="15" customHeight="1" x14ac:dyDescent="0.2">
      <c r="A2132" s="40"/>
      <c r="B2132" s="278" t="s">
        <v>321</v>
      </c>
      <c r="C2132" s="291" t="s">
        <v>371</v>
      </c>
      <c r="D2132" s="278" t="s">
        <v>40</v>
      </c>
      <c r="E2132" s="278" t="s">
        <v>372</v>
      </c>
      <c r="F2132" s="407" t="s">
        <v>324</v>
      </c>
      <c r="G2132" s="407"/>
      <c r="H2132" s="290" t="s">
        <v>325</v>
      </c>
      <c r="I2132" s="294">
        <v>0.1318</v>
      </c>
      <c r="J2132" s="294">
        <v>0</v>
      </c>
      <c r="K2132" s="292">
        <v>29.16</v>
      </c>
      <c r="L2132" s="292">
        <v>3.84</v>
      </c>
      <c r="O2132" s="40"/>
      <c r="P2132" s="40"/>
      <c r="Q2132" s="40"/>
      <c r="R2132" s="40"/>
      <c r="S2132" s="40"/>
      <c r="T2132" s="40"/>
      <c r="U2132" s="40"/>
      <c r="V2132" s="40"/>
      <c r="W2132" s="40"/>
      <c r="X2132" s="40"/>
      <c r="Y2132" s="40"/>
    </row>
    <row r="2133" spans="1:25" ht="15" customHeight="1" x14ac:dyDescent="0.2">
      <c r="A2133" s="40"/>
      <c r="B2133" s="274" t="s">
        <v>347</v>
      </c>
      <c r="C2133" s="296" t="s">
        <v>632</v>
      </c>
      <c r="D2133" s="274" t="s">
        <v>40</v>
      </c>
      <c r="E2133" s="274" t="s">
        <v>633</v>
      </c>
      <c r="F2133" s="404" t="s">
        <v>348</v>
      </c>
      <c r="G2133" s="404"/>
      <c r="H2133" s="295" t="s">
        <v>44</v>
      </c>
      <c r="I2133" s="298">
        <v>2.2499999999999999E-2</v>
      </c>
      <c r="J2133" s="298">
        <v>0</v>
      </c>
      <c r="K2133" s="297">
        <v>77.760000000000005</v>
      </c>
      <c r="L2133" s="297">
        <v>1.74</v>
      </c>
      <c r="O2133" s="40"/>
      <c r="P2133" s="40"/>
      <c r="Q2133" s="40"/>
      <c r="R2133" s="40"/>
      <c r="S2133" s="40"/>
      <c r="T2133" s="40"/>
      <c r="U2133" s="40"/>
      <c r="V2133" s="40"/>
      <c r="W2133" s="40"/>
      <c r="X2133" s="40"/>
      <c r="Y2133" s="40"/>
    </row>
    <row r="2134" spans="1:25" ht="15" customHeight="1" x14ac:dyDescent="0.2">
      <c r="A2134" s="40"/>
      <c r="B2134" s="274" t="s">
        <v>347</v>
      </c>
      <c r="C2134" s="296" t="s">
        <v>373</v>
      </c>
      <c r="D2134" s="274" t="s">
        <v>40</v>
      </c>
      <c r="E2134" s="274" t="s">
        <v>374</v>
      </c>
      <c r="F2134" s="404" t="s">
        <v>348</v>
      </c>
      <c r="G2134" s="404"/>
      <c r="H2134" s="295" t="s">
        <v>44</v>
      </c>
      <c r="I2134" s="298">
        <v>1.7600000000000001E-2</v>
      </c>
      <c r="J2134" s="298">
        <v>0</v>
      </c>
      <c r="K2134" s="297">
        <v>68.63</v>
      </c>
      <c r="L2134" s="297">
        <v>1.2</v>
      </c>
      <c r="O2134" s="40"/>
      <c r="P2134" s="40"/>
      <c r="Q2134" s="40"/>
      <c r="R2134" s="40"/>
      <c r="S2134" s="40"/>
      <c r="T2134" s="40"/>
      <c r="U2134" s="40"/>
      <c r="V2134" s="40"/>
      <c r="W2134" s="40"/>
      <c r="X2134" s="40"/>
      <c r="Y2134" s="40"/>
    </row>
    <row r="2135" spans="1:25" ht="15" customHeight="1" x14ac:dyDescent="0.2">
      <c r="A2135" s="40"/>
      <c r="B2135" s="274" t="s">
        <v>347</v>
      </c>
      <c r="C2135" s="296" t="s">
        <v>648</v>
      </c>
      <c r="D2135" s="274" t="s">
        <v>40</v>
      </c>
      <c r="E2135" s="274" t="s">
        <v>649</v>
      </c>
      <c r="F2135" s="404" t="s">
        <v>348</v>
      </c>
      <c r="G2135" s="404"/>
      <c r="H2135" s="295" t="s">
        <v>44</v>
      </c>
      <c r="I2135" s="298">
        <v>1</v>
      </c>
      <c r="J2135" s="298">
        <v>0</v>
      </c>
      <c r="K2135" s="297">
        <v>10.29</v>
      </c>
      <c r="L2135" s="297">
        <v>10.29</v>
      </c>
      <c r="O2135" s="40"/>
      <c r="P2135" s="40"/>
      <c r="Q2135" s="40"/>
      <c r="R2135" s="40"/>
      <c r="S2135" s="40"/>
      <c r="T2135" s="40"/>
      <c r="U2135" s="40"/>
      <c r="V2135" s="40"/>
      <c r="W2135" s="40"/>
      <c r="X2135" s="40"/>
      <c r="Y2135" s="40"/>
    </row>
    <row r="2136" spans="1:25" ht="15" customHeight="1" x14ac:dyDescent="0.2">
      <c r="A2136" s="40"/>
      <c r="B2136" s="274" t="s">
        <v>347</v>
      </c>
      <c r="C2136" s="296" t="s">
        <v>629</v>
      </c>
      <c r="D2136" s="274" t="s">
        <v>40</v>
      </c>
      <c r="E2136" s="274" t="s">
        <v>3866</v>
      </c>
      <c r="F2136" s="404" t="s">
        <v>348</v>
      </c>
      <c r="G2136" s="404"/>
      <c r="H2136" s="295" t="s">
        <v>44</v>
      </c>
      <c r="I2136" s="298">
        <v>2.4400000000000002E-2</v>
      </c>
      <c r="J2136" s="298">
        <v>0</v>
      </c>
      <c r="K2136" s="297">
        <v>2.54</v>
      </c>
      <c r="L2136" s="297">
        <v>0.06</v>
      </c>
      <c r="O2136" s="40"/>
      <c r="P2136" s="40"/>
      <c r="Q2136" s="40"/>
      <c r="R2136" s="40"/>
      <c r="S2136" s="40"/>
      <c r="T2136" s="40"/>
      <c r="U2136" s="40"/>
      <c r="V2136" s="40"/>
      <c r="W2136" s="40"/>
      <c r="X2136" s="40"/>
      <c r="Y2136" s="40"/>
    </row>
    <row r="2137" spans="1:25" ht="15" customHeight="1" x14ac:dyDescent="0.2">
      <c r="A2137" s="40"/>
      <c r="B2137" s="275"/>
      <c r="C2137" s="275"/>
      <c r="D2137" s="275"/>
      <c r="E2137" s="275"/>
      <c r="F2137" s="275"/>
      <c r="G2137" s="275" t="s">
        <v>331</v>
      </c>
      <c r="H2137" s="302">
        <v>5.61</v>
      </c>
      <c r="I2137" s="275" t="s">
        <v>332</v>
      </c>
      <c r="J2137" s="302">
        <v>0</v>
      </c>
      <c r="K2137" s="275" t="s">
        <v>333</v>
      </c>
      <c r="L2137" s="302">
        <v>5.61</v>
      </c>
      <c r="O2137" s="40"/>
      <c r="P2137" s="40"/>
      <c r="Q2137" s="40"/>
      <c r="R2137" s="40"/>
      <c r="S2137" s="40"/>
      <c r="T2137" s="40"/>
      <c r="U2137" s="40"/>
      <c r="V2137" s="40"/>
      <c r="W2137" s="40"/>
      <c r="X2137" s="40"/>
      <c r="Y2137" s="40"/>
    </row>
    <row r="2138" spans="1:25" ht="15" customHeight="1" thickBot="1" x14ac:dyDescent="0.25">
      <c r="A2138" s="40"/>
      <c r="B2138" s="275"/>
      <c r="C2138" s="275"/>
      <c r="D2138" s="275"/>
      <c r="E2138" s="275"/>
      <c r="F2138" s="275"/>
      <c r="G2138" s="275" t="s">
        <v>334</v>
      </c>
      <c r="H2138" s="302">
        <v>4.21</v>
      </c>
      <c r="I2138" s="409"/>
      <c r="J2138" s="409" t="s">
        <v>335</v>
      </c>
      <c r="K2138" s="275"/>
      <c r="L2138" s="302">
        <v>24.47</v>
      </c>
      <c r="O2138" s="40"/>
      <c r="P2138" s="40"/>
      <c r="Q2138" s="40"/>
      <c r="R2138" s="40"/>
      <c r="S2138" s="40"/>
      <c r="T2138" s="40"/>
      <c r="U2138" s="40"/>
      <c r="V2138" s="40"/>
      <c r="W2138" s="40"/>
      <c r="X2138" s="40"/>
      <c r="Y2138" s="40"/>
    </row>
    <row r="2139" spans="1:25" ht="15" customHeight="1" thickTop="1" x14ac:dyDescent="0.2">
      <c r="A2139" s="40"/>
      <c r="B2139" s="289"/>
      <c r="C2139" s="289"/>
      <c r="D2139" s="289"/>
      <c r="E2139" s="289"/>
      <c r="F2139" s="289"/>
      <c r="G2139" s="289"/>
      <c r="H2139" s="289"/>
      <c r="I2139" s="289"/>
      <c r="J2139" s="289"/>
      <c r="K2139" s="289"/>
      <c r="L2139" s="289"/>
      <c r="O2139" s="40"/>
      <c r="P2139" s="40"/>
      <c r="Q2139" s="40"/>
      <c r="R2139" s="40"/>
      <c r="S2139" s="40"/>
      <c r="T2139" s="40"/>
      <c r="U2139" s="40"/>
      <c r="V2139" s="40"/>
      <c r="W2139" s="40"/>
      <c r="X2139" s="40"/>
      <c r="Y2139" s="40"/>
    </row>
    <row r="2140" spans="1:25" ht="15" customHeight="1" x14ac:dyDescent="0.2">
      <c r="A2140" s="40"/>
      <c r="B2140" s="276" t="s">
        <v>2824</v>
      </c>
      <c r="C2140" s="277" t="s">
        <v>28</v>
      </c>
      <c r="D2140" s="276" t="s">
        <v>29</v>
      </c>
      <c r="E2140" s="276" t="s">
        <v>30</v>
      </c>
      <c r="F2140" s="405" t="s">
        <v>318</v>
      </c>
      <c r="G2140" s="405"/>
      <c r="H2140" s="284" t="s">
        <v>31</v>
      </c>
      <c r="I2140" s="277" t="s">
        <v>32</v>
      </c>
      <c r="J2140" s="277" t="s">
        <v>2407</v>
      </c>
      <c r="K2140" s="277" t="s">
        <v>33</v>
      </c>
      <c r="L2140" s="277" t="s">
        <v>35</v>
      </c>
      <c r="O2140" s="40"/>
      <c r="P2140" s="40"/>
      <c r="Q2140" s="40"/>
      <c r="R2140" s="40"/>
      <c r="S2140" s="40"/>
      <c r="T2140" s="40"/>
      <c r="U2140" s="40"/>
      <c r="V2140" s="40"/>
      <c r="W2140" s="40"/>
      <c r="X2140" s="40"/>
      <c r="Y2140" s="40"/>
    </row>
    <row r="2141" spans="1:25" ht="15" customHeight="1" x14ac:dyDescent="0.2">
      <c r="A2141" s="40"/>
      <c r="B2141" s="273" t="s">
        <v>319</v>
      </c>
      <c r="C2141" s="286" t="s">
        <v>161</v>
      </c>
      <c r="D2141" s="273" t="s">
        <v>40</v>
      </c>
      <c r="E2141" s="273" t="s">
        <v>162</v>
      </c>
      <c r="F2141" s="403" t="s">
        <v>343</v>
      </c>
      <c r="G2141" s="403"/>
      <c r="H2141" s="285" t="s">
        <v>44</v>
      </c>
      <c r="I2141" s="288">
        <v>1</v>
      </c>
      <c r="J2141" s="287"/>
      <c r="K2141" s="287">
        <v>16.649999999999999</v>
      </c>
      <c r="L2141" s="287">
        <v>16.649999999999999</v>
      </c>
      <c r="O2141" s="40"/>
      <c r="P2141" s="40"/>
      <c r="Q2141" s="40"/>
      <c r="R2141" s="40"/>
      <c r="S2141" s="40"/>
      <c r="T2141" s="40"/>
      <c r="U2141" s="40"/>
      <c r="V2141" s="40"/>
      <c r="W2141" s="40"/>
      <c r="X2141" s="40"/>
      <c r="Y2141" s="40"/>
    </row>
    <row r="2142" spans="1:25" ht="15" customHeight="1" x14ac:dyDescent="0.2">
      <c r="A2142" s="40"/>
      <c r="B2142" s="278" t="s">
        <v>321</v>
      </c>
      <c r="C2142" s="291" t="s">
        <v>371</v>
      </c>
      <c r="D2142" s="278" t="s">
        <v>40</v>
      </c>
      <c r="E2142" s="278" t="s">
        <v>372</v>
      </c>
      <c r="F2142" s="407" t="s">
        <v>324</v>
      </c>
      <c r="G2142" s="407"/>
      <c r="H2142" s="290" t="s">
        <v>325</v>
      </c>
      <c r="I2142" s="294">
        <v>0.1416</v>
      </c>
      <c r="J2142" s="294">
        <v>0</v>
      </c>
      <c r="K2142" s="292">
        <v>29.16</v>
      </c>
      <c r="L2142" s="292">
        <v>4.12</v>
      </c>
      <c r="O2142" s="40"/>
      <c r="P2142" s="40"/>
      <c r="Q2142" s="40"/>
      <c r="R2142" s="40"/>
      <c r="S2142" s="40"/>
      <c r="T2142" s="40"/>
      <c r="U2142" s="40"/>
      <c r="V2142" s="40"/>
      <c r="W2142" s="40"/>
      <c r="X2142" s="40"/>
      <c r="Y2142" s="40"/>
    </row>
    <row r="2143" spans="1:25" ht="15" customHeight="1" x14ac:dyDescent="0.2">
      <c r="A2143" s="40"/>
      <c r="B2143" s="278" t="s">
        <v>321</v>
      </c>
      <c r="C2143" s="291" t="s">
        <v>369</v>
      </c>
      <c r="D2143" s="278" t="s">
        <v>40</v>
      </c>
      <c r="E2143" s="278" t="s">
        <v>370</v>
      </c>
      <c r="F2143" s="407" t="s">
        <v>324</v>
      </c>
      <c r="G2143" s="407"/>
      <c r="H2143" s="290" t="s">
        <v>325</v>
      </c>
      <c r="I2143" s="294">
        <v>0.1416</v>
      </c>
      <c r="J2143" s="294">
        <v>0</v>
      </c>
      <c r="K2143" s="292">
        <v>23.75</v>
      </c>
      <c r="L2143" s="292">
        <v>3.36</v>
      </c>
      <c r="O2143" s="40"/>
      <c r="P2143" s="40"/>
      <c r="Q2143" s="40"/>
      <c r="R2143" s="40"/>
      <c r="S2143" s="40"/>
      <c r="T2143" s="40"/>
      <c r="U2143" s="40"/>
      <c r="V2143" s="40"/>
      <c r="W2143" s="40"/>
      <c r="X2143" s="40"/>
      <c r="Y2143" s="40"/>
    </row>
    <row r="2144" spans="1:25" ht="15" customHeight="1" x14ac:dyDescent="0.2">
      <c r="A2144" s="40"/>
      <c r="B2144" s="274" t="s">
        <v>347</v>
      </c>
      <c r="C2144" s="296" t="s">
        <v>373</v>
      </c>
      <c r="D2144" s="274" t="s">
        <v>40</v>
      </c>
      <c r="E2144" s="274" t="s">
        <v>374</v>
      </c>
      <c r="F2144" s="404" t="s">
        <v>348</v>
      </c>
      <c r="G2144" s="404"/>
      <c r="H2144" s="295" t="s">
        <v>44</v>
      </c>
      <c r="I2144" s="298">
        <v>5.8999999999999999E-3</v>
      </c>
      <c r="J2144" s="298">
        <v>0</v>
      </c>
      <c r="K2144" s="297">
        <v>68.63</v>
      </c>
      <c r="L2144" s="297">
        <v>0.4</v>
      </c>
      <c r="O2144" s="40"/>
      <c r="P2144" s="40"/>
      <c r="Q2144" s="40"/>
      <c r="R2144" s="40"/>
      <c r="S2144" s="40"/>
      <c r="T2144" s="40"/>
      <c r="U2144" s="40"/>
      <c r="V2144" s="40"/>
      <c r="W2144" s="40"/>
      <c r="X2144" s="40"/>
      <c r="Y2144" s="40"/>
    </row>
    <row r="2145" spans="1:25" ht="15" customHeight="1" x14ac:dyDescent="0.2">
      <c r="A2145" s="40"/>
      <c r="B2145" s="274" t="s">
        <v>347</v>
      </c>
      <c r="C2145" s="296" t="s">
        <v>644</v>
      </c>
      <c r="D2145" s="274" t="s">
        <v>40</v>
      </c>
      <c r="E2145" s="274" t="s">
        <v>645</v>
      </c>
      <c r="F2145" s="404" t="s">
        <v>348</v>
      </c>
      <c r="G2145" s="404"/>
      <c r="H2145" s="295" t="s">
        <v>44</v>
      </c>
      <c r="I2145" s="298">
        <v>1</v>
      </c>
      <c r="J2145" s="298">
        <v>0</v>
      </c>
      <c r="K2145" s="297">
        <v>8.15</v>
      </c>
      <c r="L2145" s="297">
        <v>8.15</v>
      </c>
      <c r="O2145" s="40"/>
      <c r="P2145" s="40"/>
      <c r="Q2145" s="40"/>
      <c r="R2145" s="40"/>
      <c r="S2145" s="40"/>
      <c r="T2145" s="40"/>
      <c r="U2145" s="40"/>
      <c r="V2145" s="40"/>
      <c r="W2145" s="40"/>
      <c r="X2145" s="40"/>
      <c r="Y2145" s="40"/>
    </row>
    <row r="2146" spans="1:25" ht="15" customHeight="1" x14ac:dyDescent="0.2">
      <c r="A2146" s="40"/>
      <c r="B2146" s="274" t="s">
        <v>347</v>
      </c>
      <c r="C2146" s="296" t="s">
        <v>629</v>
      </c>
      <c r="D2146" s="274" t="s">
        <v>40</v>
      </c>
      <c r="E2146" s="274" t="s">
        <v>3866</v>
      </c>
      <c r="F2146" s="404" t="s">
        <v>348</v>
      </c>
      <c r="G2146" s="404"/>
      <c r="H2146" s="295" t="s">
        <v>44</v>
      </c>
      <c r="I2146" s="298">
        <v>3.3799999999999997E-2</v>
      </c>
      <c r="J2146" s="298">
        <v>0</v>
      </c>
      <c r="K2146" s="297">
        <v>2.54</v>
      </c>
      <c r="L2146" s="297">
        <v>0.08</v>
      </c>
      <c r="O2146" s="40"/>
      <c r="P2146" s="40"/>
      <c r="Q2146" s="40"/>
      <c r="R2146" s="40"/>
      <c r="S2146" s="40"/>
      <c r="T2146" s="40"/>
      <c r="U2146" s="40"/>
      <c r="V2146" s="40"/>
      <c r="W2146" s="40"/>
      <c r="X2146" s="40"/>
      <c r="Y2146" s="40"/>
    </row>
    <row r="2147" spans="1:25" ht="15" customHeight="1" x14ac:dyDescent="0.2">
      <c r="A2147" s="40"/>
      <c r="B2147" s="274" t="s">
        <v>347</v>
      </c>
      <c r="C2147" s="296" t="s">
        <v>632</v>
      </c>
      <c r="D2147" s="274" t="s">
        <v>40</v>
      </c>
      <c r="E2147" s="274" t="s">
        <v>633</v>
      </c>
      <c r="F2147" s="404" t="s">
        <v>348</v>
      </c>
      <c r="G2147" s="404"/>
      <c r="H2147" s="295" t="s">
        <v>44</v>
      </c>
      <c r="I2147" s="298">
        <v>7.0000000000000001E-3</v>
      </c>
      <c r="J2147" s="298">
        <v>0</v>
      </c>
      <c r="K2147" s="297">
        <v>77.760000000000005</v>
      </c>
      <c r="L2147" s="297">
        <v>0.54</v>
      </c>
      <c r="O2147" s="40"/>
      <c r="P2147" s="40"/>
      <c r="Q2147" s="40"/>
      <c r="R2147" s="40"/>
      <c r="S2147" s="40"/>
      <c r="T2147" s="40"/>
      <c r="U2147" s="40"/>
      <c r="V2147" s="40"/>
      <c r="W2147" s="40"/>
      <c r="X2147" s="40"/>
      <c r="Y2147" s="40"/>
    </row>
    <row r="2148" spans="1:25" ht="15" customHeight="1" x14ac:dyDescent="0.2">
      <c r="A2148" s="40"/>
      <c r="B2148" s="275"/>
      <c r="C2148" s="275"/>
      <c r="D2148" s="275"/>
      <c r="E2148" s="275"/>
      <c r="F2148" s="275"/>
      <c r="G2148" s="275" t="s">
        <v>331</v>
      </c>
      <c r="H2148" s="302">
        <v>6.02</v>
      </c>
      <c r="I2148" s="275" t="s">
        <v>332</v>
      </c>
      <c r="J2148" s="302">
        <v>0</v>
      </c>
      <c r="K2148" s="275" t="s">
        <v>333</v>
      </c>
      <c r="L2148" s="302">
        <v>6.02</v>
      </c>
      <c r="O2148" s="40"/>
      <c r="P2148" s="40"/>
      <c r="Q2148" s="40"/>
      <c r="R2148" s="40"/>
      <c r="S2148" s="40"/>
      <c r="T2148" s="40"/>
      <c r="U2148" s="40"/>
      <c r="V2148" s="40"/>
      <c r="W2148" s="40"/>
      <c r="X2148" s="40"/>
      <c r="Y2148" s="40"/>
    </row>
    <row r="2149" spans="1:25" ht="15" customHeight="1" thickBot="1" x14ac:dyDescent="0.25">
      <c r="A2149" s="40"/>
      <c r="B2149" s="275"/>
      <c r="C2149" s="275"/>
      <c r="D2149" s="275"/>
      <c r="E2149" s="275"/>
      <c r="F2149" s="275"/>
      <c r="G2149" s="275" t="s">
        <v>334</v>
      </c>
      <c r="H2149" s="302">
        <v>3.46</v>
      </c>
      <c r="I2149" s="409"/>
      <c r="J2149" s="409" t="s">
        <v>335</v>
      </c>
      <c r="K2149" s="275"/>
      <c r="L2149" s="302">
        <v>20.11</v>
      </c>
      <c r="O2149" s="40"/>
      <c r="P2149" s="40"/>
      <c r="Q2149" s="40"/>
      <c r="R2149" s="40"/>
      <c r="S2149" s="40"/>
      <c r="T2149" s="40"/>
      <c r="U2149" s="40"/>
      <c r="V2149" s="40"/>
      <c r="W2149" s="40"/>
      <c r="X2149" s="40"/>
      <c r="Y2149" s="40"/>
    </row>
    <row r="2150" spans="1:25" ht="15" customHeight="1" thickTop="1" x14ac:dyDescent="0.2">
      <c r="A2150" s="40"/>
      <c r="B2150" s="289"/>
      <c r="C2150" s="289"/>
      <c r="D2150" s="289"/>
      <c r="E2150" s="289"/>
      <c r="F2150" s="289"/>
      <c r="G2150" s="289"/>
      <c r="H2150" s="289"/>
      <c r="I2150" s="289"/>
      <c r="J2150" s="289"/>
      <c r="K2150" s="289"/>
      <c r="L2150" s="289"/>
      <c r="O2150" s="40"/>
      <c r="P2150" s="40"/>
      <c r="Q2150" s="40"/>
      <c r="R2150" s="40"/>
      <c r="S2150" s="40"/>
      <c r="T2150" s="40"/>
      <c r="U2150" s="40"/>
      <c r="V2150" s="40"/>
      <c r="W2150" s="40"/>
      <c r="X2150" s="40"/>
      <c r="Y2150" s="40"/>
    </row>
    <row r="2151" spans="1:25" ht="15" customHeight="1" x14ac:dyDescent="0.2">
      <c r="A2151" s="40"/>
      <c r="B2151" s="276" t="s">
        <v>2825</v>
      </c>
      <c r="C2151" s="277" t="s">
        <v>28</v>
      </c>
      <c r="D2151" s="276" t="s">
        <v>29</v>
      </c>
      <c r="E2151" s="276" t="s">
        <v>30</v>
      </c>
      <c r="F2151" s="405" t="s">
        <v>318</v>
      </c>
      <c r="G2151" s="405"/>
      <c r="H2151" s="284" t="s">
        <v>31</v>
      </c>
      <c r="I2151" s="277" t="s">
        <v>32</v>
      </c>
      <c r="J2151" s="277" t="s">
        <v>2407</v>
      </c>
      <c r="K2151" s="277" t="s">
        <v>33</v>
      </c>
      <c r="L2151" s="277" t="s">
        <v>35</v>
      </c>
      <c r="O2151" s="40"/>
      <c r="P2151" s="40"/>
      <c r="Q2151" s="40"/>
      <c r="R2151" s="40"/>
      <c r="S2151" s="40"/>
      <c r="T2151" s="40"/>
      <c r="U2151" s="40"/>
      <c r="V2151" s="40"/>
      <c r="W2151" s="40"/>
      <c r="X2151" s="40"/>
      <c r="Y2151" s="40"/>
    </row>
    <row r="2152" spans="1:25" ht="15" customHeight="1" x14ac:dyDescent="0.2">
      <c r="A2152" s="40"/>
      <c r="B2152" s="273" t="s">
        <v>319</v>
      </c>
      <c r="C2152" s="286" t="s">
        <v>158</v>
      </c>
      <c r="D2152" s="273" t="s">
        <v>40</v>
      </c>
      <c r="E2152" s="273" t="s">
        <v>159</v>
      </c>
      <c r="F2152" s="403" t="s">
        <v>343</v>
      </c>
      <c r="G2152" s="403"/>
      <c r="H2152" s="285" t="s">
        <v>44</v>
      </c>
      <c r="I2152" s="288">
        <v>1</v>
      </c>
      <c r="J2152" s="287"/>
      <c r="K2152" s="287">
        <v>13.37</v>
      </c>
      <c r="L2152" s="287">
        <v>13.37</v>
      </c>
      <c r="O2152" s="40"/>
      <c r="P2152" s="40"/>
      <c r="Q2152" s="40"/>
      <c r="R2152" s="40"/>
      <c r="S2152" s="40"/>
      <c r="T2152" s="40"/>
      <c r="U2152" s="40"/>
      <c r="V2152" s="40"/>
      <c r="W2152" s="40"/>
      <c r="X2152" s="40"/>
      <c r="Y2152" s="40"/>
    </row>
    <row r="2153" spans="1:25" ht="15" customHeight="1" x14ac:dyDescent="0.2">
      <c r="A2153" s="40"/>
      <c r="B2153" s="278" t="s">
        <v>321</v>
      </c>
      <c r="C2153" s="291" t="s">
        <v>371</v>
      </c>
      <c r="D2153" s="278" t="s">
        <v>40</v>
      </c>
      <c r="E2153" s="278" t="s">
        <v>372</v>
      </c>
      <c r="F2153" s="407" t="s">
        <v>324</v>
      </c>
      <c r="G2153" s="407"/>
      <c r="H2153" s="290" t="s">
        <v>325</v>
      </c>
      <c r="I2153" s="294">
        <v>0.13120000000000001</v>
      </c>
      <c r="J2153" s="294">
        <v>0</v>
      </c>
      <c r="K2153" s="292">
        <v>29.16</v>
      </c>
      <c r="L2153" s="292">
        <v>3.82</v>
      </c>
      <c r="O2153" s="40"/>
      <c r="P2153" s="40"/>
      <c r="Q2153" s="40"/>
      <c r="R2153" s="40"/>
      <c r="S2153" s="40"/>
      <c r="T2153" s="40"/>
      <c r="U2153" s="40"/>
      <c r="V2153" s="40"/>
      <c r="W2153" s="40"/>
      <c r="X2153" s="40"/>
      <c r="Y2153" s="40"/>
    </row>
    <row r="2154" spans="1:25" ht="15" customHeight="1" x14ac:dyDescent="0.2">
      <c r="A2154" s="40"/>
      <c r="B2154" s="278" t="s">
        <v>321</v>
      </c>
      <c r="C2154" s="291" t="s">
        <v>369</v>
      </c>
      <c r="D2154" s="278" t="s">
        <v>40</v>
      </c>
      <c r="E2154" s="278" t="s">
        <v>370</v>
      </c>
      <c r="F2154" s="407" t="s">
        <v>324</v>
      </c>
      <c r="G2154" s="407"/>
      <c r="H2154" s="290" t="s">
        <v>325</v>
      </c>
      <c r="I2154" s="294">
        <v>0.13120000000000001</v>
      </c>
      <c r="J2154" s="294">
        <v>0</v>
      </c>
      <c r="K2154" s="292">
        <v>23.75</v>
      </c>
      <c r="L2154" s="292">
        <v>3.11</v>
      </c>
      <c r="O2154" s="40"/>
      <c r="P2154" s="40"/>
      <c r="Q2154" s="40"/>
      <c r="R2154" s="40"/>
      <c r="S2154" s="40"/>
      <c r="T2154" s="40"/>
      <c r="U2154" s="40"/>
      <c r="V2154" s="40"/>
      <c r="W2154" s="40"/>
      <c r="X2154" s="40"/>
      <c r="Y2154" s="40"/>
    </row>
    <row r="2155" spans="1:25" ht="15" customHeight="1" x14ac:dyDescent="0.2">
      <c r="A2155" s="40"/>
      <c r="B2155" s="274" t="s">
        <v>347</v>
      </c>
      <c r="C2155" s="296" t="s">
        <v>632</v>
      </c>
      <c r="D2155" s="274" t="s">
        <v>40</v>
      </c>
      <c r="E2155" s="274" t="s">
        <v>633</v>
      </c>
      <c r="F2155" s="404" t="s">
        <v>348</v>
      </c>
      <c r="G2155" s="404"/>
      <c r="H2155" s="295" t="s">
        <v>44</v>
      </c>
      <c r="I2155" s="298">
        <v>7.0000000000000001E-3</v>
      </c>
      <c r="J2155" s="298">
        <v>0</v>
      </c>
      <c r="K2155" s="297">
        <v>77.760000000000005</v>
      </c>
      <c r="L2155" s="297">
        <v>0.54</v>
      </c>
      <c r="O2155" s="40"/>
      <c r="P2155" s="40"/>
      <c r="Q2155" s="40"/>
      <c r="R2155" s="40"/>
      <c r="S2155" s="40"/>
      <c r="T2155" s="40"/>
      <c r="U2155" s="40"/>
      <c r="V2155" s="40"/>
      <c r="W2155" s="40"/>
      <c r="X2155" s="40"/>
      <c r="Y2155" s="40"/>
    </row>
    <row r="2156" spans="1:25" ht="15" customHeight="1" x14ac:dyDescent="0.2">
      <c r="A2156" s="40"/>
      <c r="B2156" s="274" t="s">
        <v>347</v>
      </c>
      <c r="C2156" s="296" t="s">
        <v>629</v>
      </c>
      <c r="D2156" s="274" t="s">
        <v>40</v>
      </c>
      <c r="E2156" s="274" t="s">
        <v>3866</v>
      </c>
      <c r="F2156" s="404" t="s">
        <v>348</v>
      </c>
      <c r="G2156" s="404"/>
      <c r="H2156" s="295" t="s">
        <v>44</v>
      </c>
      <c r="I2156" s="298">
        <v>3.15E-2</v>
      </c>
      <c r="J2156" s="298">
        <v>0</v>
      </c>
      <c r="K2156" s="297">
        <v>2.54</v>
      </c>
      <c r="L2156" s="297">
        <v>0.08</v>
      </c>
      <c r="O2156" s="40"/>
      <c r="P2156" s="40"/>
      <c r="Q2156" s="40"/>
      <c r="R2156" s="40"/>
      <c r="S2156" s="40"/>
      <c r="T2156" s="40"/>
      <c r="U2156" s="40"/>
      <c r="V2156" s="40"/>
      <c r="W2156" s="40"/>
      <c r="X2156" s="40"/>
      <c r="Y2156" s="40"/>
    </row>
    <row r="2157" spans="1:25" ht="15" customHeight="1" x14ac:dyDescent="0.2">
      <c r="A2157" s="40"/>
      <c r="B2157" s="274" t="s">
        <v>347</v>
      </c>
      <c r="C2157" s="296" t="s">
        <v>634</v>
      </c>
      <c r="D2157" s="274" t="s">
        <v>40</v>
      </c>
      <c r="E2157" s="274" t="s">
        <v>635</v>
      </c>
      <c r="F2157" s="404" t="s">
        <v>348</v>
      </c>
      <c r="G2157" s="404"/>
      <c r="H2157" s="295" t="s">
        <v>44</v>
      </c>
      <c r="I2157" s="298">
        <v>1</v>
      </c>
      <c r="J2157" s="298">
        <v>0</v>
      </c>
      <c r="K2157" s="297">
        <v>5.42</v>
      </c>
      <c r="L2157" s="297">
        <v>5.42</v>
      </c>
      <c r="O2157" s="40"/>
      <c r="P2157" s="40"/>
      <c r="Q2157" s="40"/>
      <c r="R2157" s="40"/>
      <c r="S2157" s="40"/>
      <c r="T2157" s="40"/>
      <c r="U2157" s="40"/>
      <c r="V2157" s="40"/>
      <c r="W2157" s="40"/>
      <c r="X2157" s="40"/>
      <c r="Y2157" s="40"/>
    </row>
    <row r="2158" spans="1:25" ht="15" customHeight="1" x14ac:dyDescent="0.2">
      <c r="A2158" s="40"/>
      <c r="B2158" s="274" t="s">
        <v>347</v>
      </c>
      <c r="C2158" s="296" t="s">
        <v>373</v>
      </c>
      <c r="D2158" s="274" t="s">
        <v>40</v>
      </c>
      <c r="E2158" s="274" t="s">
        <v>374</v>
      </c>
      <c r="F2158" s="404" t="s">
        <v>348</v>
      </c>
      <c r="G2158" s="404"/>
      <c r="H2158" s="295" t="s">
        <v>44</v>
      </c>
      <c r="I2158" s="298">
        <v>5.8999999999999999E-3</v>
      </c>
      <c r="J2158" s="298">
        <v>0</v>
      </c>
      <c r="K2158" s="297">
        <v>68.63</v>
      </c>
      <c r="L2158" s="297">
        <v>0.4</v>
      </c>
      <c r="O2158" s="40"/>
      <c r="P2158" s="40"/>
      <c r="Q2158" s="40"/>
      <c r="R2158" s="40"/>
      <c r="S2158" s="40"/>
      <c r="T2158" s="40"/>
      <c r="U2158" s="40"/>
      <c r="V2158" s="40"/>
      <c r="W2158" s="40"/>
      <c r="X2158" s="40"/>
      <c r="Y2158" s="40"/>
    </row>
    <row r="2159" spans="1:25" ht="15" customHeight="1" x14ac:dyDescent="0.2">
      <c r="A2159" s="40"/>
      <c r="B2159" s="275"/>
      <c r="C2159" s="275"/>
      <c r="D2159" s="275"/>
      <c r="E2159" s="275"/>
      <c r="F2159" s="275"/>
      <c r="G2159" s="275" t="s">
        <v>331</v>
      </c>
      <c r="H2159" s="302">
        <v>5.57</v>
      </c>
      <c r="I2159" s="275" t="s">
        <v>332</v>
      </c>
      <c r="J2159" s="302">
        <v>0</v>
      </c>
      <c r="K2159" s="275" t="s">
        <v>333</v>
      </c>
      <c r="L2159" s="302">
        <v>5.57</v>
      </c>
      <c r="O2159" s="40"/>
      <c r="P2159" s="40"/>
      <c r="Q2159" s="40"/>
      <c r="R2159" s="40"/>
      <c r="S2159" s="40"/>
      <c r="T2159" s="40"/>
      <c r="U2159" s="40"/>
      <c r="V2159" s="40"/>
      <c r="W2159" s="40"/>
      <c r="X2159" s="40"/>
      <c r="Y2159" s="40"/>
    </row>
    <row r="2160" spans="1:25" ht="15" customHeight="1" thickBot="1" x14ac:dyDescent="0.25">
      <c r="A2160" s="40"/>
      <c r="B2160" s="275"/>
      <c r="C2160" s="275"/>
      <c r="D2160" s="275"/>
      <c r="E2160" s="275"/>
      <c r="F2160" s="275"/>
      <c r="G2160" s="275" t="s">
        <v>334</v>
      </c>
      <c r="H2160" s="302">
        <v>2.78</v>
      </c>
      <c r="I2160" s="409"/>
      <c r="J2160" s="409" t="s">
        <v>335</v>
      </c>
      <c r="K2160" s="275"/>
      <c r="L2160" s="302">
        <v>16.149999999999999</v>
      </c>
      <c r="O2160" s="40"/>
      <c r="P2160" s="40"/>
      <c r="Q2160" s="40"/>
      <c r="R2160" s="40"/>
      <c r="S2160" s="40"/>
      <c r="T2160" s="40"/>
      <c r="U2160" s="40"/>
      <c r="V2160" s="40"/>
      <c r="W2160" s="40"/>
      <c r="X2160" s="40"/>
      <c r="Y2160" s="40"/>
    </row>
    <row r="2161" spans="1:25" ht="15" customHeight="1" thickTop="1" x14ac:dyDescent="0.2">
      <c r="A2161" s="40"/>
      <c r="B2161" s="289"/>
      <c r="C2161" s="289"/>
      <c r="D2161" s="289"/>
      <c r="E2161" s="289"/>
      <c r="F2161" s="289"/>
      <c r="G2161" s="289"/>
      <c r="H2161" s="289"/>
      <c r="I2161" s="289"/>
      <c r="J2161" s="289"/>
      <c r="K2161" s="289"/>
      <c r="L2161" s="289"/>
      <c r="O2161" s="40"/>
      <c r="P2161" s="40"/>
      <c r="Q2161" s="40"/>
      <c r="R2161" s="40"/>
      <c r="S2161" s="40"/>
      <c r="T2161" s="40"/>
      <c r="U2161" s="40"/>
      <c r="V2161" s="40"/>
      <c r="W2161" s="40"/>
      <c r="X2161" s="40"/>
      <c r="Y2161" s="40"/>
    </row>
    <row r="2162" spans="1:25" ht="15" customHeight="1" x14ac:dyDescent="0.2">
      <c r="A2162" s="40"/>
      <c r="B2162" s="276" t="s">
        <v>2826</v>
      </c>
      <c r="C2162" s="277" t="s">
        <v>28</v>
      </c>
      <c r="D2162" s="276" t="s">
        <v>29</v>
      </c>
      <c r="E2162" s="276" t="s">
        <v>30</v>
      </c>
      <c r="F2162" s="405" t="s">
        <v>318</v>
      </c>
      <c r="G2162" s="405"/>
      <c r="H2162" s="284" t="s">
        <v>31</v>
      </c>
      <c r="I2162" s="277" t="s">
        <v>32</v>
      </c>
      <c r="J2162" s="277" t="s">
        <v>2407</v>
      </c>
      <c r="K2162" s="277" t="s">
        <v>33</v>
      </c>
      <c r="L2162" s="277" t="s">
        <v>35</v>
      </c>
      <c r="O2162" s="40"/>
      <c r="P2162" s="40"/>
      <c r="Q2162" s="40"/>
      <c r="R2162" s="40"/>
      <c r="S2162" s="40"/>
      <c r="T2162" s="40"/>
      <c r="U2162" s="40"/>
      <c r="V2162" s="40"/>
      <c r="W2162" s="40"/>
      <c r="X2162" s="40"/>
      <c r="Y2162" s="40"/>
    </row>
    <row r="2163" spans="1:25" ht="15" customHeight="1" x14ac:dyDescent="0.2">
      <c r="A2163" s="40"/>
      <c r="B2163" s="273" t="s">
        <v>319</v>
      </c>
      <c r="C2163" s="286" t="s">
        <v>3281</v>
      </c>
      <c r="D2163" s="273" t="s">
        <v>40</v>
      </c>
      <c r="E2163" s="273" t="s">
        <v>3282</v>
      </c>
      <c r="F2163" s="403" t="s">
        <v>343</v>
      </c>
      <c r="G2163" s="403"/>
      <c r="H2163" s="285" t="s">
        <v>44</v>
      </c>
      <c r="I2163" s="288">
        <v>1</v>
      </c>
      <c r="J2163" s="287"/>
      <c r="K2163" s="287">
        <v>20.89</v>
      </c>
      <c r="L2163" s="287">
        <v>20.89</v>
      </c>
      <c r="O2163" s="40"/>
      <c r="P2163" s="40"/>
      <c r="Q2163" s="40"/>
      <c r="R2163" s="40"/>
      <c r="S2163" s="40"/>
      <c r="T2163" s="40"/>
      <c r="U2163" s="40"/>
      <c r="V2163" s="40"/>
      <c r="W2163" s="40"/>
      <c r="X2163" s="40"/>
      <c r="Y2163" s="40"/>
    </row>
    <row r="2164" spans="1:25" ht="15" customHeight="1" x14ac:dyDescent="0.2">
      <c r="A2164" s="40"/>
      <c r="B2164" s="278" t="s">
        <v>321</v>
      </c>
      <c r="C2164" s="291" t="s">
        <v>369</v>
      </c>
      <c r="D2164" s="278" t="s">
        <v>40</v>
      </c>
      <c r="E2164" s="278" t="s">
        <v>370</v>
      </c>
      <c r="F2164" s="407" t="s">
        <v>324</v>
      </c>
      <c r="G2164" s="407"/>
      <c r="H2164" s="290" t="s">
        <v>325</v>
      </c>
      <c r="I2164" s="294">
        <v>0.17480000000000001</v>
      </c>
      <c r="J2164" s="294">
        <v>0</v>
      </c>
      <c r="K2164" s="292">
        <v>23.75</v>
      </c>
      <c r="L2164" s="292">
        <v>4.1500000000000004</v>
      </c>
      <c r="O2164" s="40"/>
      <c r="P2164" s="40"/>
      <c r="Q2164" s="40"/>
      <c r="R2164" s="40"/>
      <c r="S2164" s="40"/>
      <c r="T2164" s="40"/>
      <c r="U2164" s="40"/>
      <c r="V2164" s="40"/>
      <c r="W2164" s="40"/>
      <c r="X2164" s="40"/>
      <c r="Y2164" s="40"/>
    </row>
    <row r="2165" spans="1:25" ht="15" customHeight="1" x14ac:dyDescent="0.2">
      <c r="A2165" s="40"/>
      <c r="B2165" s="278" t="s">
        <v>321</v>
      </c>
      <c r="C2165" s="291" t="s">
        <v>371</v>
      </c>
      <c r="D2165" s="278" t="s">
        <v>40</v>
      </c>
      <c r="E2165" s="278" t="s">
        <v>372</v>
      </c>
      <c r="F2165" s="407" t="s">
        <v>324</v>
      </c>
      <c r="G2165" s="407"/>
      <c r="H2165" s="290" t="s">
        <v>325</v>
      </c>
      <c r="I2165" s="294">
        <v>0.17480000000000001</v>
      </c>
      <c r="J2165" s="294">
        <v>0</v>
      </c>
      <c r="K2165" s="292">
        <v>29.16</v>
      </c>
      <c r="L2165" s="292">
        <v>5.09</v>
      </c>
      <c r="O2165" s="40"/>
      <c r="P2165" s="40"/>
      <c r="Q2165" s="40"/>
      <c r="R2165" s="40"/>
      <c r="S2165" s="40"/>
      <c r="T2165" s="40"/>
      <c r="U2165" s="40"/>
      <c r="V2165" s="40"/>
      <c r="W2165" s="40"/>
      <c r="X2165" s="40"/>
      <c r="Y2165" s="40"/>
    </row>
    <row r="2166" spans="1:25" ht="15" customHeight="1" x14ac:dyDescent="0.2">
      <c r="A2166" s="40"/>
      <c r="B2166" s="274" t="s">
        <v>347</v>
      </c>
      <c r="C2166" s="296" t="s">
        <v>373</v>
      </c>
      <c r="D2166" s="274" t="s">
        <v>40</v>
      </c>
      <c r="E2166" s="274" t="s">
        <v>374</v>
      </c>
      <c r="F2166" s="404" t="s">
        <v>348</v>
      </c>
      <c r="G2166" s="404"/>
      <c r="H2166" s="295" t="s">
        <v>44</v>
      </c>
      <c r="I2166" s="298">
        <v>8.8000000000000005E-3</v>
      </c>
      <c r="J2166" s="298">
        <v>0</v>
      </c>
      <c r="K2166" s="297">
        <v>68.63</v>
      </c>
      <c r="L2166" s="297">
        <v>0.6</v>
      </c>
      <c r="O2166" s="40"/>
      <c r="P2166" s="40"/>
      <c r="Q2166" s="40"/>
      <c r="R2166" s="40"/>
      <c r="S2166" s="40"/>
      <c r="T2166" s="40"/>
      <c r="U2166" s="40"/>
      <c r="V2166" s="40"/>
      <c r="W2166" s="40"/>
      <c r="X2166" s="40"/>
      <c r="Y2166" s="40"/>
    </row>
    <row r="2167" spans="1:25" ht="15" customHeight="1" x14ac:dyDescent="0.2">
      <c r="A2167" s="40"/>
      <c r="B2167" s="274" t="s">
        <v>347</v>
      </c>
      <c r="C2167" s="296" t="s">
        <v>629</v>
      </c>
      <c r="D2167" s="274" t="s">
        <v>40</v>
      </c>
      <c r="E2167" s="274" t="s">
        <v>3866</v>
      </c>
      <c r="F2167" s="404" t="s">
        <v>348</v>
      </c>
      <c r="G2167" s="404"/>
      <c r="H2167" s="295" t="s">
        <v>44</v>
      </c>
      <c r="I2167" s="298">
        <v>4.8399999999999999E-2</v>
      </c>
      <c r="J2167" s="298">
        <v>0</v>
      </c>
      <c r="K2167" s="297">
        <v>2.54</v>
      </c>
      <c r="L2167" s="297">
        <v>0.12</v>
      </c>
      <c r="O2167" s="40"/>
      <c r="P2167" s="40"/>
      <c r="Q2167" s="40"/>
      <c r="R2167" s="40"/>
      <c r="S2167" s="40"/>
      <c r="T2167" s="40"/>
      <c r="U2167" s="40"/>
      <c r="V2167" s="40"/>
      <c r="W2167" s="40"/>
      <c r="X2167" s="40"/>
      <c r="Y2167" s="40"/>
    </row>
    <row r="2168" spans="1:25" ht="15" customHeight="1" x14ac:dyDescent="0.2">
      <c r="A2168" s="40"/>
      <c r="B2168" s="274" t="s">
        <v>347</v>
      </c>
      <c r="C2168" s="296" t="s">
        <v>3413</v>
      </c>
      <c r="D2168" s="274" t="s">
        <v>40</v>
      </c>
      <c r="E2168" s="274" t="s">
        <v>3414</v>
      </c>
      <c r="F2168" s="404" t="s">
        <v>348</v>
      </c>
      <c r="G2168" s="404"/>
      <c r="H2168" s="295" t="s">
        <v>44</v>
      </c>
      <c r="I2168" s="298">
        <v>1</v>
      </c>
      <c r="J2168" s="298">
        <v>0</v>
      </c>
      <c r="K2168" s="297">
        <v>10.119999999999999</v>
      </c>
      <c r="L2168" s="297">
        <v>10.119999999999999</v>
      </c>
      <c r="O2168" s="40"/>
      <c r="P2168" s="40"/>
      <c r="Q2168" s="40"/>
      <c r="R2168" s="40"/>
      <c r="S2168" s="40"/>
      <c r="T2168" s="40"/>
      <c r="U2168" s="40"/>
      <c r="V2168" s="40"/>
      <c r="W2168" s="40"/>
      <c r="X2168" s="40"/>
      <c r="Y2168" s="40"/>
    </row>
    <row r="2169" spans="1:25" ht="15" customHeight="1" x14ac:dyDescent="0.2">
      <c r="A2169" s="40"/>
      <c r="B2169" s="274" t="s">
        <v>347</v>
      </c>
      <c r="C2169" s="296" t="s">
        <v>632</v>
      </c>
      <c r="D2169" s="274" t="s">
        <v>40</v>
      </c>
      <c r="E2169" s="274" t="s">
        <v>633</v>
      </c>
      <c r="F2169" s="404" t="s">
        <v>348</v>
      </c>
      <c r="G2169" s="404"/>
      <c r="H2169" s="295" t="s">
        <v>44</v>
      </c>
      <c r="I2169" s="298">
        <v>1.0500000000000001E-2</v>
      </c>
      <c r="J2169" s="298">
        <v>0</v>
      </c>
      <c r="K2169" s="297">
        <v>77.760000000000005</v>
      </c>
      <c r="L2169" s="297">
        <v>0.81</v>
      </c>
      <c r="O2169" s="40"/>
      <c r="P2169" s="40"/>
      <c r="Q2169" s="40"/>
      <c r="R2169" s="40"/>
      <c r="S2169" s="40"/>
      <c r="T2169" s="40"/>
      <c r="U2169" s="40"/>
      <c r="V2169" s="40"/>
      <c r="W2169" s="40"/>
      <c r="X2169" s="40"/>
      <c r="Y2169" s="40"/>
    </row>
    <row r="2170" spans="1:25" ht="15" customHeight="1" x14ac:dyDescent="0.2">
      <c r="A2170" s="40"/>
      <c r="B2170" s="275"/>
      <c r="C2170" s="275"/>
      <c r="D2170" s="275"/>
      <c r="E2170" s="275"/>
      <c r="F2170" s="275"/>
      <c r="G2170" s="275" t="s">
        <v>331</v>
      </c>
      <c r="H2170" s="302">
        <v>7.43</v>
      </c>
      <c r="I2170" s="275" t="s">
        <v>332</v>
      </c>
      <c r="J2170" s="302">
        <v>0</v>
      </c>
      <c r="K2170" s="275" t="s">
        <v>333</v>
      </c>
      <c r="L2170" s="302">
        <v>7.43</v>
      </c>
      <c r="O2170" s="40"/>
      <c r="P2170" s="40"/>
      <c r="Q2170" s="40"/>
      <c r="R2170" s="40"/>
      <c r="S2170" s="40"/>
      <c r="T2170" s="40"/>
      <c r="U2170" s="40"/>
      <c r="V2170" s="40"/>
      <c r="W2170" s="40"/>
      <c r="X2170" s="40"/>
      <c r="Y2170" s="40"/>
    </row>
    <row r="2171" spans="1:25" ht="15" customHeight="1" thickBot="1" x14ac:dyDescent="0.25">
      <c r="A2171" s="40"/>
      <c r="B2171" s="275"/>
      <c r="C2171" s="275"/>
      <c r="D2171" s="275"/>
      <c r="E2171" s="275"/>
      <c r="F2171" s="275"/>
      <c r="G2171" s="275" t="s">
        <v>334</v>
      </c>
      <c r="H2171" s="302">
        <v>4.34</v>
      </c>
      <c r="I2171" s="409"/>
      <c r="J2171" s="409" t="s">
        <v>335</v>
      </c>
      <c r="K2171" s="275"/>
      <c r="L2171" s="302">
        <v>25.23</v>
      </c>
      <c r="O2171" s="40"/>
      <c r="P2171" s="40"/>
      <c r="Q2171" s="40"/>
      <c r="R2171" s="40"/>
      <c r="S2171" s="40"/>
      <c r="T2171" s="40"/>
      <c r="U2171" s="40"/>
      <c r="V2171" s="40"/>
      <c r="W2171" s="40"/>
      <c r="X2171" s="40"/>
      <c r="Y2171" s="40"/>
    </row>
    <row r="2172" spans="1:25" ht="15" customHeight="1" thickTop="1" x14ac:dyDescent="0.2">
      <c r="A2172" s="40"/>
      <c r="B2172" s="289"/>
      <c r="C2172" s="289"/>
      <c r="D2172" s="289"/>
      <c r="E2172" s="289"/>
      <c r="F2172" s="289"/>
      <c r="G2172" s="289"/>
      <c r="H2172" s="289"/>
      <c r="I2172" s="289"/>
      <c r="J2172" s="289"/>
      <c r="K2172" s="289"/>
      <c r="L2172" s="289"/>
      <c r="O2172" s="40"/>
      <c r="P2172" s="40"/>
      <c r="Q2172" s="40"/>
      <c r="R2172" s="40"/>
      <c r="S2172" s="40"/>
      <c r="T2172" s="40"/>
      <c r="U2172" s="40"/>
      <c r="V2172" s="40"/>
      <c r="W2172" s="40"/>
      <c r="X2172" s="40"/>
      <c r="Y2172" s="40"/>
    </row>
    <row r="2173" spans="1:25" ht="15" customHeight="1" x14ac:dyDescent="0.2">
      <c r="A2173" s="40"/>
      <c r="B2173" s="276" t="s">
        <v>2827</v>
      </c>
      <c r="C2173" s="277" t="s">
        <v>28</v>
      </c>
      <c r="D2173" s="276" t="s">
        <v>29</v>
      </c>
      <c r="E2173" s="276" t="s">
        <v>30</v>
      </c>
      <c r="F2173" s="405" t="s">
        <v>318</v>
      </c>
      <c r="G2173" s="405"/>
      <c r="H2173" s="284" t="s">
        <v>31</v>
      </c>
      <c r="I2173" s="277" t="s">
        <v>32</v>
      </c>
      <c r="J2173" s="277" t="s">
        <v>2407</v>
      </c>
      <c r="K2173" s="277" t="s">
        <v>33</v>
      </c>
      <c r="L2173" s="277" t="s">
        <v>35</v>
      </c>
      <c r="O2173" s="40"/>
      <c r="P2173" s="40"/>
      <c r="Q2173" s="40"/>
      <c r="R2173" s="40"/>
      <c r="S2173" s="40"/>
      <c r="T2173" s="40"/>
      <c r="U2173" s="40"/>
      <c r="V2173" s="40"/>
      <c r="W2173" s="40"/>
      <c r="X2173" s="40"/>
      <c r="Y2173" s="40"/>
    </row>
    <row r="2174" spans="1:25" ht="15" customHeight="1" x14ac:dyDescent="0.2">
      <c r="A2174" s="40"/>
      <c r="B2174" s="273" t="s">
        <v>319</v>
      </c>
      <c r="C2174" s="286" t="s">
        <v>3283</v>
      </c>
      <c r="D2174" s="273" t="s">
        <v>40</v>
      </c>
      <c r="E2174" s="273" t="s">
        <v>3877</v>
      </c>
      <c r="F2174" s="403" t="s">
        <v>343</v>
      </c>
      <c r="G2174" s="403"/>
      <c r="H2174" s="285" t="s">
        <v>44</v>
      </c>
      <c r="I2174" s="288">
        <v>1</v>
      </c>
      <c r="J2174" s="287"/>
      <c r="K2174" s="287">
        <v>9.51</v>
      </c>
      <c r="L2174" s="287">
        <v>9.51</v>
      </c>
      <c r="O2174" s="40"/>
      <c r="P2174" s="40"/>
      <c r="Q2174" s="40"/>
      <c r="R2174" s="40"/>
      <c r="S2174" s="40"/>
      <c r="T2174" s="40"/>
      <c r="U2174" s="40"/>
      <c r="V2174" s="40"/>
      <c r="W2174" s="40"/>
      <c r="X2174" s="40"/>
      <c r="Y2174" s="40"/>
    </row>
    <row r="2175" spans="1:25" ht="15" customHeight="1" x14ac:dyDescent="0.2">
      <c r="A2175" s="40"/>
      <c r="B2175" s="278" t="s">
        <v>321</v>
      </c>
      <c r="C2175" s="291" t="s">
        <v>371</v>
      </c>
      <c r="D2175" s="278" t="s">
        <v>40</v>
      </c>
      <c r="E2175" s="278" t="s">
        <v>372</v>
      </c>
      <c r="F2175" s="407" t="s">
        <v>324</v>
      </c>
      <c r="G2175" s="407"/>
      <c r="H2175" s="290" t="s">
        <v>325</v>
      </c>
      <c r="I2175" s="294">
        <v>7.6700000000000004E-2</v>
      </c>
      <c r="J2175" s="294">
        <v>0</v>
      </c>
      <c r="K2175" s="292">
        <v>29.16</v>
      </c>
      <c r="L2175" s="292">
        <v>2.23</v>
      </c>
      <c r="O2175" s="40"/>
      <c r="P2175" s="40"/>
      <c r="Q2175" s="40"/>
      <c r="R2175" s="40"/>
      <c r="S2175" s="40"/>
      <c r="T2175" s="40"/>
      <c r="U2175" s="40"/>
      <c r="V2175" s="40"/>
      <c r="W2175" s="40"/>
      <c r="X2175" s="40"/>
      <c r="Y2175" s="40"/>
    </row>
    <row r="2176" spans="1:25" ht="15" customHeight="1" x14ac:dyDescent="0.2">
      <c r="A2176" s="40"/>
      <c r="B2176" s="278" t="s">
        <v>321</v>
      </c>
      <c r="C2176" s="291" t="s">
        <v>369</v>
      </c>
      <c r="D2176" s="278" t="s">
        <v>40</v>
      </c>
      <c r="E2176" s="278" t="s">
        <v>370</v>
      </c>
      <c r="F2176" s="407" t="s">
        <v>324</v>
      </c>
      <c r="G2176" s="407"/>
      <c r="H2176" s="290" t="s">
        <v>325</v>
      </c>
      <c r="I2176" s="294">
        <v>7.6700000000000004E-2</v>
      </c>
      <c r="J2176" s="294">
        <v>0</v>
      </c>
      <c r="K2176" s="292">
        <v>23.75</v>
      </c>
      <c r="L2176" s="292">
        <v>1.82</v>
      </c>
      <c r="O2176" s="40"/>
      <c r="P2176" s="40"/>
      <c r="Q2176" s="40"/>
      <c r="R2176" s="40"/>
      <c r="S2176" s="40"/>
      <c r="T2176" s="40"/>
      <c r="U2176" s="40"/>
      <c r="V2176" s="40"/>
      <c r="W2176" s="40"/>
      <c r="X2176" s="40"/>
      <c r="Y2176" s="40"/>
    </row>
    <row r="2177" spans="1:25" ht="15" customHeight="1" x14ac:dyDescent="0.2">
      <c r="A2177" s="40"/>
      <c r="B2177" s="274" t="s">
        <v>347</v>
      </c>
      <c r="C2177" s="296" t="s">
        <v>3415</v>
      </c>
      <c r="D2177" s="274" t="s">
        <v>40</v>
      </c>
      <c r="E2177" s="274" t="s">
        <v>3416</v>
      </c>
      <c r="F2177" s="404" t="s">
        <v>348</v>
      </c>
      <c r="G2177" s="404"/>
      <c r="H2177" s="295" t="s">
        <v>44</v>
      </c>
      <c r="I2177" s="298">
        <v>1</v>
      </c>
      <c r="J2177" s="298">
        <v>0</v>
      </c>
      <c r="K2177" s="297">
        <v>4.2699999999999996</v>
      </c>
      <c r="L2177" s="297">
        <v>4.2699999999999996</v>
      </c>
      <c r="O2177" s="40"/>
      <c r="P2177" s="40"/>
      <c r="Q2177" s="40"/>
      <c r="R2177" s="40"/>
      <c r="S2177" s="40"/>
      <c r="T2177" s="40"/>
      <c r="U2177" s="40"/>
      <c r="V2177" s="40"/>
      <c r="W2177" s="40"/>
      <c r="X2177" s="40"/>
      <c r="Y2177" s="40"/>
    </row>
    <row r="2178" spans="1:25" ht="15" customHeight="1" x14ac:dyDescent="0.2">
      <c r="A2178" s="40"/>
      <c r="B2178" s="274" t="s">
        <v>347</v>
      </c>
      <c r="C2178" s="296" t="s">
        <v>632</v>
      </c>
      <c r="D2178" s="274" t="s">
        <v>40</v>
      </c>
      <c r="E2178" s="274" t="s">
        <v>633</v>
      </c>
      <c r="F2178" s="404" t="s">
        <v>348</v>
      </c>
      <c r="G2178" s="404"/>
      <c r="H2178" s="295" t="s">
        <v>44</v>
      </c>
      <c r="I2178" s="298">
        <v>8.0000000000000002E-3</v>
      </c>
      <c r="J2178" s="298">
        <v>0</v>
      </c>
      <c r="K2178" s="297">
        <v>77.760000000000005</v>
      </c>
      <c r="L2178" s="297">
        <v>0.62</v>
      </c>
      <c r="O2178" s="40"/>
      <c r="P2178" s="40"/>
      <c r="Q2178" s="40"/>
      <c r="R2178" s="40"/>
      <c r="S2178" s="40"/>
      <c r="T2178" s="40"/>
      <c r="U2178" s="40"/>
      <c r="V2178" s="40"/>
      <c r="W2178" s="40"/>
      <c r="X2178" s="40"/>
      <c r="Y2178" s="40"/>
    </row>
    <row r="2179" spans="1:25" ht="15" customHeight="1" x14ac:dyDescent="0.2">
      <c r="A2179" s="40"/>
      <c r="B2179" s="274" t="s">
        <v>347</v>
      </c>
      <c r="C2179" s="296" t="s">
        <v>388</v>
      </c>
      <c r="D2179" s="274" t="s">
        <v>40</v>
      </c>
      <c r="E2179" s="274" t="s">
        <v>3661</v>
      </c>
      <c r="F2179" s="404" t="s">
        <v>348</v>
      </c>
      <c r="G2179" s="404"/>
      <c r="H2179" s="295" t="s">
        <v>44</v>
      </c>
      <c r="I2179" s="298">
        <v>5.3E-3</v>
      </c>
      <c r="J2179" s="298">
        <v>0</v>
      </c>
      <c r="K2179" s="297">
        <v>16.559999999999999</v>
      </c>
      <c r="L2179" s="297">
        <v>0.08</v>
      </c>
      <c r="O2179" s="40"/>
      <c r="P2179" s="40"/>
      <c r="Q2179" s="40"/>
      <c r="R2179" s="40"/>
      <c r="S2179" s="40"/>
      <c r="T2179" s="40"/>
      <c r="U2179" s="40"/>
      <c r="V2179" s="40"/>
      <c r="W2179" s="40"/>
      <c r="X2179" s="40"/>
      <c r="Y2179" s="40"/>
    </row>
    <row r="2180" spans="1:25" ht="15" customHeight="1" x14ac:dyDescent="0.2">
      <c r="A2180" s="40"/>
      <c r="B2180" s="274" t="s">
        <v>347</v>
      </c>
      <c r="C2180" s="296" t="s">
        <v>629</v>
      </c>
      <c r="D2180" s="274" t="s">
        <v>40</v>
      </c>
      <c r="E2180" s="274" t="s">
        <v>3866</v>
      </c>
      <c r="F2180" s="404" t="s">
        <v>348</v>
      </c>
      <c r="G2180" s="404"/>
      <c r="H2180" s="295" t="s">
        <v>44</v>
      </c>
      <c r="I2180" s="298">
        <v>6.4000000000000003E-3</v>
      </c>
      <c r="J2180" s="298">
        <v>0</v>
      </c>
      <c r="K2180" s="297">
        <v>2.54</v>
      </c>
      <c r="L2180" s="297">
        <v>0.01</v>
      </c>
      <c r="O2180" s="40"/>
      <c r="P2180" s="40"/>
      <c r="Q2180" s="40"/>
      <c r="R2180" s="40"/>
      <c r="S2180" s="40"/>
      <c r="T2180" s="40"/>
      <c r="U2180" s="40"/>
      <c r="V2180" s="40"/>
      <c r="W2180" s="40"/>
      <c r="X2180" s="40"/>
      <c r="Y2180" s="40"/>
    </row>
    <row r="2181" spans="1:25" ht="15" customHeight="1" x14ac:dyDescent="0.2">
      <c r="A2181" s="40"/>
      <c r="B2181" s="274" t="s">
        <v>347</v>
      </c>
      <c r="C2181" s="296" t="s">
        <v>373</v>
      </c>
      <c r="D2181" s="274" t="s">
        <v>40</v>
      </c>
      <c r="E2181" s="274" t="s">
        <v>374</v>
      </c>
      <c r="F2181" s="404" t="s">
        <v>348</v>
      </c>
      <c r="G2181" s="404"/>
      <c r="H2181" s="295" t="s">
        <v>44</v>
      </c>
      <c r="I2181" s="298">
        <v>7.1000000000000004E-3</v>
      </c>
      <c r="J2181" s="298">
        <v>0</v>
      </c>
      <c r="K2181" s="297">
        <v>68.63</v>
      </c>
      <c r="L2181" s="297">
        <v>0.48</v>
      </c>
      <c r="O2181" s="40"/>
      <c r="P2181" s="40"/>
      <c r="Q2181" s="40"/>
      <c r="R2181" s="40"/>
      <c r="S2181" s="40"/>
      <c r="T2181" s="40"/>
      <c r="U2181" s="40"/>
      <c r="V2181" s="40"/>
      <c r="W2181" s="40"/>
      <c r="X2181" s="40"/>
      <c r="Y2181" s="40"/>
    </row>
    <row r="2182" spans="1:25" ht="15" customHeight="1" x14ac:dyDescent="0.2">
      <c r="A2182" s="40"/>
      <c r="B2182" s="275"/>
      <c r="C2182" s="275"/>
      <c r="D2182" s="275"/>
      <c r="E2182" s="275"/>
      <c r="F2182" s="275"/>
      <c r="G2182" s="275" t="s">
        <v>331</v>
      </c>
      <c r="H2182" s="302">
        <v>3.26</v>
      </c>
      <c r="I2182" s="275" t="s">
        <v>332</v>
      </c>
      <c r="J2182" s="302">
        <v>0</v>
      </c>
      <c r="K2182" s="275" t="s">
        <v>333</v>
      </c>
      <c r="L2182" s="302">
        <v>3.26</v>
      </c>
      <c r="O2182" s="40"/>
      <c r="P2182" s="40"/>
      <c r="Q2182" s="40"/>
      <c r="R2182" s="40"/>
      <c r="S2182" s="40"/>
      <c r="T2182" s="40"/>
      <c r="U2182" s="40"/>
      <c r="V2182" s="40"/>
      <c r="W2182" s="40"/>
      <c r="X2182" s="40"/>
      <c r="Y2182" s="40"/>
    </row>
    <row r="2183" spans="1:25" ht="15" customHeight="1" thickBot="1" x14ac:dyDescent="0.25">
      <c r="A2183" s="40"/>
      <c r="B2183" s="275"/>
      <c r="C2183" s="275"/>
      <c r="D2183" s="275"/>
      <c r="E2183" s="275"/>
      <c r="F2183" s="275"/>
      <c r="G2183" s="275" t="s">
        <v>334</v>
      </c>
      <c r="H2183" s="302">
        <v>1.97</v>
      </c>
      <c r="I2183" s="409"/>
      <c r="J2183" s="409" t="s">
        <v>335</v>
      </c>
      <c r="K2183" s="275"/>
      <c r="L2183" s="302">
        <v>11.48</v>
      </c>
      <c r="O2183" s="40"/>
      <c r="P2183" s="40"/>
      <c r="Q2183" s="40"/>
      <c r="R2183" s="40"/>
      <c r="S2183" s="40"/>
      <c r="T2183" s="40"/>
      <c r="U2183" s="40"/>
      <c r="V2183" s="40"/>
      <c r="W2183" s="40"/>
      <c r="X2183" s="40"/>
      <c r="Y2183" s="40"/>
    </row>
    <row r="2184" spans="1:25" ht="15" customHeight="1" thickTop="1" x14ac:dyDescent="0.2">
      <c r="A2184" s="40"/>
      <c r="B2184" s="289"/>
      <c r="C2184" s="289"/>
      <c r="D2184" s="289"/>
      <c r="E2184" s="289"/>
      <c r="F2184" s="289"/>
      <c r="G2184" s="289"/>
      <c r="H2184" s="289"/>
      <c r="I2184" s="289"/>
      <c r="J2184" s="289"/>
      <c r="K2184" s="289"/>
      <c r="L2184" s="289"/>
      <c r="O2184" s="40"/>
      <c r="P2184" s="40"/>
      <c r="Q2184" s="40"/>
      <c r="R2184" s="40"/>
      <c r="S2184" s="40"/>
      <c r="T2184" s="40"/>
      <c r="U2184" s="40"/>
      <c r="V2184" s="40"/>
      <c r="W2184" s="40"/>
      <c r="X2184" s="40"/>
      <c r="Y2184" s="40"/>
    </row>
    <row r="2185" spans="1:25" ht="15" customHeight="1" x14ac:dyDescent="0.2">
      <c r="A2185" s="40"/>
      <c r="B2185" s="276" t="s">
        <v>2828</v>
      </c>
      <c r="C2185" s="277" t="s">
        <v>28</v>
      </c>
      <c r="D2185" s="276" t="s">
        <v>29</v>
      </c>
      <c r="E2185" s="276" t="s">
        <v>30</v>
      </c>
      <c r="F2185" s="405" t="s">
        <v>318</v>
      </c>
      <c r="G2185" s="405"/>
      <c r="H2185" s="284" t="s">
        <v>31</v>
      </c>
      <c r="I2185" s="277" t="s">
        <v>32</v>
      </c>
      <c r="J2185" s="277" t="s">
        <v>2407</v>
      </c>
      <c r="K2185" s="277" t="s">
        <v>33</v>
      </c>
      <c r="L2185" s="277" t="s">
        <v>35</v>
      </c>
      <c r="O2185" s="40"/>
      <c r="P2185" s="40"/>
      <c r="Q2185" s="40"/>
      <c r="R2185" s="40"/>
      <c r="S2185" s="40"/>
      <c r="T2185" s="40"/>
      <c r="U2185" s="40"/>
      <c r="V2185" s="40"/>
      <c r="W2185" s="40"/>
      <c r="X2185" s="40"/>
      <c r="Y2185" s="40"/>
    </row>
    <row r="2186" spans="1:25" ht="15" customHeight="1" x14ac:dyDescent="0.2">
      <c r="A2186" s="40"/>
      <c r="B2186" s="273" t="s">
        <v>319</v>
      </c>
      <c r="C2186" s="286" t="s">
        <v>1953</v>
      </c>
      <c r="D2186" s="273" t="s">
        <v>99</v>
      </c>
      <c r="E2186" s="273" t="s">
        <v>1954</v>
      </c>
      <c r="F2186" s="403" t="s">
        <v>916</v>
      </c>
      <c r="G2186" s="403"/>
      <c r="H2186" s="285" t="s">
        <v>44</v>
      </c>
      <c r="I2186" s="288">
        <v>1</v>
      </c>
      <c r="J2186" s="287"/>
      <c r="K2186" s="287">
        <v>14306.06</v>
      </c>
      <c r="L2186" s="287">
        <v>14306.06</v>
      </c>
      <c r="O2186" s="40"/>
      <c r="P2186" s="40"/>
      <c r="Q2186" s="40"/>
      <c r="R2186" s="40"/>
      <c r="S2186" s="40"/>
      <c r="T2186" s="40"/>
      <c r="U2186" s="40"/>
      <c r="V2186" s="40"/>
      <c r="W2186" s="40"/>
      <c r="X2186" s="40"/>
      <c r="Y2186" s="40"/>
    </row>
    <row r="2187" spans="1:25" ht="15" customHeight="1" x14ac:dyDescent="0.2">
      <c r="A2187" s="40"/>
      <c r="B2187" s="278" t="s">
        <v>321</v>
      </c>
      <c r="C2187" s="291" t="s">
        <v>371</v>
      </c>
      <c r="D2187" s="278" t="s">
        <v>40</v>
      </c>
      <c r="E2187" s="278" t="s">
        <v>372</v>
      </c>
      <c r="F2187" s="407" t="s">
        <v>324</v>
      </c>
      <c r="G2187" s="407"/>
      <c r="H2187" s="290" t="s">
        <v>325</v>
      </c>
      <c r="I2187" s="294">
        <v>3.5059999999999998</v>
      </c>
      <c r="J2187" s="294">
        <v>0</v>
      </c>
      <c r="K2187" s="292">
        <v>29.16</v>
      </c>
      <c r="L2187" s="292">
        <v>102.23</v>
      </c>
      <c r="O2187" s="40"/>
      <c r="P2187" s="40"/>
      <c r="Q2187" s="40"/>
      <c r="R2187" s="40"/>
      <c r="S2187" s="40"/>
      <c r="T2187" s="40"/>
      <c r="U2187" s="40"/>
      <c r="V2187" s="40"/>
      <c r="W2187" s="40"/>
      <c r="X2187" s="40"/>
      <c r="Y2187" s="40"/>
    </row>
    <row r="2188" spans="1:25" ht="15" customHeight="1" x14ac:dyDescent="0.2">
      <c r="A2188" s="40"/>
      <c r="B2188" s="278" t="s">
        <v>321</v>
      </c>
      <c r="C2188" s="291" t="s">
        <v>369</v>
      </c>
      <c r="D2188" s="278" t="s">
        <v>40</v>
      </c>
      <c r="E2188" s="278" t="s">
        <v>370</v>
      </c>
      <c r="F2188" s="407" t="s">
        <v>324</v>
      </c>
      <c r="G2188" s="407"/>
      <c r="H2188" s="290" t="s">
        <v>325</v>
      </c>
      <c r="I2188" s="294">
        <v>5.26</v>
      </c>
      <c r="J2188" s="294">
        <v>0</v>
      </c>
      <c r="K2188" s="292">
        <v>23.75</v>
      </c>
      <c r="L2188" s="292">
        <v>124.92</v>
      </c>
      <c r="O2188" s="40"/>
      <c r="P2188" s="40"/>
      <c r="Q2188" s="40"/>
      <c r="R2188" s="40"/>
      <c r="S2188" s="40"/>
      <c r="T2188" s="40"/>
      <c r="U2188" s="40"/>
      <c r="V2188" s="40"/>
      <c r="W2188" s="40"/>
      <c r="X2188" s="40"/>
      <c r="Y2188" s="40"/>
    </row>
    <row r="2189" spans="1:25" ht="15" customHeight="1" x14ac:dyDescent="0.2">
      <c r="A2189" s="40"/>
      <c r="B2189" s="274" t="s">
        <v>347</v>
      </c>
      <c r="C2189" s="296" t="s">
        <v>2003</v>
      </c>
      <c r="D2189" s="274" t="s">
        <v>99</v>
      </c>
      <c r="E2189" s="274" t="s">
        <v>1954</v>
      </c>
      <c r="F2189" s="404" t="s">
        <v>348</v>
      </c>
      <c r="G2189" s="404"/>
      <c r="H2189" s="295" t="s">
        <v>44</v>
      </c>
      <c r="I2189" s="298">
        <v>1</v>
      </c>
      <c r="J2189" s="298">
        <v>0</v>
      </c>
      <c r="K2189" s="297">
        <v>14078.91</v>
      </c>
      <c r="L2189" s="297">
        <v>14078.91</v>
      </c>
      <c r="O2189" s="40"/>
      <c r="P2189" s="40"/>
      <c r="Q2189" s="40"/>
      <c r="R2189" s="40"/>
      <c r="S2189" s="40"/>
      <c r="T2189" s="40"/>
      <c r="U2189" s="40"/>
      <c r="V2189" s="40"/>
      <c r="W2189" s="40"/>
      <c r="X2189" s="40"/>
      <c r="Y2189" s="40"/>
    </row>
    <row r="2190" spans="1:25" ht="15" customHeight="1" x14ac:dyDescent="0.2">
      <c r="A2190" s="40"/>
      <c r="B2190" s="275"/>
      <c r="C2190" s="275"/>
      <c r="D2190" s="275"/>
      <c r="E2190" s="275"/>
      <c r="F2190" s="275"/>
      <c r="G2190" s="275" t="s">
        <v>331</v>
      </c>
      <c r="H2190" s="302">
        <v>181.92</v>
      </c>
      <c r="I2190" s="275" t="s">
        <v>332</v>
      </c>
      <c r="J2190" s="302">
        <v>0</v>
      </c>
      <c r="K2190" s="275" t="s">
        <v>333</v>
      </c>
      <c r="L2190" s="302">
        <v>181.92</v>
      </c>
      <c r="O2190" s="40"/>
      <c r="P2190" s="40"/>
      <c r="Q2190" s="40"/>
      <c r="R2190" s="40"/>
      <c r="S2190" s="40"/>
      <c r="T2190" s="40"/>
      <c r="U2190" s="40"/>
      <c r="V2190" s="40"/>
      <c r="W2190" s="40"/>
      <c r="X2190" s="40"/>
      <c r="Y2190" s="40"/>
    </row>
    <row r="2191" spans="1:25" ht="15" customHeight="1" thickBot="1" x14ac:dyDescent="0.25">
      <c r="A2191" s="40"/>
      <c r="B2191" s="275"/>
      <c r="C2191" s="275"/>
      <c r="D2191" s="275"/>
      <c r="E2191" s="275"/>
      <c r="F2191" s="275"/>
      <c r="G2191" s="275" t="s">
        <v>334</v>
      </c>
      <c r="H2191" s="302">
        <v>2977.09</v>
      </c>
      <c r="I2191" s="409"/>
      <c r="J2191" s="409" t="s">
        <v>335</v>
      </c>
      <c r="K2191" s="275"/>
      <c r="L2191" s="302">
        <v>17283.150000000001</v>
      </c>
      <c r="O2191" s="40"/>
      <c r="P2191" s="40"/>
      <c r="Q2191" s="40"/>
      <c r="R2191" s="40"/>
      <c r="S2191" s="40"/>
      <c r="T2191" s="40"/>
      <c r="U2191" s="40"/>
      <c r="V2191" s="40"/>
      <c r="W2191" s="40"/>
      <c r="X2191" s="40"/>
      <c r="Y2191" s="40"/>
    </row>
    <row r="2192" spans="1:25" ht="15" customHeight="1" thickTop="1" x14ac:dyDescent="0.2">
      <c r="A2192" s="40"/>
      <c r="B2192" s="289"/>
      <c r="C2192" s="289"/>
      <c r="D2192" s="289"/>
      <c r="E2192" s="289"/>
      <c r="F2192" s="289"/>
      <c r="G2192" s="289"/>
      <c r="H2192" s="289"/>
      <c r="I2192" s="289"/>
      <c r="J2192" s="289"/>
      <c r="K2192" s="289"/>
      <c r="L2192" s="289"/>
      <c r="O2192" s="40"/>
      <c r="P2192" s="40"/>
      <c r="Q2192" s="40"/>
      <c r="R2192" s="40"/>
      <c r="S2192" s="40"/>
      <c r="T2192" s="40"/>
      <c r="U2192" s="40"/>
      <c r="V2192" s="40"/>
      <c r="W2192" s="40"/>
      <c r="X2192" s="40"/>
      <c r="Y2192" s="40"/>
    </row>
    <row r="2193" spans="1:25" ht="15" customHeight="1" x14ac:dyDescent="0.2">
      <c r="A2193" s="40"/>
      <c r="B2193" s="276" t="s">
        <v>2829</v>
      </c>
      <c r="C2193" s="277" t="s">
        <v>28</v>
      </c>
      <c r="D2193" s="276" t="s">
        <v>29</v>
      </c>
      <c r="E2193" s="276" t="s">
        <v>30</v>
      </c>
      <c r="F2193" s="405" t="s">
        <v>318</v>
      </c>
      <c r="G2193" s="405"/>
      <c r="H2193" s="284" t="s">
        <v>31</v>
      </c>
      <c r="I2193" s="277" t="s">
        <v>32</v>
      </c>
      <c r="J2193" s="277" t="s">
        <v>2407</v>
      </c>
      <c r="K2193" s="277" t="s">
        <v>33</v>
      </c>
      <c r="L2193" s="277" t="s">
        <v>35</v>
      </c>
      <c r="O2193" s="40"/>
      <c r="P2193" s="40"/>
      <c r="Q2193" s="40"/>
      <c r="R2193" s="40"/>
      <c r="S2193" s="40"/>
      <c r="T2193" s="40"/>
      <c r="U2193" s="40"/>
      <c r="V2193" s="40"/>
      <c r="W2193" s="40"/>
      <c r="X2193" s="40"/>
      <c r="Y2193" s="40"/>
    </row>
    <row r="2194" spans="1:25" ht="15" customHeight="1" x14ac:dyDescent="0.2">
      <c r="A2194" s="40"/>
      <c r="B2194" s="273" t="s">
        <v>319</v>
      </c>
      <c r="C2194" s="286" t="s">
        <v>2327</v>
      </c>
      <c r="D2194" s="273" t="s">
        <v>196</v>
      </c>
      <c r="E2194" s="273" t="s">
        <v>3878</v>
      </c>
      <c r="F2194" s="403">
        <v>48.02</v>
      </c>
      <c r="G2194" s="403"/>
      <c r="H2194" s="285" t="s">
        <v>44</v>
      </c>
      <c r="I2194" s="288">
        <v>1</v>
      </c>
      <c r="J2194" s="287"/>
      <c r="K2194" s="287">
        <v>9801.41</v>
      </c>
      <c r="L2194" s="287">
        <v>9801.41</v>
      </c>
      <c r="O2194" s="40"/>
      <c r="P2194" s="40"/>
      <c r="Q2194" s="40"/>
      <c r="R2194" s="40"/>
      <c r="S2194" s="40"/>
      <c r="T2194" s="40"/>
      <c r="U2194" s="40"/>
      <c r="V2194" s="40"/>
      <c r="W2194" s="40"/>
      <c r="X2194" s="40"/>
      <c r="Y2194" s="40"/>
    </row>
    <row r="2195" spans="1:25" ht="15" customHeight="1" x14ac:dyDescent="0.2">
      <c r="A2195" s="40"/>
      <c r="B2195" s="274" t="s">
        <v>347</v>
      </c>
      <c r="C2195" s="296" t="s">
        <v>2565</v>
      </c>
      <c r="D2195" s="274" t="s">
        <v>196</v>
      </c>
      <c r="E2195" s="274" t="s">
        <v>3879</v>
      </c>
      <c r="F2195" s="404" t="s">
        <v>348</v>
      </c>
      <c r="G2195" s="404"/>
      <c r="H2195" s="295" t="s">
        <v>44</v>
      </c>
      <c r="I2195" s="298">
        <v>1</v>
      </c>
      <c r="J2195" s="298">
        <v>0</v>
      </c>
      <c r="K2195" s="297">
        <v>9684.4500000000007</v>
      </c>
      <c r="L2195" s="297">
        <v>9684.4500000000007</v>
      </c>
      <c r="O2195" s="40"/>
      <c r="P2195" s="40"/>
      <c r="Q2195" s="40"/>
      <c r="R2195" s="40"/>
      <c r="S2195" s="40"/>
      <c r="T2195" s="40"/>
      <c r="U2195" s="40"/>
      <c r="V2195" s="40"/>
      <c r="W2195" s="40"/>
      <c r="X2195" s="40"/>
      <c r="Y2195" s="40"/>
    </row>
    <row r="2196" spans="1:25" ht="15" customHeight="1" x14ac:dyDescent="0.2">
      <c r="A2196" s="40"/>
      <c r="B2196" s="274" t="s">
        <v>347</v>
      </c>
      <c r="C2196" s="296" t="s">
        <v>1684</v>
      </c>
      <c r="D2196" s="274" t="s">
        <v>196</v>
      </c>
      <c r="E2196" s="274" t="s">
        <v>3779</v>
      </c>
      <c r="F2196" s="404" t="s">
        <v>586</v>
      </c>
      <c r="G2196" s="404"/>
      <c r="H2196" s="295" t="s">
        <v>325</v>
      </c>
      <c r="I2196" s="298">
        <v>1</v>
      </c>
      <c r="J2196" s="298">
        <v>0</v>
      </c>
      <c r="K2196" s="297">
        <v>31.24</v>
      </c>
      <c r="L2196" s="297">
        <v>31.24</v>
      </c>
      <c r="O2196" s="40"/>
      <c r="P2196" s="40"/>
      <c r="Q2196" s="40"/>
      <c r="R2196" s="40"/>
      <c r="S2196" s="40"/>
      <c r="T2196" s="40"/>
      <c r="U2196" s="40"/>
      <c r="V2196" s="40"/>
      <c r="W2196" s="40"/>
      <c r="X2196" s="40"/>
      <c r="Y2196" s="40"/>
    </row>
    <row r="2197" spans="1:25" ht="15" customHeight="1" x14ac:dyDescent="0.2">
      <c r="A2197" s="40"/>
      <c r="B2197" s="274" t="s">
        <v>347</v>
      </c>
      <c r="C2197" s="296" t="s">
        <v>1685</v>
      </c>
      <c r="D2197" s="274" t="s">
        <v>196</v>
      </c>
      <c r="E2197" s="274" t="s">
        <v>3781</v>
      </c>
      <c r="F2197" s="404" t="s">
        <v>586</v>
      </c>
      <c r="G2197" s="404"/>
      <c r="H2197" s="295" t="s">
        <v>325</v>
      </c>
      <c r="I2197" s="298">
        <v>4</v>
      </c>
      <c r="J2197" s="298">
        <v>0</v>
      </c>
      <c r="K2197" s="297">
        <v>21.43</v>
      </c>
      <c r="L2197" s="297">
        <v>85.72</v>
      </c>
      <c r="O2197" s="40"/>
      <c r="P2197" s="40"/>
      <c r="Q2197" s="40"/>
      <c r="R2197" s="40"/>
      <c r="S2197" s="40"/>
      <c r="T2197" s="40"/>
      <c r="U2197" s="40"/>
      <c r="V2197" s="40"/>
      <c r="W2197" s="40"/>
      <c r="X2197" s="40"/>
      <c r="Y2197" s="40"/>
    </row>
    <row r="2198" spans="1:25" ht="15" customHeight="1" x14ac:dyDescent="0.2">
      <c r="A2198" s="40"/>
      <c r="B2198" s="275"/>
      <c r="C2198" s="275"/>
      <c r="D2198" s="275"/>
      <c r="E2198" s="275"/>
      <c r="F2198" s="275"/>
      <c r="G2198" s="275" t="s">
        <v>331</v>
      </c>
      <c r="H2198" s="302">
        <v>116.96</v>
      </c>
      <c r="I2198" s="275" t="s">
        <v>332</v>
      </c>
      <c r="J2198" s="302">
        <v>0</v>
      </c>
      <c r="K2198" s="275" t="s">
        <v>333</v>
      </c>
      <c r="L2198" s="302">
        <v>116.96</v>
      </c>
      <c r="O2198" s="40"/>
      <c r="P2198" s="40"/>
      <c r="Q2198" s="40"/>
      <c r="R2198" s="40"/>
      <c r="S2198" s="40"/>
      <c r="T2198" s="40"/>
      <c r="U2198" s="40"/>
      <c r="V2198" s="40"/>
      <c r="W2198" s="40"/>
      <c r="X2198" s="40"/>
      <c r="Y2198" s="40"/>
    </row>
    <row r="2199" spans="1:25" ht="15" customHeight="1" thickBot="1" x14ac:dyDescent="0.25">
      <c r="A2199" s="40"/>
      <c r="B2199" s="275"/>
      <c r="C2199" s="275"/>
      <c r="D2199" s="275"/>
      <c r="E2199" s="275"/>
      <c r="F2199" s="275"/>
      <c r="G2199" s="275" t="s">
        <v>334</v>
      </c>
      <c r="H2199" s="302">
        <v>2039.67</v>
      </c>
      <c r="I2199" s="409"/>
      <c r="J2199" s="409" t="s">
        <v>335</v>
      </c>
      <c r="K2199" s="275"/>
      <c r="L2199" s="302">
        <v>11841.08</v>
      </c>
      <c r="O2199" s="40"/>
      <c r="P2199" s="40"/>
      <c r="Q2199" s="40"/>
      <c r="R2199" s="40"/>
      <c r="S2199" s="40"/>
      <c r="T2199" s="40"/>
      <c r="U2199" s="40"/>
      <c r="V2199" s="40"/>
      <c r="W2199" s="40"/>
      <c r="X2199" s="40"/>
      <c r="Y2199" s="40"/>
    </row>
    <row r="2200" spans="1:25" ht="15" customHeight="1" thickTop="1" x14ac:dyDescent="0.2">
      <c r="A2200" s="40"/>
      <c r="B2200" s="289"/>
      <c r="C2200" s="289"/>
      <c r="D2200" s="289"/>
      <c r="E2200" s="289"/>
      <c r="F2200" s="289"/>
      <c r="G2200" s="289"/>
      <c r="H2200" s="289"/>
      <c r="I2200" s="289"/>
      <c r="J2200" s="289"/>
      <c r="K2200" s="289"/>
      <c r="L2200" s="289"/>
      <c r="O2200" s="40"/>
      <c r="P2200" s="40"/>
      <c r="Q2200" s="40"/>
      <c r="R2200" s="40"/>
      <c r="S2200" s="40"/>
      <c r="T2200" s="40"/>
      <c r="U2200" s="40"/>
      <c r="V2200" s="40"/>
      <c r="W2200" s="40"/>
      <c r="X2200" s="40"/>
      <c r="Y2200" s="40"/>
    </row>
    <row r="2201" spans="1:25" ht="15" customHeight="1" x14ac:dyDescent="0.2">
      <c r="A2201" s="40"/>
      <c r="B2201" s="276" t="s">
        <v>2830</v>
      </c>
      <c r="C2201" s="277" t="s">
        <v>28</v>
      </c>
      <c r="D2201" s="276" t="s">
        <v>29</v>
      </c>
      <c r="E2201" s="276" t="s">
        <v>30</v>
      </c>
      <c r="F2201" s="405" t="s">
        <v>318</v>
      </c>
      <c r="G2201" s="405"/>
      <c r="H2201" s="284" t="s">
        <v>31</v>
      </c>
      <c r="I2201" s="277" t="s">
        <v>32</v>
      </c>
      <c r="J2201" s="277" t="s">
        <v>2407</v>
      </c>
      <c r="K2201" s="277" t="s">
        <v>33</v>
      </c>
      <c r="L2201" s="277" t="s">
        <v>35</v>
      </c>
      <c r="O2201" s="40"/>
      <c r="P2201" s="40"/>
      <c r="Q2201" s="40"/>
      <c r="R2201" s="40"/>
      <c r="S2201" s="40"/>
      <c r="T2201" s="40"/>
      <c r="U2201" s="40"/>
      <c r="V2201" s="40"/>
      <c r="W2201" s="40"/>
      <c r="X2201" s="40"/>
      <c r="Y2201" s="40"/>
    </row>
    <row r="2202" spans="1:25" ht="15" customHeight="1" x14ac:dyDescent="0.2">
      <c r="A2202" s="40"/>
      <c r="B2202" s="273" t="s">
        <v>319</v>
      </c>
      <c r="C2202" s="286" t="s">
        <v>3285</v>
      </c>
      <c r="D2202" s="273" t="s">
        <v>40</v>
      </c>
      <c r="E2202" s="273" t="s">
        <v>3286</v>
      </c>
      <c r="F2202" s="403" t="s">
        <v>343</v>
      </c>
      <c r="G2202" s="403"/>
      <c r="H2202" s="285" t="s">
        <v>44</v>
      </c>
      <c r="I2202" s="288">
        <v>1</v>
      </c>
      <c r="J2202" s="287"/>
      <c r="K2202" s="287">
        <v>62.52</v>
      </c>
      <c r="L2202" s="287">
        <v>62.52</v>
      </c>
      <c r="O2202" s="40"/>
      <c r="P2202" s="40"/>
      <c r="Q2202" s="40"/>
      <c r="R2202" s="40"/>
      <c r="S2202" s="40"/>
      <c r="T2202" s="40"/>
      <c r="U2202" s="40"/>
      <c r="V2202" s="40"/>
      <c r="W2202" s="40"/>
      <c r="X2202" s="40"/>
      <c r="Y2202" s="40"/>
    </row>
    <row r="2203" spans="1:25" ht="15" customHeight="1" x14ac:dyDescent="0.2">
      <c r="A2203" s="40"/>
      <c r="B2203" s="278" t="s">
        <v>321</v>
      </c>
      <c r="C2203" s="291" t="s">
        <v>369</v>
      </c>
      <c r="D2203" s="278" t="s">
        <v>40</v>
      </c>
      <c r="E2203" s="278" t="s">
        <v>370</v>
      </c>
      <c r="F2203" s="407" t="s">
        <v>324</v>
      </c>
      <c r="G2203" s="407"/>
      <c r="H2203" s="290" t="s">
        <v>325</v>
      </c>
      <c r="I2203" s="294">
        <v>7.9500000000000001E-2</v>
      </c>
      <c r="J2203" s="294">
        <v>0</v>
      </c>
      <c r="K2203" s="292">
        <v>23.75</v>
      </c>
      <c r="L2203" s="292">
        <v>1.88</v>
      </c>
      <c r="O2203" s="40"/>
      <c r="P2203" s="40"/>
      <c r="Q2203" s="40"/>
      <c r="R2203" s="40"/>
      <c r="S2203" s="40"/>
      <c r="T2203" s="40"/>
      <c r="U2203" s="40"/>
      <c r="V2203" s="40"/>
      <c r="W2203" s="40"/>
      <c r="X2203" s="40"/>
      <c r="Y2203" s="40"/>
    </row>
    <row r="2204" spans="1:25" ht="15" customHeight="1" x14ac:dyDescent="0.2">
      <c r="A2204" s="40"/>
      <c r="B2204" s="278" t="s">
        <v>321</v>
      </c>
      <c r="C2204" s="291" t="s">
        <v>371</v>
      </c>
      <c r="D2204" s="278" t="s">
        <v>40</v>
      </c>
      <c r="E2204" s="278" t="s">
        <v>372</v>
      </c>
      <c r="F2204" s="407" t="s">
        <v>324</v>
      </c>
      <c r="G2204" s="407"/>
      <c r="H2204" s="290" t="s">
        <v>325</v>
      </c>
      <c r="I2204" s="294">
        <v>7.9500000000000001E-2</v>
      </c>
      <c r="J2204" s="294">
        <v>0</v>
      </c>
      <c r="K2204" s="292">
        <v>29.16</v>
      </c>
      <c r="L2204" s="292">
        <v>2.31</v>
      </c>
      <c r="O2204" s="40"/>
      <c r="P2204" s="40"/>
      <c r="Q2204" s="40"/>
      <c r="R2204" s="40"/>
      <c r="S2204" s="40"/>
      <c r="T2204" s="40"/>
      <c r="U2204" s="40"/>
      <c r="V2204" s="40"/>
      <c r="W2204" s="40"/>
      <c r="X2204" s="40"/>
      <c r="Y2204" s="40"/>
    </row>
    <row r="2205" spans="1:25" ht="15" customHeight="1" x14ac:dyDescent="0.2">
      <c r="A2205" s="40"/>
      <c r="B2205" s="274" t="s">
        <v>347</v>
      </c>
      <c r="C2205" s="296" t="s">
        <v>629</v>
      </c>
      <c r="D2205" s="274" t="s">
        <v>40</v>
      </c>
      <c r="E2205" s="274" t="s">
        <v>3866</v>
      </c>
      <c r="F2205" s="404" t="s">
        <v>348</v>
      </c>
      <c r="G2205" s="404"/>
      <c r="H2205" s="295" t="s">
        <v>44</v>
      </c>
      <c r="I2205" s="298">
        <v>8.0000000000000002E-3</v>
      </c>
      <c r="J2205" s="298">
        <v>0</v>
      </c>
      <c r="K2205" s="297">
        <v>2.54</v>
      </c>
      <c r="L2205" s="297">
        <v>0.02</v>
      </c>
      <c r="O2205" s="40"/>
      <c r="P2205" s="40"/>
      <c r="Q2205" s="40"/>
      <c r="R2205" s="40"/>
      <c r="S2205" s="40"/>
      <c r="T2205" s="40"/>
      <c r="U2205" s="40"/>
      <c r="V2205" s="40"/>
      <c r="W2205" s="40"/>
      <c r="X2205" s="40"/>
      <c r="Y2205" s="40"/>
    </row>
    <row r="2206" spans="1:25" ht="15" customHeight="1" x14ac:dyDescent="0.2">
      <c r="A2206" s="40"/>
      <c r="B2206" s="274" t="s">
        <v>347</v>
      </c>
      <c r="C2206" s="296" t="s">
        <v>667</v>
      </c>
      <c r="D2206" s="274" t="s">
        <v>40</v>
      </c>
      <c r="E2206" s="274" t="s">
        <v>668</v>
      </c>
      <c r="F2206" s="404" t="s">
        <v>348</v>
      </c>
      <c r="G2206" s="404"/>
      <c r="H2206" s="295" t="s">
        <v>44</v>
      </c>
      <c r="I2206" s="298">
        <v>0.04</v>
      </c>
      <c r="J2206" s="298">
        <v>0</v>
      </c>
      <c r="K2206" s="297">
        <v>22.4</v>
      </c>
      <c r="L2206" s="297">
        <v>0.89</v>
      </c>
      <c r="O2206" s="40"/>
      <c r="P2206" s="40"/>
      <c r="Q2206" s="40"/>
      <c r="R2206" s="40"/>
      <c r="S2206" s="40"/>
      <c r="T2206" s="40"/>
      <c r="U2206" s="40"/>
      <c r="V2206" s="40"/>
      <c r="W2206" s="40"/>
      <c r="X2206" s="40"/>
      <c r="Y2206" s="40"/>
    </row>
    <row r="2207" spans="1:25" ht="15" customHeight="1" x14ac:dyDescent="0.2">
      <c r="A2207" s="40"/>
      <c r="B2207" s="274" t="s">
        <v>347</v>
      </c>
      <c r="C2207" s="296" t="s">
        <v>3417</v>
      </c>
      <c r="D2207" s="274" t="s">
        <v>40</v>
      </c>
      <c r="E2207" s="274" t="s">
        <v>3418</v>
      </c>
      <c r="F2207" s="404" t="s">
        <v>348</v>
      </c>
      <c r="G2207" s="404"/>
      <c r="H2207" s="295" t="s">
        <v>44</v>
      </c>
      <c r="I2207" s="298">
        <v>1</v>
      </c>
      <c r="J2207" s="298">
        <v>0</v>
      </c>
      <c r="K2207" s="297">
        <v>56.69</v>
      </c>
      <c r="L2207" s="297">
        <v>56.69</v>
      </c>
      <c r="O2207" s="40"/>
      <c r="P2207" s="40"/>
      <c r="Q2207" s="40"/>
      <c r="R2207" s="40"/>
      <c r="S2207" s="40"/>
      <c r="T2207" s="40"/>
      <c r="U2207" s="40"/>
      <c r="V2207" s="40"/>
      <c r="W2207" s="40"/>
      <c r="X2207" s="40"/>
      <c r="Y2207" s="40"/>
    </row>
    <row r="2208" spans="1:25" ht="15" customHeight="1" x14ac:dyDescent="0.2">
      <c r="A2208" s="40"/>
      <c r="B2208" s="274" t="s">
        <v>347</v>
      </c>
      <c r="C2208" s="296" t="s">
        <v>632</v>
      </c>
      <c r="D2208" s="274" t="s">
        <v>40</v>
      </c>
      <c r="E2208" s="274" t="s">
        <v>633</v>
      </c>
      <c r="F2208" s="404" t="s">
        <v>348</v>
      </c>
      <c r="G2208" s="404"/>
      <c r="H2208" s="295" t="s">
        <v>44</v>
      </c>
      <c r="I2208" s="298">
        <v>9.4999999999999998E-3</v>
      </c>
      <c r="J2208" s="298">
        <v>0</v>
      </c>
      <c r="K2208" s="297">
        <v>77.760000000000005</v>
      </c>
      <c r="L2208" s="297">
        <v>0.73</v>
      </c>
      <c r="O2208" s="40"/>
      <c r="P2208" s="40"/>
      <c r="Q2208" s="40"/>
      <c r="R2208" s="40"/>
      <c r="S2208" s="40"/>
      <c r="T2208" s="40"/>
      <c r="U2208" s="40"/>
      <c r="V2208" s="40"/>
      <c r="W2208" s="40"/>
      <c r="X2208" s="40"/>
      <c r="Y2208" s="40"/>
    </row>
    <row r="2209" spans="1:25" ht="15" customHeight="1" x14ac:dyDescent="0.2">
      <c r="A2209" s="40"/>
      <c r="B2209" s="275"/>
      <c r="C2209" s="275"/>
      <c r="D2209" s="275"/>
      <c r="E2209" s="275"/>
      <c r="F2209" s="275"/>
      <c r="G2209" s="275" t="s">
        <v>331</v>
      </c>
      <c r="H2209" s="302">
        <v>3.37</v>
      </c>
      <c r="I2209" s="275" t="s">
        <v>332</v>
      </c>
      <c r="J2209" s="302">
        <v>0</v>
      </c>
      <c r="K2209" s="275" t="s">
        <v>333</v>
      </c>
      <c r="L2209" s="302">
        <v>3.37</v>
      </c>
      <c r="O2209" s="40"/>
      <c r="P2209" s="40"/>
      <c r="Q2209" s="40"/>
      <c r="R2209" s="40"/>
      <c r="S2209" s="40"/>
      <c r="T2209" s="40"/>
      <c r="U2209" s="40"/>
      <c r="V2209" s="40"/>
      <c r="W2209" s="40"/>
      <c r="X2209" s="40"/>
      <c r="Y2209" s="40"/>
    </row>
    <row r="2210" spans="1:25" ht="15" customHeight="1" thickBot="1" x14ac:dyDescent="0.25">
      <c r="A2210" s="40"/>
      <c r="B2210" s="275"/>
      <c r="C2210" s="275"/>
      <c r="D2210" s="275"/>
      <c r="E2210" s="275"/>
      <c r="F2210" s="275"/>
      <c r="G2210" s="275" t="s">
        <v>334</v>
      </c>
      <c r="H2210" s="302">
        <v>13.01</v>
      </c>
      <c r="I2210" s="409"/>
      <c r="J2210" s="409" t="s">
        <v>335</v>
      </c>
      <c r="K2210" s="275"/>
      <c r="L2210" s="302">
        <v>75.53</v>
      </c>
      <c r="O2210" s="40"/>
      <c r="P2210" s="40"/>
      <c r="Q2210" s="40"/>
      <c r="R2210" s="40"/>
      <c r="S2210" s="40"/>
      <c r="T2210" s="40"/>
      <c r="U2210" s="40"/>
      <c r="V2210" s="40"/>
      <c r="W2210" s="40"/>
      <c r="X2210" s="40"/>
      <c r="Y2210" s="40"/>
    </row>
    <row r="2211" spans="1:25" ht="15" customHeight="1" thickTop="1" x14ac:dyDescent="0.2">
      <c r="A2211" s="40"/>
      <c r="B2211" s="289"/>
      <c r="C2211" s="289"/>
      <c r="D2211" s="289"/>
      <c r="E2211" s="289"/>
      <c r="F2211" s="289"/>
      <c r="G2211" s="289"/>
      <c r="H2211" s="289"/>
      <c r="I2211" s="289"/>
      <c r="J2211" s="289"/>
      <c r="K2211" s="289"/>
      <c r="L2211" s="289"/>
      <c r="O2211" s="40"/>
      <c r="P2211" s="40"/>
      <c r="Q2211" s="40"/>
      <c r="R2211" s="40"/>
      <c r="S2211" s="40"/>
      <c r="T2211" s="40"/>
      <c r="U2211" s="40"/>
      <c r="V2211" s="40"/>
      <c r="W2211" s="40"/>
      <c r="X2211" s="40"/>
      <c r="Y2211" s="40"/>
    </row>
    <row r="2212" spans="1:25" ht="15" customHeight="1" x14ac:dyDescent="0.2">
      <c r="A2212" s="40"/>
      <c r="B2212" s="276" t="s">
        <v>2831</v>
      </c>
      <c r="C2212" s="277" t="s">
        <v>28</v>
      </c>
      <c r="D2212" s="276" t="s">
        <v>29</v>
      </c>
      <c r="E2212" s="276" t="s">
        <v>30</v>
      </c>
      <c r="F2212" s="405" t="s">
        <v>318</v>
      </c>
      <c r="G2212" s="405"/>
      <c r="H2212" s="284" t="s">
        <v>31</v>
      </c>
      <c r="I2212" s="277" t="s">
        <v>32</v>
      </c>
      <c r="J2212" s="277" t="s">
        <v>2407</v>
      </c>
      <c r="K2212" s="277" t="s">
        <v>33</v>
      </c>
      <c r="L2212" s="277" t="s">
        <v>35</v>
      </c>
      <c r="O2212" s="40"/>
      <c r="P2212" s="40"/>
      <c r="Q2212" s="40"/>
      <c r="R2212" s="40"/>
      <c r="S2212" s="40"/>
      <c r="T2212" s="40"/>
      <c r="U2212" s="40"/>
      <c r="V2212" s="40"/>
      <c r="W2212" s="40"/>
      <c r="X2212" s="40"/>
      <c r="Y2212" s="40"/>
    </row>
    <row r="2213" spans="1:25" ht="15" customHeight="1" x14ac:dyDescent="0.2">
      <c r="A2213" s="40"/>
      <c r="B2213" s="273" t="s">
        <v>319</v>
      </c>
      <c r="C2213" s="286" t="s">
        <v>3200</v>
      </c>
      <c r="D2213" s="273" t="s">
        <v>196</v>
      </c>
      <c r="E2213" s="273" t="s">
        <v>3880</v>
      </c>
      <c r="F2213" s="403">
        <v>47.05</v>
      </c>
      <c r="G2213" s="403"/>
      <c r="H2213" s="285" t="s">
        <v>44</v>
      </c>
      <c r="I2213" s="288">
        <v>1</v>
      </c>
      <c r="J2213" s="287"/>
      <c r="K2213" s="287">
        <v>159.75</v>
      </c>
      <c r="L2213" s="287">
        <v>159.75</v>
      </c>
      <c r="O2213" s="40"/>
      <c r="P2213" s="40"/>
      <c r="Q2213" s="40"/>
      <c r="R2213" s="40"/>
      <c r="S2213" s="40"/>
      <c r="T2213" s="40"/>
      <c r="U2213" s="40"/>
      <c r="V2213" s="40"/>
      <c r="W2213" s="40"/>
      <c r="X2213" s="40"/>
      <c r="Y2213" s="40"/>
    </row>
    <row r="2214" spans="1:25" ht="15" customHeight="1" x14ac:dyDescent="0.2">
      <c r="A2214" s="40"/>
      <c r="B2214" s="274" t="s">
        <v>347</v>
      </c>
      <c r="C2214" s="296" t="s">
        <v>1686</v>
      </c>
      <c r="D2214" s="274" t="s">
        <v>196</v>
      </c>
      <c r="E2214" s="274" t="s">
        <v>3846</v>
      </c>
      <c r="F2214" s="404" t="s">
        <v>348</v>
      </c>
      <c r="G2214" s="404"/>
      <c r="H2214" s="295" t="s">
        <v>55</v>
      </c>
      <c r="I2214" s="298">
        <v>0.48</v>
      </c>
      <c r="J2214" s="298">
        <v>0</v>
      </c>
      <c r="K2214" s="297">
        <v>0.19</v>
      </c>
      <c r="L2214" s="297">
        <v>0.09</v>
      </c>
      <c r="O2214" s="40"/>
      <c r="P2214" s="40"/>
      <c r="Q2214" s="40"/>
      <c r="R2214" s="40"/>
      <c r="S2214" s="40"/>
      <c r="T2214" s="40"/>
      <c r="U2214" s="40"/>
      <c r="V2214" s="40"/>
      <c r="W2214" s="40"/>
      <c r="X2214" s="40"/>
      <c r="Y2214" s="40"/>
    </row>
    <row r="2215" spans="1:25" ht="15" customHeight="1" x14ac:dyDescent="0.2">
      <c r="A2215" s="40"/>
      <c r="B2215" s="274" t="s">
        <v>347</v>
      </c>
      <c r="C2215" s="296" t="s">
        <v>3419</v>
      </c>
      <c r="D2215" s="274" t="s">
        <v>196</v>
      </c>
      <c r="E2215" s="274" t="s">
        <v>3881</v>
      </c>
      <c r="F2215" s="404" t="s">
        <v>348</v>
      </c>
      <c r="G2215" s="404"/>
      <c r="H2215" s="295" t="s">
        <v>44</v>
      </c>
      <c r="I2215" s="298">
        <v>1</v>
      </c>
      <c r="J2215" s="298">
        <v>0</v>
      </c>
      <c r="K2215" s="297">
        <v>135.97</v>
      </c>
      <c r="L2215" s="297">
        <v>135.97</v>
      </c>
      <c r="O2215" s="40"/>
      <c r="P2215" s="40"/>
      <c r="Q2215" s="40"/>
      <c r="R2215" s="40"/>
      <c r="S2215" s="40"/>
      <c r="T2215" s="40"/>
      <c r="U2215" s="40"/>
      <c r="V2215" s="40"/>
      <c r="W2215" s="40"/>
      <c r="X2215" s="40"/>
      <c r="Y2215" s="40"/>
    </row>
    <row r="2216" spans="1:25" ht="15" customHeight="1" x14ac:dyDescent="0.2">
      <c r="A2216" s="40"/>
      <c r="B2216" s="274" t="s">
        <v>347</v>
      </c>
      <c r="C2216" s="296" t="s">
        <v>1684</v>
      </c>
      <c r="D2216" s="274" t="s">
        <v>196</v>
      </c>
      <c r="E2216" s="274" t="s">
        <v>3779</v>
      </c>
      <c r="F2216" s="404" t="s">
        <v>586</v>
      </c>
      <c r="G2216" s="404"/>
      <c r="H2216" s="295" t="s">
        <v>325</v>
      </c>
      <c r="I2216" s="298">
        <v>0.45</v>
      </c>
      <c r="J2216" s="298">
        <v>0</v>
      </c>
      <c r="K2216" s="297">
        <v>31.24</v>
      </c>
      <c r="L2216" s="297">
        <v>14.05</v>
      </c>
      <c r="O2216" s="40"/>
      <c r="P2216" s="40"/>
      <c r="Q2216" s="40"/>
      <c r="R2216" s="40"/>
      <c r="S2216" s="40"/>
      <c r="T2216" s="40"/>
      <c r="U2216" s="40"/>
      <c r="V2216" s="40"/>
      <c r="W2216" s="40"/>
      <c r="X2216" s="40"/>
      <c r="Y2216" s="40"/>
    </row>
    <row r="2217" spans="1:25" ht="15" customHeight="1" x14ac:dyDescent="0.2">
      <c r="A2217" s="40"/>
      <c r="B2217" s="274" t="s">
        <v>347</v>
      </c>
      <c r="C2217" s="296" t="s">
        <v>1685</v>
      </c>
      <c r="D2217" s="274" t="s">
        <v>196</v>
      </c>
      <c r="E2217" s="274" t="s">
        <v>3781</v>
      </c>
      <c r="F2217" s="404" t="s">
        <v>586</v>
      </c>
      <c r="G2217" s="404"/>
      <c r="H2217" s="295" t="s">
        <v>325</v>
      </c>
      <c r="I2217" s="298">
        <v>0.45</v>
      </c>
      <c r="J2217" s="298">
        <v>0</v>
      </c>
      <c r="K2217" s="297">
        <v>21.43</v>
      </c>
      <c r="L2217" s="297">
        <v>9.64</v>
      </c>
      <c r="O2217" s="40"/>
      <c r="P2217" s="40"/>
      <c r="Q2217" s="40"/>
      <c r="R2217" s="40"/>
      <c r="S2217" s="40"/>
      <c r="T2217" s="40"/>
      <c r="U2217" s="40"/>
      <c r="V2217" s="40"/>
      <c r="W2217" s="40"/>
      <c r="X2217" s="40"/>
      <c r="Y2217" s="40"/>
    </row>
    <row r="2218" spans="1:25" ht="15" customHeight="1" x14ac:dyDescent="0.2">
      <c r="A2218" s="40"/>
      <c r="B2218" s="275"/>
      <c r="C2218" s="275"/>
      <c r="D2218" s="275"/>
      <c r="E2218" s="275"/>
      <c r="F2218" s="275"/>
      <c r="G2218" s="275" t="s">
        <v>331</v>
      </c>
      <c r="H2218" s="302">
        <v>23.69</v>
      </c>
      <c r="I2218" s="275" t="s">
        <v>332</v>
      </c>
      <c r="J2218" s="302">
        <v>0</v>
      </c>
      <c r="K2218" s="275" t="s">
        <v>333</v>
      </c>
      <c r="L2218" s="302">
        <v>23.69</v>
      </c>
      <c r="O2218" s="40"/>
      <c r="P2218" s="40"/>
      <c r="Q2218" s="40"/>
      <c r="R2218" s="40"/>
      <c r="S2218" s="40"/>
      <c r="T2218" s="40"/>
      <c r="U2218" s="40"/>
      <c r="V2218" s="40"/>
      <c r="W2218" s="40"/>
      <c r="X2218" s="40"/>
      <c r="Y2218" s="40"/>
    </row>
    <row r="2219" spans="1:25" ht="15" customHeight="1" thickBot="1" x14ac:dyDescent="0.25">
      <c r="A2219" s="40"/>
      <c r="B2219" s="275"/>
      <c r="C2219" s="275"/>
      <c r="D2219" s="275"/>
      <c r="E2219" s="275"/>
      <c r="F2219" s="275"/>
      <c r="G2219" s="275" t="s">
        <v>334</v>
      </c>
      <c r="H2219" s="302">
        <v>33.24</v>
      </c>
      <c r="I2219" s="409"/>
      <c r="J2219" s="409" t="s">
        <v>335</v>
      </c>
      <c r="K2219" s="275"/>
      <c r="L2219" s="302">
        <v>192.99</v>
      </c>
      <c r="O2219" s="40"/>
      <c r="P2219" s="40"/>
      <c r="Q2219" s="40"/>
      <c r="R2219" s="40"/>
      <c r="S2219" s="40"/>
      <c r="T2219" s="40"/>
      <c r="U2219" s="40"/>
      <c r="V2219" s="40"/>
      <c r="W2219" s="40"/>
      <c r="X2219" s="40"/>
      <c r="Y2219" s="40"/>
    </row>
    <row r="2220" spans="1:25" ht="15" customHeight="1" thickTop="1" x14ac:dyDescent="0.2">
      <c r="A2220" s="40"/>
      <c r="B2220" s="289"/>
      <c r="C2220" s="289"/>
      <c r="D2220" s="289"/>
      <c r="E2220" s="289"/>
      <c r="F2220" s="289"/>
      <c r="G2220" s="289"/>
      <c r="H2220" s="289"/>
      <c r="I2220" s="289"/>
      <c r="J2220" s="289"/>
      <c r="K2220" s="289"/>
      <c r="L2220" s="289"/>
      <c r="O2220" s="40"/>
      <c r="P2220" s="40"/>
      <c r="Q2220" s="40"/>
      <c r="R2220" s="40"/>
      <c r="S2220" s="40"/>
      <c r="T2220" s="40"/>
      <c r="U2220" s="40"/>
      <c r="V2220" s="40"/>
      <c r="W2220" s="40"/>
      <c r="X2220" s="40"/>
      <c r="Y2220" s="40"/>
    </row>
    <row r="2221" spans="1:25" ht="15" customHeight="1" x14ac:dyDescent="0.2">
      <c r="A2221" s="40"/>
      <c r="B2221" s="276" t="s">
        <v>2832</v>
      </c>
      <c r="C2221" s="277" t="s">
        <v>28</v>
      </c>
      <c r="D2221" s="276" t="s">
        <v>29</v>
      </c>
      <c r="E2221" s="276" t="s">
        <v>30</v>
      </c>
      <c r="F2221" s="405" t="s">
        <v>318</v>
      </c>
      <c r="G2221" s="405"/>
      <c r="H2221" s="284" t="s">
        <v>31</v>
      </c>
      <c r="I2221" s="277" t="s">
        <v>32</v>
      </c>
      <c r="J2221" s="277" t="s">
        <v>2407</v>
      </c>
      <c r="K2221" s="277" t="s">
        <v>33</v>
      </c>
      <c r="L2221" s="277" t="s">
        <v>35</v>
      </c>
      <c r="O2221" s="40"/>
      <c r="P2221" s="40"/>
      <c r="Q2221" s="40"/>
      <c r="R2221" s="40"/>
      <c r="S2221" s="40"/>
      <c r="T2221" s="40"/>
      <c r="U2221" s="40"/>
      <c r="V2221" s="40"/>
      <c r="W2221" s="40"/>
      <c r="X2221" s="40"/>
      <c r="Y2221" s="40"/>
    </row>
    <row r="2222" spans="1:25" ht="15" customHeight="1" x14ac:dyDescent="0.2">
      <c r="A2222" s="40"/>
      <c r="B2222" s="273" t="s">
        <v>319</v>
      </c>
      <c r="C2222" s="286" t="s">
        <v>3288</v>
      </c>
      <c r="D2222" s="273" t="s">
        <v>40</v>
      </c>
      <c r="E2222" s="273" t="s">
        <v>3289</v>
      </c>
      <c r="F2222" s="403" t="s">
        <v>343</v>
      </c>
      <c r="G2222" s="403"/>
      <c r="H2222" s="285" t="s">
        <v>44</v>
      </c>
      <c r="I2222" s="288">
        <v>1</v>
      </c>
      <c r="J2222" s="287"/>
      <c r="K2222" s="287">
        <v>8.43</v>
      </c>
      <c r="L2222" s="287">
        <v>8.43</v>
      </c>
      <c r="O2222" s="40"/>
      <c r="P2222" s="40"/>
      <c r="Q2222" s="40"/>
      <c r="R2222" s="40"/>
      <c r="S2222" s="40"/>
      <c r="T2222" s="40"/>
      <c r="U2222" s="40"/>
      <c r="V2222" s="40"/>
      <c r="W2222" s="40"/>
      <c r="X2222" s="40"/>
      <c r="Y2222" s="40"/>
    </row>
    <row r="2223" spans="1:25" ht="15" customHeight="1" x14ac:dyDescent="0.2">
      <c r="A2223" s="40"/>
      <c r="B2223" s="278" t="s">
        <v>321</v>
      </c>
      <c r="C2223" s="291" t="s">
        <v>369</v>
      </c>
      <c r="D2223" s="278" t="s">
        <v>40</v>
      </c>
      <c r="E2223" s="278" t="s">
        <v>370</v>
      </c>
      <c r="F2223" s="407" t="s">
        <v>324</v>
      </c>
      <c r="G2223" s="407"/>
      <c r="H2223" s="290" t="s">
        <v>325</v>
      </c>
      <c r="I2223" s="294">
        <v>9.9400000000000002E-2</v>
      </c>
      <c r="J2223" s="294">
        <v>0</v>
      </c>
      <c r="K2223" s="292">
        <v>23.75</v>
      </c>
      <c r="L2223" s="292">
        <v>2.36</v>
      </c>
      <c r="O2223" s="40"/>
      <c r="P2223" s="40"/>
      <c r="Q2223" s="40"/>
      <c r="R2223" s="40"/>
      <c r="S2223" s="40"/>
      <c r="T2223" s="40"/>
      <c r="U2223" s="40"/>
      <c r="V2223" s="40"/>
      <c r="W2223" s="40"/>
      <c r="X2223" s="40"/>
      <c r="Y2223" s="40"/>
    </row>
    <row r="2224" spans="1:25" ht="15" customHeight="1" x14ac:dyDescent="0.2">
      <c r="A2224" s="40"/>
      <c r="B2224" s="278" t="s">
        <v>321</v>
      </c>
      <c r="C2224" s="291" t="s">
        <v>371</v>
      </c>
      <c r="D2224" s="278" t="s">
        <v>40</v>
      </c>
      <c r="E2224" s="278" t="s">
        <v>372</v>
      </c>
      <c r="F2224" s="407" t="s">
        <v>324</v>
      </c>
      <c r="G2224" s="407"/>
      <c r="H2224" s="290" t="s">
        <v>325</v>
      </c>
      <c r="I2224" s="294">
        <v>9.9400000000000002E-2</v>
      </c>
      <c r="J2224" s="294">
        <v>0</v>
      </c>
      <c r="K2224" s="292">
        <v>29.16</v>
      </c>
      <c r="L2224" s="292">
        <v>2.89</v>
      </c>
      <c r="O2224" s="40"/>
      <c r="P2224" s="40"/>
      <c r="Q2224" s="40"/>
      <c r="R2224" s="40"/>
      <c r="S2224" s="40"/>
      <c r="T2224" s="40"/>
      <c r="U2224" s="40"/>
      <c r="V2224" s="40"/>
      <c r="W2224" s="40"/>
      <c r="X2224" s="40"/>
      <c r="Y2224" s="40"/>
    </row>
    <row r="2225" spans="1:25" ht="15" customHeight="1" x14ac:dyDescent="0.2">
      <c r="A2225" s="40"/>
      <c r="B2225" s="274" t="s">
        <v>347</v>
      </c>
      <c r="C2225" s="296" t="s">
        <v>3420</v>
      </c>
      <c r="D2225" s="274" t="s">
        <v>40</v>
      </c>
      <c r="E2225" s="274" t="s">
        <v>3421</v>
      </c>
      <c r="F2225" s="404" t="s">
        <v>348</v>
      </c>
      <c r="G2225" s="404"/>
      <c r="H2225" s="295" t="s">
        <v>44</v>
      </c>
      <c r="I2225" s="298">
        <v>1</v>
      </c>
      <c r="J2225" s="298">
        <v>0</v>
      </c>
      <c r="K2225" s="297">
        <v>1.81</v>
      </c>
      <c r="L2225" s="297">
        <v>1.81</v>
      </c>
      <c r="O2225" s="40"/>
      <c r="P2225" s="40"/>
      <c r="Q2225" s="40"/>
      <c r="R2225" s="40"/>
      <c r="S2225" s="40"/>
      <c r="T2225" s="40"/>
      <c r="U2225" s="40"/>
      <c r="V2225" s="40"/>
      <c r="W2225" s="40"/>
      <c r="X2225" s="40"/>
      <c r="Y2225" s="40"/>
    </row>
    <row r="2226" spans="1:25" ht="15" customHeight="1" x14ac:dyDescent="0.2">
      <c r="A2226" s="40"/>
      <c r="B2226" s="274" t="s">
        <v>347</v>
      </c>
      <c r="C2226" s="296" t="s">
        <v>373</v>
      </c>
      <c r="D2226" s="274" t="s">
        <v>40</v>
      </c>
      <c r="E2226" s="274" t="s">
        <v>374</v>
      </c>
      <c r="F2226" s="404" t="s">
        <v>348</v>
      </c>
      <c r="G2226" s="404"/>
      <c r="H2226" s="295" t="s">
        <v>44</v>
      </c>
      <c r="I2226" s="298">
        <v>8.2000000000000007E-3</v>
      </c>
      <c r="J2226" s="298">
        <v>0</v>
      </c>
      <c r="K2226" s="297">
        <v>68.63</v>
      </c>
      <c r="L2226" s="297">
        <v>0.56000000000000005</v>
      </c>
      <c r="O2226" s="40"/>
      <c r="P2226" s="40"/>
      <c r="Q2226" s="40"/>
      <c r="R2226" s="40"/>
      <c r="S2226" s="40"/>
      <c r="T2226" s="40"/>
      <c r="U2226" s="40"/>
      <c r="V2226" s="40"/>
      <c r="W2226" s="40"/>
      <c r="X2226" s="40"/>
      <c r="Y2226" s="40"/>
    </row>
    <row r="2227" spans="1:25" ht="15" customHeight="1" x14ac:dyDescent="0.2">
      <c r="A2227" s="40"/>
      <c r="B2227" s="274" t="s">
        <v>347</v>
      </c>
      <c r="C2227" s="296" t="s">
        <v>629</v>
      </c>
      <c r="D2227" s="274" t="s">
        <v>40</v>
      </c>
      <c r="E2227" s="274" t="s">
        <v>3866</v>
      </c>
      <c r="F2227" s="404" t="s">
        <v>348</v>
      </c>
      <c r="G2227" s="404"/>
      <c r="H2227" s="295" t="s">
        <v>44</v>
      </c>
      <c r="I2227" s="298">
        <v>3.3099999999999997E-2</v>
      </c>
      <c r="J2227" s="298">
        <v>0</v>
      </c>
      <c r="K2227" s="297">
        <v>2.54</v>
      </c>
      <c r="L2227" s="297">
        <v>0.08</v>
      </c>
      <c r="O2227" s="40"/>
      <c r="P2227" s="40"/>
      <c r="Q2227" s="40"/>
      <c r="R2227" s="40"/>
      <c r="S2227" s="40"/>
      <c r="T2227" s="40"/>
      <c r="U2227" s="40"/>
      <c r="V2227" s="40"/>
      <c r="W2227" s="40"/>
      <c r="X2227" s="40"/>
      <c r="Y2227" s="40"/>
    </row>
    <row r="2228" spans="1:25" ht="15" customHeight="1" x14ac:dyDescent="0.2">
      <c r="A2228" s="40"/>
      <c r="B2228" s="274" t="s">
        <v>347</v>
      </c>
      <c r="C2228" s="296" t="s">
        <v>632</v>
      </c>
      <c r="D2228" s="274" t="s">
        <v>40</v>
      </c>
      <c r="E2228" s="274" t="s">
        <v>633</v>
      </c>
      <c r="F2228" s="404" t="s">
        <v>348</v>
      </c>
      <c r="G2228" s="404"/>
      <c r="H2228" s="295" t="s">
        <v>44</v>
      </c>
      <c r="I2228" s="298">
        <v>9.4999999999999998E-3</v>
      </c>
      <c r="J2228" s="298">
        <v>0</v>
      </c>
      <c r="K2228" s="297">
        <v>77.760000000000005</v>
      </c>
      <c r="L2228" s="297">
        <v>0.73</v>
      </c>
      <c r="O2228" s="40"/>
      <c r="P2228" s="40"/>
      <c r="Q2228" s="40"/>
      <c r="R2228" s="40"/>
      <c r="S2228" s="40"/>
      <c r="T2228" s="40"/>
      <c r="U2228" s="40"/>
      <c r="V2228" s="40"/>
      <c r="W2228" s="40"/>
      <c r="X2228" s="40"/>
      <c r="Y2228" s="40"/>
    </row>
    <row r="2229" spans="1:25" ht="15" customHeight="1" x14ac:dyDescent="0.2">
      <c r="A2229" s="40"/>
      <c r="B2229" s="275"/>
      <c r="C2229" s="275"/>
      <c r="D2229" s="275"/>
      <c r="E2229" s="275"/>
      <c r="F2229" s="275"/>
      <c r="G2229" s="275" t="s">
        <v>331</v>
      </c>
      <c r="H2229" s="302">
        <v>4.22</v>
      </c>
      <c r="I2229" s="275" t="s">
        <v>332</v>
      </c>
      <c r="J2229" s="302">
        <v>0</v>
      </c>
      <c r="K2229" s="275" t="s">
        <v>333</v>
      </c>
      <c r="L2229" s="302">
        <v>4.22</v>
      </c>
      <c r="O2229" s="40"/>
      <c r="P2229" s="40"/>
      <c r="Q2229" s="40"/>
      <c r="R2229" s="40"/>
      <c r="S2229" s="40"/>
      <c r="T2229" s="40"/>
      <c r="U2229" s="40"/>
      <c r="V2229" s="40"/>
      <c r="W2229" s="40"/>
      <c r="X2229" s="40"/>
      <c r="Y2229" s="40"/>
    </row>
    <row r="2230" spans="1:25" ht="15" customHeight="1" thickBot="1" x14ac:dyDescent="0.25">
      <c r="A2230" s="40"/>
      <c r="B2230" s="275"/>
      <c r="C2230" s="275"/>
      <c r="D2230" s="275"/>
      <c r="E2230" s="275"/>
      <c r="F2230" s="275"/>
      <c r="G2230" s="275" t="s">
        <v>334</v>
      </c>
      <c r="H2230" s="302">
        <v>1.75</v>
      </c>
      <c r="I2230" s="409"/>
      <c r="J2230" s="409" t="s">
        <v>335</v>
      </c>
      <c r="K2230" s="275"/>
      <c r="L2230" s="302">
        <v>10.18</v>
      </c>
      <c r="O2230" s="40"/>
      <c r="P2230" s="40"/>
      <c r="Q2230" s="40"/>
      <c r="R2230" s="40"/>
      <c r="S2230" s="40"/>
      <c r="T2230" s="40"/>
      <c r="U2230" s="40"/>
      <c r="V2230" s="40"/>
      <c r="W2230" s="40"/>
      <c r="X2230" s="40"/>
      <c r="Y2230" s="40"/>
    </row>
    <row r="2231" spans="1:25" ht="15" customHeight="1" thickTop="1" x14ac:dyDescent="0.2">
      <c r="A2231" s="40"/>
      <c r="B2231" s="289"/>
      <c r="C2231" s="289"/>
      <c r="D2231" s="289"/>
      <c r="E2231" s="289"/>
      <c r="F2231" s="289"/>
      <c r="G2231" s="289"/>
      <c r="H2231" s="289"/>
      <c r="I2231" s="289"/>
      <c r="J2231" s="289"/>
      <c r="K2231" s="289"/>
      <c r="L2231" s="289"/>
      <c r="O2231" s="40"/>
      <c r="P2231" s="40"/>
      <c r="Q2231" s="40"/>
      <c r="R2231" s="40"/>
      <c r="S2231" s="40"/>
      <c r="T2231" s="40"/>
      <c r="U2231" s="40"/>
      <c r="V2231" s="40"/>
      <c r="W2231" s="40"/>
      <c r="X2231" s="40"/>
      <c r="Y2231" s="40"/>
    </row>
    <row r="2232" spans="1:25" ht="15" customHeight="1" x14ac:dyDescent="0.2">
      <c r="A2232" s="40"/>
      <c r="B2232" s="276" t="s">
        <v>2833</v>
      </c>
      <c r="C2232" s="277" t="s">
        <v>28</v>
      </c>
      <c r="D2232" s="276" t="s">
        <v>29</v>
      </c>
      <c r="E2232" s="276" t="s">
        <v>30</v>
      </c>
      <c r="F2232" s="405" t="s">
        <v>318</v>
      </c>
      <c r="G2232" s="405"/>
      <c r="H2232" s="284" t="s">
        <v>31</v>
      </c>
      <c r="I2232" s="277" t="s">
        <v>32</v>
      </c>
      <c r="J2232" s="277" t="s">
        <v>2407</v>
      </c>
      <c r="K2232" s="277" t="s">
        <v>33</v>
      </c>
      <c r="L2232" s="277" t="s">
        <v>35</v>
      </c>
      <c r="O2232" s="40"/>
      <c r="P2232" s="40"/>
      <c r="Q2232" s="40"/>
      <c r="R2232" s="40"/>
      <c r="S2232" s="40"/>
      <c r="T2232" s="40"/>
      <c r="U2232" s="40"/>
      <c r="V2232" s="40"/>
      <c r="W2232" s="40"/>
      <c r="X2232" s="40"/>
      <c r="Y2232" s="40"/>
    </row>
    <row r="2233" spans="1:25" ht="15" customHeight="1" x14ac:dyDescent="0.2">
      <c r="A2233" s="40"/>
      <c r="B2233" s="273" t="s">
        <v>319</v>
      </c>
      <c r="C2233" s="286" t="s">
        <v>1549</v>
      </c>
      <c r="D2233" s="273" t="s">
        <v>40</v>
      </c>
      <c r="E2233" s="273" t="s">
        <v>1550</v>
      </c>
      <c r="F2233" s="403" t="s">
        <v>343</v>
      </c>
      <c r="G2233" s="403"/>
      <c r="H2233" s="285" t="s">
        <v>44</v>
      </c>
      <c r="I2233" s="288">
        <v>1</v>
      </c>
      <c r="J2233" s="287"/>
      <c r="K2233" s="287">
        <v>8.1999999999999993</v>
      </c>
      <c r="L2233" s="287">
        <v>8.1999999999999993</v>
      </c>
      <c r="O2233" s="40"/>
      <c r="P2233" s="40"/>
      <c r="Q2233" s="40"/>
      <c r="R2233" s="40"/>
      <c r="S2233" s="40"/>
      <c r="T2233" s="40"/>
      <c r="U2233" s="40"/>
      <c r="V2233" s="40"/>
      <c r="W2233" s="40"/>
      <c r="X2233" s="40"/>
      <c r="Y2233" s="40"/>
    </row>
    <row r="2234" spans="1:25" ht="15" customHeight="1" x14ac:dyDescent="0.2">
      <c r="A2234" s="40"/>
      <c r="B2234" s="278" t="s">
        <v>321</v>
      </c>
      <c r="C2234" s="291" t="s">
        <v>369</v>
      </c>
      <c r="D2234" s="278" t="s">
        <v>40</v>
      </c>
      <c r="E2234" s="278" t="s">
        <v>370</v>
      </c>
      <c r="F2234" s="407" t="s">
        <v>324</v>
      </c>
      <c r="G2234" s="407"/>
      <c r="H2234" s="290" t="s">
        <v>325</v>
      </c>
      <c r="I2234" s="294">
        <v>0.1111</v>
      </c>
      <c r="J2234" s="294">
        <v>0</v>
      </c>
      <c r="K2234" s="292">
        <v>23.75</v>
      </c>
      <c r="L2234" s="292">
        <v>2.63</v>
      </c>
      <c r="O2234" s="40"/>
      <c r="P2234" s="40"/>
      <c r="Q2234" s="40"/>
      <c r="R2234" s="40"/>
      <c r="S2234" s="40"/>
      <c r="T2234" s="40"/>
      <c r="U2234" s="40"/>
      <c r="V2234" s="40"/>
      <c r="W2234" s="40"/>
      <c r="X2234" s="40"/>
      <c r="Y2234" s="40"/>
    </row>
    <row r="2235" spans="1:25" ht="15" customHeight="1" x14ac:dyDescent="0.2">
      <c r="A2235" s="40"/>
      <c r="B2235" s="278" t="s">
        <v>321</v>
      </c>
      <c r="C2235" s="291" t="s">
        <v>371</v>
      </c>
      <c r="D2235" s="278" t="s">
        <v>40</v>
      </c>
      <c r="E2235" s="278" t="s">
        <v>372</v>
      </c>
      <c r="F2235" s="407" t="s">
        <v>324</v>
      </c>
      <c r="G2235" s="407"/>
      <c r="H2235" s="290" t="s">
        <v>325</v>
      </c>
      <c r="I2235" s="294">
        <v>0.1111</v>
      </c>
      <c r="J2235" s="294">
        <v>0</v>
      </c>
      <c r="K2235" s="292">
        <v>29.16</v>
      </c>
      <c r="L2235" s="292">
        <v>3.23</v>
      </c>
      <c r="O2235" s="40"/>
      <c r="P2235" s="40"/>
      <c r="Q2235" s="40"/>
      <c r="R2235" s="40"/>
      <c r="S2235" s="40"/>
      <c r="T2235" s="40"/>
      <c r="U2235" s="40"/>
      <c r="V2235" s="40"/>
      <c r="W2235" s="40"/>
      <c r="X2235" s="40"/>
      <c r="Y2235" s="40"/>
    </row>
    <row r="2236" spans="1:25" ht="15" customHeight="1" x14ac:dyDescent="0.2">
      <c r="A2236" s="40"/>
      <c r="B2236" s="274" t="s">
        <v>347</v>
      </c>
      <c r="C2236" s="296" t="s">
        <v>629</v>
      </c>
      <c r="D2236" s="274" t="s">
        <v>40</v>
      </c>
      <c r="E2236" s="274" t="s">
        <v>3866</v>
      </c>
      <c r="F2236" s="404" t="s">
        <v>348</v>
      </c>
      <c r="G2236" s="404"/>
      <c r="H2236" s="295" t="s">
        <v>44</v>
      </c>
      <c r="I2236" s="298">
        <v>3.7100000000000001E-2</v>
      </c>
      <c r="J2236" s="298">
        <v>0</v>
      </c>
      <c r="K2236" s="297">
        <v>2.54</v>
      </c>
      <c r="L2236" s="297">
        <v>0.09</v>
      </c>
      <c r="O2236" s="40"/>
      <c r="P2236" s="40"/>
      <c r="Q2236" s="40"/>
      <c r="R2236" s="40"/>
      <c r="S2236" s="40"/>
      <c r="T2236" s="40"/>
      <c r="U2236" s="40"/>
      <c r="V2236" s="40"/>
      <c r="W2236" s="40"/>
      <c r="X2236" s="40"/>
      <c r="Y2236" s="40"/>
    </row>
    <row r="2237" spans="1:25" ht="15" customHeight="1" x14ac:dyDescent="0.2">
      <c r="A2237" s="40"/>
      <c r="B2237" s="274" t="s">
        <v>347</v>
      </c>
      <c r="C2237" s="296" t="s">
        <v>632</v>
      </c>
      <c r="D2237" s="274" t="s">
        <v>40</v>
      </c>
      <c r="E2237" s="274" t="s">
        <v>633</v>
      </c>
      <c r="F2237" s="404" t="s">
        <v>348</v>
      </c>
      <c r="G2237" s="404"/>
      <c r="H2237" s="295" t="s">
        <v>44</v>
      </c>
      <c r="I2237" s="298">
        <v>9.4999999999999998E-3</v>
      </c>
      <c r="J2237" s="298">
        <v>0</v>
      </c>
      <c r="K2237" s="297">
        <v>77.760000000000005</v>
      </c>
      <c r="L2237" s="297">
        <v>0.73</v>
      </c>
      <c r="O2237" s="40"/>
      <c r="P2237" s="40"/>
      <c r="Q2237" s="40"/>
      <c r="R2237" s="40"/>
      <c r="S2237" s="40"/>
      <c r="T2237" s="40"/>
      <c r="U2237" s="40"/>
      <c r="V2237" s="40"/>
      <c r="W2237" s="40"/>
      <c r="X2237" s="40"/>
      <c r="Y2237" s="40"/>
    </row>
    <row r="2238" spans="1:25" ht="15" customHeight="1" x14ac:dyDescent="0.2">
      <c r="A2238" s="40"/>
      <c r="B2238" s="274" t="s">
        <v>347</v>
      </c>
      <c r="C2238" s="296" t="s">
        <v>373</v>
      </c>
      <c r="D2238" s="274" t="s">
        <v>40</v>
      </c>
      <c r="E2238" s="274" t="s">
        <v>374</v>
      </c>
      <c r="F2238" s="404" t="s">
        <v>348</v>
      </c>
      <c r="G2238" s="404"/>
      <c r="H2238" s="295" t="s">
        <v>44</v>
      </c>
      <c r="I2238" s="298">
        <v>8.2000000000000007E-3</v>
      </c>
      <c r="J2238" s="298">
        <v>0</v>
      </c>
      <c r="K2238" s="297">
        <v>68.63</v>
      </c>
      <c r="L2238" s="297">
        <v>0.56000000000000005</v>
      </c>
      <c r="O2238" s="40"/>
      <c r="P2238" s="40"/>
      <c r="Q2238" s="40"/>
      <c r="R2238" s="40"/>
      <c r="S2238" s="40"/>
      <c r="T2238" s="40"/>
      <c r="U2238" s="40"/>
      <c r="V2238" s="40"/>
      <c r="W2238" s="40"/>
      <c r="X2238" s="40"/>
      <c r="Y2238" s="40"/>
    </row>
    <row r="2239" spans="1:25" ht="15" customHeight="1" x14ac:dyDescent="0.2">
      <c r="A2239" s="40"/>
      <c r="B2239" s="274" t="s">
        <v>347</v>
      </c>
      <c r="C2239" s="296" t="s">
        <v>656</v>
      </c>
      <c r="D2239" s="274" t="s">
        <v>40</v>
      </c>
      <c r="E2239" s="274" t="s">
        <v>657</v>
      </c>
      <c r="F2239" s="404" t="s">
        <v>348</v>
      </c>
      <c r="G2239" s="404"/>
      <c r="H2239" s="295" t="s">
        <v>44</v>
      </c>
      <c r="I2239" s="298">
        <v>1</v>
      </c>
      <c r="J2239" s="298">
        <v>0</v>
      </c>
      <c r="K2239" s="297">
        <v>0.96</v>
      </c>
      <c r="L2239" s="297">
        <v>0.96</v>
      </c>
      <c r="O2239" s="40"/>
      <c r="P2239" s="40"/>
      <c r="Q2239" s="40"/>
      <c r="R2239" s="40"/>
      <c r="S2239" s="40"/>
      <c r="T2239" s="40"/>
      <c r="U2239" s="40"/>
      <c r="V2239" s="40"/>
      <c r="W2239" s="40"/>
      <c r="X2239" s="40"/>
      <c r="Y2239" s="40"/>
    </row>
    <row r="2240" spans="1:25" ht="15" customHeight="1" x14ac:dyDescent="0.2">
      <c r="A2240" s="40"/>
      <c r="B2240" s="275"/>
      <c r="C2240" s="275"/>
      <c r="D2240" s="275"/>
      <c r="E2240" s="275"/>
      <c r="F2240" s="275"/>
      <c r="G2240" s="275" t="s">
        <v>331</v>
      </c>
      <c r="H2240" s="302">
        <v>4.72</v>
      </c>
      <c r="I2240" s="275" t="s">
        <v>332</v>
      </c>
      <c r="J2240" s="302">
        <v>0</v>
      </c>
      <c r="K2240" s="275" t="s">
        <v>333</v>
      </c>
      <c r="L2240" s="302">
        <v>4.72</v>
      </c>
      <c r="O2240" s="40"/>
      <c r="P2240" s="40"/>
      <c r="Q2240" s="40"/>
      <c r="R2240" s="40"/>
      <c r="S2240" s="40"/>
      <c r="T2240" s="40"/>
      <c r="U2240" s="40"/>
      <c r="V2240" s="40"/>
      <c r="W2240" s="40"/>
      <c r="X2240" s="40"/>
      <c r="Y2240" s="40"/>
    </row>
    <row r="2241" spans="1:25" ht="15" customHeight="1" thickBot="1" x14ac:dyDescent="0.25">
      <c r="A2241" s="40"/>
      <c r="B2241" s="275"/>
      <c r="C2241" s="275"/>
      <c r="D2241" s="275"/>
      <c r="E2241" s="275"/>
      <c r="F2241" s="275"/>
      <c r="G2241" s="275" t="s">
        <v>334</v>
      </c>
      <c r="H2241" s="302">
        <v>1.7</v>
      </c>
      <c r="I2241" s="409"/>
      <c r="J2241" s="409" t="s">
        <v>335</v>
      </c>
      <c r="K2241" s="275"/>
      <c r="L2241" s="302">
        <v>9.9</v>
      </c>
      <c r="O2241" s="40"/>
      <c r="P2241" s="40"/>
      <c r="Q2241" s="40"/>
      <c r="R2241" s="40"/>
      <c r="S2241" s="40"/>
      <c r="T2241" s="40"/>
      <c r="U2241" s="40"/>
      <c r="V2241" s="40"/>
      <c r="W2241" s="40"/>
      <c r="X2241" s="40"/>
      <c r="Y2241" s="40"/>
    </row>
    <row r="2242" spans="1:25" ht="15" customHeight="1" thickTop="1" x14ac:dyDescent="0.2">
      <c r="A2242" s="40"/>
      <c r="B2242" s="289"/>
      <c r="C2242" s="289"/>
      <c r="D2242" s="289"/>
      <c r="E2242" s="289"/>
      <c r="F2242" s="289"/>
      <c r="G2242" s="289"/>
      <c r="H2242" s="289"/>
      <c r="I2242" s="289"/>
      <c r="J2242" s="289"/>
      <c r="K2242" s="289"/>
      <c r="L2242" s="289"/>
      <c r="O2242" s="40"/>
      <c r="P2242" s="40"/>
      <c r="Q2242" s="40"/>
      <c r="R2242" s="40"/>
      <c r="S2242" s="40"/>
      <c r="T2242" s="40"/>
      <c r="U2242" s="40"/>
      <c r="V2242" s="40"/>
      <c r="W2242" s="40"/>
      <c r="X2242" s="40"/>
      <c r="Y2242" s="40"/>
    </row>
    <row r="2243" spans="1:25" ht="15" customHeight="1" x14ac:dyDescent="0.2">
      <c r="A2243" s="40"/>
      <c r="B2243" s="276" t="s">
        <v>2834</v>
      </c>
      <c r="C2243" s="277" t="s">
        <v>28</v>
      </c>
      <c r="D2243" s="276" t="s">
        <v>29</v>
      </c>
      <c r="E2243" s="276" t="s">
        <v>30</v>
      </c>
      <c r="F2243" s="405" t="s">
        <v>318</v>
      </c>
      <c r="G2243" s="405"/>
      <c r="H2243" s="284" t="s">
        <v>31</v>
      </c>
      <c r="I2243" s="277" t="s">
        <v>32</v>
      </c>
      <c r="J2243" s="277" t="s">
        <v>2407</v>
      </c>
      <c r="K2243" s="277" t="s">
        <v>33</v>
      </c>
      <c r="L2243" s="277" t="s">
        <v>35</v>
      </c>
      <c r="O2243" s="40"/>
      <c r="P2243" s="40"/>
      <c r="Q2243" s="40"/>
      <c r="R2243" s="40"/>
      <c r="S2243" s="40"/>
      <c r="T2243" s="40"/>
      <c r="U2243" s="40"/>
      <c r="V2243" s="40"/>
      <c r="W2243" s="40"/>
      <c r="X2243" s="40"/>
      <c r="Y2243" s="40"/>
    </row>
    <row r="2244" spans="1:25" ht="15" customHeight="1" x14ac:dyDescent="0.2">
      <c r="A2244" s="40"/>
      <c r="B2244" s="273" t="s">
        <v>319</v>
      </c>
      <c r="C2244" s="286" t="s">
        <v>1551</v>
      </c>
      <c r="D2244" s="273" t="s">
        <v>40</v>
      </c>
      <c r="E2244" s="273" t="s">
        <v>1552</v>
      </c>
      <c r="F2244" s="403" t="s">
        <v>343</v>
      </c>
      <c r="G2244" s="403"/>
      <c r="H2244" s="285" t="s">
        <v>44</v>
      </c>
      <c r="I2244" s="288">
        <v>1</v>
      </c>
      <c r="J2244" s="287"/>
      <c r="K2244" s="287">
        <v>16.670000000000002</v>
      </c>
      <c r="L2244" s="287">
        <v>16.670000000000002</v>
      </c>
      <c r="O2244" s="40"/>
      <c r="P2244" s="40"/>
      <c r="Q2244" s="40"/>
      <c r="R2244" s="40"/>
      <c r="S2244" s="40"/>
      <c r="T2244" s="40"/>
      <c r="U2244" s="40"/>
      <c r="V2244" s="40"/>
      <c r="W2244" s="40"/>
      <c r="X2244" s="40"/>
      <c r="Y2244" s="40"/>
    </row>
    <row r="2245" spans="1:25" ht="15" customHeight="1" x14ac:dyDescent="0.2">
      <c r="A2245" s="40"/>
      <c r="B2245" s="278" t="s">
        <v>321</v>
      </c>
      <c r="C2245" s="291" t="s">
        <v>371</v>
      </c>
      <c r="D2245" s="278" t="s">
        <v>40</v>
      </c>
      <c r="E2245" s="278" t="s">
        <v>372</v>
      </c>
      <c r="F2245" s="407" t="s">
        <v>324</v>
      </c>
      <c r="G2245" s="407"/>
      <c r="H2245" s="290" t="s">
        <v>325</v>
      </c>
      <c r="I2245" s="294">
        <v>0.16209999999999999</v>
      </c>
      <c r="J2245" s="294">
        <v>0</v>
      </c>
      <c r="K2245" s="292">
        <v>29.16</v>
      </c>
      <c r="L2245" s="292">
        <v>4.72</v>
      </c>
      <c r="O2245" s="40"/>
      <c r="P2245" s="40"/>
      <c r="Q2245" s="40"/>
      <c r="R2245" s="40"/>
      <c r="S2245" s="40"/>
      <c r="T2245" s="40"/>
      <c r="U2245" s="40"/>
      <c r="V2245" s="40"/>
      <c r="W2245" s="40"/>
      <c r="X2245" s="40"/>
      <c r="Y2245" s="40"/>
    </row>
    <row r="2246" spans="1:25" ht="15" customHeight="1" x14ac:dyDescent="0.2">
      <c r="A2246" s="40"/>
      <c r="B2246" s="278" t="s">
        <v>321</v>
      </c>
      <c r="C2246" s="291" t="s">
        <v>369</v>
      </c>
      <c r="D2246" s="278" t="s">
        <v>40</v>
      </c>
      <c r="E2246" s="278" t="s">
        <v>370</v>
      </c>
      <c r="F2246" s="407" t="s">
        <v>324</v>
      </c>
      <c r="G2246" s="407"/>
      <c r="H2246" s="290" t="s">
        <v>325</v>
      </c>
      <c r="I2246" s="294">
        <v>0.16209999999999999</v>
      </c>
      <c r="J2246" s="294">
        <v>0</v>
      </c>
      <c r="K2246" s="292">
        <v>23.75</v>
      </c>
      <c r="L2246" s="292">
        <v>3.84</v>
      </c>
      <c r="O2246" s="40"/>
      <c r="P2246" s="40"/>
      <c r="Q2246" s="40"/>
      <c r="R2246" s="40"/>
      <c r="S2246" s="40"/>
      <c r="T2246" s="40"/>
      <c r="U2246" s="40"/>
      <c r="V2246" s="40"/>
      <c r="W2246" s="40"/>
      <c r="X2246" s="40"/>
      <c r="Y2246" s="40"/>
    </row>
    <row r="2247" spans="1:25" ht="15" customHeight="1" x14ac:dyDescent="0.2">
      <c r="A2247" s="40"/>
      <c r="B2247" s="274" t="s">
        <v>347</v>
      </c>
      <c r="C2247" s="296" t="s">
        <v>654</v>
      </c>
      <c r="D2247" s="274" t="s">
        <v>40</v>
      </c>
      <c r="E2247" s="274" t="s">
        <v>655</v>
      </c>
      <c r="F2247" s="404" t="s">
        <v>348</v>
      </c>
      <c r="G2247" s="404"/>
      <c r="H2247" s="295" t="s">
        <v>44</v>
      </c>
      <c r="I2247" s="298">
        <v>1</v>
      </c>
      <c r="J2247" s="298">
        <v>0</v>
      </c>
      <c r="K2247" s="297">
        <v>6.53</v>
      </c>
      <c r="L2247" s="297">
        <v>6.53</v>
      </c>
      <c r="O2247" s="40"/>
      <c r="P2247" s="40"/>
      <c r="Q2247" s="40"/>
      <c r="R2247" s="40"/>
      <c r="S2247" s="40"/>
      <c r="T2247" s="40"/>
      <c r="U2247" s="40"/>
      <c r="V2247" s="40"/>
      <c r="W2247" s="40"/>
      <c r="X2247" s="40"/>
      <c r="Y2247" s="40"/>
    </row>
    <row r="2248" spans="1:25" ht="15" customHeight="1" x14ac:dyDescent="0.2">
      <c r="A2248" s="40"/>
      <c r="B2248" s="274" t="s">
        <v>347</v>
      </c>
      <c r="C2248" s="296" t="s">
        <v>373</v>
      </c>
      <c r="D2248" s="274" t="s">
        <v>40</v>
      </c>
      <c r="E2248" s="274" t="s">
        <v>374</v>
      </c>
      <c r="F2248" s="404" t="s">
        <v>348</v>
      </c>
      <c r="G2248" s="404"/>
      <c r="H2248" s="295" t="s">
        <v>44</v>
      </c>
      <c r="I2248" s="298">
        <v>9.4000000000000004E-3</v>
      </c>
      <c r="J2248" s="298">
        <v>0</v>
      </c>
      <c r="K2248" s="297">
        <v>68.63</v>
      </c>
      <c r="L2248" s="297">
        <v>0.64</v>
      </c>
      <c r="O2248" s="40"/>
      <c r="P2248" s="40"/>
      <c r="Q2248" s="40"/>
      <c r="R2248" s="40"/>
      <c r="S2248" s="40"/>
      <c r="T2248" s="40"/>
      <c r="U2248" s="40"/>
      <c r="V2248" s="40"/>
      <c r="W2248" s="40"/>
      <c r="X2248" s="40"/>
      <c r="Y2248" s="40"/>
    </row>
    <row r="2249" spans="1:25" ht="15" customHeight="1" x14ac:dyDescent="0.2">
      <c r="A2249" s="40"/>
      <c r="B2249" s="274" t="s">
        <v>347</v>
      </c>
      <c r="C2249" s="296" t="s">
        <v>629</v>
      </c>
      <c r="D2249" s="274" t="s">
        <v>40</v>
      </c>
      <c r="E2249" s="274" t="s">
        <v>3866</v>
      </c>
      <c r="F2249" s="404" t="s">
        <v>348</v>
      </c>
      <c r="G2249" s="404"/>
      <c r="H2249" s="295" t="s">
        <v>44</v>
      </c>
      <c r="I2249" s="298">
        <v>3.5999999999999997E-2</v>
      </c>
      <c r="J2249" s="298">
        <v>0</v>
      </c>
      <c r="K2249" s="297">
        <v>2.54</v>
      </c>
      <c r="L2249" s="297">
        <v>0.09</v>
      </c>
      <c r="O2249" s="40"/>
      <c r="P2249" s="40"/>
      <c r="Q2249" s="40"/>
      <c r="R2249" s="40"/>
      <c r="S2249" s="40"/>
      <c r="T2249" s="40"/>
      <c r="U2249" s="40"/>
      <c r="V2249" s="40"/>
      <c r="W2249" s="40"/>
      <c r="X2249" s="40"/>
      <c r="Y2249" s="40"/>
    </row>
    <row r="2250" spans="1:25" ht="15" customHeight="1" x14ac:dyDescent="0.2">
      <c r="A2250" s="40"/>
      <c r="B2250" s="274" t="s">
        <v>347</v>
      </c>
      <c r="C2250" s="296" t="s">
        <v>632</v>
      </c>
      <c r="D2250" s="274" t="s">
        <v>40</v>
      </c>
      <c r="E2250" s="274" t="s">
        <v>633</v>
      </c>
      <c r="F2250" s="404" t="s">
        <v>348</v>
      </c>
      <c r="G2250" s="404"/>
      <c r="H2250" s="295" t="s">
        <v>44</v>
      </c>
      <c r="I2250" s="298">
        <v>1.0999999999999999E-2</v>
      </c>
      <c r="J2250" s="298">
        <v>0</v>
      </c>
      <c r="K2250" s="297">
        <v>77.760000000000005</v>
      </c>
      <c r="L2250" s="297">
        <v>0.85</v>
      </c>
      <c r="O2250" s="40"/>
      <c r="P2250" s="40"/>
      <c r="Q2250" s="40"/>
      <c r="R2250" s="40"/>
      <c r="S2250" s="40"/>
      <c r="T2250" s="40"/>
      <c r="U2250" s="40"/>
      <c r="V2250" s="40"/>
      <c r="W2250" s="40"/>
      <c r="X2250" s="40"/>
      <c r="Y2250" s="40"/>
    </row>
    <row r="2251" spans="1:25" ht="15" customHeight="1" x14ac:dyDescent="0.2">
      <c r="A2251" s="40"/>
      <c r="B2251" s="275"/>
      <c r="C2251" s="275"/>
      <c r="D2251" s="275"/>
      <c r="E2251" s="275"/>
      <c r="F2251" s="275"/>
      <c r="G2251" s="275" t="s">
        <v>331</v>
      </c>
      <c r="H2251" s="302">
        <v>6.9</v>
      </c>
      <c r="I2251" s="275" t="s">
        <v>332</v>
      </c>
      <c r="J2251" s="302">
        <v>0</v>
      </c>
      <c r="K2251" s="275" t="s">
        <v>333</v>
      </c>
      <c r="L2251" s="302">
        <v>6.9</v>
      </c>
      <c r="O2251" s="40"/>
      <c r="P2251" s="40"/>
      <c r="Q2251" s="40"/>
      <c r="R2251" s="40"/>
      <c r="S2251" s="40"/>
      <c r="T2251" s="40"/>
      <c r="U2251" s="40"/>
      <c r="V2251" s="40"/>
      <c r="W2251" s="40"/>
      <c r="X2251" s="40"/>
      <c r="Y2251" s="40"/>
    </row>
    <row r="2252" spans="1:25" ht="15" customHeight="1" thickBot="1" x14ac:dyDescent="0.25">
      <c r="A2252" s="40"/>
      <c r="B2252" s="275"/>
      <c r="C2252" s="275"/>
      <c r="D2252" s="275"/>
      <c r="E2252" s="275"/>
      <c r="F2252" s="275"/>
      <c r="G2252" s="275" t="s">
        <v>334</v>
      </c>
      <c r="H2252" s="302">
        <v>3.46</v>
      </c>
      <c r="I2252" s="409"/>
      <c r="J2252" s="409" t="s">
        <v>335</v>
      </c>
      <c r="K2252" s="275"/>
      <c r="L2252" s="302">
        <v>20.13</v>
      </c>
      <c r="O2252" s="40"/>
      <c r="P2252" s="40"/>
      <c r="Q2252" s="40"/>
      <c r="R2252" s="40"/>
      <c r="S2252" s="40"/>
      <c r="T2252" s="40"/>
      <c r="U2252" s="40"/>
      <c r="V2252" s="40"/>
      <c r="W2252" s="40"/>
      <c r="X2252" s="40"/>
      <c r="Y2252" s="40"/>
    </row>
    <row r="2253" spans="1:25" ht="15" customHeight="1" thickTop="1" x14ac:dyDescent="0.2">
      <c r="A2253" s="40"/>
      <c r="B2253" s="289"/>
      <c r="C2253" s="289"/>
      <c r="D2253" s="289"/>
      <c r="E2253" s="289"/>
      <c r="F2253" s="289"/>
      <c r="G2253" s="289"/>
      <c r="H2253" s="289"/>
      <c r="I2253" s="289"/>
      <c r="J2253" s="289"/>
      <c r="K2253" s="289"/>
      <c r="L2253" s="289"/>
      <c r="O2253" s="40"/>
      <c r="P2253" s="40"/>
      <c r="Q2253" s="40"/>
      <c r="R2253" s="40"/>
      <c r="S2253" s="40"/>
      <c r="T2253" s="40"/>
      <c r="U2253" s="40"/>
      <c r="V2253" s="40"/>
      <c r="W2253" s="40"/>
      <c r="X2253" s="40"/>
      <c r="Y2253" s="40"/>
    </row>
    <row r="2254" spans="1:25" ht="15" customHeight="1" x14ac:dyDescent="0.2">
      <c r="A2254" s="40"/>
      <c r="B2254" s="276" t="s">
        <v>2835</v>
      </c>
      <c r="C2254" s="277" t="s">
        <v>28</v>
      </c>
      <c r="D2254" s="276" t="s">
        <v>29</v>
      </c>
      <c r="E2254" s="276" t="s">
        <v>30</v>
      </c>
      <c r="F2254" s="405" t="s">
        <v>318</v>
      </c>
      <c r="G2254" s="405"/>
      <c r="H2254" s="284" t="s">
        <v>31</v>
      </c>
      <c r="I2254" s="277" t="s">
        <v>32</v>
      </c>
      <c r="J2254" s="277" t="s">
        <v>2407</v>
      </c>
      <c r="K2254" s="277" t="s">
        <v>33</v>
      </c>
      <c r="L2254" s="277" t="s">
        <v>35</v>
      </c>
      <c r="O2254" s="40"/>
      <c r="P2254" s="40"/>
      <c r="Q2254" s="40"/>
      <c r="R2254" s="40"/>
      <c r="S2254" s="40"/>
      <c r="T2254" s="40"/>
      <c r="U2254" s="40"/>
      <c r="V2254" s="40"/>
      <c r="W2254" s="40"/>
      <c r="X2254" s="40"/>
      <c r="Y2254" s="40"/>
    </row>
    <row r="2255" spans="1:25" ht="15" customHeight="1" x14ac:dyDescent="0.2">
      <c r="A2255" s="40"/>
      <c r="B2255" s="273" t="s">
        <v>319</v>
      </c>
      <c r="C2255" s="286" t="s">
        <v>3202</v>
      </c>
      <c r="D2255" s="273" t="s">
        <v>196</v>
      </c>
      <c r="E2255" s="273" t="s">
        <v>3882</v>
      </c>
      <c r="F2255" s="403">
        <v>47.2</v>
      </c>
      <c r="G2255" s="403"/>
      <c r="H2255" s="285" t="s">
        <v>44</v>
      </c>
      <c r="I2255" s="288">
        <v>1</v>
      </c>
      <c r="J2255" s="287"/>
      <c r="K2255" s="287">
        <v>410.59</v>
      </c>
      <c r="L2255" s="287">
        <v>410.59</v>
      </c>
      <c r="O2255" s="40"/>
      <c r="P2255" s="40"/>
      <c r="Q2255" s="40"/>
      <c r="R2255" s="40"/>
      <c r="S2255" s="40"/>
      <c r="T2255" s="40"/>
      <c r="U2255" s="40"/>
      <c r="V2255" s="40"/>
      <c r="W2255" s="40"/>
      <c r="X2255" s="40"/>
      <c r="Y2255" s="40"/>
    </row>
    <row r="2256" spans="1:25" ht="15" customHeight="1" x14ac:dyDescent="0.2">
      <c r="A2256" s="40"/>
      <c r="B2256" s="274" t="s">
        <v>347</v>
      </c>
      <c r="C2256" s="296" t="s">
        <v>3422</v>
      </c>
      <c r="D2256" s="274" t="s">
        <v>196</v>
      </c>
      <c r="E2256" s="274" t="s">
        <v>3882</v>
      </c>
      <c r="F2256" s="404" t="s">
        <v>348</v>
      </c>
      <c r="G2256" s="404"/>
      <c r="H2256" s="295" t="s">
        <v>44</v>
      </c>
      <c r="I2256" s="298">
        <v>1</v>
      </c>
      <c r="J2256" s="298">
        <v>0</v>
      </c>
      <c r="K2256" s="297">
        <v>344.58</v>
      </c>
      <c r="L2256" s="297">
        <v>344.58</v>
      </c>
      <c r="O2256" s="40"/>
      <c r="P2256" s="40"/>
      <c r="Q2256" s="40"/>
      <c r="R2256" s="40"/>
      <c r="S2256" s="40"/>
      <c r="T2256" s="40"/>
      <c r="U2256" s="40"/>
      <c r="V2256" s="40"/>
      <c r="W2256" s="40"/>
      <c r="X2256" s="40"/>
      <c r="Y2256" s="40"/>
    </row>
    <row r="2257" spans="1:25" ht="15" customHeight="1" x14ac:dyDescent="0.2">
      <c r="A2257" s="40"/>
      <c r="B2257" s="274" t="s">
        <v>347</v>
      </c>
      <c r="C2257" s="296" t="s">
        <v>1685</v>
      </c>
      <c r="D2257" s="274" t="s">
        <v>196</v>
      </c>
      <c r="E2257" s="274" t="s">
        <v>3781</v>
      </c>
      <c r="F2257" s="404" t="s">
        <v>586</v>
      </c>
      <c r="G2257" s="404"/>
      <c r="H2257" s="295" t="s">
        <v>325</v>
      </c>
      <c r="I2257" s="298">
        <v>1.25</v>
      </c>
      <c r="J2257" s="298">
        <v>0</v>
      </c>
      <c r="K2257" s="297">
        <v>21.43</v>
      </c>
      <c r="L2257" s="297">
        <v>26.78</v>
      </c>
      <c r="O2257" s="40"/>
      <c r="P2257" s="40"/>
      <c r="Q2257" s="40"/>
      <c r="R2257" s="40"/>
      <c r="S2257" s="40"/>
      <c r="T2257" s="40"/>
      <c r="U2257" s="40"/>
      <c r="V2257" s="40"/>
      <c r="W2257" s="40"/>
      <c r="X2257" s="40"/>
      <c r="Y2257" s="40"/>
    </row>
    <row r="2258" spans="1:25" ht="15" customHeight="1" x14ac:dyDescent="0.2">
      <c r="A2258" s="40"/>
      <c r="B2258" s="274" t="s">
        <v>347</v>
      </c>
      <c r="C2258" s="296" t="s">
        <v>1686</v>
      </c>
      <c r="D2258" s="274" t="s">
        <v>196</v>
      </c>
      <c r="E2258" s="274" t="s">
        <v>3846</v>
      </c>
      <c r="F2258" s="404" t="s">
        <v>348</v>
      </c>
      <c r="G2258" s="404"/>
      <c r="H2258" s="295" t="s">
        <v>55</v>
      </c>
      <c r="I2258" s="298">
        <v>0.96</v>
      </c>
      <c r="J2258" s="298">
        <v>0</v>
      </c>
      <c r="K2258" s="297">
        <v>0.19</v>
      </c>
      <c r="L2258" s="297">
        <v>0.18</v>
      </c>
      <c r="O2258" s="40"/>
      <c r="P2258" s="40"/>
      <c r="Q2258" s="40"/>
      <c r="R2258" s="40"/>
      <c r="S2258" s="40"/>
      <c r="T2258" s="40"/>
      <c r="U2258" s="40"/>
      <c r="V2258" s="40"/>
      <c r="W2258" s="40"/>
      <c r="X2258" s="40"/>
      <c r="Y2258" s="40"/>
    </row>
    <row r="2259" spans="1:25" ht="15" customHeight="1" x14ac:dyDescent="0.2">
      <c r="A2259" s="40"/>
      <c r="B2259" s="274" t="s">
        <v>347</v>
      </c>
      <c r="C2259" s="296" t="s">
        <v>1684</v>
      </c>
      <c r="D2259" s="274" t="s">
        <v>196</v>
      </c>
      <c r="E2259" s="274" t="s">
        <v>3779</v>
      </c>
      <c r="F2259" s="404" t="s">
        <v>586</v>
      </c>
      <c r="G2259" s="404"/>
      <c r="H2259" s="295" t="s">
        <v>325</v>
      </c>
      <c r="I2259" s="298">
        <v>1.25</v>
      </c>
      <c r="J2259" s="298">
        <v>0</v>
      </c>
      <c r="K2259" s="297">
        <v>31.24</v>
      </c>
      <c r="L2259" s="297">
        <v>39.049999999999997</v>
      </c>
      <c r="O2259" s="40"/>
      <c r="P2259" s="40"/>
      <c r="Q2259" s="40"/>
      <c r="R2259" s="40"/>
      <c r="S2259" s="40"/>
      <c r="T2259" s="40"/>
      <c r="U2259" s="40"/>
      <c r="V2259" s="40"/>
      <c r="W2259" s="40"/>
      <c r="X2259" s="40"/>
      <c r="Y2259" s="40"/>
    </row>
    <row r="2260" spans="1:25" ht="15" customHeight="1" x14ac:dyDescent="0.2">
      <c r="A2260" s="40"/>
      <c r="B2260" s="275"/>
      <c r="C2260" s="275"/>
      <c r="D2260" s="275"/>
      <c r="E2260" s="275"/>
      <c r="F2260" s="275"/>
      <c r="G2260" s="275" t="s">
        <v>331</v>
      </c>
      <c r="H2260" s="302">
        <v>65.83</v>
      </c>
      <c r="I2260" s="275" t="s">
        <v>332</v>
      </c>
      <c r="J2260" s="302">
        <v>0</v>
      </c>
      <c r="K2260" s="275" t="s">
        <v>333</v>
      </c>
      <c r="L2260" s="302">
        <v>65.83</v>
      </c>
      <c r="O2260" s="40"/>
      <c r="P2260" s="40"/>
      <c r="Q2260" s="40"/>
      <c r="R2260" s="40"/>
      <c r="S2260" s="40"/>
      <c r="T2260" s="40"/>
      <c r="U2260" s="40"/>
      <c r="V2260" s="40"/>
      <c r="W2260" s="40"/>
      <c r="X2260" s="40"/>
      <c r="Y2260" s="40"/>
    </row>
    <row r="2261" spans="1:25" ht="15" customHeight="1" thickBot="1" x14ac:dyDescent="0.25">
      <c r="A2261" s="40"/>
      <c r="B2261" s="275"/>
      <c r="C2261" s="275"/>
      <c r="D2261" s="275"/>
      <c r="E2261" s="275"/>
      <c r="F2261" s="275"/>
      <c r="G2261" s="275" t="s">
        <v>334</v>
      </c>
      <c r="H2261" s="302">
        <v>85.44</v>
      </c>
      <c r="I2261" s="409"/>
      <c r="J2261" s="409" t="s">
        <v>335</v>
      </c>
      <c r="K2261" s="275"/>
      <c r="L2261" s="302">
        <v>496.03</v>
      </c>
      <c r="O2261" s="40"/>
      <c r="P2261" s="40"/>
      <c r="Q2261" s="40"/>
      <c r="R2261" s="40"/>
      <c r="S2261" s="40"/>
      <c r="T2261" s="40"/>
      <c r="U2261" s="40"/>
      <c r="V2261" s="40"/>
      <c r="W2261" s="40"/>
      <c r="X2261" s="40"/>
      <c r="Y2261" s="40"/>
    </row>
    <row r="2262" spans="1:25" ht="15" customHeight="1" thickTop="1" x14ac:dyDescent="0.2">
      <c r="A2262" s="40"/>
      <c r="B2262" s="289"/>
      <c r="C2262" s="289"/>
      <c r="D2262" s="289"/>
      <c r="E2262" s="289"/>
      <c r="F2262" s="289"/>
      <c r="G2262" s="289"/>
      <c r="H2262" s="289"/>
      <c r="I2262" s="289"/>
      <c r="J2262" s="289"/>
      <c r="K2262" s="289"/>
      <c r="L2262" s="289"/>
      <c r="O2262" s="40"/>
      <c r="P2262" s="40"/>
      <c r="Q2262" s="40"/>
      <c r="R2262" s="40"/>
      <c r="S2262" s="40"/>
      <c r="T2262" s="40"/>
      <c r="U2262" s="40"/>
      <c r="V2262" s="40"/>
      <c r="W2262" s="40"/>
      <c r="X2262" s="40"/>
      <c r="Y2262" s="40"/>
    </row>
    <row r="2263" spans="1:25" ht="15" customHeight="1" x14ac:dyDescent="0.2">
      <c r="A2263" s="40"/>
      <c r="B2263" s="276" t="s">
        <v>2836</v>
      </c>
      <c r="C2263" s="277" t="s">
        <v>28</v>
      </c>
      <c r="D2263" s="276" t="s">
        <v>29</v>
      </c>
      <c r="E2263" s="276" t="s">
        <v>30</v>
      </c>
      <c r="F2263" s="405" t="s">
        <v>318</v>
      </c>
      <c r="G2263" s="405"/>
      <c r="H2263" s="284" t="s">
        <v>31</v>
      </c>
      <c r="I2263" s="277" t="s">
        <v>32</v>
      </c>
      <c r="J2263" s="277" t="s">
        <v>2407</v>
      </c>
      <c r="K2263" s="277" t="s">
        <v>33</v>
      </c>
      <c r="L2263" s="277" t="s">
        <v>35</v>
      </c>
      <c r="O2263" s="40"/>
      <c r="P2263" s="40"/>
      <c r="Q2263" s="40"/>
      <c r="R2263" s="40"/>
      <c r="S2263" s="40"/>
      <c r="T2263" s="40"/>
      <c r="U2263" s="40"/>
      <c r="V2263" s="40"/>
      <c r="W2263" s="40"/>
      <c r="X2263" s="40"/>
      <c r="Y2263" s="40"/>
    </row>
    <row r="2264" spans="1:25" ht="15" customHeight="1" x14ac:dyDescent="0.2">
      <c r="A2264" s="40"/>
      <c r="B2264" s="273" t="s">
        <v>319</v>
      </c>
      <c r="C2264" s="286" t="s">
        <v>1553</v>
      </c>
      <c r="D2264" s="273" t="s">
        <v>40</v>
      </c>
      <c r="E2264" s="273" t="s">
        <v>3883</v>
      </c>
      <c r="F2264" s="403" t="s">
        <v>343</v>
      </c>
      <c r="G2264" s="403"/>
      <c r="H2264" s="285" t="s">
        <v>55</v>
      </c>
      <c r="I2264" s="288">
        <v>1</v>
      </c>
      <c r="J2264" s="287"/>
      <c r="K2264" s="287">
        <v>33.71</v>
      </c>
      <c r="L2264" s="287">
        <v>33.71</v>
      </c>
      <c r="O2264" s="40"/>
      <c r="P2264" s="40"/>
      <c r="Q2264" s="40"/>
      <c r="R2264" s="40"/>
      <c r="S2264" s="40"/>
      <c r="T2264" s="40"/>
      <c r="U2264" s="40"/>
      <c r="V2264" s="40"/>
      <c r="W2264" s="40"/>
      <c r="X2264" s="40"/>
      <c r="Y2264" s="40"/>
    </row>
    <row r="2265" spans="1:25" ht="15" customHeight="1" x14ac:dyDescent="0.2">
      <c r="A2265" s="40"/>
      <c r="B2265" s="278" t="s">
        <v>321</v>
      </c>
      <c r="C2265" s="291" t="s">
        <v>369</v>
      </c>
      <c r="D2265" s="278" t="s">
        <v>40</v>
      </c>
      <c r="E2265" s="278" t="s">
        <v>370</v>
      </c>
      <c r="F2265" s="407" t="s">
        <v>324</v>
      </c>
      <c r="G2265" s="407"/>
      <c r="H2265" s="290" t="s">
        <v>325</v>
      </c>
      <c r="I2265" s="294">
        <v>0.45300000000000001</v>
      </c>
      <c r="J2265" s="294">
        <v>0</v>
      </c>
      <c r="K2265" s="292">
        <v>23.75</v>
      </c>
      <c r="L2265" s="292">
        <v>10.75</v>
      </c>
      <c r="O2265" s="40"/>
      <c r="P2265" s="40"/>
      <c r="Q2265" s="40"/>
      <c r="R2265" s="40"/>
      <c r="S2265" s="40"/>
      <c r="T2265" s="40"/>
      <c r="U2265" s="40"/>
      <c r="V2265" s="40"/>
      <c r="W2265" s="40"/>
      <c r="X2265" s="40"/>
      <c r="Y2265" s="40"/>
    </row>
    <row r="2266" spans="1:25" ht="15" customHeight="1" x14ac:dyDescent="0.2">
      <c r="A2266" s="40"/>
      <c r="B2266" s="278" t="s">
        <v>321</v>
      </c>
      <c r="C2266" s="291" t="s">
        <v>371</v>
      </c>
      <c r="D2266" s="278" t="s">
        <v>40</v>
      </c>
      <c r="E2266" s="278" t="s">
        <v>372</v>
      </c>
      <c r="F2266" s="407" t="s">
        <v>324</v>
      </c>
      <c r="G2266" s="407"/>
      <c r="H2266" s="290" t="s">
        <v>325</v>
      </c>
      <c r="I2266" s="294">
        <v>0.45300000000000001</v>
      </c>
      <c r="J2266" s="294">
        <v>0</v>
      </c>
      <c r="K2266" s="292">
        <v>29.16</v>
      </c>
      <c r="L2266" s="292">
        <v>13.2</v>
      </c>
      <c r="O2266" s="40"/>
      <c r="P2266" s="40"/>
      <c r="Q2266" s="40"/>
      <c r="R2266" s="40"/>
      <c r="S2266" s="40"/>
      <c r="T2266" s="40"/>
      <c r="U2266" s="40"/>
      <c r="V2266" s="40"/>
      <c r="W2266" s="40"/>
      <c r="X2266" s="40"/>
      <c r="Y2266" s="40"/>
    </row>
    <row r="2267" spans="1:25" ht="15" customHeight="1" x14ac:dyDescent="0.2">
      <c r="A2267" s="40"/>
      <c r="B2267" s="274" t="s">
        <v>347</v>
      </c>
      <c r="C2267" s="296" t="s">
        <v>630</v>
      </c>
      <c r="D2267" s="274" t="s">
        <v>40</v>
      </c>
      <c r="E2267" s="274" t="s">
        <v>631</v>
      </c>
      <c r="F2267" s="404" t="s">
        <v>348</v>
      </c>
      <c r="G2267" s="404"/>
      <c r="H2267" s="295" t="s">
        <v>55</v>
      </c>
      <c r="I2267" s="298">
        <v>1.0492999999999999</v>
      </c>
      <c r="J2267" s="298">
        <v>0</v>
      </c>
      <c r="K2267" s="297">
        <v>9.06</v>
      </c>
      <c r="L2267" s="297">
        <v>9.5</v>
      </c>
      <c r="O2267" s="40"/>
      <c r="P2267" s="40"/>
      <c r="Q2267" s="40"/>
      <c r="R2267" s="40"/>
      <c r="S2267" s="40"/>
      <c r="T2267" s="40"/>
      <c r="U2267" s="40"/>
      <c r="V2267" s="40"/>
      <c r="W2267" s="40"/>
      <c r="X2267" s="40"/>
      <c r="Y2267" s="40"/>
    </row>
    <row r="2268" spans="1:25" ht="15" customHeight="1" x14ac:dyDescent="0.2">
      <c r="A2268" s="40"/>
      <c r="B2268" s="274" t="s">
        <v>347</v>
      </c>
      <c r="C2268" s="296" t="s">
        <v>629</v>
      </c>
      <c r="D2268" s="274" t="s">
        <v>40</v>
      </c>
      <c r="E2268" s="274" t="s">
        <v>3866</v>
      </c>
      <c r="F2268" s="404" t="s">
        <v>348</v>
      </c>
      <c r="G2268" s="404"/>
      <c r="H2268" s="295" t="s">
        <v>44</v>
      </c>
      <c r="I2268" s="298">
        <v>0.1056</v>
      </c>
      <c r="J2268" s="298">
        <v>0</v>
      </c>
      <c r="K2268" s="297">
        <v>2.54</v>
      </c>
      <c r="L2268" s="297">
        <v>0.26</v>
      </c>
      <c r="O2268" s="40"/>
      <c r="P2268" s="40"/>
      <c r="Q2268" s="40"/>
      <c r="R2268" s="40"/>
      <c r="S2268" s="40"/>
      <c r="T2268" s="40"/>
      <c r="U2268" s="40"/>
      <c r="V2268" s="40"/>
      <c r="W2268" s="40"/>
      <c r="X2268" s="40"/>
      <c r="Y2268" s="40"/>
    </row>
    <row r="2269" spans="1:25" ht="15" customHeight="1" x14ac:dyDescent="0.2">
      <c r="A2269" s="40"/>
      <c r="B2269" s="275"/>
      <c r="C2269" s="275"/>
      <c r="D2269" s="275"/>
      <c r="E2269" s="275"/>
      <c r="F2269" s="275"/>
      <c r="G2269" s="275" t="s">
        <v>331</v>
      </c>
      <c r="H2269" s="302">
        <v>19.29</v>
      </c>
      <c r="I2269" s="275" t="s">
        <v>332</v>
      </c>
      <c r="J2269" s="302">
        <v>0</v>
      </c>
      <c r="K2269" s="275" t="s">
        <v>333</v>
      </c>
      <c r="L2269" s="302">
        <v>19.29</v>
      </c>
      <c r="O2269" s="40"/>
      <c r="P2269" s="40"/>
      <c r="Q2269" s="40"/>
      <c r="R2269" s="40"/>
      <c r="S2269" s="40"/>
      <c r="T2269" s="40"/>
      <c r="U2269" s="40"/>
      <c r="V2269" s="40"/>
      <c r="W2269" s="40"/>
      <c r="X2269" s="40"/>
      <c r="Y2269" s="40"/>
    </row>
    <row r="2270" spans="1:25" ht="15" customHeight="1" thickBot="1" x14ac:dyDescent="0.25">
      <c r="A2270" s="40"/>
      <c r="B2270" s="275"/>
      <c r="C2270" s="275"/>
      <c r="D2270" s="275"/>
      <c r="E2270" s="275"/>
      <c r="F2270" s="275"/>
      <c r="G2270" s="275" t="s">
        <v>334</v>
      </c>
      <c r="H2270" s="302">
        <v>7.01</v>
      </c>
      <c r="I2270" s="409"/>
      <c r="J2270" s="409" t="s">
        <v>335</v>
      </c>
      <c r="K2270" s="275"/>
      <c r="L2270" s="302">
        <v>40.72</v>
      </c>
      <c r="O2270" s="40"/>
      <c r="P2270" s="40"/>
      <c r="Q2270" s="40"/>
      <c r="R2270" s="40"/>
      <c r="S2270" s="40"/>
      <c r="T2270" s="40"/>
      <c r="U2270" s="40"/>
      <c r="V2270" s="40"/>
      <c r="W2270" s="40"/>
      <c r="X2270" s="40"/>
      <c r="Y2270" s="40"/>
    </row>
    <row r="2271" spans="1:25" ht="15" customHeight="1" thickTop="1" x14ac:dyDescent="0.2">
      <c r="A2271" s="40"/>
      <c r="B2271" s="289"/>
      <c r="C2271" s="289"/>
      <c r="D2271" s="289"/>
      <c r="E2271" s="289"/>
      <c r="F2271" s="289"/>
      <c r="G2271" s="289"/>
      <c r="H2271" s="289"/>
      <c r="I2271" s="289"/>
      <c r="J2271" s="289"/>
      <c r="K2271" s="289"/>
      <c r="L2271" s="289"/>
      <c r="O2271" s="40"/>
      <c r="P2271" s="40"/>
      <c r="Q2271" s="40"/>
      <c r="R2271" s="40"/>
      <c r="S2271" s="40"/>
      <c r="T2271" s="40"/>
      <c r="U2271" s="40"/>
      <c r="V2271" s="40"/>
      <c r="W2271" s="40"/>
      <c r="X2271" s="40"/>
      <c r="Y2271" s="40"/>
    </row>
    <row r="2272" spans="1:25" ht="15" customHeight="1" x14ac:dyDescent="0.2">
      <c r="A2272" s="40"/>
      <c r="B2272" s="276" t="s">
        <v>2837</v>
      </c>
      <c r="C2272" s="277" t="s">
        <v>28</v>
      </c>
      <c r="D2272" s="276" t="s">
        <v>29</v>
      </c>
      <c r="E2272" s="276" t="s">
        <v>30</v>
      </c>
      <c r="F2272" s="405" t="s">
        <v>318</v>
      </c>
      <c r="G2272" s="405"/>
      <c r="H2272" s="284" t="s">
        <v>31</v>
      </c>
      <c r="I2272" s="277" t="s">
        <v>32</v>
      </c>
      <c r="J2272" s="277" t="s">
        <v>2407</v>
      </c>
      <c r="K2272" s="277" t="s">
        <v>33</v>
      </c>
      <c r="L2272" s="277" t="s">
        <v>35</v>
      </c>
      <c r="O2272" s="40"/>
      <c r="P2272" s="40"/>
      <c r="Q2272" s="40"/>
      <c r="R2272" s="40"/>
      <c r="S2272" s="40"/>
      <c r="T2272" s="40"/>
      <c r="U2272" s="40"/>
      <c r="V2272" s="40"/>
      <c r="W2272" s="40"/>
      <c r="X2272" s="40"/>
      <c r="Y2272" s="40"/>
    </row>
    <row r="2273" spans="1:25" ht="15" customHeight="1" x14ac:dyDescent="0.2">
      <c r="A2273" s="40"/>
      <c r="B2273" s="273" t="s">
        <v>319</v>
      </c>
      <c r="C2273" s="286" t="s">
        <v>1555</v>
      </c>
      <c r="D2273" s="273" t="s">
        <v>40</v>
      </c>
      <c r="E2273" s="273" t="s">
        <v>1556</v>
      </c>
      <c r="F2273" s="403" t="s">
        <v>343</v>
      </c>
      <c r="G2273" s="403"/>
      <c r="H2273" s="285" t="s">
        <v>44</v>
      </c>
      <c r="I2273" s="288">
        <v>1</v>
      </c>
      <c r="J2273" s="287"/>
      <c r="K2273" s="287">
        <v>20.6</v>
      </c>
      <c r="L2273" s="287">
        <v>20.6</v>
      </c>
      <c r="O2273" s="40"/>
      <c r="P2273" s="40"/>
      <c r="Q2273" s="40"/>
      <c r="R2273" s="40"/>
      <c r="S2273" s="40"/>
      <c r="T2273" s="40"/>
      <c r="U2273" s="40"/>
      <c r="V2273" s="40"/>
      <c r="W2273" s="40"/>
      <c r="X2273" s="40"/>
      <c r="Y2273" s="40"/>
    </row>
    <row r="2274" spans="1:25" ht="15" customHeight="1" x14ac:dyDescent="0.2">
      <c r="A2274" s="40"/>
      <c r="B2274" s="278" t="s">
        <v>321</v>
      </c>
      <c r="C2274" s="291" t="s">
        <v>371</v>
      </c>
      <c r="D2274" s="278" t="s">
        <v>40</v>
      </c>
      <c r="E2274" s="278" t="s">
        <v>372</v>
      </c>
      <c r="F2274" s="407" t="s">
        <v>324</v>
      </c>
      <c r="G2274" s="407"/>
      <c r="H2274" s="290" t="s">
        <v>325</v>
      </c>
      <c r="I2274" s="294">
        <v>0.22209999999999999</v>
      </c>
      <c r="J2274" s="294">
        <v>0</v>
      </c>
      <c r="K2274" s="292">
        <v>29.16</v>
      </c>
      <c r="L2274" s="292">
        <v>6.47</v>
      </c>
      <c r="O2274" s="40"/>
      <c r="P2274" s="40"/>
      <c r="Q2274" s="40"/>
      <c r="R2274" s="40"/>
      <c r="S2274" s="40"/>
      <c r="T2274" s="40"/>
      <c r="U2274" s="40"/>
      <c r="V2274" s="40"/>
      <c r="W2274" s="40"/>
      <c r="X2274" s="40"/>
      <c r="Y2274" s="40"/>
    </row>
    <row r="2275" spans="1:25" ht="15" customHeight="1" x14ac:dyDescent="0.2">
      <c r="A2275" s="40"/>
      <c r="B2275" s="278" t="s">
        <v>321</v>
      </c>
      <c r="C2275" s="291" t="s">
        <v>369</v>
      </c>
      <c r="D2275" s="278" t="s">
        <v>40</v>
      </c>
      <c r="E2275" s="278" t="s">
        <v>370</v>
      </c>
      <c r="F2275" s="407" t="s">
        <v>324</v>
      </c>
      <c r="G2275" s="407"/>
      <c r="H2275" s="290" t="s">
        <v>325</v>
      </c>
      <c r="I2275" s="294">
        <v>0.22209999999999999</v>
      </c>
      <c r="J2275" s="294">
        <v>0</v>
      </c>
      <c r="K2275" s="292">
        <v>23.75</v>
      </c>
      <c r="L2275" s="292">
        <v>5.27</v>
      </c>
      <c r="O2275" s="40"/>
      <c r="P2275" s="40"/>
      <c r="Q2275" s="40"/>
      <c r="R2275" s="40"/>
      <c r="S2275" s="40"/>
      <c r="T2275" s="40"/>
      <c r="U2275" s="40"/>
      <c r="V2275" s="40"/>
      <c r="W2275" s="40"/>
      <c r="X2275" s="40"/>
      <c r="Y2275" s="40"/>
    </row>
    <row r="2276" spans="1:25" ht="15" customHeight="1" x14ac:dyDescent="0.2">
      <c r="A2276" s="40"/>
      <c r="B2276" s="274" t="s">
        <v>347</v>
      </c>
      <c r="C2276" s="296" t="s">
        <v>650</v>
      </c>
      <c r="D2276" s="274" t="s">
        <v>40</v>
      </c>
      <c r="E2276" s="274" t="s">
        <v>651</v>
      </c>
      <c r="F2276" s="404" t="s">
        <v>348</v>
      </c>
      <c r="G2276" s="404"/>
      <c r="H2276" s="295" t="s">
        <v>44</v>
      </c>
      <c r="I2276" s="298">
        <v>1</v>
      </c>
      <c r="J2276" s="298">
        <v>0</v>
      </c>
      <c r="K2276" s="297">
        <v>6.76</v>
      </c>
      <c r="L2276" s="297">
        <v>6.76</v>
      </c>
      <c r="O2276" s="40"/>
      <c r="P2276" s="40"/>
      <c r="Q2276" s="40"/>
      <c r="R2276" s="40"/>
      <c r="S2276" s="40"/>
      <c r="T2276" s="40"/>
      <c r="U2276" s="40"/>
      <c r="V2276" s="40"/>
      <c r="W2276" s="40"/>
      <c r="X2276" s="40"/>
      <c r="Y2276" s="40"/>
    </row>
    <row r="2277" spans="1:25" ht="15" customHeight="1" x14ac:dyDescent="0.2">
      <c r="A2277" s="40"/>
      <c r="B2277" s="274" t="s">
        <v>347</v>
      </c>
      <c r="C2277" s="296" t="s">
        <v>632</v>
      </c>
      <c r="D2277" s="274" t="s">
        <v>40</v>
      </c>
      <c r="E2277" s="274" t="s">
        <v>633</v>
      </c>
      <c r="F2277" s="404" t="s">
        <v>348</v>
      </c>
      <c r="G2277" s="404"/>
      <c r="H2277" s="295" t="s">
        <v>44</v>
      </c>
      <c r="I2277" s="298">
        <v>1.43E-2</v>
      </c>
      <c r="J2277" s="298">
        <v>0</v>
      </c>
      <c r="K2277" s="297">
        <v>77.760000000000005</v>
      </c>
      <c r="L2277" s="297">
        <v>1.1100000000000001</v>
      </c>
      <c r="O2277" s="40"/>
      <c r="P2277" s="40"/>
      <c r="Q2277" s="40"/>
      <c r="R2277" s="40"/>
      <c r="S2277" s="40"/>
      <c r="T2277" s="40"/>
      <c r="U2277" s="40"/>
      <c r="V2277" s="40"/>
      <c r="W2277" s="40"/>
      <c r="X2277" s="40"/>
      <c r="Y2277" s="40"/>
    </row>
    <row r="2278" spans="1:25" ht="15" customHeight="1" x14ac:dyDescent="0.2">
      <c r="A2278" s="40"/>
      <c r="B2278" s="274" t="s">
        <v>347</v>
      </c>
      <c r="C2278" s="296" t="s">
        <v>629</v>
      </c>
      <c r="D2278" s="274" t="s">
        <v>40</v>
      </c>
      <c r="E2278" s="274" t="s">
        <v>3866</v>
      </c>
      <c r="F2278" s="404" t="s">
        <v>348</v>
      </c>
      <c r="G2278" s="404"/>
      <c r="H2278" s="295" t="s">
        <v>44</v>
      </c>
      <c r="I2278" s="298">
        <v>5.7200000000000001E-2</v>
      </c>
      <c r="J2278" s="298">
        <v>0</v>
      </c>
      <c r="K2278" s="297">
        <v>2.54</v>
      </c>
      <c r="L2278" s="297">
        <v>0.14000000000000001</v>
      </c>
      <c r="O2278" s="40"/>
      <c r="P2278" s="40"/>
      <c r="Q2278" s="40"/>
      <c r="R2278" s="40"/>
      <c r="S2278" s="40"/>
      <c r="T2278" s="40"/>
      <c r="U2278" s="40"/>
      <c r="V2278" s="40"/>
      <c r="W2278" s="40"/>
      <c r="X2278" s="40"/>
      <c r="Y2278" s="40"/>
    </row>
    <row r="2279" spans="1:25" ht="15" customHeight="1" x14ac:dyDescent="0.2">
      <c r="A2279" s="40"/>
      <c r="B2279" s="274" t="s">
        <v>347</v>
      </c>
      <c r="C2279" s="296" t="s">
        <v>373</v>
      </c>
      <c r="D2279" s="274" t="s">
        <v>40</v>
      </c>
      <c r="E2279" s="274" t="s">
        <v>374</v>
      </c>
      <c r="F2279" s="404" t="s">
        <v>348</v>
      </c>
      <c r="G2279" s="404"/>
      <c r="H2279" s="295" t="s">
        <v>44</v>
      </c>
      <c r="I2279" s="298">
        <v>1.24E-2</v>
      </c>
      <c r="J2279" s="298">
        <v>0</v>
      </c>
      <c r="K2279" s="297">
        <v>68.63</v>
      </c>
      <c r="L2279" s="297">
        <v>0.85</v>
      </c>
      <c r="O2279" s="40"/>
      <c r="P2279" s="40"/>
      <c r="Q2279" s="40"/>
      <c r="R2279" s="40"/>
      <c r="S2279" s="40"/>
      <c r="T2279" s="40"/>
      <c r="U2279" s="40"/>
      <c r="V2279" s="40"/>
      <c r="W2279" s="40"/>
      <c r="X2279" s="40"/>
      <c r="Y2279" s="40"/>
    </row>
    <row r="2280" spans="1:25" ht="15" customHeight="1" x14ac:dyDescent="0.2">
      <c r="A2280" s="40"/>
      <c r="B2280" s="275"/>
      <c r="C2280" s="275"/>
      <c r="D2280" s="275"/>
      <c r="E2280" s="275"/>
      <c r="F2280" s="275"/>
      <c r="G2280" s="275" t="s">
        <v>331</v>
      </c>
      <c r="H2280" s="302">
        <v>9.4499999999999993</v>
      </c>
      <c r="I2280" s="275" t="s">
        <v>332</v>
      </c>
      <c r="J2280" s="302">
        <v>0</v>
      </c>
      <c r="K2280" s="275" t="s">
        <v>333</v>
      </c>
      <c r="L2280" s="302">
        <v>9.4499999999999993</v>
      </c>
      <c r="O2280" s="40"/>
      <c r="P2280" s="40"/>
      <c r="Q2280" s="40"/>
      <c r="R2280" s="40"/>
      <c r="S2280" s="40"/>
      <c r="T2280" s="40"/>
      <c r="U2280" s="40"/>
      <c r="V2280" s="40"/>
      <c r="W2280" s="40"/>
      <c r="X2280" s="40"/>
      <c r="Y2280" s="40"/>
    </row>
    <row r="2281" spans="1:25" ht="15" customHeight="1" thickBot="1" x14ac:dyDescent="0.25">
      <c r="A2281" s="40"/>
      <c r="B2281" s="275"/>
      <c r="C2281" s="275"/>
      <c r="D2281" s="275"/>
      <c r="E2281" s="275"/>
      <c r="F2281" s="275"/>
      <c r="G2281" s="275" t="s">
        <v>334</v>
      </c>
      <c r="H2281" s="302">
        <v>4.28</v>
      </c>
      <c r="I2281" s="409"/>
      <c r="J2281" s="409" t="s">
        <v>335</v>
      </c>
      <c r="K2281" s="275"/>
      <c r="L2281" s="302">
        <v>24.88</v>
      </c>
      <c r="O2281" s="40"/>
      <c r="P2281" s="40"/>
      <c r="Q2281" s="40"/>
      <c r="R2281" s="40"/>
      <c r="S2281" s="40"/>
      <c r="T2281" s="40"/>
      <c r="U2281" s="40"/>
      <c r="V2281" s="40"/>
      <c r="W2281" s="40"/>
      <c r="X2281" s="40"/>
      <c r="Y2281" s="40"/>
    </row>
    <row r="2282" spans="1:25" ht="15" customHeight="1" thickTop="1" x14ac:dyDescent="0.2">
      <c r="A2282" s="40"/>
      <c r="B2282" s="289"/>
      <c r="C2282" s="289"/>
      <c r="D2282" s="289"/>
      <c r="E2282" s="289"/>
      <c r="F2282" s="289"/>
      <c r="G2282" s="289"/>
      <c r="H2282" s="289"/>
      <c r="I2282" s="289"/>
      <c r="J2282" s="289"/>
      <c r="K2282" s="289"/>
      <c r="L2282" s="289"/>
      <c r="O2282" s="40"/>
      <c r="P2282" s="40"/>
      <c r="Q2282" s="40"/>
      <c r="R2282" s="40"/>
      <c r="S2282" s="40"/>
      <c r="T2282" s="40"/>
      <c r="U2282" s="40"/>
      <c r="V2282" s="40"/>
      <c r="W2282" s="40"/>
      <c r="X2282" s="40"/>
      <c r="Y2282" s="40"/>
    </row>
    <row r="2283" spans="1:25" ht="15" customHeight="1" x14ac:dyDescent="0.2">
      <c r="A2283" s="40"/>
      <c r="B2283" s="276" t="s">
        <v>2838</v>
      </c>
      <c r="C2283" s="277" t="s">
        <v>28</v>
      </c>
      <c r="D2283" s="276" t="s">
        <v>29</v>
      </c>
      <c r="E2283" s="276" t="s">
        <v>30</v>
      </c>
      <c r="F2283" s="405" t="s">
        <v>318</v>
      </c>
      <c r="G2283" s="405"/>
      <c r="H2283" s="284" t="s">
        <v>31</v>
      </c>
      <c r="I2283" s="277" t="s">
        <v>32</v>
      </c>
      <c r="J2283" s="277" t="s">
        <v>2407</v>
      </c>
      <c r="K2283" s="277" t="s">
        <v>33</v>
      </c>
      <c r="L2283" s="277" t="s">
        <v>35</v>
      </c>
      <c r="O2283" s="40"/>
      <c r="P2283" s="40"/>
      <c r="Q2283" s="40"/>
      <c r="R2283" s="40"/>
      <c r="S2283" s="40"/>
      <c r="T2283" s="40"/>
      <c r="U2283" s="40"/>
      <c r="V2283" s="40"/>
      <c r="W2283" s="40"/>
      <c r="X2283" s="40"/>
      <c r="Y2283" s="40"/>
    </row>
    <row r="2284" spans="1:25" ht="15" customHeight="1" x14ac:dyDescent="0.2">
      <c r="A2284" s="40"/>
      <c r="B2284" s="273" t="s">
        <v>319</v>
      </c>
      <c r="C2284" s="286" t="s">
        <v>3204</v>
      </c>
      <c r="D2284" s="273" t="s">
        <v>99</v>
      </c>
      <c r="E2284" s="273" t="s">
        <v>3291</v>
      </c>
      <c r="F2284" s="403" t="s">
        <v>916</v>
      </c>
      <c r="G2284" s="403"/>
      <c r="H2284" s="285" t="s">
        <v>44</v>
      </c>
      <c r="I2284" s="288">
        <v>1</v>
      </c>
      <c r="J2284" s="287"/>
      <c r="K2284" s="287">
        <v>4911.9399999999996</v>
      </c>
      <c r="L2284" s="287">
        <v>4911.9399999999996</v>
      </c>
      <c r="O2284" s="40"/>
      <c r="P2284" s="40"/>
      <c r="Q2284" s="40"/>
      <c r="R2284" s="40"/>
      <c r="S2284" s="40"/>
      <c r="T2284" s="40"/>
      <c r="U2284" s="40"/>
      <c r="V2284" s="40"/>
      <c r="W2284" s="40"/>
      <c r="X2284" s="40"/>
      <c r="Y2284" s="40"/>
    </row>
    <row r="2285" spans="1:25" ht="15" customHeight="1" x14ac:dyDescent="0.2">
      <c r="A2285" s="40"/>
      <c r="B2285" s="278" t="s">
        <v>321</v>
      </c>
      <c r="C2285" s="291" t="s">
        <v>371</v>
      </c>
      <c r="D2285" s="278" t="s">
        <v>40</v>
      </c>
      <c r="E2285" s="278" t="s">
        <v>372</v>
      </c>
      <c r="F2285" s="407" t="s">
        <v>324</v>
      </c>
      <c r="G2285" s="407"/>
      <c r="H2285" s="290" t="s">
        <v>325</v>
      </c>
      <c r="I2285" s="294">
        <v>3.5059999999999998</v>
      </c>
      <c r="J2285" s="294">
        <v>0</v>
      </c>
      <c r="K2285" s="292">
        <v>29.16</v>
      </c>
      <c r="L2285" s="292">
        <v>102.23</v>
      </c>
      <c r="O2285" s="40"/>
      <c r="P2285" s="40"/>
      <c r="Q2285" s="40"/>
      <c r="R2285" s="40"/>
      <c r="S2285" s="40"/>
      <c r="T2285" s="40"/>
      <c r="U2285" s="40"/>
      <c r="V2285" s="40"/>
      <c r="W2285" s="40"/>
      <c r="X2285" s="40"/>
      <c r="Y2285" s="40"/>
    </row>
    <row r="2286" spans="1:25" ht="15" customHeight="1" x14ac:dyDescent="0.2">
      <c r="A2286" s="40"/>
      <c r="B2286" s="278" t="s">
        <v>321</v>
      </c>
      <c r="C2286" s="291" t="s">
        <v>369</v>
      </c>
      <c r="D2286" s="278" t="s">
        <v>40</v>
      </c>
      <c r="E2286" s="278" t="s">
        <v>370</v>
      </c>
      <c r="F2286" s="407" t="s">
        <v>324</v>
      </c>
      <c r="G2286" s="407"/>
      <c r="H2286" s="290" t="s">
        <v>325</v>
      </c>
      <c r="I2286" s="294">
        <v>5.26</v>
      </c>
      <c r="J2286" s="294">
        <v>0</v>
      </c>
      <c r="K2286" s="292">
        <v>23.75</v>
      </c>
      <c r="L2286" s="292">
        <v>124.92</v>
      </c>
      <c r="O2286" s="40"/>
      <c r="P2286" s="40"/>
      <c r="Q2286" s="40"/>
      <c r="R2286" s="40"/>
      <c r="S2286" s="40"/>
      <c r="T2286" s="40"/>
      <c r="U2286" s="40"/>
      <c r="V2286" s="40"/>
      <c r="W2286" s="40"/>
      <c r="X2286" s="40"/>
      <c r="Y2286" s="40"/>
    </row>
    <row r="2287" spans="1:25" ht="15" customHeight="1" x14ac:dyDescent="0.2">
      <c r="A2287" s="40"/>
      <c r="B2287" s="274" t="s">
        <v>347</v>
      </c>
      <c r="C2287" s="296" t="s">
        <v>3423</v>
      </c>
      <c r="D2287" s="274" t="s">
        <v>99</v>
      </c>
      <c r="E2287" s="274" t="s">
        <v>3291</v>
      </c>
      <c r="F2287" s="404" t="s">
        <v>348</v>
      </c>
      <c r="G2287" s="404"/>
      <c r="H2287" s="295" t="s">
        <v>44</v>
      </c>
      <c r="I2287" s="298">
        <v>1</v>
      </c>
      <c r="J2287" s="298">
        <v>0</v>
      </c>
      <c r="K2287" s="297">
        <v>4684.79</v>
      </c>
      <c r="L2287" s="297">
        <v>4684.79</v>
      </c>
      <c r="O2287" s="40"/>
      <c r="P2287" s="40"/>
      <c r="Q2287" s="40"/>
      <c r="R2287" s="40"/>
      <c r="S2287" s="40"/>
      <c r="T2287" s="40"/>
      <c r="U2287" s="40"/>
      <c r="V2287" s="40"/>
      <c r="W2287" s="40"/>
      <c r="X2287" s="40"/>
      <c r="Y2287" s="40"/>
    </row>
    <row r="2288" spans="1:25" ht="15" customHeight="1" x14ac:dyDescent="0.2">
      <c r="A2288" s="40"/>
      <c r="B2288" s="275"/>
      <c r="C2288" s="275"/>
      <c r="D2288" s="275"/>
      <c r="E2288" s="275"/>
      <c r="F2288" s="275"/>
      <c r="G2288" s="275" t="s">
        <v>331</v>
      </c>
      <c r="H2288" s="302">
        <v>181.92</v>
      </c>
      <c r="I2288" s="275" t="s">
        <v>332</v>
      </c>
      <c r="J2288" s="302">
        <v>0</v>
      </c>
      <c r="K2288" s="275" t="s">
        <v>333</v>
      </c>
      <c r="L2288" s="302">
        <v>181.92</v>
      </c>
      <c r="O2288" s="40"/>
      <c r="P2288" s="40"/>
      <c r="Q2288" s="40"/>
      <c r="R2288" s="40"/>
      <c r="S2288" s="40"/>
      <c r="T2288" s="40"/>
      <c r="U2288" s="40"/>
      <c r="V2288" s="40"/>
      <c r="W2288" s="40"/>
      <c r="X2288" s="40"/>
      <c r="Y2288" s="40"/>
    </row>
    <row r="2289" spans="1:25" ht="15" customHeight="1" thickBot="1" x14ac:dyDescent="0.25">
      <c r="A2289" s="40"/>
      <c r="B2289" s="275"/>
      <c r="C2289" s="275"/>
      <c r="D2289" s="275"/>
      <c r="E2289" s="275"/>
      <c r="F2289" s="275"/>
      <c r="G2289" s="275" t="s">
        <v>334</v>
      </c>
      <c r="H2289" s="302">
        <v>1022.17</v>
      </c>
      <c r="I2289" s="409"/>
      <c r="J2289" s="409" t="s">
        <v>335</v>
      </c>
      <c r="K2289" s="275"/>
      <c r="L2289" s="302">
        <v>5934.11</v>
      </c>
      <c r="O2289" s="40"/>
      <c r="P2289" s="40"/>
      <c r="Q2289" s="40"/>
      <c r="R2289" s="40"/>
      <c r="S2289" s="40"/>
      <c r="T2289" s="40"/>
      <c r="U2289" s="40"/>
      <c r="V2289" s="40"/>
      <c r="W2289" s="40"/>
      <c r="X2289" s="40"/>
      <c r="Y2289" s="40"/>
    </row>
    <row r="2290" spans="1:25" ht="15" customHeight="1" thickTop="1" x14ac:dyDescent="0.2">
      <c r="A2290" s="40"/>
      <c r="B2290" s="289"/>
      <c r="C2290" s="289"/>
      <c r="D2290" s="289"/>
      <c r="E2290" s="289"/>
      <c r="F2290" s="289"/>
      <c r="G2290" s="289"/>
      <c r="H2290" s="289"/>
      <c r="I2290" s="289"/>
      <c r="J2290" s="289"/>
      <c r="K2290" s="289"/>
      <c r="L2290" s="289"/>
      <c r="O2290" s="40"/>
      <c r="P2290" s="40"/>
      <c r="Q2290" s="40"/>
      <c r="R2290" s="40"/>
      <c r="S2290" s="40"/>
      <c r="T2290" s="40"/>
      <c r="U2290" s="40"/>
      <c r="V2290" s="40"/>
      <c r="W2290" s="40"/>
      <c r="X2290" s="40"/>
      <c r="Y2290" s="40"/>
    </row>
    <row r="2291" spans="1:25" ht="15" customHeight="1" x14ac:dyDescent="0.2">
      <c r="A2291" s="40"/>
      <c r="B2291" s="276" t="s">
        <v>3292</v>
      </c>
      <c r="C2291" s="277" t="s">
        <v>28</v>
      </c>
      <c r="D2291" s="276" t="s">
        <v>29</v>
      </c>
      <c r="E2291" s="276" t="s">
        <v>30</v>
      </c>
      <c r="F2291" s="405" t="s">
        <v>318</v>
      </c>
      <c r="G2291" s="405"/>
      <c r="H2291" s="284" t="s">
        <v>31</v>
      </c>
      <c r="I2291" s="277" t="s">
        <v>32</v>
      </c>
      <c r="J2291" s="277" t="s">
        <v>2407</v>
      </c>
      <c r="K2291" s="277" t="s">
        <v>33</v>
      </c>
      <c r="L2291" s="277" t="s">
        <v>35</v>
      </c>
      <c r="O2291" s="40"/>
      <c r="P2291" s="40"/>
      <c r="Q2291" s="40"/>
      <c r="R2291" s="40"/>
      <c r="S2291" s="40"/>
      <c r="T2291" s="40"/>
      <c r="U2291" s="40"/>
      <c r="V2291" s="40"/>
      <c r="W2291" s="40"/>
      <c r="X2291" s="40"/>
      <c r="Y2291" s="40"/>
    </row>
    <row r="2292" spans="1:25" ht="15" customHeight="1" x14ac:dyDescent="0.2">
      <c r="A2292" s="40"/>
      <c r="B2292" s="273" t="s">
        <v>319</v>
      </c>
      <c r="C2292" s="286" t="s">
        <v>1557</v>
      </c>
      <c r="D2292" s="273" t="s">
        <v>196</v>
      </c>
      <c r="E2292" s="273" t="s">
        <v>3884</v>
      </c>
      <c r="F2292" s="403">
        <v>48.02</v>
      </c>
      <c r="G2292" s="403"/>
      <c r="H2292" s="285" t="s">
        <v>44</v>
      </c>
      <c r="I2292" s="288">
        <v>1</v>
      </c>
      <c r="J2292" s="287"/>
      <c r="K2292" s="287">
        <v>7290.28</v>
      </c>
      <c r="L2292" s="287">
        <v>7290.28</v>
      </c>
      <c r="O2292" s="40"/>
      <c r="P2292" s="40"/>
      <c r="Q2292" s="40"/>
      <c r="R2292" s="40"/>
      <c r="S2292" s="40"/>
      <c r="T2292" s="40"/>
      <c r="U2292" s="40"/>
      <c r="V2292" s="40"/>
      <c r="W2292" s="40"/>
      <c r="X2292" s="40"/>
      <c r="Y2292" s="40"/>
    </row>
    <row r="2293" spans="1:25" ht="15" customHeight="1" x14ac:dyDescent="0.2">
      <c r="A2293" s="40"/>
      <c r="B2293" s="274" t="s">
        <v>347</v>
      </c>
      <c r="C2293" s="296" t="s">
        <v>1685</v>
      </c>
      <c r="D2293" s="274" t="s">
        <v>196</v>
      </c>
      <c r="E2293" s="274" t="s">
        <v>3781</v>
      </c>
      <c r="F2293" s="404" t="s">
        <v>586</v>
      </c>
      <c r="G2293" s="404"/>
      <c r="H2293" s="295" t="s">
        <v>325</v>
      </c>
      <c r="I2293" s="298">
        <v>2.5</v>
      </c>
      <c r="J2293" s="298">
        <v>0</v>
      </c>
      <c r="K2293" s="297">
        <v>21.43</v>
      </c>
      <c r="L2293" s="297">
        <v>53.57</v>
      </c>
      <c r="O2293" s="40"/>
      <c r="P2293" s="40"/>
      <c r="Q2293" s="40"/>
      <c r="R2293" s="40"/>
      <c r="S2293" s="40"/>
      <c r="T2293" s="40"/>
      <c r="U2293" s="40"/>
      <c r="V2293" s="40"/>
      <c r="W2293" s="40"/>
      <c r="X2293" s="40"/>
      <c r="Y2293" s="40"/>
    </row>
    <row r="2294" spans="1:25" ht="15" customHeight="1" x14ac:dyDescent="0.2">
      <c r="A2294" s="40"/>
      <c r="B2294" s="274" t="s">
        <v>347</v>
      </c>
      <c r="C2294" s="296" t="s">
        <v>1728</v>
      </c>
      <c r="D2294" s="274" t="s">
        <v>196</v>
      </c>
      <c r="E2294" s="274" t="s">
        <v>3885</v>
      </c>
      <c r="F2294" s="404" t="s">
        <v>348</v>
      </c>
      <c r="G2294" s="404"/>
      <c r="H2294" s="295" t="s">
        <v>44</v>
      </c>
      <c r="I2294" s="298">
        <v>1</v>
      </c>
      <c r="J2294" s="298">
        <v>0</v>
      </c>
      <c r="K2294" s="297">
        <v>7205.47</v>
      </c>
      <c r="L2294" s="297">
        <v>7205.47</v>
      </c>
      <c r="O2294" s="40"/>
      <c r="P2294" s="40"/>
      <c r="Q2294" s="40"/>
      <c r="R2294" s="40"/>
      <c r="S2294" s="40"/>
      <c r="T2294" s="40"/>
      <c r="U2294" s="40"/>
      <c r="V2294" s="40"/>
      <c r="W2294" s="40"/>
      <c r="X2294" s="40"/>
      <c r="Y2294" s="40"/>
    </row>
    <row r="2295" spans="1:25" ht="15" customHeight="1" x14ac:dyDescent="0.2">
      <c r="A2295" s="40"/>
      <c r="B2295" s="274" t="s">
        <v>347</v>
      </c>
      <c r="C2295" s="296" t="s">
        <v>1684</v>
      </c>
      <c r="D2295" s="274" t="s">
        <v>196</v>
      </c>
      <c r="E2295" s="274" t="s">
        <v>3779</v>
      </c>
      <c r="F2295" s="404" t="s">
        <v>586</v>
      </c>
      <c r="G2295" s="404"/>
      <c r="H2295" s="295" t="s">
        <v>325</v>
      </c>
      <c r="I2295" s="298">
        <v>1</v>
      </c>
      <c r="J2295" s="298">
        <v>0</v>
      </c>
      <c r="K2295" s="297">
        <v>31.24</v>
      </c>
      <c r="L2295" s="297">
        <v>31.24</v>
      </c>
      <c r="O2295" s="40"/>
      <c r="P2295" s="40"/>
      <c r="Q2295" s="40"/>
      <c r="R2295" s="40"/>
      <c r="S2295" s="40"/>
      <c r="T2295" s="40"/>
      <c r="U2295" s="40"/>
      <c r="V2295" s="40"/>
      <c r="W2295" s="40"/>
      <c r="X2295" s="40"/>
      <c r="Y2295" s="40"/>
    </row>
    <row r="2296" spans="1:25" ht="15" customHeight="1" x14ac:dyDescent="0.2">
      <c r="A2296" s="40"/>
      <c r="B2296" s="275"/>
      <c r="C2296" s="275"/>
      <c r="D2296" s="275"/>
      <c r="E2296" s="275"/>
      <c r="F2296" s="275"/>
      <c r="G2296" s="275" t="s">
        <v>331</v>
      </c>
      <c r="H2296" s="302">
        <v>84.81</v>
      </c>
      <c r="I2296" s="275" t="s">
        <v>332</v>
      </c>
      <c r="J2296" s="302">
        <v>0</v>
      </c>
      <c r="K2296" s="275" t="s">
        <v>333</v>
      </c>
      <c r="L2296" s="302">
        <v>84.81</v>
      </c>
      <c r="O2296" s="40"/>
      <c r="P2296" s="40"/>
      <c r="Q2296" s="40"/>
      <c r="R2296" s="40"/>
      <c r="S2296" s="40"/>
      <c r="T2296" s="40"/>
      <c r="U2296" s="40"/>
      <c r="V2296" s="40"/>
      <c r="W2296" s="40"/>
      <c r="X2296" s="40"/>
      <c r="Y2296" s="40"/>
    </row>
    <row r="2297" spans="1:25" ht="15" customHeight="1" thickBot="1" x14ac:dyDescent="0.25">
      <c r="A2297" s="40"/>
      <c r="B2297" s="275"/>
      <c r="C2297" s="275"/>
      <c r="D2297" s="275"/>
      <c r="E2297" s="275"/>
      <c r="F2297" s="275"/>
      <c r="G2297" s="275" t="s">
        <v>334</v>
      </c>
      <c r="H2297" s="302">
        <v>1517.1</v>
      </c>
      <c r="I2297" s="409"/>
      <c r="J2297" s="409" t="s">
        <v>335</v>
      </c>
      <c r="K2297" s="275"/>
      <c r="L2297" s="302">
        <v>8807.3799999999992</v>
      </c>
      <c r="O2297" s="40"/>
      <c r="P2297" s="40"/>
      <c r="Q2297" s="40"/>
      <c r="R2297" s="40"/>
      <c r="S2297" s="40"/>
      <c r="T2297" s="40"/>
      <c r="U2297" s="40"/>
      <c r="V2297" s="40"/>
      <c r="W2297" s="40"/>
      <c r="X2297" s="40"/>
      <c r="Y2297" s="40"/>
    </row>
    <row r="2298" spans="1:25" ht="15" customHeight="1" thickTop="1" x14ac:dyDescent="0.2">
      <c r="A2298" s="40"/>
      <c r="B2298" s="289"/>
      <c r="C2298" s="289"/>
      <c r="D2298" s="289"/>
      <c r="E2298" s="289"/>
      <c r="F2298" s="289"/>
      <c r="G2298" s="289"/>
      <c r="H2298" s="289"/>
      <c r="I2298" s="289"/>
      <c r="J2298" s="289"/>
      <c r="K2298" s="289"/>
      <c r="L2298" s="289"/>
      <c r="O2298" s="40"/>
      <c r="P2298" s="40"/>
      <c r="Q2298" s="40"/>
      <c r="R2298" s="40"/>
      <c r="S2298" s="40"/>
      <c r="T2298" s="40"/>
      <c r="U2298" s="40"/>
      <c r="V2298" s="40"/>
      <c r="W2298" s="40"/>
      <c r="X2298" s="40"/>
      <c r="Y2298" s="40"/>
    </row>
    <row r="2299" spans="1:25" ht="15" customHeight="1" x14ac:dyDescent="0.2">
      <c r="A2299" s="40"/>
      <c r="B2299" s="276" t="s">
        <v>1491</v>
      </c>
      <c r="C2299" s="277" t="s">
        <v>28</v>
      </c>
      <c r="D2299" s="276" t="s">
        <v>29</v>
      </c>
      <c r="E2299" s="276" t="s">
        <v>30</v>
      </c>
      <c r="F2299" s="405" t="s">
        <v>318</v>
      </c>
      <c r="G2299" s="405"/>
      <c r="H2299" s="284" t="s">
        <v>31</v>
      </c>
      <c r="I2299" s="277" t="s">
        <v>32</v>
      </c>
      <c r="J2299" s="277" t="s">
        <v>33</v>
      </c>
      <c r="K2299" s="277" t="s">
        <v>35</v>
      </c>
      <c r="L2299" s="281"/>
      <c r="O2299" s="40"/>
      <c r="P2299" s="40"/>
      <c r="Q2299" s="40"/>
      <c r="R2299" s="40"/>
      <c r="S2299" s="40"/>
      <c r="T2299" s="40"/>
      <c r="U2299" s="40"/>
      <c r="V2299" s="40"/>
      <c r="W2299" s="40"/>
      <c r="X2299" s="40"/>
      <c r="Y2299" s="40"/>
    </row>
    <row r="2300" spans="1:25" ht="15" customHeight="1" x14ac:dyDescent="0.2">
      <c r="A2300" s="40"/>
      <c r="B2300" s="273" t="s">
        <v>319</v>
      </c>
      <c r="C2300" s="286" t="s">
        <v>2331</v>
      </c>
      <c r="D2300" s="273" t="s">
        <v>143</v>
      </c>
      <c r="E2300" s="273" t="s">
        <v>2332</v>
      </c>
      <c r="F2300" s="403" t="s">
        <v>2569</v>
      </c>
      <c r="G2300" s="403"/>
      <c r="H2300" s="285" t="s">
        <v>165</v>
      </c>
      <c r="I2300" s="288">
        <v>1</v>
      </c>
      <c r="J2300" s="287">
        <v>641.99</v>
      </c>
      <c r="K2300" s="287">
        <v>641.99</v>
      </c>
      <c r="L2300" s="281"/>
      <c r="O2300" s="40"/>
      <c r="P2300" s="40"/>
      <c r="Q2300" s="40"/>
      <c r="R2300" s="40"/>
      <c r="S2300" s="40"/>
      <c r="T2300" s="40"/>
      <c r="U2300" s="40"/>
      <c r="V2300" s="40"/>
      <c r="W2300" s="40"/>
      <c r="X2300" s="40"/>
      <c r="Y2300" s="40"/>
    </row>
    <row r="2301" spans="1:25" ht="15" customHeight="1" x14ac:dyDescent="0.2">
      <c r="A2301" s="40"/>
      <c r="B2301" s="276" t="s">
        <v>27</v>
      </c>
      <c r="C2301" s="277" t="s">
        <v>28</v>
      </c>
      <c r="D2301" s="276" t="s">
        <v>29</v>
      </c>
      <c r="E2301" s="276" t="s">
        <v>30</v>
      </c>
      <c r="F2301" s="405" t="s">
        <v>318</v>
      </c>
      <c r="G2301" s="406"/>
      <c r="H2301" s="284" t="s">
        <v>31</v>
      </c>
      <c r="I2301" s="277" t="s">
        <v>32</v>
      </c>
      <c r="J2301" s="277" t="s">
        <v>33</v>
      </c>
      <c r="K2301" s="277" t="s">
        <v>35</v>
      </c>
      <c r="L2301" s="281"/>
      <c r="O2301" s="40"/>
      <c r="P2301" s="40"/>
      <c r="Q2301" s="40"/>
      <c r="R2301" s="40"/>
      <c r="S2301" s="40"/>
      <c r="T2301" s="40"/>
      <c r="U2301" s="40"/>
      <c r="V2301" s="40"/>
      <c r="W2301" s="40"/>
      <c r="X2301" s="40"/>
      <c r="Y2301" s="40"/>
    </row>
    <row r="2302" spans="1:25" ht="15" customHeight="1" x14ac:dyDescent="0.2">
      <c r="A2302" s="40"/>
      <c r="B2302" s="278" t="s">
        <v>319</v>
      </c>
      <c r="C2302" s="291" t="s">
        <v>2015</v>
      </c>
      <c r="D2302" s="278" t="s">
        <v>143</v>
      </c>
      <c r="E2302" s="278" t="s">
        <v>2016</v>
      </c>
      <c r="F2302" s="407" t="s">
        <v>1710</v>
      </c>
      <c r="G2302" s="407"/>
      <c r="H2302" s="290" t="s">
        <v>59</v>
      </c>
      <c r="I2302" s="294">
        <v>8.1000000000000003E-2</v>
      </c>
      <c r="J2302" s="292" t="s">
        <v>3886</v>
      </c>
      <c r="K2302" s="293" t="s">
        <v>3887</v>
      </c>
      <c r="O2302" s="40"/>
      <c r="P2302" s="40"/>
      <c r="Q2302" s="40"/>
      <c r="R2302" s="40"/>
      <c r="S2302" s="40"/>
      <c r="T2302" s="40"/>
      <c r="U2302" s="40"/>
      <c r="V2302" s="40"/>
      <c r="W2302" s="40"/>
      <c r="X2302" s="40"/>
      <c r="Y2302" s="40"/>
    </row>
    <row r="2303" spans="1:25" ht="15" customHeight="1" x14ac:dyDescent="0.2">
      <c r="A2303" s="40"/>
      <c r="B2303" s="278" t="s">
        <v>319</v>
      </c>
      <c r="C2303" s="291" t="s">
        <v>2008</v>
      </c>
      <c r="D2303" s="278" t="s">
        <v>143</v>
      </c>
      <c r="E2303" s="278" t="s">
        <v>2009</v>
      </c>
      <c r="F2303" s="407" t="s">
        <v>1711</v>
      </c>
      <c r="G2303" s="407"/>
      <c r="H2303" s="290" t="s">
        <v>59</v>
      </c>
      <c r="I2303" s="294">
        <v>1.8</v>
      </c>
      <c r="J2303" s="292" t="s">
        <v>3888</v>
      </c>
      <c r="K2303" s="293" t="s">
        <v>3889</v>
      </c>
      <c r="O2303" s="40"/>
      <c r="P2303" s="40"/>
      <c r="Q2303" s="40"/>
      <c r="R2303" s="40"/>
      <c r="S2303" s="40"/>
      <c r="T2303" s="40"/>
      <c r="U2303" s="40"/>
      <c r="V2303" s="40"/>
      <c r="W2303" s="40"/>
      <c r="X2303" s="40"/>
      <c r="Y2303" s="40"/>
    </row>
    <row r="2304" spans="1:25" ht="15" customHeight="1" x14ac:dyDescent="0.2">
      <c r="A2304" s="40"/>
      <c r="B2304" s="278" t="s">
        <v>319</v>
      </c>
      <c r="C2304" s="291" t="s">
        <v>2017</v>
      </c>
      <c r="D2304" s="278" t="s">
        <v>143</v>
      </c>
      <c r="E2304" s="278" t="s">
        <v>2018</v>
      </c>
      <c r="F2304" s="407" t="s">
        <v>662</v>
      </c>
      <c r="G2304" s="407"/>
      <c r="H2304" s="290" t="s">
        <v>41</v>
      </c>
      <c r="I2304" s="294">
        <v>1.71</v>
      </c>
      <c r="J2304" s="292" t="s">
        <v>3890</v>
      </c>
      <c r="K2304" s="293" t="s">
        <v>3891</v>
      </c>
      <c r="O2304" s="40"/>
      <c r="P2304" s="40"/>
      <c r="Q2304" s="40"/>
      <c r="R2304" s="40"/>
      <c r="S2304" s="40"/>
      <c r="T2304" s="40"/>
      <c r="U2304" s="40"/>
      <c r="V2304" s="40"/>
      <c r="W2304" s="40"/>
      <c r="X2304" s="40"/>
      <c r="Y2304" s="40"/>
    </row>
    <row r="2305" spans="1:25" ht="15" customHeight="1" x14ac:dyDescent="0.2">
      <c r="A2305" s="40"/>
      <c r="B2305" s="278" t="s">
        <v>319</v>
      </c>
      <c r="C2305" s="291" t="s">
        <v>2019</v>
      </c>
      <c r="D2305" s="278" t="s">
        <v>143</v>
      </c>
      <c r="E2305" s="278" t="s">
        <v>2020</v>
      </c>
      <c r="F2305" s="407" t="s">
        <v>2021</v>
      </c>
      <c r="G2305" s="407"/>
      <c r="H2305" s="290" t="s">
        <v>41</v>
      </c>
      <c r="I2305" s="294">
        <v>1.8</v>
      </c>
      <c r="J2305" s="292" t="s">
        <v>3892</v>
      </c>
      <c r="K2305" s="293" t="s">
        <v>3893</v>
      </c>
      <c r="O2305" s="40"/>
      <c r="P2305" s="40"/>
      <c r="Q2305" s="40"/>
      <c r="R2305" s="40"/>
      <c r="S2305" s="40"/>
      <c r="T2305" s="40"/>
      <c r="U2305" s="40"/>
      <c r="V2305" s="40"/>
      <c r="W2305" s="40"/>
      <c r="X2305" s="40"/>
      <c r="Y2305" s="40"/>
    </row>
    <row r="2306" spans="1:25" ht="15" customHeight="1" x14ac:dyDescent="0.2">
      <c r="A2306" s="40"/>
      <c r="B2306" s="278" t="s">
        <v>319</v>
      </c>
      <c r="C2306" s="291" t="s">
        <v>2705</v>
      </c>
      <c r="D2306" s="278" t="s">
        <v>143</v>
      </c>
      <c r="E2306" s="278" t="s">
        <v>2573</v>
      </c>
      <c r="F2306" s="407" t="s">
        <v>2574</v>
      </c>
      <c r="G2306" s="407"/>
      <c r="H2306" s="290" t="s">
        <v>59</v>
      </c>
      <c r="I2306" s="294">
        <v>8.1000000000000003E-2</v>
      </c>
      <c r="J2306" s="292" t="s">
        <v>3894</v>
      </c>
      <c r="K2306" s="293" t="s">
        <v>3895</v>
      </c>
      <c r="O2306" s="40"/>
      <c r="P2306" s="40"/>
      <c r="Q2306" s="40"/>
      <c r="R2306" s="40"/>
      <c r="S2306" s="40"/>
      <c r="T2306" s="40"/>
      <c r="U2306" s="40"/>
      <c r="V2306" s="40"/>
      <c r="W2306" s="40"/>
      <c r="X2306" s="40"/>
      <c r="Y2306" s="40"/>
    </row>
    <row r="2307" spans="1:25" ht="15" customHeight="1" x14ac:dyDescent="0.2">
      <c r="A2307" s="40"/>
      <c r="B2307" s="278" t="s">
        <v>319</v>
      </c>
      <c r="C2307" s="291" t="s">
        <v>2760</v>
      </c>
      <c r="D2307" s="278" t="s">
        <v>143</v>
      </c>
      <c r="E2307" s="278" t="s">
        <v>2575</v>
      </c>
      <c r="F2307" s="407" t="s">
        <v>2576</v>
      </c>
      <c r="G2307" s="407"/>
      <c r="H2307" s="290" t="s">
        <v>59</v>
      </c>
      <c r="I2307" s="294">
        <v>1.1499999999999999</v>
      </c>
      <c r="J2307" s="292" t="s">
        <v>2570</v>
      </c>
      <c r="K2307" s="293" t="s">
        <v>3896</v>
      </c>
      <c r="O2307" s="40"/>
      <c r="P2307" s="40"/>
      <c r="Q2307" s="40"/>
      <c r="R2307" s="40"/>
      <c r="S2307" s="40"/>
      <c r="T2307" s="40"/>
      <c r="U2307" s="40"/>
      <c r="V2307" s="40"/>
      <c r="W2307" s="40"/>
      <c r="X2307" s="40"/>
      <c r="Y2307" s="40"/>
    </row>
    <row r="2308" spans="1:25" ht="15" customHeight="1" x14ac:dyDescent="0.2">
      <c r="A2308" s="40"/>
      <c r="B2308" s="278" t="s">
        <v>319</v>
      </c>
      <c r="C2308" s="291" t="s">
        <v>2006</v>
      </c>
      <c r="D2308" s="278" t="s">
        <v>143</v>
      </c>
      <c r="E2308" s="278" t="s">
        <v>2007</v>
      </c>
      <c r="F2308" s="407" t="s">
        <v>583</v>
      </c>
      <c r="G2308" s="407"/>
      <c r="H2308" s="290" t="s">
        <v>41</v>
      </c>
      <c r="I2308" s="294">
        <v>1.71</v>
      </c>
      <c r="J2308" s="292" t="s">
        <v>3897</v>
      </c>
      <c r="K2308" s="293" t="s">
        <v>3898</v>
      </c>
      <c r="O2308" s="40"/>
      <c r="P2308" s="40"/>
      <c r="Q2308" s="40"/>
      <c r="R2308" s="40"/>
      <c r="S2308" s="40"/>
      <c r="T2308" s="40"/>
      <c r="U2308" s="40"/>
      <c r="V2308" s="40"/>
      <c r="W2308" s="40"/>
      <c r="X2308" s="40"/>
      <c r="Y2308" s="40"/>
    </row>
    <row r="2309" spans="1:25" ht="15" customHeight="1" x14ac:dyDescent="0.2">
      <c r="A2309" s="40"/>
      <c r="B2309" s="278" t="s">
        <v>319</v>
      </c>
      <c r="C2309" s="291" t="s">
        <v>2012</v>
      </c>
      <c r="D2309" s="278" t="s">
        <v>143</v>
      </c>
      <c r="E2309" s="278" t="s">
        <v>2013</v>
      </c>
      <c r="F2309" s="407" t="s">
        <v>2014</v>
      </c>
      <c r="G2309" s="407"/>
      <c r="H2309" s="290" t="s">
        <v>900</v>
      </c>
      <c r="I2309" s="294">
        <v>1.73</v>
      </c>
      <c r="J2309" s="292" t="s">
        <v>2571</v>
      </c>
      <c r="K2309" s="293" t="s">
        <v>2572</v>
      </c>
      <c r="O2309" s="40"/>
      <c r="P2309" s="40"/>
      <c r="Q2309" s="40"/>
      <c r="R2309" s="40"/>
      <c r="S2309" s="40"/>
      <c r="T2309" s="40"/>
      <c r="U2309" s="40"/>
      <c r="V2309" s="40"/>
      <c r="W2309" s="40"/>
      <c r="X2309" s="40"/>
      <c r="Y2309" s="40"/>
    </row>
    <row r="2310" spans="1:25" ht="15" customHeight="1" x14ac:dyDescent="0.2">
      <c r="A2310" s="40"/>
      <c r="B2310" s="278" t="s">
        <v>319</v>
      </c>
      <c r="C2310" s="291" t="s">
        <v>2715</v>
      </c>
      <c r="D2310" s="278" t="s">
        <v>143</v>
      </c>
      <c r="E2310" s="278" t="s">
        <v>2577</v>
      </c>
      <c r="F2310" s="407" t="s">
        <v>1712</v>
      </c>
      <c r="G2310" s="407"/>
      <c r="H2310" s="290" t="s">
        <v>41</v>
      </c>
      <c r="I2310" s="294">
        <v>1.17</v>
      </c>
      <c r="J2310" s="292" t="s">
        <v>3899</v>
      </c>
      <c r="K2310" s="293" t="s">
        <v>3900</v>
      </c>
      <c r="O2310" s="40"/>
      <c r="P2310" s="40"/>
      <c r="Q2310" s="40"/>
      <c r="R2310" s="40"/>
      <c r="S2310" s="40"/>
      <c r="T2310" s="40"/>
      <c r="U2310" s="40"/>
      <c r="V2310" s="40"/>
      <c r="W2310" s="40"/>
      <c r="X2310" s="40"/>
      <c r="Y2310" s="40"/>
    </row>
    <row r="2311" spans="1:25" ht="15" customHeight="1" x14ac:dyDescent="0.2">
      <c r="A2311" s="40"/>
      <c r="B2311" s="408" t="s">
        <v>2416</v>
      </c>
      <c r="C2311" s="406"/>
      <c r="D2311" s="406"/>
      <c r="E2311" s="406"/>
      <c r="F2311" s="406"/>
      <c r="G2311" s="406"/>
      <c r="H2311" s="406"/>
      <c r="I2311" s="406"/>
      <c r="J2311" s="406"/>
      <c r="K2311" s="406"/>
      <c r="O2311" s="40"/>
      <c r="P2311" s="40"/>
      <c r="Q2311" s="40"/>
      <c r="R2311" s="40"/>
      <c r="S2311" s="40"/>
      <c r="T2311" s="40"/>
      <c r="U2311" s="40"/>
      <c r="V2311" s="40"/>
      <c r="W2311" s="40"/>
      <c r="X2311" s="40"/>
      <c r="Y2311" s="40"/>
    </row>
    <row r="2312" spans="1:25" ht="15" customHeight="1" x14ac:dyDescent="0.2">
      <c r="A2312" s="40"/>
      <c r="B2312" s="276" t="s">
        <v>27</v>
      </c>
      <c r="C2312" s="277" t="s">
        <v>28</v>
      </c>
      <c r="D2312" s="276" t="s">
        <v>29</v>
      </c>
      <c r="E2312" s="276" t="s">
        <v>30</v>
      </c>
      <c r="F2312" s="405" t="s">
        <v>318</v>
      </c>
      <c r="G2312" s="406"/>
      <c r="H2312" s="284" t="s">
        <v>31</v>
      </c>
      <c r="I2312" s="277" t="s">
        <v>32</v>
      </c>
      <c r="J2312" s="277" t="s">
        <v>33</v>
      </c>
      <c r="K2312" s="277" t="s">
        <v>35</v>
      </c>
      <c r="O2312" s="40"/>
      <c r="P2312" s="40"/>
      <c r="Q2312" s="40"/>
      <c r="R2312" s="40"/>
      <c r="S2312" s="40"/>
      <c r="T2312" s="40"/>
      <c r="U2312" s="40"/>
      <c r="V2312" s="40"/>
      <c r="W2312" s="40"/>
      <c r="X2312" s="40"/>
      <c r="Y2312" s="40"/>
    </row>
    <row r="2313" spans="1:25" ht="15" customHeight="1" x14ac:dyDescent="0.2">
      <c r="A2313" s="40"/>
      <c r="B2313" s="274" t="s">
        <v>347</v>
      </c>
      <c r="C2313" s="296" t="s">
        <v>3601</v>
      </c>
      <c r="D2313" s="274" t="s">
        <v>143</v>
      </c>
      <c r="E2313" s="274" t="s">
        <v>1165</v>
      </c>
      <c r="F2313" s="404" t="s">
        <v>348</v>
      </c>
      <c r="G2313" s="404"/>
      <c r="H2313" s="295" t="s">
        <v>165</v>
      </c>
      <c r="I2313" s="298">
        <v>9.0163980000000005E-2</v>
      </c>
      <c r="J2313" s="297" t="s">
        <v>3602</v>
      </c>
      <c r="K2313" s="280" t="s">
        <v>3903</v>
      </c>
      <c r="O2313" s="40"/>
      <c r="P2313" s="40"/>
      <c r="Q2313" s="40"/>
      <c r="R2313" s="40"/>
      <c r="S2313" s="40"/>
      <c r="T2313" s="40"/>
      <c r="U2313" s="40"/>
      <c r="V2313" s="40"/>
      <c r="W2313" s="40"/>
      <c r="X2313" s="40"/>
      <c r="Y2313" s="40"/>
    </row>
    <row r="2314" spans="1:25" ht="15" customHeight="1" x14ac:dyDescent="0.2">
      <c r="A2314" s="40"/>
      <c r="B2314" s="274" t="s">
        <v>347</v>
      </c>
      <c r="C2314" s="296" t="s">
        <v>3589</v>
      </c>
      <c r="D2314" s="274" t="s">
        <v>143</v>
      </c>
      <c r="E2314" s="274" t="s">
        <v>1826</v>
      </c>
      <c r="F2314" s="404" t="s">
        <v>364</v>
      </c>
      <c r="G2314" s="404"/>
      <c r="H2314" s="295" t="s">
        <v>165</v>
      </c>
      <c r="I2314" s="298">
        <v>1.81332E-4</v>
      </c>
      <c r="J2314" s="297" t="s">
        <v>3590</v>
      </c>
      <c r="K2314" s="280" t="s">
        <v>2560</v>
      </c>
      <c r="O2314" s="40"/>
      <c r="P2314" s="40"/>
      <c r="Q2314" s="40"/>
      <c r="R2314" s="40"/>
      <c r="S2314" s="40"/>
      <c r="T2314" s="40"/>
      <c r="U2314" s="40"/>
      <c r="V2314" s="40"/>
      <c r="W2314" s="40"/>
      <c r="X2314" s="40"/>
      <c r="Y2314" s="40"/>
    </row>
    <row r="2315" spans="1:25" ht="15" customHeight="1" x14ac:dyDescent="0.2">
      <c r="A2315" s="40"/>
      <c r="B2315" s="274" t="s">
        <v>347</v>
      </c>
      <c r="C2315" s="296" t="s">
        <v>3587</v>
      </c>
      <c r="D2315" s="274" t="s">
        <v>143</v>
      </c>
      <c r="E2315" s="274" t="s">
        <v>2436</v>
      </c>
      <c r="F2315" s="404" t="s">
        <v>348</v>
      </c>
      <c r="G2315" s="404"/>
      <c r="H2315" s="295" t="s">
        <v>165</v>
      </c>
      <c r="I2315" s="298">
        <v>4.0072880000000003E-3</v>
      </c>
      <c r="J2315" s="297" t="s">
        <v>3588</v>
      </c>
      <c r="K2315" s="280" t="s">
        <v>2124</v>
      </c>
      <c r="O2315" s="40"/>
      <c r="P2315" s="40"/>
      <c r="Q2315" s="40"/>
      <c r="R2315" s="40"/>
      <c r="S2315" s="40"/>
      <c r="T2315" s="40"/>
      <c r="U2315" s="40"/>
      <c r="V2315" s="40"/>
      <c r="W2315" s="40"/>
      <c r="X2315" s="40"/>
      <c r="Y2315" s="40"/>
    </row>
    <row r="2316" spans="1:25" ht="15" customHeight="1" x14ac:dyDescent="0.2">
      <c r="A2316" s="40"/>
      <c r="B2316" s="274" t="s">
        <v>347</v>
      </c>
      <c r="C2316" s="296" t="s">
        <v>3604</v>
      </c>
      <c r="D2316" s="274" t="s">
        <v>143</v>
      </c>
      <c r="E2316" s="274" t="s">
        <v>1164</v>
      </c>
      <c r="F2316" s="404" t="s">
        <v>809</v>
      </c>
      <c r="G2316" s="404"/>
      <c r="H2316" s="295" t="s">
        <v>165</v>
      </c>
      <c r="I2316" s="298">
        <v>9.0163980000000005E-2</v>
      </c>
      <c r="J2316" s="297" t="s">
        <v>2145</v>
      </c>
      <c r="K2316" s="280" t="s">
        <v>3910</v>
      </c>
      <c r="O2316" s="40"/>
      <c r="P2316" s="40"/>
      <c r="Q2316" s="40"/>
      <c r="R2316" s="40"/>
      <c r="S2316" s="40"/>
      <c r="T2316" s="40"/>
      <c r="U2316" s="40"/>
      <c r="V2316" s="40"/>
      <c r="W2316" s="40"/>
      <c r="X2316" s="40"/>
      <c r="Y2316" s="40"/>
    </row>
    <row r="2317" spans="1:25" ht="15" customHeight="1" x14ac:dyDescent="0.2">
      <c r="A2317" s="40"/>
      <c r="B2317" s="274" t="s">
        <v>347</v>
      </c>
      <c r="C2317" s="296" t="s">
        <v>3638</v>
      </c>
      <c r="D2317" s="274" t="s">
        <v>143</v>
      </c>
      <c r="E2317" s="274" t="s">
        <v>1186</v>
      </c>
      <c r="F2317" s="404" t="s">
        <v>348</v>
      </c>
      <c r="G2317" s="404"/>
      <c r="H2317" s="295" t="s">
        <v>165</v>
      </c>
      <c r="I2317" s="298">
        <v>7.9826400000000003E-4</v>
      </c>
      <c r="J2317" s="297" t="s">
        <v>2162</v>
      </c>
      <c r="K2317" s="280" t="s">
        <v>2135</v>
      </c>
      <c r="O2317" s="40"/>
      <c r="P2317" s="40"/>
      <c r="Q2317" s="40"/>
      <c r="R2317" s="40"/>
      <c r="S2317" s="40"/>
      <c r="T2317" s="40"/>
      <c r="U2317" s="40"/>
      <c r="V2317" s="40"/>
      <c r="W2317" s="40"/>
      <c r="X2317" s="40"/>
      <c r="Y2317" s="40"/>
    </row>
    <row r="2318" spans="1:25" ht="15" customHeight="1" x14ac:dyDescent="0.2">
      <c r="A2318" s="40"/>
      <c r="B2318" s="274" t="s">
        <v>347</v>
      </c>
      <c r="C2318" s="296" t="s">
        <v>3634</v>
      </c>
      <c r="D2318" s="274" t="s">
        <v>143</v>
      </c>
      <c r="E2318" s="274" t="s">
        <v>1168</v>
      </c>
      <c r="F2318" s="404" t="s">
        <v>348</v>
      </c>
      <c r="G2318" s="404"/>
      <c r="H2318" s="295" t="s">
        <v>165</v>
      </c>
      <c r="I2318" s="298">
        <v>9.0163980000000005E-2</v>
      </c>
      <c r="J2318" s="297" t="s">
        <v>2138</v>
      </c>
      <c r="K2318" s="280" t="s">
        <v>3931</v>
      </c>
      <c r="O2318" s="40"/>
      <c r="P2318" s="40"/>
      <c r="Q2318" s="40"/>
      <c r="R2318" s="40"/>
      <c r="S2318" s="40"/>
      <c r="T2318" s="40"/>
      <c r="U2318" s="40"/>
      <c r="V2318" s="40"/>
      <c r="W2318" s="40"/>
      <c r="X2318" s="40"/>
      <c r="Y2318" s="40"/>
    </row>
    <row r="2319" spans="1:25" ht="15" customHeight="1" x14ac:dyDescent="0.2">
      <c r="A2319" s="40"/>
      <c r="B2319" s="274" t="s">
        <v>347</v>
      </c>
      <c r="C2319" s="296" t="s">
        <v>3616</v>
      </c>
      <c r="D2319" s="274" t="s">
        <v>143</v>
      </c>
      <c r="E2319" s="274" t="s">
        <v>1170</v>
      </c>
      <c r="F2319" s="404" t="s">
        <v>809</v>
      </c>
      <c r="G2319" s="404"/>
      <c r="H2319" s="295" t="s">
        <v>165</v>
      </c>
      <c r="I2319" s="298">
        <v>2.0397095919999999</v>
      </c>
      <c r="J2319" s="297" t="s">
        <v>1858</v>
      </c>
      <c r="K2319" s="280" t="s">
        <v>3901</v>
      </c>
      <c r="O2319" s="40"/>
      <c r="P2319" s="40"/>
      <c r="Q2319" s="40"/>
      <c r="R2319" s="40"/>
      <c r="S2319" s="40"/>
      <c r="T2319" s="40"/>
      <c r="U2319" s="40"/>
      <c r="V2319" s="40"/>
      <c r="W2319" s="40"/>
      <c r="X2319" s="40"/>
      <c r="Y2319" s="40"/>
    </row>
    <row r="2320" spans="1:25" ht="15" customHeight="1" x14ac:dyDescent="0.2">
      <c r="A2320" s="40"/>
      <c r="B2320" s="274" t="s">
        <v>347</v>
      </c>
      <c r="C2320" s="296" t="s">
        <v>3721</v>
      </c>
      <c r="D2320" s="274" t="s">
        <v>143</v>
      </c>
      <c r="E2320" s="274" t="s">
        <v>2533</v>
      </c>
      <c r="F2320" s="404" t="s">
        <v>348</v>
      </c>
      <c r="G2320" s="404"/>
      <c r="H2320" s="295" t="s">
        <v>59</v>
      </c>
      <c r="I2320" s="298">
        <v>9.2339999999999992E-3</v>
      </c>
      <c r="J2320" s="297" t="s">
        <v>3722</v>
      </c>
      <c r="K2320" s="280" t="s">
        <v>3924</v>
      </c>
      <c r="O2320" s="40"/>
      <c r="P2320" s="40"/>
      <c r="Q2320" s="40"/>
      <c r="R2320" s="40"/>
      <c r="S2320" s="40"/>
      <c r="T2320" s="40"/>
      <c r="U2320" s="40"/>
      <c r="V2320" s="40"/>
      <c r="W2320" s="40"/>
      <c r="X2320" s="40"/>
      <c r="Y2320" s="40"/>
    </row>
    <row r="2321" spans="1:25" ht="15" customHeight="1" x14ac:dyDescent="0.2">
      <c r="A2321" s="40"/>
      <c r="B2321" s="274" t="s">
        <v>347</v>
      </c>
      <c r="C2321" s="296" t="s">
        <v>3651</v>
      </c>
      <c r="D2321" s="274" t="s">
        <v>143</v>
      </c>
      <c r="E2321" s="274" t="s">
        <v>1184</v>
      </c>
      <c r="F2321" s="404" t="s">
        <v>348</v>
      </c>
      <c r="G2321" s="404"/>
      <c r="H2321" s="295" t="s">
        <v>165</v>
      </c>
      <c r="I2321" s="298">
        <v>1.5965280000000001E-3</v>
      </c>
      <c r="J2321" s="297" t="s">
        <v>2163</v>
      </c>
      <c r="K2321" s="280" t="s">
        <v>2125</v>
      </c>
      <c r="O2321" s="40"/>
      <c r="P2321" s="40"/>
      <c r="Q2321" s="40"/>
      <c r="R2321" s="40"/>
      <c r="S2321" s="40"/>
      <c r="T2321" s="40"/>
      <c r="U2321" s="40"/>
      <c r="V2321" s="40"/>
      <c r="W2321" s="40"/>
      <c r="X2321" s="40"/>
      <c r="Y2321" s="40"/>
    </row>
    <row r="2322" spans="1:25" ht="15" customHeight="1" x14ac:dyDescent="0.2">
      <c r="A2322" s="40"/>
      <c r="B2322" s="274" t="s">
        <v>347</v>
      </c>
      <c r="C2322" s="296" t="s">
        <v>3625</v>
      </c>
      <c r="D2322" s="274" t="s">
        <v>143</v>
      </c>
      <c r="E2322" s="274" t="s">
        <v>1188</v>
      </c>
      <c r="F2322" s="404" t="s">
        <v>348</v>
      </c>
      <c r="G2322" s="404"/>
      <c r="H2322" s="295" t="s">
        <v>165</v>
      </c>
      <c r="I2322" s="298">
        <v>3.9913200000000001E-4</v>
      </c>
      <c r="J2322" s="297" t="s">
        <v>1865</v>
      </c>
      <c r="K2322" s="280" t="s">
        <v>2135</v>
      </c>
      <c r="O2322" s="40"/>
      <c r="P2322" s="40"/>
      <c r="Q2322" s="40"/>
      <c r="R2322" s="40"/>
      <c r="S2322" s="40"/>
      <c r="T2322" s="40"/>
      <c r="U2322" s="40"/>
      <c r="V2322" s="40"/>
      <c r="W2322" s="40"/>
      <c r="X2322" s="40"/>
      <c r="Y2322" s="40"/>
    </row>
    <row r="2323" spans="1:25" ht="15" customHeight="1" x14ac:dyDescent="0.2">
      <c r="A2323" s="40"/>
      <c r="B2323" s="274" t="s">
        <v>347</v>
      </c>
      <c r="C2323" s="296" t="s">
        <v>3652</v>
      </c>
      <c r="D2323" s="274" t="s">
        <v>143</v>
      </c>
      <c r="E2323" s="274" t="s">
        <v>1824</v>
      </c>
      <c r="F2323" s="404" t="s">
        <v>348</v>
      </c>
      <c r="G2323" s="404"/>
      <c r="H2323" s="295" t="s">
        <v>165</v>
      </c>
      <c r="I2323" s="298">
        <v>3.6266400000000001E-4</v>
      </c>
      <c r="J2323" s="297" t="s">
        <v>2417</v>
      </c>
      <c r="K2323" s="280" t="s">
        <v>2135</v>
      </c>
      <c r="O2323" s="40"/>
      <c r="P2323" s="40"/>
      <c r="Q2323" s="40"/>
      <c r="R2323" s="40"/>
      <c r="S2323" s="40"/>
      <c r="T2323" s="40"/>
      <c r="U2323" s="40"/>
      <c r="V2323" s="40"/>
      <c r="W2323" s="40"/>
      <c r="X2323" s="40"/>
      <c r="Y2323" s="40"/>
    </row>
    <row r="2324" spans="1:25" ht="15" customHeight="1" x14ac:dyDescent="0.2">
      <c r="A2324" s="40"/>
      <c r="B2324" s="274" t="s">
        <v>347</v>
      </c>
      <c r="C2324" s="296" t="s">
        <v>3606</v>
      </c>
      <c r="D2324" s="274" t="s">
        <v>143</v>
      </c>
      <c r="E2324" s="274" t="s">
        <v>1166</v>
      </c>
      <c r="F2324" s="404" t="s">
        <v>809</v>
      </c>
      <c r="G2324" s="404"/>
      <c r="H2324" s="295" t="s">
        <v>1167</v>
      </c>
      <c r="I2324" s="298">
        <v>8.0145760000000007E-3</v>
      </c>
      <c r="J2324" s="297" t="s">
        <v>2136</v>
      </c>
      <c r="K2324" s="280" t="s">
        <v>3904</v>
      </c>
      <c r="O2324" s="40"/>
      <c r="P2324" s="40"/>
      <c r="Q2324" s="40"/>
      <c r="R2324" s="40"/>
      <c r="S2324" s="40"/>
      <c r="T2324" s="40"/>
      <c r="U2324" s="40"/>
      <c r="V2324" s="40"/>
      <c r="W2324" s="40"/>
      <c r="X2324" s="40"/>
      <c r="Y2324" s="40"/>
    </row>
    <row r="2325" spans="1:25" ht="15" customHeight="1" x14ac:dyDescent="0.2">
      <c r="A2325" s="40"/>
      <c r="B2325" s="274" t="s">
        <v>347</v>
      </c>
      <c r="C2325" s="296" t="s">
        <v>3585</v>
      </c>
      <c r="D2325" s="274" t="s">
        <v>143</v>
      </c>
      <c r="E2325" s="274" t="s">
        <v>1823</v>
      </c>
      <c r="F2325" s="404" t="s">
        <v>348</v>
      </c>
      <c r="G2325" s="404"/>
      <c r="H2325" s="295" t="s">
        <v>165</v>
      </c>
      <c r="I2325" s="298">
        <v>3.6266400000000001E-4</v>
      </c>
      <c r="J2325" s="297" t="s">
        <v>2160</v>
      </c>
      <c r="K2325" s="280" t="s">
        <v>2117</v>
      </c>
      <c r="O2325" s="40"/>
      <c r="P2325" s="40"/>
      <c r="Q2325" s="40"/>
      <c r="R2325" s="40"/>
      <c r="S2325" s="40"/>
      <c r="T2325" s="40"/>
      <c r="U2325" s="40"/>
      <c r="V2325" s="40"/>
      <c r="W2325" s="40"/>
      <c r="X2325" s="40"/>
      <c r="Y2325" s="40"/>
    </row>
    <row r="2326" spans="1:25" ht="15" customHeight="1" x14ac:dyDescent="0.2">
      <c r="A2326" s="40"/>
      <c r="B2326" s="274" t="s">
        <v>347</v>
      </c>
      <c r="C2326" s="296" t="s">
        <v>3631</v>
      </c>
      <c r="D2326" s="274" t="s">
        <v>143</v>
      </c>
      <c r="E2326" s="274" t="s">
        <v>2435</v>
      </c>
      <c r="F2326" s="404" t="s">
        <v>348</v>
      </c>
      <c r="G2326" s="404"/>
      <c r="H2326" s="295" t="s">
        <v>165</v>
      </c>
      <c r="I2326" s="298">
        <v>2.8128480000000002E-3</v>
      </c>
      <c r="J2326" s="297" t="s">
        <v>2122</v>
      </c>
      <c r="K2326" s="280" t="s">
        <v>1977</v>
      </c>
      <c r="O2326" s="40"/>
      <c r="P2326" s="40"/>
      <c r="Q2326" s="40"/>
      <c r="R2326" s="40"/>
      <c r="S2326" s="40"/>
      <c r="T2326" s="40"/>
      <c r="U2326" s="40"/>
      <c r="V2326" s="40"/>
      <c r="W2326" s="40"/>
      <c r="X2326" s="40"/>
      <c r="Y2326" s="40"/>
    </row>
    <row r="2327" spans="1:25" ht="15" customHeight="1" x14ac:dyDescent="0.2">
      <c r="A2327" s="40"/>
      <c r="B2327" s="274" t="s">
        <v>347</v>
      </c>
      <c r="C2327" s="296" t="s">
        <v>3613</v>
      </c>
      <c r="D2327" s="274" t="s">
        <v>143</v>
      </c>
      <c r="E2327" s="274" t="s">
        <v>1163</v>
      </c>
      <c r="F2327" s="404" t="s">
        <v>348</v>
      </c>
      <c r="G2327" s="404"/>
      <c r="H2327" s="295" t="s">
        <v>165</v>
      </c>
      <c r="I2327" s="298">
        <v>1.4064240000000001E-3</v>
      </c>
      <c r="J2327" s="297" t="s">
        <v>3614</v>
      </c>
      <c r="K2327" s="280" t="s">
        <v>2137</v>
      </c>
      <c r="O2327" s="40"/>
      <c r="P2327" s="40"/>
      <c r="Q2327" s="40"/>
      <c r="R2327" s="40"/>
      <c r="S2327" s="40"/>
      <c r="T2327" s="40"/>
      <c r="U2327" s="40"/>
      <c r="V2327" s="40"/>
      <c r="W2327" s="40"/>
      <c r="X2327" s="40"/>
      <c r="Y2327" s="40"/>
    </row>
    <row r="2328" spans="1:25" ht="15" customHeight="1" x14ac:dyDescent="0.2">
      <c r="A2328" s="40"/>
      <c r="B2328" s="274" t="s">
        <v>347</v>
      </c>
      <c r="C2328" s="296" t="s">
        <v>3936</v>
      </c>
      <c r="D2328" s="274" t="s">
        <v>143</v>
      </c>
      <c r="E2328" s="274" t="s">
        <v>2589</v>
      </c>
      <c r="F2328" s="404" t="s">
        <v>348</v>
      </c>
      <c r="G2328" s="404"/>
      <c r="H2328" s="295" t="s">
        <v>900</v>
      </c>
      <c r="I2328" s="298">
        <v>0.17549999999999999</v>
      </c>
      <c r="J2328" s="297" t="s">
        <v>3930</v>
      </c>
      <c r="K2328" s="280" t="s">
        <v>3937</v>
      </c>
      <c r="O2328" s="40"/>
      <c r="P2328" s="40"/>
      <c r="Q2328" s="40"/>
      <c r="R2328" s="40"/>
      <c r="S2328" s="40"/>
      <c r="T2328" s="40"/>
      <c r="U2328" s="40"/>
      <c r="V2328" s="40"/>
      <c r="W2328" s="40"/>
      <c r="X2328" s="40"/>
      <c r="Y2328" s="40"/>
    </row>
    <row r="2329" spans="1:25" ht="15" customHeight="1" x14ac:dyDescent="0.2">
      <c r="A2329" s="40"/>
      <c r="B2329" s="274" t="s">
        <v>347</v>
      </c>
      <c r="C2329" s="296" t="s">
        <v>3932</v>
      </c>
      <c r="D2329" s="274" t="s">
        <v>143</v>
      </c>
      <c r="E2329" s="274" t="s">
        <v>2585</v>
      </c>
      <c r="F2329" s="404" t="s">
        <v>348</v>
      </c>
      <c r="G2329" s="404"/>
      <c r="H2329" s="295" t="s">
        <v>59</v>
      </c>
      <c r="I2329" s="298">
        <v>0.101574</v>
      </c>
      <c r="J2329" s="297" t="s">
        <v>3933</v>
      </c>
      <c r="K2329" s="280" t="s">
        <v>3934</v>
      </c>
      <c r="O2329" s="40"/>
      <c r="P2329" s="40"/>
      <c r="Q2329" s="40"/>
      <c r="R2329" s="40"/>
      <c r="S2329" s="40"/>
      <c r="T2329" s="40"/>
      <c r="U2329" s="40"/>
      <c r="V2329" s="40"/>
      <c r="W2329" s="40"/>
      <c r="X2329" s="40"/>
      <c r="Y2329" s="40"/>
    </row>
    <row r="2330" spans="1:25" ht="15" customHeight="1" x14ac:dyDescent="0.2">
      <c r="A2330" s="40"/>
      <c r="B2330" s="274" t="s">
        <v>347</v>
      </c>
      <c r="C2330" s="296" t="s">
        <v>3929</v>
      </c>
      <c r="D2330" s="274" t="s">
        <v>143</v>
      </c>
      <c r="E2330" s="274" t="s">
        <v>2588</v>
      </c>
      <c r="F2330" s="404" t="s">
        <v>348</v>
      </c>
      <c r="G2330" s="404"/>
      <c r="H2330" s="295" t="s">
        <v>900</v>
      </c>
      <c r="I2330" s="298">
        <v>3.4599999999999999E-2</v>
      </c>
      <c r="J2330" s="297" t="s">
        <v>3930</v>
      </c>
      <c r="K2330" s="280" t="s">
        <v>3531</v>
      </c>
      <c r="O2330" s="40"/>
      <c r="P2330" s="40"/>
      <c r="Q2330" s="40"/>
      <c r="R2330" s="40"/>
      <c r="S2330" s="40"/>
      <c r="T2330" s="40"/>
      <c r="U2330" s="40"/>
      <c r="V2330" s="40"/>
      <c r="W2330" s="40"/>
      <c r="X2330" s="40"/>
      <c r="Y2330" s="40"/>
    </row>
    <row r="2331" spans="1:25" ht="15" customHeight="1" x14ac:dyDescent="0.2">
      <c r="A2331" s="40"/>
      <c r="B2331" s="274" t="s">
        <v>347</v>
      </c>
      <c r="C2331" s="296" t="s">
        <v>3940</v>
      </c>
      <c r="D2331" s="274" t="s">
        <v>143</v>
      </c>
      <c r="E2331" s="274" t="s">
        <v>3941</v>
      </c>
      <c r="F2331" s="404" t="s">
        <v>348</v>
      </c>
      <c r="G2331" s="404"/>
      <c r="H2331" s="295" t="s">
        <v>1665</v>
      </c>
      <c r="I2331" s="298">
        <v>1.755E-2</v>
      </c>
      <c r="J2331" s="297" t="s">
        <v>3942</v>
      </c>
      <c r="K2331" s="280" t="s">
        <v>2195</v>
      </c>
      <c r="O2331" s="40"/>
      <c r="P2331" s="40"/>
      <c r="Q2331" s="40"/>
      <c r="R2331" s="40"/>
      <c r="S2331" s="40"/>
      <c r="T2331" s="40"/>
      <c r="U2331" s="40"/>
      <c r="V2331" s="40"/>
      <c r="W2331" s="40"/>
      <c r="X2331" s="40"/>
      <c r="Y2331" s="40"/>
    </row>
    <row r="2332" spans="1:25" ht="15" customHeight="1" x14ac:dyDescent="0.2">
      <c r="A2332" s="40"/>
      <c r="B2332" s="274" t="s">
        <v>347</v>
      </c>
      <c r="C2332" s="296" t="s">
        <v>3925</v>
      </c>
      <c r="D2332" s="274" t="s">
        <v>143</v>
      </c>
      <c r="E2332" s="274" t="s">
        <v>2586</v>
      </c>
      <c r="F2332" s="404" t="s">
        <v>348</v>
      </c>
      <c r="G2332" s="404"/>
      <c r="H2332" s="295" t="s">
        <v>165</v>
      </c>
      <c r="I2332" s="298">
        <v>0.69199999999999995</v>
      </c>
      <c r="J2332" s="297" t="s">
        <v>2151</v>
      </c>
      <c r="K2332" s="280" t="s">
        <v>2158</v>
      </c>
      <c r="O2332" s="40"/>
      <c r="P2332" s="40"/>
      <c r="Q2332" s="40"/>
      <c r="R2332" s="40"/>
      <c r="S2332" s="40"/>
      <c r="T2332" s="40"/>
      <c r="U2332" s="40"/>
      <c r="V2332" s="40"/>
      <c r="W2332" s="40"/>
      <c r="X2332" s="40"/>
      <c r="Y2332" s="40"/>
    </row>
    <row r="2333" spans="1:25" ht="15" customHeight="1" x14ac:dyDescent="0.2">
      <c r="A2333" s="40"/>
      <c r="B2333" s="274" t="s">
        <v>347</v>
      </c>
      <c r="C2333" s="296" t="s">
        <v>3906</v>
      </c>
      <c r="D2333" s="274" t="s">
        <v>143</v>
      </c>
      <c r="E2333" s="274" t="s">
        <v>2581</v>
      </c>
      <c r="F2333" s="404" t="s">
        <v>348</v>
      </c>
      <c r="G2333" s="404"/>
      <c r="H2333" s="295" t="s">
        <v>900</v>
      </c>
      <c r="I2333" s="298">
        <v>0.35099999999999998</v>
      </c>
      <c r="J2333" s="297" t="s">
        <v>3907</v>
      </c>
      <c r="K2333" s="280" t="s">
        <v>3908</v>
      </c>
      <c r="O2333" s="40"/>
      <c r="P2333" s="40"/>
      <c r="Q2333" s="40"/>
      <c r="R2333" s="40"/>
      <c r="S2333" s="40"/>
      <c r="T2333" s="40"/>
      <c r="U2333" s="40"/>
      <c r="V2333" s="40"/>
      <c r="W2333" s="40"/>
      <c r="X2333" s="40"/>
      <c r="Y2333" s="40"/>
    </row>
    <row r="2334" spans="1:25" ht="15" customHeight="1" x14ac:dyDescent="0.2">
      <c r="A2334" s="40"/>
      <c r="B2334" s="274" t="s">
        <v>347</v>
      </c>
      <c r="C2334" s="296" t="s">
        <v>3909</v>
      </c>
      <c r="D2334" s="274" t="s">
        <v>143</v>
      </c>
      <c r="E2334" s="274" t="s">
        <v>2044</v>
      </c>
      <c r="F2334" s="404" t="s">
        <v>348</v>
      </c>
      <c r="G2334" s="404"/>
      <c r="H2334" s="295" t="s">
        <v>41</v>
      </c>
      <c r="I2334" s="298">
        <v>0.64349999999999996</v>
      </c>
      <c r="J2334" s="297" t="s">
        <v>2590</v>
      </c>
      <c r="K2334" s="280" t="s">
        <v>2591</v>
      </c>
      <c r="O2334" s="40"/>
      <c r="P2334" s="40"/>
      <c r="Q2334" s="40"/>
      <c r="R2334" s="40"/>
      <c r="S2334" s="40"/>
      <c r="T2334" s="40"/>
      <c r="U2334" s="40"/>
      <c r="V2334" s="40"/>
      <c r="W2334" s="40"/>
      <c r="X2334" s="40"/>
      <c r="Y2334" s="40"/>
    </row>
    <row r="2335" spans="1:25" ht="15" customHeight="1" x14ac:dyDescent="0.2">
      <c r="A2335" s="40"/>
      <c r="B2335" s="274" t="s">
        <v>347</v>
      </c>
      <c r="C2335" s="296" t="s">
        <v>3596</v>
      </c>
      <c r="D2335" s="274" t="s">
        <v>143</v>
      </c>
      <c r="E2335" s="274" t="s">
        <v>2437</v>
      </c>
      <c r="F2335" s="404" t="s">
        <v>348</v>
      </c>
      <c r="G2335" s="404"/>
      <c r="H2335" s="295" t="s">
        <v>165</v>
      </c>
      <c r="I2335" s="298">
        <v>1.2021864E-2</v>
      </c>
      <c r="J2335" s="297" t="s">
        <v>3597</v>
      </c>
      <c r="K2335" s="280" t="s">
        <v>2123</v>
      </c>
      <c r="O2335" s="40"/>
      <c r="P2335" s="40"/>
      <c r="Q2335" s="40"/>
      <c r="R2335" s="40"/>
      <c r="S2335" s="40"/>
      <c r="T2335" s="40"/>
      <c r="U2335" s="40"/>
      <c r="V2335" s="40"/>
      <c r="W2335" s="40"/>
      <c r="X2335" s="40"/>
      <c r="Y2335" s="40"/>
    </row>
    <row r="2336" spans="1:25" ht="15" customHeight="1" x14ac:dyDescent="0.2">
      <c r="A2336" s="40"/>
      <c r="B2336" s="274" t="s">
        <v>347</v>
      </c>
      <c r="C2336" s="296" t="s">
        <v>3645</v>
      </c>
      <c r="D2336" s="274" t="s">
        <v>143</v>
      </c>
      <c r="E2336" s="274" t="s">
        <v>1161</v>
      </c>
      <c r="F2336" s="404" t="s">
        <v>348</v>
      </c>
      <c r="G2336" s="404"/>
      <c r="H2336" s="295" t="s">
        <v>165</v>
      </c>
      <c r="I2336" s="298">
        <v>1.714026864</v>
      </c>
      <c r="J2336" s="297" t="s">
        <v>2143</v>
      </c>
      <c r="K2336" s="280" t="s">
        <v>3911</v>
      </c>
      <c r="O2336" s="40"/>
      <c r="P2336" s="40"/>
      <c r="Q2336" s="40"/>
      <c r="R2336" s="40"/>
      <c r="S2336" s="40"/>
      <c r="T2336" s="40"/>
      <c r="U2336" s="40"/>
      <c r="V2336" s="40"/>
      <c r="W2336" s="40"/>
      <c r="X2336" s="40"/>
      <c r="Y2336" s="40"/>
    </row>
    <row r="2337" spans="1:25" ht="15" customHeight="1" x14ac:dyDescent="0.2">
      <c r="A2337" s="40"/>
      <c r="B2337" s="274" t="s">
        <v>347</v>
      </c>
      <c r="C2337" s="296" t="s">
        <v>3732</v>
      </c>
      <c r="D2337" s="274" t="s">
        <v>143</v>
      </c>
      <c r="E2337" s="274" t="s">
        <v>3733</v>
      </c>
      <c r="F2337" s="404" t="s">
        <v>348</v>
      </c>
      <c r="G2337" s="404"/>
      <c r="H2337" s="295" t="s">
        <v>59</v>
      </c>
      <c r="I2337" s="298">
        <v>3.3857999999999999E-2</v>
      </c>
      <c r="J2337" s="297" t="s">
        <v>3734</v>
      </c>
      <c r="K2337" s="280" t="s">
        <v>2541</v>
      </c>
      <c r="O2337" s="40"/>
      <c r="P2337" s="40"/>
      <c r="Q2337" s="40"/>
      <c r="R2337" s="40"/>
      <c r="S2337" s="40"/>
      <c r="T2337" s="40"/>
      <c r="U2337" s="40"/>
      <c r="V2337" s="40"/>
      <c r="W2337" s="40"/>
      <c r="X2337" s="40"/>
      <c r="Y2337" s="40"/>
    </row>
    <row r="2338" spans="1:25" ht="15" customHeight="1" x14ac:dyDescent="0.2">
      <c r="A2338" s="40"/>
      <c r="B2338" s="274" t="s">
        <v>347</v>
      </c>
      <c r="C2338" s="296" t="s">
        <v>3635</v>
      </c>
      <c r="D2338" s="274" t="s">
        <v>143</v>
      </c>
      <c r="E2338" s="274" t="s">
        <v>1169</v>
      </c>
      <c r="F2338" s="404" t="s">
        <v>348</v>
      </c>
      <c r="G2338" s="404"/>
      <c r="H2338" s="295" t="s">
        <v>165</v>
      </c>
      <c r="I2338" s="298">
        <v>3.6065592E-2</v>
      </c>
      <c r="J2338" s="297" t="s">
        <v>1868</v>
      </c>
      <c r="K2338" s="280" t="s">
        <v>2199</v>
      </c>
      <c r="O2338" s="40"/>
      <c r="P2338" s="40"/>
      <c r="Q2338" s="40"/>
      <c r="R2338" s="40"/>
      <c r="S2338" s="40"/>
      <c r="T2338" s="40"/>
      <c r="U2338" s="40"/>
      <c r="V2338" s="40"/>
      <c r="W2338" s="40"/>
      <c r="X2338" s="40"/>
      <c r="Y2338" s="40"/>
    </row>
    <row r="2339" spans="1:25" ht="15" customHeight="1" x14ac:dyDescent="0.2">
      <c r="A2339" s="40"/>
      <c r="B2339" s="274" t="s">
        <v>347</v>
      </c>
      <c r="C2339" s="296" t="s">
        <v>3653</v>
      </c>
      <c r="D2339" s="274" t="s">
        <v>143</v>
      </c>
      <c r="E2339" s="274" t="s">
        <v>1172</v>
      </c>
      <c r="F2339" s="404" t="s">
        <v>348</v>
      </c>
      <c r="G2339" s="404"/>
      <c r="H2339" s="295" t="s">
        <v>165</v>
      </c>
      <c r="I2339" s="298">
        <v>3.6266400000000001E-4</v>
      </c>
      <c r="J2339" s="297" t="s">
        <v>2157</v>
      </c>
      <c r="K2339" s="280" t="s">
        <v>2117</v>
      </c>
      <c r="O2339" s="40"/>
      <c r="P2339" s="40"/>
      <c r="Q2339" s="40"/>
      <c r="R2339" s="40"/>
      <c r="S2339" s="40"/>
      <c r="T2339" s="40"/>
      <c r="U2339" s="40"/>
      <c r="V2339" s="40"/>
      <c r="W2339" s="40"/>
      <c r="X2339" s="40"/>
      <c r="Y2339" s="40"/>
    </row>
    <row r="2340" spans="1:25" ht="15" customHeight="1" x14ac:dyDescent="0.2">
      <c r="A2340" s="40"/>
      <c r="B2340" s="274" t="s">
        <v>347</v>
      </c>
      <c r="C2340" s="296" t="s">
        <v>3938</v>
      </c>
      <c r="D2340" s="274" t="s">
        <v>143</v>
      </c>
      <c r="E2340" s="274" t="s">
        <v>2582</v>
      </c>
      <c r="F2340" s="404" t="s">
        <v>586</v>
      </c>
      <c r="G2340" s="404"/>
      <c r="H2340" s="295" t="s">
        <v>578</v>
      </c>
      <c r="I2340" s="298">
        <v>0.16755999999999999</v>
      </c>
      <c r="J2340" s="297" t="s">
        <v>3640</v>
      </c>
      <c r="K2340" s="280" t="s">
        <v>3939</v>
      </c>
      <c r="O2340" s="40"/>
      <c r="P2340" s="40"/>
      <c r="Q2340" s="40"/>
      <c r="R2340" s="40"/>
      <c r="S2340" s="40"/>
      <c r="T2340" s="40"/>
      <c r="U2340" s="40"/>
      <c r="V2340" s="40"/>
      <c r="W2340" s="40"/>
      <c r="X2340" s="40"/>
      <c r="Y2340" s="40"/>
    </row>
    <row r="2341" spans="1:25" ht="15" customHeight="1" x14ac:dyDescent="0.2">
      <c r="A2341" s="40"/>
      <c r="B2341" s="274" t="s">
        <v>347</v>
      </c>
      <c r="C2341" s="296" t="s">
        <v>3598</v>
      </c>
      <c r="D2341" s="274" t="s">
        <v>143</v>
      </c>
      <c r="E2341" s="274" t="s">
        <v>1159</v>
      </c>
      <c r="F2341" s="404" t="s">
        <v>348</v>
      </c>
      <c r="G2341" s="404"/>
      <c r="H2341" s="295" t="s">
        <v>165</v>
      </c>
      <c r="I2341" s="298">
        <v>3.005466E-2</v>
      </c>
      <c r="J2341" s="297" t="s">
        <v>3599</v>
      </c>
      <c r="K2341" s="280" t="s">
        <v>3743</v>
      </c>
      <c r="O2341" s="40"/>
      <c r="P2341" s="40"/>
      <c r="Q2341" s="40"/>
      <c r="R2341" s="40"/>
      <c r="S2341" s="40"/>
      <c r="T2341" s="40"/>
      <c r="U2341" s="40"/>
      <c r="V2341" s="40"/>
      <c r="W2341" s="40"/>
      <c r="X2341" s="40"/>
      <c r="Y2341" s="40"/>
    </row>
    <row r="2342" spans="1:25" ht="15" customHeight="1" x14ac:dyDescent="0.2">
      <c r="A2342" s="40"/>
      <c r="B2342" s="274" t="s">
        <v>347</v>
      </c>
      <c r="C2342" s="296" t="s">
        <v>3591</v>
      </c>
      <c r="D2342" s="274" t="s">
        <v>143</v>
      </c>
      <c r="E2342" s="274" t="s">
        <v>1183</v>
      </c>
      <c r="F2342" s="404" t="s">
        <v>348</v>
      </c>
      <c r="G2342" s="404"/>
      <c r="H2342" s="295" t="s">
        <v>165</v>
      </c>
      <c r="I2342" s="298">
        <v>1.9956599999999998E-3</v>
      </c>
      <c r="J2342" s="297" t="s">
        <v>3592</v>
      </c>
      <c r="K2342" s="280" t="s">
        <v>2144</v>
      </c>
      <c r="O2342" s="40"/>
      <c r="P2342" s="40"/>
      <c r="Q2342" s="40"/>
      <c r="R2342" s="40"/>
      <c r="S2342" s="40"/>
      <c r="T2342" s="40"/>
      <c r="U2342" s="40"/>
      <c r="V2342" s="40"/>
      <c r="W2342" s="40"/>
      <c r="X2342" s="40"/>
      <c r="Y2342" s="40"/>
    </row>
    <row r="2343" spans="1:25" ht="15" customHeight="1" x14ac:dyDescent="0.2">
      <c r="A2343" s="40"/>
      <c r="B2343" s="274" t="s">
        <v>347</v>
      </c>
      <c r="C2343" s="296" t="s">
        <v>3594</v>
      </c>
      <c r="D2343" s="274" t="s">
        <v>143</v>
      </c>
      <c r="E2343" s="274" t="s">
        <v>1171</v>
      </c>
      <c r="F2343" s="404" t="s">
        <v>348</v>
      </c>
      <c r="G2343" s="404"/>
      <c r="H2343" s="295" t="s">
        <v>165</v>
      </c>
      <c r="I2343" s="298">
        <v>2.8128480000000002E-3</v>
      </c>
      <c r="J2343" s="297" t="s">
        <v>2139</v>
      </c>
      <c r="K2343" s="280" t="s">
        <v>2179</v>
      </c>
      <c r="O2343" s="40"/>
      <c r="P2343" s="40"/>
      <c r="Q2343" s="40"/>
      <c r="R2343" s="40"/>
      <c r="S2343" s="40"/>
      <c r="T2343" s="40"/>
      <c r="U2343" s="40"/>
      <c r="V2343" s="40"/>
      <c r="W2343" s="40"/>
      <c r="X2343" s="40"/>
      <c r="Y2343" s="40"/>
    </row>
    <row r="2344" spans="1:25" ht="15" customHeight="1" x14ac:dyDescent="0.2">
      <c r="A2344" s="40"/>
      <c r="B2344" s="274" t="s">
        <v>347</v>
      </c>
      <c r="C2344" s="296" t="s">
        <v>3636</v>
      </c>
      <c r="D2344" s="274" t="s">
        <v>143</v>
      </c>
      <c r="E2344" s="274" t="s">
        <v>2432</v>
      </c>
      <c r="F2344" s="404" t="s">
        <v>348</v>
      </c>
      <c r="G2344" s="404"/>
      <c r="H2344" s="295" t="s">
        <v>2433</v>
      </c>
      <c r="I2344" s="298">
        <v>1.5847819999999999E-2</v>
      </c>
      <c r="J2344" s="297" t="s">
        <v>3637</v>
      </c>
      <c r="K2344" s="280" t="s">
        <v>3912</v>
      </c>
      <c r="O2344" s="40"/>
      <c r="P2344" s="40"/>
      <c r="Q2344" s="40"/>
      <c r="R2344" s="40"/>
      <c r="S2344" s="40"/>
      <c r="T2344" s="40"/>
      <c r="U2344" s="40"/>
      <c r="V2344" s="40"/>
      <c r="W2344" s="40"/>
      <c r="X2344" s="40"/>
      <c r="Y2344" s="40"/>
    </row>
    <row r="2345" spans="1:25" ht="15" customHeight="1" x14ac:dyDescent="0.2">
      <c r="A2345" s="40"/>
      <c r="B2345" s="274" t="s">
        <v>347</v>
      </c>
      <c r="C2345" s="296" t="s">
        <v>3902</v>
      </c>
      <c r="D2345" s="274" t="s">
        <v>143</v>
      </c>
      <c r="E2345" s="274" t="s">
        <v>1827</v>
      </c>
      <c r="F2345" s="404" t="s">
        <v>348</v>
      </c>
      <c r="G2345" s="404"/>
      <c r="H2345" s="295" t="s">
        <v>242</v>
      </c>
      <c r="I2345" s="298">
        <v>0.58499999999999996</v>
      </c>
      <c r="J2345" s="297" t="s">
        <v>2578</v>
      </c>
      <c r="K2345" s="280" t="s">
        <v>2149</v>
      </c>
      <c r="O2345" s="40"/>
      <c r="P2345" s="40"/>
      <c r="Q2345" s="40"/>
      <c r="R2345" s="40"/>
      <c r="S2345" s="40"/>
      <c r="T2345" s="40"/>
      <c r="U2345" s="40"/>
      <c r="V2345" s="40"/>
      <c r="W2345" s="40"/>
      <c r="X2345" s="40"/>
      <c r="Y2345" s="40"/>
    </row>
    <row r="2346" spans="1:25" ht="15" customHeight="1" x14ac:dyDescent="0.2">
      <c r="A2346" s="40"/>
      <c r="B2346" s="274" t="s">
        <v>347</v>
      </c>
      <c r="C2346" s="296" t="s">
        <v>3615</v>
      </c>
      <c r="D2346" s="274" t="s">
        <v>143</v>
      </c>
      <c r="E2346" s="274" t="s">
        <v>2418</v>
      </c>
      <c r="F2346" s="404" t="s">
        <v>586</v>
      </c>
      <c r="G2346" s="404"/>
      <c r="H2346" s="295" t="s">
        <v>578</v>
      </c>
      <c r="I2346" s="298">
        <v>14.06424</v>
      </c>
      <c r="J2346" s="297" t="s">
        <v>2419</v>
      </c>
      <c r="K2346" s="280" t="s">
        <v>3905</v>
      </c>
      <c r="O2346" s="40"/>
      <c r="P2346" s="40"/>
      <c r="Q2346" s="40"/>
      <c r="R2346" s="40"/>
      <c r="S2346" s="40"/>
      <c r="T2346" s="40"/>
      <c r="U2346" s="40"/>
      <c r="V2346" s="40"/>
      <c r="W2346" s="40"/>
      <c r="X2346" s="40"/>
      <c r="Y2346" s="40"/>
    </row>
    <row r="2347" spans="1:25" ht="15" customHeight="1" x14ac:dyDescent="0.2">
      <c r="A2347" s="40"/>
      <c r="B2347" s="274" t="s">
        <v>347</v>
      </c>
      <c r="C2347" s="296" t="s">
        <v>3654</v>
      </c>
      <c r="D2347" s="274" t="s">
        <v>143</v>
      </c>
      <c r="E2347" s="274" t="s">
        <v>1822</v>
      </c>
      <c r="F2347" s="404" t="s">
        <v>348</v>
      </c>
      <c r="G2347" s="404"/>
      <c r="H2347" s="295" t="s">
        <v>165</v>
      </c>
      <c r="I2347" s="298">
        <v>1.81332E-4</v>
      </c>
      <c r="J2347" s="297" t="s">
        <v>2155</v>
      </c>
      <c r="K2347" s="280" t="s">
        <v>2117</v>
      </c>
      <c r="O2347" s="40"/>
      <c r="P2347" s="40"/>
      <c r="Q2347" s="40"/>
      <c r="R2347" s="40"/>
      <c r="S2347" s="40"/>
      <c r="T2347" s="40"/>
      <c r="U2347" s="40"/>
      <c r="V2347" s="40"/>
      <c r="W2347" s="40"/>
      <c r="X2347" s="40"/>
      <c r="Y2347" s="40"/>
    </row>
    <row r="2348" spans="1:25" ht="15" customHeight="1" x14ac:dyDescent="0.2">
      <c r="A2348" s="40"/>
      <c r="B2348" s="274" t="s">
        <v>347</v>
      </c>
      <c r="C2348" s="296" t="s">
        <v>3919</v>
      </c>
      <c r="D2348" s="274" t="s">
        <v>143</v>
      </c>
      <c r="E2348" s="274" t="s">
        <v>2579</v>
      </c>
      <c r="F2348" s="404" t="s">
        <v>348</v>
      </c>
      <c r="G2348" s="404"/>
      <c r="H2348" s="295" t="s">
        <v>900</v>
      </c>
      <c r="I2348" s="298">
        <v>16.707599999999999</v>
      </c>
      <c r="J2348" s="297" t="s">
        <v>2198</v>
      </c>
      <c r="K2348" s="280" t="s">
        <v>3920</v>
      </c>
      <c r="O2348" s="40"/>
      <c r="P2348" s="40"/>
      <c r="Q2348" s="40"/>
      <c r="R2348" s="40"/>
      <c r="S2348" s="40"/>
      <c r="T2348" s="40"/>
      <c r="U2348" s="40"/>
      <c r="V2348" s="40"/>
      <c r="W2348" s="40"/>
      <c r="X2348" s="40"/>
      <c r="Y2348" s="40"/>
    </row>
    <row r="2349" spans="1:25" ht="15" customHeight="1" x14ac:dyDescent="0.2">
      <c r="A2349" s="40"/>
      <c r="B2349" s="274" t="s">
        <v>347</v>
      </c>
      <c r="C2349" s="296" t="s">
        <v>3642</v>
      </c>
      <c r="D2349" s="274" t="s">
        <v>143</v>
      </c>
      <c r="E2349" s="274" t="s">
        <v>3643</v>
      </c>
      <c r="F2349" s="404" t="s">
        <v>586</v>
      </c>
      <c r="G2349" s="404"/>
      <c r="H2349" s="295" t="s">
        <v>578</v>
      </c>
      <c r="I2349" s="298">
        <v>1.81332</v>
      </c>
      <c r="J2349" s="297" t="s">
        <v>3640</v>
      </c>
      <c r="K2349" s="280" t="s">
        <v>3935</v>
      </c>
      <c r="O2349" s="40"/>
      <c r="P2349" s="40"/>
      <c r="Q2349" s="40"/>
      <c r="R2349" s="40"/>
      <c r="S2349" s="40"/>
      <c r="T2349" s="40"/>
      <c r="U2349" s="40"/>
      <c r="V2349" s="40"/>
      <c r="W2349" s="40"/>
      <c r="X2349" s="40"/>
      <c r="Y2349" s="40"/>
    </row>
    <row r="2350" spans="1:25" ht="15" customHeight="1" x14ac:dyDescent="0.2">
      <c r="A2350" s="40"/>
      <c r="B2350" s="274" t="s">
        <v>347</v>
      </c>
      <c r="C2350" s="296" t="s">
        <v>3611</v>
      </c>
      <c r="D2350" s="274" t="s">
        <v>143</v>
      </c>
      <c r="E2350" s="274" t="s">
        <v>1190</v>
      </c>
      <c r="F2350" s="404" t="s">
        <v>348</v>
      </c>
      <c r="G2350" s="404"/>
      <c r="H2350" s="295" t="s">
        <v>197</v>
      </c>
      <c r="I2350" s="298">
        <v>2.7939240000000001E-3</v>
      </c>
      <c r="J2350" s="297" t="s">
        <v>2154</v>
      </c>
      <c r="K2350" s="280" t="s">
        <v>2144</v>
      </c>
      <c r="O2350" s="40"/>
      <c r="P2350" s="40"/>
      <c r="Q2350" s="40"/>
      <c r="R2350" s="40"/>
      <c r="S2350" s="40"/>
      <c r="T2350" s="40"/>
      <c r="U2350" s="40"/>
      <c r="V2350" s="40"/>
      <c r="W2350" s="40"/>
      <c r="X2350" s="40"/>
      <c r="Y2350" s="40"/>
    </row>
    <row r="2351" spans="1:25" ht="15" customHeight="1" x14ac:dyDescent="0.2">
      <c r="A2351" s="40"/>
      <c r="B2351" s="274" t="s">
        <v>347</v>
      </c>
      <c r="C2351" s="296" t="s">
        <v>3586</v>
      </c>
      <c r="D2351" s="274" t="s">
        <v>143</v>
      </c>
      <c r="E2351" s="274" t="s">
        <v>1162</v>
      </c>
      <c r="F2351" s="404" t="s">
        <v>348</v>
      </c>
      <c r="G2351" s="404"/>
      <c r="H2351" s="295" t="s">
        <v>165</v>
      </c>
      <c r="I2351" s="298">
        <v>4.2192719999999996E-3</v>
      </c>
      <c r="J2351" s="297" t="s">
        <v>2140</v>
      </c>
      <c r="K2351" s="280" t="s">
        <v>2124</v>
      </c>
      <c r="O2351" s="40"/>
      <c r="P2351" s="40"/>
      <c r="Q2351" s="40"/>
      <c r="R2351" s="40"/>
      <c r="S2351" s="40"/>
      <c r="T2351" s="40"/>
      <c r="U2351" s="40"/>
      <c r="V2351" s="40"/>
      <c r="W2351" s="40"/>
      <c r="X2351" s="40"/>
      <c r="Y2351" s="40"/>
    </row>
    <row r="2352" spans="1:25" ht="15" customHeight="1" x14ac:dyDescent="0.2">
      <c r="A2352" s="40"/>
      <c r="B2352" s="274" t="s">
        <v>347</v>
      </c>
      <c r="C2352" s="296" t="s">
        <v>3646</v>
      </c>
      <c r="D2352" s="274" t="s">
        <v>143</v>
      </c>
      <c r="E2352" s="274" t="s">
        <v>3647</v>
      </c>
      <c r="F2352" s="404" t="s">
        <v>348</v>
      </c>
      <c r="G2352" s="404"/>
      <c r="H2352" s="295" t="s">
        <v>1160</v>
      </c>
      <c r="I2352" s="298">
        <v>1.5847819999999999E-2</v>
      </c>
      <c r="J2352" s="297" t="s">
        <v>3648</v>
      </c>
      <c r="K2352" s="280" t="s">
        <v>2179</v>
      </c>
      <c r="O2352" s="40"/>
      <c r="P2352" s="40"/>
      <c r="Q2352" s="40"/>
      <c r="R2352" s="40"/>
      <c r="S2352" s="40"/>
      <c r="T2352" s="40"/>
      <c r="U2352" s="40"/>
      <c r="V2352" s="40"/>
      <c r="W2352" s="40"/>
      <c r="X2352" s="40"/>
      <c r="Y2352" s="40"/>
    </row>
    <row r="2353" spans="1:25" ht="15" customHeight="1" x14ac:dyDescent="0.2">
      <c r="A2353" s="40"/>
      <c r="B2353" s="274" t="s">
        <v>347</v>
      </c>
      <c r="C2353" s="296" t="s">
        <v>3595</v>
      </c>
      <c r="D2353" s="274" t="s">
        <v>143</v>
      </c>
      <c r="E2353" s="274" t="s">
        <v>1825</v>
      </c>
      <c r="F2353" s="404" t="s">
        <v>364</v>
      </c>
      <c r="G2353" s="404"/>
      <c r="H2353" s="295" t="s">
        <v>165</v>
      </c>
      <c r="I2353" s="298">
        <v>1.81332E-4</v>
      </c>
      <c r="J2353" s="297" t="s">
        <v>2152</v>
      </c>
      <c r="K2353" s="280" t="s">
        <v>2170</v>
      </c>
      <c r="O2353" s="40"/>
      <c r="P2353" s="40"/>
      <c r="Q2353" s="40"/>
      <c r="R2353" s="40"/>
      <c r="S2353" s="40"/>
      <c r="T2353" s="40"/>
      <c r="U2353" s="40"/>
      <c r="V2353" s="40"/>
      <c r="W2353" s="40"/>
      <c r="X2353" s="40"/>
      <c r="Y2353" s="40"/>
    </row>
    <row r="2354" spans="1:25" ht="15" customHeight="1" x14ac:dyDescent="0.2">
      <c r="A2354" s="40"/>
      <c r="B2354" s="274" t="s">
        <v>347</v>
      </c>
      <c r="C2354" s="296" t="s">
        <v>3915</v>
      </c>
      <c r="D2354" s="274" t="s">
        <v>143</v>
      </c>
      <c r="E2354" s="274" t="s">
        <v>2034</v>
      </c>
      <c r="F2354" s="404" t="s">
        <v>348</v>
      </c>
      <c r="G2354" s="404"/>
      <c r="H2354" s="295" t="s">
        <v>165</v>
      </c>
      <c r="I2354" s="298">
        <v>122.4</v>
      </c>
      <c r="J2354" s="297" t="s">
        <v>3532</v>
      </c>
      <c r="K2354" s="280" t="s">
        <v>3916</v>
      </c>
      <c r="O2354" s="40"/>
      <c r="P2354" s="40"/>
      <c r="Q2354" s="40"/>
      <c r="R2354" s="40"/>
      <c r="S2354" s="40"/>
      <c r="T2354" s="40"/>
      <c r="U2354" s="40"/>
      <c r="V2354" s="40"/>
      <c r="W2354" s="40"/>
      <c r="X2354" s="40"/>
      <c r="Y2354" s="40"/>
    </row>
    <row r="2355" spans="1:25" ht="15" customHeight="1" thickBot="1" x14ac:dyDescent="0.25">
      <c r="A2355" s="40"/>
      <c r="B2355" s="274" t="s">
        <v>347</v>
      </c>
      <c r="C2355" s="296" t="s">
        <v>3605</v>
      </c>
      <c r="D2355" s="274" t="s">
        <v>143</v>
      </c>
      <c r="E2355" s="274" t="s">
        <v>1192</v>
      </c>
      <c r="F2355" s="404" t="s">
        <v>348</v>
      </c>
      <c r="G2355" s="404"/>
      <c r="H2355" s="295" t="s">
        <v>165</v>
      </c>
      <c r="I2355" s="298">
        <v>7.9826400000000003E-4</v>
      </c>
      <c r="J2355" s="297" t="s">
        <v>2153</v>
      </c>
      <c r="K2355" s="280" t="s">
        <v>2135</v>
      </c>
      <c r="O2355" s="40"/>
      <c r="P2355" s="40"/>
      <c r="Q2355" s="40"/>
      <c r="R2355" s="40"/>
      <c r="S2355" s="40"/>
      <c r="T2355" s="40"/>
      <c r="U2355" s="40"/>
      <c r="V2355" s="40"/>
      <c r="W2355" s="40"/>
      <c r="X2355" s="40"/>
      <c r="Y2355" s="40"/>
    </row>
    <row r="2356" spans="1:25" ht="15" customHeight="1" thickTop="1" x14ac:dyDescent="0.2">
      <c r="A2356" s="40"/>
      <c r="B2356" s="274" t="s">
        <v>347</v>
      </c>
      <c r="C2356" s="296" t="s">
        <v>3944</v>
      </c>
      <c r="D2356" s="274" t="s">
        <v>143</v>
      </c>
      <c r="E2356" s="274" t="s">
        <v>2037</v>
      </c>
      <c r="F2356" s="404" t="s">
        <v>348</v>
      </c>
      <c r="G2356" s="404"/>
      <c r="H2356" s="295" t="s">
        <v>900</v>
      </c>
      <c r="I2356" s="298">
        <v>1.73</v>
      </c>
      <c r="J2356" s="297" t="s">
        <v>3945</v>
      </c>
      <c r="K2356" s="280" t="s">
        <v>3946</v>
      </c>
      <c r="L2356" s="184"/>
      <c r="O2356" s="40"/>
      <c r="P2356" s="40"/>
      <c r="Q2356" s="40"/>
      <c r="R2356" s="40"/>
      <c r="S2356" s="40"/>
      <c r="T2356" s="40"/>
      <c r="U2356" s="40"/>
      <c r="V2356" s="40"/>
      <c r="W2356" s="40"/>
      <c r="X2356" s="40"/>
      <c r="Y2356" s="40"/>
    </row>
    <row r="2357" spans="1:25" ht="15" customHeight="1" x14ac:dyDescent="0.2">
      <c r="A2357" s="40"/>
      <c r="B2357" s="274" t="s">
        <v>347</v>
      </c>
      <c r="C2357" s="296" t="s">
        <v>3639</v>
      </c>
      <c r="D2357" s="274" t="s">
        <v>143</v>
      </c>
      <c r="E2357" s="274" t="s">
        <v>2427</v>
      </c>
      <c r="F2357" s="404" t="s">
        <v>586</v>
      </c>
      <c r="G2357" s="404"/>
      <c r="H2357" s="295" t="s">
        <v>578</v>
      </c>
      <c r="I2357" s="298">
        <v>3.99132</v>
      </c>
      <c r="J2357" s="297" t="s">
        <v>3640</v>
      </c>
      <c r="K2357" s="280" t="s">
        <v>3922</v>
      </c>
      <c r="L2357" s="180"/>
      <c r="O2357" s="40"/>
      <c r="P2357" s="40"/>
      <c r="Q2357" s="40"/>
      <c r="R2357" s="40"/>
      <c r="S2357" s="40"/>
      <c r="T2357" s="40"/>
      <c r="U2357" s="40"/>
      <c r="V2357" s="40"/>
      <c r="W2357" s="40"/>
      <c r="X2357" s="40"/>
      <c r="Y2357" s="40"/>
    </row>
    <row r="2358" spans="1:25" ht="15" customHeight="1" x14ac:dyDescent="0.2">
      <c r="A2358" s="40"/>
      <c r="B2358" s="274" t="s">
        <v>347</v>
      </c>
      <c r="C2358" s="296" t="s">
        <v>3632</v>
      </c>
      <c r="D2358" s="274" t="s">
        <v>143</v>
      </c>
      <c r="E2358" s="274" t="s">
        <v>1193</v>
      </c>
      <c r="F2358" s="404" t="s">
        <v>348</v>
      </c>
      <c r="G2358" s="404"/>
      <c r="H2358" s="295" t="s">
        <v>165</v>
      </c>
      <c r="I2358" s="298">
        <v>1.5965280000000001E-3</v>
      </c>
      <c r="J2358" s="297" t="s">
        <v>2159</v>
      </c>
      <c r="K2358" s="280" t="s">
        <v>2144</v>
      </c>
      <c r="L2358" s="178"/>
      <c r="O2358" s="40"/>
      <c r="P2358" s="40"/>
      <c r="Q2358" s="40"/>
      <c r="R2358" s="40"/>
      <c r="S2358" s="40"/>
      <c r="T2358" s="40"/>
      <c r="U2358" s="40"/>
      <c r="V2358" s="40"/>
      <c r="W2358" s="40"/>
      <c r="X2358" s="40"/>
      <c r="Y2358" s="40"/>
    </row>
    <row r="2359" spans="1:25" ht="15" customHeight="1" x14ac:dyDescent="0.2">
      <c r="A2359" s="40"/>
      <c r="B2359" s="274" t="s">
        <v>347</v>
      </c>
      <c r="C2359" s="296" t="s">
        <v>3626</v>
      </c>
      <c r="D2359" s="274" t="s">
        <v>143</v>
      </c>
      <c r="E2359" s="274" t="s">
        <v>2434</v>
      </c>
      <c r="F2359" s="404" t="s">
        <v>348</v>
      </c>
      <c r="G2359" s="404"/>
      <c r="H2359" s="295" t="s">
        <v>2433</v>
      </c>
      <c r="I2359" s="298">
        <v>4.6083812000000002E-2</v>
      </c>
      <c r="J2359" s="297" t="s">
        <v>3627</v>
      </c>
      <c r="K2359" s="280" t="s">
        <v>2182</v>
      </c>
      <c r="L2359" s="182"/>
      <c r="O2359" s="40"/>
      <c r="P2359" s="40"/>
      <c r="Q2359" s="40"/>
      <c r="R2359" s="40"/>
      <c r="S2359" s="40"/>
      <c r="T2359" s="40"/>
      <c r="U2359" s="40"/>
      <c r="V2359" s="40"/>
      <c r="W2359" s="40"/>
      <c r="X2359" s="40"/>
      <c r="Y2359" s="40"/>
    </row>
    <row r="2360" spans="1:25" ht="15" customHeight="1" x14ac:dyDescent="0.2">
      <c r="A2360" s="40"/>
      <c r="B2360" s="274" t="s">
        <v>347</v>
      </c>
      <c r="C2360" s="296" t="s">
        <v>3913</v>
      </c>
      <c r="D2360" s="274" t="s">
        <v>143</v>
      </c>
      <c r="E2360" s="274" t="s">
        <v>2042</v>
      </c>
      <c r="F2360" s="404" t="s">
        <v>348</v>
      </c>
      <c r="G2360" s="404"/>
      <c r="H2360" s="295" t="s">
        <v>165</v>
      </c>
      <c r="I2360" s="298">
        <v>3.3512E-5</v>
      </c>
      <c r="J2360" s="297" t="s">
        <v>3914</v>
      </c>
      <c r="K2360" s="280" t="s">
        <v>2117</v>
      </c>
      <c r="L2360" s="182"/>
      <c r="O2360" s="40"/>
      <c r="P2360" s="40"/>
      <c r="Q2360" s="40"/>
      <c r="R2360" s="40"/>
      <c r="S2360" s="40"/>
      <c r="T2360" s="40"/>
      <c r="U2360" s="40"/>
      <c r="V2360" s="40"/>
      <c r="W2360" s="40"/>
      <c r="X2360" s="40"/>
      <c r="Y2360" s="40"/>
    </row>
    <row r="2361" spans="1:25" ht="15" customHeight="1" x14ac:dyDescent="0.2">
      <c r="A2361" s="40"/>
      <c r="B2361" s="274" t="s">
        <v>347</v>
      </c>
      <c r="C2361" s="296" t="s">
        <v>3633</v>
      </c>
      <c r="D2361" s="274" t="s">
        <v>143</v>
      </c>
      <c r="E2361" s="274" t="s">
        <v>1187</v>
      </c>
      <c r="F2361" s="404" t="s">
        <v>348</v>
      </c>
      <c r="G2361" s="404"/>
      <c r="H2361" s="295" t="s">
        <v>165</v>
      </c>
      <c r="I2361" s="298">
        <v>3.9913200000000001E-4</v>
      </c>
      <c r="J2361" s="297" t="s">
        <v>2150</v>
      </c>
      <c r="K2361" s="280" t="s">
        <v>2135</v>
      </c>
      <c r="L2361" s="185"/>
      <c r="O2361" s="40"/>
      <c r="P2361" s="40"/>
      <c r="Q2361" s="40"/>
      <c r="R2361" s="40"/>
      <c r="S2361" s="40"/>
      <c r="T2361" s="40"/>
      <c r="U2361" s="40"/>
      <c r="V2361" s="40"/>
      <c r="W2361" s="40"/>
      <c r="X2361" s="40"/>
      <c r="Y2361" s="40"/>
    </row>
    <row r="2362" spans="1:25" ht="15" customHeight="1" x14ac:dyDescent="0.2">
      <c r="A2362" s="40"/>
      <c r="B2362" s="274" t="s">
        <v>347</v>
      </c>
      <c r="C2362" s="296" t="s">
        <v>3584</v>
      </c>
      <c r="D2362" s="274" t="s">
        <v>143</v>
      </c>
      <c r="E2362" s="274" t="s">
        <v>1191</v>
      </c>
      <c r="F2362" s="404" t="s">
        <v>348</v>
      </c>
      <c r="G2362" s="404"/>
      <c r="H2362" s="295" t="s">
        <v>165</v>
      </c>
      <c r="I2362" s="298">
        <v>3.9913200000000001E-4</v>
      </c>
      <c r="J2362" s="297" t="s">
        <v>2156</v>
      </c>
      <c r="K2362" s="280" t="s">
        <v>2146</v>
      </c>
      <c r="L2362" s="185"/>
      <c r="O2362" s="40"/>
      <c r="P2362" s="40"/>
      <c r="Q2362" s="40"/>
      <c r="R2362" s="40"/>
      <c r="S2362" s="40"/>
      <c r="T2362" s="40"/>
      <c r="U2362" s="40"/>
      <c r="V2362" s="40"/>
      <c r="W2362" s="40"/>
      <c r="X2362" s="40"/>
      <c r="Y2362" s="40"/>
    </row>
    <row r="2363" spans="1:25" ht="15" customHeight="1" x14ac:dyDescent="0.2">
      <c r="A2363" s="40"/>
      <c r="B2363" s="274" t="s">
        <v>347</v>
      </c>
      <c r="C2363" s="296" t="s">
        <v>3600</v>
      </c>
      <c r="D2363" s="274" t="s">
        <v>143</v>
      </c>
      <c r="E2363" s="274" t="s">
        <v>1189</v>
      </c>
      <c r="F2363" s="404" t="s">
        <v>348</v>
      </c>
      <c r="G2363" s="404"/>
      <c r="H2363" s="295" t="s">
        <v>165</v>
      </c>
      <c r="I2363" s="298">
        <v>2.7939240000000001E-3</v>
      </c>
      <c r="J2363" s="297" t="s">
        <v>2148</v>
      </c>
      <c r="K2363" s="280" t="s">
        <v>2125</v>
      </c>
      <c r="L2363" s="185"/>
      <c r="O2363" s="40"/>
      <c r="P2363" s="40"/>
      <c r="Q2363" s="40"/>
      <c r="R2363" s="40"/>
      <c r="S2363" s="40"/>
      <c r="T2363" s="40"/>
      <c r="U2363" s="40"/>
      <c r="V2363" s="40"/>
      <c r="W2363" s="40"/>
      <c r="X2363" s="40"/>
      <c r="Y2363" s="40"/>
    </row>
    <row r="2364" spans="1:25" ht="15" customHeight="1" x14ac:dyDescent="0.2">
      <c r="A2364" s="40"/>
      <c r="B2364" s="274" t="s">
        <v>347</v>
      </c>
      <c r="C2364" s="296" t="s">
        <v>3682</v>
      </c>
      <c r="D2364" s="274" t="s">
        <v>143</v>
      </c>
      <c r="E2364" s="274" t="s">
        <v>2480</v>
      </c>
      <c r="F2364" s="404" t="s">
        <v>348</v>
      </c>
      <c r="G2364" s="404"/>
      <c r="H2364" s="295" t="s">
        <v>900</v>
      </c>
      <c r="I2364" s="298">
        <v>64.961910000000003</v>
      </c>
      <c r="J2364" s="297" t="s">
        <v>3683</v>
      </c>
      <c r="K2364" s="280" t="s">
        <v>3947</v>
      </c>
      <c r="L2364" s="185"/>
      <c r="O2364" s="40"/>
      <c r="P2364" s="40"/>
      <c r="Q2364" s="40"/>
      <c r="R2364" s="40"/>
      <c r="S2364" s="40"/>
      <c r="T2364" s="40"/>
      <c r="U2364" s="40"/>
      <c r="V2364" s="40"/>
      <c r="W2364" s="40"/>
      <c r="X2364" s="40"/>
      <c r="Y2364" s="40"/>
    </row>
    <row r="2365" spans="1:25" ht="15" customHeight="1" x14ac:dyDescent="0.2">
      <c r="A2365" s="40"/>
      <c r="B2365" s="274" t="s">
        <v>347</v>
      </c>
      <c r="C2365" s="296" t="s">
        <v>3923</v>
      </c>
      <c r="D2365" s="274" t="s">
        <v>143</v>
      </c>
      <c r="E2365" s="274" t="s">
        <v>2043</v>
      </c>
      <c r="F2365" s="404" t="s">
        <v>348</v>
      </c>
      <c r="G2365" s="404"/>
      <c r="H2365" s="295" t="s">
        <v>165</v>
      </c>
      <c r="I2365" s="298">
        <v>3.3512E-5</v>
      </c>
      <c r="J2365" s="297" t="s">
        <v>2587</v>
      </c>
      <c r="K2365" s="280" t="s">
        <v>2117</v>
      </c>
      <c r="L2365" s="183"/>
      <c r="O2365" s="40"/>
      <c r="P2365" s="40"/>
      <c r="Q2365" s="40"/>
      <c r="R2365" s="40"/>
      <c r="S2365" s="40"/>
      <c r="T2365" s="40"/>
      <c r="U2365" s="40"/>
      <c r="V2365" s="40"/>
      <c r="W2365" s="40"/>
      <c r="X2365" s="40"/>
      <c r="Y2365" s="40"/>
    </row>
    <row r="2366" spans="1:25" ht="15" customHeight="1" x14ac:dyDescent="0.2">
      <c r="A2366" s="40"/>
      <c r="B2366" s="274" t="s">
        <v>347</v>
      </c>
      <c r="C2366" s="296" t="s">
        <v>3917</v>
      </c>
      <c r="D2366" s="274" t="s">
        <v>143</v>
      </c>
      <c r="E2366" s="274" t="s">
        <v>2580</v>
      </c>
      <c r="F2366" s="404" t="s">
        <v>348</v>
      </c>
      <c r="G2366" s="404"/>
      <c r="H2366" s="295" t="s">
        <v>165</v>
      </c>
      <c r="I2366" s="298">
        <v>0.69199999999999995</v>
      </c>
      <c r="J2366" s="297" t="s">
        <v>3918</v>
      </c>
      <c r="K2366" s="280" t="s">
        <v>2171</v>
      </c>
      <c r="L2366" s="281"/>
      <c r="O2366" s="40"/>
      <c r="P2366" s="40"/>
      <c r="Q2366" s="40"/>
      <c r="R2366" s="40"/>
      <c r="S2366" s="40"/>
      <c r="T2366" s="40"/>
      <c r="U2366" s="40"/>
      <c r="V2366" s="40"/>
      <c r="W2366" s="40"/>
      <c r="X2366" s="40"/>
      <c r="Y2366" s="40"/>
    </row>
    <row r="2367" spans="1:25" ht="15" customHeight="1" x14ac:dyDescent="0.2">
      <c r="A2367" s="40"/>
      <c r="B2367" s="274" t="s">
        <v>347</v>
      </c>
      <c r="C2367" s="296" t="s">
        <v>3926</v>
      </c>
      <c r="D2367" s="274" t="s">
        <v>143</v>
      </c>
      <c r="E2367" s="274" t="s">
        <v>2584</v>
      </c>
      <c r="F2367" s="404" t="s">
        <v>348</v>
      </c>
      <c r="G2367" s="404"/>
      <c r="H2367" s="295" t="s">
        <v>242</v>
      </c>
      <c r="I2367" s="298">
        <v>2.34</v>
      </c>
      <c r="J2367" s="297" t="s">
        <v>3927</v>
      </c>
      <c r="K2367" s="280" t="s">
        <v>3928</v>
      </c>
      <c r="L2367" s="281"/>
      <c r="O2367" s="40"/>
      <c r="P2367" s="40"/>
      <c r="Q2367" s="40"/>
      <c r="R2367" s="40"/>
      <c r="S2367" s="40"/>
      <c r="T2367" s="40"/>
      <c r="U2367" s="40"/>
      <c r="V2367" s="40"/>
      <c r="W2367" s="40"/>
      <c r="X2367" s="40"/>
      <c r="Y2367" s="40"/>
    </row>
    <row r="2368" spans="1:25" ht="15" customHeight="1" x14ac:dyDescent="0.2">
      <c r="A2368" s="40"/>
      <c r="B2368" s="274" t="s">
        <v>347</v>
      </c>
      <c r="C2368" s="296" t="s">
        <v>3686</v>
      </c>
      <c r="D2368" s="274" t="s">
        <v>143</v>
      </c>
      <c r="E2368" s="274" t="s">
        <v>3687</v>
      </c>
      <c r="F2368" s="404" t="s">
        <v>348</v>
      </c>
      <c r="G2368" s="404"/>
      <c r="H2368" s="295" t="s">
        <v>59</v>
      </c>
      <c r="I2368" s="298">
        <v>0.2619648</v>
      </c>
      <c r="J2368" s="297" t="s">
        <v>3688</v>
      </c>
      <c r="K2368" s="280" t="s">
        <v>3943</v>
      </c>
      <c r="L2368" s="281"/>
      <c r="O2368" s="40"/>
      <c r="P2368" s="40"/>
      <c r="Q2368" s="40"/>
      <c r="R2368" s="40"/>
      <c r="S2368" s="40"/>
      <c r="T2368" s="40"/>
      <c r="U2368" s="40"/>
      <c r="V2368" s="40"/>
      <c r="W2368" s="40"/>
      <c r="X2368" s="40"/>
      <c r="Y2368" s="40"/>
    </row>
    <row r="2369" spans="1:25" ht="15" customHeight="1" x14ac:dyDescent="0.2">
      <c r="A2369" s="40"/>
      <c r="B2369" s="274" t="s">
        <v>347</v>
      </c>
      <c r="C2369" s="296" t="s">
        <v>3649</v>
      </c>
      <c r="D2369" s="274" t="s">
        <v>143</v>
      </c>
      <c r="E2369" s="274" t="s">
        <v>1185</v>
      </c>
      <c r="F2369" s="404" t="s">
        <v>348</v>
      </c>
      <c r="G2369" s="404"/>
      <c r="H2369" s="295" t="s">
        <v>165</v>
      </c>
      <c r="I2369" s="298">
        <v>7.9826400000000003E-4</v>
      </c>
      <c r="J2369" s="297" t="s">
        <v>3650</v>
      </c>
      <c r="K2369" s="280" t="s">
        <v>2125</v>
      </c>
      <c r="L2369" s="281"/>
      <c r="O2369" s="40"/>
      <c r="P2369" s="40"/>
      <c r="Q2369" s="40"/>
      <c r="R2369" s="40"/>
      <c r="S2369" s="40"/>
      <c r="T2369" s="40"/>
      <c r="U2369" s="40"/>
      <c r="V2369" s="40"/>
      <c r="W2369" s="40"/>
      <c r="X2369" s="40"/>
      <c r="Y2369" s="40"/>
    </row>
    <row r="2370" spans="1:25" ht="15" customHeight="1" x14ac:dyDescent="0.2">
      <c r="A2370" s="40"/>
      <c r="B2370" s="274" t="s">
        <v>347</v>
      </c>
      <c r="C2370" s="296" t="s">
        <v>3583</v>
      </c>
      <c r="D2370" s="274" t="s">
        <v>143</v>
      </c>
      <c r="E2370" s="274" t="s">
        <v>1158</v>
      </c>
      <c r="F2370" s="404" t="s">
        <v>348</v>
      </c>
      <c r="G2370" s="404"/>
      <c r="H2370" s="295" t="s">
        <v>165</v>
      </c>
      <c r="I2370" s="298">
        <v>2.0397095919999999</v>
      </c>
      <c r="J2370" s="297" t="s">
        <v>1850</v>
      </c>
      <c r="K2370" s="280" t="s">
        <v>3921</v>
      </c>
      <c r="L2370" s="281"/>
      <c r="O2370" s="40"/>
      <c r="P2370" s="40"/>
      <c r="Q2370" s="40"/>
      <c r="R2370" s="40"/>
      <c r="S2370" s="40"/>
      <c r="T2370" s="40"/>
      <c r="U2370" s="40"/>
      <c r="V2370" s="40"/>
      <c r="W2370" s="40"/>
      <c r="X2370" s="40"/>
      <c r="Y2370" s="40"/>
    </row>
    <row r="2371" spans="1:25" ht="15" customHeight="1" x14ac:dyDescent="0.2">
      <c r="A2371" s="40"/>
      <c r="B2371" s="275"/>
      <c r="C2371" s="275"/>
      <c r="D2371" s="275"/>
      <c r="E2371" s="275"/>
      <c r="F2371" s="275" t="s">
        <v>331</v>
      </c>
      <c r="G2371" s="302">
        <v>306.12</v>
      </c>
      <c r="H2371" s="275" t="s">
        <v>332</v>
      </c>
      <c r="I2371" s="302">
        <v>0</v>
      </c>
      <c r="J2371" s="275" t="s">
        <v>333</v>
      </c>
      <c r="K2371" s="302">
        <v>306.12</v>
      </c>
      <c r="L2371" s="281"/>
      <c r="O2371" s="40"/>
      <c r="P2371" s="40"/>
      <c r="Q2371" s="40"/>
      <c r="R2371" s="40"/>
      <c r="S2371" s="40"/>
      <c r="T2371" s="40"/>
      <c r="U2371" s="40"/>
      <c r="V2371" s="40"/>
      <c r="W2371" s="40"/>
      <c r="X2371" s="40"/>
      <c r="Y2371" s="40"/>
    </row>
    <row r="2372" spans="1:25" ht="15" customHeight="1" thickBot="1" x14ac:dyDescent="0.25">
      <c r="A2372" s="40"/>
      <c r="B2372" s="275"/>
      <c r="C2372" s="275"/>
      <c r="D2372" s="275"/>
      <c r="E2372" s="275"/>
      <c r="F2372" s="275" t="s">
        <v>334</v>
      </c>
      <c r="G2372" s="302">
        <v>133.59</v>
      </c>
      <c r="H2372" s="275"/>
      <c r="I2372" s="409" t="s">
        <v>335</v>
      </c>
      <c r="J2372" s="409"/>
      <c r="K2372" s="302">
        <v>775.58</v>
      </c>
      <c r="L2372" s="281"/>
      <c r="O2372" s="40"/>
      <c r="P2372" s="40"/>
      <c r="Q2372" s="40"/>
      <c r="R2372" s="40"/>
      <c r="S2372" s="40"/>
      <c r="T2372" s="40"/>
      <c r="U2372" s="40"/>
      <c r="V2372" s="40"/>
      <c r="W2372" s="40"/>
      <c r="X2372" s="40"/>
      <c r="Y2372" s="40"/>
    </row>
    <row r="2373" spans="1:25" ht="15" customHeight="1" thickTop="1" x14ac:dyDescent="0.2">
      <c r="A2373" s="40"/>
      <c r="B2373" s="289"/>
      <c r="C2373" s="289"/>
      <c r="D2373" s="289"/>
      <c r="E2373" s="289"/>
      <c r="F2373" s="289"/>
      <c r="G2373" s="289"/>
      <c r="H2373" s="289"/>
      <c r="I2373" s="289"/>
      <c r="J2373" s="289"/>
      <c r="K2373" s="289"/>
      <c r="L2373" s="289"/>
      <c r="O2373" s="40"/>
      <c r="P2373" s="40"/>
      <c r="Q2373" s="40"/>
      <c r="R2373" s="40"/>
      <c r="S2373" s="40"/>
      <c r="T2373" s="40"/>
      <c r="U2373" s="40"/>
      <c r="V2373" s="40"/>
      <c r="W2373" s="40"/>
      <c r="X2373" s="40"/>
      <c r="Y2373" s="40"/>
    </row>
    <row r="2374" spans="1:25" ht="15" customHeight="1" x14ac:dyDescent="0.2">
      <c r="A2374" s="40"/>
      <c r="B2374" s="276" t="s">
        <v>2839</v>
      </c>
      <c r="C2374" s="277" t="s">
        <v>28</v>
      </c>
      <c r="D2374" s="276" t="s">
        <v>29</v>
      </c>
      <c r="E2374" s="276" t="s">
        <v>30</v>
      </c>
      <c r="F2374" s="405" t="s">
        <v>318</v>
      </c>
      <c r="G2374" s="405"/>
      <c r="H2374" s="284" t="s">
        <v>31</v>
      </c>
      <c r="I2374" s="277" t="s">
        <v>32</v>
      </c>
      <c r="J2374" s="277" t="s">
        <v>2407</v>
      </c>
      <c r="K2374" s="277" t="s">
        <v>33</v>
      </c>
      <c r="L2374" s="277" t="s">
        <v>35</v>
      </c>
      <c r="O2374" s="40"/>
      <c r="P2374" s="40"/>
      <c r="Q2374" s="40"/>
      <c r="R2374" s="40"/>
      <c r="S2374" s="40"/>
      <c r="T2374" s="40"/>
      <c r="U2374" s="40"/>
      <c r="V2374" s="40"/>
      <c r="W2374" s="40"/>
      <c r="X2374" s="40"/>
      <c r="Y2374" s="40"/>
    </row>
    <row r="2375" spans="1:25" ht="15" customHeight="1" x14ac:dyDescent="0.2">
      <c r="A2375" s="40"/>
      <c r="B2375" s="273" t="s">
        <v>319</v>
      </c>
      <c r="C2375" s="286" t="s">
        <v>178</v>
      </c>
      <c r="D2375" s="273" t="s">
        <v>40</v>
      </c>
      <c r="E2375" s="273" t="s">
        <v>179</v>
      </c>
      <c r="F2375" s="403" t="s">
        <v>343</v>
      </c>
      <c r="G2375" s="403"/>
      <c r="H2375" s="285" t="s">
        <v>44</v>
      </c>
      <c r="I2375" s="288">
        <v>1</v>
      </c>
      <c r="J2375" s="287"/>
      <c r="K2375" s="287">
        <v>69.23</v>
      </c>
      <c r="L2375" s="287">
        <v>69.23</v>
      </c>
      <c r="O2375" s="40"/>
      <c r="P2375" s="40"/>
      <c r="Q2375" s="40"/>
      <c r="R2375" s="40"/>
      <c r="S2375" s="40"/>
      <c r="T2375" s="40"/>
      <c r="U2375" s="40"/>
      <c r="V2375" s="40"/>
      <c r="W2375" s="40"/>
      <c r="X2375" s="40"/>
      <c r="Y2375" s="40"/>
    </row>
    <row r="2376" spans="1:25" ht="15" customHeight="1" x14ac:dyDescent="0.2">
      <c r="A2376" s="40"/>
      <c r="B2376" s="278" t="s">
        <v>321</v>
      </c>
      <c r="C2376" s="291" t="s">
        <v>371</v>
      </c>
      <c r="D2376" s="278" t="s">
        <v>40</v>
      </c>
      <c r="E2376" s="278" t="s">
        <v>372</v>
      </c>
      <c r="F2376" s="407" t="s">
        <v>324</v>
      </c>
      <c r="G2376" s="407"/>
      <c r="H2376" s="290" t="s">
        <v>325</v>
      </c>
      <c r="I2376" s="294">
        <v>0.42309999999999998</v>
      </c>
      <c r="J2376" s="294">
        <v>0</v>
      </c>
      <c r="K2376" s="292">
        <v>29.16</v>
      </c>
      <c r="L2376" s="292">
        <v>12.33</v>
      </c>
      <c r="O2376" s="40"/>
      <c r="P2376" s="40"/>
      <c r="Q2376" s="40"/>
      <c r="R2376" s="40"/>
      <c r="S2376" s="40"/>
      <c r="T2376" s="40"/>
      <c r="U2376" s="40"/>
      <c r="V2376" s="40"/>
      <c r="W2376" s="40"/>
      <c r="X2376" s="40"/>
      <c r="Y2376" s="40"/>
    </row>
    <row r="2377" spans="1:25" ht="15" customHeight="1" x14ac:dyDescent="0.2">
      <c r="A2377" s="40"/>
      <c r="B2377" s="278" t="s">
        <v>321</v>
      </c>
      <c r="C2377" s="291" t="s">
        <v>369</v>
      </c>
      <c r="D2377" s="278" t="s">
        <v>40</v>
      </c>
      <c r="E2377" s="278" t="s">
        <v>370</v>
      </c>
      <c r="F2377" s="407" t="s">
        <v>324</v>
      </c>
      <c r="G2377" s="407"/>
      <c r="H2377" s="290" t="s">
        <v>325</v>
      </c>
      <c r="I2377" s="294">
        <v>0.42309999999999998</v>
      </c>
      <c r="J2377" s="294">
        <v>0</v>
      </c>
      <c r="K2377" s="292">
        <v>23.75</v>
      </c>
      <c r="L2377" s="292">
        <v>10.039999999999999</v>
      </c>
      <c r="O2377" s="40"/>
      <c r="P2377" s="40"/>
      <c r="Q2377" s="40"/>
      <c r="R2377" s="40"/>
      <c r="S2377" s="40"/>
      <c r="T2377" s="40"/>
      <c r="U2377" s="40"/>
      <c r="V2377" s="40"/>
      <c r="W2377" s="40"/>
      <c r="X2377" s="40"/>
      <c r="Y2377" s="40"/>
    </row>
    <row r="2378" spans="1:25" ht="15" customHeight="1" x14ac:dyDescent="0.2">
      <c r="A2378" s="40"/>
      <c r="B2378" s="274" t="s">
        <v>347</v>
      </c>
      <c r="C2378" s="296" t="s">
        <v>367</v>
      </c>
      <c r="D2378" s="274" t="s">
        <v>40</v>
      </c>
      <c r="E2378" s="274" t="s">
        <v>368</v>
      </c>
      <c r="F2378" s="404" t="s">
        <v>348</v>
      </c>
      <c r="G2378" s="404"/>
      <c r="H2378" s="295" t="s">
        <v>44</v>
      </c>
      <c r="I2378" s="298">
        <v>1</v>
      </c>
      <c r="J2378" s="298">
        <v>0</v>
      </c>
      <c r="K2378" s="297">
        <v>41.41</v>
      </c>
      <c r="L2378" s="297">
        <v>41.41</v>
      </c>
      <c r="O2378" s="40"/>
      <c r="P2378" s="40"/>
      <c r="Q2378" s="40"/>
      <c r="R2378" s="40"/>
      <c r="S2378" s="40"/>
      <c r="T2378" s="40"/>
      <c r="U2378" s="40"/>
      <c r="V2378" s="40"/>
      <c r="W2378" s="40"/>
      <c r="X2378" s="40"/>
      <c r="Y2378" s="40"/>
    </row>
    <row r="2379" spans="1:25" ht="15" customHeight="1" x14ac:dyDescent="0.2">
      <c r="A2379" s="40"/>
      <c r="B2379" s="274" t="s">
        <v>347</v>
      </c>
      <c r="C2379" s="296" t="s">
        <v>629</v>
      </c>
      <c r="D2379" s="274" t="s">
        <v>40</v>
      </c>
      <c r="E2379" s="274" t="s">
        <v>3866</v>
      </c>
      <c r="F2379" s="404" t="s">
        <v>348</v>
      </c>
      <c r="G2379" s="404"/>
      <c r="H2379" s="295" t="s">
        <v>44</v>
      </c>
      <c r="I2379" s="298">
        <v>1.54E-2</v>
      </c>
      <c r="J2379" s="298">
        <v>0</v>
      </c>
      <c r="K2379" s="297">
        <v>2.54</v>
      </c>
      <c r="L2379" s="297">
        <v>0.03</v>
      </c>
      <c r="O2379" s="40"/>
      <c r="P2379" s="40"/>
      <c r="Q2379" s="40"/>
      <c r="R2379" s="40"/>
      <c r="S2379" s="40"/>
      <c r="T2379" s="40"/>
      <c r="U2379" s="40"/>
      <c r="V2379" s="40"/>
      <c r="W2379" s="40"/>
      <c r="X2379" s="40"/>
      <c r="Y2379" s="40"/>
    </row>
    <row r="2380" spans="1:25" ht="15" customHeight="1" x14ac:dyDescent="0.2">
      <c r="A2380" s="40"/>
      <c r="B2380" s="274" t="s">
        <v>347</v>
      </c>
      <c r="C2380" s="296" t="s">
        <v>632</v>
      </c>
      <c r="D2380" s="274" t="s">
        <v>40</v>
      </c>
      <c r="E2380" s="274" t="s">
        <v>633</v>
      </c>
      <c r="F2380" s="404" t="s">
        <v>348</v>
      </c>
      <c r="G2380" s="404"/>
      <c r="H2380" s="295" t="s">
        <v>44</v>
      </c>
      <c r="I2380" s="298">
        <v>4.3999999999999997E-2</v>
      </c>
      <c r="J2380" s="298">
        <v>0</v>
      </c>
      <c r="K2380" s="297">
        <v>77.760000000000005</v>
      </c>
      <c r="L2380" s="297">
        <v>3.42</v>
      </c>
      <c r="O2380" s="40"/>
      <c r="P2380" s="40"/>
      <c r="Q2380" s="40"/>
      <c r="R2380" s="40"/>
      <c r="S2380" s="40"/>
      <c r="T2380" s="40"/>
      <c r="U2380" s="40"/>
      <c r="V2380" s="40"/>
      <c r="W2380" s="40"/>
      <c r="X2380" s="40"/>
      <c r="Y2380" s="40"/>
    </row>
    <row r="2381" spans="1:25" ht="15" customHeight="1" x14ac:dyDescent="0.2">
      <c r="A2381" s="40"/>
      <c r="B2381" s="274" t="s">
        <v>347</v>
      </c>
      <c r="C2381" s="296" t="s">
        <v>373</v>
      </c>
      <c r="D2381" s="274" t="s">
        <v>40</v>
      </c>
      <c r="E2381" s="274" t="s">
        <v>374</v>
      </c>
      <c r="F2381" s="404" t="s">
        <v>348</v>
      </c>
      <c r="G2381" s="404"/>
      <c r="H2381" s="295" t="s">
        <v>44</v>
      </c>
      <c r="I2381" s="298">
        <v>2.92E-2</v>
      </c>
      <c r="J2381" s="298">
        <v>0</v>
      </c>
      <c r="K2381" s="297">
        <v>68.63</v>
      </c>
      <c r="L2381" s="297">
        <v>2</v>
      </c>
      <c r="O2381" s="40"/>
      <c r="P2381" s="40"/>
      <c r="Q2381" s="40"/>
      <c r="R2381" s="40"/>
      <c r="S2381" s="40"/>
      <c r="T2381" s="40"/>
      <c r="U2381" s="40"/>
      <c r="V2381" s="40"/>
      <c r="W2381" s="40"/>
      <c r="X2381" s="40"/>
      <c r="Y2381" s="40"/>
    </row>
    <row r="2382" spans="1:25" ht="15" customHeight="1" x14ac:dyDescent="0.2">
      <c r="A2382" s="40"/>
      <c r="B2382" s="275"/>
      <c r="C2382" s="275"/>
      <c r="D2382" s="275"/>
      <c r="E2382" s="275"/>
      <c r="F2382" s="275"/>
      <c r="G2382" s="275" t="s">
        <v>331</v>
      </c>
      <c r="H2382" s="302">
        <v>18.010000000000002</v>
      </c>
      <c r="I2382" s="275" t="s">
        <v>332</v>
      </c>
      <c r="J2382" s="302">
        <v>0</v>
      </c>
      <c r="K2382" s="275" t="s">
        <v>333</v>
      </c>
      <c r="L2382" s="302">
        <v>18.010000000000002</v>
      </c>
      <c r="O2382" s="40"/>
      <c r="P2382" s="40"/>
      <c r="Q2382" s="40"/>
      <c r="R2382" s="40"/>
      <c r="S2382" s="40"/>
      <c r="T2382" s="40"/>
      <c r="U2382" s="40"/>
      <c r="V2382" s="40"/>
      <c r="W2382" s="40"/>
      <c r="X2382" s="40"/>
      <c r="Y2382" s="40"/>
    </row>
    <row r="2383" spans="1:25" ht="15" customHeight="1" thickBot="1" x14ac:dyDescent="0.25">
      <c r="A2383" s="40"/>
      <c r="B2383" s="275"/>
      <c r="C2383" s="275"/>
      <c r="D2383" s="275"/>
      <c r="E2383" s="275"/>
      <c r="F2383" s="275"/>
      <c r="G2383" s="275" t="s">
        <v>334</v>
      </c>
      <c r="H2383" s="302">
        <v>14.4</v>
      </c>
      <c r="I2383" s="409"/>
      <c r="J2383" s="409" t="s">
        <v>335</v>
      </c>
      <c r="K2383" s="275"/>
      <c r="L2383" s="302">
        <v>83.63</v>
      </c>
      <c r="O2383" s="40"/>
      <c r="P2383" s="40"/>
      <c r="Q2383" s="40"/>
      <c r="R2383" s="40"/>
      <c r="S2383" s="40"/>
      <c r="T2383" s="40"/>
      <c r="U2383" s="40"/>
      <c r="V2383" s="40"/>
      <c r="W2383" s="40"/>
      <c r="X2383" s="40"/>
      <c r="Y2383" s="40"/>
    </row>
    <row r="2384" spans="1:25" ht="15" customHeight="1" thickTop="1" x14ac:dyDescent="0.2">
      <c r="A2384" s="40"/>
      <c r="B2384" s="289"/>
      <c r="C2384" s="289"/>
      <c r="D2384" s="289"/>
      <c r="E2384" s="289"/>
      <c r="F2384" s="289"/>
      <c r="G2384" s="289"/>
      <c r="H2384" s="289"/>
      <c r="I2384" s="289"/>
      <c r="J2384" s="289"/>
      <c r="K2384" s="289"/>
      <c r="L2384" s="289"/>
      <c r="O2384" s="40"/>
      <c r="P2384" s="40"/>
      <c r="Q2384" s="40"/>
      <c r="R2384" s="40"/>
      <c r="S2384" s="40"/>
      <c r="T2384" s="40"/>
      <c r="U2384" s="40"/>
      <c r="V2384" s="40"/>
      <c r="W2384" s="40"/>
      <c r="X2384" s="40"/>
      <c r="Y2384" s="40"/>
    </row>
    <row r="2385" spans="1:25" ht="15" customHeight="1" x14ac:dyDescent="0.2">
      <c r="A2385" s="40"/>
      <c r="B2385" s="276" t="s">
        <v>2840</v>
      </c>
      <c r="C2385" s="277" t="s">
        <v>28</v>
      </c>
      <c r="D2385" s="276" t="s">
        <v>29</v>
      </c>
      <c r="E2385" s="276" t="s">
        <v>30</v>
      </c>
      <c r="F2385" s="405" t="s">
        <v>318</v>
      </c>
      <c r="G2385" s="405"/>
      <c r="H2385" s="284" t="s">
        <v>31</v>
      </c>
      <c r="I2385" s="277" t="s">
        <v>32</v>
      </c>
      <c r="J2385" s="277" t="s">
        <v>2407</v>
      </c>
      <c r="K2385" s="277" t="s">
        <v>33</v>
      </c>
      <c r="L2385" s="277" t="s">
        <v>35</v>
      </c>
      <c r="O2385" s="40"/>
      <c r="P2385" s="40"/>
      <c r="Q2385" s="40"/>
      <c r="R2385" s="40"/>
      <c r="S2385" s="40"/>
      <c r="T2385" s="40"/>
      <c r="U2385" s="40"/>
      <c r="V2385" s="40"/>
      <c r="W2385" s="40"/>
      <c r="X2385" s="40"/>
      <c r="Y2385" s="40"/>
    </row>
    <row r="2386" spans="1:25" ht="15" customHeight="1" x14ac:dyDescent="0.2">
      <c r="A2386" s="40"/>
      <c r="B2386" s="273" t="s">
        <v>319</v>
      </c>
      <c r="C2386" s="286" t="s">
        <v>365</v>
      </c>
      <c r="D2386" s="273" t="s">
        <v>40</v>
      </c>
      <c r="E2386" s="273" t="s">
        <v>366</v>
      </c>
      <c r="F2386" s="403" t="s">
        <v>343</v>
      </c>
      <c r="G2386" s="403"/>
      <c r="H2386" s="285" t="s">
        <v>44</v>
      </c>
      <c r="I2386" s="288">
        <v>1</v>
      </c>
      <c r="J2386" s="287"/>
      <c r="K2386" s="287">
        <v>20.83</v>
      </c>
      <c r="L2386" s="287">
        <v>20.83</v>
      </c>
      <c r="O2386" s="40"/>
      <c r="P2386" s="40"/>
      <c r="Q2386" s="40"/>
      <c r="R2386" s="40"/>
      <c r="S2386" s="40"/>
      <c r="T2386" s="40"/>
      <c r="U2386" s="40"/>
      <c r="V2386" s="40"/>
      <c r="W2386" s="40"/>
      <c r="X2386" s="40"/>
      <c r="Y2386" s="40"/>
    </row>
    <row r="2387" spans="1:25" ht="15" customHeight="1" x14ac:dyDescent="0.2">
      <c r="A2387" s="40"/>
      <c r="B2387" s="278" t="s">
        <v>321</v>
      </c>
      <c r="C2387" s="291" t="s">
        <v>371</v>
      </c>
      <c r="D2387" s="278" t="s">
        <v>40</v>
      </c>
      <c r="E2387" s="278" t="s">
        <v>372</v>
      </c>
      <c r="F2387" s="407" t="s">
        <v>324</v>
      </c>
      <c r="G2387" s="407"/>
      <c r="H2387" s="290" t="s">
        <v>325</v>
      </c>
      <c r="I2387" s="294">
        <v>0.16520000000000001</v>
      </c>
      <c r="J2387" s="294">
        <v>0</v>
      </c>
      <c r="K2387" s="292">
        <v>29.16</v>
      </c>
      <c r="L2387" s="292">
        <v>4.8099999999999996</v>
      </c>
      <c r="O2387" s="40"/>
      <c r="P2387" s="40"/>
      <c r="Q2387" s="40"/>
      <c r="R2387" s="40"/>
      <c r="S2387" s="40"/>
      <c r="T2387" s="40"/>
      <c r="U2387" s="40"/>
      <c r="V2387" s="40"/>
      <c r="W2387" s="40"/>
      <c r="X2387" s="40"/>
      <c r="Y2387" s="40"/>
    </row>
    <row r="2388" spans="1:25" ht="15" customHeight="1" x14ac:dyDescent="0.2">
      <c r="A2388" s="40"/>
      <c r="B2388" s="278" t="s">
        <v>321</v>
      </c>
      <c r="C2388" s="291" t="s">
        <v>369</v>
      </c>
      <c r="D2388" s="278" t="s">
        <v>40</v>
      </c>
      <c r="E2388" s="278" t="s">
        <v>370</v>
      </c>
      <c r="F2388" s="407" t="s">
        <v>324</v>
      </c>
      <c r="G2388" s="407"/>
      <c r="H2388" s="290" t="s">
        <v>325</v>
      </c>
      <c r="I2388" s="294">
        <v>0.16520000000000001</v>
      </c>
      <c r="J2388" s="294">
        <v>0</v>
      </c>
      <c r="K2388" s="292">
        <v>23.75</v>
      </c>
      <c r="L2388" s="292">
        <v>3.92</v>
      </c>
      <c r="O2388" s="40"/>
      <c r="P2388" s="40"/>
      <c r="Q2388" s="40"/>
      <c r="R2388" s="40"/>
      <c r="S2388" s="40"/>
      <c r="T2388" s="40"/>
      <c r="U2388" s="40"/>
      <c r="V2388" s="40"/>
      <c r="W2388" s="40"/>
      <c r="X2388" s="40"/>
      <c r="Y2388" s="40"/>
    </row>
    <row r="2389" spans="1:25" ht="15" customHeight="1" x14ac:dyDescent="0.2">
      <c r="A2389" s="40"/>
      <c r="B2389" s="274" t="s">
        <v>347</v>
      </c>
      <c r="C2389" s="296" t="s">
        <v>1258</v>
      </c>
      <c r="D2389" s="274" t="s">
        <v>40</v>
      </c>
      <c r="E2389" s="274" t="s">
        <v>3948</v>
      </c>
      <c r="F2389" s="404" t="s">
        <v>348</v>
      </c>
      <c r="G2389" s="404"/>
      <c r="H2389" s="295" t="s">
        <v>44</v>
      </c>
      <c r="I2389" s="298">
        <v>1</v>
      </c>
      <c r="J2389" s="298">
        <v>0</v>
      </c>
      <c r="K2389" s="297">
        <v>11.1</v>
      </c>
      <c r="L2389" s="297">
        <v>11.1</v>
      </c>
      <c r="O2389" s="40"/>
      <c r="P2389" s="40"/>
      <c r="Q2389" s="40"/>
      <c r="R2389" s="40"/>
      <c r="S2389" s="40"/>
      <c r="T2389" s="40"/>
      <c r="U2389" s="40"/>
      <c r="V2389" s="40"/>
      <c r="W2389" s="40"/>
      <c r="X2389" s="40"/>
      <c r="Y2389" s="40"/>
    </row>
    <row r="2390" spans="1:25" ht="15" customHeight="1" x14ac:dyDescent="0.2">
      <c r="A2390" s="40"/>
      <c r="B2390" s="274" t="s">
        <v>347</v>
      </c>
      <c r="C2390" s="296" t="s">
        <v>632</v>
      </c>
      <c r="D2390" s="274" t="s">
        <v>40</v>
      </c>
      <c r="E2390" s="274" t="s">
        <v>633</v>
      </c>
      <c r="F2390" s="404" t="s">
        <v>348</v>
      </c>
      <c r="G2390" s="404"/>
      <c r="H2390" s="295" t="s">
        <v>44</v>
      </c>
      <c r="I2390" s="298">
        <v>7.4999999999999997E-3</v>
      </c>
      <c r="J2390" s="298">
        <v>0</v>
      </c>
      <c r="K2390" s="297">
        <v>77.760000000000005</v>
      </c>
      <c r="L2390" s="297">
        <v>0.57999999999999996</v>
      </c>
      <c r="O2390" s="40"/>
      <c r="P2390" s="40"/>
      <c r="Q2390" s="40"/>
      <c r="R2390" s="40"/>
      <c r="S2390" s="40"/>
      <c r="T2390" s="40"/>
      <c r="U2390" s="40"/>
      <c r="V2390" s="40"/>
      <c r="W2390" s="40"/>
      <c r="X2390" s="40"/>
      <c r="Y2390" s="40"/>
    </row>
    <row r="2391" spans="1:25" ht="15" customHeight="1" x14ac:dyDescent="0.2">
      <c r="A2391" s="40"/>
      <c r="B2391" s="274" t="s">
        <v>347</v>
      </c>
      <c r="C2391" s="296" t="s">
        <v>629</v>
      </c>
      <c r="D2391" s="274" t="s">
        <v>40</v>
      </c>
      <c r="E2391" s="274" t="s">
        <v>3866</v>
      </c>
      <c r="F2391" s="404" t="s">
        <v>348</v>
      </c>
      <c r="G2391" s="404"/>
      <c r="H2391" s="295" t="s">
        <v>44</v>
      </c>
      <c r="I2391" s="298">
        <v>3.5999999999999997E-2</v>
      </c>
      <c r="J2391" s="298">
        <v>0</v>
      </c>
      <c r="K2391" s="297">
        <v>2.54</v>
      </c>
      <c r="L2391" s="297">
        <v>0.09</v>
      </c>
      <c r="O2391" s="40"/>
      <c r="P2391" s="40"/>
      <c r="Q2391" s="40"/>
      <c r="R2391" s="40"/>
      <c r="S2391" s="40"/>
      <c r="T2391" s="40"/>
      <c r="U2391" s="40"/>
      <c r="V2391" s="40"/>
      <c r="W2391" s="40"/>
      <c r="X2391" s="40"/>
      <c r="Y2391" s="40"/>
    </row>
    <row r="2392" spans="1:25" ht="15" customHeight="1" x14ac:dyDescent="0.2">
      <c r="A2392" s="40"/>
      <c r="B2392" s="274" t="s">
        <v>347</v>
      </c>
      <c r="C2392" s="296" t="s">
        <v>373</v>
      </c>
      <c r="D2392" s="274" t="s">
        <v>40</v>
      </c>
      <c r="E2392" s="274" t="s">
        <v>374</v>
      </c>
      <c r="F2392" s="404" t="s">
        <v>348</v>
      </c>
      <c r="G2392" s="404"/>
      <c r="H2392" s="295" t="s">
        <v>44</v>
      </c>
      <c r="I2392" s="298">
        <v>4.8999999999999998E-3</v>
      </c>
      <c r="J2392" s="298">
        <v>0</v>
      </c>
      <c r="K2392" s="297">
        <v>68.63</v>
      </c>
      <c r="L2392" s="297">
        <v>0.33</v>
      </c>
      <c r="O2392" s="40"/>
      <c r="P2392" s="40"/>
      <c r="Q2392" s="40"/>
      <c r="R2392" s="40"/>
      <c r="S2392" s="40"/>
      <c r="T2392" s="40"/>
      <c r="U2392" s="40"/>
      <c r="V2392" s="40"/>
      <c r="W2392" s="40"/>
      <c r="X2392" s="40"/>
      <c r="Y2392" s="40"/>
    </row>
    <row r="2393" spans="1:25" ht="15" customHeight="1" x14ac:dyDescent="0.2">
      <c r="A2393" s="40"/>
      <c r="B2393" s="275"/>
      <c r="C2393" s="275"/>
      <c r="D2393" s="275"/>
      <c r="E2393" s="275"/>
      <c r="F2393" s="275"/>
      <c r="G2393" s="275" t="s">
        <v>331</v>
      </c>
      <c r="H2393" s="302">
        <v>7.03</v>
      </c>
      <c r="I2393" s="275" t="s">
        <v>332</v>
      </c>
      <c r="J2393" s="302">
        <v>0</v>
      </c>
      <c r="K2393" s="275" t="s">
        <v>333</v>
      </c>
      <c r="L2393" s="302">
        <v>7.03</v>
      </c>
      <c r="O2393" s="40"/>
      <c r="P2393" s="40"/>
      <c r="Q2393" s="40"/>
      <c r="R2393" s="40"/>
      <c r="S2393" s="40"/>
      <c r="T2393" s="40"/>
      <c r="U2393" s="40"/>
      <c r="V2393" s="40"/>
      <c r="W2393" s="40"/>
      <c r="X2393" s="40"/>
      <c r="Y2393" s="40"/>
    </row>
    <row r="2394" spans="1:25" ht="15" customHeight="1" thickBot="1" x14ac:dyDescent="0.25">
      <c r="A2394" s="40"/>
      <c r="B2394" s="275"/>
      <c r="C2394" s="275"/>
      <c r="D2394" s="275"/>
      <c r="E2394" s="275"/>
      <c r="F2394" s="275"/>
      <c r="G2394" s="275" t="s">
        <v>334</v>
      </c>
      <c r="H2394" s="302">
        <v>4.33</v>
      </c>
      <c r="I2394" s="409"/>
      <c r="J2394" s="409" t="s">
        <v>335</v>
      </c>
      <c r="K2394" s="275"/>
      <c r="L2394" s="302">
        <v>25.16</v>
      </c>
      <c r="O2394" s="40"/>
      <c r="P2394" s="40"/>
      <c r="Q2394" s="40"/>
      <c r="R2394" s="40"/>
      <c r="S2394" s="40"/>
      <c r="T2394" s="40"/>
      <c r="U2394" s="40"/>
      <c r="V2394" s="40"/>
      <c r="W2394" s="40"/>
      <c r="X2394" s="40"/>
      <c r="Y2394" s="40"/>
    </row>
    <row r="2395" spans="1:25" ht="15" customHeight="1" thickTop="1" x14ac:dyDescent="0.2">
      <c r="A2395" s="40"/>
      <c r="B2395" s="289"/>
      <c r="C2395" s="289"/>
      <c r="D2395" s="289"/>
      <c r="E2395" s="289"/>
      <c r="F2395" s="289"/>
      <c r="G2395" s="289"/>
      <c r="H2395" s="289"/>
      <c r="I2395" s="289"/>
      <c r="J2395" s="289"/>
      <c r="K2395" s="289"/>
      <c r="L2395" s="289"/>
      <c r="O2395" s="40"/>
      <c r="P2395" s="40"/>
      <c r="Q2395" s="40"/>
      <c r="R2395" s="40"/>
      <c r="S2395" s="40"/>
      <c r="T2395" s="40"/>
      <c r="U2395" s="40"/>
      <c r="V2395" s="40"/>
      <c r="W2395" s="40"/>
      <c r="X2395" s="40"/>
      <c r="Y2395" s="40"/>
    </row>
    <row r="2396" spans="1:25" ht="15" customHeight="1" x14ac:dyDescent="0.2">
      <c r="A2396" s="40"/>
      <c r="B2396" s="276" t="s">
        <v>2841</v>
      </c>
      <c r="C2396" s="277" t="s">
        <v>28</v>
      </c>
      <c r="D2396" s="276" t="s">
        <v>29</v>
      </c>
      <c r="E2396" s="276" t="s">
        <v>30</v>
      </c>
      <c r="F2396" s="405" t="s">
        <v>318</v>
      </c>
      <c r="G2396" s="405"/>
      <c r="H2396" s="284" t="s">
        <v>31</v>
      </c>
      <c r="I2396" s="277" t="s">
        <v>32</v>
      </c>
      <c r="J2396" s="277" t="s">
        <v>2407</v>
      </c>
      <c r="K2396" s="277" t="s">
        <v>33</v>
      </c>
      <c r="L2396" s="277" t="s">
        <v>35</v>
      </c>
      <c r="O2396" s="40"/>
      <c r="P2396" s="40"/>
      <c r="Q2396" s="40"/>
      <c r="R2396" s="40"/>
      <c r="S2396" s="40"/>
      <c r="T2396" s="40"/>
      <c r="U2396" s="40"/>
      <c r="V2396" s="40"/>
      <c r="W2396" s="40"/>
      <c r="X2396" s="40"/>
      <c r="Y2396" s="40"/>
    </row>
    <row r="2397" spans="1:25" ht="15" customHeight="1" x14ac:dyDescent="0.2">
      <c r="A2397" s="40"/>
      <c r="B2397" s="273" t="s">
        <v>319</v>
      </c>
      <c r="C2397" s="286" t="s">
        <v>263</v>
      </c>
      <c r="D2397" s="273" t="s">
        <v>40</v>
      </c>
      <c r="E2397" s="273" t="s">
        <v>264</v>
      </c>
      <c r="F2397" s="403" t="s">
        <v>343</v>
      </c>
      <c r="G2397" s="403"/>
      <c r="H2397" s="285" t="s">
        <v>44</v>
      </c>
      <c r="I2397" s="288">
        <v>1</v>
      </c>
      <c r="J2397" s="287"/>
      <c r="K2397" s="287">
        <v>13.11</v>
      </c>
      <c r="L2397" s="287">
        <v>13.11</v>
      </c>
      <c r="O2397" s="40"/>
      <c r="P2397" s="40"/>
      <c r="Q2397" s="40"/>
      <c r="R2397" s="40"/>
      <c r="S2397" s="40"/>
      <c r="T2397" s="40"/>
      <c r="U2397" s="40"/>
      <c r="V2397" s="40"/>
      <c r="W2397" s="40"/>
      <c r="X2397" s="40"/>
      <c r="Y2397" s="40"/>
    </row>
    <row r="2398" spans="1:25" ht="15" customHeight="1" x14ac:dyDescent="0.2">
      <c r="A2398" s="40"/>
      <c r="B2398" s="278" t="s">
        <v>321</v>
      </c>
      <c r="C2398" s="291" t="s">
        <v>322</v>
      </c>
      <c r="D2398" s="278" t="s">
        <v>40</v>
      </c>
      <c r="E2398" s="278" t="s">
        <v>323</v>
      </c>
      <c r="F2398" s="407" t="s">
        <v>324</v>
      </c>
      <c r="G2398" s="407"/>
      <c r="H2398" s="290" t="s">
        <v>325</v>
      </c>
      <c r="I2398" s="294">
        <v>2.6599999999999999E-2</v>
      </c>
      <c r="J2398" s="294">
        <v>0</v>
      </c>
      <c r="K2398" s="292">
        <v>23.08</v>
      </c>
      <c r="L2398" s="292">
        <v>0.61</v>
      </c>
      <c r="O2398" s="40"/>
      <c r="P2398" s="40"/>
      <c r="Q2398" s="40"/>
      <c r="R2398" s="40"/>
      <c r="S2398" s="40"/>
      <c r="T2398" s="40"/>
      <c r="U2398" s="40"/>
      <c r="V2398" s="40"/>
      <c r="W2398" s="40"/>
      <c r="X2398" s="40"/>
      <c r="Y2398" s="40"/>
    </row>
    <row r="2399" spans="1:25" ht="15" customHeight="1" x14ac:dyDescent="0.2">
      <c r="A2399" s="40"/>
      <c r="B2399" s="278" t="s">
        <v>321</v>
      </c>
      <c r="C2399" s="291" t="s">
        <v>371</v>
      </c>
      <c r="D2399" s="278" t="s">
        <v>40</v>
      </c>
      <c r="E2399" s="278" t="s">
        <v>372</v>
      </c>
      <c r="F2399" s="407" t="s">
        <v>324</v>
      </c>
      <c r="G2399" s="407"/>
      <c r="H2399" s="290" t="s">
        <v>325</v>
      </c>
      <c r="I2399" s="294">
        <v>8.4500000000000006E-2</v>
      </c>
      <c r="J2399" s="294">
        <v>0</v>
      </c>
      <c r="K2399" s="292">
        <v>29.16</v>
      </c>
      <c r="L2399" s="292">
        <v>2.46</v>
      </c>
      <c r="O2399" s="40"/>
      <c r="P2399" s="40"/>
      <c r="Q2399" s="40"/>
      <c r="R2399" s="40"/>
      <c r="S2399" s="40"/>
      <c r="T2399" s="40"/>
      <c r="U2399" s="40"/>
      <c r="V2399" s="40"/>
      <c r="W2399" s="40"/>
      <c r="X2399" s="40"/>
      <c r="Y2399" s="40"/>
    </row>
    <row r="2400" spans="1:25" ht="15" customHeight="1" x14ac:dyDescent="0.2">
      <c r="A2400" s="40"/>
      <c r="B2400" s="274" t="s">
        <v>347</v>
      </c>
      <c r="C2400" s="296" t="s">
        <v>642</v>
      </c>
      <c r="D2400" s="274" t="s">
        <v>40</v>
      </c>
      <c r="E2400" s="274" t="s">
        <v>3775</v>
      </c>
      <c r="F2400" s="404" t="s">
        <v>348</v>
      </c>
      <c r="G2400" s="404"/>
      <c r="H2400" s="295" t="s">
        <v>44</v>
      </c>
      <c r="I2400" s="298">
        <v>3.32E-2</v>
      </c>
      <c r="J2400" s="298">
        <v>0</v>
      </c>
      <c r="K2400" s="297">
        <v>4.49</v>
      </c>
      <c r="L2400" s="297">
        <v>0.14000000000000001</v>
      </c>
      <c r="O2400" s="40"/>
      <c r="P2400" s="40"/>
      <c r="Q2400" s="40"/>
      <c r="R2400" s="40"/>
      <c r="S2400" s="40"/>
      <c r="T2400" s="40"/>
      <c r="U2400" s="40"/>
      <c r="V2400" s="40"/>
      <c r="W2400" s="40"/>
      <c r="X2400" s="40"/>
      <c r="Y2400" s="40"/>
    </row>
    <row r="2401" spans="1:25" ht="15" customHeight="1" x14ac:dyDescent="0.2">
      <c r="A2401" s="40"/>
      <c r="B2401" s="274" t="s">
        <v>347</v>
      </c>
      <c r="C2401" s="296" t="s">
        <v>873</v>
      </c>
      <c r="D2401" s="274" t="s">
        <v>40</v>
      </c>
      <c r="E2401" s="274" t="s">
        <v>874</v>
      </c>
      <c r="F2401" s="404" t="s">
        <v>348</v>
      </c>
      <c r="G2401" s="404"/>
      <c r="H2401" s="295" t="s">
        <v>44</v>
      </c>
      <c r="I2401" s="298">
        <v>1</v>
      </c>
      <c r="J2401" s="298">
        <v>0</v>
      </c>
      <c r="K2401" s="297">
        <v>9.9</v>
      </c>
      <c r="L2401" s="297">
        <v>9.9</v>
      </c>
      <c r="O2401" s="40"/>
      <c r="P2401" s="40"/>
      <c r="Q2401" s="40"/>
      <c r="R2401" s="40"/>
      <c r="S2401" s="40"/>
      <c r="T2401" s="40"/>
      <c r="U2401" s="40"/>
      <c r="V2401" s="40"/>
      <c r="W2401" s="40"/>
      <c r="X2401" s="40"/>
      <c r="Y2401" s="40"/>
    </row>
    <row r="2402" spans="1:25" ht="15" customHeight="1" x14ac:dyDescent="0.2">
      <c r="A2402" s="40"/>
      <c r="B2402" s="275"/>
      <c r="C2402" s="275"/>
      <c r="D2402" s="275"/>
      <c r="E2402" s="275"/>
      <c r="F2402" s="275"/>
      <c r="G2402" s="275" t="s">
        <v>331</v>
      </c>
      <c r="H2402" s="302">
        <v>2.48</v>
      </c>
      <c r="I2402" s="275" t="s">
        <v>332</v>
      </c>
      <c r="J2402" s="302">
        <v>0</v>
      </c>
      <c r="K2402" s="275" t="s">
        <v>333</v>
      </c>
      <c r="L2402" s="302">
        <v>2.48</v>
      </c>
      <c r="O2402" s="40"/>
      <c r="P2402" s="40"/>
      <c r="Q2402" s="40"/>
      <c r="R2402" s="40"/>
      <c r="S2402" s="40"/>
      <c r="T2402" s="40"/>
      <c r="U2402" s="40"/>
      <c r="V2402" s="40"/>
      <c r="W2402" s="40"/>
      <c r="X2402" s="40"/>
      <c r="Y2402" s="40"/>
    </row>
    <row r="2403" spans="1:25" ht="15" customHeight="1" thickBot="1" x14ac:dyDescent="0.25">
      <c r="A2403" s="40"/>
      <c r="B2403" s="275"/>
      <c r="C2403" s="275"/>
      <c r="D2403" s="275"/>
      <c r="E2403" s="275"/>
      <c r="F2403" s="275"/>
      <c r="G2403" s="275" t="s">
        <v>334</v>
      </c>
      <c r="H2403" s="302">
        <v>2.72</v>
      </c>
      <c r="I2403" s="409"/>
      <c r="J2403" s="409" t="s">
        <v>335</v>
      </c>
      <c r="K2403" s="275"/>
      <c r="L2403" s="302">
        <v>15.83</v>
      </c>
      <c r="O2403" s="40"/>
      <c r="P2403" s="40"/>
      <c r="Q2403" s="40"/>
      <c r="R2403" s="40"/>
      <c r="S2403" s="40"/>
      <c r="T2403" s="40"/>
      <c r="U2403" s="40"/>
      <c r="V2403" s="40"/>
      <c r="W2403" s="40"/>
      <c r="X2403" s="40"/>
      <c r="Y2403" s="40"/>
    </row>
    <row r="2404" spans="1:25" ht="15" customHeight="1" thickTop="1" x14ac:dyDescent="0.2">
      <c r="A2404" s="40"/>
      <c r="B2404" s="289"/>
      <c r="C2404" s="289"/>
      <c r="D2404" s="289"/>
      <c r="E2404" s="289"/>
      <c r="F2404" s="289"/>
      <c r="G2404" s="289"/>
      <c r="H2404" s="289"/>
      <c r="I2404" s="289"/>
      <c r="J2404" s="289"/>
      <c r="K2404" s="289"/>
      <c r="L2404" s="289"/>
      <c r="O2404" s="40"/>
      <c r="P2404" s="40"/>
      <c r="Q2404" s="40"/>
      <c r="R2404" s="40"/>
      <c r="S2404" s="40"/>
      <c r="T2404" s="40"/>
      <c r="U2404" s="40"/>
      <c r="V2404" s="40"/>
      <c r="W2404" s="40"/>
      <c r="X2404" s="40"/>
      <c r="Y2404" s="40"/>
    </row>
    <row r="2405" spans="1:25" ht="15" customHeight="1" x14ac:dyDescent="0.2">
      <c r="A2405" s="40"/>
      <c r="B2405" s="276" t="s">
        <v>2842</v>
      </c>
      <c r="C2405" s="277" t="s">
        <v>28</v>
      </c>
      <c r="D2405" s="276" t="s">
        <v>29</v>
      </c>
      <c r="E2405" s="276" t="s">
        <v>30</v>
      </c>
      <c r="F2405" s="405" t="s">
        <v>318</v>
      </c>
      <c r="G2405" s="405"/>
      <c r="H2405" s="284" t="s">
        <v>31</v>
      </c>
      <c r="I2405" s="277" t="s">
        <v>32</v>
      </c>
      <c r="J2405" s="277" t="s">
        <v>2407</v>
      </c>
      <c r="K2405" s="277" t="s">
        <v>33</v>
      </c>
      <c r="L2405" s="277" t="s">
        <v>35</v>
      </c>
      <c r="O2405" s="40"/>
      <c r="P2405" s="40"/>
      <c r="Q2405" s="40"/>
      <c r="R2405" s="40"/>
      <c r="S2405" s="40"/>
      <c r="T2405" s="40"/>
      <c r="U2405" s="40"/>
      <c r="V2405" s="40"/>
      <c r="W2405" s="40"/>
      <c r="X2405" s="40"/>
      <c r="Y2405" s="40"/>
    </row>
    <row r="2406" spans="1:25" ht="15" customHeight="1" x14ac:dyDescent="0.2">
      <c r="A2406" s="40"/>
      <c r="B2406" s="273" t="s">
        <v>319</v>
      </c>
      <c r="C2406" s="286" t="s">
        <v>1561</v>
      </c>
      <c r="D2406" s="273" t="s">
        <v>40</v>
      </c>
      <c r="E2406" s="273" t="s">
        <v>2335</v>
      </c>
      <c r="F2406" s="403" t="s">
        <v>343</v>
      </c>
      <c r="G2406" s="403"/>
      <c r="H2406" s="285" t="s">
        <v>44</v>
      </c>
      <c r="I2406" s="288">
        <v>1</v>
      </c>
      <c r="J2406" s="287"/>
      <c r="K2406" s="287">
        <v>24.14</v>
      </c>
      <c r="L2406" s="287">
        <v>24.14</v>
      </c>
      <c r="O2406" s="40"/>
      <c r="P2406" s="40"/>
      <c r="Q2406" s="40"/>
      <c r="R2406" s="40"/>
      <c r="S2406" s="40"/>
      <c r="T2406" s="40"/>
      <c r="U2406" s="40"/>
      <c r="V2406" s="40"/>
      <c r="W2406" s="40"/>
      <c r="X2406" s="40"/>
      <c r="Y2406" s="40"/>
    </row>
    <row r="2407" spans="1:25" ht="15" customHeight="1" x14ac:dyDescent="0.2">
      <c r="A2407" s="40"/>
      <c r="B2407" s="278" t="s">
        <v>321</v>
      </c>
      <c r="C2407" s="291" t="s">
        <v>371</v>
      </c>
      <c r="D2407" s="278" t="s">
        <v>40</v>
      </c>
      <c r="E2407" s="278" t="s">
        <v>372</v>
      </c>
      <c r="F2407" s="407" t="s">
        <v>324</v>
      </c>
      <c r="G2407" s="407"/>
      <c r="H2407" s="290" t="s">
        <v>325</v>
      </c>
      <c r="I2407" s="294">
        <v>0.1356</v>
      </c>
      <c r="J2407" s="294">
        <v>0</v>
      </c>
      <c r="K2407" s="292">
        <v>29.16</v>
      </c>
      <c r="L2407" s="292">
        <v>3.95</v>
      </c>
      <c r="O2407" s="40"/>
      <c r="P2407" s="40"/>
      <c r="Q2407" s="40"/>
      <c r="R2407" s="40"/>
      <c r="S2407" s="40"/>
      <c r="T2407" s="40"/>
      <c r="U2407" s="40"/>
      <c r="V2407" s="40"/>
      <c r="W2407" s="40"/>
      <c r="X2407" s="40"/>
      <c r="Y2407" s="40"/>
    </row>
    <row r="2408" spans="1:25" ht="15" customHeight="1" x14ac:dyDescent="0.2">
      <c r="A2408" s="40"/>
      <c r="B2408" s="278" t="s">
        <v>321</v>
      </c>
      <c r="C2408" s="291" t="s">
        <v>322</v>
      </c>
      <c r="D2408" s="278" t="s">
        <v>40</v>
      </c>
      <c r="E2408" s="278" t="s">
        <v>323</v>
      </c>
      <c r="F2408" s="407" t="s">
        <v>324</v>
      </c>
      <c r="G2408" s="407"/>
      <c r="H2408" s="290" t="s">
        <v>325</v>
      </c>
      <c r="I2408" s="294">
        <v>4.2700000000000002E-2</v>
      </c>
      <c r="J2408" s="294">
        <v>0</v>
      </c>
      <c r="K2408" s="292">
        <v>23.08</v>
      </c>
      <c r="L2408" s="292">
        <v>0.98</v>
      </c>
      <c r="O2408" s="40"/>
      <c r="P2408" s="40"/>
      <c r="Q2408" s="40"/>
      <c r="R2408" s="40"/>
      <c r="S2408" s="40"/>
      <c r="T2408" s="40"/>
      <c r="U2408" s="40"/>
      <c r="V2408" s="40"/>
      <c r="W2408" s="40"/>
      <c r="X2408" s="40"/>
      <c r="Y2408" s="40"/>
    </row>
    <row r="2409" spans="1:25" ht="15" customHeight="1" x14ac:dyDescent="0.2">
      <c r="A2409" s="40"/>
      <c r="B2409" s="274" t="s">
        <v>347</v>
      </c>
      <c r="C2409" s="296" t="s">
        <v>1729</v>
      </c>
      <c r="D2409" s="274" t="s">
        <v>40</v>
      </c>
      <c r="E2409" s="274" t="s">
        <v>3949</v>
      </c>
      <c r="F2409" s="404" t="s">
        <v>348</v>
      </c>
      <c r="G2409" s="404"/>
      <c r="H2409" s="295" t="s">
        <v>44</v>
      </c>
      <c r="I2409" s="298">
        <v>1</v>
      </c>
      <c r="J2409" s="298">
        <v>0</v>
      </c>
      <c r="K2409" s="297">
        <v>19.03</v>
      </c>
      <c r="L2409" s="297">
        <v>19.03</v>
      </c>
      <c r="O2409" s="40"/>
      <c r="P2409" s="40"/>
      <c r="Q2409" s="40"/>
      <c r="R2409" s="40"/>
      <c r="S2409" s="40"/>
      <c r="T2409" s="40"/>
      <c r="U2409" s="40"/>
      <c r="V2409" s="40"/>
      <c r="W2409" s="40"/>
      <c r="X2409" s="40"/>
      <c r="Y2409" s="40"/>
    </row>
    <row r="2410" spans="1:25" ht="15" customHeight="1" x14ac:dyDescent="0.2">
      <c r="A2410" s="40"/>
      <c r="B2410" s="274" t="s">
        <v>347</v>
      </c>
      <c r="C2410" s="296" t="s">
        <v>642</v>
      </c>
      <c r="D2410" s="274" t="s">
        <v>40</v>
      </c>
      <c r="E2410" s="274" t="s">
        <v>3775</v>
      </c>
      <c r="F2410" s="404" t="s">
        <v>348</v>
      </c>
      <c r="G2410" s="404"/>
      <c r="H2410" s="295" t="s">
        <v>44</v>
      </c>
      <c r="I2410" s="298">
        <v>4.2000000000000003E-2</v>
      </c>
      <c r="J2410" s="298">
        <v>0</v>
      </c>
      <c r="K2410" s="297">
        <v>4.49</v>
      </c>
      <c r="L2410" s="297">
        <v>0.18</v>
      </c>
      <c r="O2410" s="40"/>
      <c r="P2410" s="40"/>
      <c r="Q2410" s="40"/>
      <c r="R2410" s="40"/>
      <c r="S2410" s="40"/>
      <c r="T2410" s="40"/>
      <c r="U2410" s="40"/>
      <c r="V2410" s="40"/>
      <c r="W2410" s="40"/>
      <c r="X2410" s="40"/>
      <c r="Y2410" s="40"/>
    </row>
    <row r="2411" spans="1:25" ht="15" customHeight="1" x14ac:dyDescent="0.2">
      <c r="A2411" s="40"/>
      <c r="B2411" s="275"/>
      <c r="C2411" s="275"/>
      <c r="D2411" s="275"/>
      <c r="E2411" s="275"/>
      <c r="F2411" s="275"/>
      <c r="G2411" s="275" t="s">
        <v>331</v>
      </c>
      <c r="H2411" s="302">
        <v>3.99</v>
      </c>
      <c r="I2411" s="275" t="s">
        <v>332</v>
      </c>
      <c r="J2411" s="302">
        <v>0</v>
      </c>
      <c r="K2411" s="275" t="s">
        <v>333</v>
      </c>
      <c r="L2411" s="302">
        <v>3.99</v>
      </c>
      <c r="O2411" s="40"/>
      <c r="P2411" s="40"/>
      <c r="Q2411" s="40"/>
      <c r="R2411" s="40"/>
      <c r="S2411" s="40"/>
      <c r="T2411" s="40"/>
      <c r="U2411" s="40"/>
      <c r="V2411" s="40"/>
      <c r="W2411" s="40"/>
      <c r="X2411" s="40"/>
      <c r="Y2411" s="40"/>
    </row>
    <row r="2412" spans="1:25" ht="15" customHeight="1" thickBot="1" x14ac:dyDescent="0.25">
      <c r="A2412" s="40"/>
      <c r="B2412" s="275"/>
      <c r="C2412" s="275"/>
      <c r="D2412" s="275"/>
      <c r="E2412" s="275"/>
      <c r="F2412" s="275"/>
      <c r="G2412" s="275" t="s">
        <v>334</v>
      </c>
      <c r="H2412" s="302">
        <v>5.0199999999999996</v>
      </c>
      <c r="I2412" s="409"/>
      <c r="J2412" s="409" t="s">
        <v>335</v>
      </c>
      <c r="K2412" s="275"/>
      <c r="L2412" s="302">
        <v>29.16</v>
      </c>
      <c r="O2412" s="40"/>
      <c r="P2412" s="40"/>
      <c r="Q2412" s="40"/>
      <c r="R2412" s="40"/>
      <c r="S2412" s="40"/>
      <c r="T2412" s="40"/>
      <c r="U2412" s="40"/>
      <c r="V2412" s="40"/>
      <c r="W2412" s="40"/>
      <c r="X2412" s="40"/>
      <c r="Y2412" s="40"/>
    </row>
    <row r="2413" spans="1:25" ht="15" customHeight="1" thickTop="1" x14ac:dyDescent="0.2">
      <c r="A2413" s="40"/>
      <c r="B2413" s="289"/>
      <c r="C2413" s="289"/>
      <c r="D2413" s="289"/>
      <c r="E2413" s="289"/>
      <c r="F2413" s="289"/>
      <c r="G2413" s="289"/>
      <c r="H2413" s="289"/>
      <c r="I2413" s="289"/>
      <c r="J2413" s="289"/>
      <c r="K2413" s="289"/>
      <c r="L2413" s="289"/>
      <c r="O2413" s="40"/>
      <c r="P2413" s="40"/>
      <c r="Q2413" s="40"/>
      <c r="R2413" s="40"/>
      <c r="S2413" s="40"/>
      <c r="T2413" s="40"/>
      <c r="U2413" s="40"/>
      <c r="V2413" s="40"/>
      <c r="W2413" s="40"/>
      <c r="X2413" s="40"/>
      <c r="Y2413" s="40"/>
    </row>
    <row r="2414" spans="1:25" ht="15" customHeight="1" x14ac:dyDescent="0.2">
      <c r="A2414" s="40"/>
      <c r="B2414" s="276" t="s">
        <v>2843</v>
      </c>
      <c r="C2414" s="277" t="s">
        <v>28</v>
      </c>
      <c r="D2414" s="276" t="s">
        <v>29</v>
      </c>
      <c r="E2414" s="276" t="s">
        <v>30</v>
      </c>
      <c r="F2414" s="405" t="s">
        <v>318</v>
      </c>
      <c r="G2414" s="405"/>
      <c r="H2414" s="284" t="s">
        <v>31</v>
      </c>
      <c r="I2414" s="277" t="s">
        <v>32</v>
      </c>
      <c r="J2414" s="277" t="s">
        <v>2407</v>
      </c>
      <c r="K2414" s="277" t="s">
        <v>33</v>
      </c>
      <c r="L2414" s="277" t="s">
        <v>35</v>
      </c>
      <c r="O2414" s="40"/>
      <c r="P2414" s="40"/>
      <c r="Q2414" s="40"/>
      <c r="R2414" s="40"/>
      <c r="S2414" s="40"/>
      <c r="T2414" s="40"/>
      <c r="U2414" s="40"/>
      <c r="V2414" s="40"/>
      <c r="W2414" s="40"/>
      <c r="X2414" s="40"/>
      <c r="Y2414" s="40"/>
    </row>
    <row r="2415" spans="1:25" ht="15" customHeight="1" x14ac:dyDescent="0.2">
      <c r="A2415" s="40"/>
      <c r="B2415" s="273" t="s">
        <v>319</v>
      </c>
      <c r="C2415" s="286" t="s">
        <v>856</v>
      </c>
      <c r="D2415" s="273" t="s">
        <v>40</v>
      </c>
      <c r="E2415" s="273" t="s">
        <v>2334</v>
      </c>
      <c r="F2415" s="403" t="s">
        <v>343</v>
      </c>
      <c r="G2415" s="403"/>
      <c r="H2415" s="285" t="s">
        <v>44</v>
      </c>
      <c r="I2415" s="288">
        <v>1</v>
      </c>
      <c r="J2415" s="287"/>
      <c r="K2415" s="287">
        <v>10.44</v>
      </c>
      <c r="L2415" s="287">
        <v>10.44</v>
      </c>
      <c r="O2415" s="40"/>
      <c r="P2415" s="40"/>
      <c r="Q2415" s="40"/>
      <c r="R2415" s="40"/>
      <c r="S2415" s="40"/>
      <c r="T2415" s="40"/>
      <c r="U2415" s="40"/>
      <c r="V2415" s="40"/>
      <c r="W2415" s="40"/>
      <c r="X2415" s="40"/>
      <c r="Y2415" s="40"/>
    </row>
    <row r="2416" spans="1:25" ht="15" customHeight="1" x14ac:dyDescent="0.2">
      <c r="A2416" s="40"/>
      <c r="B2416" s="278" t="s">
        <v>321</v>
      </c>
      <c r="C2416" s="291" t="s">
        <v>322</v>
      </c>
      <c r="D2416" s="278" t="s">
        <v>40</v>
      </c>
      <c r="E2416" s="278" t="s">
        <v>323</v>
      </c>
      <c r="F2416" s="407" t="s">
        <v>324</v>
      </c>
      <c r="G2416" s="407"/>
      <c r="H2416" s="290" t="s">
        <v>325</v>
      </c>
      <c r="I2416" s="294">
        <v>3.8800000000000001E-2</v>
      </c>
      <c r="J2416" s="294">
        <v>0</v>
      </c>
      <c r="K2416" s="292">
        <v>23.08</v>
      </c>
      <c r="L2416" s="292">
        <v>0.89</v>
      </c>
      <c r="O2416" s="40"/>
      <c r="P2416" s="40"/>
      <c r="Q2416" s="40"/>
      <c r="R2416" s="40"/>
      <c r="S2416" s="40"/>
      <c r="T2416" s="40"/>
      <c r="U2416" s="40"/>
      <c r="V2416" s="40"/>
      <c r="W2416" s="40"/>
      <c r="X2416" s="40"/>
      <c r="Y2416" s="40"/>
    </row>
    <row r="2417" spans="1:25" ht="15" customHeight="1" x14ac:dyDescent="0.2">
      <c r="A2417" s="40"/>
      <c r="B2417" s="278" t="s">
        <v>321</v>
      </c>
      <c r="C2417" s="291" t="s">
        <v>371</v>
      </c>
      <c r="D2417" s="278" t="s">
        <v>40</v>
      </c>
      <c r="E2417" s="278" t="s">
        <v>372</v>
      </c>
      <c r="F2417" s="407" t="s">
        <v>324</v>
      </c>
      <c r="G2417" s="407"/>
      <c r="H2417" s="290" t="s">
        <v>325</v>
      </c>
      <c r="I2417" s="294">
        <v>0.1232</v>
      </c>
      <c r="J2417" s="294">
        <v>0</v>
      </c>
      <c r="K2417" s="292">
        <v>29.16</v>
      </c>
      <c r="L2417" s="292">
        <v>3.59</v>
      </c>
      <c r="O2417" s="40"/>
      <c r="P2417" s="40"/>
      <c r="Q2417" s="40"/>
      <c r="R2417" s="40"/>
      <c r="S2417" s="40"/>
      <c r="T2417" s="40"/>
      <c r="U2417" s="40"/>
      <c r="V2417" s="40"/>
      <c r="W2417" s="40"/>
      <c r="X2417" s="40"/>
      <c r="Y2417" s="40"/>
    </row>
    <row r="2418" spans="1:25" ht="15" customHeight="1" x14ac:dyDescent="0.2">
      <c r="A2418" s="40"/>
      <c r="B2418" s="274" t="s">
        <v>347</v>
      </c>
      <c r="C2418" s="296" t="s">
        <v>863</v>
      </c>
      <c r="D2418" s="274" t="s">
        <v>40</v>
      </c>
      <c r="E2418" s="274" t="s">
        <v>864</v>
      </c>
      <c r="F2418" s="404" t="s">
        <v>348</v>
      </c>
      <c r="G2418" s="404"/>
      <c r="H2418" s="295" t="s">
        <v>44</v>
      </c>
      <c r="I2418" s="298">
        <v>1</v>
      </c>
      <c r="J2418" s="298">
        <v>0</v>
      </c>
      <c r="K2418" s="297">
        <v>5.82</v>
      </c>
      <c r="L2418" s="297">
        <v>5.82</v>
      </c>
      <c r="O2418" s="40"/>
      <c r="P2418" s="40"/>
      <c r="Q2418" s="40"/>
      <c r="R2418" s="40"/>
      <c r="S2418" s="40"/>
      <c r="T2418" s="40"/>
      <c r="U2418" s="40"/>
      <c r="V2418" s="40"/>
      <c r="W2418" s="40"/>
      <c r="X2418" s="40"/>
      <c r="Y2418" s="40"/>
    </row>
    <row r="2419" spans="1:25" ht="15" customHeight="1" x14ac:dyDescent="0.2">
      <c r="A2419" s="40"/>
      <c r="B2419" s="274" t="s">
        <v>347</v>
      </c>
      <c r="C2419" s="296" t="s">
        <v>642</v>
      </c>
      <c r="D2419" s="274" t="s">
        <v>40</v>
      </c>
      <c r="E2419" s="274" t="s">
        <v>3775</v>
      </c>
      <c r="F2419" s="404" t="s">
        <v>348</v>
      </c>
      <c r="G2419" s="404"/>
      <c r="H2419" s="295" t="s">
        <v>44</v>
      </c>
      <c r="I2419" s="298">
        <v>3.32E-2</v>
      </c>
      <c r="J2419" s="298">
        <v>0</v>
      </c>
      <c r="K2419" s="297">
        <v>4.49</v>
      </c>
      <c r="L2419" s="297">
        <v>0.14000000000000001</v>
      </c>
      <c r="O2419" s="40"/>
      <c r="P2419" s="40"/>
      <c r="Q2419" s="40"/>
      <c r="R2419" s="40"/>
      <c r="S2419" s="40"/>
      <c r="T2419" s="40"/>
      <c r="U2419" s="40"/>
      <c r="V2419" s="40"/>
      <c r="W2419" s="40"/>
      <c r="X2419" s="40"/>
      <c r="Y2419" s="40"/>
    </row>
    <row r="2420" spans="1:25" ht="15" customHeight="1" x14ac:dyDescent="0.2">
      <c r="A2420" s="40"/>
      <c r="B2420" s="275"/>
      <c r="C2420" s="275"/>
      <c r="D2420" s="275"/>
      <c r="E2420" s="275"/>
      <c r="F2420" s="275"/>
      <c r="G2420" s="275" t="s">
        <v>331</v>
      </c>
      <c r="H2420" s="302">
        <v>3.62</v>
      </c>
      <c r="I2420" s="275" t="s">
        <v>332</v>
      </c>
      <c r="J2420" s="302">
        <v>0</v>
      </c>
      <c r="K2420" s="275" t="s">
        <v>333</v>
      </c>
      <c r="L2420" s="302">
        <v>3.62</v>
      </c>
      <c r="O2420" s="40"/>
      <c r="P2420" s="40"/>
      <c r="Q2420" s="40"/>
      <c r="R2420" s="40"/>
      <c r="S2420" s="40"/>
      <c r="T2420" s="40"/>
      <c r="U2420" s="40"/>
      <c r="V2420" s="40"/>
      <c r="W2420" s="40"/>
      <c r="X2420" s="40"/>
      <c r="Y2420" s="40"/>
    </row>
    <row r="2421" spans="1:25" ht="15" customHeight="1" thickBot="1" x14ac:dyDescent="0.25">
      <c r="A2421" s="40"/>
      <c r="B2421" s="275"/>
      <c r="C2421" s="275"/>
      <c r="D2421" s="275"/>
      <c r="E2421" s="275"/>
      <c r="F2421" s="275"/>
      <c r="G2421" s="275" t="s">
        <v>334</v>
      </c>
      <c r="H2421" s="302">
        <v>2.17</v>
      </c>
      <c r="I2421" s="409"/>
      <c r="J2421" s="409" t="s">
        <v>335</v>
      </c>
      <c r="K2421" s="275"/>
      <c r="L2421" s="302">
        <v>12.61</v>
      </c>
      <c r="O2421" s="40"/>
      <c r="P2421" s="40"/>
      <c r="Q2421" s="40"/>
      <c r="R2421" s="40"/>
      <c r="S2421" s="40"/>
      <c r="T2421" s="40"/>
      <c r="U2421" s="40"/>
      <c r="V2421" s="40"/>
      <c r="W2421" s="40"/>
      <c r="X2421" s="40"/>
      <c r="Y2421" s="40"/>
    </row>
    <row r="2422" spans="1:25" ht="15" customHeight="1" thickTop="1" x14ac:dyDescent="0.2">
      <c r="A2422" s="40"/>
      <c r="B2422" s="289"/>
      <c r="C2422" s="289"/>
      <c r="D2422" s="289"/>
      <c r="E2422" s="289"/>
      <c r="F2422" s="289"/>
      <c r="G2422" s="289"/>
      <c r="H2422" s="289"/>
      <c r="I2422" s="289"/>
      <c r="J2422" s="289"/>
      <c r="K2422" s="289"/>
      <c r="L2422" s="289"/>
      <c r="O2422" s="40"/>
      <c r="P2422" s="40"/>
      <c r="Q2422" s="40"/>
      <c r="R2422" s="40"/>
      <c r="S2422" s="40"/>
      <c r="T2422" s="40"/>
      <c r="U2422" s="40"/>
      <c r="V2422" s="40"/>
      <c r="W2422" s="40"/>
      <c r="X2422" s="40"/>
      <c r="Y2422" s="40"/>
    </row>
    <row r="2423" spans="1:25" ht="15" customHeight="1" x14ac:dyDescent="0.2">
      <c r="A2423" s="40"/>
      <c r="B2423" s="276" t="s">
        <v>2844</v>
      </c>
      <c r="C2423" s="277" t="s">
        <v>28</v>
      </c>
      <c r="D2423" s="276" t="s">
        <v>29</v>
      </c>
      <c r="E2423" s="276" t="s">
        <v>30</v>
      </c>
      <c r="F2423" s="405" t="s">
        <v>318</v>
      </c>
      <c r="G2423" s="405"/>
      <c r="H2423" s="284" t="s">
        <v>31</v>
      </c>
      <c r="I2423" s="277" t="s">
        <v>32</v>
      </c>
      <c r="J2423" s="277" t="s">
        <v>2407</v>
      </c>
      <c r="K2423" s="277" t="s">
        <v>33</v>
      </c>
      <c r="L2423" s="277" t="s">
        <v>35</v>
      </c>
      <c r="O2423" s="40"/>
      <c r="P2423" s="40"/>
      <c r="Q2423" s="40"/>
      <c r="R2423" s="40"/>
      <c r="S2423" s="40"/>
      <c r="T2423" s="40"/>
      <c r="U2423" s="40"/>
      <c r="V2423" s="40"/>
      <c r="W2423" s="40"/>
      <c r="X2423" s="40"/>
      <c r="Y2423" s="40"/>
    </row>
    <row r="2424" spans="1:25" ht="15" customHeight="1" x14ac:dyDescent="0.2">
      <c r="A2424" s="40"/>
      <c r="B2424" s="273" t="s">
        <v>319</v>
      </c>
      <c r="C2424" s="286" t="s">
        <v>1562</v>
      </c>
      <c r="D2424" s="273" t="s">
        <v>40</v>
      </c>
      <c r="E2424" s="273" t="s">
        <v>1563</v>
      </c>
      <c r="F2424" s="403" t="s">
        <v>678</v>
      </c>
      <c r="G2424" s="403"/>
      <c r="H2424" s="285" t="s">
        <v>44</v>
      </c>
      <c r="I2424" s="288">
        <v>1</v>
      </c>
      <c r="J2424" s="287"/>
      <c r="K2424" s="287">
        <v>67.78</v>
      </c>
      <c r="L2424" s="287">
        <v>67.78</v>
      </c>
      <c r="O2424" s="40"/>
      <c r="P2424" s="40"/>
      <c r="Q2424" s="40"/>
      <c r="R2424" s="40"/>
      <c r="S2424" s="40"/>
      <c r="T2424" s="40"/>
      <c r="U2424" s="40"/>
      <c r="V2424" s="40"/>
      <c r="W2424" s="40"/>
      <c r="X2424" s="40"/>
      <c r="Y2424" s="40"/>
    </row>
    <row r="2425" spans="1:25" ht="15" customHeight="1" x14ac:dyDescent="0.2">
      <c r="A2425" s="40"/>
      <c r="B2425" s="278" t="s">
        <v>321</v>
      </c>
      <c r="C2425" s="291" t="s">
        <v>322</v>
      </c>
      <c r="D2425" s="278" t="s">
        <v>40</v>
      </c>
      <c r="E2425" s="278" t="s">
        <v>323</v>
      </c>
      <c r="F2425" s="407" t="s">
        <v>324</v>
      </c>
      <c r="G2425" s="407"/>
      <c r="H2425" s="290" t="s">
        <v>325</v>
      </c>
      <c r="I2425" s="294">
        <v>8.0799999999999997E-2</v>
      </c>
      <c r="J2425" s="294">
        <v>0</v>
      </c>
      <c r="K2425" s="292">
        <v>23.08</v>
      </c>
      <c r="L2425" s="292">
        <v>1.86</v>
      </c>
      <c r="O2425" s="40"/>
      <c r="P2425" s="40"/>
      <c r="Q2425" s="40"/>
      <c r="R2425" s="40"/>
      <c r="S2425" s="40"/>
      <c r="T2425" s="40"/>
      <c r="U2425" s="40"/>
      <c r="V2425" s="40"/>
      <c r="W2425" s="40"/>
      <c r="X2425" s="40"/>
      <c r="Y2425" s="40"/>
    </row>
    <row r="2426" spans="1:25" ht="15" customHeight="1" x14ac:dyDescent="0.2">
      <c r="A2426" s="40"/>
      <c r="B2426" s="278" t="s">
        <v>321</v>
      </c>
      <c r="C2426" s="291" t="s">
        <v>679</v>
      </c>
      <c r="D2426" s="278" t="s">
        <v>40</v>
      </c>
      <c r="E2426" s="278" t="s">
        <v>680</v>
      </c>
      <c r="F2426" s="407" t="s">
        <v>324</v>
      </c>
      <c r="G2426" s="407"/>
      <c r="H2426" s="290" t="s">
        <v>325</v>
      </c>
      <c r="I2426" s="294">
        <v>0.25240000000000001</v>
      </c>
      <c r="J2426" s="294">
        <v>0</v>
      </c>
      <c r="K2426" s="292">
        <v>21.17</v>
      </c>
      <c r="L2426" s="292">
        <v>5.34</v>
      </c>
      <c r="O2426" s="40"/>
      <c r="P2426" s="40"/>
      <c r="Q2426" s="40"/>
      <c r="R2426" s="40"/>
      <c r="S2426" s="40"/>
      <c r="T2426" s="40"/>
      <c r="U2426" s="40"/>
      <c r="V2426" s="40"/>
      <c r="W2426" s="40"/>
      <c r="X2426" s="40"/>
      <c r="Y2426" s="40"/>
    </row>
    <row r="2427" spans="1:25" ht="15" customHeight="1" x14ac:dyDescent="0.2">
      <c r="A2427" s="40"/>
      <c r="B2427" s="274" t="s">
        <v>347</v>
      </c>
      <c r="C2427" s="296" t="s">
        <v>700</v>
      </c>
      <c r="D2427" s="274" t="s">
        <v>40</v>
      </c>
      <c r="E2427" s="274" t="s">
        <v>701</v>
      </c>
      <c r="F2427" s="404" t="s">
        <v>348</v>
      </c>
      <c r="G2427" s="404"/>
      <c r="H2427" s="295" t="s">
        <v>44</v>
      </c>
      <c r="I2427" s="298">
        <v>6.25E-2</v>
      </c>
      <c r="J2427" s="298">
        <v>0</v>
      </c>
      <c r="K2427" s="297">
        <v>28.32</v>
      </c>
      <c r="L2427" s="297">
        <v>1.77</v>
      </c>
      <c r="O2427" s="40"/>
      <c r="P2427" s="40"/>
      <c r="Q2427" s="40"/>
      <c r="R2427" s="40"/>
      <c r="S2427" s="40"/>
      <c r="T2427" s="40"/>
      <c r="U2427" s="40"/>
      <c r="V2427" s="40"/>
      <c r="W2427" s="40"/>
      <c r="X2427" s="40"/>
      <c r="Y2427" s="40"/>
    </row>
    <row r="2428" spans="1:25" ht="15" customHeight="1" x14ac:dyDescent="0.2">
      <c r="A2428" s="40"/>
      <c r="B2428" s="274" t="s">
        <v>347</v>
      </c>
      <c r="C2428" s="296" t="s">
        <v>1732</v>
      </c>
      <c r="D2428" s="274" t="s">
        <v>40</v>
      </c>
      <c r="E2428" s="274" t="s">
        <v>1733</v>
      </c>
      <c r="F2428" s="404" t="s">
        <v>348</v>
      </c>
      <c r="G2428" s="404"/>
      <c r="H2428" s="295" t="s">
        <v>44</v>
      </c>
      <c r="I2428" s="298">
        <v>1</v>
      </c>
      <c r="J2428" s="298">
        <v>0</v>
      </c>
      <c r="K2428" s="297">
        <v>55.49</v>
      </c>
      <c r="L2428" s="297">
        <v>55.49</v>
      </c>
      <c r="O2428" s="40"/>
      <c r="P2428" s="40"/>
      <c r="Q2428" s="40"/>
      <c r="R2428" s="40"/>
      <c r="S2428" s="40"/>
      <c r="T2428" s="40"/>
      <c r="U2428" s="40"/>
      <c r="V2428" s="40"/>
      <c r="W2428" s="40"/>
      <c r="X2428" s="40"/>
      <c r="Y2428" s="40"/>
    </row>
    <row r="2429" spans="1:25" ht="15" customHeight="1" x14ac:dyDescent="0.2">
      <c r="A2429" s="40"/>
      <c r="B2429" s="274" t="s">
        <v>347</v>
      </c>
      <c r="C2429" s="296" t="s">
        <v>1730</v>
      </c>
      <c r="D2429" s="274" t="s">
        <v>40</v>
      </c>
      <c r="E2429" s="274" t="s">
        <v>1731</v>
      </c>
      <c r="F2429" s="404" t="s">
        <v>348</v>
      </c>
      <c r="G2429" s="404"/>
      <c r="H2429" s="295" t="s">
        <v>44</v>
      </c>
      <c r="I2429" s="298">
        <v>1</v>
      </c>
      <c r="J2429" s="298">
        <v>0</v>
      </c>
      <c r="K2429" s="297">
        <v>3.32</v>
      </c>
      <c r="L2429" s="297">
        <v>3.32</v>
      </c>
      <c r="O2429" s="40"/>
      <c r="P2429" s="40"/>
      <c r="Q2429" s="40"/>
      <c r="R2429" s="40"/>
      <c r="S2429" s="40"/>
      <c r="T2429" s="40"/>
      <c r="U2429" s="40"/>
      <c r="V2429" s="40"/>
      <c r="W2429" s="40"/>
      <c r="X2429" s="40"/>
      <c r="Y2429" s="40"/>
    </row>
    <row r="2430" spans="1:25" ht="15" customHeight="1" x14ac:dyDescent="0.2">
      <c r="A2430" s="40"/>
      <c r="B2430" s="275"/>
      <c r="C2430" s="275"/>
      <c r="D2430" s="275"/>
      <c r="E2430" s="275"/>
      <c r="F2430" s="275"/>
      <c r="G2430" s="275" t="s">
        <v>331</v>
      </c>
      <c r="H2430" s="302">
        <v>5.56</v>
      </c>
      <c r="I2430" s="275" t="s">
        <v>332</v>
      </c>
      <c r="J2430" s="302">
        <v>0</v>
      </c>
      <c r="K2430" s="275" t="s">
        <v>333</v>
      </c>
      <c r="L2430" s="302">
        <v>5.56</v>
      </c>
      <c r="O2430" s="40"/>
      <c r="P2430" s="40"/>
      <c r="Q2430" s="40"/>
      <c r="R2430" s="40"/>
      <c r="S2430" s="40"/>
      <c r="T2430" s="40"/>
      <c r="U2430" s="40"/>
      <c r="V2430" s="40"/>
      <c r="W2430" s="40"/>
      <c r="X2430" s="40"/>
      <c r="Y2430" s="40"/>
    </row>
    <row r="2431" spans="1:25" ht="15" customHeight="1" thickBot="1" x14ac:dyDescent="0.25">
      <c r="A2431" s="40"/>
      <c r="B2431" s="275"/>
      <c r="C2431" s="275"/>
      <c r="D2431" s="275"/>
      <c r="E2431" s="275"/>
      <c r="F2431" s="275"/>
      <c r="G2431" s="275" t="s">
        <v>334</v>
      </c>
      <c r="H2431" s="302">
        <v>14.1</v>
      </c>
      <c r="I2431" s="409"/>
      <c r="J2431" s="409" t="s">
        <v>335</v>
      </c>
      <c r="K2431" s="275"/>
      <c r="L2431" s="302">
        <v>81.88</v>
      </c>
      <c r="O2431" s="40"/>
      <c r="P2431" s="40"/>
      <c r="Q2431" s="40"/>
      <c r="R2431" s="40"/>
      <c r="S2431" s="40"/>
      <c r="T2431" s="40"/>
      <c r="U2431" s="40"/>
      <c r="V2431" s="40"/>
      <c r="W2431" s="40"/>
      <c r="X2431" s="40"/>
      <c r="Y2431" s="40"/>
    </row>
    <row r="2432" spans="1:25" ht="15" customHeight="1" thickTop="1" x14ac:dyDescent="0.2">
      <c r="A2432" s="40"/>
      <c r="B2432" s="289"/>
      <c r="C2432" s="289"/>
      <c r="D2432" s="289"/>
      <c r="E2432" s="289"/>
      <c r="F2432" s="289"/>
      <c r="G2432" s="289"/>
      <c r="H2432" s="289"/>
      <c r="I2432" s="289"/>
      <c r="J2432" s="289"/>
      <c r="K2432" s="289"/>
      <c r="L2432" s="289"/>
      <c r="O2432" s="40"/>
      <c r="P2432" s="40"/>
      <c r="Q2432" s="40"/>
      <c r="R2432" s="40"/>
      <c r="S2432" s="40"/>
      <c r="T2432" s="40"/>
      <c r="U2432" s="40"/>
      <c r="V2432" s="40"/>
      <c r="W2432" s="40"/>
      <c r="X2432" s="40"/>
      <c r="Y2432" s="40"/>
    </row>
    <row r="2433" spans="1:25" ht="15" customHeight="1" x14ac:dyDescent="0.2">
      <c r="A2433" s="40"/>
      <c r="B2433" s="276" t="s">
        <v>2845</v>
      </c>
      <c r="C2433" s="277" t="s">
        <v>28</v>
      </c>
      <c r="D2433" s="276" t="s">
        <v>29</v>
      </c>
      <c r="E2433" s="276" t="s">
        <v>30</v>
      </c>
      <c r="F2433" s="405" t="s">
        <v>318</v>
      </c>
      <c r="G2433" s="405"/>
      <c r="H2433" s="284" t="s">
        <v>31</v>
      </c>
      <c r="I2433" s="277" t="s">
        <v>32</v>
      </c>
      <c r="J2433" s="277" t="s">
        <v>2407</v>
      </c>
      <c r="K2433" s="277" t="s">
        <v>33</v>
      </c>
      <c r="L2433" s="277" t="s">
        <v>35</v>
      </c>
      <c r="O2433" s="40"/>
      <c r="P2433" s="40"/>
      <c r="Q2433" s="40"/>
      <c r="R2433" s="40"/>
      <c r="S2433" s="40"/>
      <c r="T2433" s="40"/>
      <c r="U2433" s="40"/>
      <c r="V2433" s="40"/>
      <c r="W2433" s="40"/>
      <c r="X2433" s="40"/>
      <c r="Y2433" s="40"/>
    </row>
    <row r="2434" spans="1:25" ht="15" customHeight="1" x14ac:dyDescent="0.2">
      <c r="A2434" s="40"/>
      <c r="B2434" s="273" t="s">
        <v>319</v>
      </c>
      <c r="C2434" s="286" t="s">
        <v>1525</v>
      </c>
      <c r="D2434" s="273" t="s">
        <v>40</v>
      </c>
      <c r="E2434" s="273" t="s">
        <v>1526</v>
      </c>
      <c r="F2434" s="403" t="s">
        <v>343</v>
      </c>
      <c r="G2434" s="403"/>
      <c r="H2434" s="285" t="s">
        <v>44</v>
      </c>
      <c r="I2434" s="288">
        <v>1</v>
      </c>
      <c r="J2434" s="287"/>
      <c r="K2434" s="287">
        <v>44.28</v>
      </c>
      <c r="L2434" s="287">
        <v>44.28</v>
      </c>
      <c r="O2434" s="40"/>
      <c r="P2434" s="40"/>
      <c r="Q2434" s="40"/>
      <c r="R2434" s="40"/>
      <c r="S2434" s="40"/>
      <c r="T2434" s="40"/>
      <c r="U2434" s="40"/>
      <c r="V2434" s="40"/>
      <c r="W2434" s="40"/>
      <c r="X2434" s="40"/>
      <c r="Y2434" s="40"/>
    </row>
    <row r="2435" spans="1:25" ht="15" customHeight="1" x14ac:dyDescent="0.2">
      <c r="A2435" s="40"/>
      <c r="B2435" s="278" t="s">
        <v>321</v>
      </c>
      <c r="C2435" s="291" t="s">
        <v>369</v>
      </c>
      <c r="D2435" s="278" t="s">
        <v>40</v>
      </c>
      <c r="E2435" s="278" t="s">
        <v>370</v>
      </c>
      <c r="F2435" s="407" t="s">
        <v>324</v>
      </c>
      <c r="G2435" s="407"/>
      <c r="H2435" s="290" t="s">
        <v>325</v>
      </c>
      <c r="I2435" s="294">
        <v>0.2172</v>
      </c>
      <c r="J2435" s="294">
        <v>0</v>
      </c>
      <c r="K2435" s="292">
        <v>23.75</v>
      </c>
      <c r="L2435" s="292">
        <v>5.15</v>
      </c>
      <c r="O2435" s="40"/>
      <c r="P2435" s="40"/>
      <c r="Q2435" s="40"/>
      <c r="R2435" s="40"/>
      <c r="S2435" s="40"/>
      <c r="T2435" s="40"/>
      <c r="U2435" s="40"/>
      <c r="V2435" s="40"/>
      <c r="W2435" s="40"/>
      <c r="X2435" s="40"/>
      <c r="Y2435" s="40"/>
    </row>
    <row r="2436" spans="1:25" ht="15" customHeight="1" x14ac:dyDescent="0.2">
      <c r="A2436" s="40"/>
      <c r="B2436" s="278" t="s">
        <v>321</v>
      </c>
      <c r="C2436" s="291" t="s">
        <v>371</v>
      </c>
      <c r="D2436" s="278" t="s">
        <v>40</v>
      </c>
      <c r="E2436" s="278" t="s">
        <v>372</v>
      </c>
      <c r="F2436" s="407" t="s">
        <v>324</v>
      </c>
      <c r="G2436" s="407"/>
      <c r="H2436" s="290" t="s">
        <v>325</v>
      </c>
      <c r="I2436" s="294">
        <v>0.2172</v>
      </c>
      <c r="J2436" s="294">
        <v>0</v>
      </c>
      <c r="K2436" s="292">
        <v>29.16</v>
      </c>
      <c r="L2436" s="292">
        <v>6.33</v>
      </c>
      <c r="O2436" s="40"/>
      <c r="P2436" s="40"/>
      <c r="Q2436" s="40"/>
      <c r="R2436" s="40"/>
      <c r="S2436" s="40"/>
      <c r="T2436" s="40"/>
      <c r="U2436" s="40"/>
      <c r="V2436" s="40"/>
      <c r="W2436" s="40"/>
      <c r="X2436" s="40"/>
      <c r="Y2436" s="40"/>
    </row>
    <row r="2437" spans="1:25" ht="15" customHeight="1" x14ac:dyDescent="0.2">
      <c r="A2437" s="40"/>
      <c r="B2437" s="274" t="s">
        <v>347</v>
      </c>
      <c r="C2437" s="296" t="s">
        <v>700</v>
      </c>
      <c r="D2437" s="274" t="s">
        <v>40</v>
      </c>
      <c r="E2437" s="274" t="s">
        <v>701</v>
      </c>
      <c r="F2437" s="404" t="s">
        <v>348</v>
      </c>
      <c r="G2437" s="404"/>
      <c r="H2437" s="295" t="s">
        <v>44</v>
      </c>
      <c r="I2437" s="298">
        <v>0.115</v>
      </c>
      <c r="J2437" s="298">
        <v>0</v>
      </c>
      <c r="K2437" s="297">
        <v>28.32</v>
      </c>
      <c r="L2437" s="297">
        <v>3.25</v>
      </c>
      <c r="O2437" s="40"/>
      <c r="P2437" s="40"/>
      <c r="Q2437" s="40"/>
      <c r="R2437" s="40"/>
      <c r="S2437" s="40"/>
      <c r="T2437" s="40"/>
      <c r="U2437" s="40"/>
      <c r="V2437" s="40"/>
      <c r="W2437" s="40"/>
      <c r="X2437" s="40"/>
      <c r="Y2437" s="40"/>
    </row>
    <row r="2438" spans="1:25" ht="15" customHeight="1" x14ac:dyDescent="0.2">
      <c r="A2438" s="40"/>
      <c r="B2438" s="274" t="s">
        <v>347</v>
      </c>
      <c r="C2438" s="296" t="s">
        <v>702</v>
      </c>
      <c r="D2438" s="274" t="s">
        <v>40</v>
      </c>
      <c r="E2438" s="274" t="s">
        <v>703</v>
      </c>
      <c r="F2438" s="404" t="s">
        <v>348</v>
      </c>
      <c r="G2438" s="404"/>
      <c r="H2438" s="295" t="s">
        <v>44</v>
      </c>
      <c r="I2438" s="298">
        <v>2</v>
      </c>
      <c r="J2438" s="298">
        <v>0</v>
      </c>
      <c r="K2438" s="297">
        <v>3</v>
      </c>
      <c r="L2438" s="297">
        <v>6</v>
      </c>
      <c r="O2438" s="40"/>
      <c r="P2438" s="40"/>
      <c r="Q2438" s="40"/>
      <c r="R2438" s="40"/>
      <c r="S2438" s="40"/>
      <c r="T2438" s="40"/>
      <c r="U2438" s="40"/>
      <c r="V2438" s="40"/>
      <c r="W2438" s="40"/>
      <c r="X2438" s="40"/>
      <c r="Y2438" s="40"/>
    </row>
    <row r="2439" spans="1:25" ht="15" customHeight="1" x14ac:dyDescent="0.2">
      <c r="A2439" s="40"/>
      <c r="B2439" s="274" t="s">
        <v>347</v>
      </c>
      <c r="C2439" s="296" t="s">
        <v>704</v>
      </c>
      <c r="D2439" s="274" t="s">
        <v>40</v>
      </c>
      <c r="E2439" s="274" t="s">
        <v>705</v>
      </c>
      <c r="F2439" s="404" t="s">
        <v>348</v>
      </c>
      <c r="G2439" s="404"/>
      <c r="H2439" s="295" t="s">
        <v>44</v>
      </c>
      <c r="I2439" s="298">
        <v>1</v>
      </c>
      <c r="J2439" s="298">
        <v>0</v>
      </c>
      <c r="K2439" s="297">
        <v>23.55</v>
      </c>
      <c r="L2439" s="297">
        <v>23.55</v>
      </c>
      <c r="O2439" s="40"/>
      <c r="P2439" s="40"/>
      <c r="Q2439" s="40"/>
      <c r="R2439" s="40"/>
      <c r="S2439" s="40"/>
      <c r="T2439" s="40"/>
      <c r="U2439" s="40"/>
      <c r="V2439" s="40"/>
      <c r="W2439" s="40"/>
      <c r="X2439" s="40"/>
      <c r="Y2439" s="40"/>
    </row>
    <row r="2440" spans="1:25" ht="15" customHeight="1" x14ac:dyDescent="0.2">
      <c r="A2440" s="40"/>
      <c r="B2440" s="275"/>
      <c r="C2440" s="275"/>
      <c r="D2440" s="275"/>
      <c r="E2440" s="275"/>
      <c r="F2440" s="275"/>
      <c r="G2440" s="275" t="s">
        <v>331</v>
      </c>
      <c r="H2440" s="302">
        <v>9.24</v>
      </c>
      <c r="I2440" s="275" t="s">
        <v>332</v>
      </c>
      <c r="J2440" s="302">
        <v>0</v>
      </c>
      <c r="K2440" s="275" t="s">
        <v>333</v>
      </c>
      <c r="L2440" s="302">
        <v>9.24</v>
      </c>
      <c r="O2440" s="40"/>
      <c r="P2440" s="40"/>
      <c r="Q2440" s="40"/>
      <c r="R2440" s="40"/>
      <c r="S2440" s="40"/>
      <c r="T2440" s="40"/>
      <c r="U2440" s="40"/>
      <c r="V2440" s="40"/>
      <c r="W2440" s="40"/>
      <c r="X2440" s="40"/>
      <c r="Y2440" s="40"/>
    </row>
    <row r="2441" spans="1:25" ht="15" customHeight="1" thickBot="1" x14ac:dyDescent="0.25">
      <c r="A2441" s="40"/>
      <c r="B2441" s="275"/>
      <c r="C2441" s="275"/>
      <c r="D2441" s="275"/>
      <c r="E2441" s="275"/>
      <c r="F2441" s="275"/>
      <c r="G2441" s="275" t="s">
        <v>334</v>
      </c>
      <c r="H2441" s="302">
        <v>9.2100000000000009</v>
      </c>
      <c r="I2441" s="409"/>
      <c r="J2441" s="409" t="s">
        <v>335</v>
      </c>
      <c r="K2441" s="275"/>
      <c r="L2441" s="302">
        <v>53.49</v>
      </c>
      <c r="O2441" s="40"/>
      <c r="P2441" s="40"/>
      <c r="Q2441" s="40"/>
      <c r="R2441" s="40"/>
      <c r="S2441" s="40"/>
      <c r="T2441" s="40"/>
      <c r="U2441" s="40"/>
      <c r="V2441" s="40"/>
      <c r="W2441" s="40"/>
      <c r="X2441" s="40"/>
      <c r="Y2441" s="40"/>
    </row>
    <row r="2442" spans="1:25" ht="15" customHeight="1" thickTop="1" x14ac:dyDescent="0.2">
      <c r="A2442" s="40"/>
      <c r="B2442" s="289"/>
      <c r="C2442" s="289"/>
      <c r="D2442" s="289"/>
      <c r="E2442" s="289"/>
      <c r="F2442" s="289"/>
      <c r="G2442" s="289"/>
      <c r="H2442" s="289"/>
      <c r="I2442" s="289"/>
      <c r="J2442" s="289"/>
      <c r="K2442" s="289"/>
      <c r="L2442" s="289"/>
      <c r="O2442" s="40"/>
      <c r="P2442" s="40"/>
      <c r="Q2442" s="40"/>
      <c r="R2442" s="40"/>
      <c r="S2442" s="40"/>
      <c r="T2442" s="40"/>
      <c r="U2442" s="40"/>
      <c r="V2442" s="40"/>
      <c r="W2442" s="40"/>
      <c r="X2442" s="40"/>
      <c r="Y2442" s="40"/>
    </row>
    <row r="2443" spans="1:25" ht="15" customHeight="1" x14ac:dyDescent="0.2">
      <c r="A2443" s="40"/>
      <c r="B2443" s="276" t="s">
        <v>2846</v>
      </c>
      <c r="C2443" s="277" t="s">
        <v>28</v>
      </c>
      <c r="D2443" s="276" t="s">
        <v>29</v>
      </c>
      <c r="E2443" s="276" t="s">
        <v>30</v>
      </c>
      <c r="F2443" s="405" t="s">
        <v>318</v>
      </c>
      <c r="G2443" s="405"/>
      <c r="H2443" s="284" t="s">
        <v>31</v>
      </c>
      <c r="I2443" s="277" t="s">
        <v>32</v>
      </c>
      <c r="J2443" s="277" t="s">
        <v>2407</v>
      </c>
      <c r="K2443" s="277" t="s">
        <v>33</v>
      </c>
      <c r="L2443" s="277" t="s">
        <v>35</v>
      </c>
      <c r="O2443" s="40"/>
      <c r="P2443" s="40"/>
      <c r="Q2443" s="40"/>
      <c r="R2443" s="40"/>
      <c r="S2443" s="40"/>
      <c r="T2443" s="40"/>
      <c r="U2443" s="40"/>
      <c r="V2443" s="40"/>
      <c r="W2443" s="40"/>
      <c r="X2443" s="40"/>
      <c r="Y2443" s="40"/>
    </row>
    <row r="2444" spans="1:25" ht="15" customHeight="1" x14ac:dyDescent="0.2">
      <c r="A2444" s="40"/>
      <c r="B2444" s="273" t="s">
        <v>319</v>
      </c>
      <c r="C2444" s="286" t="s">
        <v>180</v>
      </c>
      <c r="D2444" s="273" t="s">
        <v>40</v>
      </c>
      <c r="E2444" s="273" t="s">
        <v>181</v>
      </c>
      <c r="F2444" s="403" t="s">
        <v>343</v>
      </c>
      <c r="G2444" s="403"/>
      <c r="H2444" s="285" t="s">
        <v>44</v>
      </c>
      <c r="I2444" s="288">
        <v>1</v>
      </c>
      <c r="J2444" s="287"/>
      <c r="K2444" s="287">
        <v>13.62</v>
      </c>
      <c r="L2444" s="287">
        <v>13.62</v>
      </c>
      <c r="O2444" s="40"/>
      <c r="P2444" s="40"/>
      <c r="Q2444" s="40"/>
      <c r="R2444" s="40"/>
      <c r="S2444" s="40"/>
      <c r="T2444" s="40"/>
      <c r="U2444" s="40"/>
      <c r="V2444" s="40"/>
      <c r="W2444" s="40"/>
      <c r="X2444" s="40"/>
      <c r="Y2444" s="40"/>
    </row>
    <row r="2445" spans="1:25" ht="15" customHeight="1" x14ac:dyDescent="0.2">
      <c r="A2445" s="40"/>
      <c r="B2445" s="278" t="s">
        <v>321</v>
      </c>
      <c r="C2445" s="291" t="s">
        <v>369</v>
      </c>
      <c r="D2445" s="278" t="s">
        <v>40</v>
      </c>
      <c r="E2445" s="278" t="s">
        <v>370</v>
      </c>
      <c r="F2445" s="407" t="s">
        <v>324</v>
      </c>
      <c r="G2445" s="407"/>
      <c r="H2445" s="290" t="s">
        <v>325</v>
      </c>
      <c r="I2445" s="294">
        <v>0.127</v>
      </c>
      <c r="J2445" s="294">
        <v>0</v>
      </c>
      <c r="K2445" s="292">
        <v>23.75</v>
      </c>
      <c r="L2445" s="292">
        <v>3.01</v>
      </c>
      <c r="O2445" s="40"/>
      <c r="P2445" s="40"/>
      <c r="Q2445" s="40"/>
      <c r="R2445" s="40"/>
      <c r="S2445" s="40"/>
      <c r="T2445" s="40"/>
      <c r="U2445" s="40"/>
      <c r="V2445" s="40"/>
      <c r="W2445" s="40"/>
      <c r="X2445" s="40"/>
      <c r="Y2445" s="40"/>
    </row>
    <row r="2446" spans="1:25" ht="15" customHeight="1" x14ac:dyDescent="0.2">
      <c r="A2446" s="40"/>
      <c r="B2446" s="278" t="s">
        <v>321</v>
      </c>
      <c r="C2446" s="291" t="s">
        <v>371</v>
      </c>
      <c r="D2446" s="278" t="s">
        <v>40</v>
      </c>
      <c r="E2446" s="278" t="s">
        <v>372</v>
      </c>
      <c r="F2446" s="407" t="s">
        <v>324</v>
      </c>
      <c r="G2446" s="407"/>
      <c r="H2446" s="290" t="s">
        <v>325</v>
      </c>
      <c r="I2446" s="294">
        <v>0.127</v>
      </c>
      <c r="J2446" s="294">
        <v>0</v>
      </c>
      <c r="K2446" s="292">
        <v>29.16</v>
      </c>
      <c r="L2446" s="292">
        <v>3.7</v>
      </c>
      <c r="O2446" s="40"/>
      <c r="P2446" s="40"/>
      <c r="Q2446" s="40"/>
      <c r="R2446" s="40"/>
      <c r="S2446" s="40"/>
      <c r="T2446" s="40"/>
      <c r="U2446" s="40"/>
      <c r="V2446" s="40"/>
      <c r="W2446" s="40"/>
      <c r="X2446" s="40"/>
      <c r="Y2446" s="40"/>
    </row>
    <row r="2447" spans="1:25" ht="15" customHeight="1" x14ac:dyDescent="0.2">
      <c r="A2447" s="40"/>
      <c r="B2447" s="274" t="s">
        <v>347</v>
      </c>
      <c r="C2447" s="296" t="s">
        <v>706</v>
      </c>
      <c r="D2447" s="274" t="s">
        <v>40</v>
      </c>
      <c r="E2447" s="274" t="s">
        <v>707</v>
      </c>
      <c r="F2447" s="404" t="s">
        <v>348</v>
      </c>
      <c r="G2447" s="404"/>
      <c r="H2447" s="295" t="s">
        <v>44</v>
      </c>
      <c r="I2447" s="298">
        <v>1</v>
      </c>
      <c r="J2447" s="298">
        <v>0</v>
      </c>
      <c r="K2447" s="297">
        <v>5.07</v>
      </c>
      <c r="L2447" s="297">
        <v>5.07</v>
      </c>
      <c r="O2447" s="40"/>
      <c r="P2447" s="40"/>
      <c r="Q2447" s="40"/>
      <c r="R2447" s="40"/>
      <c r="S2447" s="40"/>
      <c r="T2447" s="40"/>
      <c r="U2447" s="40"/>
      <c r="V2447" s="40"/>
      <c r="W2447" s="40"/>
      <c r="X2447" s="40"/>
      <c r="Y2447" s="40"/>
    </row>
    <row r="2448" spans="1:25" ht="15" customHeight="1" x14ac:dyDescent="0.2">
      <c r="A2448" s="40"/>
      <c r="B2448" s="274" t="s">
        <v>347</v>
      </c>
      <c r="C2448" s="296" t="s">
        <v>629</v>
      </c>
      <c r="D2448" s="274" t="s">
        <v>40</v>
      </c>
      <c r="E2448" s="274" t="s">
        <v>3866</v>
      </c>
      <c r="F2448" s="404" t="s">
        <v>348</v>
      </c>
      <c r="G2448" s="404"/>
      <c r="H2448" s="295" t="s">
        <v>44</v>
      </c>
      <c r="I2448" s="298">
        <v>7.1000000000000004E-3</v>
      </c>
      <c r="J2448" s="298">
        <v>0</v>
      </c>
      <c r="K2448" s="297">
        <v>2.54</v>
      </c>
      <c r="L2448" s="297">
        <v>0.01</v>
      </c>
      <c r="O2448" s="40"/>
      <c r="P2448" s="40"/>
      <c r="Q2448" s="40"/>
      <c r="R2448" s="40"/>
      <c r="S2448" s="40"/>
      <c r="T2448" s="40"/>
      <c r="U2448" s="40"/>
      <c r="V2448" s="40"/>
      <c r="W2448" s="40"/>
      <c r="X2448" s="40"/>
      <c r="Y2448" s="40"/>
    </row>
    <row r="2449" spans="1:25" ht="15" customHeight="1" x14ac:dyDescent="0.2">
      <c r="A2449" s="40"/>
      <c r="B2449" s="274" t="s">
        <v>347</v>
      </c>
      <c r="C2449" s="296" t="s">
        <v>632</v>
      </c>
      <c r="D2449" s="274" t="s">
        <v>40</v>
      </c>
      <c r="E2449" s="274" t="s">
        <v>633</v>
      </c>
      <c r="F2449" s="404" t="s">
        <v>348</v>
      </c>
      <c r="G2449" s="404"/>
      <c r="H2449" s="295" t="s">
        <v>44</v>
      </c>
      <c r="I2449" s="298">
        <v>1.4999999999999999E-2</v>
      </c>
      <c r="J2449" s="298">
        <v>0</v>
      </c>
      <c r="K2449" s="297">
        <v>77.760000000000005</v>
      </c>
      <c r="L2449" s="297">
        <v>1.1599999999999999</v>
      </c>
      <c r="O2449" s="40"/>
      <c r="P2449" s="40"/>
      <c r="Q2449" s="40"/>
      <c r="R2449" s="40"/>
      <c r="S2449" s="40"/>
      <c r="T2449" s="40"/>
      <c r="U2449" s="40"/>
      <c r="V2449" s="40"/>
      <c r="W2449" s="40"/>
      <c r="X2449" s="40"/>
      <c r="Y2449" s="40"/>
    </row>
    <row r="2450" spans="1:25" ht="15" customHeight="1" x14ac:dyDescent="0.2">
      <c r="A2450" s="40"/>
      <c r="B2450" s="274" t="s">
        <v>347</v>
      </c>
      <c r="C2450" s="296" t="s">
        <v>373</v>
      </c>
      <c r="D2450" s="274" t="s">
        <v>40</v>
      </c>
      <c r="E2450" s="274" t="s">
        <v>374</v>
      </c>
      <c r="F2450" s="404" t="s">
        <v>348</v>
      </c>
      <c r="G2450" s="404"/>
      <c r="H2450" s="295" t="s">
        <v>44</v>
      </c>
      <c r="I2450" s="298">
        <v>9.9000000000000008E-3</v>
      </c>
      <c r="J2450" s="298">
        <v>0</v>
      </c>
      <c r="K2450" s="297">
        <v>68.63</v>
      </c>
      <c r="L2450" s="297">
        <v>0.67</v>
      </c>
      <c r="O2450" s="40"/>
      <c r="P2450" s="40"/>
      <c r="Q2450" s="40"/>
      <c r="R2450" s="40"/>
      <c r="S2450" s="40"/>
      <c r="T2450" s="40"/>
      <c r="U2450" s="40"/>
      <c r="V2450" s="40"/>
      <c r="W2450" s="40"/>
      <c r="X2450" s="40"/>
      <c r="Y2450" s="40"/>
    </row>
    <row r="2451" spans="1:25" ht="15" customHeight="1" x14ac:dyDescent="0.2">
      <c r="A2451" s="40"/>
      <c r="B2451" s="275"/>
      <c r="C2451" s="275"/>
      <c r="D2451" s="275"/>
      <c r="E2451" s="275"/>
      <c r="F2451" s="275"/>
      <c r="G2451" s="275" t="s">
        <v>331</v>
      </c>
      <c r="H2451" s="302">
        <v>5.4</v>
      </c>
      <c r="I2451" s="275" t="s">
        <v>332</v>
      </c>
      <c r="J2451" s="302">
        <v>0</v>
      </c>
      <c r="K2451" s="275" t="s">
        <v>333</v>
      </c>
      <c r="L2451" s="302">
        <v>5.4</v>
      </c>
      <c r="O2451" s="40"/>
      <c r="P2451" s="40"/>
      <c r="Q2451" s="40"/>
      <c r="R2451" s="40"/>
      <c r="S2451" s="40"/>
      <c r="T2451" s="40"/>
      <c r="U2451" s="40"/>
      <c r="V2451" s="40"/>
      <c r="W2451" s="40"/>
      <c r="X2451" s="40"/>
      <c r="Y2451" s="40"/>
    </row>
    <row r="2452" spans="1:25" ht="15" customHeight="1" thickBot="1" x14ac:dyDescent="0.25">
      <c r="A2452" s="40"/>
      <c r="B2452" s="275"/>
      <c r="C2452" s="275"/>
      <c r="D2452" s="275"/>
      <c r="E2452" s="275"/>
      <c r="F2452" s="275"/>
      <c r="G2452" s="275" t="s">
        <v>334</v>
      </c>
      <c r="H2452" s="302">
        <v>2.83</v>
      </c>
      <c r="I2452" s="409"/>
      <c r="J2452" s="409" t="s">
        <v>335</v>
      </c>
      <c r="K2452" s="275"/>
      <c r="L2452" s="302">
        <v>16.45</v>
      </c>
      <c r="O2452" s="40"/>
      <c r="P2452" s="40"/>
      <c r="Q2452" s="40"/>
      <c r="R2452" s="40"/>
      <c r="S2452" s="40"/>
      <c r="T2452" s="40"/>
      <c r="U2452" s="40"/>
      <c r="V2452" s="40"/>
      <c r="W2452" s="40"/>
      <c r="X2452" s="40"/>
      <c r="Y2452" s="40"/>
    </row>
    <row r="2453" spans="1:25" ht="15" customHeight="1" thickTop="1" x14ac:dyDescent="0.2">
      <c r="A2453" s="40"/>
      <c r="B2453" s="289"/>
      <c r="C2453" s="289"/>
      <c r="D2453" s="289"/>
      <c r="E2453" s="289"/>
      <c r="F2453" s="289"/>
      <c r="G2453" s="289"/>
      <c r="H2453" s="289"/>
      <c r="I2453" s="289"/>
      <c r="J2453" s="289"/>
      <c r="K2453" s="289"/>
      <c r="L2453" s="289"/>
      <c r="O2453" s="40"/>
      <c r="P2453" s="40"/>
      <c r="Q2453" s="40"/>
      <c r="R2453" s="40"/>
      <c r="S2453" s="40"/>
      <c r="T2453" s="40"/>
      <c r="U2453" s="40"/>
      <c r="V2453" s="40"/>
      <c r="W2453" s="40"/>
      <c r="X2453" s="40"/>
      <c r="Y2453" s="40"/>
    </row>
    <row r="2454" spans="1:25" ht="15" customHeight="1" x14ac:dyDescent="0.2">
      <c r="A2454" s="40"/>
      <c r="B2454" s="276" t="s">
        <v>2847</v>
      </c>
      <c r="C2454" s="277" t="s">
        <v>28</v>
      </c>
      <c r="D2454" s="276" t="s">
        <v>29</v>
      </c>
      <c r="E2454" s="276" t="s">
        <v>30</v>
      </c>
      <c r="F2454" s="405" t="s">
        <v>318</v>
      </c>
      <c r="G2454" s="405"/>
      <c r="H2454" s="284" t="s">
        <v>31</v>
      </c>
      <c r="I2454" s="277" t="s">
        <v>32</v>
      </c>
      <c r="J2454" s="277" t="s">
        <v>2407</v>
      </c>
      <c r="K2454" s="277" t="s">
        <v>33</v>
      </c>
      <c r="L2454" s="277" t="s">
        <v>35</v>
      </c>
      <c r="O2454" s="40"/>
      <c r="P2454" s="40"/>
      <c r="Q2454" s="40"/>
      <c r="R2454" s="40"/>
      <c r="S2454" s="40"/>
      <c r="T2454" s="40"/>
      <c r="U2454" s="40"/>
      <c r="V2454" s="40"/>
      <c r="W2454" s="40"/>
      <c r="X2454" s="40"/>
      <c r="Y2454" s="40"/>
    </row>
    <row r="2455" spans="1:25" ht="15" customHeight="1" x14ac:dyDescent="0.2">
      <c r="A2455" s="40"/>
      <c r="B2455" s="273" t="s">
        <v>319</v>
      </c>
      <c r="C2455" s="286" t="s">
        <v>182</v>
      </c>
      <c r="D2455" s="273" t="s">
        <v>40</v>
      </c>
      <c r="E2455" s="273" t="s">
        <v>183</v>
      </c>
      <c r="F2455" s="403" t="s">
        <v>343</v>
      </c>
      <c r="G2455" s="403"/>
      <c r="H2455" s="285" t="s">
        <v>44</v>
      </c>
      <c r="I2455" s="288">
        <v>1</v>
      </c>
      <c r="J2455" s="287"/>
      <c r="K2455" s="287">
        <v>10.91</v>
      </c>
      <c r="L2455" s="287">
        <v>10.91</v>
      </c>
      <c r="O2455" s="40"/>
      <c r="P2455" s="40"/>
      <c r="Q2455" s="40"/>
      <c r="R2455" s="40"/>
      <c r="S2455" s="40"/>
      <c r="T2455" s="40"/>
      <c r="U2455" s="40"/>
      <c r="V2455" s="40"/>
      <c r="W2455" s="40"/>
      <c r="X2455" s="40"/>
      <c r="Y2455" s="40"/>
    </row>
    <row r="2456" spans="1:25" ht="15" customHeight="1" x14ac:dyDescent="0.2">
      <c r="A2456" s="40"/>
      <c r="B2456" s="278" t="s">
        <v>321</v>
      </c>
      <c r="C2456" s="291" t="s">
        <v>371</v>
      </c>
      <c r="D2456" s="278" t="s">
        <v>40</v>
      </c>
      <c r="E2456" s="278" t="s">
        <v>372</v>
      </c>
      <c r="F2456" s="407" t="s">
        <v>324</v>
      </c>
      <c r="G2456" s="407"/>
      <c r="H2456" s="290" t="s">
        <v>325</v>
      </c>
      <c r="I2456" s="294">
        <v>0.127</v>
      </c>
      <c r="J2456" s="294">
        <v>0</v>
      </c>
      <c r="K2456" s="292">
        <v>29.16</v>
      </c>
      <c r="L2456" s="292">
        <v>3.7</v>
      </c>
      <c r="O2456" s="40"/>
      <c r="P2456" s="40"/>
      <c r="Q2456" s="40"/>
      <c r="R2456" s="40"/>
      <c r="S2456" s="40"/>
      <c r="T2456" s="40"/>
      <c r="U2456" s="40"/>
      <c r="V2456" s="40"/>
      <c r="W2456" s="40"/>
      <c r="X2456" s="40"/>
      <c r="Y2456" s="40"/>
    </row>
    <row r="2457" spans="1:25" ht="15" customHeight="1" x14ac:dyDescent="0.2">
      <c r="A2457" s="40"/>
      <c r="B2457" s="278" t="s">
        <v>321</v>
      </c>
      <c r="C2457" s="291" t="s">
        <v>369</v>
      </c>
      <c r="D2457" s="278" t="s">
        <v>40</v>
      </c>
      <c r="E2457" s="278" t="s">
        <v>370</v>
      </c>
      <c r="F2457" s="407" t="s">
        <v>324</v>
      </c>
      <c r="G2457" s="407"/>
      <c r="H2457" s="290" t="s">
        <v>325</v>
      </c>
      <c r="I2457" s="294">
        <v>0.127</v>
      </c>
      <c r="J2457" s="294">
        <v>0</v>
      </c>
      <c r="K2457" s="292">
        <v>23.75</v>
      </c>
      <c r="L2457" s="292">
        <v>3.01</v>
      </c>
      <c r="O2457" s="40"/>
      <c r="P2457" s="40"/>
      <c r="Q2457" s="40"/>
      <c r="R2457" s="40"/>
      <c r="S2457" s="40"/>
      <c r="T2457" s="40"/>
      <c r="U2457" s="40"/>
      <c r="V2457" s="40"/>
      <c r="W2457" s="40"/>
      <c r="X2457" s="40"/>
      <c r="Y2457" s="40"/>
    </row>
    <row r="2458" spans="1:25" ht="15" customHeight="1" x14ac:dyDescent="0.2">
      <c r="A2458" s="40"/>
      <c r="B2458" s="274" t="s">
        <v>347</v>
      </c>
      <c r="C2458" s="296" t="s">
        <v>632</v>
      </c>
      <c r="D2458" s="274" t="s">
        <v>40</v>
      </c>
      <c r="E2458" s="274" t="s">
        <v>633</v>
      </c>
      <c r="F2458" s="404" t="s">
        <v>348</v>
      </c>
      <c r="G2458" s="404"/>
      <c r="H2458" s="295" t="s">
        <v>44</v>
      </c>
      <c r="I2458" s="298">
        <v>1.4999999999999999E-2</v>
      </c>
      <c r="J2458" s="298">
        <v>0</v>
      </c>
      <c r="K2458" s="297">
        <v>77.760000000000005</v>
      </c>
      <c r="L2458" s="297">
        <v>1.1599999999999999</v>
      </c>
      <c r="O2458" s="40"/>
      <c r="P2458" s="40"/>
      <c r="Q2458" s="40"/>
      <c r="R2458" s="40"/>
      <c r="S2458" s="40"/>
      <c r="T2458" s="40"/>
      <c r="U2458" s="40"/>
      <c r="V2458" s="40"/>
      <c r="W2458" s="40"/>
      <c r="X2458" s="40"/>
      <c r="Y2458" s="40"/>
    </row>
    <row r="2459" spans="1:25" ht="15" customHeight="1" x14ac:dyDescent="0.2">
      <c r="A2459" s="40"/>
      <c r="B2459" s="274" t="s">
        <v>347</v>
      </c>
      <c r="C2459" s="296" t="s">
        <v>629</v>
      </c>
      <c r="D2459" s="274" t="s">
        <v>40</v>
      </c>
      <c r="E2459" s="274" t="s">
        <v>3866</v>
      </c>
      <c r="F2459" s="404" t="s">
        <v>348</v>
      </c>
      <c r="G2459" s="404"/>
      <c r="H2459" s="295" t="s">
        <v>44</v>
      </c>
      <c r="I2459" s="298">
        <v>7.1000000000000004E-3</v>
      </c>
      <c r="J2459" s="298">
        <v>0</v>
      </c>
      <c r="K2459" s="297">
        <v>2.54</v>
      </c>
      <c r="L2459" s="297">
        <v>0.01</v>
      </c>
      <c r="O2459" s="40"/>
      <c r="P2459" s="40"/>
      <c r="Q2459" s="40"/>
      <c r="R2459" s="40"/>
      <c r="S2459" s="40"/>
      <c r="T2459" s="40"/>
      <c r="U2459" s="40"/>
      <c r="V2459" s="40"/>
      <c r="W2459" s="40"/>
      <c r="X2459" s="40"/>
      <c r="Y2459" s="40"/>
    </row>
    <row r="2460" spans="1:25" ht="15" customHeight="1" x14ac:dyDescent="0.2">
      <c r="A2460" s="40"/>
      <c r="B2460" s="274" t="s">
        <v>347</v>
      </c>
      <c r="C2460" s="296" t="s">
        <v>373</v>
      </c>
      <c r="D2460" s="274" t="s">
        <v>40</v>
      </c>
      <c r="E2460" s="274" t="s">
        <v>374</v>
      </c>
      <c r="F2460" s="404" t="s">
        <v>348</v>
      </c>
      <c r="G2460" s="404"/>
      <c r="H2460" s="295" t="s">
        <v>44</v>
      </c>
      <c r="I2460" s="298">
        <v>9.9000000000000008E-3</v>
      </c>
      <c r="J2460" s="298">
        <v>0</v>
      </c>
      <c r="K2460" s="297">
        <v>68.63</v>
      </c>
      <c r="L2460" s="297">
        <v>0.67</v>
      </c>
      <c r="O2460" s="40"/>
      <c r="P2460" s="40"/>
      <c r="Q2460" s="40"/>
      <c r="R2460" s="40"/>
      <c r="S2460" s="40"/>
      <c r="T2460" s="40"/>
      <c r="U2460" s="40"/>
      <c r="V2460" s="40"/>
      <c r="W2460" s="40"/>
      <c r="X2460" s="40"/>
      <c r="Y2460" s="40"/>
    </row>
    <row r="2461" spans="1:25" ht="15" customHeight="1" x14ac:dyDescent="0.2">
      <c r="A2461" s="40"/>
      <c r="B2461" s="274" t="s">
        <v>347</v>
      </c>
      <c r="C2461" s="296" t="s">
        <v>712</v>
      </c>
      <c r="D2461" s="274" t="s">
        <v>40</v>
      </c>
      <c r="E2461" s="274" t="s">
        <v>713</v>
      </c>
      <c r="F2461" s="404" t="s">
        <v>348</v>
      </c>
      <c r="G2461" s="404"/>
      <c r="H2461" s="295" t="s">
        <v>44</v>
      </c>
      <c r="I2461" s="298">
        <v>1</v>
      </c>
      <c r="J2461" s="298">
        <v>0</v>
      </c>
      <c r="K2461" s="297">
        <v>2.36</v>
      </c>
      <c r="L2461" s="297">
        <v>2.36</v>
      </c>
      <c r="O2461" s="40"/>
      <c r="P2461" s="40"/>
      <c r="Q2461" s="40"/>
      <c r="R2461" s="40"/>
      <c r="S2461" s="40"/>
      <c r="T2461" s="40"/>
      <c r="U2461" s="40"/>
      <c r="V2461" s="40"/>
      <c r="W2461" s="40"/>
      <c r="X2461" s="40"/>
      <c r="Y2461" s="40"/>
    </row>
    <row r="2462" spans="1:25" ht="15" customHeight="1" x14ac:dyDescent="0.2">
      <c r="A2462" s="40"/>
      <c r="B2462" s="275"/>
      <c r="C2462" s="275"/>
      <c r="D2462" s="275"/>
      <c r="E2462" s="275"/>
      <c r="F2462" s="275"/>
      <c r="G2462" s="275" t="s">
        <v>331</v>
      </c>
      <c r="H2462" s="302">
        <v>5.4</v>
      </c>
      <c r="I2462" s="275" t="s">
        <v>332</v>
      </c>
      <c r="J2462" s="302">
        <v>0</v>
      </c>
      <c r="K2462" s="275" t="s">
        <v>333</v>
      </c>
      <c r="L2462" s="302">
        <v>5.4</v>
      </c>
      <c r="O2462" s="40"/>
      <c r="P2462" s="40"/>
      <c r="Q2462" s="40"/>
      <c r="R2462" s="40"/>
      <c r="S2462" s="40"/>
      <c r="T2462" s="40"/>
      <c r="U2462" s="40"/>
      <c r="V2462" s="40"/>
      <c r="W2462" s="40"/>
      <c r="X2462" s="40"/>
      <c r="Y2462" s="40"/>
    </row>
    <row r="2463" spans="1:25" ht="15" customHeight="1" thickBot="1" x14ac:dyDescent="0.25">
      <c r="A2463" s="40"/>
      <c r="B2463" s="275"/>
      <c r="C2463" s="275"/>
      <c r="D2463" s="275"/>
      <c r="E2463" s="275"/>
      <c r="F2463" s="275"/>
      <c r="G2463" s="275" t="s">
        <v>334</v>
      </c>
      <c r="H2463" s="302">
        <v>2.27</v>
      </c>
      <c r="I2463" s="409"/>
      <c r="J2463" s="409" t="s">
        <v>335</v>
      </c>
      <c r="K2463" s="275"/>
      <c r="L2463" s="302">
        <v>13.18</v>
      </c>
      <c r="O2463" s="40"/>
      <c r="P2463" s="40"/>
      <c r="Q2463" s="40"/>
      <c r="R2463" s="40"/>
      <c r="S2463" s="40"/>
      <c r="T2463" s="40"/>
      <c r="U2463" s="40"/>
      <c r="V2463" s="40"/>
      <c r="W2463" s="40"/>
      <c r="X2463" s="40"/>
      <c r="Y2463" s="40"/>
    </row>
    <row r="2464" spans="1:25" ht="15" customHeight="1" thickTop="1" x14ac:dyDescent="0.2">
      <c r="A2464" s="40"/>
      <c r="B2464" s="289"/>
      <c r="C2464" s="289"/>
      <c r="D2464" s="289"/>
      <c r="E2464" s="289"/>
      <c r="F2464" s="289"/>
      <c r="G2464" s="289"/>
      <c r="H2464" s="289"/>
      <c r="I2464" s="289"/>
      <c r="J2464" s="289"/>
      <c r="K2464" s="289"/>
      <c r="L2464" s="289"/>
      <c r="O2464" s="40"/>
      <c r="P2464" s="40"/>
      <c r="Q2464" s="40"/>
      <c r="R2464" s="40"/>
      <c r="S2464" s="40"/>
      <c r="T2464" s="40"/>
      <c r="U2464" s="40"/>
      <c r="V2464" s="40"/>
      <c r="W2464" s="40"/>
      <c r="X2464" s="40"/>
      <c r="Y2464" s="40"/>
    </row>
    <row r="2465" spans="1:25" ht="15" customHeight="1" x14ac:dyDescent="0.2">
      <c r="A2465" s="40"/>
      <c r="B2465" s="276" t="s">
        <v>2848</v>
      </c>
      <c r="C2465" s="277" t="s">
        <v>28</v>
      </c>
      <c r="D2465" s="276" t="s">
        <v>29</v>
      </c>
      <c r="E2465" s="276" t="s">
        <v>30</v>
      </c>
      <c r="F2465" s="405" t="s">
        <v>318</v>
      </c>
      <c r="G2465" s="405"/>
      <c r="H2465" s="284" t="s">
        <v>31</v>
      </c>
      <c r="I2465" s="277" t="s">
        <v>32</v>
      </c>
      <c r="J2465" s="277" t="s">
        <v>2407</v>
      </c>
      <c r="K2465" s="277" t="s">
        <v>33</v>
      </c>
      <c r="L2465" s="277" t="s">
        <v>35</v>
      </c>
      <c r="O2465" s="40"/>
      <c r="P2465" s="40"/>
      <c r="Q2465" s="40"/>
      <c r="R2465" s="40"/>
      <c r="S2465" s="40"/>
      <c r="T2465" s="40"/>
      <c r="U2465" s="40"/>
      <c r="V2465" s="40"/>
      <c r="W2465" s="40"/>
      <c r="X2465" s="40"/>
      <c r="Y2465" s="40"/>
    </row>
    <row r="2466" spans="1:25" ht="15" customHeight="1" x14ac:dyDescent="0.2">
      <c r="A2466" s="40"/>
      <c r="B2466" s="273" t="s">
        <v>319</v>
      </c>
      <c r="C2466" s="286" t="s">
        <v>1564</v>
      </c>
      <c r="D2466" s="273" t="s">
        <v>40</v>
      </c>
      <c r="E2466" s="273" t="s">
        <v>1565</v>
      </c>
      <c r="F2466" s="403" t="s">
        <v>343</v>
      </c>
      <c r="G2466" s="403"/>
      <c r="H2466" s="285" t="s">
        <v>44</v>
      </c>
      <c r="I2466" s="288">
        <v>1</v>
      </c>
      <c r="J2466" s="287"/>
      <c r="K2466" s="287">
        <v>15.9</v>
      </c>
      <c r="L2466" s="287">
        <v>15.9</v>
      </c>
      <c r="O2466" s="40"/>
      <c r="P2466" s="40"/>
      <c r="Q2466" s="40"/>
      <c r="R2466" s="40"/>
      <c r="S2466" s="40"/>
      <c r="T2466" s="40"/>
      <c r="U2466" s="40"/>
      <c r="V2466" s="40"/>
      <c r="W2466" s="40"/>
      <c r="X2466" s="40"/>
      <c r="Y2466" s="40"/>
    </row>
    <row r="2467" spans="1:25" ht="15" customHeight="1" x14ac:dyDescent="0.2">
      <c r="A2467" s="40"/>
      <c r="B2467" s="278" t="s">
        <v>321</v>
      </c>
      <c r="C2467" s="291" t="s">
        <v>371</v>
      </c>
      <c r="D2467" s="278" t="s">
        <v>40</v>
      </c>
      <c r="E2467" s="278" t="s">
        <v>372</v>
      </c>
      <c r="F2467" s="407" t="s">
        <v>324</v>
      </c>
      <c r="G2467" s="407"/>
      <c r="H2467" s="290" t="s">
        <v>325</v>
      </c>
      <c r="I2467" s="294">
        <v>0.13789999999999999</v>
      </c>
      <c r="J2467" s="294">
        <v>0</v>
      </c>
      <c r="K2467" s="292">
        <v>29.16</v>
      </c>
      <c r="L2467" s="292">
        <v>4.0199999999999996</v>
      </c>
      <c r="O2467" s="40"/>
      <c r="P2467" s="40"/>
      <c r="Q2467" s="40"/>
      <c r="R2467" s="40"/>
      <c r="S2467" s="40"/>
      <c r="T2467" s="40"/>
      <c r="U2467" s="40"/>
      <c r="V2467" s="40"/>
      <c r="W2467" s="40"/>
      <c r="X2467" s="40"/>
      <c r="Y2467" s="40"/>
    </row>
    <row r="2468" spans="1:25" ht="15" customHeight="1" x14ac:dyDescent="0.2">
      <c r="A2468" s="40"/>
      <c r="B2468" s="278" t="s">
        <v>321</v>
      </c>
      <c r="C2468" s="291" t="s">
        <v>369</v>
      </c>
      <c r="D2468" s="278" t="s">
        <v>40</v>
      </c>
      <c r="E2468" s="278" t="s">
        <v>370</v>
      </c>
      <c r="F2468" s="407" t="s">
        <v>324</v>
      </c>
      <c r="G2468" s="407"/>
      <c r="H2468" s="290" t="s">
        <v>325</v>
      </c>
      <c r="I2468" s="294">
        <v>0.13789999999999999</v>
      </c>
      <c r="J2468" s="294">
        <v>0</v>
      </c>
      <c r="K2468" s="292">
        <v>23.75</v>
      </c>
      <c r="L2468" s="292">
        <v>3.27</v>
      </c>
      <c r="O2468" s="40"/>
      <c r="P2468" s="40"/>
      <c r="Q2468" s="40"/>
      <c r="R2468" s="40"/>
      <c r="S2468" s="40"/>
      <c r="T2468" s="40"/>
      <c r="U2468" s="40"/>
      <c r="V2468" s="40"/>
      <c r="W2468" s="40"/>
      <c r="X2468" s="40"/>
      <c r="Y2468" s="40"/>
    </row>
    <row r="2469" spans="1:25" ht="15" customHeight="1" x14ac:dyDescent="0.2">
      <c r="A2469" s="40"/>
      <c r="B2469" s="274" t="s">
        <v>347</v>
      </c>
      <c r="C2469" s="296" t="s">
        <v>708</v>
      </c>
      <c r="D2469" s="274" t="s">
        <v>40</v>
      </c>
      <c r="E2469" s="274" t="s">
        <v>709</v>
      </c>
      <c r="F2469" s="404" t="s">
        <v>348</v>
      </c>
      <c r="G2469" s="404"/>
      <c r="H2469" s="295" t="s">
        <v>44</v>
      </c>
      <c r="I2469" s="298">
        <v>2</v>
      </c>
      <c r="J2469" s="298">
        <v>0</v>
      </c>
      <c r="K2469" s="297">
        <v>1.69</v>
      </c>
      <c r="L2469" s="297">
        <v>3.38</v>
      </c>
      <c r="O2469" s="40"/>
      <c r="P2469" s="40"/>
      <c r="Q2469" s="40"/>
      <c r="R2469" s="40"/>
      <c r="S2469" s="40"/>
      <c r="T2469" s="40"/>
      <c r="U2469" s="40"/>
      <c r="V2469" s="40"/>
      <c r="W2469" s="40"/>
      <c r="X2469" s="40"/>
      <c r="Y2469" s="40"/>
    </row>
    <row r="2470" spans="1:25" ht="15" customHeight="1" x14ac:dyDescent="0.2">
      <c r="A2470" s="40"/>
      <c r="B2470" s="274" t="s">
        <v>347</v>
      </c>
      <c r="C2470" s="296" t="s">
        <v>700</v>
      </c>
      <c r="D2470" s="274" t="s">
        <v>40</v>
      </c>
      <c r="E2470" s="274" t="s">
        <v>701</v>
      </c>
      <c r="F2470" s="404" t="s">
        <v>348</v>
      </c>
      <c r="G2470" s="404"/>
      <c r="H2470" s="295" t="s">
        <v>44</v>
      </c>
      <c r="I2470" s="298">
        <v>0.05</v>
      </c>
      <c r="J2470" s="298">
        <v>0</v>
      </c>
      <c r="K2470" s="297">
        <v>28.32</v>
      </c>
      <c r="L2470" s="297">
        <v>1.41</v>
      </c>
      <c r="O2470" s="40"/>
      <c r="P2470" s="40"/>
      <c r="Q2470" s="40"/>
      <c r="R2470" s="40"/>
      <c r="S2470" s="40"/>
      <c r="T2470" s="40"/>
      <c r="U2470" s="40"/>
      <c r="V2470" s="40"/>
      <c r="W2470" s="40"/>
      <c r="X2470" s="40"/>
      <c r="Y2470" s="40"/>
    </row>
    <row r="2471" spans="1:25" ht="15" customHeight="1" x14ac:dyDescent="0.2">
      <c r="A2471" s="40"/>
      <c r="B2471" s="274" t="s">
        <v>347</v>
      </c>
      <c r="C2471" s="296" t="s">
        <v>714</v>
      </c>
      <c r="D2471" s="274" t="s">
        <v>40</v>
      </c>
      <c r="E2471" s="274" t="s">
        <v>715</v>
      </c>
      <c r="F2471" s="404" t="s">
        <v>348</v>
      </c>
      <c r="G2471" s="404"/>
      <c r="H2471" s="295" t="s">
        <v>44</v>
      </c>
      <c r="I2471" s="298">
        <v>1</v>
      </c>
      <c r="J2471" s="298">
        <v>0</v>
      </c>
      <c r="K2471" s="297">
        <v>3.82</v>
      </c>
      <c r="L2471" s="297">
        <v>3.82</v>
      </c>
      <c r="O2471" s="40"/>
      <c r="P2471" s="40"/>
      <c r="Q2471" s="40"/>
      <c r="R2471" s="40"/>
      <c r="S2471" s="40"/>
      <c r="T2471" s="40"/>
      <c r="U2471" s="40"/>
      <c r="V2471" s="40"/>
      <c r="W2471" s="40"/>
      <c r="X2471" s="40"/>
      <c r="Y2471" s="40"/>
    </row>
    <row r="2472" spans="1:25" ht="15" customHeight="1" x14ac:dyDescent="0.2">
      <c r="A2472" s="40"/>
      <c r="B2472" s="275"/>
      <c r="C2472" s="275"/>
      <c r="D2472" s="275"/>
      <c r="E2472" s="275"/>
      <c r="F2472" s="275"/>
      <c r="G2472" s="275" t="s">
        <v>331</v>
      </c>
      <c r="H2472" s="302">
        <v>5.86</v>
      </c>
      <c r="I2472" s="275" t="s">
        <v>332</v>
      </c>
      <c r="J2472" s="302">
        <v>0</v>
      </c>
      <c r="K2472" s="275" t="s">
        <v>333</v>
      </c>
      <c r="L2472" s="302">
        <v>5.86</v>
      </c>
      <c r="O2472" s="40"/>
      <c r="P2472" s="40"/>
      <c r="Q2472" s="40"/>
      <c r="R2472" s="40"/>
      <c r="S2472" s="40"/>
      <c r="T2472" s="40"/>
      <c r="U2472" s="40"/>
      <c r="V2472" s="40"/>
      <c r="W2472" s="40"/>
      <c r="X2472" s="40"/>
      <c r="Y2472" s="40"/>
    </row>
    <row r="2473" spans="1:25" ht="15" customHeight="1" thickBot="1" x14ac:dyDescent="0.25">
      <c r="A2473" s="40"/>
      <c r="B2473" s="275"/>
      <c r="C2473" s="275"/>
      <c r="D2473" s="275"/>
      <c r="E2473" s="275"/>
      <c r="F2473" s="275"/>
      <c r="G2473" s="275" t="s">
        <v>334</v>
      </c>
      <c r="H2473" s="302">
        <v>3.3</v>
      </c>
      <c r="I2473" s="409"/>
      <c r="J2473" s="409" t="s">
        <v>335</v>
      </c>
      <c r="K2473" s="275"/>
      <c r="L2473" s="302">
        <v>19.2</v>
      </c>
      <c r="O2473" s="40"/>
      <c r="P2473" s="40"/>
      <c r="Q2473" s="40"/>
      <c r="R2473" s="40"/>
      <c r="S2473" s="40"/>
      <c r="T2473" s="40"/>
      <c r="U2473" s="40"/>
      <c r="V2473" s="40"/>
      <c r="W2473" s="40"/>
      <c r="X2473" s="40"/>
      <c r="Y2473" s="40"/>
    </row>
    <row r="2474" spans="1:25" ht="15" customHeight="1" thickTop="1" x14ac:dyDescent="0.2">
      <c r="A2474" s="40"/>
      <c r="B2474" s="289"/>
      <c r="C2474" s="289"/>
      <c r="D2474" s="289"/>
      <c r="E2474" s="289"/>
      <c r="F2474" s="289"/>
      <c r="G2474" s="289"/>
      <c r="H2474" s="289"/>
      <c r="I2474" s="289"/>
      <c r="J2474" s="289"/>
      <c r="K2474" s="289"/>
      <c r="L2474" s="289"/>
      <c r="O2474" s="40"/>
      <c r="P2474" s="40"/>
      <c r="Q2474" s="40"/>
      <c r="R2474" s="40"/>
      <c r="S2474" s="40"/>
      <c r="T2474" s="40"/>
      <c r="U2474" s="40"/>
      <c r="V2474" s="40"/>
      <c r="W2474" s="40"/>
      <c r="X2474" s="40"/>
      <c r="Y2474" s="40"/>
    </row>
    <row r="2475" spans="1:25" ht="15" customHeight="1" x14ac:dyDescent="0.2">
      <c r="A2475" s="40"/>
      <c r="B2475" s="276" t="s">
        <v>2849</v>
      </c>
      <c r="C2475" s="277" t="s">
        <v>28</v>
      </c>
      <c r="D2475" s="276" t="s">
        <v>29</v>
      </c>
      <c r="E2475" s="276" t="s">
        <v>30</v>
      </c>
      <c r="F2475" s="405" t="s">
        <v>318</v>
      </c>
      <c r="G2475" s="405"/>
      <c r="H2475" s="284" t="s">
        <v>31</v>
      </c>
      <c r="I2475" s="277" t="s">
        <v>32</v>
      </c>
      <c r="J2475" s="277" t="s">
        <v>2407</v>
      </c>
      <c r="K2475" s="277" t="s">
        <v>33</v>
      </c>
      <c r="L2475" s="277" t="s">
        <v>35</v>
      </c>
      <c r="O2475" s="40"/>
      <c r="P2475" s="40"/>
      <c r="Q2475" s="40"/>
      <c r="R2475" s="40"/>
      <c r="S2475" s="40"/>
      <c r="T2475" s="40"/>
      <c r="U2475" s="40"/>
      <c r="V2475" s="40"/>
      <c r="W2475" s="40"/>
      <c r="X2475" s="40"/>
      <c r="Y2475" s="40"/>
    </row>
    <row r="2476" spans="1:25" ht="15" customHeight="1" x14ac:dyDescent="0.2">
      <c r="A2476" s="40"/>
      <c r="B2476" s="273" t="s">
        <v>319</v>
      </c>
      <c r="C2476" s="286" t="s">
        <v>1566</v>
      </c>
      <c r="D2476" s="273" t="s">
        <v>40</v>
      </c>
      <c r="E2476" s="273" t="s">
        <v>1567</v>
      </c>
      <c r="F2476" s="403" t="s">
        <v>343</v>
      </c>
      <c r="G2476" s="403"/>
      <c r="H2476" s="285" t="s">
        <v>44</v>
      </c>
      <c r="I2476" s="288">
        <v>1</v>
      </c>
      <c r="J2476" s="287"/>
      <c r="K2476" s="287">
        <v>23.84</v>
      </c>
      <c r="L2476" s="287">
        <v>23.84</v>
      </c>
      <c r="O2476" s="40"/>
      <c r="P2476" s="40"/>
      <c r="Q2476" s="40"/>
      <c r="R2476" s="40"/>
      <c r="S2476" s="40"/>
      <c r="T2476" s="40"/>
      <c r="U2476" s="40"/>
      <c r="V2476" s="40"/>
      <c r="W2476" s="40"/>
      <c r="X2476" s="40"/>
      <c r="Y2476" s="40"/>
    </row>
    <row r="2477" spans="1:25" ht="15" customHeight="1" x14ac:dyDescent="0.2">
      <c r="A2477" s="40"/>
      <c r="B2477" s="278" t="s">
        <v>321</v>
      </c>
      <c r="C2477" s="291" t="s">
        <v>371</v>
      </c>
      <c r="D2477" s="278" t="s">
        <v>40</v>
      </c>
      <c r="E2477" s="278" t="s">
        <v>372</v>
      </c>
      <c r="F2477" s="407" t="s">
        <v>324</v>
      </c>
      <c r="G2477" s="407"/>
      <c r="H2477" s="290" t="s">
        <v>325</v>
      </c>
      <c r="I2477" s="294">
        <v>0.16520000000000001</v>
      </c>
      <c r="J2477" s="294">
        <v>0</v>
      </c>
      <c r="K2477" s="292">
        <v>29.16</v>
      </c>
      <c r="L2477" s="292">
        <v>4.8099999999999996</v>
      </c>
      <c r="O2477" s="40"/>
      <c r="P2477" s="40"/>
      <c r="Q2477" s="40"/>
      <c r="R2477" s="40"/>
      <c r="S2477" s="40"/>
      <c r="T2477" s="40"/>
      <c r="U2477" s="40"/>
      <c r="V2477" s="40"/>
      <c r="W2477" s="40"/>
      <c r="X2477" s="40"/>
      <c r="Y2477" s="40"/>
    </row>
    <row r="2478" spans="1:25" ht="15" customHeight="1" x14ac:dyDescent="0.2">
      <c r="A2478" s="40"/>
      <c r="B2478" s="278" t="s">
        <v>321</v>
      </c>
      <c r="C2478" s="291" t="s">
        <v>369</v>
      </c>
      <c r="D2478" s="278" t="s">
        <v>40</v>
      </c>
      <c r="E2478" s="278" t="s">
        <v>370</v>
      </c>
      <c r="F2478" s="407" t="s">
        <v>324</v>
      </c>
      <c r="G2478" s="407"/>
      <c r="H2478" s="290" t="s">
        <v>325</v>
      </c>
      <c r="I2478" s="294">
        <v>0.16520000000000001</v>
      </c>
      <c r="J2478" s="294">
        <v>0</v>
      </c>
      <c r="K2478" s="292">
        <v>23.75</v>
      </c>
      <c r="L2478" s="292">
        <v>3.92</v>
      </c>
      <c r="O2478" s="40"/>
      <c r="P2478" s="40"/>
      <c r="Q2478" s="40"/>
      <c r="R2478" s="40"/>
      <c r="S2478" s="40"/>
      <c r="T2478" s="40"/>
      <c r="U2478" s="40"/>
      <c r="V2478" s="40"/>
      <c r="W2478" s="40"/>
      <c r="X2478" s="40"/>
      <c r="Y2478" s="40"/>
    </row>
    <row r="2479" spans="1:25" ht="15" customHeight="1" x14ac:dyDescent="0.2">
      <c r="A2479" s="40"/>
      <c r="B2479" s="274" t="s">
        <v>347</v>
      </c>
      <c r="C2479" s="296" t="s">
        <v>700</v>
      </c>
      <c r="D2479" s="274" t="s">
        <v>40</v>
      </c>
      <c r="E2479" s="274" t="s">
        <v>701</v>
      </c>
      <c r="F2479" s="404" t="s">
        <v>348</v>
      </c>
      <c r="G2479" s="404"/>
      <c r="H2479" s="295" t="s">
        <v>44</v>
      </c>
      <c r="I2479" s="298">
        <v>7.4999999999999997E-2</v>
      </c>
      <c r="J2479" s="298">
        <v>0</v>
      </c>
      <c r="K2479" s="297">
        <v>28.32</v>
      </c>
      <c r="L2479" s="297">
        <v>2.12</v>
      </c>
      <c r="O2479" s="40"/>
      <c r="P2479" s="40"/>
      <c r="Q2479" s="40"/>
      <c r="R2479" s="40"/>
      <c r="S2479" s="40"/>
      <c r="T2479" s="40"/>
      <c r="U2479" s="40"/>
      <c r="V2479" s="40"/>
      <c r="W2479" s="40"/>
      <c r="X2479" s="40"/>
      <c r="Y2479" s="40"/>
    </row>
    <row r="2480" spans="1:25" ht="15" customHeight="1" x14ac:dyDescent="0.2">
      <c r="A2480" s="40"/>
      <c r="B2480" s="274" t="s">
        <v>347</v>
      </c>
      <c r="C2480" s="296" t="s">
        <v>710</v>
      </c>
      <c r="D2480" s="274" t="s">
        <v>40</v>
      </c>
      <c r="E2480" s="274" t="s">
        <v>711</v>
      </c>
      <c r="F2480" s="404" t="s">
        <v>348</v>
      </c>
      <c r="G2480" s="404"/>
      <c r="H2480" s="295" t="s">
        <v>44</v>
      </c>
      <c r="I2480" s="298">
        <v>2</v>
      </c>
      <c r="J2480" s="298">
        <v>0</v>
      </c>
      <c r="K2480" s="297">
        <v>2.4900000000000002</v>
      </c>
      <c r="L2480" s="297">
        <v>4.9800000000000004</v>
      </c>
      <c r="O2480" s="40"/>
      <c r="P2480" s="40"/>
      <c r="Q2480" s="40"/>
      <c r="R2480" s="40"/>
      <c r="S2480" s="40"/>
      <c r="T2480" s="40"/>
      <c r="U2480" s="40"/>
      <c r="V2480" s="40"/>
      <c r="W2480" s="40"/>
      <c r="X2480" s="40"/>
      <c r="Y2480" s="40"/>
    </row>
    <row r="2481" spans="1:25" ht="15" customHeight="1" x14ac:dyDescent="0.2">
      <c r="A2481" s="40"/>
      <c r="B2481" s="274" t="s">
        <v>347</v>
      </c>
      <c r="C2481" s="296" t="s">
        <v>716</v>
      </c>
      <c r="D2481" s="274" t="s">
        <v>40</v>
      </c>
      <c r="E2481" s="274" t="s">
        <v>717</v>
      </c>
      <c r="F2481" s="404" t="s">
        <v>348</v>
      </c>
      <c r="G2481" s="404"/>
      <c r="H2481" s="295" t="s">
        <v>44</v>
      </c>
      <c r="I2481" s="298">
        <v>1</v>
      </c>
      <c r="J2481" s="298">
        <v>0</v>
      </c>
      <c r="K2481" s="297">
        <v>8.01</v>
      </c>
      <c r="L2481" s="297">
        <v>8.01</v>
      </c>
      <c r="O2481" s="40"/>
      <c r="P2481" s="40"/>
      <c r="Q2481" s="40"/>
      <c r="R2481" s="40"/>
      <c r="S2481" s="40"/>
      <c r="T2481" s="40"/>
      <c r="U2481" s="40"/>
      <c r="V2481" s="40"/>
      <c r="W2481" s="40"/>
      <c r="X2481" s="40"/>
      <c r="Y2481" s="40"/>
    </row>
    <row r="2482" spans="1:25" ht="15" customHeight="1" x14ac:dyDescent="0.2">
      <c r="A2482" s="40"/>
      <c r="B2482" s="275"/>
      <c r="C2482" s="275"/>
      <c r="D2482" s="275"/>
      <c r="E2482" s="275"/>
      <c r="F2482" s="275"/>
      <c r="G2482" s="275" t="s">
        <v>331</v>
      </c>
      <c r="H2482" s="302">
        <v>7.03</v>
      </c>
      <c r="I2482" s="275" t="s">
        <v>332</v>
      </c>
      <c r="J2482" s="302">
        <v>0</v>
      </c>
      <c r="K2482" s="275" t="s">
        <v>333</v>
      </c>
      <c r="L2482" s="302">
        <v>7.03</v>
      </c>
      <c r="O2482" s="40"/>
      <c r="P2482" s="40"/>
      <c r="Q2482" s="40"/>
      <c r="R2482" s="40"/>
      <c r="S2482" s="40"/>
      <c r="T2482" s="40"/>
      <c r="U2482" s="40"/>
      <c r="V2482" s="40"/>
      <c r="W2482" s="40"/>
      <c r="X2482" s="40"/>
      <c r="Y2482" s="40"/>
    </row>
    <row r="2483" spans="1:25" ht="15" customHeight="1" thickBot="1" x14ac:dyDescent="0.25">
      <c r="A2483" s="40"/>
      <c r="B2483" s="275"/>
      <c r="C2483" s="275"/>
      <c r="D2483" s="275"/>
      <c r="E2483" s="275"/>
      <c r="F2483" s="275"/>
      <c r="G2483" s="275" t="s">
        <v>334</v>
      </c>
      <c r="H2483" s="302">
        <v>4.96</v>
      </c>
      <c r="I2483" s="409"/>
      <c r="J2483" s="409" t="s">
        <v>335</v>
      </c>
      <c r="K2483" s="275"/>
      <c r="L2483" s="302">
        <v>28.8</v>
      </c>
      <c r="O2483" s="40"/>
      <c r="P2483" s="40"/>
      <c r="Q2483" s="40"/>
      <c r="R2483" s="40"/>
      <c r="S2483" s="40"/>
      <c r="T2483" s="40"/>
      <c r="U2483" s="40"/>
      <c r="V2483" s="40"/>
      <c r="W2483" s="40"/>
      <c r="X2483" s="40"/>
      <c r="Y2483" s="40"/>
    </row>
    <row r="2484" spans="1:25" ht="15" customHeight="1" thickTop="1" x14ac:dyDescent="0.2">
      <c r="A2484" s="40"/>
      <c r="B2484" s="289"/>
      <c r="C2484" s="289"/>
      <c r="D2484" s="289"/>
      <c r="E2484" s="289"/>
      <c r="F2484" s="289"/>
      <c r="G2484" s="289"/>
      <c r="H2484" s="289"/>
      <c r="I2484" s="289"/>
      <c r="J2484" s="289"/>
      <c r="K2484" s="289"/>
      <c r="L2484" s="289"/>
      <c r="O2484" s="40"/>
      <c r="P2484" s="40"/>
      <c r="Q2484" s="40"/>
      <c r="R2484" s="40"/>
      <c r="S2484" s="40"/>
      <c r="T2484" s="40"/>
      <c r="U2484" s="40"/>
      <c r="V2484" s="40"/>
      <c r="W2484" s="40"/>
      <c r="X2484" s="40"/>
      <c r="Y2484" s="40"/>
    </row>
    <row r="2485" spans="1:25" ht="15" customHeight="1" x14ac:dyDescent="0.2">
      <c r="A2485" s="40"/>
      <c r="B2485" s="276" t="s">
        <v>2850</v>
      </c>
      <c r="C2485" s="277" t="s">
        <v>28</v>
      </c>
      <c r="D2485" s="276" t="s">
        <v>29</v>
      </c>
      <c r="E2485" s="276" t="s">
        <v>30</v>
      </c>
      <c r="F2485" s="405" t="s">
        <v>318</v>
      </c>
      <c r="G2485" s="405"/>
      <c r="H2485" s="284" t="s">
        <v>31</v>
      </c>
      <c r="I2485" s="277" t="s">
        <v>32</v>
      </c>
      <c r="J2485" s="277" t="s">
        <v>2407</v>
      </c>
      <c r="K2485" s="277" t="s">
        <v>33</v>
      </c>
      <c r="L2485" s="277" t="s">
        <v>35</v>
      </c>
      <c r="O2485" s="40"/>
      <c r="P2485" s="40"/>
      <c r="Q2485" s="40"/>
      <c r="R2485" s="40"/>
      <c r="S2485" s="40"/>
      <c r="T2485" s="40"/>
      <c r="U2485" s="40"/>
      <c r="V2485" s="40"/>
      <c r="W2485" s="40"/>
      <c r="X2485" s="40"/>
      <c r="Y2485" s="40"/>
    </row>
    <row r="2486" spans="1:25" ht="15" customHeight="1" x14ac:dyDescent="0.2">
      <c r="A2486" s="40"/>
      <c r="B2486" s="273" t="s">
        <v>319</v>
      </c>
      <c r="C2486" s="286" t="s">
        <v>188</v>
      </c>
      <c r="D2486" s="273" t="s">
        <v>40</v>
      </c>
      <c r="E2486" s="273" t="s">
        <v>189</v>
      </c>
      <c r="F2486" s="403" t="s">
        <v>343</v>
      </c>
      <c r="G2486" s="403"/>
      <c r="H2486" s="285" t="s">
        <v>44</v>
      </c>
      <c r="I2486" s="288">
        <v>1</v>
      </c>
      <c r="J2486" s="287"/>
      <c r="K2486" s="287">
        <v>15.17</v>
      </c>
      <c r="L2486" s="287">
        <v>15.17</v>
      </c>
      <c r="O2486" s="40"/>
      <c r="P2486" s="40"/>
      <c r="Q2486" s="40"/>
      <c r="R2486" s="40"/>
      <c r="S2486" s="40"/>
      <c r="T2486" s="40"/>
      <c r="U2486" s="40"/>
      <c r="V2486" s="40"/>
      <c r="W2486" s="40"/>
      <c r="X2486" s="40"/>
      <c r="Y2486" s="40"/>
    </row>
    <row r="2487" spans="1:25" ht="15" customHeight="1" x14ac:dyDescent="0.2">
      <c r="A2487" s="40"/>
      <c r="B2487" s="278" t="s">
        <v>321</v>
      </c>
      <c r="C2487" s="291" t="s">
        <v>371</v>
      </c>
      <c r="D2487" s="278" t="s">
        <v>40</v>
      </c>
      <c r="E2487" s="278" t="s">
        <v>372</v>
      </c>
      <c r="F2487" s="407" t="s">
        <v>324</v>
      </c>
      <c r="G2487" s="407"/>
      <c r="H2487" s="290" t="s">
        <v>325</v>
      </c>
      <c r="I2487" s="294">
        <v>0.13789999999999999</v>
      </c>
      <c r="J2487" s="294">
        <v>0</v>
      </c>
      <c r="K2487" s="292">
        <v>29.16</v>
      </c>
      <c r="L2487" s="292">
        <v>4.0199999999999996</v>
      </c>
      <c r="O2487" s="40"/>
      <c r="P2487" s="40"/>
      <c r="Q2487" s="40"/>
      <c r="R2487" s="40"/>
      <c r="S2487" s="40"/>
      <c r="T2487" s="40"/>
      <c r="U2487" s="40"/>
      <c r="V2487" s="40"/>
      <c r="W2487" s="40"/>
      <c r="X2487" s="40"/>
      <c r="Y2487" s="40"/>
    </row>
    <row r="2488" spans="1:25" ht="15" customHeight="1" x14ac:dyDescent="0.2">
      <c r="A2488" s="40"/>
      <c r="B2488" s="278" t="s">
        <v>321</v>
      </c>
      <c r="C2488" s="291" t="s">
        <v>369</v>
      </c>
      <c r="D2488" s="278" t="s">
        <v>40</v>
      </c>
      <c r="E2488" s="278" t="s">
        <v>370</v>
      </c>
      <c r="F2488" s="407" t="s">
        <v>324</v>
      </c>
      <c r="G2488" s="407"/>
      <c r="H2488" s="290" t="s">
        <v>325</v>
      </c>
      <c r="I2488" s="294">
        <v>0.13789999999999999</v>
      </c>
      <c r="J2488" s="294">
        <v>0</v>
      </c>
      <c r="K2488" s="292">
        <v>23.75</v>
      </c>
      <c r="L2488" s="292">
        <v>3.27</v>
      </c>
      <c r="O2488" s="40"/>
      <c r="P2488" s="40"/>
      <c r="Q2488" s="40"/>
      <c r="R2488" s="40"/>
      <c r="S2488" s="40"/>
      <c r="T2488" s="40"/>
      <c r="U2488" s="40"/>
      <c r="V2488" s="40"/>
      <c r="W2488" s="40"/>
      <c r="X2488" s="40"/>
      <c r="Y2488" s="40"/>
    </row>
    <row r="2489" spans="1:25" ht="15" customHeight="1" x14ac:dyDescent="0.2">
      <c r="A2489" s="40"/>
      <c r="B2489" s="274" t="s">
        <v>347</v>
      </c>
      <c r="C2489" s="296" t="s">
        <v>726</v>
      </c>
      <c r="D2489" s="274" t="s">
        <v>40</v>
      </c>
      <c r="E2489" s="274" t="s">
        <v>727</v>
      </c>
      <c r="F2489" s="404" t="s">
        <v>348</v>
      </c>
      <c r="G2489" s="404"/>
      <c r="H2489" s="295" t="s">
        <v>44</v>
      </c>
      <c r="I2489" s="298">
        <v>1</v>
      </c>
      <c r="J2489" s="298">
        <v>0</v>
      </c>
      <c r="K2489" s="297">
        <v>3.09</v>
      </c>
      <c r="L2489" s="297">
        <v>3.09</v>
      </c>
      <c r="O2489" s="40"/>
      <c r="P2489" s="40"/>
      <c r="Q2489" s="40"/>
      <c r="R2489" s="40"/>
      <c r="S2489" s="40"/>
      <c r="T2489" s="40"/>
      <c r="U2489" s="40"/>
      <c r="V2489" s="40"/>
      <c r="W2489" s="40"/>
      <c r="X2489" s="40"/>
      <c r="Y2489" s="40"/>
    </row>
    <row r="2490" spans="1:25" ht="15" customHeight="1" x14ac:dyDescent="0.2">
      <c r="A2490" s="40"/>
      <c r="B2490" s="274" t="s">
        <v>347</v>
      </c>
      <c r="C2490" s="296" t="s">
        <v>700</v>
      </c>
      <c r="D2490" s="274" t="s">
        <v>40</v>
      </c>
      <c r="E2490" s="274" t="s">
        <v>701</v>
      </c>
      <c r="F2490" s="404" t="s">
        <v>348</v>
      </c>
      <c r="G2490" s="404"/>
      <c r="H2490" s="295" t="s">
        <v>44</v>
      </c>
      <c r="I2490" s="298">
        <v>0.05</v>
      </c>
      <c r="J2490" s="298">
        <v>0</v>
      </c>
      <c r="K2490" s="297">
        <v>28.32</v>
      </c>
      <c r="L2490" s="297">
        <v>1.41</v>
      </c>
      <c r="O2490" s="40"/>
      <c r="P2490" s="40"/>
      <c r="Q2490" s="40"/>
      <c r="R2490" s="40"/>
      <c r="S2490" s="40"/>
      <c r="T2490" s="40"/>
      <c r="U2490" s="40"/>
      <c r="V2490" s="40"/>
      <c r="W2490" s="40"/>
      <c r="X2490" s="40"/>
      <c r="Y2490" s="40"/>
    </row>
    <row r="2491" spans="1:25" ht="15" customHeight="1" x14ac:dyDescent="0.2">
      <c r="A2491" s="40"/>
      <c r="B2491" s="274" t="s">
        <v>347</v>
      </c>
      <c r="C2491" s="296" t="s">
        <v>708</v>
      </c>
      <c r="D2491" s="274" t="s">
        <v>40</v>
      </c>
      <c r="E2491" s="274" t="s">
        <v>709</v>
      </c>
      <c r="F2491" s="404" t="s">
        <v>348</v>
      </c>
      <c r="G2491" s="404"/>
      <c r="H2491" s="295" t="s">
        <v>44</v>
      </c>
      <c r="I2491" s="298">
        <v>2</v>
      </c>
      <c r="J2491" s="298">
        <v>0</v>
      </c>
      <c r="K2491" s="297">
        <v>1.69</v>
      </c>
      <c r="L2491" s="297">
        <v>3.38</v>
      </c>
      <c r="O2491" s="40"/>
      <c r="P2491" s="40"/>
      <c r="Q2491" s="40"/>
      <c r="R2491" s="40"/>
      <c r="S2491" s="40"/>
      <c r="T2491" s="40"/>
      <c r="U2491" s="40"/>
      <c r="V2491" s="40"/>
      <c r="W2491" s="40"/>
      <c r="X2491" s="40"/>
      <c r="Y2491" s="40"/>
    </row>
    <row r="2492" spans="1:25" ht="15" customHeight="1" x14ac:dyDescent="0.2">
      <c r="A2492" s="40"/>
      <c r="B2492" s="275"/>
      <c r="C2492" s="275"/>
      <c r="D2492" s="275"/>
      <c r="E2492" s="275"/>
      <c r="F2492" s="275"/>
      <c r="G2492" s="275" t="s">
        <v>331</v>
      </c>
      <c r="H2492" s="302">
        <v>5.86</v>
      </c>
      <c r="I2492" s="275" t="s">
        <v>332</v>
      </c>
      <c r="J2492" s="302">
        <v>0</v>
      </c>
      <c r="K2492" s="275" t="s">
        <v>333</v>
      </c>
      <c r="L2492" s="302">
        <v>5.86</v>
      </c>
      <c r="O2492" s="40"/>
      <c r="P2492" s="40"/>
      <c r="Q2492" s="40"/>
      <c r="R2492" s="40"/>
      <c r="S2492" s="40"/>
      <c r="T2492" s="40"/>
      <c r="U2492" s="40"/>
      <c r="V2492" s="40"/>
      <c r="W2492" s="40"/>
      <c r="X2492" s="40"/>
      <c r="Y2492" s="40"/>
    </row>
    <row r="2493" spans="1:25" ht="15" customHeight="1" thickBot="1" x14ac:dyDescent="0.25">
      <c r="A2493" s="40"/>
      <c r="B2493" s="275"/>
      <c r="C2493" s="275"/>
      <c r="D2493" s="275"/>
      <c r="E2493" s="275"/>
      <c r="F2493" s="275"/>
      <c r="G2493" s="275" t="s">
        <v>334</v>
      </c>
      <c r="H2493" s="302">
        <v>3.15</v>
      </c>
      <c r="I2493" s="409"/>
      <c r="J2493" s="409" t="s">
        <v>335</v>
      </c>
      <c r="K2493" s="275"/>
      <c r="L2493" s="302">
        <v>18.32</v>
      </c>
      <c r="O2493" s="40"/>
      <c r="P2493" s="40"/>
      <c r="Q2493" s="40"/>
      <c r="R2493" s="40"/>
      <c r="S2493" s="40"/>
      <c r="T2493" s="40"/>
      <c r="U2493" s="40"/>
      <c r="V2493" s="40"/>
      <c r="W2493" s="40"/>
      <c r="X2493" s="40"/>
      <c r="Y2493" s="40"/>
    </row>
    <row r="2494" spans="1:25" ht="15" customHeight="1" thickTop="1" x14ac:dyDescent="0.2">
      <c r="A2494" s="40"/>
      <c r="B2494" s="289"/>
      <c r="C2494" s="289"/>
      <c r="D2494" s="289"/>
      <c r="E2494" s="289"/>
      <c r="F2494" s="289"/>
      <c r="G2494" s="289"/>
      <c r="H2494" s="289"/>
      <c r="I2494" s="289"/>
      <c r="J2494" s="289"/>
      <c r="K2494" s="289"/>
      <c r="L2494" s="289"/>
      <c r="O2494" s="40"/>
      <c r="P2494" s="40"/>
      <c r="Q2494" s="40"/>
      <c r="R2494" s="40"/>
      <c r="S2494" s="40"/>
      <c r="T2494" s="40"/>
      <c r="U2494" s="40"/>
      <c r="V2494" s="40"/>
      <c r="W2494" s="40"/>
      <c r="X2494" s="40"/>
      <c r="Y2494" s="40"/>
    </row>
    <row r="2495" spans="1:25" ht="15" customHeight="1" x14ac:dyDescent="0.2">
      <c r="A2495" s="40"/>
      <c r="B2495" s="276" t="s">
        <v>2851</v>
      </c>
      <c r="C2495" s="277" t="s">
        <v>28</v>
      </c>
      <c r="D2495" s="276" t="s">
        <v>29</v>
      </c>
      <c r="E2495" s="276" t="s">
        <v>30</v>
      </c>
      <c r="F2495" s="405" t="s">
        <v>318</v>
      </c>
      <c r="G2495" s="405"/>
      <c r="H2495" s="284" t="s">
        <v>31</v>
      </c>
      <c r="I2495" s="277" t="s">
        <v>32</v>
      </c>
      <c r="J2495" s="277" t="s">
        <v>2407</v>
      </c>
      <c r="K2495" s="277" t="s">
        <v>33</v>
      </c>
      <c r="L2495" s="277" t="s">
        <v>35</v>
      </c>
      <c r="O2495" s="40"/>
      <c r="P2495" s="40"/>
      <c r="Q2495" s="40"/>
      <c r="R2495" s="40"/>
      <c r="S2495" s="40"/>
      <c r="T2495" s="40"/>
      <c r="U2495" s="40"/>
      <c r="V2495" s="40"/>
      <c r="W2495" s="40"/>
      <c r="X2495" s="40"/>
      <c r="Y2495" s="40"/>
    </row>
    <row r="2496" spans="1:25" ht="15" customHeight="1" x14ac:dyDescent="0.2">
      <c r="A2496" s="40"/>
      <c r="B2496" s="273" t="s">
        <v>319</v>
      </c>
      <c r="C2496" s="286" t="s">
        <v>184</v>
      </c>
      <c r="D2496" s="273" t="s">
        <v>40</v>
      </c>
      <c r="E2496" s="273" t="s">
        <v>185</v>
      </c>
      <c r="F2496" s="403" t="s">
        <v>343</v>
      </c>
      <c r="G2496" s="403"/>
      <c r="H2496" s="285" t="s">
        <v>44</v>
      </c>
      <c r="I2496" s="288">
        <v>1</v>
      </c>
      <c r="J2496" s="287"/>
      <c r="K2496" s="287">
        <v>10.68</v>
      </c>
      <c r="L2496" s="287">
        <v>10.68</v>
      </c>
      <c r="O2496" s="40"/>
      <c r="P2496" s="40"/>
      <c r="Q2496" s="40"/>
      <c r="R2496" s="40"/>
      <c r="S2496" s="40"/>
      <c r="T2496" s="40"/>
      <c r="U2496" s="40"/>
      <c r="V2496" s="40"/>
      <c r="W2496" s="40"/>
      <c r="X2496" s="40"/>
      <c r="Y2496" s="40"/>
    </row>
    <row r="2497" spans="1:25" ht="15" customHeight="1" x14ac:dyDescent="0.2">
      <c r="A2497" s="40"/>
      <c r="B2497" s="278" t="s">
        <v>321</v>
      </c>
      <c r="C2497" s="291" t="s">
        <v>371</v>
      </c>
      <c r="D2497" s="278" t="s">
        <v>40</v>
      </c>
      <c r="E2497" s="278" t="s">
        <v>372</v>
      </c>
      <c r="F2497" s="407" t="s">
        <v>324</v>
      </c>
      <c r="G2497" s="407"/>
      <c r="H2497" s="290" t="s">
        <v>325</v>
      </c>
      <c r="I2497" s="294">
        <v>0.127</v>
      </c>
      <c r="J2497" s="294">
        <v>0</v>
      </c>
      <c r="K2497" s="292">
        <v>29.16</v>
      </c>
      <c r="L2497" s="292">
        <v>3.7</v>
      </c>
      <c r="O2497" s="40"/>
      <c r="P2497" s="40"/>
      <c r="Q2497" s="40"/>
      <c r="R2497" s="40"/>
      <c r="S2497" s="40"/>
      <c r="T2497" s="40"/>
      <c r="U2497" s="40"/>
      <c r="V2497" s="40"/>
      <c r="W2497" s="40"/>
      <c r="X2497" s="40"/>
      <c r="Y2497" s="40"/>
    </row>
    <row r="2498" spans="1:25" ht="15" customHeight="1" x14ac:dyDescent="0.2">
      <c r="A2498" s="40"/>
      <c r="B2498" s="278" t="s">
        <v>321</v>
      </c>
      <c r="C2498" s="291" t="s">
        <v>369</v>
      </c>
      <c r="D2498" s="278" t="s">
        <v>40</v>
      </c>
      <c r="E2498" s="278" t="s">
        <v>370</v>
      </c>
      <c r="F2498" s="407" t="s">
        <v>324</v>
      </c>
      <c r="G2498" s="407"/>
      <c r="H2498" s="290" t="s">
        <v>325</v>
      </c>
      <c r="I2498" s="294">
        <v>0.127</v>
      </c>
      <c r="J2498" s="294">
        <v>0</v>
      </c>
      <c r="K2498" s="292">
        <v>23.75</v>
      </c>
      <c r="L2498" s="292">
        <v>3.01</v>
      </c>
      <c r="O2498" s="40"/>
      <c r="P2498" s="40"/>
      <c r="Q2498" s="40"/>
      <c r="R2498" s="40"/>
      <c r="S2498" s="40"/>
      <c r="T2498" s="40"/>
      <c r="U2498" s="40"/>
      <c r="V2498" s="40"/>
      <c r="W2498" s="40"/>
      <c r="X2498" s="40"/>
      <c r="Y2498" s="40"/>
    </row>
    <row r="2499" spans="1:25" ht="15" customHeight="1" x14ac:dyDescent="0.2">
      <c r="A2499" s="40"/>
      <c r="B2499" s="274" t="s">
        <v>347</v>
      </c>
      <c r="C2499" s="296" t="s">
        <v>718</v>
      </c>
      <c r="D2499" s="274" t="s">
        <v>40</v>
      </c>
      <c r="E2499" s="274" t="s">
        <v>719</v>
      </c>
      <c r="F2499" s="404" t="s">
        <v>348</v>
      </c>
      <c r="G2499" s="404"/>
      <c r="H2499" s="295" t="s">
        <v>44</v>
      </c>
      <c r="I2499" s="298">
        <v>1</v>
      </c>
      <c r="J2499" s="298">
        <v>0</v>
      </c>
      <c r="K2499" s="297">
        <v>2.13</v>
      </c>
      <c r="L2499" s="297">
        <v>2.13</v>
      </c>
      <c r="O2499" s="40"/>
      <c r="P2499" s="40"/>
      <c r="Q2499" s="40"/>
      <c r="R2499" s="40"/>
      <c r="S2499" s="40"/>
      <c r="T2499" s="40"/>
      <c r="U2499" s="40"/>
      <c r="V2499" s="40"/>
      <c r="W2499" s="40"/>
      <c r="X2499" s="40"/>
      <c r="Y2499" s="40"/>
    </row>
    <row r="2500" spans="1:25" ht="15" customHeight="1" x14ac:dyDescent="0.2">
      <c r="A2500" s="40"/>
      <c r="B2500" s="274" t="s">
        <v>347</v>
      </c>
      <c r="C2500" s="296" t="s">
        <v>632</v>
      </c>
      <c r="D2500" s="274" t="s">
        <v>40</v>
      </c>
      <c r="E2500" s="274" t="s">
        <v>633</v>
      </c>
      <c r="F2500" s="404" t="s">
        <v>348</v>
      </c>
      <c r="G2500" s="404"/>
      <c r="H2500" s="295" t="s">
        <v>44</v>
      </c>
      <c r="I2500" s="298">
        <v>1.4999999999999999E-2</v>
      </c>
      <c r="J2500" s="298">
        <v>0</v>
      </c>
      <c r="K2500" s="297">
        <v>77.760000000000005</v>
      </c>
      <c r="L2500" s="297">
        <v>1.1599999999999999</v>
      </c>
      <c r="O2500" s="40"/>
      <c r="P2500" s="40"/>
      <c r="Q2500" s="40"/>
      <c r="R2500" s="40"/>
      <c r="S2500" s="40"/>
      <c r="T2500" s="40"/>
      <c r="U2500" s="40"/>
      <c r="V2500" s="40"/>
      <c r="W2500" s="40"/>
      <c r="X2500" s="40"/>
      <c r="Y2500" s="40"/>
    </row>
    <row r="2501" spans="1:25" ht="15" customHeight="1" x14ac:dyDescent="0.2">
      <c r="A2501" s="40"/>
      <c r="B2501" s="274" t="s">
        <v>347</v>
      </c>
      <c r="C2501" s="296" t="s">
        <v>373</v>
      </c>
      <c r="D2501" s="274" t="s">
        <v>40</v>
      </c>
      <c r="E2501" s="274" t="s">
        <v>374</v>
      </c>
      <c r="F2501" s="404" t="s">
        <v>348</v>
      </c>
      <c r="G2501" s="404"/>
      <c r="H2501" s="295" t="s">
        <v>44</v>
      </c>
      <c r="I2501" s="298">
        <v>9.9000000000000008E-3</v>
      </c>
      <c r="J2501" s="298">
        <v>0</v>
      </c>
      <c r="K2501" s="297">
        <v>68.63</v>
      </c>
      <c r="L2501" s="297">
        <v>0.67</v>
      </c>
      <c r="O2501" s="40"/>
      <c r="P2501" s="40"/>
      <c r="Q2501" s="40"/>
      <c r="R2501" s="40"/>
      <c r="S2501" s="40"/>
      <c r="T2501" s="40"/>
      <c r="U2501" s="40"/>
      <c r="V2501" s="40"/>
      <c r="W2501" s="40"/>
      <c r="X2501" s="40"/>
      <c r="Y2501" s="40"/>
    </row>
    <row r="2502" spans="1:25" ht="15" customHeight="1" x14ac:dyDescent="0.2">
      <c r="A2502" s="40"/>
      <c r="B2502" s="274" t="s">
        <v>347</v>
      </c>
      <c r="C2502" s="296" t="s">
        <v>629</v>
      </c>
      <c r="D2502" s="274" t="s">
        <v>40</v>
      </c>
      <c r="E2502" s="274" t="s">
        <v>3866</v>
      </c>
      <c r="F2502" s="404" t="s">
        <v>348</v>
      </c>
      <c r="G2502" s="404"/>
      <c r="H2502" s="295" t="s">
        <v>44</v>
      </c>
      <c r="I2502" s="298">
        <v>7.1000000000000004E-3</v>
      </c>
      <c r="J2502" s="298">
        <v>0</v>
      </c>
      <c r="K2502" s="297">
        <v>2.54</v>
      </c>
      <c r="L2502" s="297">
        <v>0.01</v>
      </c>
      <c r="O2502" s="40"/>
      <c r="P2502" s="40"/>
      <c r="Q2502" s="40"/>
      <c r="R2502" s="40"/>
      <c r="S2502" s="40"/>
      <c r="T2502" s="40"/>
      <c r="U2502" s="40"/>
      <c r="V2502" s="40"/>
      <c r="W2502" s="40"/>
      <c r="X2502" s="40"/>
      <c r="Y2502" s="40"/>
    </row>
    <row r="2503" spans="1:25" ht="15" customHeight="1" x14ac:dyDescent="0.2">
      <c r="A2503" s="40"/>
      <c r="B2503" s="275"/>
      <c r="C2503" s="275"/>
      <c r="D2503" s="275"/>
      <c r="E2503" s="275"/>
      <c r="F2503" s="275"/>
      <c r="G2503" s="275" t="s">
        <v>331</v>
      </c>
      <c r="H2503" s="302">
        <v>5.4</v>
      </c>
      <c r="I2503" s="275" t="s">
        <v>332</v>
      </c>
      <c r="J2503" s="302">
        <v>0</v>
      </c>
      <c r="K2503" s="275" t="s">
        <v>333</v>
      </c>
      <c r="L2503" s="302">
        <v>5.4</v>
      </c>
      <c r="O2503" s="40"/>
      <c r="P2503" s="40"/>
      <c r="Q2503" s="40"/>
      <c r="R2503" s="40"/>
      <c r="S2503" s="40"/>
      <c r="T2503" s="40"/>
      <c r="U2503" s="40"/>
      <c r="V2503" s="40"/>
      <c r="W2503" s="40"/>
      <c r="X2503" s="40"/>
      <c r="Y2503" s="40"/>
    </row>
    <row r="2504" spans="1:25" ht="15" customHeight="1" thickBot="1" x14ac:dyDescent="0.25">
      <c r="A2504" s="40"/>
      <c r="B2504" s="275"/>
      <c r="C2504" s="275"/>
      <c r="D2504" s="275"/>
      <c r="E2504" s="275"/>
      <c r="F2504" s="275"/>
      <c r="G2504" s="275" t="s">
        <v>334</v>
      </c>
      <c r="H2504" s="302">
        <v>2.2200000000000002</v>
      </c>
      <c r="I2504" s="409"/>
      <c r="J2504" s="409" t="s">
        <v>335</v>
      </c>
      <c r="K2504" s="275"/>
      <c r="L2504" s="302">
        <v>12.9</v>
      </c>
      <c r="O2504" s="40"/>
      <c r="P2504" s="40"/>
      <c r="Q2504" s="40"/>
      <c r="R2504" s="40"/>
      <c r="S2504" s="40"/>
      <c r="T2504" s="40"/>
      <c r="U2504" s="40"/>
      <c r="V2504" s="40"/>
      <c r="W2504" s="40"/>
      <c r="X2504" s="40"/>
      <c r="Y2504" s="40"/>
    </row>
    <row r="2505" spans="1:25" ht="15" customHeight="1" thickTop="1" x14ac:dyDescent="0.2">
      <c r="A2505" s="40"/>
      <c r="B2505" s="289"/>
      <c r="C2505" s="289"/>
      <c r="D2505" s="289"/>
      <c r="E2505" s="289"/>
      <c r="F2505" s="289"/>
      <c r="G2505" s="289"/>
      <c r="H2505" s="289"/>
      <c r="I2505" s="289"/>
      <c r="J2505" s="289"/>
      <c r="K2505" s="289"/>
      <c r="L2505" s="289"/>
      <c r="O2505" s="40"/>
      <c r="P2505" s="40"/>
      <c r="Q2505" s="40"/>
      <c r="R2505" s="40"/>
      <c r="S2505" s="40"/>
      <c r="T2505" s="40"/>
      <c r="U2505" s="40"/>
      <c r="V2505" s="40"/>
      <c r="W2505" s="40"/>
      <c r="X2505" s="40"/>
      <c r="Y2505" s="40"/>
    </row>
    <row r="2506" spans="1:25" ht="15" customHeight="1" x14ac:dyDescent="0.2">
      <c r="A2506" s="40"/>
      <c r="B2506" s="276" t="s">
        <v>2852</v>
      </c>
      <c r="C2506" s="277" t="s">
        <v>28</v>
      </c>
      <c r="D2506" s="276" t="s">
        <v>29</v>
      </c>
      <c r="E2506" s="276" t="s">
        <v>30</v>
      </c>
      <c r="F2506" s="405" t="s">
        <v>318</v>
      </c>
      <c r="G2506" s="405"/>
      <c r="H2506" s="284" t="s">
        <v>31</v>
      </c>
      <c r="I2506" s="277" t="s">
        <v>32</v>
      </c>
      <c r="J2506" s="277" t="s">
        <v>2407</v>
      </c>
      <c r="K2506" s="277" t="s">
        <v>33</v>
      </c>
      <c r="L2506" s="277" t="s">
        <v>35</v>
      </c>
      <c r="O2506" s="40"/>
      <c r="P2506" s="40"/>
      <c r="Q2506" s="40"/>
      <c r="R2506" s="40"/>
      <c r="S2506" s="40"/>
      <c r="T2506" s="40"/>
      <c r="U2506" s="40"/>
      <c r="V2506" s="40"/>
      <c r="W2506" s="40"/>
      <c r="X2506" s="40"/>
      <c r="Y2506" s="40"/>
    </row>
    <row r="2507" spans="1:25" ht="15" customHeight="1" x14ac:dyDescent="0.2">
      <c r="A2507" s="40"/>
      <c r="B2507" s="273" t="s">
        <v>319</v>
      </c>
      <c r="C2507" s="286" t="s">
        <v>1568</v>
      </c>
      <c r="D2507" s="273" t="s">
        <v>40</v>
      </c>
      <c r="E2507" s="273" t="s">
        <v>1569</v>
      </c>
      <c r="F2507" s="403" t="s">
        <v>343</v>
      </c>
      <c r="G2507" s="403"/>
      <c r="H2507" s="285" t="s">
        <v>44</v>
      </c>
      <c r="I2507" s="288">
        <v>1</v>
      </c>
      <c r="J2507" s="287"/>
      <c r="K2507" s="287">
        <v>43.2</v>
      </c>
      <c r="L2507" s="287">
        <v>43.2</v>
      </c>
      <c r="O2507" s="40"/>
      <c r="P2507" s="40"/>
      <c r="Q2507" s="40"/>
      <c r="R2507" s="40"/>
      <c r="S2507" s="40"/>
      <c r="T2507" s="40"/>
      <c r="U2507" s="40"/>
      <c r="V2507" s="40"/>
      <c r="W2507" s="40"/>
      <c r="X2507" s="40"/>
      <c r="Y2507" s="40"/>
    </row>
    <row r="2508" spans="1:25" ht="15" customHeight="1" x14ac:dyDescent="0.2">
      <c r="A2508" s="40"/>
      <c r="B2508" s="278" t="s">
        <v>321</v>
      </c>
      <c r="C2508" s="291" t="s">
        <v>371</v>
      </c>
      <c r="D2508" s="278" t="s">
        <v>40</v>
      </c>
      <c r="E2508" s="278" t="s">
        <v>372</v>
      </c>
      <c r="F2508" s="407" t="s">
        <v>324</v>
      </c>
      <c r="G2508" s="407"/>
      <c r="H2508" s="290" t="s">
        <v>325</v>
      </c>
      <c r="I2508" s="294">
        <v>0.23250000000000001</v>
      </c>
      <c r="J2508" s="294">
        <v>0</v>
      </c>
      <c r="K2508" s="292">
        <v>29.16</v>
      </c>
      <c r="L2508" s="292">
        <v>6.77</v>
      </c>
      <c r="O2508" s="40"/>
      <c r="P2508" s="40"/>
      <c r="Q2508" s="40"/>
      <c r="R2508" s="40"/>
      <c r="S2508" s="40"/>
      <c r="T2508" s="40"/>
      <c r="U2508" s="40"/>
      <c r="V2508" s="40"/>
      <c r="W2508" s="40"/>
      <c r="X2508" s="40"/>
      <c r="Y2508" s="40"/>
    </row>
    <row r="2509" spans="1:25" ht="15" customHeight="1" x14ac:dyDescent="0.2">
      <c r="A2509" s="40"/>
      <c r="B2509" s="278" t="s">
        <v>321</v>
      </c>
      <c r="C2509" s="291" t="s">
        <v>369</v>
      </c>
      <c r="D2509" s="278" t="s">
        <v>40</v>
      </c>
      <c r="E2509" s="278" t="s">
        <v>370</v>
      </c>
      <c r="F2509" s="407" t="s">
        <v>324</v>
      </c>
      <c r="G2509" s="407"/>
      <c r="H2509" s="290" t="s">
        <v>325</v>
      </c>
      <c r="I2509" s="294">
        <v>0.23250000000000001</v>
      </c>
      <c r="J2509" s="294">
        <v>0</v>
      </c>
      <c r="K2509" s="292">
        <v>23.75</v>
      </c>
      <c r="L2509" s="292">
        <v>5.52</v>
      </c>
      <c r="O2509" s="40"/>
      <c r="P2509" s="40"/>
      <c r="Q2509" s="40"/>
      <c r="R2509" s="40"/>
      <c r="S2509" s="40"/>
      <c r="T2509" s="40"/>
      <c r="U2509" s="40"/>
      <c r="V2509" s="40"/>
      <c r="W2509" s="40"/>
      <c r="X2509" s="40"/>
      <c r="Y2509" s="40"/>
    </row>
    <row r="2510" spans="1:25" ht="15" customHeight="1" x14ac:dyDescent="0.2">
      <c r="A2510" s="40"/>
      <c r="B2510" s="274" t="s">
        <v>347</v>
      </c>
      <c r="C2510" s="296" t="s">
        <v>720</v>
      </c>
      <c r="D2510" s="274" t="s">
        <v>40</v>
      </c>
      <c r="E2510" s="274" t="s">
        <v>721</v>
      </c>
      <c r="F2510" s="404" t="s">
        <v>348</v>
      </c>
      <c r="G2510" s="404"/>
      <c r="H2510" s="295" t="s">
        <v>44</v>
      </c>
      <c r="I2510" s="298">
        <v>1</v>
      </c>
      <c r="J2510" s="298">
        <v>0</v>
      </c>
      <c r="K2510" s="297">
        <v>19.260000000000002</v>
      </c>
      <c r="L2510" s="297">
        <v>19.260000000000002</v>
      </c>
      <c r="O2510" s="40"/>
      <c r="P2510" s="40"/>
      <c r="Q2510" s="40"/>
      <c r="R2510" s="40"/>
      <c r="S2510" s="40"/>
      <c r="T2510" s="40"/>
      <c r="U2510" s="40"/>
      <c r="V2510" s="40"/>
      <c r="W2510" s="40"/>
      <c r="X2510" s="40"/>
      <c r="Y2510" s="40"/>
    </row>
    <row r="2511" spans="1:25" ht="15" customHeight="1" x14ac:dyDescent="0.2">
      <c r="A2511" s="40"/>
      <c r="B2511" s="274" t="s">
        <v>347</v>
      </c>
      <c r="C2511" s="296" t="s">
        <v>708</v>
      </c>
      <c r="D2511" s="274" t="s">
        <v>40</v>
      </c>
      <c r="E2511" s="274" t="s">
        <v>709</v>
      </c>
      <c r="F2511" s="404" t="s">
        <v>348</v>
      </c>
      <c r="G2511" s="404"/>
      <c r="H2511" s="295" t="s">
        <v>44</v>
      </c>
      <c r="I2511" s="298">
        <v>1</v>
      </c>
      <c r="J2511" s="298">
        <v>0</v>
      </c>
      <c r="K2511" s="297">
        <v>1.69</v>
      </c>
      <c r="L2511" s="297">
        <v>1.69</v>
      </c>
      <c r="O2511" s="40"/>
      <c r="P2511" s="40"/>
      <c r="Q2511" s="40"/>
      <c r="R2511" s="40"/>
      <c r="S2511" s="40"/>
      <c r="T2511" s="40"/>
      <c r="U2511" s="40"/>
      <c r="V2511" s="40"/>
      <c r="W2511" s="40"/>
      <c r="X2511" s="40"/>
      <c r="Y2511" s="40"/>
    </row>
    <row r="2512" spans="1:25" ht="15" customHeight="1" x14ac:dyDescent="0.2">
      <c r="A2512" s="40"/>
      <c r="B2512" s="274" t="s">
        <v>347</v>
      </c>
      <c r="C2512" s="296" t="s">
        <v>700</v>
      </c>
      <c r="D2512" s="274" t="s">
        <v>40</v>
      </c>
      <c r="E2512" s="274" t="s">
        <v>701</v>
      </c>
      <c r="F2512" s="404" t="s">
        <v>348</v>
      </c>
      <c r="G2512" s="404"/>
      <c r="H2512" s="295" t="s">
        <v>44</v>
      </c>
      <c r="I2512" s="298">
        <v>0.14000000000000001</v>
      </c>
      <c r="J2512" s="298">
        <v>0</v>
      </c>
      <c r="K2512" s="297">
        <v>28.32</v>
      </c>
      <c r="L2512" s="297">
        <v>3.96</v>
      </c>
      <c r="O2512" s="40"/>
      <c r="P2512" s="40"/>
      <c r="Q2512" s="40"/>
      <c r="R2512" s="40"/>
      <c r="S2512" s="40"/>
      <c r="T2512" s="40"/>
      <c r="U2512" s="40"/>
      <c r="V2512" s="40"/>
      <c r="W2512" s="40"/>
      <c r="X2512" s="40"/>
      <c r="Y2512" s="40"/>
    </row>
    <row r="2513" spans="1:25" ht="15" customHeight="1" x14ac:dyDescent="0.2">
      <c r="A2513" s="40"/>
      <c r="B2513" s="274" t="s">
        <v>347</v>
      </c>
      <c r="C2513" s="296" t="s">
        <v>702</v>
      </c>
      <c r="D2513" s="274" t="s">
        <v>40</v>
      </c>
      <c r="E2513" s="274" t="s">
        <v>703</v>
      </c>
      <c r="F2513" s="404" t="s">
        <v>348</v>
      </c>
      <c r="G2513" s="404"/>
      <c r="H2513" s="295" t="s">
        <v>44</v>
      </c>
      <c r="I2513" s="298">
        <v>2</v>
      </c>
      <c r="J2513" s="298">
        <v>0</v>
      </c>
      <c r="K2513" s="297">
        <v>3</v>
      </c>
      <c r="L2513" s="297">
        <v>6</v>
      </c>
      <c r="O2513" s="40"/>
      <c r="P2513" s="40"/>
      <c r="Q2513" s="40"/>
      <c r="R2513" s="40"/>
      <c r="S2513" s="40"/>
      <c r="T2513" s="40"/>
      <c r="U2513" s="40"/>
      <c r="V2513" s="40"/>
      <c r="W2513" s="40"/>
      <c r="X2513" s="40"/>
      <c r="Y2513" s="40"/>
    </row>
    <row r="2514" spans="1:25" ht="15" customHeight="1" x14ac:dyDescent="0.2">
      <c r="A2514" s="40"/>
      <c r="B2514" s="275"/>
      <c r="C2514" s="275"/>
      <c r="D2514" s="275"/>
      <c r="E2514" s="275"/>
      <c r="F2514" s="275"/>
      <c r="G2514" s="275" t="s">
        <v>331</v>
      </c>
      <c r="H2514" s="302">
        <v>9.9</v>
      </c>
      <c r="I2514" s="275" t="s">
        <v>332</v>
      </c>
      <c r="J2514" s="302">
        <v>0</v>
      </c>
      <c r="K2514" s="275" t="s">
        <v>333</v>
      </c>
      <c r="L2514" s="302">
        <v>9.9</v>
      </c>
      <c r="O2514" s="40"/>
      <c r="P2514" s="40"/>
      <c r="Q2514" s="40"/>
      <c r="R2514" s="40"/>
      <c r="S2514" s="40"/>
      <c r="T2514" s="40"/>
      <c r="U2514" s="40"/>
      <c r="V2514" s="40"/>
      <c r="W2514" s="40"/>
      <c r="X2514" s="40"/>
      <c r="Y2514" s="40"/>
    </row>
    <row r="2515" spans="1:25" ht="15" customHeight="1" thickBot="1" x14ac:dyDescent="0.25">
      <c r="A2515" s="40"/>
      <c r="B2515" s="275"/>
      <c r="C2515" s="275"/>
      <c r="D2515" s="275"/>
      <c r="E2515" s="275"/>
      <c r="F2515" s="275"/>
      <c r="G2515" s="275" t="s">
        <v>334</v>
      </c>
      <c r="H2515" s="302">
        <v>8.98</v>
      </c>
      <c r="I2515" s="409"/>
      <c r="J2515" s="409" t="s">
        <v>335</v>
      </c>
      <c r="K2515" s="275"/>
      <c r="L2515" s="302">
        <v>52.18</v>
      </c>
      <c r="O2515" s="40"/>
      <c r="P2515" s="40"/>
      <c r="Q2515" s="40"/>
      <c r="R2515" s="40"/>
      <c r="S2515" s="40"/>
      <c r="T2515" s="40"/>
      <c r="U2515" s="40"/>
      <c r="V2515" s="40"/>
      <c r="W2515" s="40"/>
      <c r="X2515" s="40"/>
      <c r="Y2515" s="40"/>
    </row>
    <row r="2516" spans="1:25" ht="15" customHeight="1" thickTop="1" x14ac:dyDescent="0.2">
      <c r="A2516" s="40"/>
      <c r="B2516" s="289"/>
      <c r="C2516" s="289"/>
      <c r="D2516" s="289"/>
      <c r="E2516" s="289"/>
      <c r="F2516" s="289"/>
      <c r="G2516" s="289"/>
      <c r="H2516" s="289"/>
      <c r="I2516" s="289"/>
      <c r="J2516" s="289"/>
      <c r="K2516" s="289"/>
      <c r="L2516" s="289"/>
      <c r="O2516" s="40"/>
      <c r="P2516" s="40"/>
      <c r="Q2516" s="40"/>
      <c r="R2516" s="40"/>
      <c r="S2516" s="40"/>
      <c r="T2516" s="40"/>
      <c r="U2516" s="40"/>
      <c r="V2516" s="40"/>
      <c r="W2516" s="40"/>
      <c r="X2516" s="40"/>
      <c r="Y2516" s="40"/>
    </row>
    <row r="2517" spans="1:25" ht="15" customHeight="1" x14ac:dyDescent="0.2">
      <c r="A2517" s="40"/>
      <c r="B2517" s="276" t="s">
        <v>2853</v>
      </c>
      <c r="C2517" s="277" t="s">
        <v>28</v>
      </c>
      <c r="D2517" s="276" t="s">
        <v>29</v>
      </c>
      <c r="E2517" s="276" t="s">
        <v>30</v>
      </c>
      <c r="F2517" s="405" t="s">
        <v>318</v>
      </c>
      <c r="G2517" s="405"/>
      <c r="H2517" s="284" t="s">
        <v>31</v>
      </c>
      <c r="I2517" s="277" t="s">
        <v>32</v>
      </c>
      <c r="J2517" s="277" t="s">
        <v>2407</v>
      </c>
      <c r="K2517" s="277" t="s">
        <v>33</v>
      </c>
      <c r="L2517" s="277" t="s">
        <v>35</v>
      </c>
      <c r="O2517" s="40"/>
      <c r="P2517" s="40"/>
      <c r="Q2517" s="40"/>
      <c r="R2517" s="40"/>
      <c r="S2517" s="40"/>
      <c r="T2517" s="40"/>
      <c r="U2517" s="40"/>
      <c r="V2517" s="40"/>
      <c r="W2517" s="40"/>
      <c r="X2517" s="40"/>
      <c r="Y2517" s="40"/>
    </row>
    <row r="2518" spans="1:25" ht="15" customHeight="1" x14ac:dyDescent="0.2">
      <c r="A2518" s="40"/>
      <c r="B2518" s="273" t="s">
        <v>319</v>
      </c>
      <c r="C2518" s="286" t="s">
        <v>3293</v>
      </c>
      <c r="D2518" s="273" t="s">
        <v>40</v>
      </c>
      <c r="E2518" s="273" t="s">
        <v>3294</v>
      </c>
      <c r="F2518" s="403" t="s">
        <v>343</v>
      </c>
      <c r="G2518" s="403"/>
      <c r="H2518" s="285" t="s">
        <v>44</v>
      </c>
      <c r="I2518" s="288">
        <v>1</v>
      </c>
      <c r="J2518" s="287"/>
      <c r="K2518" s="287">
        <v>48.14</v>
      </c>
      <c r="L2518" s="287">
        <v>48.14</v>
      </c>
      <c r="O2518" s="40"/>
      <c r="P2518" s="40"/>
      <c r="Q2518" s="40"/>
      <c r="R2518" s="40"/>
      <c r="S2518" s="40"/>
      <c r="T2518" s="40"/>
      <c r="U2518" s="40"/>
      <c r="V2518" s="40"/>
      <c r="W2518" s="40"/>
      <c r="X2518" s="40"/>
      <c r="Y2518" s="40"/>
    </row>
    <row r="2519" spans="1:25" ht="15" customHeight="1" x14ac:dyDescent="0.2">
      <c r="A2519" s="40"/>
      <c r="B2519" s="278" t="s">
        <v>321</v>
      </c>
      <c r="C2519" s="291" t="s">
        <v>371</v>
      </c>
      <c r="D2519" s="278" t="s">
        <v>40</v>
      </c>
      <c r="E2519" s="278" t="s">
        <v>372</v>
      </c>
      <c r="F2519" s="407" t="s">
        <v>324</v>
      </c>
      <c r="G2519" s="407"/>
      <c r="H2519" s="290" t="s">
        <v>325</v>
      </c>
      <c r="I2519" s="294">
        <v>0.24460000000000001</v>
      </c>
      <c r="J2519" s="294">
        <v>0</v>
      </c>
      <c r="K2519" s="292">
        <v>29.16</v>
      </c>
      <c r="L2519" s="292">
        <v>7.13</v>
      </c>
      <c r="O2519" s="40"/>
      <c r="P2519" s="40"/>
      <c r="Q2519" s="40"/>
      <c r="R2519" s="40"/>
      <c r="S2519" s="40"/>
      <c r="T2519" s="40"/>
      <c r="U2519" s="40"/>
      <c r="V2519" s="40"/>
      <c r="W2519" s="40"/>
      <c r="X2519" s="40"/>
      <c r="Y2519" s="40"/>
    </row>
    <row r="2520" spans="1:25" ht="15" customHeight="1" x14ac:dyDescent="0.2">
      <c r="A2520" s="40"/>
      <c r="B2520" s="278" t="s">
        <v>321</v>
      </c>
      <c r="C2520" s="291" t="s">
        <v>369</v>
      </c>
      <c r="D2520" s="278" t="s">
        <v>40</v>
      </c>
      <c r="E2520" s="278" t="s">
        <v>370</v>
      </c>
      <c r="F2520" s="407" t="s">
        <v>324</v>
      </c>
      <c r="G2520" s="407"/>
      <c r="H2520" s="290" t="s">
        <v>325</v>
      </c>
      <c r="I2520" s="294">
        <v>0.24460000000000001</v>
      </c>
      <c r="J2520" s="294">
        <v>0</v>
      </c>
      <c r="K2520" s="292">
        <v>23.75</v>
      </c>
      <c r="L2520" s="292">
        <v>5.8</v>
      </c>
      <c r="O2520" s="40"/>
      <c r="P2520" s="40"/>
      <c r="Q2520" s="40"/>
      <c r="R2520" s="40"/>
      <c r="S2520" s="40"/>
      <c r="T2520" s="40"/>
      <c r="U2520" s="40"/>
      <c r="V2520" s="40"/>
      <c r="W2520" s="40"/>
      <c r="X2520" s="40"/>
      <c r="Y2520" s="40"/>
    </row>
    <row r="2521" spans="1:25" ht="15" customHeight="1" x14ac:dyDescent="0.2">
      <c r="A2521" s="40"/>
      <c r="B2521" s="274" t="s">
        <v>347</v>
      </c>
      <c r="C2521" s="296" t="s">
        <v>710</v>
      </c>
      <c r="D2521" s="274" t="s">
        <v>40</v>
      </c>
      <c r="E2521" s="274" t="s">
        <v>711</v>
      </c>
      <c r="F2521" s="404" t="s">
        <v>348</v>
      </c>
      <c r="G2521" s="404"/>
      <c r="H2521" s="295" t="s">
        <v>44</v>
      </c>
      <c r="I2521" s="298">
        <v>1</v>
      </c>
      <c r="J2521" s="298">
        <v>0</v>
      </c>
      <c r="K2521" s="297">
        <v>2.4900000000000002</v>
      </c>
      <c r="L2521" s="297">
        <v>2.4900000000000002</v>
      </c>
      <c r="O2521" s="40"/>
      <c r="P2521" s="40"/>
      <c r="Q2521" s="40"/>
      <c r="R2521" s="40"/>
      <c r="S2521" s="40"/>
      <c r="T2521" s="40"/>
      <c r="U2521" s="40"/>
      <c r="V2521" s="40"/>
      <c r="W2521" s="40"/>
      <c r="X2521" s="40"/>
      <c r="Y2521" s="40"/>
    </row>
    <row r="2522" spans="1:25" ht="15" customHeight="1" x14ac:dyDescent="0.2">
      <c r="A2522" s="40"/>
      <c r="B2522" s="274" t="s">
        <v>347</v>
      </c>
      <c r="C2522" s="296" t="s">
        <v>702</v>
      </c>
      <c r="D2522" s="274" t="s">
        <v>40</v>
      </c>
      <c r="E2522" s="274" t="s">
        <v>703</v>
      </c>
      <c r="F2522" s="404" t="s">
        <v>348</v>
      </c>
      <c r="G2522" s="404"/>
      <c r="H2522" s="295" t="s">
        <v>44</v>
      </c>
      <c r="I2522" s="298">
        <v>2</v>
      </c>
      <c r="J2522" s="298">
        <v>0</v>
      </c>
      <c r="K2522" s="297">
        <v>3</v>
      </c>
      <c r="L2522" s="297">
        <v>6</v>
      </c>
      <c r="O2522" s="40"/>
      <c r="P2522" s="40"/>
      <c r="Q2522" s="40"/>
      <c r="R2522" s="40"/>
      <c r="S2522" s="40"/>
      <c r="T2522" s="40"/>
      <c r="U2522" s="40"/>
      <c r="V2522" s="40"/>
      <c r="W2522" s="40"/>
      <c r="X2522" s="40"/>
      <c r="Y2522" s="40"/>
    </row>
    <row r="2523" spans="1:25" ht="15" customHeight="1" x14ac:dyDescent="0.2">
      <c r="A2523" s="40"/>
      <c r="B2523" s="274" t="s">
        <v>347</v>
      </c>
      <c r="C2523" s="296" t="s">
        <v>3426</v>
      </c>
      <c r="D2523" s="274" t="s">
        <v>40</v>
      </c>
      <c r="E2523" s="274" t="s">
        <v>3427</v>
      </c>
      <c r="F2523" s="404" t="s">
        <v>348</v>
      </c>
      <c r="G2523" s="404"/>
      <c r="H2523" s="295" t="s">
        <v>44</v>
      </c>
      <c r="I2523" s="298">
        <v>1</v>
      </c>
      <c r="J2523" s="298">
        <v>0</v>
      </c>
      <c r="K2523" s="297">
        <v>22.41</v>
      </c>
      <c r="L2523" s="297">
        <v>22.41</v>
      </c>
      <c r="O2523" s="40"/>
      <c r="P2523" s="40"/>
      <c r="Q2523" s="40"/>
      <c r="R2523" s="40"/>
      <c r="S2523" s="40"/>
      <c r="T2523" s="40"/>
      <c r="U2523" s="40"/>
      <c r="V2523" s="40"/>
      <c r="W2523" s="40"/>
      <c r="X2523" s="40"/>
      <c r="Y2523" s="40"/>
    </row>
    <row r="2524" spans="1:25" ht="15" customHeight="1" x14ac:dyDescent="0.2">
      <c r="A2524" s="40"/>
      <c r="B2524" s="274" t="s">
        <v>347</v>
      </c>
      <c r="C2524" s="296" t="s">
        <v>700</v>
      </c>
      <c r="D2524" s="274" t="s">
        <v>40</v>
      </c>
      <c r="E2524" s="274" t="s">
        <v>701</v>
      </c>
      <c r="F2524" s="404" t="s">
        <v>348</v>
      </c>
      <c r="G2524" s="404"/>
      <c r="H2524" s="295" t="s">
        <v>44</v>
      </c>
      <c r="I2524" s="298">
        <v>0.1525</v>
      </c>
      <c r="J2524" s="298">
        <v>0</v>
      </c>
      <c r="K2524" s="297">
        <v>28.32</v>
      </c>
      <c r="L2524" s="297">
        <v>4.3099999999999996</v>
      </c>
      <c r="O2524" s="40"/>
      <c r="P2524" s="40"/>
      <c r="Q2524" s="40"/>
      <c r="R2524" s="40"/>
      <c r="S2524" s="40"/>
      <c r="T2524" s="40"/>
      <c r="U2524" s="40"/>
      <c r="V2524" s="40"/>
      <c r="W2524" s="40"/>
      <c r="X2524" s="40"/>
      <c r="Y2524" s="40"/>
    </row>
    <row r="2525" spans="1:25" ht="15" customHeight="1" x14ac:dyDescent="0.2">
      <c r="A2525" s="40"/>
      <c r="B2525" s="275"/>
      <c r="C2525" s="275"/>
      <c r="D2525" s="275"/>
      <c r="E2525" s="275"/>
      <c r="F2525" s="275"/>
      <c r="G2525" s="275" t="s">
        <v>331</v>
      </c>
      <c r="H2525" s="302">
        <v>10.41</v>
      </c>
      <c r="I2525" s="275" t="s">
        <v>332</v>
      </c>
      <c r="J2525" s="302">
        <v>0</v>
      </c>
      <c r="K2525" s="275" t="s">
        <v>333</v>
      </c>
      <c r="L2525" s="302">
        <v>10.41</v>
      </c>
      <c r="O2525" s="40"/>
      <c r="P2525" s="40"/>
      <c r="Q2525" s="40"/>
      <c r="R2525" s="40"/>
      <c r="S2525" s="40"/>
      <c r="T2525" s="40"/>
      <c r="U2525" s="40"/>
      <c r="V2525" s="40"/>
      <c r="W2525" s="40"/>
      <c r="X2525" s="40"/>
      <c r="Y2525" s="40"/>
    </row>
    <row r="2526" spans="1:25" ht="15" customHeight="1" thickBot="1" x14ac:dyDescent="0.25">
      <c r="A2526" s="40"/>
      <c r="B2526" s="275"/>
      <c r="C2526" s="275"/>
      <c r="D2526" s="275"/>
      <c r="E2526" s="275"/>
      <c r="F2526" s="275"/>
      <c r="G2526" s="275" t="s">
        <v>334</v>
      </c>
      <c r="H2526" s="302">
        <v>10.01</v>
      </c>
      <c r="I2526" s="409"/>
      <c r="J2526" s="409" t="s">
        <v>335</v>
      </c>
      <c r="K2526" s="275"/>
      <c r="L2526" s="302">
        <v>58.15</v>
      </c>
      <c r="O2526" s="40"/>
      <c r="P2526" s="40"/>
      <c r="Q2526" s="40"/>
      <c r="R2526" s="40"/>
      <c r="S2526" s="40"/>
      <c r="T2526" s="40"/>
      <c r="U2526" s="40"/>
      <c r="V2526" s="40"/>
      <c r="W2526" s="40"/>
      <c r="X2526" s="40"/>
      <c r="Y2526" s="40"/>
    </row>
    <row r="2527" spans="1:25" ht="15" customHeight="1" thickTop="1" x14ac:dyDescent="0.2">
      <c r="A2527" s="40"/>
      <c r="B2527" s="289"/>
      <c r="C2527" s="289"/>
      <c r="D2527" s="289"/>
      <c r="E2527" s="289"/>
      <c r="F2527" s="289"/>
      <c r="G2527" s="289"/>
      <c r="H2527" s="289"/>
      <c r="I2527" s="289"/>
      <c r="J2527" s="289"/>
      <c r="K2527" s="289"/>
      <c r="L2527" s="289"/>
      <c r="O2527" s="40"/>
      <c r="P2527" s="40"/>
      <c r="Q2527" s="40"/>
      <c r="R2527" s="40"/>
      <c r="S2527" s="40"/>
      <c r="T2527" s="40"/>
      <c r="U2527" s="40"/>
      <c r="V2527" s="40"/>
      <c r="W2527" s="40"/>
      <c r="X2527" s="40"/>
      <c r="Y2527" s="40"/>
    </row>
    <row r="2528" spans="1:25" ht="15" customHeight="1" x14ac:dyDescent="0.2">
      <c r="A2528" s="40"/>
      <c r="B2528" s="276" t="s">
        <v>2854</v>
      </c>
      <c r="C2528" s="277" t="s">
        <v>28</v>
      </c>
      <c r="D2528" s="276" t="s">
        <v>29</v>
      </c>
      <c r="E2528" s="276" t="s">
        <v>30</v>
      </c>
      <c r="F2528" s="405" t="s">
        <v>318</v>
      </c>
      <c r="G2528" s="405"/>
      <c r="H2528" s="284" t="s">
        <v>31</v>
      </c>
      <c r="I2528" s="277" t="s">
        <v>32</v>
      </c>
      <c r="J2528" s="277" t="s">
        <v>2407</v>
      </c>
      <c r="K2528" s="277" t="s">
        <v>33</v>
      </c>
      <c r="L2528" s="277" t="s">
        <v>35</v>
      </c>
      <c r="O2528" s="40"/>
      <c r="P2528" s="40"/>
      <c r="Q2528" s="40"/>
      <c r="R2528" s="40"/>
      <c r="S2528" s="40"/>
      <c r="T2528" s="40"/>
      <c r="U2528" s="40"/>
      <c r="V2528" s="40"/>
      <c r="W2528" s="40"/>
      <c r="X2528" s="40"/>
      <c r="Y2528" s="40"/>
    </row>
    <row r="2529" spans="1:25" ht="15" customHeight="1" x14ac:dyDescent="0.2">
      <c r="A2529" s="40"/>
      <c r="B2529" s="273" t="s">
        <v>319</v>
      </c>
      <c r="C2529" s="286" t="s">
        <v>1570</v>
      </c>
      <c r="D2529" s="273" t="s">
        <v>40</v>
      </c>
      <c r="E2529" s="273" t="s">
        <v>1571</v>
      </c>
      <c r="F2529" s="403" t="s">
        <v>343</v>
      </c>
      <c r="G2529" s="403"/>
      <c r="H2529" s="285" t="s">
        <v>44</v>
      </c>
      <c r="I2529" s="288">
        <v>1</v>
      </c>
      <c r="J2529" s="287"/>
      <c r="K2529" s="287">
        <v>15.54</v>
      </c>
      <c r="L2529" s="287">
        <v>15.54</v>
      </c>
      <c r="O2529" s="40"/>
      <c r="P2529" s="40"/>
      <c r="Q2529" s="40"/>
      <c r="R2529" s="40"/>
      <c r="S2529" s="40"/>
      <c r="T2529" s="40"/>
      <c r="U2529" s="40"/>
      <c r="V2529" s="40"/>
      <c r="W2529" s="40"/>
      <c r="X2529" s="40"/>
      <c r="Y2529" s="40"/>
    </row>
    <row r="2530" spans="1:25" ht="15" customHeight="1" x14ac:dyDescent="0.2">
      <c r="A2530" s="40"/>
      <c r="B2530" s="278" t="s">
        <v>321</v>
      </c>
      <c r="C2530" s="291" t="s">
        <v>369</v>
      </c>
      <c r="D2530" s="278" t="s">
        <v>40</v>
      </c>
      <c r="E2530" s="278" t="s">
        <v>370</v>
      </c>
      <c r="F2530" s="407" t="s">
        <v>324</v>
      </c>
      <c r="G2530" s="407"/>
      <c r="H2530" s="290" t="s">
        <v>325</v>
      </c>
      <c r="I2530" s="294">
        <v>0.16930000000000001</v>
      </c>
      <c r="J2530" s="294">
        <v>0</v>
      </c>
      <c r="K2530" s="292">
        <v>23.75</v>
      </c>
      <c r="L2530" s="292">
        <v>4.0199999999999996</v>
      </c>
      <c r="O2530" s="40"/>
      <c r="P2530" s="40"/>
      <c r="Q2530" s="40"/>
      <c r="R2530" s="40"/>
      <c r="S2530" s="40"/>
      <c r="T2530" s="40"/>
      <c r="U2530" s="40"/>
      <c r="V2530" s="40"/>
      <c r="W2530" s="40"/>
      <c r="X2530" s="40"/>
      <c r="Y2530" s="40"/>
    </row>
    <row r="2531" spans="1:25" ht="15" customHeight="1" x14ac:dyDescent="0.2">
      <c r="A2531" s="40"/>
      <c r="B2531" s="278" t="s">
        <v>321</v>
      </c>
      <c r="C2531" s="291" t="s">
        <v>371</v>
      </c>
      <c r="D2531" s="278" t="s">
        <v>40</v>
      </c>
      <c r="E2531" s="278" t="s">
        <v>372</v>
      </c>
      <c r="F2531" s="407" t="s">
        <v>324</v>
      </c>
      <c r="G2531" s="407"/>
      <c r="H2531" s="290" t="s">
        <v>325</v>
      </c>
      <c r="I2531" s="294">
        <v>0.16930000000000001</v>
      </c>
      <c r="J2531" s="294">
        <v>0</v>
      </c>
      <c r="K2531" s="292">
        <v>29.16</v>
      </c>
      <c r="L2531" s="292">
        <v>4.93</v>
      </c>
      <c r="O2531" s="40"/>
      <c r="P2531" s="40"/>
      <c r="Q2531" s="40"/>
      <c r="R2531" s="40"/>
      <c r="S2531" s="40"/>
      <c r="T2531" s="40"/>
      <c r="U2531" s="40"/>
      <c r="V2531" s="40"/>
      <c r="W2531" s="40"/>
      <c r="X2531" s="40"/>
      <c r="Y2531" s="40"/>
    </row>
    <row r="2532" spans="1:25" ht="15" customHeight="1" x14ac:dyDescent="0.2">
      <c r="A2532" s="40"/>
      <c r="B2532" s="274" t="s">
        <v>347</v>
      </c>
      <c r="C2532" s="296" t="s">
        <v>629</v>
      </c>
      <c r="D2532" s="274" t="s">
        <v>40</v>
      </c>
      <c r="E2532" s="274" t="s">
        <v>3866</v>
      </c>
      <c r="F2532" s="404" t="s">
        <v>348</v>
      </c>
      <c r="G2532" s="404"/>
      <c r="H2532" s="295" t="s">
        <v>44</v>
      </c>
      <c r="I2532" s="298">
        <v>1.0699999999999999E-2</v>
      </c>
      <c r="J2532" s="298">
        <v>0</v>
      </c>
      <c r="K2532" s="297">
        <v>2.54</v>
      </c>
      <c r="L2532" s="297">
        <v>0.02</v>
      </c>
      <c r="O2532" s="40"/>
      <c r="P2532" s="40"/>
      <c r="Q2532" s="40"/>
      <c r="R2532" s="40"/>
      <c r="S2532" s="40"/>
      <c r="T2532" s="40"/>
      <c r="U2532" s="40"/>
      <c r="V2532" s="40"/>
      <c r="W2532" s="40"/>
      <c r="X2532" s="40"/>
      <c r="Y2532" s="40"/>
    </row>
    <row r="2533" spans="1:25" ht="15" customHeight="1" x14ac:dyDescent="0.2">
      <c r="A2533" s="40"/>
      <c r="B2533" s="274" t="s">
        <v>347</v>
      </c>
      <c r="C2533" s="296" t="s">
        <v>1734</v>
      </c>
      <c r="D2533" s="274" t="s">
        <v>40</v>
      </c>
      <c r="E2533" s="274" t="s">
        <v>1735</v>
      </c>
      <c r="F2533" s="404" t="s">
        <v>348</v>
      </c>
      <c r="G2533" s="404"/>
      <c r="H2533" s="295" t="s">
        <v>44</v>
      </c>
      <c r="I2533" s="298">
        <v>1</v>
      </c>
      <c r="J2533" s="298">
        <v>0</v>
      </c>
      <c r="K2533" s="297">
        <v>3.82</v>
      </c>
      <c r="L2533" s="297">
        <v>3.82</v>
      </c>
      <c r="O2533" s="40"/>
      <c r="P2533" s="40"/>
      <c r="Q2533" s="40"/>
      <c r="R2533" s="40"/>
      <c r="S2533" s="40"/>
      <c r="T2533" s="40"/>
      <c r="U2533" s="40"/>
      <c r="V2533" s="40"/>
      <c r="W2533" s="40"/>
      <c r="X2533" s="40"/>
      <c r="Y2533" s="40"/>
    </row>
    <row r="2534" spans="1:25" ht="15" customHeight="1" x14ac:dyDescent="0.2">
      <c r="A2534" s="40"/>
      <c r="B2534" s="274" t="s">
        <v>347</v>
      </c>
      <c r="C2534" s="296" t="s">
        <v>373</v>
      </c>
      <c r="D2534" s="274" t="s">
        <v>40</v>
      </c>
      <c r="E2534" s="274" t="s">
        <v>374</v>
      </c>
      <c r="F2534" s="404" t="s">
        <v>348</v>
      </c>
      <c r="G2534" s="404"/>
      <c r="H2534" s="295" t="s">
        <v>44</v>
      </c>
      <c r="I2534" s="298">
        <v>1.4800000000000001E-2</v>
      </c>
      <c r="J2534" s="298">
        <v>0</v>
      </c>
      <c r="K2534" s="297">
        <v>68.63</v>
      </c>
      <c r="L2534" s="297">
        <v>1.01</v>
      </c>
      <c r="O2534" s="40"/>
      <c r="P2534" s="40"/>
      <c r="Q2534" s="40"/>
      <c r="R2534" s="40"/>
      <c r="S2534" s="40"/>
      <c r="T2534" s="40"/>
      <c r="U2534" s="40"/>
      <c r="V2534" s="40"/>
      <c r="W2534" s="40"/>
      <c r="X2534" s="40"/>
      <c r="Y2534" s="40"/>
    </row>
    <row r="2535" spans="1:25" ht="15" customHeight="1" x14ac:dyDescent="0.2">
      <c r="A2535" s="40"/>
      <c r="B2535" s="274" t="s">
        <v>347</v>
      </c>
      <c r="C2535" s="296" t="s">
        <v>632</v>
      </c>
      <c r="D2535" s="274" t="s">
        <v>40</v>
      </c>
      <c r="E2535" s="274" t="s">
        <v>633</v>
      </c>
      <c r="F2535" s="404" t="s">
        <v>348</v>
      </c>
      <c r="G2535" s="404"/>
      <c r="H2535" s="295" t="s">
        <v>44</v>
      </c>
      <c r="I2535" s="298">
        <v>2.2499999999999999E-2</v>
      </c>
      <c r="J2535" s="298">
        <v>0</v>
      </c>
      <c r="K2535" s="297">
        <v>77.760000000000005</v>
      </c>
      <c r="L2535" s="297">
        <v>1.74</v>
      </c>
      <c r="O2535" s="40"/>
      <c r="P2535" s="40"/>
      <c r="Q2535" s="40"/>
      <c r="R2535" s="40"/>
      <c r="S2535" s="40"/>
      <c r="T2535" s="40"/>
      <c r="U2535" s="40"/>
      <c r="V2535" s="40"/>
      <c r="W2535" s="40"/>
      <c r="X2535" s="40"/>
      <c r="Y2535" s="40"/>
    </row>
    <row r="2536" spans="1:25" ht="15" customHeight="1" x14ac:dyDescent="0.2">
      <c r="A2536" s="40"/>
      <c r="B2536" s="275"/>
      <c r="C2536" s="275"/>
      <c r="D2536" s="275"/>
      <c r="E2536" s="275"/>
      <c r="F2536" s="275"/>
      <c r="G2536" s="275" t="s">
        <v>331</v>
      </c>
      <c r="H2536" s="302">
        <v>7.2</v>
      </c>
      <c r="I2536" s="275" t="s">
        <v>332</v>
      </c>
      <c r="J2536" s="302">
        <v>0</v>
      </c>
      <c r="K2536" s="275" t="s">
        <v>333</v>
      </c>
      <c r="L2536" s="302">
        <v>7.2</v>
      </c>
      <c r="O2536" s="40"/>
      <c r="P2536" s="40"/>
      <c r="Q2536" s="40"/>
      <c r="R2536" s="40"/>
      <c r="S2536" s="40"/>
      <c r="T2536" s="40"/>
      <c r="U2536" s="40"/>
      <c r="V2536" s="40"/>
      <c r="W2536" s="40"/>
      <c r="X2536" s="40"/>
      <c r="Y2536" s="40"/>
    </row>
    <row r="2537" spans="1:25" ht="15" customHeight="1" thickBot="1" x14ac:dyDescent="0.25">
      <c r="A2537" s="40"/>
      <c r="B2537" s="275"/>
      <c r="C2537" s="275"/>
      <c r="D2537" s="275"/>
      <c r="E2537" s="275"/>
      <c r="F2537" s="275"/>
      <c r="G2537" s="275" t="s">
        <v>334</v>
      </c>
      <c r="H2537" s="302">
        <v>3.23</v>
      </c>
      <c r="I2537" s="409"/>
      <c r="J2537" s="409" t="s">
        <v>335</v>
      </c>
      <c r="K2537" s="275"/>
      <c r="L2537" s="302">
        <v>18.77</v>
      </c>
      <c r="O2537" s="40"/>
      <c r="P2537" s="40"/>
      <c r="Q2537" s="40"/>
      <c r="R2537" s="40"/>
      <c r="S2537" s="40"/>
      <c r="T2537" s="40"/>
      <c r="U2537" s="40"/>
      <c r="V2537" s="40"/>
      <c r="W2537" s="40"/>
      <c r="X2537" s="40"/>
      <c r="Y2537" s="40"/>
    </row>
    <row r="2538" spans="1:25" ht="15" customHeight="1" thickTop="1" x14ac:dyDescent="0.2">
      <c r="A2538" s="40"/>
      <c r="B2538" s="289"/>
      <c r="C2538" s="289"/>
      <c r="D2538" s="289"/>
      <c r="E2538" s="289"/>
      <c r="F2538" s="289"/>
      <c r="G2538" s="289"/>
      <c r="H2538" s="289"/>
      <c r="I2538" s="289"/>
      <c r="J2538" s="289"/>
      <c r="K2538" s="289"/>
      <c r="L2538" s="289"/>
      <c r="O2538" s="40"/>
      <c r="P2538" s="40"/>
      <c r="Q2538" s="40"/>
      <c r="R2538" s="40"/>
      <c r="S2538" s="40"/>
      <c r="T2538" s="40"/>
      <c r="U2538" s="40"/>
      <c r="V2538" s="40"/>
      <c r="W2538" s="40"/>
      <c r="X2538" s="40"/>
      <c r="Y2538" s="40"/>
    </row>
    <row r="2539" spans="1:25" ht="15" customHeight="1" x14ac:dyDescent="0.2">
      <c r="A2539" s="40"/>
      <c r="B2539" s="276" t="s">
        <v>2855</v>
      </c>
      <c r="C2539" s="277" t="s">
        <v>28</v>
      </c>
      <c r="D2539" s="276" t="s">
        <v>29</v>
      </c>
      <c r="E2539" s="276" t="s">
        <v>30</v>
      </c>
      <c r="F2539" s="405" t="s">
        <v>318</v>
      </c>
      <c r="G2539" s="405"/>
      <c r="H2539" s="284" t="s">
        <v>31</v>
      </c>
      <c r="I2539" s="277" t="s">
        <v>32</v>
      </c>
      <c r="J2539" s="277" t="s">
        <v>2407</v>
      </c>
      <c r="K2539" s="277" t="s">
        <v>33</v>
      </c>
      <c r="L2539" s="277" t="s">
        <v>35</v>
      </c>
      <c r="O2539" s="40"/>
      <c r="P2539" s="40"/>
      <c r="Q2539" s="40"/>
      <c r="R2539" s="40"/>
      <c r="S2539" s="40"/>
      <c r="T2539" s="40"/>
      <c r="U2539" s="40"/>
      <c r="V2539" s="40"/>
      <c r="W2539" s="40"/>
      <c r="X2539" s="40"/>
      <c r="Y2539" s="40"/>
    </row>
    <row r="2540" spans="1:25" ht="15" customHeight="1" x14ac:dyDescent="0.2">
      <c r="A2540" s="40"/>
      <c r="B2540" s="273" t="s">
        <v>319</v>
      </c>
      <c r="C2540" s="286" t="s">
        <v>3295</v>
      </c>
      <c r="D2540" s="273" t="s">
        <v>40</v>
      </c>
      <c r="E2540" s="273" t="s">
        <v>3296</v>
      </c>
      <c r="F2540" s="403" t="s">
        <v>343</v>
      </c>
      <c r="G2540" s="403"/>
      <c r="H2540" s="285" t="s">
        <v>44</v>
      </c>
      <c r="I2540" s="288">
        <v>1</v>
      </c>
      <c r="J2540" s="287"/>
      <c r="K2540" s="287">
        <v>26.86</v>
      </c>
      <c r="L2540" s="287">
        <v>26.86</v>
      </c>
      <c r="O2540" s="40"/>
      <c r="P2540" s="40"/>
      <c r="Q2540" s="40"/>
      <c r="R2540" s="40"/>
      <c r="S2540" s="40"/>
      <c r="T2540" s="40"/>
      <c r="U2540" s="40"/>
      <c r="V2540" s="40"/>
      <c r="W2540" s="40"/>
      <c r="X2540" s="40"/>
      <c r="Y2540" s="40"/>
    </row>
    <row r="2541" spans="1:25" ht="15" customHeight="1" x14ac:dyDescent="0.2">
      <c r="A2541" s="40"/>
      <c r="B2541" s="278" t="s">
        <v>321</v>
      </c>
      <c r="C2541" s="291" t="s">
        <v>371</v>
      </c>
      <c r="D2541" s="278" t="s">
        <v>40</v>
      </c>
      <c r="E2541" s="278" t="s">
        <v>372</v>
      </c>
      <c r="F2541" s="407" t="s">
        <v>324</v>
      </c>
      <c r="G2541" s="407"/>
      <c r="H2541" s="290" t="s">
        <v>325</v>
      </c>
      <c r="I2541" s="294">
        <v>0.18390000000000001</v>
      </c>
      <c r="J2541" s="294">
        <v>0</v>
      </c>
      <c r="K2541" s="292">
        <v>29.16</v>
      </c>
      <c r="L2541" s="292">
        <v>5.36</v>
      </c>
      <c r="O2541" s="40"/>
      <c r="P2541" s="40"/>
      <c r="Q2541" s="40"/>
      <c r="R2541" s="40"/>
      <c r="S2541" s="40"/>
      <c r="T2541" s="40"/>
      <c r="U2541" s="40"/>
      <c r="V2541" s="40"/>
      <c r="W2541" s="40"/>
      <c r="X2541" s="40"/>
      <c r="Y2541" s="40"/>
    </row>
    <row r="2542" spans="1:25" ht="15" customHeight="1" x14ac:dyDescent="0.2">
      <c r="A2542" s="40"/>
      <c r="B2542" s="278" t="s">
        <v>321</v>
      </c>
      <c r="C2542" s="291" t="s">
        <v>369</v>
      </c>
      <c r="D2542" s="278" t="s">
        <v>40</v>
      </c>
      <c r="E2542" s="278" t="s">
        <v>370</v>
      </c>
      <c r="F2542" s="407" t="s">
        <v>324</v>
      </c>
      <c r="G2542" s="407"/>
      <c r="H2542" s="290" t="s">
        <v>325</v>
      </c>
      <c r="I2542" s="294">
        <v>0.18390000000000001</v>
      </c>
      <c r="J2542" s="294">
        <v>0</v>
      </c>
      <c r="K2542" s="292">
        <v>23.75</v>
      </c>
      <c r="L2542" s="292">
        <v>4.3600000000000003</v>
      </c>
      <c r="O2542" s="40"/>
      <c r="P2542" s="40"/>
      <c r="Q2542" s="40"/>
      <c r="R2542" s="40"/>
      <c r="S2542" s="40"/>
      <c r="T2542" s="40"/>
      <c r="U2542" s="40"/>
      <c r="V2542" s="40"/>
      <c r="W2542" s="40"/>
      <c r="X2542" s="40"/>
      <c r="Y2542" s="40"/>
    </row>
    <row r="2543" spans="1:25" ht="15" customHeight="1" x14ac:dyDescent="0.2">
      <c r="A2543" s="40"/>
      <c r="B2543" s="274" t="s">
        <v>347</v>
      </c>
      <c r="C2543" s="296" t="s">
        <v>700</v>
      </c>
      <c r="D2543" s="274" t="s">
        <v>40</v>
      </c>
      <c r="E2543" s="274" t="s">
        <v>701</v>
      </c>
      <c r="F2543" s="404" t="s">
        <v>348</v>
      </c>
      <c r="G2543" s="404"/>
      <c r="H2543" s="295" t="s">
        <v>44</v>
      </c>
      <c r="I2543" s="298">
        <v>7.4999999999999997E-2</v>
      </c>
      <c r="J2543" s="298">
        <v>0</v>
      </c>
      <c r="K2543" s="297">
        <v>28.32</v>
      </c>
      <c r="L2543" s="297">
        <v>2.12</v>
      </c>
      <c r="O2543" s="40"/>
      <c r="P2543" s="40"/>
      <c r="Q2543" s="40"/>
      <c r="R2543" s="40"/>
      <c r="S2543" s="40"/>
      <c r="T2543" s="40"/>
      <c r="U2543" s="40"/>
      <c r="V2543" s="40"/>
      <c r="W2543" s="40"/>
      <c r="X2543" s="40"/>
      <c r="Y2543" s="40"/>
    </row>
    <row r="2544" spans="1:25" ht="15" customHeight="1" x14ac:dyDescent="0.2">
      <c r="A2544" s="40"/>
      <c r="B2544" s="274" t="s">
        <v>347</v>
      </c>
      <c r="C2544" s="296" t="s">
        <v>708</v>
      </c>
      <c r="D2544" s="274" t="s">
        <v>40</v>
      </c>
      <c r="E2544" s="274" t="s">
        <v>709</v>
      </c>
      <c r="F2544" s="404" t="s">
        <v>348</v>
      </c>
      <c r="G2544" s="404"/>
      <c r="H2544" s="295" t="s">
        <v>44</v>
      </c>
      <c r="I2544" s="298">
        <v>3</v>
      </c>
      <c r="J2544" s="298">
        <v>0</v>
      </c>
      <c r="K2544" s="297">
        <v>1.69</v>
      </c>
      <c r="L2544" s="297">
        <v>5.07</v>
      </c>
      <c r="O2544" s="40"/>
      <c r="P2544" s="40"/>
      <c r="Q2544" s="40"/>
      <c r="R2544" s="40"/>
      <c r="S2544" s="40"/>
      <c r="T2544" s="40"/>
      <c r="U2544" s="40"/>
      <c r="V2544" s="40"/>
      <c r="W2544" s="40"/>
      <c r="X2544" s="40"/>
      <c r="Y2544" s="40"/>
    </row>
    <row r="2545" spans="1:25" ht="15" customHeight="1" x14ac:dyDescent="0.2">
      <c r="A2545" s="40"/>
      <c r="B2545" s="274" t="s">
        <v>347</v>
      </c>
      <c r="C2545" s="296" t="s">
        <v>3428</v>
      </c>
      <c r="D2545" s="274" t="s">
        <v>40</v>
      </c>
      <c r="E2545" s="274" t="s">
        <v>3429</v>
      </c>
      <c r="F2545" s="404" t="s">
        <v>348</v>
      </c>
      <c r="G2545" s="404"/>
      <c r="H2545" s="295" t="s">
        <v>44</v>
      </c>
      <c r="I2545" s="298">
        <v>1</v>
      </c>
      <c r="J2545" s="298">
        <v>0</v>
      </c>
      <c r="K2545" s="297">
        <v>9.9499999999999993</v>
      </c>
      <c r="L2545" s="297">
        <v>9.9499999999999993</v>
      </c>
      <c r="O2545" s="40"/>
      <c r="P2545" s="40"/>
      <c r="Q2545" s="40"/>
      <c r="R2545" s="40"/>
      <c r="S2545" s="40"/>
      <c r="T2545" s="40"/>
      <c r="U2545" s="40"/>
      <c r="V2545" s="40"/>
      <c r="W2545" s="40"/>
      <c r="X2545" s="40"/>
      <c r="Y2545" s="40"/>
    </row>
    <row r="2546" spans="1:25" ht="15" customHeight="1" x14ac:dyDescent="0.2">
      <c r="A2546" s="40"/>
      <c r="B2546" s="275"/>
      <c r="C2546" s="275"/>
      <c r="D2546" s="275"/>
      <c r="E2546" s="275"/>
      <c r="F2546" s="275"/>
      <c r="G2546" s="275" t="s">
        <v>331</v>
      </c>
      <c r="H2546" s="302">
        <v>7.82</v>
      </c>
      <c r="I2546" s="275" t="s">
        <v>332</v>
      </c>
      <c r="J2546" s="302">
        <v>0</v>
      </c>
      <c r="K2546" s="275" t="s">
        <v>333</v>
      </c>
      <c r="L2546" s="302">
        <v>7.82</v>
      </c>
      <c r="O2546" s="40"/>
      <c r="P2546" s="40"/>
      <c r="Q2546" s="40"/>
      <c r="R2546" s="40"/>
      <c r="S2546" s="40"/>
      <c r="T2546" s="40"/>
      <c r="U2546" s="40"/>
      <c r="V2546" s="40"/>
      <c r="W2546" s="40"/>
      <c r="X2546" s="40"/>
      <c r="Y2546" s="40"/>
    </row>
    <row r="2547" spans="1:25" ht="15" customHeight="1" thickBot="1" x14ac:dyDescent="0.25">
      <c r="A2547" s="40"/>
      <c r="B2547" s="275"/>
      <c r="C2547" s="275"/>
      <c r="D2547" s="275"/>
      <c r="E2547" s="275"/>
      <c r="F2547" s="275"/>
      <c r="G2547" s="275" t="s">
        <v>334</v>
      </c>
      <c r="H2547" s="302">
        <v>5.58</v>
      </c>
      <c r="I2547" s="409"/>
      <c r="J2547" s="409" t="s">
        <v>335</v>
      </c>
      <c r="K2547" s="275"/>
      <c r="L2547" s="302">
        <v>32.44</v>
      </c>
      <c r="O2547" s="40"/>
      <c r="P2547" s="40"/>
      <c r="Q2547" s="40"/>
      <c r="R2547" s="40"/>
      <c r="S2547" s="40"/>
      <c r="T2547" s="40"/>
      <c r="U2547" s="40"/>
      <c r="V2547" s="40"/>
      <c r="W2547" s="40"/>
      <c r="X2547" s="40"/>
      <c r="Y2547" s="40"/>
    </row>
    <row r="2548" spans="1:25" ht="15" customHeight="1" thickTop="1" x14ac:dyDescent="0.2">
      <c r="A2548" s="40"/>
      <c r="B2548" s="289"/>
      <c r="C2548" s="289"/>
      <c r="D2548" s="289"/>
      <c r="E2548" s="289"/>
      <c r="F2548" s="289"/>
      <c r="G2548" s="289"/>
      <c r="H2548" s="289"/>
      <c r="I2548" s="289"/>
      <c r="J2548" s="289"/>
      <c r="K2548" s="289"/>
      <c r="L2548" s="289"/>
      <c r="O2548" s="40"/>
      <c r="P2548" s="40"/>
      <c r="Q2548" s="40"/>
      <c r="R2548" s="40"/>
      <c r="S2548" s="40"/>
      <c r="T2548" s="40"/>
      <c r="U2548" s="40"/>
      <c r="V2548" s="40"/>
      <c r="W2548" s="40"/>
      <c r="X2548" s="40"/>
      <c r="Y2548" s="40"/>
    </row>
    <row r="2549" spans="1:25" ht="15" customHeight="1" x14ac:dyDescent="0.2">
      <c r="A2549" s="40"/>
      <c r="B2549" s="276" t="s">
        <v>2856</v>
      </c>
      <c r="C2549" s="277" t="s">
        <v>28</v>
      </c>
      <c r="D2549" s="276" t="s">
        <v>29</v>
      </c>
      <c r="E2549" s="276" t="s">
        <v>30</v>
      </c>
      <c r="F2549" s="405" t="s">
        <v>318</v>
      </c>
      <c r="G2549" s="405"/>
      <c r="H2549" s="284" t="s">
        <v>31</v>
      </c>
      <c r="I2549" s="277" t="s">
        <v>32</v>
      </c>
      <c r="J2549" s="277" t="s">
        <v>2407</v>
      </c>
      <c r="K2549" s="277" t="s">
        <v>33</v>
      </c>
      <c r="L2549" s="277" t="s">
        <v>35</v>
      </c>
      <c r="O2549" s="40"/>
      <c r="P2549" s="40"/>
      <c r="Q2549" s="40"/>
      <c r="R2549" s="40"/>
      <c r="S2549" s="40"/>
      <c r="T2549" s="40"/>
      <c r="U2549" s="40"/>
      <c r="V2549" s="40"/>
      <c r="W2549" s="40"/>
      <c r="X2549" s="40"/>
      <c r="Y2549" s="40"/>
    </row>
    <row r="2550" spans="1:25" ht="15" customHeight="1" x14ac:dyDescent="0.2">
      <c r="A2550" s="40"/>
      <c r="B2550" s="273" t="s">
        <v>319</v>
      </c>
      <c r="C2550" s="286" t="s">
        <v>1891</v>
      </c>
      <c r="D2550" s="273" t="s">
        <v>40</v>
      </c>
      <c r="E2550" s="273" t="s">
        <v>1892</v>
      </c>
      <c r="F2550" s="403" t="s">
        <v>343</v>
      </c>
      <c r="G2550" s="403"/>
      <c r="H2550" s="285" t="s">
        <v>44</v>
      </c>
      <c r="I2550" s="288">
        <v>1</v>
      </c>
      <c r="J2550" s="287"/>
      <c r="K2550" s="287">
        <v>29.98</v>
      </c>
      <c r="L2550" s="287">
        <v>29.98</v>
      </c>
      <c r="O2550" s="40"/>
      <c r="P2550" s="40"/>
      <c r="Q2550" s="40"/>
      <c r="R2550" s="40"/>
      <c r="S2550" s="40"/>
      <c r="T2550" s="40"/>
      <c r="U2550" s="40"/>
      <c r="V2550" s="40"/>
      <c r="W2550" s="40"/>
      <c r="X2550" s="40"/>
      <c r="Y2550" s="40"/>
    </row>
    <row r="2551" spans="1:25" ht="15" customHeight="1" x14ac:dyDescent="0.2">
      <c r="A2551" s="40"/>
      <c r="B2551" s="278" t="s">
        <v>321</v>
      </c>
      <c r="C2551" s="291" t="s">
        <v>369</v>
      </c>
      <c r="D2551" s="278" t="s">
        <v>40</v>
      </c>
      <c r="E2551" s="278" t="s">
        <v>370</v>
      </c>
      <c r="F2551" s="407" t="s">
        <v>324</v>
      </c>
      <c r="G2551" s="407"/>
      <c r="H2551" s="290" t="s">
        <v>325</v>
      </c>
      <c r="I2551" s="294">
        <v>0.127</v>
      </c>
      <c r="J2551" s="294">
        <v>0</v>
      </c>
      <c r="K2551" s="292">
        <v>23.75</v>
      </c>
      <c r="L2551" s="292">
        <v>3.01</v>
      </c>
      <c r="O2551" s="40"/>
      <c r="P2551" s="40"/>
      <c r="Q2551" s="40"/>
      <c r="R2551" s="40"/>
      <c r="S2551" s="40"/>
      <c r="T2551" s="40"/>
      <c r="U2551" s="40"/>
      <c r="V2551" s="40"/>
      <c r="W2551" s="40"/>
      <c r="X2551" s="40"/>
      <c r="Y2551" s="40"/>
    </row>
    <row r="2552" spans="1:25" ht="15" customHeight="1" x14ac:dyDescent="0.2">
      <c r="A2552" s="40"/>
      <c r="B2552" s="278" t="s">
        <v>321</v>
      </c>
      <c r="C2552" s="291" t="s">
        <v>371</v>
      </c>
      <c r="D2552" s="278" t="s">
        <v>40</v>
      </c>
      <c r="E2552" s="278" t="s">
        <v>372</v>
      </c>
      <c r="F2552" s="407" t="s">
        <v>324</v>
      </c>
      <c r="G2552" s="407"/>
      <c r="H2552" s="290" t="s">
        <v>325</v>
      </c>
      <c r="I2552" s="294">
        <v>0.127</v>
      </c>
      <c r="J2552" s="294">
        <v>0</v>
      </c>
      <c r="K2552" s="292">
        <v>29.16</v>
      </c>
      <c r="L2552" s="292">
        <v>3.7</v>
      </c>
      <c r="O2552" s="40"/>
      <c r="P2552" s="40"/>
      <c r="Q2552" s="40"/>
      <c r="R2552" s="40"/>
      <c r="S2552" s="40"/>
      <c r="T2552" s="40"/>
      <c r="U2552" s="40"/>
      <c r="V2552" s="40"/>
      <c r="W2552" s="40"/>
      <c r="X2552" s="40"/>
      <c r="Y2552" s="40"/>
    </row>
    <row r="2553" spans="1:25" ht="15" customHeight="1" x14ac:dyDescent="0.2">
      <c r="A2553" s="40"/>
      <c r="B2553" s="274" t="s">
        <v>347</v>
      </c>
      <c r="C2553" s="296" t="s">
        <v>710</v>
      </c>
      <c r="D2553" s="274" t="s">
        <v>40</v>
      </c>
      <c r="E2553" s="274" t="s">
        <v>711</v>
      </c>
      <c r="F2553" s="404" t="s">
        <v>348</v>
      </c>
      <c r="G2553" s="404"/>
      <c r="H2553" s="295" t="s">
        <v>44</v>
      </c>
      <c r="I2553" s="298">
        <v>2</v>
      </c>
      <c r="J2553" s="298">
        <v>0</v>
      </c>
      <c r="K2553" s="297">
        <v>2.4900000000000002</v>
      </c>
      <c r="L2553" s="297">
        <v>4.9800000000000004</v>
      </c>
      <c r="O2553" s="40"/>
      <c r="P2553" s="40"/>
      <c r="Q2553" s="40"/>
      <c r="R2553" s="40"/>
      <c r="S2553" s="40"/>
      <c r="T2553" s="40"/>
      <c r="U2553" s="40"/>
      <c r="V2553" s="40"/>
      <c r="W2553" s="40"/>
      <c r="X2553" s="40"/>
      <c r="Y2553" s="40"/>
    </row>
    <row r="2554" spans="1:25" ht="15" customHeight="1" x14ac:dyDescent="0.2">
      <c r="A2554" s="40"/>
      <c r="B2554" s="274" t="s">
        <v>347</v>
      </c>
      <c r="C2554" s="296" t="s">
        <v>1894</v>
      </c>
      <c r="D2554" s="274" t="s">
        <v>40</v>
      </c>
      <c r="E2554" s="274" t="s">
        <v>1895</v>
      </c>
      <c r="F2554" s="404" t="s">
        <v>348</v>
      </c>
      <c r="G2554" s="404"/>
      <c r="H2554" s="295" t="s">
        <v>44</v>
      </c>
      <c r="I2554" s="298">
        <v>1</v>
      </c>
      <c r="J2554" s="298">
        <v>0</v>
      </c>
      <c r="K2554" s="297">
        <v>13.77</v>
      </c>
      <c r="L2554" s="297">
        <v>13.77</v>
      </c>
      <c r="O2554" s="40"/>
      <c r="P2554" s="40"/>
      <c r="Q2554" s="40"/>
      <c r="R2554" s="40"/>
      <c r="S2554" s="40"/>
      <c r="T2554" s="40"/>
      <c r="U2554" s="40"/>
      <c r="V2554" s="40"/>
      <c r="W2554" s="40"/>
      <c r="X2554" s="40"/>
      <c r="Y2554" s="40"/>
    </row>
    <row r="2555" spans="1:25" ht="15" customHeight="1" x14ac:dyDescent="0.2">
      <c r="A2555" s="40"/>
      <c r="B2555" s="274" t="s">
        <v>347</v>
      </c>
      <c r="C2555" s="296" t="s">
        <v>700</v>
      </c>
      <c r="D2555" s="274" t="s">
        <v>40</v>
      </c>
      <c r="E2555" s="274" t="s">
        <v>701</v>
      </c>
      <c r="F2555" s="404" t="s">
        <v>348</v>
      </c>
      <c r="G2555" s="404"/>
      <c r="H2555" s="295" t="s">
        <v>44</v>
      </c>
      <c r="I2555" s="298">
        <v>0.1</v>
      </c>
      <c r="J2555" s="298">
        <v>0</v>
      </c>
      <c r="K2555" s="297">
        <v>28.32</v>
      </c>
      <c r="L2555" s="297">
        <v>2.83</v>
      </c>
      <c r="O2555" s="40"/>
      <c r="P2555" s="40"/>
      <c r="Q2555" s="40"/>
      <c r="R2555" s="40"/>
      <c r="S2555" s="40"/>
      <c r="T2555" s="40"/>
      <c r="U2555" s="40"/>
      <c r="V2555" s="40"/>
      <c r="W2555" s="40"/>
      <c r="X2555" s="40"/>
      <c r="Y2555" s="40"/>
    </row>
    <row r="2556" spans="1:25" ht="15" customHeight="1" x14ac:dyDescent="0.2">
      <c r="A2556" s="40"/>
      <c r="B2556" s="274" t="s">
        <v>347</v>
      </c>
      <c r="C2556" s="296" t="s">
        <v>708</v>
      </c>
      <c r="D2556" s="274" t="s">
        <v>40</v>
      </c>
      <c r="E2556" s="274" t="s">
        <v>709</v>
      </c>
      <c r="F2556" s="404" t="s">
        <v>348</v>
      </c>
      <c r="G2556" s="404"/>
      <c r="H2556" s="295" t="s">
        <v>44</v>
      </c>
      <c r="I2556" s="298">
        <v>1</v>
      </c>
      <c r="J2556" s="298">
        <v>0</v>
      </c>
      <c r="K2556" s="297">
        <v>1.69</v>
      </c>
      <c r="L2556" s="297">
        <v>1.69</v>
      </c>
      <c r="O2556" s="40"/>
      <c r="P2556" s="40"/>
      <c r="Q2556" s="40"/>
      <c r="R2556" s="40"/>
      <c r="S2556" s="40"/>
      <c r="T2556" s="40"/>
      <c r="U2556" s="40"/>
      <c r="V2556" s="40"/>
      <c r="W2556" s="40"/>
      <c r="X2556" s="40"/>
      <c r="Y2556" s="40"/>
    </row>
    <row r="2557" spans="1:25" ht="15" customHeight="1" x14ac:dyDescent="0.2">
      <c r="A2557" s="40"/>
      <c r="B2557" s="275"/>
      <c r="C2557" s="275"/>
      <c r="D2557" s="275"/>
      <c r="E2557" s="275"/>
      <c r="F2557" s="275"/>
      <c r="G2557" s="275" t="s">
        <v>331</v>
      </c>
      <c r="H2557" s="302">
        <v>5.4</v>
      </c>
      <c r="I2557" s="275" t="s">
        <v>332</v>
      </c>
      <c r="J2557" s="302">
        <v>0</v>
      </c>
      <c r="K2557" s="275" t="s">
        <v>333</v>
      </c>
      <c r="L2557" s="302">
        <v>5.4</v>
      </c>
      <c r="O2557" s="40"/>
      <c r="P2557" s="40"/>
      <c r="Q2557" s="40"/>
      <c r="R2557" s="40"/>
      <c r="S2557" s="40"/>
      <c r="T2557" s="40"/>
      <c r="U2557" s="40"/>
      <c r="V2557" s="40"/>
      <c r="W2557" s="40"/>
      <c r="X2557" s="40"/>
      <c r="Y2557" s="40"/>
    </row>
    <row r="2558" spans="1:25" ht="15" customHeight="1" thickBot="1" x14ac:dyDescent="0.25">
      <c r="A2558" s="40"/>
      <c r="B2558" s="275"/>
      <c r="C2558" s="275"/>
      <c r="D2558" s="275"/>
      <c r="E2558" s="275"/>
      <c r="F2558" s="275"/>
      <c r="G2558" s="275" t="s">
        <v>334</v>
      </c>
      <c r="H2558" s="302">
        <v>6.23</v>
      </c>
      <c r="I2558" s="409"/>
      <c r="J2558" s="409" t="s">
        <v>335</v>
      </c>
      <c r="K2558" s="275"/>
      <c r="L2558" s="302">
        <v>36.21</v>
      </c>
      <c r="O2558" s="40"/>
      <c r="P2558" s="40"/>
      <c r="Q2558" s="40"/>
      <c r="R2558" s="40"/>
      <c r="S2558" s="40"/>
      <c r="T2558" s="40"/>
      <c r="U2558" s="40"/>
      <c r="V2558" s="40"/>
      <c r="W2558" s="40"/>
      <c r="X2558" s="40"/>
      <c r="Y2558" s="40"/>
    </row>
    <row r="2559" spans="1:25" ht="15" customHeight="1" thickTop="1" x14ac:dyDescent="0.2">
      <c r="A2559" s="40"/>
      <c r="B2559" s="289"/>
      <c r="C2559" s="289"/>
      <c r="D2559" s="289"/>
      <c r="E2559" s="289"/>
      <c r="F2559" s="289"/>
      <c r="G2559" s="289"/>
      <c r="H2559" s="289"/>
      <c r="I2559" s="289"/>
      <c r="J2559" s="289"/>
      <c r="K2559" s="289"/>
      <c r="L2559" s="289"/>
      <c r="O2559" s="40"/>
      <c r="P2559" s="40"/>
      <c r="Q2559" s="40"/>
      <c r="R2559" s="40"/>
      <c r="S2559" s="40"/>
      <c r="T2559" s="40"/>
      <c r="U2559" s="40"/>
      <c r="V2559" s="40"/>
      <c r="W2559" s="40"/>
      <c r="X2559" s="40"/>
      <c r="Y2559" s="40"/>
    </row>
    <row r="2560" spans="1:25" ht="15" customHeight="1" x14ac:dyDescent="0.2">
      <c r="A2560" s="40"/>
      <c r="B2560" s="276" t="s">
        <v>2857</v>
      </c>
      <c r="C2560" s="277" t="s">
        <v>28</v>
      </c>
      <c r="D2560" s="276" t="s">
        <v>29</v>
      </c>
      <c r="E2560" s="276" t="s">
        <v>30</v>
      </c>
      <c r="F2560" s="405" t="s">
        <v>318</v>
      </c>
      <c r="G2560" s="405"/>
      <c r="H2560" s="284" t="s">
        <v>31</v>
      </c>
      <c r="I2560" s="277" t="s">
        <v>32</v>
      </c>
      <c r="J2560" s="277" t="s">
        <v>2407</v>
      </c>
      <c r="K2560" s="277" t="s">
        <v>33</v>
      </c>
      <c r="L2560" s="277" t="s">
        <v>35</v>
      </c>
      <c r="O2560" s="40"/>
      <c r="P2560" s="40"/>
      <c r="Q2560" s="40"/>
      <c r="R2560" s="40"/>
      <c r="S2560" s="40"/>
      <c r="T2560" s="40"/>
      <c r="U2560" s="40"/>
      <c r="V2560" s="40"/>
      <c r="W2560" s="40"/>
      <c r="X2560" s="40"/>
      <c r="Y2560" s="40"/>
    </row>
    <row r="2561" spans="1:25" ht="15" customHeight="1" x14ac:dyDescent="0.2">
      <c r="A2561" s="40"/>
      <c r="B2561" s="273" t="s">
        <v>319</v>
      </c>
      <c r="C2561" s="286" t="s">
        <v>1572</v>
      </c>
      <c r="D2561" s="273" t="s">
        <v>40</v>
      </c>
      <c r="E2561" s="273" t="s">
        <v>1573</v>
      </c>
      <c r="F2561" s="403" t="s">
        <v>343</v>
      </c>
      <c r="G2561" s="403"/>
      <c r="H2561" s="285" t="s">
        <v>44</v>
      </c>
      <c r="I2561" s="288">
        <v>1</v>
      </c>
      <c r="J2561" s="287"/>
      <c r="K2561" s="287">
        <v>41.16</v>
      </c>
      <c r="L2561" s="287">
        <v>41.16</v>
      </c>
      <c r="O2561" s="40"/>
      <c r="P2561" s="40"/>
      <c r="Q2561" s="40"/>
      <c r="R2561" s="40"/>
      <c r="S2561" s="40"/>
      <c r="T2561" s="40"/>
      <c r="U2561" s="40"/>
      <c r="V2561" s="40"/>
      <c r="W2561" s="40"/>
      <c r="X2561" s="40"/>
      <c r="Y2561" s="40"/>
    </row>
    <row r="2562" spans="1:25" ht="15" customHeight="1" x14ac:dyDescent="0.2">
      <c r="A2562" s="40"/>
      <c r="B2562" s="278" t="s">
        <v>321</v>
      </c>
      <c r="C2562" s="291" t="s">
        <v>369</v>
      </c>
      <c r="D2562" s="278" t="s">
        <v>40</v>
      </c>
      <c r="E2562" s="278" t="s">
        <v>370</v>
      </c>
      <c r="F2562" s="407" t="s">
        <v>324</v>
      </c>
      <c r="G2562" s="407"/>
      <c r="H2562" s="290" t="s">
        <v>325</v>
      </c>
      <c r="I2562" s="294">
        <v>0.2203</v>
      </c>
      <c r="J2562" s="294">
        <v>0</v>
      </c>
      <c r="K2562" s="292">
        <v>23.75</v>
      </c>
      <c r="L2562" s="292">
        <v>5.23</v>
      </c>
      <c r="O2562" s="40"/>
      <c r="P2562" s="40"/>
      <c r="Q2562" s="40"/>
      <c r="R2562" s="40"/>
      <c r="S2562" s="40"/>
      <c r="T2562" s="40"/>
      <c r="U2562" s="40"/>
      <c r="V2562" s="40"/>
      <c r="W2562" s="40"/>
      <c r="X2562" s="40"/>
      <c r="Y2562" s="40"/>
    </row>
    <row r="2563" spans="1:25" ht="15" customHeight="1" x14ac:dyDescent="0.2">
      <c r="A2563" s="40"/>
      <c r="B2563" s="278" t="s">
        <v>321</v>
      </c>
      <c r="C2563" s="291" t="s">
        <v>371</v>
      </c>
      <c r="D2563" s="278" t="s">
        <v>40</v>
      </c>
      <c r="E2563" s="278" t="s">
        <v>372</v>
      </c>
      <c r="F2563" s="407" t="s">
        <v>324</v>
      </c>
      <c r="G2563" s="407"/>
      <c r="H2563" s="290" t="s">
        <v>325</v>
      </c>
      <c r="I2563" s="294">
        <v>0.2203</v>
      </c>
      <c r="J2563" s="294">
        <v>0</v>
      </c>
      <c r="K2563" s="292">
        <v>29.16</v>
      </c>
      <c r="L2563" s="292">
        <v>6.42</v>
      </c>
      <c r="O2563" s="40"/>
      <c r="P2563" s="40"/>
      <c r="Q2563" s="40"/>
      <c r="R2563" s="40"/>
      <c r="S2563" s="40"/>
      <c r="T2563" s="40"/>
      <c r="U2563" s="40"/>
      <c r="V2563" s="40"/>
      <c r="W2563" s="40"/>
      <c r="X2563" s="40"/>
      <c r="Y2563" s="40"/>
    </row>
    <row r="2564" spans="1:25" ht="15" customHeight="1" x14ac:dyDescent="0.2">
      <c r="A2564" s="40"/>
      <c r="B2564" s="274" t="s">
        <v>347</v>
      </c>
      <c r="C2564" s="296" t="s">
        <v>700</v>
      </c>
      <c r="D2564" s="274" t="s">
        <v>40</v>
      </c>
      <c r="E2564" s="274" t="s">
        <v>701</v>
      </c>
      <c r="F2564" s="404" t="s">
        <v>348</v>
      </c>
      <c r="G2564" s="404"/>
      <c r="H2564" s="295" t="s">
        <v>44</v>
      </c>
      <c r="I2564" s="298">
        <v>0.1125</v>
      </c>
      <c r="J2564" s="298">
        <v>0</v>
      </c>
      <c r="K2564" s="297">
        <v>28.32</v>
      </c>
      <c r="L2564" s="297">
        <v>3.18</v>
      </c>
      <c r="O2564" s="40"/>
      <c r="P2564" s="40"/>
      <c r="Q2564" s="40"/>
      <c r="R2564" s="40"/>
      <c r="S2564" s="40"/>
      <c r="T2564" s="40"/>
      <c r="U2564" s="40"/>
      <c r="V2564" s="40"/>
      <c r="W2564" s="40"/>
      <c r="X2564" s="40"/>
      <c r="Y2564" s="40"/>
    </row>
    <row r="2565" spans="1:25" ht="15" customHeight="1" x14ac:dyDescent="0.2">
      <c r="A2565" s="40"/>
      <c r="B2565" s="274" t="s">
        <v>347</v>
      </c>
      <c r="C2565" s="296" t="s">
        <v>710</v>
      </c>
      <c r="D2565" s="274" t="s">
        <v>40</v>
      </c>
      <c r="E2565" s="274" t="s">
        <v>711</v>
      </c>
      <c r="F2565" s="404" t="s">
        <v>348</v>
      </c>
      <c r="G2565" s="404"/>
      <c r="H2565" s="295" t="s">
        <v>44</v>
      </c>
      <c r="I2565" s="298">
        <v>3</v>
      </c>
      <c r="J2565" s="298">
        <v>0</v>
      </c>
      <c r="K2565" s="297">
        <v>2.4900000000000002</v>
      </c>
      <c r="L2565" s="297">
        <v>7.47</v>
      </c>
      <c r="O2565" s="40"/>
      <c r="P2565" s="40"/>
      <c r="Q2565" s="40"/>
      <c r="R2565" s="40"/>
      <c r="S2565" s="40"/>
      <c r="T2565" s="40"/>
      <c r="U2565" s="40"/>
      <c r="V2565" s="40"/>
      <c r="W2565" s="40"/>
      <c r="X2565" s="40"/>
      <c r="Y2565" s="40"/>
    </row>
    <row r="2566" spans="1:25" ht="15" customHeight="1" x14ac:dyDescent="0.2">
      <c r="A2566" s="40"/>
      <c r="B2566" s="274" t="s">
        <v>347</v>
      </c>
      <c r="C2566" s="296" t="s">
        <v>1736</v>
      </c>
      <c r="D2566" s="274" t="s">
        <v>40</v>
      </c>
      <c r="E2566" s="274" t="s">
        <v>1737</v>
      </c>
      <c r="F2566" s="404" t="s">
        <v>348</v>
      </c>
      <c r="G2566" s="404"/>
      <c r="H2566" s="295" t="s">
        <v>44</v>
      </c>
      <c r="I2566" s="298">
        <v>1</v>
      </c>
      <c r="J2566" s="298">
        <v>0</v>
      </c>
      <c r="K2566" s="297">
        <v>18.86</v>
      </c>
      <c r="L2566" s="297">
        <v>18.86</v>
      </c>
      <c r="O2566" s="40"/>
      <c r="P2566" s="40"/>
      <c r="Q2566" s="40"/>
      <c r="R2566" s="40"/>
      <c r="S2566" s="40"/>
      <c r="T2566" s="40"/>
      <c r="U2566" s="40"/>
      <c r="V2566" s="40"/>
      <c r="W2566" s="40"/>
      <c r="X2566" s="40"/>
      <c r="Y2566" s="40"/>
    </row>
    <row r="2567" spans="1:25" ht="15" customHeight="1" x14ac:dyDescent="0.2">
      <c r="A2567" s="40"/>
      <c r="B2567" s="275"/>
      <c r="C2567" s="275"/>
      <c r="D2567" s="275"/>
      <c r="E2567" s="275"/>
      <c r="F2567" s="275"/>
      <c r="G2567" s="275" t="s">
        <v>331</v>
      </c>
      <c r="H2567" s="302">
        <v>9.3699999999999992</v>
      </c>
      <c r="I2567" s="275" t="s">
        <v>332</v>
      </c>
      <c r="J2567" s="302">
        <v>0</v>
      </c>
      <c r="K2567" s="275" t="s">
        <v>333</v>
      </c>
      <c r="L2567" s="302">
        <v>9.3699999999999992</v>
      </c>
      <c r="O2567" s="40"/>
      <c r="P2567" s="40"/>
      <c r="Q2567" s="40"/>
      <c r="R2567" s="40"/>
      <c r="S2567" s="40"/>
      <c r="T2567" s="40"/>
      <c r="U2567" s="40"/>
      <c r="V2567" s="40"/>
      <c r="W2567" s="40"/>
      <c r="X2567" s="40"/>
      <c r="Y2567" s="40"/>
    </row>
    <row r="2568" spans="1:25" ht="15" customHeight="1" thickBot="1" x14ac:dyDescent="0.25">
      <c r="A2568" s="40"/>
      <c r="B2568" s="275"/>
      <c r="C2568" s="275"/>
      <c r="D2568" s="275"/>
      <c r="E2568" s="275"/>
      <c r="F2568" s="275"/>
      <c r="G2568" s="275" t="s">
        <v>334</v>
      </c>
      <c r="H2568" s="302">
        <v>8.56</v>
      </c>
      <c r="I2568" s="409"/>
      <c r="J2568" s="409" t="s">
        <v>335</v>
      </c>
      <c r="K2568" s="275"/>
      <c r="L2568" s="302">
        <v>49.72</v>
      </c>
      <c r="O2568" s="40"/>
      <c r="P2568" s="40"/>
      <c r="Q2568" s="40"/>
      <c r="R2568" s="40"/>
      <c r="S2568" s="40"/>
      <c r="T2568" s="40"/>
      <c r="U2568" s="40"/>
      <c r="V2568" s="40"/>
      <c r="W2568" s="40"/>
      <c r="X2568" s="40"/>
      <c r="Y2568" s="40"/>
    </row>
    <row r="2569" spans="1:25" ht="15" customHeight="1" thickTop="1" x14ac:dyDescent="0.2">
      <c r="A2569" s="40"/>
      <c r="B2569" s="289"/>
      <c r="C2569" s="289"/>
      <c r="D2569" s="289"/>
      <c r="E2569" s="289"/>
      <c r="F2569" s="289"/>
      <c r="G2569" s="289"/>
      <c r="H2569" s="289"/>
      <c r="I2569" s="289"/>
      <c r="J2569" s="289"/>
      <c r="K2569" s="289"/>
      <c r="L2569" s="289"/>
      <c r="O2569" s="40"/>
      <c r="P2569" s="40"/>
      <c r="Q2569" s="40"/>
      <c r="R2569" s="40"/>
      <c r="S2569" s="40"/>
      <c r="T2569" s="40"/>
      <c r="U2569" s="40"/>
      <c r="V2569" s="40"/>
      <c r="W2569" s="40"/>
      <c r="X2569" s="40"/>
      <c r="Y2569" s="40"/>
    </row>
    <row r="2570" spans="1:25" ht="15" customHeight="1" x14ac:dyDescent="0.2">
      <c r="A2570" s="40"/>
      <c r="B2570" s="276" t="s">
        <v>2858</v>
      </c>
      <c r="C2570" s="277" t="s">
        <v>28</v>
      </c>
      <c r="D2570" s="276" t="s">
        <v>29</v>
      </c>
      <c r="E2570" s="276" t="s">
        <v>30</v>
      </c>
      <c r="F2570" s="405" t="s">
        <v>318</v>
      </c>
      <c r="G2570" s="405"/>
      <c r="H2570" s="284" t="s">
        <v>31</v>
      </c>
      <c r="I2570" s="277" t="s">
        <v>32</v>
      </c>
      <c r="J2570" s="277" t="s">
        <v>2407</v>
      </c>
      <c r="K2570" s="277" t="s">
        <v>33</v>
      </c>
      <c r="L2570" s="277" t="s">
        <v>35</v>
      </c>
      <c r="O2570" s="40"/>
      <c r="P2570" s="40"/>
      <c r="Q2570" s="40"/>
      <c r="R2570" s="40"/>
      <c r="S2570" s="40"/>
      <c r="T2570" s="40"/>
      <c r="U2570" s="40"/>
      <c r="V2570" s="40"/>
      <c r="W2570" s="40"/>
      <c r="X2570" s="40"/>
      <c r="Y2570" s="40"/>
    </row>
    <row r="2571" spans="1:25" ht="15" customHeight="1" x14ac:dyDescent="0.2">
      <c r="A2571" s="40"/>
      <c r="B2571" s="273" t="s">
        <v>319</v>
      </c>
      <c r="C2571" s="286" t="s">
        <v>186</v>
      </c>
      <c r="D2571" s="273" t="s">
        <v>40</v>
      </c>
      <c r="E2571" s="273" t="s">
        <v>187</v>
      </c>
      <c r="F2571" s="403" t="s">
        <v>343</v>
      </c>
      <c r="G2571" s="403"/>
      <c r="H2571" s="285" t="s">
        <v>44</v>
      </c>
      <c r="I2571" s="288">
        <v>1</v>
      </c>
      <c r="J2571" s="287"/>
      <c r="K2571" s="287">
        <v>18.82</v>
      </c>
      <c r="L2571" s="287">
        <v>18.82</v>
      </c>
      <c r="O2571" s="40"/>
      <c r="P2571" s="40"/>
      <c r="Q2571" s="40"/>
      <c r="R2571" s="40"/>
      <c r="S2571" s="40"/>
      <c r="T2571" s="40"/>
      <c r="U2571" s="40"/>
      <c r="V2571" s="40"/>
      <c r="W2571" s="40"/>
      <c r="X2571" s="40"/>
      <c r="Y2571" s="40"/>
    </row>
    <row r="2572" spans="1:25" ht="15" customHeight="1" x14ac:dyDescent="0.2">
      <c r="A2572" s="40"/>
      <c r="B2572" s="278" t="s">
        <v>321</v>
      </c>
      <c r="C2572" s="291" t="s">
        <v>369</v>
      </c>
      <c r="D2572" s="278" t="s">
        <v>40</v>
      </c>
      <c r="E2572" s="278" t="s">
        <v>370</v>
      </c>
      <c r="F2572" s="407" t="s">
        <v>324</v>
      </c>
      <c r="G2572" s="407"/>
      <c r="H2572" s="290" t="s">
        <v>325</v>
      </c>
      <c r="I2572" s="294">
        <v>5.16E-2</v>
      </c>
      <c r="J2572" s="294">
        <v>0</v>
      </c>
      <c r="K2572" s="292">
        <v>23.75</v>
      </c>
      <c r="L2572" s="292">
        <v>1.22</v>
      </c>
      <c r="O2572" s="40"/>
      <c r="P2572" s="40"/>
      <c r="Q2572" s="40"/>
      <c r="R2572" s="40"/>
      <c r="S2572" s="40"/>
      <c r="T2572" s="40"/>
      <c r="U2572" s="40"/>
      <c r="V2572" s="40"/>
      <c r="W2572" s="40"/>
      <c r="X2572" s="40"/>
      <c r="Y2572" s="40"/>
    </row>
    <row r="2573" spans="1:25" ht="15" customHeight="1" x14ac:dyDescent="0.2">
      <c r="A2573" s="40"/>
      <c r="B2573" s="278" t="s">
        <v>321</v>
      </c>
      <c r="C2573" s="291" t="s">
        <v>371</v>
      </c>
      <c r="D2573" s="278" t="s">
        <v>40</v>
      </c>
      <c r="E2573" s="278" t="s">
        <v>372</v>
      </c>
      <c r="F2573" s="407" t="s">
        <v>324</v>
      </c>
      <c r="G2573" s="407"/>
      <c r="H2573" s="290" t="s">
        <v>325</v>
      </c>
      <c r="I2573" s="294">
        <v>5.16E-2</v>
      </c>
      <c r="J2573" s="294">
        <v>0</v>
      </c>
      <c r="K2573" s="292">
        <v>29.16</v>
      </c>
      <c r="L2573" s="292">
        <v>1.5</v>
      </c>
      <c r="O2573" s="40"/>
      <c r="P2573" s="40"/>
      <c r="Q2573" s="40"/>
      <c r="R2573" s="40"/>
      <c r="S2573" s="40"/>
      <c r="T2573" s="40"/>
      <c r="U2573" s="40"/>
      <c r="V2573" s="40"/>
      <c r="W2573" s="40"/>
      <c r="X2573" s="40"/>
      <c r="Y2573" s="40"/>
    </row>
    <row r="2574" spans="1:25" ht="15" customHeight="1" x14ac:dyDescent="0.2">
      <c r="A2574" s="40"/>
      <c r="B2574" s="274" t="s">
        <v>347</v>
      </c>
      <c r="C2574" s="296" t="s">
        <v>698</v>
      </c>
      <c r="D2574" s="274" t="s">
        <v>40</v>
      </c>
      <c r="E2574" s="274" t="s">
        <v>699</v>
      </c>
      <c r="F2574" s="404" t="s">
        <v>348</v>
      </c>
      <c r="G2574" s="404"/>
      <c r="H2574" s="295" t="s">
        <v>44</v>
      </c>
      <c r="I2574" s="298">
        <v>1</v>
      </c>
      <c r="J2574" s="298">
        <v>0</v>
      </c>
      <c r="K2574" s="297">
        <v>2.7</v>
      </c>
      <c r="L2574" s="297">
        <v>2.7</v>
      </c>
      <c r="O2574" s="40"/>
      <c r="P2574" s="40"/>
      <c r="Q2574" s="40"/>
      <c r="R2574" s="40"/>
      <c r="S2574" s="40"/>
      <c r="T2574" s="40"/>
      <c r="U2574" s="40"/>
      <c r="V2574" s="40"/>
      <c r="W2574" s="40"/>
      <c r="X2574" s="40"/>
      <c r="Y2574" s="40"/>
    </row>
    <row r="2575" spans="1:25" ht="15" customHeight="1" x14ac:dyDescent="0.2">
      <c r="A2575" s="40"/>
      <c r="B2575" s="274" t="s">
        <v>347</v>
      </c>
      <c r="C2575" s="296" t="s">
        <v>722</v>
      </c>
      <c r="D2575" s="274" t="s">
        <v>40</v>
      </c>
      <c r="E2575" s="274" t="s">
        <v>723</v>
      </c>
      <c r="F2575" s="404" t="s">
        <v>348</v>
      </c>
      <c r="G2575" s="404"/>
      <c r="H2575" s="295" t="s">
        <v>44</v>
      </c>
      <c r="I2575" s="298">
        <v>1</v>
      </c>
      <c r="J2575" s="298">
        <v>0</v>
      </c>
      <c r="K2575" s="297">
        <v>9.41</v>
      </c>
      <c r="L2575" s="297">
        <v>9.41</v>
      </c>
      <c r="O2575" s="40"/>
      <c r="P2575" s="40"/>
      <c r="Q2575" s="40"/>
      <c r="R2575" s="40"/>
      <c r="S2575" s="40"/>
      <c r="T2575" s="40"/>
      <c r="U2575" s="40"/>
      <c r="V2575" s="40"/>
      <c r="W2575" s="40"/>
      <c r="X2575" s="40"/>
      <c r="Y2575" s="40"/>
    </row>
    <row r="2576" spans="1:25" ht="15" customHeight="1" x14ac:dyDescent="0.2">
      <c r="A2576" s="40"/>
      <c r="B2576" s="274" t="s">
        <v>347</v>
      </c>
      <c r="C2576" s="296" t="s">
        <v>700</v>
      </c>
      <c r="D2576" s="274" t="s">
        <v>40</v>
      </c>
      <c r="E2576" s="274" t="s">
        <v>701</v>
      </c>
      <c r="F2576" s="404" t="s">
        <v>348</v>
      </c>
      <c r="G2576" s="404"/>
      <c r="H2576" s="295" t="s">
        <v>44</v>
      </c>
      <c r="I2576" s="298">
        <v>6.25E-2</v>
      </c>
      <c r="J2576" s="298">
        <v>0</v>
      </c>
      <c r="K2576" s="297">
        <v>28.32</v>
      </c>
      <c r="L2576" s="297">
        <v>1.77</v>
      </c>
      <c r="O2576" s="40"/>
      <c r="P2576" s="40"/>
      <c r="Q2576" s="40"/>
      <c r="R2576" s="40"/>
      <c r="S2576" s="40"/>
      <c r="T2576" s="40"/>
      <c r="U2576" s="40"/>
      <c r="V2576" s="40"/>
      <c r="W2576" s="40"/>
      <c r="X2576" s="40"/>
      <c r="Y2576" s="40"/>
    </row>
    <row r="2577" spans="1:25" ht="15" customHeight="1" x14ac:dyDescent="0.2">
      <c r="A2577" s="40"/>
      <c r="B2577" s="274" t="s">
        <v>347</v>
      </c>
      <c r="C2577" s="296" t="s">
        <v>724</v>
      </c>
      <c r="D2577" s="274" t="s">
        <v>40</v>
      </c>
      <c r="E2577" s="274" t="s">
        <v>725</v>
      </c>
      <c r="F2577" s="404" t="s">
        <v>348</v>
      </c>
      <c r="G2577" s="404"/>
      <c r="H2577" s="295" t="s">
        <v>44</v>
      </c>
      <c r="I2577" s="298">
        <v>1</v>
      </c>
      <c r="J2577" s="298">
        <v>0</v>
      </c>
      <c r="K2577" s="297">
        <v>2.2200000000000002</v>
      </c>
      <c r="L2577" s="297">
        <v>2.2200000000000002</v>
      </c>
      <c r="O2577" s="40"/>
      <c r="P2577" s="40"/>
      <c r="Q2577" s="40"/>
      <c r="R2577" s="40"/>
      <c r="S2577" s="40"/>
      <c r="T2577" s="40"/>
      <c r="U2577" s="40"/>
      <c r="V2577" s="40"/>
      <c r="W2577" s="40"/>
      <c r="X2577" s="40"/>
      <c r="Y2577" s="40"/>
    </row>
    <row r="2578" spans="1:25" ht="15" customHeight="1" x14ac:dyDescent="0.2">
      <c r="A2578" s="40"/>
      <c r="B2578" s="275"/>
      <c r="C2578" s="275"/>
      <c r="D2578" s="275"/>
      <c r="E2578" s="275"/>
      <c r="F2578" s="275"/>
      <c r="G2578" s="275" t="s">
        <v>331</v>
      </c>
      <c r="H2578" s="302">
        <v>2.1800000000000002</v>
      </c>
      <c r="I2578" s="275" t="s">
        <v>332</v>
      </c>
      <c r="J2578" s="302">
        <v>0</v>
      </c>
      <c r="K2578" s="275" t="s">
        <v>333</v>
      </c>
      <c r="L2578" s="302">
        <v>2.1800000000000002</v>
      </c>
      <c r="O2578" s="40"/>
      <c r="P2578" s="40"/>
      <c r="Q2578" s="40"/>
      <c r="R2578" s="40"/>
      <c r="S2578" s="40"/>
      <c r="T2578" s="40"/>
      <c r="U2578" s="40"/>
      <c r="V2578" s="40"/>
      <c r="W2578" s="40"/>
      <c r="X2578" s="40"/>
      <c r="Y2578" s="40"/>
    </row>
    <row r="2579" spans="1:25" ht="15" customHeight="1" thickBot="1" x14ac:dyDescent="0.25">
      <c r="A2579" s="40"/>
      <c r="B2579" s="275"/>
      <c r="C2579" s="275"/>
      <c r="D2579" s="275"/>
      <c r="E2579" s="275"/>
      <c r="F2579" s="275"/>
      <c r="G2579" s="275" t="s">
        <v>334</v>
      </c>
      <c r="H2579" s="302">
        <v>3.91</v>
      </c>
      <c r="I2579" s="409"/>
      <c r="J2579" s="409" t="s">
        <v>335</v>
      </c>
      <c r="K2579" s="275"/>
      <c r="L2579" s="302">
        <v>22.73</v>
      </c>
      <c r="O2579" s="40"/>
      <c r="P2579" s="40"/>
      <c r="Q2579" s="40"/>
      <c r="R2579" s="40"/>
      <c r="S2579" s="40"/>
      <c r="T2579" s="40"/>
      <c r="U2579" s="40"/>
      <c r="V2579" s="40"/>
      <c r="W2579" s="40"/>
      <c r="X2579" s="40"/>
      <c r="Y2579" s="40"/>
    </row>
    <row r="2580" spans="1:25" ht="15" customHeight="1" thickTop="1" x14ac:dyDescent="0.2">
      <c r="A2580" s="40"/>
      <c r="B2580" s="289"/>
      <c r="C2580" s="289"/>
      <c r="D2580" s="289"/>
      <c r="E2580" s="289"/>
      <c r="F2580" s="289"/>
      <c r="G2580" s="289"/>
      <c r="H2580" s="289"/>
      <c r="I2580" s="289"/>
      <c r="J2580" s="289"/>
      <c r="K2580" s="289"/>
      <c r="L2580" s="289"/>
      <c r="O2580" s="40"/>
      <c r="P2580" s="40"/>
      <c r="Q2580" s="40"/>
      <c r="R2580" s="40"/>
      <c r="S2580" s="40"/>
      <c r="T2580" s="40"/>
      <c r="U2580" s="40"/>
      <c r="V2580" s="40"/>
      <c r="W2580" s="40"/>
      <c r="X2580" s="40"/>
      <c r="Y2580" s="40"/>
    </row>
    <row r="2581" spans="1:25" ht="15" customHeight="1" x14ac:dyDescent="0.2">
      <c r="A2581" s="40"/>
      <c r="B2581" s="276" t="s">
        <v>2859</v>
      </c>
      <c r="C2581" s="277" t="s">
        <v>28</v>
      </c>
      <c r="D2581" s="276" t="s">
        <v>29</v>
      </c>
      <c r="E2581" s="276" t="s">
        <v>30</v>
      </c>
      <c r="F2581" s="405" t="s">
        <v>318</v>
      </c>
      <c r="G2581" s="405"/>
      <c r="H2581" s="284" t="s">
        <v>31</v>
      </c>
      <c r="I2581" s="277" t="s">
        <v>32</v>
      </c>
      <c r="J2581" s="277" t="s">
        <v>2407</v>
      </c>
      <c r="K2581" s="277" t="s">
        <v>33</v>
      </c>
      <c r="L2581" s="277" t="s">
        <v>35</v>
      </c>
      <c r="O2581" s="40"/>
      <c r="P2581" s="40"/>
      <c r="Q2581" s="40"/>
      <c r="R2581" s="40"/>
      <c r="S2581" s="40"/>
      <c r="T2581" s="40"/>
      <c r="U2581" s="40"/>
      <c r="V2581" s="40"/>
      <c r="W2581" s="40"/>
      <c r="X2581" s="40"/>
      <c r="Y2581" s="40"/>
    </row>
    <row r="2582" spans="1:25" ht="15" customHeight="1" x14ac:dyDescent="0.2">
      <c r="A2582" s="40"/>
      <c r="B2582" s="273" t="s">
        <v>319</v>
      </c>
      <c r="C2582" s="286" t="s">
        <v>1574</v>
      </c>
      <c r="D2582" s="273" t="s">
        <v>196</v>
      </c>
      <c r="E2582" s="273" t="s">
        <v>3950</v>
      </c>
      <c r="F2582" s="403">
        <v>46.03</v>
      </c>
      <c r="G2582" s="403"/>
      <c r="H2582" s="285" t="s">
        <v>55</v>
      </c>
      <c r="I2582" s="288">
        <v>1</v>
      </c>
      <c r="J2582" s="287"/>
      <c r="K2582" s="287">
        <v>111.91</v>
      </c>
      <c r="L2582" s="287">
        <v>111.91</v>
      </c>
      <c r="O2582" s="40"/>
      <c r="P2582" s="40"/>
      <c r="Q2582" s="40"/>
      <c r="R2582" s="40"/>
      <c r="S2582" s="40"/>
      <c r="T2582" s="40"/>
      <c r="U2582" s="40"/>
      <c r="V2582" s="40"/>
      <c r="W2582" s="40"/>
      <c r="X2582" s="40"/>
      <c r="Y2582" s="40"/>
    </row>
    <row r="2583" spans="1:25" ht="15" customHeight="1" x14ac:dyDescent="0.2">
      <c r="A2583" s="40"/>
      <c r="B2583" s="274" t="s">
        <v>347</v>
      </c>
      <c r="C2583" s="296" t="s">
        <v>1740</v>
      </c>
      <c r="D2583" s="274" t="s">
        <v>196</v>
      </c>
      <c r="E2583" s="274" t="s">
        <v>3951</v>
      </c>
      <c r="F2583" s="404" t="s">
        <v>348</v>
      </c>
      <c r="G2583" s="404"/>
      <c r="H2583" s="295" t="s">
        <v>44</v>
      </c>
      <c r="I2583" s="298">
        <v>1</v>
      </c>
      <c r="J2583" s="298">
        <v>0</v>
      </c>
      <c r="K2583" s="297">
        <v>2.82</v>
      </c>
      <c r="L2583" s="297">
        <v>2.82</v>
      </c>
      <c r="O2583" s="40"/>
      <c r="P2583" s="40"/>
      <c r="Q2583" s="40"/>
      <c r="R2583" s="40"/>
      <c r="S2583" s="40"/>
      <c r="T2583" s="40"/>
      <c r="U2583" s="40"/>
      <c r="V2583" s="40"/>
      <c r="W2583" s="40"/>
      <c r="X2583" s="40"/>
      <c r="Y2583" s="40"/>
    </row>
    <row r="2584" spans="1:25" ht="15" customHeight="1" x14ac:dyDescent="0.2">
      <c r="A2584" s="40"/>
      <c r="B2584" s="274" t="s">
        <v>347</v>
      </c>
      <c r="C2584" s="296" t="s">
        <v>1738</v>
      </c>
      <c r="D2584" s="274" t="s">
        <v>196</v>
      </c>
      <c r="E2584" s="274" t="s">
        <v>3952</v>
      </c>
      <c r="F2584" s="404" t="s">
        <v>348</v>
      </c>
      <c r="G2584" s="404"/>
      <c r="H2584" s="295" t="s">
        <v>55</v>
      </c>
      <c r="I2584" s="298">
        <v>1.3</v>
      </c>
      <c r="J2584" s="298">
        <v>0</v>
      </c>
      <c r="K2584" s="297">
        <v>37.43</v>
      </c>
      <c r="L2584" s="297">
        <v>48.65</v>
      </c>
      <c r="O2584" s="40"/>
      <c r="P2584" s="40"/>
      <c r="Q2584" s="40"/>
      <c r="R2584" s="40"/>
      <c r="S2584" s="40"/>
      <c r="T2584" s="40"/>
      <c r="U2584" s="40"/>
      <c r="V2584" s="40"/>
      <c r="W2584" s="40"/>
      <c r="X2584" s="40"/>
      <c r="Y2584" s="40"/>
    </row>
    <row r="2585" spans="1:25" ht="15" customHeight="1" x14ac:dyDescent="0.2">
      <c r="A2585" s="40"/>
      <c r="B2585" s="274" t="s">
        <v>347</v>
      </c>
      <c r="C2585" s="296" t="s">
        <v>1739</v>
      </c>
      <c r="D2585" s="274" t="s">
        <v>196</v>
      </c>
      <c r="E2585" s="274" t="s">
        <v>3953</v>
      </c>
      <c r="F2585" s="404" t="s">
        <v>348</v>
      </c>
      <c r="G2585" s="404"/>
      <c r="H2585" s="295" t="s">
        <v>465</v>
      </c>
      <c r="I2585" s="298">
        <v>4.5999999999999999E-2</v>
      </c>
      <c r="J2585" s="298">
        <v>0</v>
      </c>
      <c r="K2585" s="297">
        <v>45.73</v>
      </c>
      <c r="L2585" s="297">
        <v>2.1</v>
      </c>
      <c r="O2585" s="40"/>
      <c r="P2585" s="40"/>
      <c r="Q2585" s="40"/>
      <c r="R2585" s="40"/>
      <c r="S2585" s="40"/>
      <c r="T2585" s="40"/>
      <c r="U2585" s="40"/>
      <c r="V2585" s="40"/>
      <c r="W2585" s="40"/>
      <c r="X2585" s="40"/>
      <c r="Y2585" s="40"/>
    </row>
    <row r="2586" spans="1:25" ht="15" customHeight="1" x14ac:dyDescent="0.2">
      <c r="A2586" s="40"/>
      <c r="B2586" s="274" t="s">
        <v>347</v>
      </c>
      <c r="C2586" s="296" t="s">
        <v>1685</v>
      </c>
      <c r="D2586" s="274" t="s">
        <v>196</v>
      </c>
      <c r="E2586" s="274" t="s">
        <v>3781</v>
      </c>
      <c r="F2586" s="404" t="s">
        <v>586</v>
      </c>
      <c r="G2586" s="404"/>
      <c r="H2586" s="295" t="s">
        <v>325</v>
      </c>
      <c r="I2586" s="298">
        <v>1.1000000000000001</v>
      </c>
      <c r="J2586" s="298">
        <v>0</v>
      </c>
      <c r="K2586" s="297">
        <v>21.43</v>
      </c>
      <c r="L2586" s="297">
        <v>23.57</v>
      </c>
      <c r="O2586" s="40"/>
      <c r="P2586" s="40"/>
      <c r="Q2586" s="40"/>
      <c r="R2586" s="40"/>
      <c r="S2586" s="40"/>
      <c r="T2586" s="40"/>
      <c r="U2586" s="40"/>
      <c r="V2586" s="40"/>
      <c r="W2586" s="40"/>
      <c r="X2586" s="40"/>
      <c r="Y2586" s="40"/>
    </row>
    <row r="2587" spans="1:25" ht="15" customHeight="1" x14ac:dyDescent="0.2">
      <c r="A2587" s="40"/>
      <c r="B2587" s="274" t="s">
        <v>347</v>
      </c>
      <c r="C2587" s="296" t="s">
        <v>1684</v>
      </c>
      <c r="D2587" s="274" t="s">
        <v>196</v>
      </c>
      <c r="E2587" s="274" t="s">
        <v>3779</v>
      </c>
      <c r="F2587" s="404" t="s">
        <v>586</v>
      </c>
      <c r="G2587" s="404"/>
      <c r="H2587" s="295" t="s">
        <v>325</v>
      </c>
      <c r="I2587" s="298">
        <v>1.1000000000000001</v>
      </c>
      <c r="J2587" s="298">
        <v>0</v>
      </c>
      <c r="K2587" s="297">
        <v>31.24</v>
      </c>
      <c r="L2587" s="297">
        <v>34.36</v>
      </c>
      <c r="O2587" s="40"/>
      <c r="P2587" s="40"/>
      <c r="Q2587" s="40"/>
      <c r="R2587" s="40"/>
      <c r="S2587" s="40"/>
      <c r="T2587" s="40"/>
      <c r="U2587" s="40"/>
      <c r="V2587" s="40"/>
      <c r="W2587" s="40"/>
      <c r="X2587" s="40"/>
      <c r="Y2587" s="40"/>
    </row>
    <row r="2588" spans="1:25" ht="15" customHeight="1" x14ac:dyDescent="0.2">
      <c r="A2588" s="40"/>
      <c r="B2588" s="274" t="s">
        <v>347</v>
      </c>
      <c r="C2588" s="296" t="s">
        <v>1741</v>
      </c>
      <c r="D2588" s="274" t="s">
        <v>196</v>
      </c>
      <c r="E2588" s="274" t="s">
        <v>3954</v>
      </c>
      <c r="F2588" s="404" t="s">
        <v>348</v>
      </c>
      <c r="G2588" s="404"/>
      <c r="H2588" s="295" t="s">
        <v>65</v>
      </c>
      <c r="I2588" s="298">
        <v>2.3E-2</v>
      </c>
      <c r="J2588" s="298">
        <v>0</v>
      </c>
      <c r="K2588" s="297">
        <v>18.14</v>
      </c>
      <c r="L2588" s="297">
        <v>0.41</v>
      </c>
      <c r="O2588" s="40"/>
      <c r="P2588" s="40"/>
      <c r="Q2588" s="40"/>
      <c r="R2588" s="40"/>
      <c r="S2588" s="40"/>
      <c r="T2588" s="40"/>
      <c r="U2588" s="40"/>
      <c r="V2588" s="40"/>
      <c r="W2588" s="40"/>
      <c r="X2588" s="40"/>
      <c r="Y2588" s="40"/>
    </row>
    <row r="2589" spans="1:25" ht="15" customHeight="1" x14ac:dyDescent="0.2">
      <c r="A2589" s="40"/>
      <c r="B2589" s="275"/>
      <c r="C2589" s="275"/>
      <c r="D2589" s="275"/>
      <c r="E2589" s="275"/>
      <c r="F2589" s="275"/>
      <c r="G2589" s="275" t="s">
        <v>331</v>
      </c>
      <c r="H2589" s="302">
        <v>57.93</v>
      </c>
      <c r="I2589" s="275" t="s">
        <v>332</v>
      </c>
      <c r="J2589" s="302">
        <v>0</v>
      </c>
      <c r="K2589" s="275" t="s">
        <v>333</v>
      </c>
      <c r="L2589" s="302">
        <v>57.93</v>
      </c>
      <c r="O2589" s="40"/>
      <c r="P2589" s="40"/>
      <c r="Q2589" s="40"/>
      <c r="R2589" s="40"/>
      <c r="S2589" s="40"/>
      <c r="T2589" s="40"/>
      <c r="U2589" s="40"/>
      <c r="V2589" s="40"/>
      <c r="W2589" s="40"/>
      <c r="X2589" s="40"/>
      <c r="Y2589" s="40"/>
    </row>
    <row r="2590" spans="1:25" ht="15" customHeight="1" thickBot="1" x14ac:dyDescent="0.25">
      <c r="A2590" s="40"/>
      <c r="B2590" s="275"/>
      <c r="C2590" s="275"/>
      <c r="D2590" s="275"/>
      <c r="E2590" s="275"/>
      <c r="F2590" s="275"/>
      <c r="G2590" s="275" t="s">
        <v>334</v>
      </c>
      <c r="H2590" s="302">
        <v>23.28</v>
      </c>
      <c r="I2590" s="409"/>
      <c r="J2590" s="409" t="s">
        <v>335</v>
      </c>
      <c r="K2590" s="275"/>
      <c r="L2590" s="302">
        <v>135.19</v>
      </c>
      <c r="O2590" s="40"/>
      <c r="P2590" s="40"/>
      <c r="Q2590" s="40"/>
      <c r="R2590" s="40"/>
      <c r="S2590" s="40"/>
      <c r="T2590" s="40"/>
      <c r="U2590" s="40"/>
      <c r="V2590" s="40"/>
      <c r="W2590" s="40"/>
      <c r="X2590" s="40"/>
      <c r="Y2590" s="40"/>
    </row>
    <row r="2591" spans="1:25" ht="15" customHeight="1" thickTop="1" x14ac:dyDescent="0.2">
      <c r="A2591" s="40"/>
      <c r="B2591" s="289"/>
      <c r="C2591" s="289"/>
      <c r="D2591" s="289"/>
      <c r="E2591" s="289"/>
      <c r="F2591" s="289"/>
      <c r="G2591" s="289"/>
      <c r="H2591" s="289"/>
      <c r="I2591" s="289"/>
      <c r="J2591" s="289"/>
      <c r="K2591" s="289"/>
      <c r="L2591" s="289"/>
      <c r="O2591" s="40"/>
      <c r="P2591" s="40"/>
      <c r="Q2591" s="40"/>
      <c r="R2591" s="40"/>
      <c r="S2591" s="40"/>
      <c r="T2591" s="40"/>
      <c r="U2591" s="40"/>
      <c r="V2591" s="40"/>
      <c r="W2591" s="40"/>
      <c r="X2591" s="40"/>
      <c r="Y2591" s="40"/>
    </row>
    <row r="2592" spans="1:25" ht="15" customHeight="1" x14ac:dyDescent="0.2">
      <c r="A2592" s="40"/>
      <c r="B2592" s="276" t="s">
        <v>2860</v>
      </c>
      <c r="C2592" s="277" t="s">
        <v>28</v>
      </c>
      <c r="D2592" s="276" t="s">
        <v>29</v>
      </c>
      <c r="E2592" s="276" t="s">
        <v>30</v>
      </c>
      <c r="F2592" s="405" t="s">
        <v>318</v>
      </c>
      <c r="G2592" s="405"/>
      <c r="H2592" s="284" t="s">
        <v>31</v>
      </c>
      <c r="I2592" s="277" t="s">
        <v>32</v>
      </c>
      <c r="J2592" s="277" t="s">
        <v>2407</v>
      </c>
      <c r="K2592" s="277" t="s">
        <v>33</v>
      </c>
      <c r="L2592" s="277" t="s">
        <v>35</v>
      </c>
      <c r="O2592" s="40"/>
      <c r="P2592" s="40"/>
      <c r="Q2592" s="40"/>
      <c r="R2592" s="40"/>
      <c r="S2592" s="40"/>
      <c r="T2592" s="40"/>
      <c r="U2592" s="40"/>
      <c r="V2592" s="40"/>
      <c r="W2592" s="40"/>
      <c r="X2592" s="40"/>
      <c r="Y2592" s="40"/>
    </row>
    <row r="2593" spans="1:25" ht="15" customHeight="1" x14ac:dyDescent="0.2">
      <c r="A2593" s="40"/>
      <c r="B2593" s="273" t="s">
        <v>319</v>
      </c>
      <c r="C2593" s="286" t="s">
        <v>1575</v>
      </c>
      <c r="D2593" s="273" t="s">
        <v>196</v>
      </c>
      <c r="E2593" s="273" t="s">
        <v>3955</v>
      </c>
      <c r="F2593" s="403">
        <v>46.03</v>
      </c>
      <c r="G2593" s="403"/>
      <c r="H2593" s="285" t="s">
        <v>55</v>
      </c>
      <c r="I2593" s="288">
        <v>1</v>
      </c>
      <c r="J2593" s="287"/>
      <c r="K2593" s="287">
        <v>53.16</v>
      </c>
      <c r="L2593" s="287">
        <v>53.16</v>
      </c>
      <c r="O2593" s="40"/>
      <c r="P2593" s="40"/>
      <c r="Q2593" s="40"/>
      <c r="R2593" s="40"/>
      <c r="S2593" s="40"/>
      <c r="T2593" s="40"/>
      <c r="U2593" s="40"/>
      <c r="V2593" s="40"/>
      <c r="W2593" s="40"/>
      <c r="X2593" s="40"/>
      <c r="Y2593" s="40"/>
    </row>
    <row r="2594" spans="1:25" ht="15" customHeight="1" x14ac:dyDescent="0.2">
      <c r="A2594" s="40"/>
      <c r="B2594" s="274" t="s">
        <v>347</v>
      </c>
      <c r="C2594" s="296" t="s">
        <v>1743</v>
      </c>
      <c r="D2594" s="274" t="s">
        <v>196</v>
      </c>
      <c r="E2594" s="274" t="s">
        <v>3956</v>
      </c>
      <c r="F2594" s="404" t="s">
        <v>348</v>
      </c>
      <c r="G2594" s="404"/>
      <c r="H2594" s="295" t="s">
        <v>55</v>
      </c>
      <c r="I2594" s="298">
        <v>1.4</v>
      </c>
      <c r="J2594" s="298">
        <v>0</v>
      </c>
      <c r="K2594" s="297">
        <v>13.75</v>
      </c>
      <c r="L2594" s="297">
        <v>19.25</v>
      </c>
      <c r="O2594" s="40"/>
      <c r="P2594" s="40"/>
      <c r="Q2594" s="40"/>
      <c r="R2594" s="40"/>
      <c r="S2594" s="40"/>
      <c r="T2594" s="40"/>
      <c r="U2594" s="40"/>
      <c r="V2594" s="40"/>
      <c r="W2594" s="40"/>
      <c r="X2594" s="40"/>
      <c r="Y2594" s="40"/>
    </row>
    <row r="2595" spans="1:25" ht="15" customHeight="1" x14ac:dyDescent="0.2">
      <c r="A2595" s="40"/>
      <c r="B2595" s="274" t="s">
        <v>347</v>
      </c>
      <c r="C2595" s="296" t="s">
        <v>1685</v>
      </c>
      <c r="D2595" s="274" t="s">
        <v>196</v>
      </c>
      <c r="E2595" s="274" t="s">
        <v>3781</v>
      </c>
      <c r="F2595" s="404" t="s">
        <v>586</v>
      </c>
      <c r="G2595" s="404"/>
      <c r="H2595" s="295" t="s">
        <v>325</v>
      </c>
      <c r="I2595" s="298">
        <v>0.6</v>
      </c>
      <c r="J2595" s="298">
        <v>0</v>
      </c>
      <c r="K2595" s="297">
        <v>21.43</v>
      </c>
      <c r="L2595" s="297">
        <v>12.85</v>
      </c>
      <c r="O2595" s="40"/>
      <c r="P2595" s="40"/>
      <c r="Q2595" s="40"/>
      <c r="R2595" s="40"/>
      <c r="S2595" s="40"/>
      <c r="T2595" s="40"/>
      <c r="U2595" s="40"/>
      <c r="V2595" s="40"/>
      <c r="W2595" s="40"/>
      <c r="X2595" s="40"/>
      <c r="Y2595" s="40"/>
    </row>
    <row r="2596" spans="1:25" ht="15" customHeight="1" x14ac:dyDescent="0.2">
      <c r="A2596" s="40"/>
      <c r="B2596" s="274" t="s">
        <v>347</v>
      </c>
      <c r="C2596" s="296" t="s">
        <v>1741</v>
      </c>
      <c r="D2596" s="274" t="s">
        <v>196</v>
      </c>
      <c r="E2596" s="274" t="s">
        <v>3954</v>
      </c>
      <c r="F2596" s="404" t="s">
        <v>348</v>
      </c>
      <c r="G2596" s="404"/>
      <c r="H2596" s="295" t="s">
        <v>65</v>
      </c>
      <c r="I2596" s="298">
        <v>0.01</v>
      </c>
      <c r="J2596" s="298">
        <v>0</v>
      </c>
      <c r="K2596" s="297">
        <v>18.14</v>
      </c>
      <c r="L2596" s="297">
        <v>0.18</v>
      </c>
      <c r="O2596" s="40"/>
      <c r="P2596" s="40"/>
      <c r="Q2596" s="40"/>
      <c r="R2596" s="40"/>
      <c r="S2596" s="40"/>
      <c r="T2596" s="40"/>
      <c r="U2596" s="40"/>
      <c r="V2596" s="40"/>
      <c r="W2596" s="40"/>
      <c r="X2596" s="40"/>
      <c r="Y2596" s="40"/>
    </row>
    <row r="2597" spans="1:25" ht="15" customHeight="1" x14ac:dyDescent="0.2">
      <c r="A2597" s="40"/>
      <c r="B2597" s="274" t="s">
        <v>347</v>
      </c>
      <c r="C2597" s="296" t="s">
        <v>1739</v>
      </c>
      <c r="D2597" s="274" t="s">
        <v>196</v>
      </c>
      <c r="E2597" s="274" t="s">
        <v>3953</v>
      </c>
      <c r="F2597" s="404" t="s">
        <v>348</v>
      </c>
      <c r="G2597" s="404"/>
      <c r="H2597" s="295" t="s">
        <v>465</v>
      </c>
      <c r="I2597" s="298">
        <v>1.0999999999999999E-2</v>
      </c>
      <c r="J2597" s="298">
        <v>0</v>
      </c>
      <c r="K2597" s="297">
        <v>45.73</v>
      </c>
      <c r="L2597" s="297">
        <v>0.5</v>
      </c>
      <c r="O2597" s="40"/>
      <c r="P2597" s="40"/>
      <c r="Q2597" s="40"/>
      <c r="R2597" s="40"/>
      <c r="S2597" s="40"/>
      <c r="T2597" s="40"/>
      <c r="U2597" s="40"/>
      <c r="V2597" s="40"/>
      <c r="W2597" s="40"/>
      <c r="X2597" s="40"/>
      <c r="Y2597" s="40"/>
    </row>
    <row r="2598" spans="1:25" ht="15" customHeight="1" x14ac:dyDescent="0.2">
      <c r="A2598" s="40"/>
      <c r="B2598" s="274" t="s">
        <v>347</v>
      </c>
      <c r="C2598" s="296" t="s">
        <v>1684</v>
      </c>
      <c r="D2598" s="274" t="s">
        <v>196</v>
      </c>
      <c r="E2598" s="274" t="s">
        <v>3779</v>
      </c>
      <c r="F2598" s="404" t="s">
        <v>586</v>
      </c>
      <c r="G2598" s="404"/>
      <c r="H2598" s="295" t="s">
        <v>325</v>
      </c>
      <c r="I2598" s="298">
        <v>0.6</v>
      </c>
      <c r="J2598" s="298">
        <v>0</v>
      </c>
      <c r="K2598" s="297">
        <v>31.24</v>
      </c>
      <c r="L2598" s="297">
        <v>18.739999999999998</v>
      </c>
      <c r="O2598" s="40"/>
      <c r="P2598" s="40"/>
      <c r="Q2598" s="40"/>
      <c r="R2598" s="40"/>
      <c r="S2598" s="40"/>
      <c r="T2598" s="40"/>
      <c r="U2598" s="40"/>
      <c r="V2598" s="40"/>
      <c r="W2598" s="40"/>
      <c r="X2598" s="40"/>
      <c r="Y2598" s="40"/>
    </row>
    <row r="2599" spans="1:25" ht="15" customHeight="1" x14ac:dyDescent="0.2">
      <c r="A2599" s="40"/>
      <c r="B2599" s="274" t="s">
        <v>347</v>
      </c>
      <c r="C2599" s="296" t="s">
        <v>1742</v>
      </c>
      <c r="D2599" s="274" t="s">
        <v>196</v>
      </c>
      <c r="E2599" s="274" t="s">
        <v>3957</v>
      </c>
      <c r="F2599" s="404" t="s">
        <v>348</v>
      </c>
      <c r="G2599" s="404"/>
      <c r="H2599" s="295" t="s">
        <v>44</v>
      </c>
      <c r="I2599" s="298">
        <v>1</v>
      </c>
      <c r="J2599" s="298">
        <v>0</v>
      </c>
      <c r="K2599" s="297">
        <v>1.64</v>
      </c>
      <c r="L2599" s="297">
        <v>1.64</v>
      </c>
      <c r="O2599" s="40"/>
      <c r="P2599" s="40"/>
      <c r="Q2599" s="40"/>
      <c r="R2599" s="40"/>
      <c r="S2599" s="40"/>
      <c r="T2599" s="40"/>
      <c r="U2599" s="40"/>
      <c r="V2599" s="40"/>
      <c r="W2599" s="40"/>
      <c r="X2599" s="40"/>
      <c r="Y2599" s="40"/>
    </row>
    <row r="2600" spans="1:25" ht="15" customHeight="1" x14ac:dyDescent="0.2">
      <c r="A2600" s="40"/>
      <c r="B2600" s="275"/>
      <c r="C2600" s="275"/>
      <c r="D2600" s="275"/>
      <c r="E2600" s="275"/>
      <c r="F2600" s="275"/>
      <c r="G2600" s="275" t="s">
        <v>331</v>
      </c>
      <c r="H2600" s="302">
        <v>31.59</v>
      </c>
      <c r="I2600" s="275" t="s">
        <v>332</v>
      </c>
      <c r="J2600" s="302">
        <v>0</v>
      </c>
      <c r="K2600" s="275" t="s">
        <v>333</v>
      </c>
      <c r="L2600" s="302">
        <v>31.59</v>
      </c>
      <c r="O2600" s="40"/>
      <c r="P2600" s="40"/>
      <c r="Q2600" s="40"/>
      <c r="R2600" s="40"/>
      <c r="S2600" s="40"/>
      <c r="T2600" s="40"/>
      <c r="U2600" s="40"/>
      <c r="V2600" s="40"/>
      <c r="W2600" s="40"/>
      <c r="X2600" s="40"/>
      <c r="Y2600" s="40"/>
    </row>
    <row r="2601" spans="1:25" ht="15" customHeight="1" thickBot="1" x14ac:dyDescent="0.25">
      <c r="A2601" s="40"/>
      <c r="B2601" s="275"/>
      <c r="C2601" s="275"/>
      <c r="D2601" s="275"/>
      <c r="E2601" s="275"/>
      <c r="F2601" s="275"/>
      <c r="G2601" s="275" t="s">
        <v>334</v>
      </c>
      <c r="H2601" s="302">
        <v>11.06</v>
      </c>
      <c r="I2601" s="409"/>
      <c r="J2601" s="409" t="s">
        <v>335</v>
      </c>
      <c r="K2601" s="275"/>
      <c r="L2601" s="302">
        <v>64.22</v>
      </c>
      <c r="O2601" s="40"/>
      <c r="P2601" s="40"/>
      <c r="Q2601" s="40"/>
      <c r="R2601" s="40"/>
      <c r="S2601" s="40"/>
      <c r="T2601" s="40"/>
      <c r="U2601" s="40"/>
      <c r="V2601" s="40"/>
      <c r="W2601" s="40"/>
      <c r="X2601" s="40"/>
      <c r="Y2601" s="40"/>
    </row>
    <row r="2602" spans="1:25" ht="15" customHeight="1" thickTop="1" x14ac:dyDescent="0.2">
      <c r="A2602" s="40"/>
      <c r="B2602" s="289"/>
      <c r="C2602" s="289"/>
      <c r="D2602" s="289"/>
      <c r="E2602" s="289"/>
      <c r="F2602" s="289"/>
      <c r="G2602" s="289"/>
      <c r="H2602" s="289"/>
      <c r="I2602" s="289"/>
      <c r="J2602" s="289"/>
      <c r="K2602" s="289"/>
      <c r="L2602" s="289"/>
      <c r="O2602" s="40"/>
      <c r="P2602" s="40"/>
      <c r="Q2602" s="40"/>
      <c r="R2602" s="40"/>
      <c r="S2602" s="40"/>
      <c r="T2602" s="40"/>
      <c r="U2602" s="40"/>
      <c r="V2602" s="40"/>
      <c r="W2602" s="40"/>
      <c r="X2602" s="40"/>
      <c r="Y2602" s="40"/>
    </row>
    <row r="2603" spans="1:25" ht="15" customHeight="1" x14ac:dyDescent="0.2">
      <c r="A2603" s="40"/>
      <c r="B2603" s="276" t="s">
        <v>2861</v>
      </c>
      <c r="C2603" s="277" t="s">
        <v>28</v>
      </c>
      <c r="D2603" s="276" t="s">
        <v>29</v>
      </c>
      <c r="E2603" s="276" t="s">
        <v>30</v>
      </c>
      <c r="F2603" s="405" t="s">
        <v>318</v>
      </c>
      <c r="G2603" s="405"/>
      <c r="H2603" s="284" t="s">
        <v>31</v>
      </c>
      <c r="I2603" s="277" t="s">
        <v>32</v>
      </c>
      <c r="J2603" s="277" t="s">
        <v>2407</v>
      </c>
      <c r="K2603" s="277" t="s">
        <v>33</v>
      </c>
      <c r="L2603" s="277" t="s">
        <v>35</v>
      </c>
      <c r="O2603" s="40"/>
      <c r="P2603" s="40"/>
      <c r="Q2603" s="40"/>
      <c r="R2603" s="40"/>
      <c r="S2603" s="40"/>
      <c r="T2603" s="40"/>
      <c r="U2603" s="40"/>
      <c r="V2603" s="40"/>
      <c r="W2603" s="40"/>
      <c r="X2603" s="40"/>
      <c r="Y2603" s="40"/>
    </row>
    <row r="2604" spans="1:25" ht="15" customHeight="1" x14ac:dyDescent="0.2">
      <c r="A2604" s="40"/>
      <c r="B2604" s="273" t="s">
        <v>319</v>
      </c>
      <c r="C2604" s="286" t="s">
        <v>1576</v>
      </c>
      <c r="D2604" s="273" t="s">
        <v>196</v>
      </c>
      <c r="E2604" s="273" t="s">
        <v>3958</v>
      </c>
      <c r="F2604" s="403">
        <v>46.03</v>
      </c>
      <c r="G2604" s="403"/>
      <c r="H2604" s="285" t="s">
        <v>55</v>
      </c>
      <c r="I2604" s="288">
        <v>1</v>
      </c>
      <c r="J2604" s="287"/>
      <c r="K2604" s="287">
        <v>86.52</v>
      </c>
      <c r="L2604" s="287">
        <v>86.52</v>
      </c>
      <c r="O2604" s="40"/>
      <c r="P2604" s="40"/>
      <c r="Q2604" s="40"/>
      <c r="R2604" s="40"/>
      <c r="S2604" s="40"/>
      <c r="T2604" s="40"/>
      <c r="U2604" s="40"/>
      <c r="V2604" s="40"/>
      <c r="W2604" s="40"/>
      <c r="X2604" s="40"/>
      <c r="Y2604" s="40"/>
    </row>
    <row r="2605" spans="1:25" ht="15" customHeight="1" x14ac:dyDescent="0.2">
      <c r="A2605" s="40"/>
      <c r="B2605" s="274" t="s">
        <v>347</v>
      </c>
      <c r="C2605" s="296" t="s">
        <v>1739</v>
      </c>
      <c r="D2605" s="274" t="s">
        <v>196</v>
      </c>
      <c r="E2605" s="274" t="s">
        <v>3953</v>
      </c>
      <c r="F2605" s="404" t="s">
        <v>348</v>
      </c>
      <c r="G2605" s="404"/>
      <c r="H2605" s="295" t="s">
        <v>465</v>
      </c>
      <c r="I2605" s="298">
        <v>2.5999999999999999E-2</v>
      </c>
      <c r="J2605" s="298">
        <v>0</v>
      </c>
      <c r="K2605" s="297">
        <v>45.73</v>
      </c>
      <c r="L2605" s="297">
        <v>1.18</v>
      </c>
      <c r="O2605" s="40"/>
      <c r="P2605" s="40"/>
      <c r="Q2605" s="40"/>
      <c r="R2605" s="40"/>
      <c r="S2605" s="40"/>
      <c r="T2605" s="40"/>
      <c r="U2605" s="40"/>
      <c r="V2605" s="40"/>
      <c r="W2605" s="40"/>
      <c r="X2605" s="40"/>
      <c r="Y2605" s="40"/>
    </row>
    <row r="2606" spans="1:25" ht="15" customHeight="1" x14ac:dyDescent="0.2">
      <c r="A2606" s="40"/>
      <c r="B2606" s="274" t="s">
        <v>347</v>
      </c>
      <c r="C2606" s="296" t="s">
        <v>1744</v>
      </c>
      <c r="D2606" s="274" t="s">
        <v>196</v>
      </c>
      <c r="E2606" s="274" t="s">
        <v>3959</v>
      </c>
      <c r="F2606" s="404" t="s">
        <v>348</v>
      </c>
      <c r="G2606" s="404"/>
      <c r="H2606" s="295" t="s">
        <v>55</v>
      </c>
      <c r="I2606" s="298">
        <v>1.4</v>
      </c>
      <c r="J2606" s="298">
        <v>0</v>
      </c>
      <c r="K2606" s="297">
        <v>23.42</v>
      </c>
      <c r="L2606" s="297">
        <v>32.78</v>
      </c>
      <c r="O2606" s="40"/>
      <c r="P2606" s="40"/>
      <c r="Q2606" s="40"/>
      <c r="R2606" s="40"/>
      <c r="S2606" s="40"/>
      <c r="T2606" s="40"/>
      <c r="U2606" s="40"/>
      <c r="V2606" s="40"/>
      <c r="W2606" s="40"/>
      <c r="X2606" s="40"/>
      <c r="Y2606" s="40"/>
    </row>
    <row r="2607" spans="1:25" ht="15" customHeight="1" x14ac:dyDescent="0.2">
      <c r="A2607" s="40"/>
      <c r="B2607" s="274" t="s">
        <v>347</v>
      </c>
      <c r="C2607" s="296" t="s">
        <v>1685</v>
      </c>
      <c r="D2607" s="274" t="s">
        <v>196</v>
      </c>
      <c r="E2607" s="274" t="s">
        <v>3781</v>
      </c>
      <c r="F2607" s="404" t="s">
        <v>586</v>
      </c>
      <c r="G2607" s="404"/>
      <c r="H2607" s="295" t="s">
        <v>325</v>
      </c>
      <c r="I2607" s="298">
        <v>0.9</v>
      </c>
      <c r="J2607" s="298">
        <v>0</v>
      </c>
      <c r="K2607" s="297">
        <v>21.43</v>
      </c>
      <c r="L2607" s="297">
        <v>19.28</v>
      </c>
      <c r="O2607" s="40"/>
      <c r="P2607" s="40"/>
      <c r="Q2607" s="40"/>
      <c r="R2607" s="40"/>
      <c r="S2607" s="40"/>
      <c r="T2607" s="40"/>
      <c r="U2607" s="40"/>
      <c r="V2607" s="40"/>
      <c r="W2607" s="40"/>
      <c r="X2607" s="40"/>
      <c r="Y2607" s="40"/>
    </row>
    <row r="2608" spans="1:25" ht="15" customHeight="1" x14ac:dyDescent="0.2">
      <c r="A2608" s="40"/>
      <c r="B2608" s="274" t="s">
        <v>347</v>
      </c>
      <c r="C2608" s="296" t="s">
        <v>1684</v>
      </c>
      <c r="D2608" s="274" t="s">
        <v>196</v>
      </c>
      <c r="E2608" s="274" t="s">
        <v>3779</v>
      </c>
      <c r="F2608" s="404" t="s">
        <v>586</v>
      </c>
      <c r="G2608" s="404"/>
      <c r="H2608" s="295" t="s">
        <v>325</v>
      </c>
      <c r="I2608" s="298">
        <v>0.9</v>
      </c>
      <c r="J2608" s="298">
        <v>0</v>
      </c>
      <c r="K2608" s="297">
        <v>31.24</v>
      </c>
      <c r="L2608" s="297">
        <v>28.11</v>
      </c>
      <c r="O2608" s="40"/>
      <c r="P2608" s="40"/>
      <c r="Q2608" s="40"/>
      <c r="R2608" s="40"/>
      <c r="S2608" s="40"/>
      <c r="T2608" s="40"/>
      <c r="U2608" s="40"/>
      <c r="V2608" s="40"/>
      <c r="W2608" s="40"/>
      <c r="X2608" s="40"/>
      <c r="Y2608" s="40"/>
    </row>
    <row r="2609" spans="1:25" ht="15" customHeight="1" x14ac:dyDescent="0.2">
      <c r="A2609" s="40"/>
      <c r="B2609" s="274" t="s">
        <v>347</v>
      </c>
      <c r="C2609" s="296" t="s">
        <v>1745</v>
      </c>
      <c r="D2609" s="274" t="s">
        <v>196</v>
      </c>
      <c r="E2609" s="274" t="s">
        <v>3960</v>
      </c>
      <c r="F2609" s="404" t="s">
        <v>348</v>
      </c>
      <c r="G2609" s="404"/>
      <c r="H2609" s="295" t="s">
        <v>44</v>
      </c>
      <c r="I2609" s="298">
        <v>1</v>
      </c>
      <c r="J2609" s="298">
        <v>0</v>
      </c>
      <c r="K2609" s="297">
        <v>2.4500000000000002</v>
      </c>
      <c r="L2609" s="297">
        <v>2.4500000000000002</v>
      </c>
      <c r="O2609" s="40"/>
      <c r="P2609" s="40"/>
      <c r="Q2609" s="40"/>
      <c r="R2609" s="40"/>
      <c r="S2609" s="40"/>
      <c r="T2609" s="40"/>
      <c r="U2609" s="40"/>
      <c r="V2609" s="40"/>
      <c r="W2609" s="40"/>
      <c r="X2609" s="40"/>
      <c r="Y2609" s="40"/>
    </row>
    <row r="2610" spans="1:25" ht="15" customHeight="1" x14ac:dyDescent="0.2">
      <c r="A2610" s="40"/>
      <c r="B2610" s="274" t="s">
        <v>347</v>
      </c>
      <c r="C2610" s="296" t="s">
        <v>1741</v>
      </c>
      <c r="D2610" s="274" t="s">
        <v>196</v>
      </c>
      <c r="E2610" s="274" t="s">
        <v>3954</v>
      </c>
      <c r="F2610" s="404" t="s">
        <v>348</v>
      </c>
      <c r="G2610" s="404"/>
      <c r="H2610" s="295" t="s">
        <v>65</v>
      </c>
      <c r="I2610" s="298">
        <v>0.15</v>
      </c>
      <c r="J2610" s="298">
        <v>0</v>
      </c>
      <c r="K2610" s="297">
        <v>18.14</v>
      </c>
      <c r="L2610" s="297">
        <v>2.72</v>
      </c>
      <c r="O2610" s="40"/>
      <c r="P2610" s="40"/>
      <c r="Q2610" s="40"/>
      <c r="R2610" s="40"/>
      <c r="S2610" s="40"/>
      <c r="T2610" s="40"/>
      <c r="U2610" s="40"/>
      <c r="V2610" s="40"/>
      <c r="W2610" s="40"/>
      <c r="X2610" s="40"/>
      <c r="Y2610" s="40"/>
    </row>
    <row r="2611" spans="1:25" ht="15" customHeight="1" x14ac:dyDescent="0.2">
      <c r="A2611" s="40"/>
      <c r="B2611" s="275"/>
      <c r="C2611" s="275"/>
      <c r="D2611" s="275"/>
      <c r="E2611" s="275"/>
      <c r="F2611" s="275"/>
      <c r="G2611" s="275" t="s">
        <v>331</v>
      </c>
      <c r="H2611" s="302">
        <v>47.39</v>
      </c>
      <c r="I2611" s="275" t="s">
        <v>332</v>
      </c>
      <c r="J2611" s="302">
        <v>0</v>
      </c>
      <c r="K2611" s="275" t="s">
        <v>333</v>
      </c>
      <c r="L2611" s="302">
        <v>47.39</v>
      </c>
      <c r="O2611" s="40"/>
      <c r="P2611" s="40"/>
      <c r="Q2611" s="40"/>
      <c r="R2611" s="40"/>
      <c r="S2611" s="40"/>
      <c r="T2611" s="40"/>
      <c r="U2611" s="40"/>
      <c r="V2611" s="40"/>
      <c r="W2611" s="40"/>
      <c r="X2611" s="40"/>
      <c r="Y2611" s="40"/>
    </row>
    <row r="2612" spans="1:25" ht="15" customHeight="1" thickBot="1" x14ac:dyDescent="0.25">
      <c r="A2612" s="40"/>
      <c r="B2612" s="275"/>
      <c r="C2612" s="275"/>
      <c r="D2612" s="275"/>
      <c r="E2612" s="275"/>
      <c r="F2612" s="275"/>
      <c r="G2612" s="275" t="s">
        <v>334</v>
      </c>
      <c r="H2612" s="302">
        <v>18</v>
      </c>
      <c r="I2612" s="409"/>
      <c r="J2612" s="409" t="s">
        <v>335</v>
      </c>
      <c r="K2612" s="275"/>
      <c r="L2612" s="302">
        <v>104.52</v>
      </c>
      <c r="O2612" s="40"/>
      <c r="P2612" s="40"/>
      <c r="Q2612" s="40"/>
      <c r="R2612" s="40"/>
      <c r="S2612" s="40"/>
      <c r="T2612" s="40"/>
      <c r="U2612" s="40"/>
      <c r="V2612" s="40"/>
      <c r="W2612" s="40"/>
      <c r="X2612" s="40"/>
      <c r="Y2612" s="40"/>
    </row>
    <row r="2613" spans="1:25" ht="15" customHeight="1" thickTop="1" x14ac:dyDescent="0.2">
      <c r="A2613" s="40"/>
      <c r="B2613" s="289"/>
      <c r="C2613" s="289"/>
      <c r="D2613" s="289"/>
      <c r="E2613" s="289"/>
      <c r="F2613" s="289"/>
      <c r="G2613" s="289"/>
      <c r="H2613" s="289"/>
      <c r="I2613" s="289"/>
      <c r="J2613" s="289"/>
      <c r="K2613" s="289"/>
      <c r="L2613" s="289"/>
      <c r="O2613" s="40"/>
      <c r="P2613" s="40"/>
      <c r="Q2613" s="40"/>
      <c r="R2613" s="40"/>
      <c r="S2613" s="40"/>
      <c r="T2613" s="40"/>
      <c r="U2613" s="40"/>
      <c r="V2613" s="40"/>
      <c r="W2613" s="40"/>
      <c r="X2613" s="40"/>
      <c r="Y2613" s="40"/>
    </row>
    <row r="2614" spans="1:25" ht="15" customHeight="1" x14ac:dyDescent="0.2">
      <c r="A2614" s="40"/>
      <c r="B2614" s="276" t="s">
        <v>2862</v>
      </c>
      <c r="C2614" s="277" t="s">
        <v>28</v>
      </c>
      <c r="D2614" s="276" t="s">
        <v>29</v>
      </c>
      <c r="E2614" s="276" t="s">
        <v>30</v>
      </c>
      <c r="F2614" s="405" t="s">
        <v>318</v>
      </c>
      <c r="G2614" s="405"/>
      <c r="H2614" s="284" t="s">
        <v>31</v>
      </c>
      <c r="I2614" s="277" t="s">
        <v>32</v>
      </c>
      <c r="J2614" s="277" t="s">
        <v>2407</v>
      </c>
      <c r="K2614" s="277" t="s">
        <v>33</v>
      </c>
      <c r="L2614" s="277" t="s">
        <v>35</v>
      </c>
      <c r="O2614" s="40"/>
      <c r="P2614" s="40"/>
      <c r="Q2614" s="40"/>
      <c r="R2614" s="40"/>
      <c r="S2614" s="40"/>
      <c r="T2614" s="40"/>
      <c r="U2614" s="40"/>
      <c r="V2614" s="40"/>
      <c r="W2614" s="40"/>
      <c r="X2614" s="40"/>
      <c r="Y2614" s="40"/>
    </row>
    <row r="2615" spans="1:25" ht="15" customHeight="1" x14ac:dyDescent="0.2">
      <c r="A2615" s="40"/>
      <c r="B2615" s="273" t="s">
        <v>319</v>
      </c>
      <c r="C2615" s="286" t="s">
        <v>1577</v>
      </c>
      <c r="D2615" s="273" t="s">
        <v>196</v>
      </c>
      <c r="E2615" s="273" t="s">
        <v>3961</v>
      </c>
      <c r="F2615" s="403">
        <v>46.01</v>
      </c>
      <c r="G2615" s="403"/>
      <c r="H2615" s="285" t="s">
        <v>55</v>
      </c>
      <c r="I2615" s="288">
        <v>1</v>
      </c>
      <c r="J2615" s="287"/>
      <c r="K2615" s="287">
        <v>49.31</v>
      </c>
      <c r="L2615" s="287">
        <v>49.31</v>
      </c>
      <c r="O2615" s="40"/>
      <c r="P2615" s="40"/>
      <c r="Q2615" s="40"/>
      <c r="R2615" s="40"/>
      <c r="S2615" s="40"/>
      <c r="T2615" s="40"/>
      <c r="U2615" s="40"/>
      <c r="V2615" s="40"/>
      <c r="W2615" s="40"/>
      <c r="X2615" s="40"/>
      <c r="Y2615" s="40"/>
    </row>
    <row r="2616" spans="1:25" ht="15" customHeight="1" x14ac:dyDescent="0.2">
      <c r="A2616" s="40"/>
      <c r="B2616" s="274" t="s">
        <v>347</v>
      </c>
      <c r="C2616" s="296" t="s">
        <v>1747</v>
      </c>
      <c r="D2616" s="274" t="s">
        <v>196</v>
      </c>
      <c r="E2616" s="274" t="s">
        <v>3962</v>
      </c>
      <c r="F2616" s="404" t="s">
        <v>348</v>
      </c>
      <c r="G2616" s="404"/>
      <c r="H2616" s="295" t="s">
        <v>44</v>
      </c>
      <c r="I2616" s="298">
        <v>7.0000000000000007E-2</v>
      </c>
      <c r="J2616" s="298">
        <v>0</v>
      </c>
      <c r="K2616" s="297">
        <v>2</v>
      </c>
      <c r="L2616" s="297">
        <v>0.14000000000000001</v>
      </c>
      <c r="O2616" s="40"/>
      <c r="P2616" s="40"/>
      <c r="Q2616" s="40"/>
      <c r="R2616" s="40"/>
      <c r="S2616" s="40"/>
      <c r="T2616" s="40"/>
      <c r="U2616" s="40"/>
      <c r="V2616" s="40"/>
      <c r="W2616" s="40"/>
      <c r="X2616" s="40"/>
      <c r="Y2616" s="40"/>
    </row>
    <row r="2617" spans="1:25" ht="15" customHeight="1" x14ac:dyDescent="0.2">
      <c r="A2617" s="40"/>
      <c r="B2617" s="274" t="s">
        <v>347</v>
      </c>
      <c r="C2617" s="296" t="s">
        <v>1746</v>
      </c>
      <c r="D2617" s="274" t="s">
        <v>196</v>
      </c>
      <c r="E2617" s="274" t="s">
        <v>3963</v>
      </c>
      <c r="F2617" s="404" t="s">
        <v>348</v>
      </c>
      <c r="G2617" s="404"/>
      <c r="H2617" s="295" t="s">
        <v>65</v>
      </c>
      <c r="I2617" s="298">
        <v>5.0000000000000001E-3</v>
      </c>
      <c r="J2617" s="298">
        <v>0</v>
      </c>
      <c r="K2617" s="297">
        <v>71.61</v>
      </c>
      <c r="L2617" s="297">
        <v>0.35</v>
      </c>
      <c r="O2617" s="40"/>
      <c r="P2617" s="40"/>
      <c r="Q2617" s="40"/>
      <c r="R2617" s="40"/>
      <c r="S2617" s="40"/>
      <c r="T2617" s="40"/>
      <c r="U2617" s="40"/>
      <c r="V2617" s="40"/>
      <c r="W2617" s="40"/>
      <c r="X2617" s="40"/>
      <c r="Y2617" s="40"/>
    </row>
    <row r="2618" spans="1:25" ht="15" customHeight="1" x14ac:dyDescent="0.2">
      <c r="A2618" s="40"/>
      <c r="B2618" s="274" t="s">
        <v>347</v>
      </c>
      <c r="C2618" s="296" t="s">
        <v>1739</v>
      </c>
      <c r="D2618" s="274" t="s">
        <v>196</v>
      </c>
      <c r="E2618" s="274" t="s">
        <v>3953</v>
      </c>
      <c r="F2618" s="404" t="s">
        <v>348</v>
      </c>
      <c r="G2618" s="404"/>
      <c r="H2618" s="295" t="s">
        <v>465</v>
      </c>
      <c r="I2618" s="298">
        <v>7.0000000000000001E-3</v>
      </c>
      <c r="J2618" s="298">
        <v>0</v>
      </c>
      <c r="K2618" s="297">
        <v>45.73</v>
      </c>
      <c r="L2618" s="297">
        <v>0.32</v>
      </c>
      <c r="O2618" s="40"/>
      <c r="P2618" s="40"/>
      <c r="Q2618" s="40"/>
      <c r="R2618" s="40"/>
      <c r="S2618" s="40"/>
      <c r="T2618" s="40"/>
      <c r="U2618" s="40"/>
      <c r="V2618" s="40"/>
      <c r="W2618" s="40"/>
      <c r="X2618" s="40"/>
      <c r="Y2618" s="40"/>
    </row>
    <row r="2619" spans="1:25" ht="15" customHeight="1" x14ac:dyDescent="0.2">
      <c r="A2619" s="40"/>
      <c r="B2619" s="274" t="s">
        <v>347</v>
      </c>
      <c r="C2619" s="296" t="s">
        <v>1748</v>
      </c>
      <c r="D2619" s="274" t="s">
        <v>196</v>
      </c>
      <c r="E2619" s="274" t="s">
        <v>3964</v>
      </c>
      <c r="F2619" s="404" t="s">
        <v>348</v>
      </c>
      <c r="G2619" s="404"/>
      <c r="H2619" s="295" t="s">
        <v>55</v>
      </c>
      <c r="I2619" s="298">
        <v>1.5</v>
      </c>
      <c r="J2619" s="298">
        <v>0</v>
      </c>
      <c r="K2619" s="297">
        <v>14.78</v>
      </c>
      <c r="L2619" s="297">
        <v>22.17</v>
      </c>
      <c r="O2619" s="40"/>
      <c r="P2619" s="40"/>
      <c r="Q2619" s="40"/>
      <c r="R2619" s="40"/>
      <c r="S2619" s="40"/>
      <c r="T2619" s="40"/>
      <c r="U2619" s="40"/>
      <c r="V2619" s="40"/>
      <c r="W2619" s="40"/>
      <c r="X2619" s="40"/>
      <c r="Y2619" s="40"/>
    </row>
    <row r="2620" spans="1:25" ht="15" customHeight="1" x14ac:dyDescent="0.2">
      <c r="A2620" s="40"/>
      <c r="B2620" s="274" t="s">
        <v>347</v>
      </c>
      <c r="C2620" s="296" t="s">
        <v>1684</v>
      </c>
      <c r="D2620" s="274" t="s">
        <v>196</v>
      </c>
      <c r="E2620" s="274" t="s">
        <v>3779</v>
      </c>
      <c r="F2620" s="404" t="s">
        <v>586</v>
      </c>
      <c r="G2620" s="404"/>
      <c r="H2620" s="295" t="s">
        <v>325</v>
      </c>
      <c r="I2620" s="298">
        <v>0.5</v>
      </c>
      <c r="J2620" s="298">
        <v>0</v>
      </c>
      <c r="K2620" s="297">
        <v>31.24</v>
      </c>
      <c r="L2620" s="297">
        <v>15.62</v>
      </c>
      <c r="O2620" s="40"/>
      <c r="P2620" s="40"/>
      <c r="Q2620" s="40"/>
      <c r="R2620" s="40"/>
      <c r="S2620" s="40"/>
      <c r="T2620" s="40"/>
      <c r="U2620" s="40"/>
      <c r="V2620" s="40"/>
      <c r="W2620" s="40"/>
      <c r="X2620" s="40"/>
      <c r="Y2620" s="40"/>
    </row>
    <row r="2621" spans="1:25" ht="15" customHeight="1" x14ac:dyDescent="0.2">
      <c r="A2621" s="40"/>
      <c r="B2621" s="274" t="s">
        <v>347</v>
      </c>
      <c r="C2621" s="296" t="s">
        <v>1685</v>
      </c>
      <c r="D2621" s="274" t="s">
        <v>196</v>
      </c>
      <c r="E2621" s="274" t="s">
        <v>3781</v>
      </c>
      <c r="F2621" s="404" t="s">
        <v>586</v>
      </c>
      <c r="G2621" s="404"/>
      <c r="H2621" s="295" t="s">
        <v>325</v>
      </c>
      <c r="I2621" s="298">
        <v>0.5</v>
      </c>
      <c r="J2621" s="298">
        <v>0</v>
      </c>
      <c r="K2621" s="297">
        <v>21.43</v>
      </c>
      <c r="L2621" s="297">
        <v>10.71</v>
      </c>
      <c r="O2621" s="40"/>
      <c r="P2621" s="40"/>
      <c r="Q2621" s="40"/>
      <c r="R2621" s="40"/>
      <c r="S2621" s="40"/>
      <c r="T2621" s="40"/>
      <c r="U2621" s="40"/>
      <c r="V2621" s="40"/>
      <c r="W2621" s="40"/>
      <c r="X2621" s="40"/>
      <c r="Y2621" s="40"/>
    </row>
    <row r="2622" spans="1:25" ht="15" customHeight="1" x14ac:dyDescent="0.2">
      <c r="A2622" s="40"/>
      <c r="B2622" s="275"/>
      <c r="C2622" s="275"/>
      <c r="D2622" s="275"/>
      <c r="E2622" s="275"/>
      <c r="F2622" s="275"/>
      <c r="G2622" s="275" t="s">
        <v>331</v>
      </c>
      <c r="H2622" s="302">
        <v>26.33</v>
      </c>
      <c r="I2622" s="275" t="s">
        <v>332</v>
      </c>
      <c r="J2622" s="302">
        <v>0</v>
      </c>
      <c r="K2622" s="275" t="s">
        <v>333</v>
      </c>
      <c r="L2622" s="302">
        <v>26.33</v>
      </c>
      <c r="O2622" s="40"/>
      <c r="P2622" s="40"/>
      <c r="Q2622" s="40"/>
      <c r="R2622" s="40"/>
      <c r="S2622" s="40"/>
      <c r="T2622" s="40"/>
      <c r="U2622" s="40"/>
      <c r="V2622" s="40"/>
      <c r="W2622" s="40"/>
      <c r="X2622" s="40"/>
      <c r="Y2622" s="40"/>
    </row>
    <row r="2623" spans="1:25" ht="15" customHeight="1" thickBot="1" x14ac:dyDescent="0.25">
      <c r="A2623" s="40"/>
      <c r="B2623" s="275"/>
      <c r="C2623" s="275"/>
      <c r="D2623" s="275"/>
      <c r="E2623" s="275"/>
      <c r="F2623" s="275"/>
      <c r="G2623" s="275" t="s">
        <v>334</v>
      </c>
      <c r="H2623" s="302">
        <v>10.26</v>
      </c>
      <c r="I2623" s="409"/>
      <c r="J2623" s="409" t="s">
        <v>335</v>
      </c>
      <c r="K2623" s="275"/>
      <c r="L2623" s="302">
        <v>59.57</v>
      </c>
      <c r="O2623" s="40"/>
      <c r="P2623" s="40"/>
      <c r="Q2623" s="40"/>
      <c r="R2623" s="40"/>
      <c r="S2623" s="40"/>
      <c r="T2623" s="40"/>
      <c r="U2623" s="40"/>
      <c r="V2623" s="40"/>
      <c r="W2623" s="40"/>
      <c r="X2623" s="40"/>
      <c r="Y2623" s="40"/>
    </row>
    <row r="2624" spans="1:25" ht="15" customHeight="1" thickTop="1" x14ac:dyDescent="0.2">
      <c r="A2624" s="40"/>
      <c r="B2624" s="289"/>
      <c r="C2624" s="289"/>
      <c r="D2624" s="289"/>
      <c r="E2624" s="289"/>
      <c r="F2624" s="289"/>
      <c r="G2624" s="289"/>
      <c r="H2624" s="289"/>
      <c r="I2624" s="289"/>
      <c r="J2624" s="289"/>
      <c r="K2624" s="289"/>
      <c r="L2624" s="289"/>
      <c r="O2624" s="40"/>
      <c r="P2624" s="40"/>
      <c r="Q2624" s="40"/>
      <c r="R2624" s="40"/>
      <c r="S2624" s="40"/>
      <c r="T2624" s="40"/>
      <c r="U2624" s="40"/>
      <c r="V2624" s="40"/>
      <c r="W2624" s="40"/>
      <c r="X2624" s="40"/>
      <c r="Y2624" s="40"/>
    </row>
    <row r="2625" spans="1:25" ht="15" customHeight="1" x14ac:dyDescent="0.2">
      <c r="A2625" s="40"/>
      <c r="B2625" s="276" t="s">
        <v>2863</v>
      </c>
      <c r="C2625" s="277" t="s">
        <v>28</v>
      </c>
      <c r="D2625" s="276" t="s">
        <v>29</v>
      </c>
      <c r="E2625" s="276" t="s">
        <v>30</v>
      </c>
      <c r="F2625" s="405" t="s">
        <v>318</v>
      </c>
      <c r="G2625" s="405"/>
      <c r="H2625" s="284" t="s">
        <v>31</v>
      </c>
      <c r="I2625" s="277" t="s">
        <v>32</v>
      </c>
      <c r="J2625" s="277" t="s">
        <v>2407</v>
      </c>
      <c r="K2625" s="277" t="s">
        <v>33</v>
      </c>
      <c r="L2625" s="277" t="s">
        <v>35</v>
      </c>
      <c r="O2625" s="40"/>
      <c r="P2625" s="40"/>
      <c r="Q2625" s="40"/>
      <c r="R2625" s="40"/>
      <c r="S2625" s="40"/>
      <c r="T2625" s="40"/>
      <c r="U2625" s="40"/>
      <c r="V2625" s="40"/>
      <c r="W2625" s="40"/>
      <c r="X2625" s="40"/>
      <c r="Y2625" s="40"/>
    </row>
    <row r="2626" spans="1:25" ht="15" customHeight="1" x14ac:dyDescent="0.2">
      <c r="A2626" s="40"/>
      <c r="B2626" s="273" t="s">
        <v>319</v>
      </c>
      <c r="C2626" s="286" t="s">
        <v>1578</v>
      </c>
      <c r="D2626" s="273" t="s">
        <v>196</v>
      </c>
      <c r="E2626" s="273" t="s">
        <v>3965</v>
      </c>
      <c r="F2626" s="403">
        <v>46.02</v>
      </c>
      <c r="G2626" s="403"/>
      <c r="H2626" s="285" t="s">
        <v>55</v>
      </c>
      <c r="I2626" s="288">
        <v>1</v>
      </c>
      <c r="J2626" s="287"/>
      <c r="K2626" s="287">
        <v>38.25</v>
      </c>
      <c r="L2626" s="287">
        <v>38.25</v>
      </c>
      <c r="O2626" s="40"/>
      <c r="P2626" s="40"/>
      <c r="Q2626" s="40"/>
      <c r="R2626" s="40"/>
      <c r="S2626" s="40"/>
      <c r="T2626" s="40"/>
      <c r="U2626" s="40"/>
      <c r="V2626" s="40"/>
      <c r="W2626" s="40"/>
      <c r="X2626" s="40"/>
      <c r="Y2626" s="40"/>
    </row>
    <row r="2627" spans="1:25" ht="15" customHeight="1" x14ac:dyDescent="0.2">
      <c r="A2627" s="40"/>
      <c r="B2627" s="274" t="s">
        <v>347</v>
      </c>
      <c r="C2627" s="296" t="s">
        <v>1747</v>
      </c>
      <c r="D2627" s="274" t="s">
        <v>196</v>
      </c>
      <c r="E2627" s="274" t="s">
        <v>3962</v>
      </c>
      <c r="F2627" s="404" t="s">
        <v>348</v>
      </c>
      <c r="G2627" s="404"/>
      <c r="H2627" s="295" t="s">
        <v>44</v>
      </c>
      <c r="I2627" s="298">
        <v>7.0000000000000007E-2</v>
      </c>
      <c r="J2627" s="298">
        <v>0</v>
      </c>
      <c r="K2627" s="297">
        <v>2</v>
      </c>
      <c r="L2627" s="297">
        <v>0.14000000000000001</v>
      </c>
      <c r="O2627" s="40"/>
      <c r="P2627" s="40"/>
      <c r="Q2627" s="40"/>
      <c r="R2627" s="40"/>
      <c r="S2627" s="40"/>
      <c r="T2627" s="40"/>
      <c r="U2627" s="40"/>
      <c r="V2627" s="40"/>
      <c r="W2627" s="40"/>
      <c r="X2627" s="40"/>
      <c r="Y2627" s="40"/>
    </row>
    <row r="2628" spans="1:25" ht="15" customHeight="1" x14ac:dyDescent="0.2">
      <c r="A2628" s="40"/>
      <c r="B2628" s="274" t="s">
        <v>347</v>
      </c>
      <c r="C2628" s="296" t="s">
        <v>1749</v>
      </c>
      <c r="D2628" s="274" t="s">
        <v>196</v>
      </c>
      <c r="E2628" s="274" t="s">
        <v>3966</v>
      </c>
      <c r="F2628" s="404" t="s">
        <v>348</v>
      </c>
      <c r="G2628" s="404"/>
      <c r="H2628" s="295" t="s">
        <v>55</v>
      </c>
      <c r="I2628" s="298">
        <v>1.5</v>
      </c>
      <c r="J2628" s="298">
        <v>0</v>
      </c>
      <c r="K2628" s="297">
        <v>6.4</v>
      </c>
      <c r="L2628" s="297">
        <v>9.6</v>
      </c>
      <c r="O2628" s="40"/>
      <c r="P2628" s="40"/>
      <c r="Q2628" s="40"/>
      <c r="R2628" s="40"/>
      <c r="S2628" s="40"/>
      <c r="T2628" s="40"/>
      <c r="U2628" s="40"/>
      <c r="V2628" s="40"/>
      <c r="W2628" s="40"/>
      <c r="X2628" s="40"/>
      <c r="Y2628" s="40"/>
    </row>
    <row r="2629" spans="1:25" ht="15" customHeight="1" x14ac:dyDescent="0.2">
      <c r="A2629" s="40"/>
      <c r="B2629" s="274" t="s">
        <v>347</v>
      </c>
      <c r="C2629" s="296" t="s">
        <v>1685</v>
      </c>
      <c r="D2629" s="274" t="s">
        <v>196</v>
      </c>
      <c r="E2629" s="274" t="s">
        <v>3781</v>
      </c>
      <c r="F2629" s="404" t="s">
        <v>586</v>
      </c>
      <c r="G2629" s="404"/>
      <c r="H2629" s="295" t="s">
        <v>325</v>
      </c>
      <c r="I2629" s="298">
        <v>0.5</v>
      </c>
      <c r="J2629" s="298">
        <v>0</v>
      </c>
      <c r="K2629" s="297">
        <v>21.43</v>
      </c>
      <c r="L2629" s="297">
        <v>10.71</v>
      </c>
      <c r="O2629" s="40"/>
      <c r="P2629" s="40"/>
      <c r="Q2629" s="40"/>
      <c r="R2629" s="40"/>
      <c r="S2629" s="40"/>
      <c r="T2629" s="40"/>
      <c r="U2629" s="40"/>
      <c r="V2629" s="40"/>
      <c r="W2629" s="40"/>
      <c r="X2629" s="40"/>
      <c r="Y2629" s="40"/>
    </row>
    <row r="2630" spans="1:25" ht="15" customHeight="1" x14ac:dyDescent="0.2">
      <c r="A2630" s="40"/>
      <c r="B2630" s="274" t="s">
        <v>347</v>
      </c>
      <c r="C2630" s="296" t="s">
        <v>1739</v>
      </c>
      <c r="D2630" s="274" t="s">
        <v>196</v>
      </c>
      <c r="E2630" s="274" t="s">
        <v>3953</v>
      </c>
      <c r="F2630" s="404" t="s">
        <v>348</v>
      </c>
      <c r="G2630" s="404"/>
      <c r="H2630" s="295" t="s">
        <v>465</v>
      </c>
      <c r="I2630" s="298">
        <v>7.0000000000000001E-3</v>
      </c>
      <c r="J2630" s="298">
        <v>0</v>
      </c>
      <c r="K2630" s="297">
        <v>45.73</v>
      </c>
      <c r="L2630" s="297">
        <v>0.32</v>
      </c>
      <c r="O2630" s="40"/>
      <c r="P2630" s="40"/>
      <c r="Q2630" s="40"/>
      <c r="R2630" s="40"/>
      <c r="S2630" s="40"/>
      <c r="T2630" s="40"/>
      <c r="U2630" s="40"/>
      <c r="V2630" s="40"/>
      <c r="W2630" s="40"/>
      <c r="X2630" s="40"/>
      <c r="Y2630" s="40"/>
    </row>
    <row r="2631" spans="1:25" ht="15" customHeight="1" x14ac:dyDescent="0.2">
      <c r="A2631" s="40"/>
      <c r="B2631" s="274" t="s">
        <v>347</v>
      </c>
      <c r="C2631" s="296" t="s">
        <v>1746</v>
      </c>
      <c r="D2631" s="274" t="s">
        <v>196</v>
      </c>
      <c r="E2631" s="274" t="s">
        <v>3963</v>
      </c>
      <c r="F2631" s="404" t="s">
        <v>348</v>
      </c>
      <c r="G2631" s="404"/>
      <c r="H2631" s="295" t="s">
        <v>65</v>
      </c>
      <c r="I2631" s="298">
        <v>5.0000000000000001E-3</v>
      </c>
      <c r="J2631" s="298">
        <v>0</v>
      </c>
      <c r="K2631" s="297">
        <v>71.61</v>
      </c>
      <c r="L2631" s="297">
        <v>0.35</v>
      </c>
      <c r="O2631" s="40"/>
      <c r="P2631" s="40"/>
      <c r="Q2631" s="40"/>
      <c r="R2631" s="40"/>
      <c r="S2631" s="40"/>
      <c r="T2631" s="40"/>
      <c r="U2631" s="40"/>
      <c r="V2631" s="40"/>
      <c r="W2631" s="40"/>
      <c r="X2631" s="40"/>
      <c r="Y2631" s="40"/>
    </row>
    <row r="2632" spans="1:25" ht="15" customHeight="1" x14ac:dyDescent="0.2">
      <c r="A2632" s="40"/>
      <c r="B2632" s="274" t="s">
        <v>347</v>
      </c>
      <c r="C2632" s="296" t="s">
        <v>1750</v>
      </c>
      <c r="D2632" s="274" t="s">
        <v>196</v>
      </c>
      <c r="E2632" s="274" t="s">
        <v>3967</v>
      </c>
      <c r="F2632" s="404" t="s">
        <v>348</v>
      </c>
      <c r="G2632" s="404"/>
      <c r="H2632" s="295" t="s">
        <v>44</v>
      </c>
      <c r="I2632" s="298">
        <v>1</v>
      </c>
      <c r="J2632" s="298">
        <v>0</v>
      </c>
      <c r="K2632" s="297">
        <v>1.51</v>
      </c>
      <c r="L2632" s="297">
        <v>1.51</v>
      </c>
      <c r="O2632" s="40"/>
      <c r="P2632" s="40"/>
      <c r="Q2632" s="40"/>
      <c r="R2632" s="40"/>
      <c r="S2632" s="40"/>
      <c r="T2632" s="40"/>
      <c r="U2632" s="40"/>
      <c r="V2632" s="40"/>
      <c r="W2632" s="40"/>
      <c r="X2632" s="40"/>
      <c r="Y2632" s="40"/>
    </row>
    <row r="2633" spans="1:25" ht="15" customHeight="1" x14ac:dyDescent="0.2">
      <c r="A2633" s="40"/>
      <c r="B2633" s="274" t="s">
        <v>347</v>
      </c>
      <c r="C2633" s="296" t="s">
        <v>1684</v>
      </c>
      <c r="D2633" s="274" t="s">
        <v>196</v>
      </c>
      <c r="E2633" s="274" t="s">
        <v>3779</v>
      </c>
      <c r="F2633" s="404" t="s">
        <v>586</v>
      </c>
      <c r="G2633" s="404"/>
      <c r="H2633" s="295" t="s">
        <v>325</v>
      </c>
      <c r="I2633" s="298">
        <v>0.5</v>
      </c>
      <c r="J2633" s="298">
        <v>0</v>
      </c>
      <c r="K2633" s="297">
        <v>31.24</v>
      </c>
      <c r="L2633" s="297">
        <v>15.62</v>
      </c>
      <c r="O2633" s="40"/>
      <c r="P2633" s="40"/>
      <c r="Q2633" s="40"/>
      <c r="R2633" s="40"/>
      <c r="S2633" s="40"/>
      <c r="T2633" s="40"/>
      <c r="U2633" s="40"/>
      <c r="V2633" s="40"/>
      <c r="W2633" s="40"/>
      <c r="X2633" s="40"/>
      <c r="Y2633" s="40"/>
    </row>
    <row r="2634" spans="1:25" ht="15" customHeight="1" x14ac:dyDescent="0.2">
      <c r="A2634" s="40"/>
      <c r="B2634" s="275"/>
      <c r="C2634" s="275"/>
      <c r="D2634" s="275"/>
      <c r="E2634" s="275"/>
      <c r="F2634" s="275"/>
      <c r="G2634" s="275" t="s">
        <v>331</v>
      </c>
      <c r="H2634" s="302">
        <v>26.33</v>
      </c>
      <c r="I2634" s="275" t="s">
        <v>332</v>
      </c>
      <c r="J2634" s="302">
        <v>0</v>
      </c>
      <c r="K2634" s="275" t="s">
        <v>333</v>
      </c>
      <c r="L2634" s="302">
        <v>26.33</v>
      </c>
      <c r="O2634" s="40"/>
      <c r="P2634" s="40"/>
      <c r="Q2634" s="40"/>
      <c r="R2634" s="40"/>
      <c r="S2634" s="40"/>
      <c r="T2634" s="40"/>
      <c r="U2634" s="40"/>
      <c r="V2634" s="40"/>
      <c r="W2634" s="40"/>
      <c r="X2634" s="40"/>
      <c r="Y2634" s="40"/>
    </row>
    <row r="2635" spans="1:25" ht="15" customHeight="1" thickBot="1" x14ac:dyDescent="0.25">
      <c r="A2635" s="40"/>
      <c r="B2635" s="275"/>
      <c r="C2635" s="275"/>
      <c r="D2635" s="275"/>
      <c r="E2635" s="275"/>
      <c r="F2635" s="275"/>
      <c r="G2635" s="275" t="s">
        <v>334</v>
      </c>
      <c r="H2635" s="302">
        <v>7.95</v>
      </c>
      <c r="I2635" s="409"/>
      <c r="J2635" s="409" t="s">
        <v>335</v>
      </c>
      <c r="K2635" s="275"/>
      <c r="L2635" s="302">
        <v>46.2</v>
      </c>
      <c r="O2635" s="40"/>
      <c r="P2635" s="40"/>
      <c r="Q2635" s="40"/>
      <c r="R2635" s="40"/>
      <c r="S2635" s="40"/>
      <c r="T2635" s="40"/>
      <c r="U2635" s="40"/>
      <c r="V2635" s="40"/>
      <c r="W2635" s="40"/>
      <c r="X2635" s="40"/>
      <c r="Y2635" s="40"/>
    </row>
    <row r="2636" spans="1:25" ht="15" customHeight="1" thickTop="1" x14ac:dyDescent="0.2">
      <c r="A2636" s="40"/>
      <c r="B2636" s="289"/>
      <c r="C2636" s="289"/>
      <c r="D2636" s="289"/>
      <c r="E2636" s="289"/>
      <c r="F2636" s="289"/>
      <c r="G2636" s="289"/>
      <c r="H2636" s="289"/>
      <c r="I2636" s="289"/>
      <c r="J2636" s="289"/>
      <c r="K2636" s="289"/>
      <c r="L2636" s="289"/>
      <c r="O2636" s="40"/>
      <c r="P2636" s="40"/>
      <c r="Q2636" s="40"/>
      <c r="R2636" s="40"/>
      <c r="S2636" s="40"/>
      <c r="T2636" s="40"/>
      <c r="U2636" s="40"/>
      <c r="V2636" s="40"/>
      <c r="W2636" s="40"/>
      <c r="X2636" s="40"/>
      <c r="Y2636" s="40"/>
    </row>
    <row r="2637" spans="1:25" ht="15" customHeight="1" x14ac:dyDescent="0.2">
      <c r="A2637" s="40"/>
      <c r="B2637" s="276" t="s">
        <v>2864</v>
      </c>
      <c r="C2637" s="277" t="s">
        <v>28</v>
      </c>
      <c r="D2637" s="276" t="s">
        <v>29</v>
      </c>
      <c r="E2637" s="276" t="s">
        <v>30</v>
      </c>
      <c r="F2637" s="405" t="s">
        <v>318</v>
      </c>
      <c r="G2637" s="405"/>
      <c r="H2637" s="284" t="s">
        <v>31</v>
      </c>
      <c r="I2637" s="277" t="s">
        <v>32</v>
      </c>
      <c r="J2637" s="277" t="s">
        <v>2407</v>
      </c>
      <c r="K2637" s="277" t="s">
        <v>33</v>
      </c>
      <c r="L2637" s="277" t="s">
        <v>35</v>
      </c>
      <c r="O2637" s="40"/>
      <c r="P2637" s="40"/>
      <c r="Q2637" s="40"/>
      <c r="R2637" s="40"/>
      <c r="S2637" s="40"/>
      <c r="T2637" s="40"/>
      <c r="U2637" s="40"/>
      <c r="V2637" s="40"/>
      <c r="W2637" s="40"/>
      <c r="X2637" s="40"/>
      <c r="Y2637" s="40"/>
    </row>
    <row r="2638" spans="1:25" ht="15" customHeight="1" x14ac:dyDescent="0.2">
      <c r="A2638" s="40"/>
      <c r="B2638" s="273" t="s">
        <v>319</v>
      </c>
      <c r="C2638" s="286" t="s">
        <v>1579</v>
      </c>
      <c r="D2638" s="273" t="s">
        <v>196</v>
      </c>
      <c r="E2638" s="273" t="s">
        <v>3968</v>
      </c>
      <c r="F2638" s="403">
        <v>46.03</v>
      </c>
      <c r="G2638" s="403"/>
      <c r="H2638" s="285" t="s">
        <v>55</v>
      </c>
      <c r="I2638" s="288">
        <v>1</v>
      </c>
      <c r="J2638" s="287"/>
      <c r="K2638" s="287">
        <v>45.01</v>
      </c>
      <c r="L2638" s="287">
        <v>45.01</v>
      </c>
      <c r="O2638" s="40"/>
      <c r="P2638" s="40"/>
      <c r="Q2638" s="40"/>
      <c r="R2638" s="40"/>
      <c r="S2638" s="40"/>
      <c r="T2638" s="40"/>
      <c r="U2638" s="40"/>
      <c r="V2638" s="40"/>
      <c r="W2638" s="40"/>
      <c r="X2638" s="40"/>
      <c r="Y2638" s="40"/>
    </row>
    <row r="2639" spans="1:25" ht="15" customHeight="1" x14ac:dyDescent="0.2">
      <c r="A2639" s="40"/>
      <c r="B2639" s="274" t="s">
        <v>347</v>
      </c>
      <c r="C2639" s="296" t="s">
        <v>1684</v>
      </c>
      <c r="D2639" s="274" t="s">
        <v>196</v>
      </c>
      <c r="E2639" s="274" t="s">
        <v>3779</v>
      </c>
      <c r="F2639" s="404" t="s">
        <v>586</v>
      </c>
      <c r="G2639" s="404"/>
      <c r="H2639" s="295" t="s">
        <v>325</v>
      </c>
      <c r="I2639" s="298">
        <v>0.5</v>
      </c>
      <c r="J2639" s="298">
        <v>0</v>
      </c>
      <c r="K2639" s="297">
        <v>31.24</v>
      </c>
      <c r="L2639" s="297">
        <v>15.62</v>
      </c>
      <c r="O2639" s="40"/>
      <c r="P2639" s="40"/>
      <c r="Q2639" s="40"/>
      <c r="R2639" s="40"/>
      <c r="S2639" s="40"/>
      <c r="T2639" s="40"/>
      <c r="U2639" s="40"/>
      <c r="V2639" s="40"/>
      <c r="W2639" s="40"/>
      <c r="X2639" s="40"/>
      <c r="Y2639" s="40"/>
    </row>
    <row r="2640" spans="1:25" ht="15" customHeight="1" x14ac:dyDescent="0.2">
      <c r="A2640" s="40"/>
      <c r="B2640" s="274" t="s">
        <v>347</v>
      </c>
      <c r="C2640" s="296" t="s">
        <v>1739</v>
      </c>
      <c r="D2640" s="274" t="s">
        <v>196</v>
      </c>
      <c r="E2640" s="274" t="s">
        <v>3953</v>
      </c>
      <c r="F2640" s="404" t="s">
        <v>348</v>
      </c>
      <c r="G2640" s="404"/>
      <c r="H2640" s="295" t="s">
        <v>465</v>
      </c>
      <c r="I2640" s="298">
        <v>7.0000000000000001E-3</v>
      </c>
      <c r="J2640" s="298">
        <v>0</v>
      </c>
      <c r="K2640" s="297">
        <v>45.73</v>
      </c>
      <c r="L2640" s="297">
        <v>0.32</v>
      </c>
      <c r="O2640" s="40"/>
      <c r="P2640" s="40"/>
      <c r="Q2640" s="40"/>
      <c r="R2640" s="40"/>
      <c r="S2640" s="40"/>
      <c r="T2640" s="40"/>
      <c r="U2640" s="40"/>
      <c r="V2640" s="40"/>
      <c r="W2640" s="40"/>
      <c r="X2640" s="40"/>
      <c r="Y2640" s="40"/>
    </row>
    <row r="2641" spans="1:25" ht="15" customHeight="1" x14ac:dyDescent="0.2">
      <c r="A2641" s="40"/>
      <c r="B2641" s="274" t="s">
        <v>347</v>
      </c>
      <c r="C2641" s="296" t="s">
        <v>1685</v>
      </c>
      <c r="D2641" s="274" t="s">
        <v>196</v>
      </c>
      <c r="E2641" s="274" t="s">
        <v>3781</v>
      </c>
      <c r="F2641" s="404" t="s">
        <v>586</v>
      </c>
      <c r="G2641" s="404"/>
      <c r="H2641" s="295" t="s">
        <v>325</v>
      </c>
      <c r="I2641" s="298">
        <v>0.5</v>
      </c>
      <c r="J2641" s="298">
        <v>0</v>
      </c>
      <c r="K2641" s="297">
        <v>21.43</v>
      </c>
      <c r="L2641" s="297">
        <v>10.71</v>
      </c>
      <c r="O2641" s="40"/>
      <c r="P2641" s="40"/>
      <c r="Q2641" s="40"/>
      <c r="R2641" s="40"/>
      <c r="S2641" s="40"/>
      <c r="T2641" s="40"/>
      <c r="U2641" s="40"/>
      <c r="V2641" s="40"/>
      <c r="W2641" s="40"/>
      <c r="X2641" s="40"/>
      <c r="Y2641" s="40"/>
    </row>
    <row r="2642" spans="1:25" ht="15" customHeight="1" x14ac:dyDescent="0.2">
      <c r="A2642" s="40"/>
      <c r="B2642" s="274" t="s">
        <v>347</v>
      </c>
      <c r="C2642" s="296" t="s">
        <v>1747</v>
      </c>
      <c r="D2642" s="274" t="s">
        <v>196</v>
      </c>
      <c r="E2642" s="274" t="s">
        <v>3962</v>
      </c>
      <c r="F2642" s="404" t="s">
        <v>348</v>
      </c>
      <c r="G2642" s="404"/>
      <c r="H2642" s="295" t="s">
        <v>44</v>
      </c>
      <c r="I2642" s="298">
        <v>7.0000000000000007E-2</v>
      </c>
      <c r="J2642" s="298">
        <v>0</v>
      </c>
      <c r="K2642" s="297">
        <v>2</v>
      </c>
      <c r="L2642" s="297">
        <v>0.14000000000000001</v>
      </c>
      <c r="O2642" s="40"/>
      <c r="P2642" s="40"/>
      <c r="Q2642" s="40"/>
      <c r="R2642" s="40"/>
      <c r="S2642" s="40"/>
      <c r="T2642" s="40"/>
      <c r="U2642" s="40"/>
      <c r="V2642" s="40"/>
      <c r="W2642" s="40"/>
      <c r="X2642" s="40"/>
      <c r="Y2642" s="40"/>
    </row>
    <row r="2643" spans="1:25" ht="15" customHeight="1" x14ac:dyDescent="0.2">
      <c r="A2643" s="40"/>
      <c r="B2643" s="274" t="s">
        <v>347</v>
      </c>
      <c r="C2643" s="296" t="s">
        <v>1751</v>
      </c>
      <c r="D2643" s="274" t="s">
        <v>196</v>
      </c>
      <c r="E2643" s="274" t="s">
        <v>3969</v>
      </c>
      <c r="F2643" s="404" t="s">
        <v>348</v>
      </c>
      <c r="G2643" s="404"/>
      <c r="H2643" s="295" t="s">
        <v>55</v>
      </c>
      <c r="I2643" s="298">
        <v>1.5</v>
      </c>
      <c r="J2643" s="298">
        <v>0</v>
      </c>
      <c r="K2643" s="297">
        <v>10.91</v>
      </c>
      <c r="L2643" s="297">
        <v>16.36</v>
      </c>
      <c r="O2643" s="40"/>
      <c r="P2643" s="40"/>
      <c r="Q2643" s="40"/>
      <c r="R2643" s="40"/>
      <c r="S2643" s="40"/>
      <c r="T2643" s="40"/>
      <c r="U2643" s="40"/>
      <c r="V2643" s="40"/>
      <c r="W2643" s="40"/>
      <c r="X2643" s="40"/>
      <c r="Y2643" s="40"/>
    </row>
    <row r="2644" spans="1:25" ht="15" customHeight="1" x14ac:dyDescent="0.2">
      <c r="A2644" s="40"/>
      <c r="B2644" s="274" t="s">
        <v>347</v>
      </c>
      <c r="C2644" s="296" t="s">
        <v>1746</v>
      </c>
      <c r="D2644" s="274" t="s">
        <v>196</v>
      </c>
      <c r="E2644" s="274" t="s">
        <v>3963</v>
      </c>
      <c r="F2644" s="404" t="s">
        <v>348</v>
      </c>
      <c r="G2644" s="404"/>
      <c r="H2644" s="295" t="s">
        <v>65</v>
      </c>
      <c r="I2644" s="298">
        <v>5.0000000000000001E-3</v>
      </c>
      <c r="J2644" s="298">
        <v>0</v>
      </c>
      <c r="K2644" s="297">
        <v>71.61</v>
      </c>
      <c r="L2644" s="297">
        <v>0.35</v>
      </c>
      <c r="O2644" s="40"/>
      <c r="P2644" s="40"/>
      <c r="Q2644" s="40"/>
      <c r="R2644" s="40"/>
      <c r="S2644" s="40"/>
      <c r="T2644" s="40"/>
      <c r="U2644" s="40"/>
      <c r="V2644" s="40"/>
      <c r="W2644" s="40"/>
      <c r="X2644" s="40"/>
      <c r="Y2644" s="40"/>
    </row>
    <row r="2645" spans="1:25" ht="15" customHeight="1" x14ac:dyDescent="0.2">
      <c r="A2645" s="40"/>
      <c r="B2645" s="274" t="s">
        <v>347</v>
      </c>
      <c r="C2645" s="296" t="s">
        <v>1750</v>
      </c>
      <c r="D2645" s="274" t="s">
        <v>196</v>
      </c>
      <c r="E2645" s="274" t="s">
        <v>3967</v>
      </c>
      <c r="F2645" s="404" t="s">
        <v>348</v>
      </c>
      <c r="G2645" s="404"/>
      <c r="H2645" s="295" t="s">
        <v>44</v>
      </c>
      <c r="I2645" s="298">
        <v>1</v>
      </c>
      <c r="J2645" s="298">
        <v>0</v>
      </c>
      <c r="K2645" s="297">
        <v>1.51</v>
      </c>
      <c r="L2645" s="297">
        <v>1.51</v>
      </c>
      <c r="O2645" s="40"/>
      <c r="P2645" s="40"/>
      <c r="Q2645" s="40"/>
      <c r="R2645" s="40"/>
      <c r="S2645" s="40"/>
      <c r="T2645" s="40"/>
      <c r="U2645" s="40"/>
      <c r="V2645" s="40"/>
      <c r="W2645" s="40"/>
      <c r="X2645" s="40"/>
      <c r="Y2645" s="40"/>
    </row>
    <row r="2646" spans="1:25" ht="15" customHeight="1" x14ac:dyDescent="0.2">
      <c r="A2646" s="40"/>
      <c r="B2646" s="275"/>
      <c r="C2646" s="275"/>
      <c r="D2646" s="275"/>
      <c r="E2646" s="275"/>
      <c r="F2646" s="275"/>
      <c r="G2646" s="275" t="s">
        <v>331</v>
      </c>
      <c r="H2646" s="302">
        <v>26.33</v>
      </c>
      <c r="I2646" s="275" t="s">
        <v>332</v>
      </c>
      <c r="J2646" s="302">
        <v>0</v>
      </c>
      <c r="K2646" s="275" t="s">
        <v>333</v>
      </c>
      <c r="L2646" s="302">
        <v>26.33</v>
      </c>
      <c r="O2646" s="40"/>
      <c r="P2646" s="40"/>
      <c r="Q2646" s="40"/>
      <c r="R2646" s="40"/>
      <c r="S2646" s="40"/>
      <c r="T2646" s="40"/>
      <c r="U2646" s="40"/>
      <c r="V2646" s="40"/>
      <c r="W2646" s="40"/>
      <c r="X2646" s="40"/>
      <c r="Y2646" s="40"/>
    </row>
    <row r="2647" spans="1:25" ht="15" customHeight="1" thickBot="1" x14ac:dyDescent="0.25">
      <c r="A2647" s="40"/>
      <c r="B2647" s="275"/>
      <c r="C2647" s="275"/>
      <c r="D2647" s="275"/>
      <c r="E2647" s="275"/>
      <c r="F2647" s="275"/>
      <c r="G2647" s="275" t="s">
        <v>334</v>
      </c>
      <c r="H2647" s="302">
        <v>9.36</v>
      </c>
      <c r="I2647" s="409"/>
      <c r="J2647" s="409" t="s">
        <v>335</v>
      </c>
      <c r="K2647" s="275"/>
      <c r="L2647" s="302">
        <v>54.37</v>
      </c>
      <c r="O2647" s="40"/>
      <c r="P2647" s="40"/>
      <c r="Q2647" s="40"/>
      <c r="R2647" s="40"/>
      <c r="S2647" s="40"/>
      <c r="T2647" s="40"/>
      <c r="U2647" s="40"/>
      <c r="V2647" s="40"/>
      <c r="W2647" s="40"/>
      <c r="X2647" s="40"/>
      <c r="Y2647" s="40"/>
    </row>
    <row r="2648" spans="1:25" ht="15" customHeight="1" thickTop="1" x14ac:dyDescent="0.2">
      <c r="A2648" s="40"/>
      <c r="B2648" s="289"/>
      <c r="C2648" s="289"/>
      <c r="D2648" s="289"/>
      <c r="E2648" s="289"/>
      <c r="F2648" s="289"/>
      <c r="G2648" s="289"/>
      <c r="H2648" s="289"/>
      <c r="I2648" s="289"/>
      <c r="J2648" s="289"/>
      <c r="K2648" s="289"/>
      <c r="L2648" s="289"/>
      <c r="O2648" s="40"/>
      <c r="P2648" s="40"/>
      <c r="Q2648" s="40"/>
      <c r="R2648" s="40"/>
      <c r="S2648" s="40"/>
      <c r="T2648" s="40"/>
      <c r="U2648" s="40"/>
      <c r="V2648" s="40"/>
      <c r="W2648" s="40"/>
      <c r="X2648" s="40"/>
      <c r="Y2648" s="40"/>
    </row>
    <row r="2649" spans="1:25" ht="15" customHeight="1" x14ac:dyDescent="0.2">
      <c r="A2649" s="40"/>
      <c r="B2649" s="276" t="s">
        <v>2865</v>
      </c>
      <c r="C2649" s="277" t="s">
        <v>28</v>
      </c>
      <c r="D2649" s="276" t="s">
        <v>29</v>
      </c>
      <c r="E2649" s="276" t="s">
        <v>30</v>
      </c>
      <c r="F2649" s="405" t="s">
        <v>318</v>
      </c>
      <c r="G2649" s="405"/>
      <c r="H2649" s="284" t="s">
        <v>31</v>
      </c>
      <c r="I2649" s="277" t="s">
        <v>32</v>
      </c>
      <c r="J2649" s="277" t="s">
        <v>33</v>
      </c>
      <c r="K2649" s="277" t="s">
        <v>35</v>
      </c>
      <c r="L2649" s="281"/>
      <c r="O2649" s="40"/>
      <c r="P2649" s="40"/>
      <c r="Q2649" s="40"/>
      <c r="R2649" s="40"/>
      <c r="S2649" s="40"/>
      <c r="T2649" s="40"/>
      <c r="U2649" s="40"/>
      <c r="V2649" s="40"/>
      <c r="W2649" s="40"/>
      <c r="X2649" s="40"/>
      <c r="Y2649" s="40"/>
    </row>
    <row r="2650" spans="1:25" ht="15" customHeight="1" x14ac:dyDescent="0.2">
      <c r="A2650" s="40"/>
      <c r="B2650" s="273" t="s">
        <v>319</v>
      </c>
      <c r="C2650" s="286" t="s">
        <v>1580</v>
      </c>
      <c r="D2650" s="273" t="s">
        <v>143</v>
      </c>
      <c r="E2650" s="273" t="s">
        <v>1581</v>
      </c>
      <c r="F2650" s="403" t="s">
        <v>1752</v>
      </c>
      <c r="G2650" s="403"/>
      <c r="H2650" s="285" t="s">
        <v>165</v>
      </c>
      <c r="I2650" s="288">
        <v>1</v>
      </c>
      <c r="J2650" s="287">
        <v>22.02</v>
      </c>
      <c r="K2650" s="287">
        <v>22.02</v>
      </c>
      <c r="L2650" s="281"/>
      <c r="O2650" s="40"/>
      <c r="P2650" s="40"/>
      <c r="Q2650" s="40"/>
      <c r="R2650" s="40"/>
      <c r="S2650" s="40"/>
      <c r="T2650" s="40"/>
      <c r="U2650" s="40"/>
      <c r="V2650" s="40"/>
      <c r="W2650" s="40"/>
      <c r="X2650" s="40"/>
      <c r="Y2650" s="40"/>
    </row>
    <row r="2651" spans="1:25" ht="15" customHeight="1" x14ac:dyDescent="0.2">
      <c r="A2651" s="40"/>
      <c r="B2651" s="276" t="s">
        <v>27</v>
      </c>
      <c r="C2651" s="277" t="s">
        <v>28</v>
      </c>
      <c r="D2651" s="276" t="s">
        <v>29</v>
      </c>
      <c r="E2651" s="276" t="s">
        <v>30</v>
      </c>
      <c r="F2651" s="405" t="s">
        <v>318</v>
      </c>
      <c r="G2651" s="406"/>
      <c r="H2651" s="284" t="s">
        <v>31</v>
      </c>
      <c r="I2651" s="277" t="s">
        <v>32</v>
      </c>
      <c r="J2651" s="277" t="s">
        <v>33</v>
      </c>
      <c r="K2651" s="277" t="s">
        <v>35</v>
      </c>
      <c r="L2651" s="281"/>
      <c r="O2651" s="40"/>
      <c r="P2651" s="40"/>
      <c r="Q2651" s="40"/>
      <c r="R2651" s="40"/>
      <c r="S2651" s="40"/>
      <c r="T2651" s="40"/>
      <c r="U2651" s="40"/>
      <c r="V2651" s="40"/>
      <c r="W2651" s="40"/>
      <c r="X2651" s="40"/>
      <c r="Y2651" s="40"/>
    </row>
    <row r="2652" spans="1:25" ht="15" customHeight="1" x14ac:dyDescent="0.2">
      <c r="A2652" s="40"/>
      <c r="B2652" s="278" t="s">
        <v>319</v>
      </c>
      <c r="C2652" s="291" t="s">
        <v>663</v>
      </c>
      <c r="D2652" s="278" t="s">
        <v>143</v>
      </c>
      <c r="E2652" s="278" t="s">
        <v>664</v>
      </c>
      <c r="F2652" s="407" t="s">
        <v>577</v>
      </c>
      <c r="G2652" s="407"/>
      <c r="H2652" s="290" t="s">
        <v>578</v>
      </c>
      <c r="I2652" s="294">
        <v>0.23</v>
      </c>
      <c r="J2652" s="292" t="s">
        <v>3827</v>
      </c>
      <c r="K2652" s="293" t="s">
        <v>2133</v>
      </c>
      <c r="L2652" s="281"/>
      <c r="O2652" s="40"/>
      <c r="P2652" s="40"/>
      <c r="Q2652" s="40"/>
      <c r="R2652" s="40"/>
      <c r="S2652" s="40"/>
      <c r="T2652" s="40"/>
      <c r="U2652" s="40"/>
      <c r="V2652" s="40"/>
      <c r="W2652" s="40"/>
      <c r="X2652" s="40"/>
      <c r="Y2652" s="40"/>
    </row>
    <row r="2653" spans="1:25" ht="15" customHeight="1" x14ac:dyDescent="0.2">
      <c r="A2653" s="40"/>
      <c r="B2653" s="278" t="s">
        <v>319</v>
      </c>
      <c r="C2653" s="291" t="s">
        <v>575</v>
      </c>
      <c r="D2653" s="278" t="s">
        <v>143</v>
      </c>
      <c r="E2653" s="278" t="s">
        <v>576</v>
      </c>
      <c r="F2653" s="407" t="s">
        <v>577</v>
      </c>
      <c r="G2653" s="407"/>
      <c r="H2653" s="290" t="s">
        <v>578</v>
      </c>
      <c r="I2653" s="294">
        <v>0.23</v>
      </c>
      <c r="J2653" s="292" t="s">
        <v>3684</v>
      </c>
      <c r="K2653" s="293" t="s">
        <v>3970</v>
      </c>
      <c r="L2653" s="281"/>
      <c r="O2653" s="40"/>
      <c r="P2653" s="40"/>
      <c r="Q2653" s="40"/>
      <c r="R2653" s="40"/>
      <c r="S2653" s="40"/>
      <c r="T2653" s="40"/>
      <c r="U2653" s="40"/>
      <c r="V2653" s="40"/>
      <c r="W2653" s="40"/>
      <c r="X2653" s="40"/>
      <c r="Y2653" s="40"/>
    </row>
    <row r="2654" spans="1:25" ht="15" customHeight="1" x14ac:dyDescent="0.2">
      <c r="A2654" s="40"/>
      <c r="B2654" s="274" t="s">
        <v>347</v>
      </c>
      <c r="C2654" s="296" t="s">
        <v>3971</v>
      </c>
      <c r="D2654" s="274" t="s">
        <v>143</v>
      </c>
      <c r="E2654" s="274" t="s">
        <v>1754</v>
      </c>
      <c r="F2654" s="404" t="s">
        <v>348</v>
      </c>
      <c r="G2654" s="404"/>
      <c r="H2654" s="295" t="s">
        <v>1665</v>
      </c>
      <c r="I2654" s="298">
        <v>0.04</v>
      </c>
      <c r="J2654" s="297" t="s">
        <v>3972</v>
      </c>
      <c r="K2654" s="280" t="s">
        <v>2134</v>
      </c>
      <c r="O2654" s="40"/>
      <c r="P2654" s="40"/>
      <c r="Q2654" s="40"/>
      <c r="R2654" s="40"/>
      <c r="S2654" s="40"/>
      <c r="T2654" s="40"/>
      <c r="U2654" s="40"/>
      <c r="V2654" s="40"/>
      <c r="W2654" s="40"/>
      <c r="X2654" s="40"/>
      <c r="Y2654" s="40"/>
    </row>
    <row r="2655" spans="1:25" ht="15" customHeight="1" x14ac:dyDescent="0.2">
      <c r="A2655" s="40"/>
      <c r="B2655" s="274" t="s">
        <v>347</v>
      </c>
      <c r="C2655" s="296" t="s">
        <v>3615</v>
      </c>
      <c r="D2655" s="274" t="s">
        <v>143</v>
      </c>
      <c r="E2655" s="274" t="s">
        <v>2418</v>
      </c>
      <c r="F2655" s="404" t="s">
        <v>586</v>
      </c>
      <c r="G2655" s="404"/>
      <c r="H2655" s="295" t="s">
        <v>578</v>
      </c>
      <c r="I2655" s="298">
        <v>0.23</v>
      </c>
      <c r="J2655" s="297" t="s">
        <v>2419</v>
      </c>
      <c r="K2655" s="280" t="s">
        <v>2592</v>
      </c>
      <c r="O2655" s="40"/>
      <c r="P2655" s="40"/>
      <c r="Q2655" s="40"/>
      <c r="R2655" s="40"/>
      <c r="S2655" s="40"/>
      <c r="T2655" s="40"/>
      <c r="U2655" s="40"/>
      <c r="V2655" s="40"/>
      <c r="W2655" s="40"/>
      <c r="X2655" s="40"/>
      <c r="Y2655" s="40"/>
    </row>
    <row r="2656" spans="1:25" ht="15" customHeight="1" x14ac:dyDescent="0.2">
      <c r="A2656" s="40"/>
      <c r="B2656" s="274" t="s">
        <v>347</v>
      </c>
      <c r="C2656" s="296" t="s">
        <v>3829</v>
      </c>
      <c r="D2656" s="274" t="s">
        <v>143</v>
      </c>
      <c r="E2656" s="274" t="s">
        <v>2552</v>
      </c>
      <c r="F2656" s="404" t="s">
        <v>586</v>
      </c>
      <c r="G2656" s="404"/>
      <c r="H2656" s="295" t="s">
        <v>578</v>
      </c>
      <c r="I2656" s="298">
        <v>0.23</v>
      </c>
      <c r="J2656" s="297" t="s">
        <v>3640</v>
      </c>
      <c r="K2656" s="280" t="s">
        <v>3973</v>
      </c>
      <c r="O2656" s="40"/>
      <c r="P2656" s="40"/>
      <c r="Q2656" s="40"/>
      <c r="R2656" s="40"/>
      <c r="S2656" s="40"/>
      <c r="T2656" s="40"/>
      <c r="U2656" s="40"/>
      <c r="V2656" s="40"/>
      <c r="W2656" s="40"/>
      <c r="X2656" s="40"/>
      <c r="Y2656" s="40"/>
    </row>
    <row r="2657" spans="1:25" ht="15" customHeight="1" x14ac:dyDescent="0.2">
      <c r="A2657" s="40"/>
      <c r="B2657" s="274" t="s">
        <v>347</v>
      </c>
      <c r="C2657" s="296" t="s">
        <v>3974</v>
      </c>
      <c r="D2657" s="274" t="s">
        <v>143</v>
      </c>
      <c r="E2657" s="274" t="s">
        <v>2593</v>
      </c>
      <c r="F2657" s="404" t="s">
        <v>348</v>
      </c>
      <c r="G2657" s="404"/>
      <c r="H2657" s="295" t="s">
        <v>165</v>
      </c>
      <c r="I2657" s="298">
        <v>1</v>
      </c>
      <c r="J2657" s="297" t="s">
        <v>3975</v>
      </c>
      <c r="K2657" s="280" t="s">
        <v>3975</v>
      </c>
      <c r="O2657" s="40"/>
      <c r="P2657" s="40"/>
      <c r="Q2657" s="40"/>
      <c r="R2657" s="40"/>
      <c r="S2657" s="40"/>
      <c r="T2657" s="40"/>
      <c r="U2657" s="40"/>
      <c r="V2657" s="40"/>
      <c r="W2657" s="40"/>
      <c r="X2657" s="40"/>
      <c r="Y2657" s="40"/>
    </row>
    <row r="2658" spans="1:25" ht="15" customHeight="1" x14ac:dyDescent="0.2">
      <c r="A2658" s="40"/>
      <c r="B2658" s="274" t="s">
        <v>347</v>
      </c>
      <c r="C2658" s="296" t="s">
        <v>3976</v>
      </c>
      <c r="D2658" s="274" t="s">
        <v>143</v>
      </c>
      <c r="E2658" s="274" t="s">
        <v>1753</v>
      </c>
      <c r="F2658" s="404" t="s">
        <v>348</v>
      </c>
      <c r="G2658" s="404"/>
      <c r="H2658" s="295" t="s">
        <v>900</v>
      </c>
      <c r="I2658" s="298">
        <v>2.5000000000000001E-2</v>
      </c>
      <c r="J2658" s="297" t="s">
        <v>3977</v>
      </c>
      <c r="K2658" s="280" t="s">
        <v>3978</v>
      </c>
      <c r="O2658" s="40"/>
      <c r="P2658" s="40"/>
      <c r="Q2658" s="40"/>
      <c r="R2658" s="40"/>
      <c r="S2658" s="40"/>
      <c r="T2658" s="40"/>
      <c r="U2658" s="40"/>
      <c r="V2658" s="40"/>
      <c r="W2658" s="40"/>
      <c r="X2658" s="40"/>
      <c r="Y2658" s="40"/>
    </row>
    <row r="2659" spans="1:25" ht="15" customHeight="1" x14ac:dyDescent="0.2">
      <c r="A2659" s="40"/>
      <c r="B2659" s="408" t="s">
        <v>2416</v>
      </c>
      <c r="C2659" s="406"/>
      <c r="D2659" s="406"/>
      <c r="E2659" s="406"/>
      <c r="F2659" s="406"/>
      <c r="G2659" s="406"/>
      <c r="H2659" s="406"/>
      <c r="I2659" s="406"/>
      <c r="J2659" s="406"/>
      <c r="K2659" s="406"/>
      <c r="O2659" s="40"/>
      <c r="P2659" s="40"/>
      <c r="Q2659" s="40"/>
      <c r="R2659" s="40"/>
      <c r="S2659" s="40"/>
      <c r="T2659" s="40"/>
      <c r="U2659" s="40"/>
      <c r="V2659" s="40"/>
      <c r="W2659" s="40"/>
      <c r="X2659" s="40"/>
      <c r="Y2659" s="40"/>
    </row>
    <row r="2660" spans="1:25" ht="15" customHeight="1" x14ac:dyDescent="0.2">
      <c r="A2660" s="40"/>
      <c r="B2660" s="276" t="s">
        <v>27</v>
      </c>
      <c r="C2660" s="277" t="s">
        <v>28</v>
      </c>
      <c r="D2660" s="276" t="s">
        <v>29</v>
      </c>
      <c r="E2660" s="276" t="s">
        <v>30</v>
      </c>
      <c r="F2660" s="405" t="s">
        <v>318</v>
      </c>
      <c r="G2660" s="406"/>
      <c r="H2660" s="284" t="s">
        <v>31</v>
      </c>
      <c r="I2660" s="277" t="s">
        <v>32</v>
      </c>
      <c r="J2660" s="277" t="s">
        <v>33</v>
      </c>
      <c r="K2660" s="277" t="s">
        <v>35</v>
      </c>
      <c r="O2660" s="40"/>
      <c r="P2660" s="40"/>
      <c r="Q2660" s="40"/>
      <c r="R2660" s="40"/>
      <c r="S2660" s="40"/>
      <c r="T2660" s="40"/>
      <c r="U2660" s="40"/>
      <c r="V2660" s="40"/>
      <c r="W2660" s="40"/>
      <c r="X2660" s="40"/>
      <c r="Y2660" s="40"/>
    </row>
    <row r="2661" spans="1:25" ht="15" customHeight="1" x14ac:dyDescent="0.2">
      <c r="A2661" s="40"/>
      <c r="B2661" s="274" t="s">
        <v>347</v>
      </c>
      <c r="C2661" s="296" t="s">
        <v>3586</v>
      </c>
      <c r="D2661" s="274" t="s">
        <v>143</v>
      </c>
      <c r="E2661" s="274" t="s">
        <v>1162</v>
      </c>
      <c r="F2661" s="404" t="s">
        <v>348</v>
      </c>
      <c r="G2661" s="404"/>
      <c r="H2661" s="295" t="s">
        <v>165</v>
      </c>
      <c r="I2661" s="298">
        <v>6.8999999999999997E-5</v>
      </c>
      <c r="J2661" s="297" t="s">
        <v>2140</v>
      </c>
      <c r="K2661" s="280" t="s">
        <v>2117</v>
      </c>
      <c r="O2661" s="40"/>
      <c r="P2661" s="40"/>
      <c r="Q2661" s="40"/>
      <c r="R2661" s="40"/>
      <c r="S2661" s="40"/>
      <c r="T2661" s="40"/>
      <c r="U2661" s="40"/>
      <c r="V2661" s="40"/>
      <c r="W2661" s="40"/>
      <c r="X2661" s="40"/>
      <c r="Y2661" s="40"/>
    </row>
    <row r="2662" spans="1:25" ht="15" customHeight="1" x14ac:dyDescent="0.2">
      <c r="A2662" s="40"/>
      <c r="B2662" s="274" t="s">
        <v>347</v>
      </c>
      <c r="C2662" s="296" t="s">
        <v>3583</v>
      </c>
      <c r="D2662" s="274" t="s">
        <v>143</v>
      </c>
      <c r="E2662" s="274" t="s">
        <v>1158</v>
      </c>
      <c r="F2662" s="404" t="s">
        <v>348</v>
      </c>
      <c r="G2662" s="404"/>
      <c r="H2662" s="295" t="s">
        <v>165</v>
      </c>
      <c r="I2662" s="298">
        <v>4.6828000000000002E-2</v>
      </c>
      <c r="J2662" s="297" t="s">
        <v>1850</v>
      </c>
      <c r="K2662" s="280" t="s">
        <v>3979</v>
      </c>
      <c r="O2662" s="40"/>
      <c r="P2662" s="40"/>
      <c r="Q2662" s="40"/>
      <c r="R2662" s="40"/>
      <c r="S2662" s="40"/>
      <c r="T2662" s="40"/>
      <c r="U2662" s="40"/>
      <c r="V2662" s="40"/>
      <c r="W2662" s="40"/>
      <c r="X2662" s="40"/>
      <c r="Y2662" s="40"/>
    </row>
    <row r="2663" spans="1:25" ht="15" customHeight="1" x14ac:dyDescent="0.2">
      <c r="A2663" s="40"/>
      <c r="B2663" s="274" t="s">
        <v>347</v>
      </c>
      <c r="C2663" s="296" t="s">
        <v>3646</v>
      </c>
      <c r="D2663" s="274" t="s">
        <v>143</v>
      </c>
      <c r="E2663" s="274" t="s">
        <v>3647</v>
      </c>
      <c r="F2663" s="404" t="s">
        <v>348</v>
      </c>
      <c r="G2663" s="404"/>
      <c r="H2663" s="295" t="s">
        <v>1160</v>
      </c>
      <c r="I2663" s="298">
        <v>3.68E-4</v>
      </c>
      <c r="J2663" s="297" t="s">
        <v>3648</v>
      </c>
      <c r="K2663" s="280" t="s">
        <v>2117</v>
      </c>
      <c r="O2663" s="40"/>
      <c r="P2663" s="40"/>
      <c r="Q2663" s="40"/>
      <c r="R2663" s="40"/>
      <c r="S2663" s="40"/>
      <c r="T2663" s="40"/>
      <c r="U2663" s="40"/>
      <c r="V2663" s="40"/>
      <c r="W2663" s="40"/>
      <c r="X2663" s="40"/>
      <c r="Y2663" s="40"/>
    </row>
    <row r="2664" spans="1:25" ht="15" customHeight="1" x14ac:dyDescent="0.2">
      <c r="A2664" s="40"/>
      <c r="B2664" s="274" t="s">
        <v>347</v>
      </c>
      <c r="C2664" s="296" t="s">
        <v>3601</v>
      </c>
      <c r="D2664" s="274" t="s">
        <v>143</v>
      </c>
      <c r="E2664" s="274" t="s">
        <v>1165</v>
      </c>
      <c r="F2664" s="404" t="s">
        <v>348</v>
      </c>
      <c r="G2664" s="404"/>
      <c r="H2664" s="295" t="s">
        <v>165</v>
      </c>
      <c r="I2664" s="298">
        <v>2.0699999999999998E-3</v>
      </c>
      <c r="J2664" s="297" t="s">
        <v>3602</v>
      </c>
      <c r="K2664" s="280" t="s">
        <v>2169</v>
      </c>
      <c r="O2664" s="40"/>
      <c r="P2664" s="40"/>
      <c r="Q2664" s="40"/>
      <c r="R2664" s="40"/>
      <c r="S2664" s="40"/>
      <c r="T2664" s="40"/>
      <c r="U2664" s="40"/>
      <c r="V2664" s="40"/>
      <c r="W2664" s="40"/>
      <c r="X2664" s="40"/>
      <c r="Y2664" s="40"/>
    </row>
    <row r="2665" spans="1:25" ht="15" customHeight="1" x14ac:dyDescent="0.2">
      <c r="A2665" s="40"/>
      <c r="B2665" s="274" t="s">
        <v>347</v>
      </c>
      <c r="C2665" s="296" t="s">
        <v>3606</v>
      </c>
      <c r="D2665" s="274" t="s">
        <v>143</v>
      </c>
      <c r="E2665" s="274" t="s">
        <v>1166</v>
      </c>
      <c r="F2665" s="404" t="s">
        <v>809</v>
      </c>
      <c r="G2665" s="404"/>
      <c r="H2665" s="295" t="s">
        <v>1167</v>
      </c>
      <c r="I2665" s="298">
        <v>1.84E-4</v>
      </c>
      <c r="J2665" s="297" t="s">
        <v>2136</v>
      </c>
      <c r="K2665" s="280" t="s">
        <v>2137</v>
      </c>
      <c r="O2665" s="40"/>
      <c r="P2665" s="40"/>
      <c r="Q2665" s="40"/>
      <c r="R2665" s="40"/>
      <c r="S2665" s="40"/>
      <c r="T2665" s="40"/>
      <c r="U2665" s="40"/>
      <c r="V2665" s="40"/>
      <c r="W2665" s="40"/>
      <c r="X2665" s="40"/>
      <c r="Y2665" s="40"/>
    </row>
    <row r="2666" spans="1:25" ht="15" customHeight="1" x14ac:dyDescent="0.2">
      <c r="A2666" s="40"/>
      <c r="B2666" s="274" t="s">
        <v>347</v>
      </c>
      <c r="C2666" s="296" t="s">
        <v>3615</v>
      </c>
      <c r="D2666" s="274" t="s">
        <v>143</v>
      </c>
      <c r="E2666" s="274" t="s">
        <v>2418</v>
      </c>
      <c r="F2666" s="404" t="s">
        <v>586</v>
      </c>
      <c r="G2666" s="404"/>
      <c r="H2666" s="295" t="s">
        <v>578</v>
      </c>
      <c r="I2666" s="298">
        <v>0.23</v>
      </c>
      <c r="J2666" s="297" t="s">
        <v>2419</v>
      </c>
      <c r="K2666" s="280" t="s">
        <v>2592</v>
      </c>
      <c r="O2666" s="40"/>
      <c r="P2666" s="40"/>
      <c r="Q2666" s="40"/>
      <c r="R2666" s="40"/>
      <c r="S2666" s="40"/>
      <c r="T2666" s="40"/>
      <c r="U2666" s="40"/>
      <c r="V2666" s="40"/>
      <c r="W2666" s="40"/>
      <c r="X2666" s="40"/>
      <c r="Y2666" s="40"/>
    </row>
    <row r="2667" spans="1:25" ht="15" customHeight="1" x14ac:dyDescent="0.2">
      <c r="A2667" s="40"/>
      <c r="B2667" s="274" t="s">
        <v>347</v>
      </c>
      <c r="C2667" s="296" t="s">
        <v>3829</v>
      </c>
      <c r="D2667" s="274" t="s">
        <v>143</v>
      </c>
      <c r="E2667" s="274" t="s">
        <v>2552</v>
      </c>
      <c r="F2667" s="404" t="s">
        <v>586</v>
      </c>
      <c r="G2667" s="404"/>
      <c r="H2667" s="295" t="s">
        <v>578</v>
      </c>
      <c r="I2667" s="298">
        <v>0.23</v>
      </c>
      <c r="J2667" s="297" t="s">
        <v>3640</v>
      </c>
      <c r="K2667" s="280" t="s">
        <v>3973</v>
      </c>
      <c r="O2667" s="40"/>
      <c r="P2667" s="40"/>
      <c r="Q2667" s="40"/>
      <c r="R2667" s="40"/>
      <c r="S2667" s="40"/>
      <c r="T2667" s="40"/>
      <c r="U2667" s="40"/>
      <c r="V2667" s="40"/>
      <c r="W2667" s="40"/>
      <c r="X2667" s="40"/>
      <c r="Y2667" s="40"/>
    </row>
    <row r="2668" spans="1:25" ht="15" customHeight="1" x14ac:dyDescent="0.2">
      <c r="A2668" s="40"/>
      <c r="B2668" s="274" t="s">
        <v>347</v>
      </c>
      <c r="C2668" s="296" t="s">
        <v>3634</v>
      </c>
      <c r="D2668" s="274" t="s">
        <v>143</v>
      </c>
      <c r="E2668" s="274" t="s">
        <v>1168</v>
      </c>
      <c r="F2668" s="404" t="s">
        <v>348</v>
      </c>
      <c r="G2668" s="404"/>
      <c r="H2668" s="295" t="s">
        <v>165</v>
      </c>
      <c r="I2668" s="298">
        <v>2.0699999999999998E-3</v>
      </c>
      <c r="J2668" s="297" t="s">
        <v>2138</v>
      </c>
      <c r="K2668" s="280" t="s">
        <v>2135</v>
      </c>
      <c r="O2668" s="40"/>
      <c r="P2668" s="40"/>
      <c r="Q2668" s="40"/>
      <c r="R2668" s="40"/>
      <c r="S2668" s="40"/>
      <c r="T2668" s="40"/>
      <c r="U2668" s="40"/>
      <c r="V2668" s="40"/>
      <c r="W2668" s="40"/>
      <c r="X2668" s="40"/>
      <c r="Y2668" s="40"/>
    </row>
    <row r="2669" spans="1:25" ht="15" customHeight="1" x14ac:dyDescent="0.2">
      <c r="A2669" s="40"/>
      <c r="B2669" s="274" t="s">
        <v>347</v>
      </c>
      <c r="C2669" s="296" t="s">
        <v>3613</v>
      </c>
      <c r="D2669" s="274" t="s">
        <v>143</v>
      </c>
      <c r="E2669" s="274" t="s">
        <v>1163</v>
      </c>
      <c r="F2669" s="404" t="s">
        <v>348</v>
      </c>
      <c r="G2669" s="404"/>
      <c r="H2669" s="295" t="s">
        <v>165</v>
      </c>
      <c r="I2669" s="298">
        <v>2.3E-5</v>
      </c>
      <c r="J2669" s="297" t="s">
        <v>3614</v>
      </c>
      <c r="K2669" s="280" t="s">
        <v>2117</v>
      </c>
      <c r="O2669" s="40"/>
      <c r="P2669" s="40"/>
      <c r="Q2669" s="40"/>
      <c r="R2669" s="40"/>
      <c r="S2669" s="40"/>
      <c r="T2669" s="40"/>
      <c r="U2669" s="40"/>
      <c r="V2669" s="40"/>
      <c r="W2669" s="40"/>
      <c r="X2669" s="40"/>
      <c r="Y2669" s="40"/>
    </row>
    <row r="2670" spans="1:25" ht="15" customHeight="1" x14ac:dyDescent="0.2">
      <c r="A2670" s="40"/>
      <c r="B2670" s="274" t="s">
        <v>347</v>
      </c>
      <c r="C2670" s="296" t="s">
        <v>3834</v>
      </c>
      <c r="D2670" s="274" t="s">
        <v>143</v>
      </c>
      <c r="E2670" s="274" t="s">
        <v>1182</v>
      </c>
      <c r="F2670" s="404" t="s">
        <v>348</v>
      </c>
      <c r="G2670" s="404"/>
      <c r="H2670" s="295" t="s">
        <v>165</v>
      </c>
      <c r="I2670" s="298">
        <v>9.2E-5</v>
      </c>
      <c r="J2670" s="297" t="s">
        <v>2147</v>
      </c>
      <c r="K2670" s="280" t="s">
        <v>2117</v>
      </c>
      <c r="O2670" s="40"/>
      <c r="P2670" s="40"/>
      <c r="Q2670" s="40"/>
      <c r="R2670" s="40"/>
      <c r="S2670" s="40"/>
      <c r="T2670" s="40"/>
      <c r="U2670" s="40"/>
      <c r="V2670" s="40"/>
      <c r="W2670" s="40"/>
      <c r="X2670" s="40"/>
      <c r="Y2670" s="40"/>
    </row>
    <row r="2671" spans="1:25" ht="15" customHeight="1" x14ac:dyDescent="0.2">
      <c r="A2671" s="40"/>
      <c r="B2671" s="274" t="s">
        <v>347</v>
      </c>
      <c r="C2671" s="296" t="s">
        <v>3594</v>
      </c>
      <c r="D2671" s="274" t="s">
        <v>143</v>
      </c>
      <c r="E2671" s="274" t="s">
        <v>1171</v>
      </c>
      <c r="F2671" s="404" t="s">
        <v>348</v>
      </c>
      <c r="G2671" s="404"/>
      <c r="H2671" s="295" t="s">
        <v>165</v>
      </c>
      <c r="I2671" s="298">
        <v>4.6E-5</v>
      </c>
      <c r="J2671" s="297" t="s">
        <v>2139</v>
      </c>
      <c r="K2671" s="280" t="s">
        <v>2117</v>
      </c>
      <c r="O2671" s="40"/>
      <c r="P2671" s="40"/>
      <c r="Q2671" s="40"/>
      <c r="R2671" s="40"/>
      <c r="S2671" s="40"/>
      <c r="T2671" s="40"/>
      <c r="U2671" s="40"/>
      <c r="V2671" s="40"/>
      <c r="W2671" s="40"/>
      <c r="X2671" s="40"/>
      <c r="Y2671" s="40"/>
    </row>
    <row r="2672" spans="1:25" ht="15" customHeight="1" x14ac:dyDescent="0.2">
      <c r="A2672" s="40"/>
      <c r="B2672" s="274" t="s">
        <v>347</v>
      </c>
      <c r="C2672" s="296" t="s">
        <v>3974</v>
      </c>
      <c r="D2672" s="274" t="s">
        <v>143</v>
      </c>
      <c r="E2672" s="274" t="s">
        <v>2593</v>
      </c>
      <c r="F2672" s="404" t="s">
        <v>348</v>
      </c>
      <c r="G2672" s="404"/>
      <c r="H2672" s="295" t="s">
        <v>165</v>
      </c>
      <c r="I2672" s="298">
        <v>1</v>
      </c>
      <c r="J2672" s="297" t="s">
        <v>3975</v>
      </c>
      <c r="K2672" s="280" t="s">
        <v>3975</v>
      </c>
      <c r="O2672" s="40"/>
      <c r="P2672" s="40"/>
      <c r="Q2672" s="40"/>
      <c r="R2672" s="40"/>
      <c r="S2672" s="40"/>
      <c r="T2672" s="40"/>
      <c r="U2672" s="40"/>
      <c r="V2672" s="40"/>
      <c r="W2672" s="40"/>
      <c r="X2672" s="40"/>
      <c r="Y2672" s="40"/>
    </row>
    <row r="2673" spans="1:25" ht="15" customHeight="1" x14ac:dyDescent="0.2">
      <c r="A2673" s="40"/>
      <c r="B2673" s="274" t="s">
        <v>347</v>
      </c>
      <c r="C2673" s="296" t="s">
        <v>3598</v>
      </c>
      <c r="D2673" s="274" t="s">
        <v>143</v>
      </c>
      <c r="E2673" s="274" t="s">
        <v>1159</v>
      </c>
      <c r="F2673" s="404" t="s">
        <v>348</v>
      </c>
      <c r="G2673" s="404"/>
      <c r="H2673" s="295" t="s">
        <v>165</v>
      </c>
      <c r="I2673" s="298">
        <v>6.8999999999999997E-4</v>
      </c>
      <c r="J2673" s="297" t="s">
        <v>3599</v>
      </c>
      <c r="K2673" s="280" t="s">
        <v>2146</v>
      </c>
      <c r="O2673" s="40"/>
      <c r="P2673" s="40"/>
      <c r="Q2673" s="40"/>
      <c r="R2673" s="40"/>
      <c r="S2673" s="40"/>
      <c r="T2673" s="40"/>
      <c r="U2673" s="40"/>
      <c r="V2673" s="40"/>
      <c r="W2673" s="40"/>
      <c r="X2673" s="40"/>
      <c r="Y2673" s="40"/>
    </row>
    <row r="2674" spans="1:25" ht="15" customHeight="1" x14ac:dyDescent="0.2">
      <c r="A2674" s="40"/>
      <c r="B2674" s="274" t="s">
        <v>347</v>
      </c>
      <c r="C2674" s="296" t="s">
        <v>3587</v>
      </c>
      <c r="D2674" s="274" t="s">
        <v>143</v>
      </c>
      <c r="E2674" s="274" t="s">
        <v>2436</v>
      </c>
      <c r="F2674" s="404" t="s">
        <v>348</v>
      </c>
      <c r="G2674" s="404"/>
      <c r="H2674" s="295" t="s">
        <v>165</v>
      </c>
      <c r="I2674" s="298">
        <v>9.2E-5</v>
      </c>
      <c r="J2674" s="297" t="s">
        <v>3588</v>
      </c>
      <c r="K2674" s="280" t="s">
        <v>2117</v>
      </c>
      <c r="O2674" s="40"/>
      <c r="P2674" s="40"/>
      <c r="Q2674" s="40"/>
      <c r="R2674" s="40"/>
      <c r="S2674" s="40"/>
      <c r="T2674" s="40"/>
      <c r="U2674" s="40"/>
      <c r="V2674" s="40"/>
      <c r="W2674" s="40"/>
      <c r="X2674" s="40"/>
      <c r="Y2674" s="40"/>
    </row>
    <row r="2675" spans="1:25" ht="15" customHeight="1" thickBot="1" x14ac:dyDescent="0.25">
      <c r="A2675" s="40"/>
      <c r="B2675" s="274" t="s">
        <v>347</v>
      </c>
      <c r="C2675" s="296" t="s">
        <v>3616</v>
      </c>
      <c r="D2675" s="274" t="s">
        <v>143</v>
      </c>
      <c r="E2675" s="274" t="s">
        <v>1170</v>
      </c>
      <c r="F2675" s="404" t="s">
        <v>809</v>
      </c>
      <c r="G2675" s="404"/>
      <c r="H2675" s="295" t="s">
        <v>165</v>
      </c>
      <c r="I2675" s="298">
        <v>4.6828000000000002E-2</v>
      </c>
      <c r="J2675" s="297" t="s">
        <v>1858</v>
      </c>
      <c r="K2675" s="280" t="s">
        <v>3980</v>
      </c>
      <c r="O2675" s="40"/>
      <c r="P2675" s="40"/>
      <c r="Q2675" s="40"/>
      <c r="R2675" s="40"/>
      <c r="S2675" s="40"/>
      <c r="T2675" s="40"/>
      <c r="U2675" s="40"/>
      <c r="V2675" s="40"/>
      <c r="W2675" s="40"/>
      <c r="X2675" s="40"/>
      <c r="Y2675" s="40"/>
    </row>
    <row r="2676" spans="1:25" ht="15" customHeight="1" thickTop="1" x14ac:dyDescent="0.2">
      <c r="A2676" s="40"/>
      <c r="B2676" s="274" t="s">
        <v>347</v>
      </c>
      <c r="C2676" s="296" t="s">
        <v>3645</v>
      </c>
      <c r="D2676" s="274" t="s">
        <v>143</v>
      </c>
      <c r="E2676" s="274" t="s">
        <v>1161</v>
      </c>
      <c r="F2676" s="404" t="s">
        <v>348</v>
      </c>
      <c r="G2676" s="404"/>
      <c r="H2676" s="295" t="s">
        <v>165</v>
      </c>
      <c r="I2676" s="298">
        <v>3.6685000000000002E-2</v>
      </c>
      <c r="J2676" s="297" t="s">
        <v>2143</v>
      </c>
      <c r="K2676" s="280" t="s">
        <v>2123</v>
      </c>
      <c r="L2676" s="184"/>
      <c r="O2676" s="40"/>
      <c r="P2676" s="40"/>
      <c r="Q2676" s="40"/>
      <c r="R2676" s="40"/>
      <c r="S2676" s="40"/>
      <c r="T2676" s="40"/>
      <c r="U2676" s="40"/>
      <c r="V2676" s="40"/>
      <c r="W2676" s="40"/>
      <c r="X2676" s="40"/>
      <c r="Y2676" s="40"/>
    </row>
    <row r="2677" spans="1:25" ht="15" customHeight="1" x14ac:dyDescent="0.2">
      <c r="A2677" s="40"/>
      <c r="B2677" s="274" t="s">
        <v>347</v>
      </c>
      <c r="C2677" s="296" t="s">
        <v>3838</v>
      </c>
      <c r="D2677" s="274" t="s">
        <v>143</v>
      </c>
      <c r="E2677" s="274" t="s">
        <v>1177</v>
      </c>
      <c r="F2677" s="404" t="s">
        <v>348</v>
      </c>
      <c r="G2677" s="404"/>
      <c r="H2677" s="295" t="s">
        <v>165</v>
      </c>
      <c r="I2677" s="298">
        <v>2.3E-5</v>
      </c>
      <c r="J2677" s="297" t="s">
        <v>2142</v>
      </c>
      <c r="K2677" s="280" t="s">
        <v>2117</v>
      </c>
      <c r="L2677" s="180"/>
      <c r="O2677" s="40"/>
      <c r="P2677" s="40"/>
      <c r="Q2677" s="40"/>
      <c r="R2677" s="40"/>
      <c r="S2677" s="40"/>
      <c r="T2677" s="40"/>
      <c r="U2677" s="40"/>
      <c r="V2677" s="40"/>
      <c r="W2677" s="40"/>
      <c r="X2677" s="40"/>
      <c r="Y2677" s="40"/>
    </row>
    <row r="2678" spans="1:25" ht="15" customHeight="1" x14ac:dyDescent="0.2">
      <c r="A2678" s="40"/>
      <c r="B2678" s="274" t="s">
        <v>347</v>
      </c>
      <c r="C2678" s="296" t="s">
        <v>3971</v>
      </c>
      <c r="D2678" s="274" t="s">
        <v>143</v>
      </c>
      <c r="E2678" s="274" t="s">
        <v>1754</v>
      </c>
      <c r="F2678" s="404" t="s">
        <v>348</v>
      </c>
      <c r="G2678" s="404"/>
      <c r="H2678" s="295" t="s">
        <v>1665</v>
      </c>
      <c r="I2678" s="298">
        <v>0.04</v>
      </c>
      <c r="J2678" s="297" t="s">
        <v>3972</v>
      </c>
      <c r="K2678" s="280" t="s">
        <v>2134</v>
      </c>
      <c r="L2678" s="178"/>
      <c r="O2678" s="40"/>
      <c r="P2678" s="40"/>
      <c r="Q2678" s="40"/>
      <c r="R2678" s="40"/>
      <c r="S2678" s="40"/>
      <c r="T2678" s="40"/>
      <c r="U2678" s="40"/>
      <c r="V2678" s="40"/>
      <c r="W2678" s="40"/>
      <c r="X2678" s="40"/>
      <c r="Y2678" s="40"/>
    </row>
    <row r="2679" spans="1:25" ht="15" customHeight="1" x14ac:dyDescent="0.2">
      <c r="A2679" s="40"/>
      <c r="B2679" s="274" t="s">
        <v>347</v>
      </c>
      <c r="C2679" s="296" t="s">
        <v>3836</v>
      </c>
      <c r="D2679" s="274" t="s">
        <v>143</v>
      </c>
      <c r="E2679" s="274" t="s">
        <v>1176</v>
      </c>
      <c r="F2679" s="404" t="s">
        <v>348</v>
      </c>
      <c r="G2679" s="404"/>
      <c r="H2679" s="295" t="s">
        <v>165</v>
      </c>
      <c r="I2679" s="298">
        <v>2.3E-5</v>
      </c>
      <c r="J2679" s="297" t="s">
        <v>3837</v>
      </c>
      <c r="K2679" s="280" t="s">
        <v>2117</v>
      </c>
      <c r="L2679" s="182"/>
      <c r="O2679" s="40"/>
      <c r="P2679" s="40"/>
      <c r="Q2679" s="40"/>
      <c r="R2679" s="40"/>
      <c r="S2679" s="40"/>
      <c r="T2679" s="40"/>
      <c r="U2679" s="40"/>
      <c r="V2679" s="40"/>
      <c r="W2679" s="40"/>
      <c r="X2679" s="40"/>
      <c r="Y2679" s="40"/>
    </row>
    <row r="2680" spans="1:25" ht="15" customHeight="1" x14ac:dyDescent="0.2">
      <c r="A2680" s="40"/>
      <c r="B2680" s="274" t="s">
        <v>347</v>
      </c>
      <c r="C2680" s="296" t="s">
        <v>3636</v>
      </c>
      <c r="D2680" s="274" t="s">
        <v>143</v>
      </c>
      <c r="E2680" s="274" t="s">
        <v>2432</v>
      </c>
      <c r="F2680" s="404" t="s">
        <v>348</v>
      </c>
      <c r="G2680" s="404"/>
      <c r="H2680" s="295" t="s">
        <v>2433</v>
      </c>
      <c r="I2680" s="298">
        <v>3.68E-4</v>
      </c>
      <c r="J2680" s="297" t="s">
        <v>3637</v>
      </c>
      <c r="K2680" s="280" t="s">
        <v>2144</v>
      </c>
      <c r="L2680" s="182"/>
      <c r="O2680" s="40"/>
      <c r="P2680" s="40"/>
      <c r="Q2680" s="40"/>
      <c r="R2680" s="40"/>
      <c r="S2680" s="40"/>
      <c r="T2680" s="40"/>
      <c r="U2680" s="40"/>
      <c r="V2680" s="40"/>
      <c r="W2680" s="40"/>
      <c r="X2680" s="40"/>
      <c r="Y2680" s="40"/>
    </row>
    <row r="2681" spans="1:25" ht="15" customHeight="1" x14ac:dyDescent="0.2">
      <c r="A2681" s="40"/>
      <c r="B2681" s="274" t="s">
        <v>347</v>
      </c>
      <c r="C2681" s="296" t="s">
        <v>3626</v>
      </c>
      <c r="D2681" s="274" t="s">
        <v>143</v>
      </c>
      <c r="E2681" s="274" t="s">
        <v>2434</v>
      </c>
      <c r="F2681" s="404" t="s">
        <v>348</v>
      </c>
      <c r="G2681" s="404"/>
      <c r="H2681" s="295" t="s">
        <v>2433</v>
      </c>
      <c r="I2681" s="298">
        <v>1.0579999999999999E-3</v>
      </c>
      <c r="J2681" s="297" t="s">
        <v>3627</v>
      </c>
      <c r="K2681" s="280" t="s">
        <v>2135</v>
      </c>
      <c r="L2681" s="185"/>
      <c r="O2681" s="40"/>
      <c r="P2681" s="40"/>
      <c r="Q2681" s="40"/>
      <c r="R2681" s="40"/>
      <c r="S2681" s="40"/>
      <c r="T2681" s="40"/>
      <c r="U2681" s="40"/>
      <c r="V2681" s="40"/>
      <c r="W2681" s="40"/>
      <c r="X2681" s="40"/>
      <c r="Y2681" s="40"/>
    </row>
    <row r="2682" spans="1:25" ht="15" customHeight="1" x14ac:dyDescent="0.2">
      <c r="A2682" s="40"/>
      <c r="B2682" s="274" t="s">
        <v>347</v>
      </c>
      <c r="C2682" s="296" t="s">
        <v>3832</v>
      </c>
      <c r="D2682" s="274" t="s">
        <v>143</v>
      </c>
      <c r="E2682" s="274" t="s">
        <v>1180</v>
      </c>
      <c r="F2682" s="404" t="s">
        <v>348</v>
      </c>
      <c r="G2682" s="404"/>
      <c r="H2682" s="295" t="s">
        <v>165</v>
      </c>
      <c r="I2682" s="298">
        <v>1.3799999999999999E-4</v>
      </c>
      <c r="J2682" s="297" t="s">
        <v>1864</v>
      </c>
      <c r="K2682" s="280" t="s">
        <v>2117</v>
      </c>
      <c r="L2682" s="185"/>
      <c r="O2682" s="40"/>
      <c r="P2682" s="40"/>
      <c r="Q2682" s="40"/>
      <c r="R2682" s="40"/>
      <c r="S2682" s="40"/>
      <c r="T2682" s="40"/>
      <c r="U2682" s="40"/>
      <c r="V2682" s="40"/>
      <c r="W2682" s="40"/>
      <c r="X2682" s="40"/>
      <c r="Y2682" s="40"/>
    </row>
    <row r="2683" spans="1:25" ht="15" customHeight="1" x14ac:dyDescent="0.2">
      <c r="A2683" s="40"/>
      <c r="B2683" s="274" t="s">
        <v>347</v>
      </c>
      <c r="C2683" s="296" t="s">
        <v>3635</v>
      </c>
      <c r="D2683" s="274" t="s">
        <v>143</v>
      </c>
      <c r="E2683" s="274" t="s">
        <v>1169</v>
      </c>
      <c r="F2683" s="404" t="s">
        <v>348</v>
      </c>
      <c r="G2683" s="404"/>
      <c r="H2683" s="295" t="s">
        <v>165</v>
      </c>
      <c r="I2683" s="298">
        <v>8.2799999999999996E-4</v>
      </c>
      <c r="J2683" s="297" t="s">
        <v>1868</v>
      </c>
      <c r="K2683" s="280" t="s">
        <v>2135</v>
      </c>
      <c r="L2683" s="185"/>
      <c r="O2683" s="40"/>
      <c r="P2683" s="40"/>
      <c r="Q2683" s="40"/>
      <c r="R2683" s="40"/>
      <c r="S2683" s="40"/>
      <c r="T2683" s="40"/>
      <c r="U2683" s="40"/>
      <c r="V2683" s="40"/>
      <c r="W2683" s="40"/>
      <c r="X2683" s="40"/>
      <c r="Y2683" s="40"/>
    </row>
    <row r="2684" spans="1:25" ht="15" customHeight="1" x14ac:dyDescent="0.2">
      <c r="A2684" s="40"/>
      <c r="B2684" s="274" t="s">
        <v>347</v>
      </c>
      <c r="C2684" s="296" t="s">
        <v>3839</v>
      </c>
      <c r="D2684" s="274" t="s">
        <v>143</v>
      </c>
      <c r="E2684" s="274" t="s">
        <v>1179</v>
      </c>
      <c r="F2684" s="404" t="s">
        <v>348</v>
      </c>
      <c r="G2684" s="404"/>
      <c r="H2684" s="295" t="s">
        <v>165</v>
      </c>
      <c r="I2684" s="298">
        <v>1.6100000000000001E-4</v>
      </c>
      <c r="J2684" s="297" t="s">
        <v>3840</v>
      </c>
      <c r="K2684" s="280" t="s">
        <v>2117</v>
      </c>
      <c r="L2684" s="185"/>
      <c r="O2684" s="40"/>
      <c r="P2684" s="40"/>
      <c r="Q2684" s="40"/>
      <c r="R2684" s="40"/>
      <c r="S2684" s="40"/>
      <c r="T2684" s="40"/>
      <c r="U2684" s="40"/>
      <c r="V2684" s="40"/>
      <c r="W2684" s="40"/>
      <c r="X2684" s="40"/>
      <c r="Y2684" s="40"/>
    </row>
    <row r="2685" spans="1:25" ht="15" customHeight="1" x14ac:dyDescent="0.2">
      <c r="A2685" s="40"/>
      <c r="B2685" s="274" t="s">
        <v>347</v>
      </c>
      <c r="C2685" s="296" t="s">
        <v>3976</v>
      </c>
      <c r="D2685" s="274" t="s">
        <v>143</v>
      </c>
      <c r="E2685" s="274" t="s">
        <v>1753</v>
      </c>
      <c r="F2685" s="404" t="s">
        <v>348</v>
      </c>
      <c r="G2685" s="404"/>
      <c r="H2685" s="295" t="s">
        <v>900</v>
      </c>
      <c r="I2685" s="298">
        <v>2.5000000000000001E-2</v>
      </c>
      <c r="J2685" s="297" t="s">
        <v>3977</v>
      </c>
      <c r="K2685" s="280" t="s">
        <v>3978</v>
      </c>
      <c r="L2685" s="183"/>
      <c r="O2685" s="40"/>
      <c r="P2685" s="40"/>
      <c r="Q2685" s="40"/>
      <c r="R2685" s="40"/>
      <c r="S2685" s="40"/>
      <c r="T2685" s="40"/>
      <c r="U2685" s="40"/>
      <c r="V2685" s="40"/>
      <c r="W2685" s="40"/>
      <c r="X2685" s="40"/>
      <c r="Y2685" s="40"/>
    </row>
    <row r="2686" spans="1:25" ht="15" customHeight="1" x14ac:dyDescent="0.2">
      <c r="A2686" s="40"/>
      <c r="B2686" s="274" t="s">
        <v>347</v>
      </c>
      <c r="C2686" s="296" t="s">
        <v>3604</v>
      </c>
      <c r="D2686" s="274" t="s">
        <v>143</v>
      </c>
      <c r="E2686" s="274" t="s">
        <v>1164</v>
      </c>
      <c r="F2686" s="404" t="s">
        <v>809</v>
      </c>
      <c r="G2686" s="404"/>
      <c r="H2686" s="295" t="s">
        <v>165</v>
      </c>
      <c r="I2686" s="298">
        <v>2.0699999999999998E-3</v>
      </c>
      <c r="J2686" s="297" t="s">
        <v>2145</v>
      </c>
      <c r="K2686" s="280" t="s">
        <v>2144</v>
      </c>
      <c r="L2686" s="281"/>
      <c r="O2686" s="40"/>
      <c r="P2686" s="40"/>
      <c r="Q2686" s="40"/>
      <c r="R2686" s="40"/>
      <c r="S2686" s="40"/>
      <c r="T2686" s="40"/>
      <c r="U2686" s="40"/>
      <c r="V2686" s="40"/>
      <c r="W2686" s="40"/>
      <c r="X2686" s="40"/>
      <c r="Y2686" s="40"/>
    </row>
    <row r="2687" spans="1:25" ht="15" customHeight="1" x14ac:dyDescent="0.2">
      <c r="A2687" s="40"/>
      <c r="B2687" s="274" t="s">
        <v>347</v>
      </c>
      <c r="C2687" s="296" t="s">
        <v>3596</v>
      </c>
      <c r="D2687" s="274" t="s">
        <v>143</v>
      </c>
      <c r="E2687" s="274" t="s">
        <v>2437</v>
      </c>
      <c r="F2687" s="404" t="s">
        <v>348</v>
      </c>
      <c r="G2687" s="404"/>
      <c r="H2687" s="295" t="s">
        <v>165</v>
      </c>
      <c r="I2687" s="298">
        <v>2.7599999999999999E-4</v>
      </c>
      <c r="J2687" s="297" t="s">
        <v>3597</v>
      </c>
      <c r="K2687" s="280" t="s">
        <v>2117</v>
      </c>
      <c r="L2687" s="281"/>
      <c r="O2687" s="40"/>
      <c r="P2687" s="40"/>
      <c r="Q2687" s="40"/>
      <c r="R2687" s="40"/>
      <c r="S2687" s="40"/>
      <c r="T2687" s="40"/>
      <c r="U2687" s="40"/>
      <c r="V2687" s="40"/>
      <c r="W2687" s="40"/>
      <c r="X2687" s="40"/>
      <c r="Y2687" s="40"/>
    </row>
    <row r="2688" spans="1:25" ht="15" customHeight="1" x14ac:dyDescent="0.2">
      <c r="A2688" s="40"/>
      <c r="B2688" s="274" t="s">
        <v>347</v>
      </c>
      <c r="C2688" s="296" t="s">
        <v>3842</v>
      </c>
      <c r="D2688" s="274" t="s">
        <v>143</v>
      </c>
      <c r="E2688" s="274" t="s">
        <v>1178</v>
      </c>
      <c r="F2688" s="404" t="s">
        <v>348</v>
      </c>
      <c r="G2688" s="404"/>
      <c r="H2688" s="295" t="s">
        <v>165</v>
      </c>
      <c r="I2688" s="298">
        <v>2.5300000000000002E-4</v>
      </c>
      <c r="J2688" s="297" t="s">
        <v>3843</v>
      </c>
      <c r="K2688" s="280" t="s">
        <v>2117</v>
      </c>
      <c r="L2688" s="281"/>
      <c r="O2688" s="40"/>
      <c r="P2688" s="40"/>
      <c r="Q2688" s="40"/>
      <c r="R2688" s="40"/>
      <c r="S2688" s="40"/>
      <c r="T2688" s="40"/>
      <c r="U2688" s="40"/>
      <c r="V2688" s="40"/>
      <c r="W2688" s="40"/>
      <c r="X2688" s="40"/>
      <c r="Y2688" s="40"/>
    </row>
    <row r="2689" spans="1:25" ht="15" customHeight="1" x14ac:dyDescent="0.2">
      <c r="A2689" s="40"/>
      <c r="B2689" s="274" t="s">
        <v>347</v>
      </c>
      <c r="C2689" s="296" t="s">
        <v>3833</v>
      </c>
      <c r="D2689" s="274" t="s">
        <v>143</v>
      </c>
      <c r="E2689" s="274" t="s">
        <v>1181</v>
      </c>
      <c r="F2689" s="404" t="s">
        <v>348</v>
      </c>
      <c r="G2689" s="404"/>
      <c r="H2689" s="295" t="s">
        <v>165</v>
      </c>
      <c r="I2689" s="298">
        <v>9.2E-5</v>
      </c>
      <c r="J2689" s="297" t="s">
        <v>2023</v>
      </c>
      <c r="K2689" s="280" t="s">
        <v>2117</v>
      </c>
      <c r="L2689" s="281"/>
      <c r="O2689" s="40"/>
      <c r="P2689" s="40"/>
      <c r="Q2689" s="40"/>
      <c r="R2689" s="40"/>
      <c r="S2689" s="40"/>
      <c r="T2689" s="40"/>
      <c r="U2689" s="40"/>
      <c r="V2689" s="40"/>
      <c r="W2689" s="40"/>
      <c r="X2689" s="40"/>
      <c r="Y2689" s="40"/>
    </row>
    <row r="2690" spans="1:25" ht="15" customHeight="1" x14ac:dyDescent="0.2">
      <c r="A2690" s="40"/>
      <c r="B2690" s="274" t="s">
        <v>347</v>
      </c>
      <c r="C2690" s="296" t="s">
        <v>3631</v>
      </c>
      <c r="D2690" s="274" t="s">
        <v>143</v>
      </c>
      <c r="E2690" s="274" t="s">
        <v>2435</v>
      </c>
      <c r="F2690" s="404" t="s">
        <v>348</v>
      </c>
      <c r="G2690" s="404"/>
      <c r="H2690" s="295" t="s">
        <v>165</v>
      </c>
      <c r="I2690" s="298">
        <v>4.6E-5</v>
      </c>
      <c r="J2690" s="297" t="s">
        <v>2122</v>
      </c>
      <c r="K2690" s="280" t="s">
        <v>2117</v>
      </c>
      <c r="L2690" s="281"/>
      <c r="O2690" s="40"/>
      <c r="P2690" s="40"/>
      <c r="Q2690" s="40"/>
      <c r="R2690" s="40"/>
      <c r="S2690" s="40"/>
      <c r="T2690" s="40"/>
      <c r="U2690" s="40"/>
      <c r="V2690" s="40"/>
      <c r="W2690" s="40"/>
      <c r="X2690" s="40"/>
      <c r="Y2690" s="40"/>
    </row>
    <row r="2691" spans="1:25" ht="15" customHeight="1" x14ac:dyDescent="0.2">
      <c r="A2691" s="40"/>
      <c r="B2691" s="275"/>
      <c r="C2691" s="275"/>
      <c r="D2691" s="275"/>
      <c r="E2691" s="275"/>
      <c r="F2691" s="275" t="s">
        <v>331</v>
      </c>
      <c r="G2691" s="302">
        <v>7.52</v>
      </c>
      <c r="H2691" s="275" t="s">
        <v>332</v>
      </c>
      <c r="I2691" s="302">
        <v>0</v>
      </c>
      <c r="J2691" s="275" t="s">
        <v>333</v>
      </c>
      <c r="K2691" s="302">
        <v>7.52</v>
      </c>
      <c r="L2691" s="281"/>
      <c r="O2691" s="40"/>
      <c r="P2691" s="40"/>
      <c r="Q2691" s="40"/>
      <c r="R2691" s="40"/>
      <c r="S2691" s="40"/>
      <c r="T2691" s="40"/>
      <c r="U2691" s="40"/>
      <c r="V2691" s="40"/>
      <c r="W2691" s="40"/>
      <c r="X2691" s="40"/>
      <c r="Y2691" s="40"/>
    </row>
    <row r="2692" spans="1:25" ht="15" customHeight="1" thickBot="1" x14ac:dyDescent="0.25">
      <c r="A2692" s="40"/>
      <c r="B2692" s="275"/>
      <c r="C2692" s="275"/>
      <c r="D2692" s="275"/>
      <c r="E2692" s="275"/>
      <c r="F2692" s="275" t="s">
        <v>334</v>
      </c>
      <c r="G2692" s="302">
        <v>4.58</v>
      </c>
      <c r="H2692" s="275"/>
      <c r="I2692" s="409" t="s">
        <v>335</v>
      </c>
      <c r="J2692" s="409"/>
      <c r="K2692" s="302">
        <v>26.6</v>
      </c>
      <c r="L2692" s="281"/>
      <c r="O2692" s="40"/>
      <c r="P2692" s="40"/>
      <c r="Q2692" s="40"/>
      <c r="R2692" s="40"/>
      <c r="S2692" s="40"/>
      <c r="T2692" s="40"/>
      <c r="U2692" s="40"/>
      <c r="V2692" s="40"/>
      <c r="W2692" s="40"/>
      <c r="X2692" s="40"/>
      <c r="Y2692" s="40"/>
    </row>
    <row r="2693" spans="1:25" ht="15" customHeight="1" thickTop="1" x14ac:dyDescent="0.2">
      <c r="A2693" s="40"/>
      <c r="B2693" s="289"/>
      <c r="C2693" s="289"/>
      <c r="D2693" s="289"/>
      <c r="E2693" s="289"/>
      <c r="F2693" s="289"/>
      <c r="G2693" s="289"/>
      <c r="H2693" s="289"/>
      <c r="I2693" s="289"/>
      <c r="J2693" s="289"/>
      <c r="K2693" s="289"/>
      <c r="L2693" s="289"/>
      <c r="O2693" s="40"/>
      <c r="P2693" s="40"/>
      <c r="Q2693" s="40"/>
      <c r="R2693" s="40"/>
      <c r="S2693" s="40"/>
      <c r="T2693" s="40"/>
      <c r="U2693" s="40"/>
      <c r="V2693" s="40"/>
      <c r="W2693" s="40"/>
      <c r="X2693" s="40"/>
      <c r="Y2693" s="40"/>
    </row>
    <row r="2694" spans="1:25" ht="15" customHeight="1" x14ac:dyDescent="0.2">
      <c r="A2694" s="40"/>
      <c r="B2694" s="276" t="s">
        <v>2867</v>
      </c>
      <c r="C2694" s="277" t="s">
        <v>28</v>
      </c>
      <c r="D2694" s="276" t="s">
        <v>29</v>
      </c>
      <c r="E2694" s="276" t="s">
        <v>30</v>
      </c>
      <c r="F2694" s="405" t="s">
        <v>318</v>
      </c>
      <c r="G2694" s="405"/>
      <c r="H2694" s="284" t="s">
        <v>31</v>
      </c>
      <c r="I2694" s="277" t="s">
        <v>32</v>
      </c>
      <c r="J2694" s="277" t="s">
        <v>2407</v>
      </c>
      <c r="K2694" s="277" t="s">
        <v>33</v>
      </c>
      <c r="L2694" s="277" t="s">
        <v>35</v>
      </c>
      <c r="O2694" s="40"/>
      <c r="P2694" s="40"/>
      <c r="Q2694" s="40"/>
      <c r="R2694" s="40"/>
      <c r="S2694" s="40"/>
      <c r="T2694" s="40"/>
      <c r="U2694" s="40"/>
      <c r="V2694" s="40"/>
      <c r="W2694" s="40"/>
      <c r="X2694" s="40"/>
      <c r="Y2694" s="40"/>
    </row>
    <row r="2695" spans="1:25" ht="15" customHeight="1" x14ac:dyDescent="0.2">
      <c r="A2695" s="40"/>
      <c r="B2695" s="273" t="s">
        <v>319</v>
      </c>
      <c r="C2695" s="286" t="s">
        <v>174</v>
      </c>
      <c r="D2695" s="273" t="s">
        <v>40</v>
      </c>
      <c r="E2695" s="273" t="s">
        <v>175</v>
      </c>
      <c r="F2695" s="403" t="s">
        <v>343</v>
      </c>
      <c r="G2695" s="403"/>
      <c r="H2695" s="285" t="s">
        <v>44</v>
      </c>
      <c r="I2695" s="288">
        <v>1</v>
      </c>
      <c r="J2695" s="287"/>
      <c r="K2695" s="287">
        <v>11.04</v>
      </c>
      <c r="L2695" s="287">
        <v>11.04</v>
      </c>
      <c r="O2695" s="40"/>
      <c r="P2695" s="40"/>
      <c r="Q2695" s="40"/>
      <c r="R2695" s="40"/>
      <c r="S2695" s="40"/>
      <c r="T2695" s="40"/>
      <c r="U2695" s="40"/>
      <c r="V2695" s="40"/>
      <c r="W2695" s="40"/>
      <c r="X2695" s="40"/>
      <c r="Y2695" s="40"/>
    </row>
    <row r="2696" spans="1:25" ht="15" customHeight="1" x14ac:dyDescent="0.2">
      <c r="A2696" s="40"/>
      <c r="B2696" s="278" t="s">
        <v>321</v>
      </c>
      <c r="C2696" s="291" t="s">
        <v>371</v>
      </c>
      <c r="D2696" s="278" t="s">
        <v>40</v>
      </c>
      <c r="E2696" s="278" t="s">
        <v>372</v>
      </c>
      <c r="F2696" s="407" t="s">
        <v>324</v>
      </c>
      <c r="G2696" s="407"/>
      <c r="H2696" s="290" t="s">
        <v>325</v>
      </c>
      <c r="I2696" s="294">
        <v>0.10929999999999999</v>
      </c>
      <c r="J2696" s="294">
        <v>0</v>
      </c>
      <c r="K2696" s="292">
        <v>29.16</v>
      </c>
      <c r="L2696" s="292">
        <v>3.18</v>
      </c>
      <c r="O2696" s="40"/>
      <c r="P2696" s="40"/>
      <c r="Q2696" s="40"/>
      <c r="R2696" s="40"/>
      <c r="S2696" s="40"/>
      <c r="T2696" s="40"/>
      <c r="U2696" s="40"/>
      <c r="V2696" s="40"/>
      <c r="W2696" s="40"/>
      <c r="X2696" s="40"/>
      <c r="Y2696" s="40"/>
    </row>
    <row r="2697" spans="1:25" ht="15" customHeight="1" x14ac:dyDescent="0.2">
      <c r="A2697" s="40"/>
      <c r="B2697" s="278" t="s">
        <v>321</v>
      </c>
      <c r="C2697" s="291" t="s">
        <v>369</v>
      </c>
      <c r="D2697" s="278" t="s">
        <v>40</v>
      </c>
      <c r="E2697" s="278" t="s">
        <v>370</v>
      </c>
      <c r="F2697" s="407" t="s">
        <v>324</v>
      </c>
      <c r="G2697" s="407"/>
      <c r="H2697" s="290" t="s">
        <v>325</v>
      </c>
      <c r="I2697" s="294">
        <v>0.10929999999999999</v>
      </c>
      <c r="J2697" s="294">
        <v>0</v>
      </c>
      <c r="K2697" s="292">
        <v>23.75</v>
      </c>
      <c r="L2697" s="292">
        <v>2.59</v>
      </c>
      <c r="O2697" s="40"/>
      <c r="P2697" s="40"/>
      <c r="Q2697" s="40"/>
      <c r="R2697" s="40"/>
      <c r="S2697" s="40"/>
      <c r="T2697" s="40"/>
      <c r="U2697" s="40"/>
      <c r="V2697" s="40"/>
      <c r="W2697" s="40"/>
      <c r="X2697" s="40"/>
      <c r="Y2697" s="40"/>
    </row>
    <row r="2698" spans="1:25" ht="15" customHeight="1" x14ac:dyDescent="0.2">
      <c r="A2698" s="40"/>
      <c r="B2698" s="274" t="s">
        <v>347</v>
      </c>
      <c r="C2698" s="296" t="s">
        <v>629</v>
      </c>
      <c r="D2698" s="274" t="s">
        <v>40</v>
      </c>
      <c r="E2698" s="274" t="s">
        <v>3866</v>
      </c>
      <c r="F2698" s="404" t="s">
        <v>348</v>
      </c>
      <c r="G2698" s="404"/>
      <c r="H2698" s="295" t="s">
        <v>44</v>
      </c>
      <c r="I2698" s="298">
        <v>3.6499999999999998E-2</v>
      </c>
      <c r="J2698" s="298">
        <v>0</v>
      </c>
      <c r="K2698" s="297">
        <v>2.54</v>
      </c>
      <c r="L2698" s="297">
        <v>0.09</v>
      </c>
      <c r="O2698" s="40"/>
      <c r="P2698" s="40"/>
      <c r="Q2698" s="40"/>
      <c r="R2698" s="40"/>
      <c r="S2698" s="40"/>
      <c r="T2698" s="40"/>
      <c r="U2698" s="40"/>
      <c r="V2698" s="40"/>
      <c r="W2698" s="40"/>
      <c r="X2698" s="40"/>
      <c r="Y2698" s="40"/>
    </row>
    <row r="2699" spans="1:25" ht="15" customHeight="1" x14ac:dyDescent="0.2">
      <c r="A2699" s="40"/>
      <c r="B2699" s="274" t="s">
        <v>347</v>
      </c>
      <c r="C2699" s="296" t="s">
        <v>373</v>
      </c>
      <c r="D2699" s="274" t="s">
        <v>40</v>
      </c>
      <c r="E2699" s="274" t="s">
        <v>374</v>
      </c>
      <c r="F2699" s="404" t="s">
        <v>348</v>
      </c>
      <c r="G2699" s="404"/>
      <c r="H2699" s="295" t="s">
        <v>44</v>
      </c>
      <c r="I2699" s="298">
        <v>9.4000000000000004E-3</v>
      </c>
      <c r="J2699" s="298">
        <v>0</v>
      </c>
      <c r="K2699" s="297">
        <v>68.63</v>
      </c>
      <c r="L2699" s="297">
        <v>0.64</v>
      </c>
      <c r="O2699" s="40"/>
      <c r="P2699" s="40"/>
      <c r="Q2699" s="40"/>
      <c r="R2699" s="40"/>
      <c r="S2699" s="40"/>
      <c r="T2699" s="40"/>
      <c r="U2699" s="40"/>
      <c r="V2699" s="40"/>
      <c r="W2699" s="40"/>
      <c r="X2699" s="40"/>
      <c r="Y2699" s="40"/>
    </row>
    <row r="2700" spans="1:25" ht="15" customHeight="1" x14ac:dyDescent="0.2">
      <c r="A2700" s="40"/>
      <c r="B2700" s="274" t="s">
        <v>347</v>
      </c>
      <c r="C2700" s="296" t="s">
        <v>632</v>
      </c>
      <c r="D2700" s="274" t="s">
        <v>40</v>
      </c>
      <c r="E2700" s="274" t="s">
        <v>633</v>
      </c>
      <c r="F2700" s="404" t="s">
        <v>348</v>
      </c>
      <c r="G2700" s="404"/>
      <c r="H2700" s="295" t="s">
        <v>44</v>
      </c>
      <c r="I2700" s="298">
        <v>1.0999999999999999E-2</v>
      </c>
      <c r="J2700" s="298">
        <v>0</v>
      </c>
      <c r="K2700" s="297">
        <v>77.760000000000005</v>
      </c>
      <c r="L2700" s="297">
        <v>0.85</v>
      </c>
      <c r="O2700" s="40"/>
      <c r="P2700" s="40"/>
      <c r="Q2700" s="40"/>
      <c r="R2700" s="40"/>
      <c r="S2700" s="40"/>
      <c r="T2700" s="40"/>
      <c r="U2700" s="40"/>
      <c r="V2700" s="40"/>
      <c r="W2700" s="40"/>
      <c r="X2700" s="40"/>
      <c r="Y2700" s="40"/>
    </row>
    <row r="2701" spans="1:25" ht="15" customHeight="1" x14ac:dyDescent="0.2">
      <c r="A2701" s="40"/>
      <c r="B2701" s="274" t="s">
        <v>347</v>
      </c>
      <c r="C2701" s="296" t="s">
        <v>676</v>
      </c>
      <c r="D2701" s="274" t="s">
        <v>40</v>
      </c>
      <c r="E2701" s="274" t="s">
        <v>677</v>
      </c>
      <c r="F2701" s="404" t="s">
        <v>348</v>
      </c>
      <c r="G2701" s="404"/>
      <c r="H2701" s="295" t="s">
        <v>44</v>
      </c>
      <c r="I2701" s="298">
        <v>1</v>
      </c>
      <c r="J2701" s="298">
        <v>0</v>
      </c>
      <c r="K2701" s="297">
        <v>3.69</v>
      </c>
      <c r="L2701" s="297">
        <v>3.69</v>
      </c>
      <c r="O2701" s="40"/>
      <c r="P2701" s="40"/>
      <c r="Q2701" s="40"/>
      <c r="R2701" s="40"/>
      <c r="S2701" s="40"/>
      <c r="T2701" s="40"/>
      <c r="U2701" s="40"/>
      <c r="V2701" s="40"/>
      <c r="W2701" s="40"/>
      <c r="X2701" s="40"/>
      <c r="Y2701" s="40"/>
    </row>
    <row r="2702" spans="1:25" ht="15" customHeight="1" x14ac:dyDescent="0.2">
      <c r="A2702" s="40"/>
      <c r="B2702" s="275"/>
      <c r="C2702" s="275"/>
      <c r="D2702" s="275"/>
      <c r="E2702" s="275"/>
      <c r="F2702" s="275"/>
      <c r="G2702" s="275" t="s">
        <v>331</v>
      </c>
      <c r="H2702" s="302">
        <v>4.6500000000000004</v>
      </c>
      <c r="I2702" s="275" t="s">
        <v>332</v>
      </c>
      <c r="J2702" s="302">
        <v>0</v>
      </c>
      <c r="K2702" s="275" t="s">
        <v>333</v>
      </c>
      <c r="L2702" s="302">
        <v>4.6500000000000004</v>
      </c>
      <c r="O2702" s="40"/>
      <c r="P2702" s="40"/>
      <c r="Q2702" s="40"/>
      <c r="R2702" s="40"/>
      <c r="S2702" s="40"/>
      <c r="T2702" s="40"/>
      <c r="U2702" s="40"/>
      <c r="V2702" s="40"/>
      <c r="W2702" s="40"/>
      <c r="X2702" s="40"/>
      <c r="Y2702" s="40"/>
    </row>
    <row r="2703" spans="1:25" ht="15" customHeight="1" thickBot="1" x14ac:dyDescent="0.25">
      <c r="A2703" s="40"/>
      <c r="B2703" s="275"/>
      <c r="C2703" s="275"/>
      <c r="D2703" s="275"/>
      <c r="E2703" s="275"/>
      <c r="F2703" s="275"/>
      <c r="G2703" s="275" t="s">
        <v>334</v>
      </c>
      <c r="H2703" s="302">
        <v>2.29</v>
      </c>
      <c r="I2703" s="409"/>
      <c r="J2703" s="409" t="s">
        <v>335</v>
      </c>
      <c r="K2703" s="275"/>
      <c r="L2703" s="302">
        <v>13.33</v>
      </c>
      <c r="O2703" s="40"/>
      <c r="P2703" s="40"/>
      <c r="Q2703" s="40"/>
      <c r="R2703" s="40"/>
      <c r="S2703" s="40"/>
      <c r="T2703" s="40"/>
      <c r="U2703" s="40"/>
      <c r="V2703" s="40"/>
      <c r="W2703" s="40"/>
      <c r="X2703" s="40"/>
      <c r="Y2703" s="40"/>
    </row>
    <row r="2704" spans="1:25" ht="15" customHeight="1" thickTop="1" x14ac:dyDescent="0.2">
      <c r="A2704" s="40"/>
      <c r="B2704" s="289"/>
      <c r="C2704" s="289"/>
      <c r="D2704" s="289"/>
      <c r="E2704" s="289"/>
      <c r="F2704" s="289"/>
      <c r="G2704" s="289"/>
      <c r="H2704" s="289"/>
      <c r="I2704" s="289"/>
      <c r="J2704" s="289"/>
      <c r="K2704" s="289"/>
      <c r="L2704" s="289"/>
      <c r="O2704" s="40"/>
      <c r="P2704" s="40"/>
      <c r="Q2704" s="40"/>
      <c r="R2704" s="40"/>
      <c r="S2704" s="40"/>
      <c r="T2704" s="40"/>
      <c r="U2704" s="40"/>
      <c r="V2704" s="40"/>
      <c r="W2704" s="40"/>
      <c r="X2704" s="40"/>
      <c r="Y2704" s="40"/>
    </row>
    <row r="2705" spans="1:25" ht="15" customHeight="1" x14ac:dyDescent="0.2">
      <c r="A2705" s="40"/>
      <c r="B2705" s="276" t="s">
        <v>2869</v>
      </c>
      <c r="C2705" s="277" t="s">
        <v>28</v>
      </c>
      <c r="D2705" s="276" t="s">
        <v>29</v>
      </c>
      <c r="E2705" s="276" t="s">
        <v>30</v>
      </c>
      <c r="F2705" s="405" t="s">
        <v>318</v>
      </c>
      <c r="G2705" s="405"/>
      <c r="H2705" s="284" t="s">
        <v>31</v>
      </c>
      <c r="I2705" s="277" t="s">
        <v>32</v>
      </c>
      <c r="J2705" s="277" t="s">
        <v>2407</v>
      </c>
      <c r="K2705" s="277" t="s">
        <v>33</v>
      </c>
      <c r="L2705" s="277" t="s">
        <v>35</v>
      </c>
      <c r="O2705" s="40"/>
      <c r="P2705" s="40"/>
      <c r="Q2705" s="40"/>
      <c r="R2705" s="40"/>
      <c r="S2705" s="40"/>
      <c r="T2705" s="40"/>
      <c r="U2705" s="40"/>
      <c r="V2705" s="40"/>
      <c r="W2705" s="40"/>
      <c r="X2705" s="40"/>
      <c r="Y2705" s="40"/>
    </row>
    <row r="2706" spans="1:25" ht="15" customHeight="1" x14ac:dyDescent="0.2">
      <c r="A2706" s="40"/>
      <c r="B2706" s="273" t="s">
        <v>319</v>
      </c>
      <c r="C2706" s="286" t="s">
        <v>172</v>
      </c>
      <c r="D2706" s="273" t="s">
        <v>40</v>
      </c>
      <c r="E2706" s="273" t="s">
        <v>173</v>
      </c>
      <c r="F2706" s="403" t="s">
        <v>343</v>
      </c>
      <c r="G2706" s="403"/>
      <c r="H2706" s="285" t="s">
        <v>44</v>
      </c>
      <c r="I2706" s="288">
        <v>1</v>
      </c>
      <c r="J2706" s="287"/>
      <c r="K2706" s="287">
        <v>9.08</v>
      </c>
      <c r="L2706" s="287">
        <v>9.08</v>
      </c>
      <c r="O2706" s="40"/>
      <c r="P2706" s="40"/>
      <c r="Q2706" s="40"/>
      <c r="R2706" s="40"/>
      <c r="S2706" s="40"/>
      <c r="T2706" s="40"/>
      <c r="U2706" s="40"/>
      <c r="V2706" s="40"/>
      <c r="W2706" s="40"/>
      <c r="X2706" s="40"/>
      <c r="Y2706" s="40"/>
    </row>
    <row r="2707" spans="1:25" ht="15" customHeight="1" x14ac:dyDescent="0.2">
      <c r="A2707" s="40"/>
      <c r="B2707" s="278" t="s">
        <v>321</v>
      </c>
      <c r="C2707" s="291" t="s">
        <v>369</v>
      </c>
      <c r="D2707" s="278" t="s">
        <v>40</v>
      </c>
      <c r="E2707" s="278" t="s">
        <v>370</v>
      </c>
      <c r="F2707" s="407" t="s">
        <v>324</v>
      </c>
      <c r="G2707" s="407"/>
      <c r="H2707" s="290" t="s">
        <v>325</v>
      </c>
      <c r="I2707" s="294">
        <v>0.13589999999999999</v>
      </c>
      <c r="J2707" s="294">
        <v>0</v>
      </c>
      <c r="K2707" s="292">
        <v>23.75</v>
      </c>
      <c r="L2707" s="292">
        <v>3.22</v>
      </c>
      <c r="O2707" s="40"/>
      <c r="P2707" s="40"/>
      <c r="Q2707" s="40"/>
      <c r="R2707" s="40"/>
      <c r="S2707" s="40"/>
      <c r="T2707" s="40"/>
      <c r="U2707" s="40"/>
      <c r="V2707" s="40"/>
      <c r="W2707" s="40"/>
      <c r="X2707" s="40"/>
      <c r="Y2707" s="40"/>
    </row>
    <row r="2708" spans="1:25" ht="15" customHeight="1" x14ac:dyDescent="0.2">
      <c r="A2708" s="40"/>
      <c r="B2708" s="278" t="s">
        <v>321</v>
      </c>
      <c r="C2708" s="291" t="s">
        <v>371</v>
      </c>
      <c r="D2708" s="278" t="s">
        <v>40</v>
      </c>
      <c r="E2708" s="278" t="s">
        <v>372</v>
      </c>
      <c r="F2708" s="407" t="s">
        <v>324</v>
      </c>
      <c r="G2708" s="407"/>
      <c r="H2708" s="290" t="s">
        <v>325</v>
      </c>
      <c r="I2708" s="294">
        <v>0.13589999999999999</v>
      </c>
      <c r="J2708" s="294">
        <v>0</v>
      </c>
      <c r="K2708" s="292">
        <v>29.16</v>
      </c>
      <c r="L2708" s="292">
        <v>3.96</v>
      </c>
      <c r="O2708" s="40"/>
      <c r="P2708" s="40"/>
      <c r="Q2708" s="40"/>
      <c r="R2708" s="40"/>
      <c r="S2708" s="40"/>
      <c r="T2708" s="40"/>
      <c r="U2708" s="40"/>
      <c r="V2708" s="40"/>
      <c r="W2708" s="40"/>
      <c r="X2708" s="40"/>
      <c r="Y2708" s="40"/>
    </row>
    <row r="2709" spans="1:25" ht="15" customHeight="1" x14ac:dyDescent="0.2">
      <c r="A2709" s="40"/>
      <c r="B2709" s="274" t="s">
        <v>347</v>
      </c>
      <c r="C2709" s="296" t="s">
        <v>632</v>
      </c>
      <c r="D2709" s="274" t="s">
        <v>40</v>
      </c>
      <c r="E2709" s="274" t="s">
        <v>633</v>
      </c>
      <c r="F2709" s="404" t="s">
        <v>348</v>
      </c>
      <c r="G2709" s="404"/>
      <c r="H2709" s="295" t="s">
        <v>44</v>
      </c>
      <c r="I2709" s="298">
        <v>8.0000000000000002E-3</v>
      </c>
      <c r="J2709" s="298">
        <v>0</v>
      </c>
      <c r="K2709" s="297">
        <v>77.760000000000005</v>
      </c>
      <c r="L2709" s="297">
        <v>0.62</v>
      </c>
      <c r="O2709" s="40"/>
      <c r="P2709" s="40"/>
      <c r="Q2709" s="40"/>
      <c r="R2709" s="40"/>
      <c r="S2709" s="40"/>
      <c r="T2709" s="40"/>
      <c r="U2709" s="40"/>
      <c r="V2709" s="40"/>
      <c r="W2709" s="40"/>
      <c r="X2709" s="40"/>
      <c r="Y2709" s="40"/>
    </row>
    <row r="2710" spans="1:25" ht="15" customHeight="1" x14ac:dyDescent="0.2">
      <c r="A2710" s="40"/>
      <c r="B2710" s="274" t="s">
        <v>347</v>
      </c>
      <c r="C2710" s="296" t="s">
        <v>373</v>
      </c>
      <c r="D2710" s="274" t="s">
        <v>40</v>
      </c>
      <c r="E2710" s="274" t="s">
        <v>374</v>
      </c>
      <c r="F2710" s="404" t="s">
        <v>348</v>
      </c>
      <c r="G2710" s="404"/>
      <c r="H2710" s="295" t="s">
        <v>44</v>
      </c>
      <c r="I2710" s="298">
        <v>7.1000000000000004E-3</v>
      </c>
      <c r="J2710" s="298">
        <v>0</v>
      </c>
      <c r="K2710" s="297">
        <v>68.63</v>
      </c>
      <c r="L2710" s="297">
        <v>0.48</v>
      </c>
      <c r="O2710" s="40"/>
      <c r="P2710" s="40"/>
      <c r="Q2710" s="40"/>
      <c r="R2710" s="40"/>
      <c r="S2710" s="40"/>
      <c r="T2710" s="40"/>
      <c r="U2710" s="40"/>
      <c r="V2710" s="40"/>
      <c r="W2710" s="40"/>
      <c r="X2710" s="40"/>
      <c r="Y2710" s="40"/>
    </row>
    <row r="2711" spans="1:25" ht="15" customHeight="1" x14ac:dyDescent="0.2">
      <c r="A2711" s="40"/>
      <c r="B2711" s="274" t="s">
        <v>347</v>
      </c>
      <c r="C2711" s="296" t="s">
        <v>672</v>
      </c>
      <c r="D2711" s="274" t="s">
        <v>40</v>
      </c>
      <c r="E2711" s="274" t="s">
        <v>673</v>
      </c>
      <c r="F2711" s="404" t="s">
        <v>348</v>
      </c>
      <c r="G2711" s="404"/>
      <c r="H2711" s="295" t="s">
        <v>44</v>
      </c>
      <c r="I2711" s="298">
        <v>1</v>
      </c>
      <c r="J2711" s="298">
        <v>0</v>
      </c>
      <c r="K2711" s="297">
        <v>0.73</v>
      </c>
      <c r="L2711" s="297">
        <v>0.73</v>
      </c>
      <c r="O2711" s="40"/>
      <c r="P2711" s="40"/>
      <c r="Q2711" s="40"/>
      <c r="R2711" s="40"/>
      <c r="S2711" s="40"/>
      <c r="T2711" s="40"/>
      <c r="U2711" s="40"/>
      <c r="V2711" s="40"/>
      <c r="W2711" s="40"/>
      <c r="X2711" s="40"/>
      <c r="Y2711" s="40"/>
    </row>
    <row r="2712" spans="1:25" ht="15" customHeight="1" x14ac:dyDescent="0.2">
      <c r="A2712" s="40"/>
      <c r="B2712" s="274" t="s">
        <v>347</v>
      </c>
      <c r="C2712" s="296" t="s">
        <v>629</v>
      </c>
      <c r="D2712" s="274" t="s">
        <v>40</v>
      </c>
      <c r="E2712" s="274" t="s">
        <v>3866</v>
      </c>
      <c r="F2712" s="404" t="s">
        <v>348</v>
      </c>
      <c r="G2712" s="404"/>
      <c r="H2712" s="295" t="s">
        <v>44</v>
      </c>
      <c r="I2712" s="298">
        <v>3.0200000000000001E-2</v>
      </c>
      <c r="J2712" s="298">
        <v>0</v>
      </c>
      <c r="K2712" s="297">
        <v>2.54</v>
      </c>
      <c r="L2712" s="297">
        <v>7.0000000000000007E-2</v>
      </c>
      <c r="O2712" s="40"/>
      <c r="P2712" s="40"/>
      <c r="Q2712" s="40"/>
      <c r="R2712" s="40"/>
      <c r="S2712" s="40"/>
      <c r="T2712" s="40"/>
      <c r="U2712" s="40"/>
      <c r="V2712" s="40"/>
      <c r="W2712" s="40"/>
      <c r="X2712" s="40"/>
      <c r="Y2712" s="40"/>
    </row>
    <row r="2713" spans="1:25" ht="15" customHeight="1" x14ac:dyDescent="0.2">
      <c r="A2713" s="40"/>
      <c r="B2713" s="275"/>
      <c r="C2713" s="275"/>
      <c r="D2713" s="275"/>
      <c r="E2713" s="275"/>
      <c r="F2713" s="275"/>
      <c r="G2713" s="275" t="s">
        <v>331</v>
      </c>
      <c r="H2713" s="302">
        <v>5.78</v>
      </c>
      <c r="I2713" s="275" t="s">
        <v>332</v>
      </c>
      <c r="J2713" s="302">
        <v>0</v>
      </c>
      <c r="K2713" s="275" t="s">
        <v>333</v>
      </c>
      <c r="L2713" s="302">
        <v>5.78</v>
      </c>
      <c r="O2713" s="40"/>
      <c r="P2713" s="40"/>
      <c r="Q2713" s="40"/>
      <c r="R2713" s="40"/>
      <c r="S2713" s="40"/>
      <c r="T2713" s="40"/>
      <c r="U2713" s="40"/>
      <c r="V2713" s="40"/>
      <c r="W2713" s="40"/>
      <c r="X2713" s="40"/>
      <c r="Y2713" s="40"/>
    </row>
    <row r="2714" spans="1:25" ht="15" customHeight="1" thickBot="1" x14ac:dyDescent="0.25">
      <c r="A2714" s="40"/>
      <c r="B2714" s="275"/>
      <c r="C2714" s="275"/>
      <c r="D2714" s="275"/>
      <c r="E2714" s="275"/>
      <c r="F2714" s="275"/>
      <c r="G2714" s="275" t="s">
        <v>334</v>
      </c>
      <c r="H2714" s="302">
        <v>1.88</v>
      </c>
      <c r="I2714" s="409"/>
      <c r="J2714" s="409" t="s">
        <v>335</v>
      </c>
      <c r="K2714" s="275"/>
      <c r="L2714" s="302">
        <v>10.96</v>
      </c>
      <c r="O2714" s="40"/>
      <c r="P2714" s="40"/>
      <c r="Q2714" s="40"/>
      <c r="R2714" s="40"/>
      <c r="S2714" s="40"/>
      <c r="T2714" s="40"/>
      <c r="U2714" s="40"/>
      <c r="V2714" s="40"/>
      <c r="W2714" s="40"/>
      <c r="X2714" s="40"/>
      <c r="Y2714" s="40"/>
    </row>
    <row r="2715" spans="1:25" ht="15" customHeight="1" thickTop="1" x14ac:dyDescent="0.2">
      <c r="A2715" s="40"/>
      <c r="B2715" s="289"/>
      <c r="C2715" s="289"/>
      <c r="D2715" s="289"/>
      <c r="E2715" s="289"/>
      <c r="F2715" s="289"/>
      <c r="G2715" s="289"/>
      <c r="H2715" s="289"/>
      <c r="I2715" s="289"/>
      <c r="J2715" s="289"/>
      <c r="K2715" s="289"/>
      <c r="L2715" s="289"/>
      <c r="O2715" s="40"/>
      <c r="P2715" s="40"/>
      <c r="Q2715" s="40"/>
      <c r="R2715" s="40"/>
      <c r="S2715" s="40"/>
      <c r="T2715" s="40"/>
      <c r="U2715" s="40"/>
      <c r="V2715" s="40"/>
      <c r="W2715" s="40"/>
      <c r="X2715" s="40"/>
      <c r="Y2715" s="40"/>
    </row>
    <row r="2716" spans="1:25" ht="15" customHeight="1" x14ac:dyDescent="0.2">
      <c r="A2716" s="40"/>
      <c r="B2716" s="276" t="s">
        <v>2871</v>
      </c>
      <c r="C2716" s="277" t="s">
        <v>28</v>
      </c>
      <c r="D2716" s="276" t="s">
        <v>29</v>
      </c>
      <c r="E2716" s="276" t="s">
        <v>30</v>
      </c>
      <c r="F2716" s="405" t="s">
        <v>318</v>
      </c>
      <c r="G2716" s="405"/>
      <c r="H2716" s="284" t="s">
        <v>31</v>
      </c>
      <c r="I2716" s="277" t="s">
        <v>32</v>
      </c>
      <c r="J2716" s="277" t="s">
        <v>33</v>
      </c>
      <c r="K2716" s="277" t="s">
        <v>35</v>
      </c>
      <c r="L2716" s="281"/>
      <c r="O2716" s="40"/>
      <c r="P2716" s="40"/>
      <c r="Q2716" s="40"/>
      <c r="R2716" s="40"/>
      <c r="S2716" s="40"/>
      <c r="T2716" s="40"/>
      <c r="U2716" s="40"/>
      <c r="V2716" s="40"/>
      <c r="W2716" s="40"/>
      <c r="X2716" s="40"/>
      <c r="Y2716" s="40"/>
    </row>
    <row r="2717" spans="1:25" ht="15" customHeight="1" x14ac:dyDescent="0.2">
      <c r="A2717" s="40"/>
      <c r="B2717" s="273" t="s">
        <v>319</v>
      </c>
      <c r="C2717" s="286" t="s">
        <v>3205</v>
      </c>
      <c r="D2717" s="273" t="s">
        <v>143</v>
      </c>
      <c r="E2717" s="273" t="s">
        <v>3297</v>
      </c>
      <c r="F2717" s="403" t="s">
        <v>662</v>
      </c>
      <c r="G2717" s="403"/>
      <c r="H2717" s="285" t="s">
        <v>165</v>
      </c>
      <c r="I2717" s="288">
        <v>1</v>
      </c>
      <c r="J2717" s="287">
        <v>422.91</v>
      </c>
      <c r="K2717" s="287">
        <v>422.91</v>
      </c>
      <c r="L2717" s="281"/>
      <c r="O2717" s="40"/>
      <c r="P2717" s="40"/>
      <c r="Q2717" s="40"/>
      <c r="R2717" s="40"/>
      <c r="S2717" s="40"/>
      <c r="T2717" s="40"/>
      <c r="U2717" s="40"/>
      <c r="V2717" s="40"/>
      <c r="W2717" s="40"/>
      <c r="X2717" s="40"/>
      <c r="Y2717" s="40"/>
    </row>
    <row r="2718" spans="1:25" ht="15" customHeight="1" x14ac:dyDescent="0.2">
      <c r="A2718" s="40"/>
      <c r="B2718" s="276" t="s">
        <v>27</v>
      </c>
      <c r="C2718" s="277" t="s">
        <v>28</v>
      </c>
      <c r="D2718" s="276" t="s">
        <v>29</v>
      </c>
      <c r="E2718" s="276" t="s">
        <v>30</v>
      </c>
      <c r="F2718" s="405" t="s">
        <v>318</v>
      </c>
      <c r="G2718" s="406"/>
      <c r="H2718" s="284" t="s">
        <v>31</v>
      </c>
      <c r="I2718" s="277" t="s">
        <v>32</v>
      </c>
      <c r="J2718" s="277" t="s">
        <v>33</v>
      </c>
      <c r="K2718" s="277" t="s">
        <v>35</v>
      </c>
      <c r="O2718" s="40"/>
      <c r="P2718" s="40"/>
      <c r="Q2718" s="40"/>
      <c r="R2718" s="40"/>
      <c r="S2718" s="40"/>
      <c r="T2718" s="40"/>
      <c r="U2718" s="40"/>
      <c r="V2718" s="40"/>
      <c r="W2718" s="40"/>
      <c r="X2718" s="40"/>
      <c r="Y2718" s="40"/>
    </row>
    <row r="2719" spans="1:25" ht="15" customHeight="1" x14ac:dyDescent="0.2">
      <c r="A2719" s="40"/>
      <c r="B2719" s="278" t="s">
        <v>319</v>
      </c>
      <c r="C2719" s="291" t="s">
        <v>663</v>
      </c>
      <c r="D2719" s="278" t="s">
        <v>143</v>
      </c>
      <c r="E2719" s="278" t="s">
        <v>664</v>
      </c>
      <c r="F2719" s="407" t="s">
        <v>577</v>
      </c>
      <c r="G2719" s="407"/>
      <c r="H2719" s="290" t="s">
        <v>578</v>
      </c>
      <c r="I2719" s="294">
        <v>0.98</v>
      </c>
      <c r="J2719" s="292" t="s">
        <v>3827</v>
      </c>
      <c r="K2719" s="293" t="s">
        <v>2131</v>
      </c>
      <c r="O2719" s="40"/>
      <c r="P2719" s="40"/>
      <c r="Q2719" s="40"/>
      <c r="R2719" s="40"/>
      <c r="S2719" s="40"/>
      <c r="T2719" s="40"/>
      <c r="U2719" s="40"/>
      <c r="V2719" s="40"/>
      <c r="W2719" s="40"/>
      <c r="X2719" s="40"/>
      <c r="Y2719" s="40"/>
    </row>
    <row r="2720" spans="1:25" ht="15" customHeight="1" x14ac:dyDescent="0.2">
      <c r="A2720" s="40"/>
      <c r="B2720" s="274" t="s">
        <v>347</v>
      </c>
      <c r="C2720" s="296" t="s">
        <v>3981</v>
      </c>
      <c r="D2720" s="274" t="s">
        <v>143</v>
      </c>
      <c r="E2720" s="274" t="s">
        <v>3433</v>
      </c>
      <c r="F2720" s="404" t="s">
        <v>348</v>
      </c>
      <c r="G2720" s="404"/>
      <c r="H2720" s="295" t="s">
        <v>165</v>
      </c>
      <c r="I2720" s="298">
        <v>1</v>
      </c>
      <c r="J2720" s="297" t="s">
        <v>3434</v>
      </c>
      <c r="K2720" s="280" t="s">
        <v>3434</v>
      </c>
      <c r="O2720" s="40"/>
      <c r="P2720" s="40"/>
      <c r="Q2720" s="40"/>
      <c r="R2720" s="40"/>
      <c r="S2720" s="40"/>
      <c r="T2720" s="40"/>
      <c r="U2720" s="40"/>
      <c r="V2720" s="40"/>
      <c r="W2720" s="40"/>
      <c r="X2720" s="40"/>
      <c r="Y2720" s="40"/>
    </row>
    <row r="2721" spans="1:25" ht="15" customHeight="1" x14ac:dyDescent="0.2">
      <c r="A2721" s="40"/>
      <c r="B2721" s="274" t="s">
        <v>347</v>
      </c>
      <c r="C2721" s="296" t="s">
        <v>3982</v>
      </c>
      <c r="D2721" s="274" t="s">
        <v>143</v>
      </c>
      <c r="E2721" s="274" t="s">
        <v>3431</v>
      </c>
      <c r="F2721" s="404" t="s">
        <v>348</v>
      </c>
      <c r="G2721" s="404"/>
      <c r="H2721" s="295" t="s">
        <v>165</v>
      </c>
      <c r="I2721" s="298">
        <v>1</v>
      </c>
      <c r="J2721" s="297" t="s">
        <v>3432</v>
      </c>
      <c r="K2721" s="280" t="s">
        <v>3432</v>
      </c>
      <c r="O2721" s="40"/>
      <c r="P2721" s="40"/>
      <c r="Q2721" s="40"/>
      <c r="R2721" s="40"/>
      <c r="S2721" s="40"/>
      <c r="T2721" s="40"/>
      <c r="U2721" s="40"/>
      <c r="V2721" s="40"/>
      <c r="W2721" s="40"/>
      <c r="X2721" s="40"/>
      <c r="Y2721" s="40"/>
    </row>
    <row r="2722" spans="1:25" ht="15" customHeight="1" x14ac:dyDescent="0.2">
      <c r="A2722" s="40"/>
      <c r="B2722" s="274" t="s">
        <v>347</v>
      </c>
      <c r="C2722" s="296" t="s">
        <v>3615</v>
      </c>
      <c r="D2722" s="274" t="s">
        <v>143</v>
      </c>
      <c r="E2722" s="274" t="s">
        <v>2418</v>
      </c>
      <c r="F2722" s="404" t="s">
        <v>586</v>
      </c>
      <c r="G2722" s="404"/>
      <c r="H2722" s="295" t="s">
        <v>578</v>
      </c>
      <c r="I2722" s="298">
        <v>0.98</v>
      </c>
      <c r="J2722" s="297" t="s">
        <v>2419</v>
      </c>
      <c r="K2722" s="280" t="s">
        <v>3430</v>
      </c>
      <c r="O2722" s="40"/>
      <c r="P2722" s="40"/>
      <c r="Q2722" s="40"/>
      <c r="R2722" s="40"/>
      <c r="S2722" s="40"/>
      <c r="T2722" s="40"/>
      <c r="U2722" s="40"/>
      <c r="V2722" s="40"/>
      <c r="W2722" s="40"/>
      <c r="X2722" s="40"/>
      <c r="Y2722" s="40"/>
    </row>
    <row r="2723" spans="1:25" ht="15" customHeight="1" x14ac:dyDescent="0.2">
      <c r="A2723" s="40"/>
      <c r="B2723" s="274" t="s">
        <v>347</v>
      </c>
      <c r="C2723" s="296" t="s">
        <v>3829</v>
      </c>
      <c r="D2723" s="274" t="s">
        <v>143</v>
      </c>
      <c r="E2723" s="274" t="s">
        <v>2552</v>
      </c>
      <c r="F2723" s="404" t="s">
        <v>586</v>
      </c>
      <c r="G2723" s="404"/>
      <c r="H2723" s="295" t="s">
        <v>578</v>
      </c>
      <c r="I2723" s="298">
        <v>0.98</v>
      </c>
      <c r="J2723" s="297" t="s">
        <v>3640</v>
      </c>
      <c r="K2723" s="280" t="s">
        <v>3983</v>
      </c>
      <c r="O2723" s="40"/>
      <c r="P2723" s="40"/>
      <c r="Q2723" s="40"/>
      <c r="R2723" s="40"/>
      <c r="S2723" s="40"/>
      <c r="T2723" s="40"/>
      <c r="U2723" s="40"/>
      <c r="V2723" s="40"/>
      <c r="W2723" s="40"/>
      <c r="X2723" s="40"/>
      <c r="Y2723" s="40"/>
    </row>
    <row r="2724" spans="1:25" ht="15" customHeight="1" x14ac:dyDescent="0.2">
      <c r="A2724" s="40"/>
      <c r="B2724" s="278" t="s">
        <v>319</v>
      </c>
      <c r="C2724" s="291" t="s">
        <v>575</v>
      </c>
      <c r="D2724" s="278" t="s">
        <v>143</v>
      </c>
      <c r="E2724" s="278" t="s">
        <v>576</v>
      </c>
      <c r="F2724" s="407" t="s">
        <v>577</v>
      </c>
      <c r="G2724" s="407"/>
      <c r="H2724" s="290" t="s">
        <v>578</v>
      </c>
      <c r="I2724" s="294">
        <v>0.98</v>
      </c>
      <c r="J2724" s="292" t="s">
        <v>3684</v>
      </c>
      <c r="K2724" s="293" t="s">
        <v>3984</v>
      </c>
      <c r="O2724" s="40"/>
      <c r="P2724" s="40"/>
      <c r="Q2724" s="40"/>
      <c r="R2724" s="40"/>
      <c r="S2724" s="40"/>
      <c r="T2724" s="40"/>
      <c r="U2724" s="40"/>
      <c r="V2724" s="40"/>
      <c r="W2724" s="40"/>
      <c r="X2724" s="40"/>
      <c r="Y2724" s="40"/>
    </row>
    <row r="2725" spans="1:25" ht="15" customHeight="1" x14ac:dyDescent="0.2">
      <c r="A2725" s="40"/>
      <c r="B2725" s="408" t="s">
        <v>2416</v>
      </c>
      <c r="C2725" s="406"/>
      <c r="D2725" s="406"/>
      <c r="E2725" s="406"/>
      <c r="F2725" s="406"/>
      <c r="G2725" s="406"/>
      <c r="H2725" s="406"/>
      <c r="I2725" s="406"/>
      <c r="J2725" s="406"/>
      <c r="K2725" s="406"/>
      <c r="O2725" s="40"/>
      <c r="P2725" s="40"/>
      <c r="Q2725" s="40"/>
      <c r="R2725" s="40"/>
      <c r="S2725" s="40"/>
      <c r="T2725" s="40"/>
      <c r="U2725" s="40"/>
      <c r="V2725" s="40"/>
      <c r="W2725" s="40"/>
      <c r="X2725" s="40"/>
      <c r="Y2725" s="40"/>
    </row>
    <row r="2726" spans="1:25" ht="15" customHeight="1" x14ac:dyDescent="0.2">
      <c r="A2726" s="40"/>
      <c r="B2726" s="276" t="s">
        <v>27</v>
      </c>
      <c r="C2726" s="277" t="s">
        <v>28</v>
      </c>
      <c r="D2726" s="276" t="s">
        <v>29</v>
      </c>
      <c r="E2726" s="276" t="s">
        <v>30</v>
      </c>
      <c r="F2726" s="405" t="s">
        <v>318</v>
      </c>
      <c r="G2726" s="406"/>
      <c r="H2726" s="284" t="s">
        <v>31</v>
      </c>
      <c r="I2726" s="277" t="s">
        <v>32</v>
      </c>
      <c r="J2726" s="277" t="s">
        <v>33</v>
      </c>
      <c r="K2726" s="277" t="s">
        <v>35</v>
      </c>
      <c r="O2726" s="40"/>
      <c r="P2726" s="40"/>
      <c r="Q2726" s="40"/>
      <c r="R2726" s="40"/>
      <c r="S2726" s="40"/>
      <c r="T2726" s="40"/>
      <c r="U2726" s="40"/>
      <c r="V2726" s="40"/>
      <c r="W2726" s="40"/>
      <c r="X2726" s="40"/>
      <c r="Y2726" s="40"/>
    </row>
    <row r="2727" spans="1:25" ht="15" customHeight="1" x14ac:dyDescent="0.2">
      <c r="A2727" s="40"/>
      <c r="B2727" s="274" t="s">
        <v>347</v>
      </c>
      <c r="C2727" s="296" t="s">
        <v>3601</v>
      </c>
      <c r="D2727" s="274" t="s">
        <v>143</v>
      </c>
      <c r="E2727" s="274" t="s">
        <v>1165</v>
      </c>
      <c r="F2727" s="404" t="s">
        <v>348</v>
      </c>
      <c r="G2727" s="404"/>
      <c r="H2727" s="295" t="s">
        <v>165</v>
      </c>
      <c r="I2727" s="298">
        <v>8.8199999999999997E-3</v>
      </c>
      <c r="J2727" s="297" t="s">
        <v>3602</v>
      </c>
      <c r="K2727" s="280" t="s">
        <v>3985</v>
      </c>
      <c r="O2727" s="40"/>
      <c r="P2727" s="40"/>
      <c r="Q2727" s="40"/>
      <c r="R2727" s="40"/>
      <c r="S2727" s="40"/>
      <c r="T2727" s="40"/>
      <c r="U2727" s="40"/>
      <c r="V2727" s="40"/>
      <c r="W2727" s="40"/>
      <c r="X2727" s="40"/>
      <c r="Y2727" s="40"/>
    </row>
    <row r="2728" spans="1:25" ht="15" customHeight="1" x14ac:dyDescent="0.2">
      <c r="A2728" s="40"/>
      <c r="B2728" s="274" t="s">
        <v>347</v>
      </c>
      <c r="C2728" s="296" t="s">
        <v>3606</v>
      </c>
      <c r="D2728" s="274" t="s">
        <v>143</v>
      </c>
      <c r="E2728" s="274" t="s">
        <v>1166</v>
      </c>
      <c r="F2728" s="404" t="s">
        <v>809</v>
      </c>
      <c r="G2728" s="404"/>
      <c r="H2728" s="295" t="s">
        <v>1167</v>
      </c>
      <c r="I2728" s="298">
        <v>7.8399999999999997E-4</v>
      </c>
      <c r="J2728" s="297" t="s">
        <v>2136</v>
      </c>
      <c r="K2728" s="280" t="s">
        <v>3980</v>
      </c>
      <c r="O2728" s="40"/>
      <c r="P2728" s="40"/>
      <c r="Q2728" s="40"/>
      <c r="R2728" s="40"/>
      <c r="S2728" s="40"/>
      <c r="T2728" s="40"/>
      <c r="U2728" s="40"/>
      <c r="V2728" s="40"/>
      <c r="W2728" s="40"/>
      <c r="X2728" s="40"/>
      <c r="Y2728" s="40"/>
    </row>
    <row r="2729" spans="1:25" ht="15" customHeight="1" x14ac:dyDescent="0.2">
      <c r="A2729" s="40"/>
      <c r="B2729" s="274" t="s">
        <v>347</v>
      </c>
      <c r="C2729" s="296" t="s">
        <v>3645</v>
      </c>
      <c r="D2729" s="274" t="s">
        <v>143</v>
      </c>
      <c r="E2729" s="274" t="s">
        <v>1161</v>
      </c>
      <c r="F2729" s="404" t="s">
        <v>348</v>
      </c>
      <c r="G2729" s="404"/>
      <c r="H2729" s="295" t="s">
        <v>165</v>
      </c>
      <c r="I2729" s="298">
        <v>0.15631</v>
      </c>
      <c r="J2729" s="297" t="s">
        <v>2143</v>
      </c>
      <c r="K2729" s="280" t="s">
        <v>3986</v>
      </c>
      <c r="O2729" s="40"/>
      <c r="P2729" s="40"/>
      <c r="Q2729" s="40"/>
      <c r="R2729" s="40"/>
      <c r="S2729" s="40"/>
      <c r="T2729" s="40"/>
      <c r="U2729" s="40"/>
      <c r="V2729" s="40"/>
      <c r="W2729" s="40"/>
      <c r="X2729" s="40"/>
      <c r="Y2729" s="40"/>
    </row>
    <row r="2730" spans="1:25" ht="15" customHeight="1" x14ac:dyDescent="0.2">
      <c r="A2730" s="40"/>
      <c r="B2730" s="274" t="s">
        <v>347</v>
      </c>
      <c r="C2730" s="296" t="s">
        <v>3635</v>
      </c>
      <c r="D2730" s="274" t="s">
        <v>143</v>
      </c>
      <c r="E2730" s="274" t="s">
        <v>1169</v>
      </c>
      <c r="F2730" s="404" t="s">
        <v>348</v>
      </c>
      <c r="G2730" s="404"/>
      <c r="H2730" s="295" t="s">
        <v>165</v>
      </c>
      <c r="I2730" s="298">
        <v>3.5279999999999999E-3</v>
      </c>
      <c r="J2730" s="297" t="s">
        <v>1868</v>
      </c>
      <c r="K2730" s="280" t="s">
        <v>2141</v>
      </c>
      <c r="O2730" s="40"/>
      <c r="P2730" s="40"/>
      <c r="Q2730" s="40"/>
      <c r="R2730" s="40"/>
      <c r="S2730" s="40"/>
      <c r="T2730" s="40"/>
      <c r="U2730" s="40"/>
      <c r="V2730" s="40"/>
      <c r="W2730" s="40"/>
      <c r="X2730" s="40"/>
      <c r="Y2730" s="40"/>
    </row>
    <row r="2731" spans="1:25" ht="15" customHeight="1" x14ac:dyDescent="0.2">
      <c r="A2731" s="40"/>
      <c r="B2731" s="274" t="s">
        <v>347</v>
      </c>
      <c r="C2731" s="296" t="s">
        <v>3594</v>
      </c>
      <c r="D2731" s="274" t="s">
        <v>143</v>
      </c>
      <c r="E2731" s="274" t="s">
        <v>1171</v>
      </c>
      <c r="F2731" s="404" t="s">
        <v>348</v>
      </c>
      <c r="G2731" s="404"/>
      <c r="H2731" s="295" t="s">
        <v>165</v>
      </c>
      <c r="I2731" s="298">
        <v>1.9599999999999999E-4</v>
      </c>
      <c r="J2731" s="297" t="s">
        <v>2139</v>
      </c>
      <c r="K2731" s="280" t="s">
        <v>2117</v>
      </c>
      <c r="O2731" s="40"/>
      <c r="P2731" s="40"/>
      <c r="Q2731" s="40"/>
      <c r="R2731" s="40"/>
      <c r="S2731" s="40"/>
      <c r="T2731" s="40"/>
      <c r="U2731" s="40"/>
      <c r="V2731" s="40"/>
      <c r="W2731" s="40"/>
      <c r="X2731" s="40"/>
      <c r="Y2731" s="40"/>
    </row>
    <row r="2732" spans="1:25" ht="15" customHeight="1" x14ac:dyDescent="0.2">
      <c r="A2732" s="40"/>
      <c r="B2732" s="274" t="s">
        <v>347</v>
      </c>
      <c r="C2732" s="296" t="s">
        <v>3634</v>
      </c>
      <c r="D2732" s="274" t="s">
        <v>143</v>
      </c>
      <c r="E2732" s="274" t="s">
        <v>1168</v>
      </c>
      <c r="F2732" s="404" t="s">
        <v>348</v>
      </c>
      <c r="G2732" s="404"/>
      <c r="H2732" s="295" t="s">
        <v>165</v>
      </c>
      <c r="I2732" s="298">
        <v>8.8199999999999997E-3</v>
      </c>
      <c r="J2732" s="297" t="s">
        <v>2138</v>
      </c>
      <c r="K2732" s="280" t="s">
        <v>2170</v>
      </c>
      <c r="O2732" s="40"/>
      <c r="P2732" s="40"/>
      <c r="Q2732" s="40"/>
      <c r="R2732" s="40"/>
      <c r="S2732" s="40"/>
      <c r="T2732" s="40"/>
      <c r="U2732" s="40"/>
      <c r="V2732" s="40"/>
      <c r="W2732" s="40"/>
      <c r="X2732" s="40"/>
      <c r="Y2732" s="40"/>
    </row>
    <row r="2733" spans="1:25" ht="15" customHeight="1" x14ac:dyDescent="0.2">
      <c r="A2733" s="40"/>
      <c r="B2733" s="274" t="s">
        <v>347</v>
      </c>
      <c r="C2733" s="296" t="s">
        <v>3646</v>
      </c>
      <c r="D2733" s="274" t="s">
        <v>143</v>
      </c>
      <c r="E2733" s="274" t="s">
        <v>3647</v>
      </c>
      <c r="F2733" s="404" t="s">
        <v>348</v>
      </c>
      <c r="G2733" s="404"/>
      <c r="H2733" s="295" t="s">
        <v>1160</v>
      </c>
      <c r="I2733" s="298">
        <v>1.5679999999999999E-3</v>
      </c>
      <c r="J2733" s="297" t="s">
        <v>3648</v>
      </c>
      <c r="K2733" s="280" t="s">
        <v>2135</v>
      </c>
      <c r="O2733" s="40"/>
      <c r="P2733" s="40"/>
      <c r="Q2733" s="40"/>
      <c r="R2733" s="40"/>
      <c r="S2733" s="40"/>
      <c r="T2733" s="40"/>
      <c r="U2733" s="40"/>
      <c r="V2733" s="40"/>
      <c r="W2733" s="40"/>
      <c r="X2733" s="40"/>
      <c r="Y2733" s="40"/>
    </row>
    <row r="2734" spans="1:25" ht="15" customHeight="1" x14ac:dyDescent="0.2">
      <c r="A2734" s="40"/>
      <c r="B2734" s="274" t="s">
        <v>347</v>
      </c>
      <c r="C2734" s="296" t="s">
        <v>3981</v>
      </c>
      <c r="D2734" s="274" t="s">
        <v>143</v>
      </c>
      <c r="E2734" s="274" t="s">
        <v>3433</v>
      </c>
      <c r="F2734" s="404" t="s">
        <v>348</v>
      </c>
      <c r="G2734" s="404"/>
      <c r="H2734" s="295" t="s">
        <v>165</v>
      </c>
      <c r="I2734" s="298">
        <v>1</v>
      </c>
      <c r="J2734" s="297" t="s">
        <v>3434</v>
      </c>
      <c r="K2734" s="280" t="s">
        <v>3434</v>
      </c>
      <c r="O2734" s="40"/>
      <c r="P2734" s="40"/>
      <c r="Q2734" s="40"/>
      <c r="R2734" s="40"/>
      <c r="S2734" s="40"/>
      <c r="T2734" s="40"/>
      <c r="U2734" s="40"/>
      <c r="V2734" s="40"/>
      <c r="W2734" s="40"/>
      <c r="X2734" s="40"/>
      <c r="Y2734" s="40"/>
    </row>
    <row r="2735" spans="1:25" ht="15" customHeight="1" x14ac:dyDescent="0.2">
      <c r="A2735" s="40"/>
      <c r="B2735" s="274" t="s">
        <v>347</v>
      </c>
      <c r="C2735" s="296" t="s">
        <v>3838</v>
      </c>
      <c r="D2735" s="274" t="s">
        <v>143</v>
      </c>
      <c r="E2735" s="274" t="s">
        <v>1177</v>
      </c>
      <c r="F2735" s="404" t="s">
        <v>348</v>
      </c>
      <c r="G2735" s="404"/>
      <c r="H2735" s="295" t="s">
        <v>165</v>
      </c>
      <c r="I2735" s="298">
        <v>9.7999999999999997E-5</v>
      </c>
      <c r="J2735" s="297" t="s">
        <v>2142</v>
      </c>
      <c r="K2735" s="280" t="s">
        <v>2117</v>
      </c>
      <c r="O2735" s="40"/>
      <c r="P2735" s="40"/>
      <c r="Q2735" s="40"/>
      <c r="R2735" s="40"/>
      <c r="S2735" s="40"/>
      <c r="T2735" s="40"/>
      <c r="U2735" s="40"/>
      <c r="V2735" s="40"/>
      <c r="W2735" s="40"/>
      <c r="X2735" s="40"/>
      <c r="Y2735" s="40"/>
    </row>
    <row r="2736" spans="1:25" ht="15" customHeight="1" x14ac:dyDescent="0.2">
      <c r="A2736" s="40"/>
      <c r="B2736" s="274" t="s">
        <v>347</v>
      </c>
      <c r="C2736" s="296" t="s">
        <v>3587</v>
      </c>
      <c r="D2736" s="274" t="s">
        <v>143</v>
      </c>
      <c r="E2736" s="274" t="s">
        <v>2436</v>
      </c>
      <c r="F2736" s="404" t="s">
        <v>348</v>
      </c>
      <c r="G2736" s="404"/>
      <c r="H2736" s="295" t="s">
        <v>165</v>
      </c>
      <c r="I2736" s="298">
        <v>3.9199999999999999E-4</v>
      </c>
      <c r="J2736" s="297" t="s">
        <v>3588</v>
      </c>
      <c r="K2736" s="280" t="s">
        <v>2117</v>
      </c>
      <c r="O2736" s="40"/>
      <c r="P2736" s="40"/>
      <c r="Q2736" s="40"/>
      <c r="R2736" s="40"/>
      <c r="S2736" s="40"/>
      <c r="T2736" s="40"/>
      <c r="U2736" s="40"/>
      <c r="V2736" s="40"/>
      <c r="W2736" s="40"/>
      <c r="X2736" s="40"/>
      <c r="Y2736" s="40"/>
    </row>
    <row r="2737" spans="1:25" ht="15" customHeight="1" x14ac:dyDescent="0.2">
      <c r="A2737" s="40"/>
      <c r="B2737" s="274" t="s">
        <v>347</v>
      </c>
      <c r="C2737" s="296" t="s">
        <v>3613</v>
      </c>
      <c r="D2737" s="274" t="s">
        <v>143</v>
      </c>
      <c r="E2737" s="274" t="s">
        <v>1163</v>
      </c>
      <c r="F2737" s="404" t="s">
        <v>348</v>
      </c>
      <c r="G2737" s="404"/>
      <c r="H2737" s="295" t="s">
        <v>165</v>
      </c>
      <c r="I2737" s="298">
        <v>9.7999999999999997E-5</v>
      </c>
      <c r="J2737" s="297" t="s">
        <v>3614</v>
      </c>
      <c r="K2737" s="280" t="s">
        <v>2117</v>
      </c>
      <c r="O2737" s="40"/>
      <c r="P2737" s="40"/>
      <c r="Q2737" s="40"/>
      <c r="R2737" s="40"/>
      <c r="S2737" s="40"/>
      <c r="T2737" s="40"/>
      <c r="U2737" s="40"/>
      <c r="V2737" s="40"/>
      <c r="W2737" s="40"/>
      <c r="X2737" s="40"/>
      <c r="Y2737" s="40"/>
    </row>
    <row r="2738" spans="1:25" ht="15" customHeight="1" x14ac:dyDescent="0.2">
      <c r="A2738" s="40"/>
      <c r="B2738" s="274" t="s">
        <v>347</v>
      </c>
      <c r="C2738" s="296" t="s">
        <v>3833</v>
      </c>
      <c r="D2738" s="274" t="s">
        <v>143</v>
      </c>
      <c r="E2738" s="274" t="s">
        <v>1181</v>
      </c>
      <c r="F2738" s="404" t="s">
        <v>348</v>
      </c>
      <c r="G2738" s="404"/>
      <c r="H2738" s="295" t="s">
        <v>165</v>
      </c>
      <c r="I2738" s="298">
        <v>3.9199999999999999E-4</v>
      </c>
      <c r="J2738" s="297" t="s">
        <v>2023</v>
      </c>
      <c r="K2738" s="280" t="s">
        <v>2144</v>
      </c>
      <c r="O2738" s="40"/>
      <c r="P2738" s="40"/>
      <c r="Q2738" s="40"/>
      <c r="R2738" s="40"/>
      <c r="S2738" s="40"/>
      <c r="T2738" s="40"/>
      <c r="U2738" s="40"/>
      <c r="V2738" s="40"/>
      <c r="W2738" s="40"/>
      <c r="X2738" s="40"/>
      <c r="Y2738" s="40"/>
    </row>
    <row r="2739" spans="1:25" ht="15" customHeight="1" x14ac:dyDescent="0.2">
      <c r="A2739" s="40"/>
      <c r="B2739" s="274" t="s">
        <v>347</v>
      </c>
      <c r="C2739" s="296" t="s">
        <v>3836</v>
      </c>
      <c r="D2739" s="274" t="s">
        <v>143</v>
      </c>
      <c r="E2739" s="274" t="s">
        <v>1176</v>
      </c>
      <c r="F2739" s="404" t="s">
        <v>348</v>
      </c>
      <c r="G2739" s="404"/>
      <c r="H2739" s="295" t="s">
        <v>165</v>
      </c>
      <c r="I2739" s="298">
        <v>9.7999999999999997E-5</v>
      </c>
      <c r="J2739" s="297" t="s">
        <v>3837</v>
      </c>
      <c r="K2739" s="280" t="s">
        <v>2117</v>
      </c>
      <c r="O2739" s="40"/>
      <c r="P2739" s="40"/>
      <c r="Q2739" s="40"/>
      <c r="R2739" s="40"/>
      <c r="S2739" s="40"/>
      <c r="T2739" s="40"/>
      <c r="U2739" s="40"/>
      <c r="V2739" s="40"/>
      <c r="W2739" s="40"/>
      <c r="X2739" s="40"/>
      <c r="Y2739" s="40"/>
    </row>
    <row r="2740" spans="1:25" ht="15" customHeight="1" thickBot="1" x14ac:dyDescent="0.25">
      <c r="A2740" s="40"/>
      <c r="B2740" s="274" t="s">
        <v>347</v>
      </c>
      <c r="C2740" s="296" t="s">
        <v>3596</v>
      </c>
      <c r="D2740" s="274" t="s">
        <v>143</v>
      </c>
      <c r="E2740" s="274" t="s">
        <v>2437</v>
      </c>
      <c r="F2740" s="404" t="s">
        <v>348</v>
      </c>
      <c r="G2740" s="404"/>
      <c r="H2740" s="295" t="s">
        <v>165</v>
      </c>
      <c r="I2740" s="298">
        <v>1.176E-3</v>
      </c>
      <c r="J2740" s="297" t="s">
        <v>3597</v>
      </c>
      <c r="K2740" s="280" t="s">
        <v>2135</v>
      </c>
      <c r="O2740" s="40"/>
      <c r="P2740" s="40"/>
      <c r="Q2740" s="40"/>
      <c r="R2740" s="40"/>
      <c r="S2740" s="40"/>
      <c r="T2740" s="40"/>
      <c r="U2740" s="40"/>
      <c r="V2740" s="40"/>
      <c r="W2740" s="40"/>
      <c r="X2740" s="40"/>
      <c r="Y2740" s="40"/>
    </row>
    <row r="2741" spans="1:25" ht="15" customHeight="1" thickTop="1" x14ac:dyDescent="0.2">
      <c r="A2741" s="40"/>
      <c r="B2741" s="274" t="s">
        <v>347</v>
      </c>
      <c r="C2741" s="296" t="s">
        <v>3598</v>
      </c>
      <c r="D2741" s="274" t="s">
        <v>143</v>
      </c>
      <c r="E2741" s="274" t="s">
        <v>1159</v>
      </c>
      <c r="F2741" s="404" t="s">
        <v>348</v>
      </c>
      <c r="G2741" s="404"/>
      <c r="H2741" s="295" t="s">
        <v>165</v>
      </c>
      <c r="I2741" s="298">
        <v>2.9399999999999999E-3</v>
      </c>
      <c r="J2741" s="297" t="s">
        <v>3599</v>
      </c>
      <c r="K2741" s="280" t="s">
        <v>3988</v>
      </c>
      <c r="L2741" s="184"/>
      <c r="O2741" s="40"/>
      <c r="P2741" s="40"/>
      <c r="Q2741" s="40"/>
      <c r="R2741" s="40"/>
      <c r="S2741" s="40"/>
      <c r="T2741" s="40"/>
      <c r="U2741" s="40"/>
      <c r="V2741" s="40"/>
      <c r="W2741" s="40"/>
      <c r="X2741" s="40"/>
      <c r="Y2741" s="40"/>
    </row>
    <row r="2742" spans="1:25" ht="15" customHeight="1" x14ac:dyDescent="0.2">
      <c r="A2742" s="40"/>
      <c r="B2742" s="274" t="s">
        <v>347</v>
      </c>
      <c r="C2742" s="296" t="s">
        <v>3626</v>
      </c>
      <c r="D2742" s="274" t="s">
        <v>143</v>
      </c>
      <c r="E2742" s="274" t="s">
        <v>2434</v>
      </c>
      <c r="F2742" s="404" t="s">
        <v>348</v>
      </c>
      <c r="G2742" s="404"/>
      <c r="H2742" s="295" t="s">
        <v>2433</v>
      </c>
      <c r="I2742" s="298">
        <v>4.5079999999999999E-3</v>
      </c>
      <c r="J2742" s="297" t="s">
        <v>3627</v>
      </c>
      <c r="K2742" s="280" t="s">
        <v>2137</v>
      </c>
      <c r="O2742" s="40"/>
      <c r="P2742" s="40"/>
      <c r="Q2742" s="40"/>
      <c r="R2742" s="40"/>
      <c r="S2742" s="40"/>
      <c r="T2742" s="40"/>
      <c r="U2742" s="40"/>
      <c r="V2742" s="40"/>
      <c r="W2742" s="40"/>
      <c r="X2742" s="40"/>
      <c r="Y2742" s="40"/>
    </row>
    <row r="2743" spans="1:25" ht="15" customHeight="1" x14ac:dyDescent="0.2">
      <c r="A2743" s="40"/>
      <c r="B2743" s="274" t="s">
        <v>347</v>
      </c>
      <c r="C2743" s="296" t="s">
        <v>3834</v>
      </c>
      <c r="D2743" s="274" t="s">
        <v>143</v>
      </c>
      <c r="E2743" s="274" t="s">
        <v>1182</v>
      </c>
      <c r="F2743" s="404" t="s">
        <v>348</v>
      </c>
      <c r="G2743" s="404"/>
      <c r="H2743" s="295" t="s">
        <v>165</v>
      </c>
      <c r="I2743" s="298">
        <v>3.9199999999999999E-4</v>
      </c>
      <c r="J2743" s="297" t="s">
        <v>2147</v>
      </c>
      <c r="K2743" s="280" t="s">
        <v>2135</v>
      </c>
      <c r="O2743" s="40"/>
      <c r="P2743" s="40"/>
      <c r="Q2743" s="40"/>
      <c r="R2743" s="40"/>
      <c r="S2743" s="40"/>
      <c r="T2743" s="40"/>
      <c r="U2743" s="40"/>
      <c r="V2743" s="40"/>
      <c r="W2743" s="40"/>
      <c r="X2743" s="40"/>
      <c r="Y2743" s="40"/>
    </row>
    <row r="2744" spans="1:25" ht="15" customHeight="1" x14ac:dyDescent="0.2">
      <c r="A2744" s="40"/>
      <c r="B2744" s="274" t="s">
        <v>347</v>
      </c>
      <c r="C2744" s="296" t="s">
        <v>3832</v>
      </c>
      <c r="D2744" s="274" t="s">
        <v>143</v>
      </c>
      <c r="E2744" s="274" t="s">
        <v>1180</v>
      </c>
      <c r="F2744" s="404" t="s">
        <v>348</v>
      </c>
      <c r="G2744" s="404"/>
      <c r="H2744" s="295" t="s">
        <v>165</v>
      </c>
      <c r="I2744" s="298">
        <v>5.8799999999999998E-4</v>
      </c>
      <c r="J2744" s="297" t="s">
        <v>1864</v>
      </c>
      <c r="K2744" s="280" t="s">
        <v>2125</v>
      </c>
      <c r="O2744" s="40"/>
      <c r="P2744" s="40"/>
      <c r="Q2744" s="40"/>
      <c r="R2744" s="40"/>
      <c r="S2744" s="40"/>
      <c r="T2744" s="40"/>
      <c r="U2744" s="40"/>
      <c r="V2744" s="40"/>
      <c r="W2744" s="40"/>
      <c r="X2744" s="40"/>
      <c r="Y2744" s="40"/>
    </row>
    <row r="2745" spans="1:25" ht="15" customHeight="1" x14ac:dyDescent="0.2">
      <c r="A2745" s="40"/>
      <c r="B2745" s="274" t="s">
        <v>347</v>
      </c>
      <c r="C2745" s="296" t="s">
        <v>3982</v>
      </c>
      <c r="D2745" s="274" t="s">
        <v>143</v>
      </c>
      <c r="E2745" s="274" t="s">
        <v>3431</v>
      </c>
      <c r="F2745" s="404" t="s">
        <v>348</v>
      </c>
      <c r="G2745" s="404"/>
      <c r="H2745" s="295" t="s">
        <v>165</v>
      </c>
      <c r="I2745" s="298">
        <v>1</v>
      </c>
      <c r="J2745" s="297" t="s">
        <v>3432</v>
      </c>
      <c r="K2745" s="280" t="s">
        <v>3432</v>
      </c>
      <c r="O2745" s="40"/>
      <c r="P2745" s="40"/>
      <c r="Q2745" s="40"/>
      <c r="R2745" s="40"/>
      <c r="S2745" s="40"/>
      <c r="T2745" s="40"/>
      <c r="U2745" s="40"/>
      <c r="V2745" s="40"/>
      <c r="W2745" s="40"/>
      <c r="X2745" s="40"/>
      <c r="Y2745" s="40"/>
    </row>
    <row r="2746" spans="1:25" ht="15" customHeight="1" x14ac:dyDescent="0.2">
      <c r="A2746" s="40"/>
      <c r="B2746" s="274" t="s">
        <v>347</v>
      </c>
      <c r="C2746" s="296" t="s">
        <v>3842</v>
      </c>
      <c r="D2746" s="274" t="s">
        <v>143</v>
      </c>
      <c r="E2746" s="274" t="s">
        <v>1178</v>
      </c>
      <c r="F2746" s="404" t="s">
        <v>348</v>
      </c>
      <c r="G2746" s="404"/>
      <c r="H2746" s="295" t="s">
        <v>165</v>
      </c>
      <c r="I2746" s="298">
        <v>1.078E-3</v>
      </c>
      <c r="J2746" s="297" t="s">
        <v>3843</v>
      </c>
      <c r="K2746" s="280" t="s">
        <v>2125</v>
      </c>
      <c r="O2746" s="40"/>
      <c r="P2746" s="40"/>
      <c r="Q2746" s="40"/>
      <c r="R2746" s="40"/>
      <c r="S2746" s="40"/>
      <c r="T2746" s="40"/>
      <c r="U2746" s="40"/>
      <c r="V2746" s="40"/>
      <c r="W2746" s="40"/>
      <c r="X2746" s="40"/>
      <c r="Y2746" s="40"/>
    </row>
    <row r="2747" spans="1:25" ht="15" customHeight="1" x14ac:dyDescent="0.2">
      <c r="A2747" s="40"/>
      <c r="B2747" s="274" t="s">
        <v>347</v>
      </c>
      <c r="C2747" s="296" t="s">
        <v>3829</v>
      </c>
      <c r="D2747" s="274" t="s">
        <v>143</v>
      </c>
      <c r="E2747" s="274" t="s">
        <v>2552</v>
      </c>
      <c r="F2747" s="404" t="s">
        <v>586</v>
      </c>
      <c r="G2747" s="404"/>
      <c r="H2747" s="295" t="s">
        <v>578</v>
      </c>
      <c r="I2747" s="298">
        <v>0.98</v>
      </c>
      <c r="J2747" s="297" t="s">
        <v>3640</v>
      </c>
      <c r="K2747" s="280" t="s">
        <v>3983</v>
      </c>
      <c r="O2747" s="40"/>
      <c r="P2747" s="40"/>
      <c r="Q2747" s="40"/>
      <c r="R2747" s="40"/>
      <c r="S2747" s="40"/>
      <c r="T2747" s="40"/>
      <c r="U2747" s="40"/>
      <c r="V2747" s="40"/>
      <c r="W2747" s="40"/>
      <c r="X2747" s="40"/>
      <c r="Y2747" s="40"/>
    </row>
    <row r="2748" spans="1:25" ht="15" customHeight="1" x14ac:dyDescent="0.2">
      <c r="A2748" s="40"/>
      <c r="B2748" s="274" t="s">
        <v>347</v>
      </c>
      <c r="C2748" s="296" t="s">
        <v>3839</v>
      </c>
      <c r="D2748" s="274" t="s">
        <v>143</v>
      </c>
      <c r="E2748" s="274" t="s">
        <v>1179</v>
      </c>
      <c r="F2748" s="404" t="s">
        <v>348</v>
      </c>
      <c r="G2748" s="404"/>
      <c r="H2748" s="295" t="s">
        <v>165</v>
      </c>
      <c r="I2748" s="298">
        <v>6.8599999999999998E-4</v>
      </c>
      <c r="J2748" s="297" t="s">
        <v>3840</v>
      </c>
      <c r="K2748" s="280" t="s">
        <v>2135</v>
      </c>
      <c r="O2748" s="40"/>
      <c r="P2748" s="40"/>
      <c r="Q2748" s="40"/>
      <c r="R2748" s="40"/>
      <c r="S2748" s="40"/>
      <c r="T2748" s="40"/>
      <c r="U2748" s="40"/>
      <c r="V2748" s="40"/>
      <c r="W2748" s="40"/>
      <c r="X2748" s="40"/>
      <c r="Y2748" s="40"/>
    </row>
    <row r="2749" spans="1:25" ht="15" customHeight="1" x14ac:dyDescent="0.2">
      <c r="A2749" s="40"/>
      <c r="B2749" s="274" t="s">
        <v>347</v>
      </c>
      <c r="C2749" s="296" t="s">
        <v>3615</v>
      </c>
      <c r="D2749" s="274" t="s">
        <v>143</v>
      </c>
      <c r="E2749" s="274" t="s">
        <v>2418</v>
      </c>
      <c r="F2749" s="404" t="s">
        <v>586</v>
      </c>
      <c r="G2749" s="404"/>
      <c r="H2749" s="295" t="s">
        <v>578</v>
      </c>
      <c r="I2749" s="298">
        <v>0.98</v>
      </c>
      <c r="J2749" s="297" t="s">
        <v>2419</v>
      </c>
      <c r="K2749" s="280" t="s">
        <v>3430</v>
      </c>
      <c r="O2749" s="40"/>
      <c r="P2749" s="40"/>
      <c r="Q2749" s="40"/>
      <c r="R2749" s="40"/>
      <c r="S2749" s="40"/>
      <c r="T2749" s="40"/>
      <c r="U2749" s="40"/>
      <c r="V2749" s="40"/>
      <c r="W2749" s="40"/>
      <c r="X2749" s="40"/>
      <c r="Y2749" s="40"/>
    </row>
    <row r="2750" spans="1:25" ht="15" customHeight="1" x14ac:dyDescent="0.2">
      <c r="A2750" s="40"/>
      <c r="B2750" s="274" t="s">
        <v>347</v>
      </c>
      <c r="C2750" s="296" t="s">
        <v>3604</v>
      </c>
      <c r="D2750" s="274" t="s">
        <v>143</v>
      </c>
      <c r="E2750" s="274" t="s">
        <v>1164</v>
      </c>
      <c r="F2750" s="404" t="s">
        <v>809</v>
      </c>
      <c r="G2750" s="404"/>
      <c r="H2750" s="295" t="s">
        <v>165</v>
      </c>
      <c r="I2750" s="298">
        <v>8.8199999999999997E-3</v>
      </c>
      <c r="J2750" s="297" t="s">
        <v>2145</v>
      </c>
      <c r="K2750" s="280" t="s">
        <v>2560</v>
      </c>
      <c r="L2750" s="281"/>
      <c r="O2750" s="40"/>
      <c r="P2750" s="40"/>
      <c r="Q2750" s="40"/>
      <c r="R2750" s="40"/>
      <c r="S2750" s="40"/>
      <c r="T2750" s="40"/>
      <c r="U2750" s="40"/>
      <c r="V2750" s="40"/>
      <c r="W2750" s="40"/>
      <c r="X2750" s="40"/>
      <c r="Y2750" s="40"/>
    </row>
    <row r="2751" spans="1:25" ht="15" customHeight="1" x14ac:dyDescent="0.2">
      <c r="A2751" s="40"/>
      <c r="B2751" s="274" t="s">
        <v>347</v>
      </c>
      <c r="C2751" s="296" t="s">
        <v>3636</v>
      </c>
      <c r="D2751" s="274" t="s">
        <v>143</v>
      </c>
      <c r="E2751" s="274" t="s">
        <v>2432</v>
      </c>
      <c r="F2751" s="404" t="s">
        <v>348</v>
      </c>
      <c r="G2751" s="404"/>
      <c r="H2751" s="295" t="s">
        <v>2433</v>
      </c>
      <c r="I2751" s="298">
        <v>1.5679999999999999E-3</v>
      </c>
      <c r="J2751" s="297" t="s">
        <v>3637</v>
      </c>
      <c r="K2751" s="280" t="s">
        <v>2179</v>
      </c>
      <c r="L2751" s="281"/>
      <c r="O2751" s="40"/>
      <c r="P2751" s="40"/>
      <c r="Q2751" s="40"/>
      <c r="R2751" s="40"/>
      <c r="S2751" s="40"/>
      <c r="T2751" s="40"/>
      <c r="U2751" s="40"/>
      <c r="V2751" s="40"/>
      <c r="W2751" s="40"/>
      <c r="X2751" s="40"/>
      <c r="Y2751" s="40"/>
    </row>
    <row r="2752" spans="1:25" ht="15" customHeight="1" x14ac:dyDescent="0.2">
      <c r="A2752" s="40"/>
      <c r="B2752" s="274" t="s">
        <v>347</v>
      </c>
      <c r="C2752" s="296" t="s">
        <v>3583</v>
      </c>
      <c r="D2752" s="274" t="s">
        <v>143</v>
      </c>
      <c r="E2752" s="274" t="s">
        <v>1158</v>
      </c>
      <c r="F2752" s="404" t="s">
        <v>348</v>
      </c>
      <c r="G2752" s="404"/>
      <c r="H2752" s="295" t="s">
        <v>165</v>
      </c>
      <c r="I2752" s="298">
        <v>0.19952800000000001</v>
      </c>
      <c r="J2752" s="297" t="s">
        <v>1850</v>
      </c>
      <c r="K2752" s="280" t="s">
        <v>3989</v>
      </c>
      <c r="L2752" s="281"/>
      <c r="O2752" s="40"/>
      <c r="P2752" s="40"/>
      <c r="Q2752" s="40"/>
      <c r="R2752" s="40"/>
      <c r="S2752" s="40"/>
      <c r="T2752" s="40"/>
      <c r="U2752" s="40"/>
      <c r="V2752" s="40"/>
      <c r="W2752" s="40"/>
      <c r="X2752" s="40"/>
      <c r="Y2752" s="40"/>
    </row>
    <row r="2753" spans="1:25" ht="15" customHeight="1" x14ac:dyDescent="0.2">
      <c r="A2753" s="40"/>
      <c r="B2753" s="274" t="s">
        <v>347</v>
      </c>
      <c r="C2753" s="296" t="s">
        <v>3631</v>
      </c>
      <c r="D2753" s="274" t="s">
        <v>143</v>
      </c>
      <c r="E2753" s="274" t="s">
        <v>2435</v>
      </c>
      <c r="F2753" s="404" t="s">
        <v>348</v>
      </c>
      <c r="G2753" s="404"/>
      <c r="H2753" s="295" t="s">
        <v>165</v>
      </c>
      <c r="I2753" s="298">
        <v>1.9599999999999999E-4</v>
      </c>
      <c r="J2753" s="297" t="s">
        <v>2122</v>
      </c>
      <c r="K2753" s="280" t="s">
        <v>2125</v>
      </c>
      <c r="L2753" s="281"/>
      <c r="O2753" s="40"/>
      <c r="P2753" s="40"/>
      <c r="Q2753" s="40"/>
      <c r="R2753" s="40"/>
      <c r="S2753" s="40"/>
      <c r="T2753" s="40"/>
      <c r="U2753" s="40"/>
      <c r="V2753" s="40"/>
      <c r="W2753" s="40"/>
      <c r="X2753" s="40"/>
      <c r="Y2753" s="40"/>
    </row>
    <row r="2754" spans="1:25" ht="15" customHeight="1" x14ac:dyDescent="0.2">
      <c r="A2754" s="40"/>
      <c r="B2754" s="274" t="s">
        <v>347</v>
      </c>
      <c r="C2754" s="296" t="s">
        <v>3616</v>
      </c>
      <c r="D2754" s="274" t="s">
        <v>143</v>
      </c>
      <c r="E2754" s="274" t="s">
        <v>1170</v>
      </c>
      <c r="F2754" s="404" t="s">
        <v>809</v>
      </c>
      <c r="G2754" s="404"/>
      <c r="H2754" s="295" t="s">
        <v>165</v>
      </c>
      <c r="I2754" s="298">
        <v>0.19952800000000001</v>
      </c>
      <c r="J2754" s="297" t="s">
        <v>1858</v>
      </c>
      <c r="K2754" s="280" t="s">
        <v>3987</v>
      </c>
      <c r="L2754" s="281"/>
      <c r="O2754" s="40"/>
      <c r="P2754" s="40"/>
      <c r="Q2754" s="40"/>
      <c r="R2754" s="40"/>
      <c r="S2754" s="40"/>
      <c r="T2754" s="40"/>
      <c r="U2754" s="40"/>
      <c r="V2754" s="40"/>
      <c r="W2754" s="40"/>
      <c r="X2754" s="40"/>
      <c r="Y2754" s="40"/>
    </row>
    <row r="2755" spans="1:25" ht="15" customHeight="1" x14ac:dyDescent="0.2">
      <c r="A2755" s="40"/>
      <c r="B2755" s="274" t="s">
        <v>347</v>
      </c>
      <c r="C2755" s="296" t="s">
        <v>3586</v>
      </c>
      <c r="D2755" s="274" t="s">
        <v>143</v>
      </c>
      <c r="E2755" s="274" t="s">
        <v>1162</v>
      </c>
      <c r="F2755" s="404" t="s">
        <v>348</v>
      </c>
      <c r="G2755" s="404"/>
      <c r="H2755" s="295" t="s">
        <v>165</v>
      </c>
      <c r="I2755" s="298">
        <v>2.9399999999999999E-4</v>
      </c>
      <c r="J2755" s="297" t="s">
        <v>2140</v>
      </c>
      <c r="K2755" s="280" t="s">
        <v>2117</v>
      </c>
      <c r="L2755" s="281"/>
      <c r="O2755" s="40"/>
      <c r="P2755" s="40"/>
      <c r="Q2755" s="40"/>
      <c r="R2755" s="40"/>
      <c r="S2755" s="40"/>
      <c r="T2755" s="40"/>
      <c r="U2755" s="40"/>
      <c r="V2755" s="40"/>
      <c r="W2755" s="40"/>
      <c r="X2755" s="40"/>
      <c r="Y2755" s="40"/>
    </row>
    <row r="2756" spans="1:25" ht="15" customHeight="1" x14ac:dyDescent="0.2">
      <c r="A2756" s="40"/>
      <c r="B2756" s="275"/>
      <c r="C2756" s="275"/>
      <c r="D2756" s="275"/>
      <c r="E2756" s="275"/>
      <c r="F2756" s="275" t="s">
        <v>331</v>
      </c>
      <c r="G2756" s="302">
        <v>32.11</v>
      </c>
      <c r="H2756" s="275" t="s">
        <v>332</v>
      </c>
      <c r="I2756" s="302">
        <v>0</v>
      </c>
      <c r="J2756" s="275" t="s">
        <v>333</v>
      </c>
      <c r="K2756" s="302">
        <v>32.11</v>
      </c>
      <c r="L2756" s="281"/>
      <c r="O2756" s="40"/>
      <c r="P2756" s="40"/>
      <c r="Q2756" s="40"/>
      <c r="R2756" s="40"/>
      <c r="S2756" s="40"/>
      <c r="T2756" s="40"/>
      <c r="U2756" s="40"/>
      <c r="V2756" s="40"/>
      <c r="W2756" s="40"/>
      <c r="X2756" s="40"/>
      <c r="Y2756" s="40"/>
    </row>
    <row r="2757" spans="1:25" ht="15" customHeight="1" thickBot="1" x14ac:dyDescent="0.25">
      <c r="A2757" s="40"/>
      <c r="B2757" s="275"/>
      <c r="C2757" s="275"/>
      <c r="D2757" s="275"/>
      <c r="E2757" s="275"/>
      <c r="F2757" s="275" t="s">
        <v>334</v>
      </c>
      <c r="G2757" s="302">
        <v>88</v>
      </c>
      <c r="H2757" s="275"/>
      <c r="I2757" s="409" t="s">
        <v>335</v>
      </c>
      <c r="J2757" s="409"/>
      <c r="K2757" s="302">
        <v>510.91</v>
      </c>
      <c r="L2757" s="281"/>
      <c r="O2757" s="40"/>
      <c r="P2757" s="40"/>
      <c r="Q2757" s="40"/>
      <c r="R2757" s="40"/>
      <c r="S2757" s="40"/>
      <c r="T2757" s="40"/>
      <c r="U2757" s="40"/>
      <c r="V2757" s="40"/>
      <c r="W2757" s="40"/>
      <c r="X2757" s="40"/>
      <c r="Y2757" s="40"/>
    </row>
    <row r="2758" spans="1:25" ht="15" customHeight="1" thickTop="1" x14ac:dyDescent="0.2">
      <c r="A2758" s="40"/>
      <c r="B2758" s="289"/>
      <c r="C2758" s="289"/>
      <c r="D2758" s="289"/>
      <c r="E2758" s="289"/>
      <c r="F2758" s="289"/>
      <c r="G2758" s="289"/>
      <c r="H2758" s="289"/>
      <c r="I2758" s="289"/>
      <c r="J2758" s="289"/>
      <c r="K2758" s="289"/>
      <c r="L2758" s="289"/>
      <c r="O2758" s="40"/>
      <c r="P2758" s="40"/>
      <c r="Q2758" s="40"/>
      <c r="R2758" s="40"/>
      <c r="S2758" s="40"/>
      <c r="T2758" s="40"/>
      <c r="U2758" s="40"/>
      <c r="V2758" s="40"/>
      <c r="W2758" s="40"/>
      <c r="X2758" s="40"/>
      <c r="Y2758" s="40"/>
    </row>
    <row r="2759" spans="1:25" ht="15" customHeight="1" x14ac:dyDescent="0.2">
      <c r="A2759" s="40"/>
      <c r="B2759" s="276" t="s">
        <v>2873</v>
      </c>
      <c r="C2759" s="277" t="s">
        <v>28</v>
      </c>
      <c r="D2759" s="276" t="s">
        <v>29</v>
      </c>
      <c r="E2759" s="276" t="s">
        <v>30</v>
      </c>
      <c r="F2759" s="405" t="s">
        <v>318</v>
      </c>
      <c r="G2759" s="405"/>
      <c r="H2759" s="284" t="s">
        <v>31</v>
      </c>
      <c r="I2759" s="277" t="s">
        <v>32</v>
      </c>
      <c r="J2759" s="277" t="s">
        <v>33</v>
      </c>
      <c r="K2759" s="277" t="s">
        <v>35</v>
      </c>
      <c r="L2759" s="281"/>
      <c r="O2759" s="40"/>
      <c r="P2759" s="40"/>
      <c r="Q2759" s="40"/>
      <c r="R2759" s="40"/>
      <c r="S2759" s="40"/>
      <c r="T2759" s="40"/>
      <c r="U2759" s="40"/>
      <c r="V2759" s="40"/>
      <c r="W2759" s="40"/>
      <c r="X2759" s="40"/>
      <c r="Y2759" s="40"/>
    </row>
    <row r="2760" spans="1:25" ht="15" customHeight="1" x14ac:dyDescent="0.2">
      <c r="A2760" s="40"/>
      <c r="B2760" s="273" t="s">
        <v>319</v>
      </c>
      <c r="C2760" s="286" t="s">
        <v>1957</v>
      </c>
      <c r="D2760" s="273" t="s">
        <v>143</v>
      </c>
      <c r="E2760" s="273" t="s">
        <v>2336</v>
      </c>
      <c r="F2760" s="403" t="s">
        <v>662</v>
      </c>
      <c r="G2760" s="403"/>
      <c r="H2760" s="285" t="s">
        <v>165</v>
      </c>
      <c r="I2760" s="288">
        <v>1</v>
      </c>
      <c r="J2760" s="287">
        <v>542.63</v>
      </c>
      <c r="K2760" s="287">
        <v>542.63</v>
      </c>
      <c r="L2760" s="281"/>
      <c r="O2760" s="40"/>
      <c r="P2760" s="40"/>
      <c r="Q2760" s="40"/>
      <c r="R2760" s="40"/>
      <c r="S2760" s="40"/>
      <c r="T2760" s="40"/>
      <c r="U2760" s="40"/>
      <c r="V2760" s="40"/>
      <c r="W2760" s="40"/>
      <c r="X2760" s="40"/>
      <c r="Y2760" s="40"/>
    </row>
    <row r="2761" spans="1:25" ht="15" customHeight="1" x14ac:dyDescent="0.2">
      <c r="A2761" s="40"/>
      <c r="B2761" s="276" t="s">
        <v>27</v>
      </c>
      <c r="C2761" s="277" t="s">
        <v>28</v>
      </c>
      <c r="D2761" s="276" t="s">
        <v>29</v>
      </c>
      <c r="E2761" s="276" t="s">
        <v>30</v>
      </c>
      <c r="F2761" s="405" t="s">
        <v>318</v>
      </c>
      <c r="G2761" s="406"/>
      <c r="H2761" s="284" t="s">
        <v>31</v>
      </c>
      <c r="I2761" s="277" t="s">
        <v>32</v>
      </c>
      <c r="J2761" s="277" t="s">
        <v>33</v>
      </c>
      <c r="K2761" s="277" t="s">
        <v>35</v>
      </c>
      <c r="L2761" s="281"/>
      <c r="O2761" s="40"/>
      <c r="P2761" s="40"/>
      <c r="Q2761" s="40"/>
      <c r="R2761" s="40"/>
      <c r="S2761" s="40"/>
      <c r="T2761" s="40"/>
      <c r="U2761" s="40"/>
      <c r="V2761" s="40"/>
      <c r="W2761" s="40"/>
      <c r="X2761" s="40"/>
      <c r="Y2761" s="40"/>
    </row>
    <row r="2762" spans="1:25" ht="15" customHeight="1" x14ac:dyDescent="0.2">
      <c r="A2762" s="40"/>
      <c r="B2762" s="274" t="s">
        <v>347</v>
      </c>
      <c r="C2762" s="296" t="s">
        <v>3990</v>
      </c>
      <c r="D2762" s="274" t="s">
        <v>143</v>
      </c>
      <c r="E2762" s="274" t="s">
        <v>2022</v>
      </c>
      <c r="F2762" s="404" t="s">
        <v>348</v>
      </c>
      <c r="G2762" s="404"/>
      <c r="H2762" s="295" t="s">
        <v>165</v>
      </c>
      <c r="I2762" s="298">
        <v>1</v>
      </c>
      <c r="J2762" s="297" t="s">
        <v>2595</v>
      </c>
      <c r="K2762" s="280" t="s">
        <v>2595</v>
      </c>
      <c r="L2762" s="281"/>
      <c r="O2762" s="40"/>
      <c r="P2762" s="40"/>
      <c r="Q2762" s="40"/>
      <c r="R2762" s="40"/>
      <c r="S2762" s="40"/>
      <c r="T2762" s="40"/>
      <c r="U2762" s="40"/>
      <c r="V2762" s="40"/>
      <c r="W2762" s="40"/>
      <c r="X2762" s="40"/>
      <c r="Y2762" s="40"/>
    </row>
    <row r="2763" spans="1:25" ht="15" customHeight="1" x14ac:dyDescent="0.2">
      <c r="A2763" s="40"/>
      <c r="B2763" s="278" t="s">
        <v>319</v>
      </c>
      <c r="C2763" s="291" t="s">
        <v>2006</v>
      </c>
      <c r="D2763" s="278" t="s">
        <v>143</v>
      </c>
      <c r="E2763" s="278" t="s">
        <v>2007</v>
      </c>
      <c r="F2763" s="407" t="s">
        <v>583</v>
      </c>
      <c r="G2763" s="407"/>
      <c r="H2763" s="290" t="s">
        <v>41</v>
      </c>
      <c r="I2763" s="294">
        <v>1.2</v>
      </c>
      <c r="J2763" s="292" t="s">
        <v>3897</v>
      </c>
      <c r="K2763" s="293" t="s">
        <v>3991</v>
      </c>
      <c r="L2763" s="281"/>
      <c r="O2763" s="40"/>
      <c r="P2763" s="40"/>
      <c r="Q2763" s="40"/>
      <c r="R2763" s="40"/>
      <c r="S2763" s="40"/>
      <c r="T2763" s="40"/>
      <c r="U2763" s="40"/>
      <c r="V2763" s="40"/>
      <c r="W2763" s="40"/>
      <c r="X2763" s="40"/>
      <c r="Y2763" s="40"/>
    </row>
    <row r="2764" spans="1:25" ht="15" customHeight="1" x14ac:dyDescent="0.2">
      <c r="A2764" s="40"/>
      <c r="B2764" s="278" t="s">
        <v>319</v>
      </c>
      <c r="C2764" s="291" t="s">
        <v>2017</v>
      </c>
      <c r="D2764" s="278" t="s">
        <v>143</v>
      </c>
      <c r="E2764" s="278" t="s">
        <v>2018</v>
      </c>
      <c r="F2764" s="407" t="s">
        <v>662</v>
      </c>
      <c r="G2764" s="407"/>
      <c r="H2764" s="290" t="s">
        <v>41</v>
      </c>
      <c r="I2764" s="294">
        <v>1.2</v>
      </c>
      <c r="J2764" s="292" t="s">
        <v>3890</v>
      </c>
      <c r="K2764" s="293" t="s">
        <v>3992</v>
      </c>
      <c r="L2764" s="281"/>
      <c r="O2764" s="40"/>
      <c r="P2764" s="40"/>
      <c r="Q2764" s="40"/>
      <c r="R2764" s="40"/>
      <c r="S2764" s="40"/>
      <c r="T2764" s="40"/>
      <c r="U2764" s="40"/>
      <c r="V2764" s="40"/>
      <c r="W2764" s="40"/>
      <c r="X2764" s="40"/>
      <c r="Y2764" s="40"/>
    </row>
    <row r="2765" spans="1:25" ht="15" customHeight="1" x14ac:dyDescent="0.2">
      <c r="A2765" s="40"/>
      <c r="B2765" s="278" t="s">
        <v>319</v>
      </c>
      <c r="C2765" s="291" t="s">
        <v>2008</v>
      </c>
      <c r="D2765" s="278" t="s">
        <v>143</v>
      </c>
      <c r="E2765" s="278" t="s">
        <v>2009</v>
      </c>
      <c r="F2765" s="407" t="s">
        <v>1711</v>
      </c>
      <c r="G2765" s="407"/>
      <c r="H2765" s="290" t="s">
        <v>59</v>
      </c>
      <c r="I2765" s="294">
        <v>0.34</v>
      </c>
      <c r="J2765" s="292" t="s">
        <v>3888</v>
      </c>
      <c r="K2765" s="293" t="s">
        <v>3993</v>
      </c>
      <c r="L2765" s="281"/>
      <c r="O2765" s="40"/>
      <c r="P2765" s="40"/>
      <c r="Q2765" s="40"/>
      <c r="R2765" s="40"/>
      <c r="S2765" s="40"/>
      <c r="T2765" s="40"/>
      <c r="U2765" s="40"/>
      <c r="V2765" s="40"/>
      <c r="W2765" s="40"/>
      <c r="X2765" s="40"/>
      <c r="Y2765" s="40"/>
    </row>
    <row r="2766" spans="1:25" ht="15" customHeight="1" x14ac:dyDescent="0.2">
      <c r="A2766" s="40"/>
      <c r="B2766" s="278" t="s">
        <v>319</v>
      </c>
      <c r="C2766" s="291" t="s">
        <v>2015</v>
      </c>
      <c r="D2766" s="278" t="s">
        <v>143</v>
      </c>
      <c r="E2766" s="278" t="s">
        <v>2016</v>
      </c>
      <c r="F2766" s="407" t="s">
        <v>1710</v>
      </c>
      <c r="G2766" s="407"/>
      <c r="H2766" s="290" t="s">
        <v>59</v>
      </c>
      <c r="I2766" s="294">
        <v>7.8399999999999997E-2</v>
      </c>
      <c r="J2766" s="292" t="s">
        <v>3886</v>
      </c>
      <c r="K2766" s="293" t="s">
        <v>3994</v>
      </c>
      <c r="O2766" s="40"/>
      <c r="P2766" s="40"/>
      <c r="Q2766" s="40"/>
      <c r="R2766" s="40"/>
      <c r="S2766" s="40"/>
      <c r="T2766" s="40"/>
      <c r="U2766" s="40"/>
      <c r="V2766" s="40"/>
      <c r="W2766" s="40"/>
      <c r="X2766" s="40"/>
      <c r="Y2766" s="40"/>
    </row>
    <row r="2767" spans="1:25" ht="15" customHeight="1" x14ac:dyDescent="0.2">
      <c r="A2767" s="40"/>
      <c r="B2767" s="278" t="s">
        <v>319</v>
      </c>
      <c r="C2767" s="291" t="s">
        <v>2019</v>
      </c>
      <c r="D2767" s="278" t="s">
        <v>143</v>
      </c>
      <c r="E2767" s="278" t="s">
        <v>2020</v>
      </c>
      <c r="F2767" s="407" t="s">
        <v>2021</v>
      </c>
      <c r="G2767" s="407"/>
      <c r="H2767" s="290" t="s">
        <v>41</v>
      </c>
      <c r="I2767" s="294">
        <v>1.44</v>
      </c>
      <c r="J2767" s="292" t="s">
        <v>3892</v>
      </c>
      <c r="K2767" s="293" t="s">
        <v>3995</v>
      </c>
      <c r="O2767" s="40"/>
      <c r="P2767" s="40"/>
      <c r="Q2767" s="40"/>
      <c r="R2767" s="40"/>
      <c r="S2767" s="40"/>
      <c r="T2767" s="40"/>
      <c r="U2767" s="40"/>
      <c r="V2767" s="40"/>
      <c r="W2767" s="40"/>
      <c r="X2767" s="40"/>
      <c r="Y2767" s="40"/>
    </row>
    <row r="2768" spans="1:25" ht="15" customHeight="1" x14ac:dyDescent="0.2">
      <c r="A2768" s="40"/>
      <c r="B2768" s="278" t="s">
        <v>319</v>
      </c>
      <c r="C2768" s="291" t="s">
        <v>2010</v>
      </c>
      <c r="D2768" s="278" t="s">
        <v>143</v>
      </c>
      <c r="E2768" s="278" t="s">
        <v>2011</v>
      </c>
      <c r="F2768" s="407" t="s">
        <v>1712</v>
      </c>
      <c r="G2768" s="407"/>
      <c r="H2768" s="290" t="s">
        <v>41</v>
      </c>
      <c r="I2768" s="294">
        <v>0.6</v>
      </c>
      <c r="J2768" s="292" t="s">
        <v>3996</v>
      </c>
      <c r="K2768" s="293" t="s">
        <v>3997</v>
      </c>
      <c r="O2768" s="40"/>
      <c r="P2768" s="40"/>
      <c r="Q2768" s="40"/>
      <c r="R2768" s="40"/>
      <c r="S2768" s="40"/>
      <c r="T2768" s="40"/>
      <c r="U2768" s="40"/>
      <c r="V2768" s="40"/>
      <c r="W2768" s="40"/>
      <c r="X2768" s="40"/>
      <c r="Y2768" s="40"/>
    </row>
    <row r="2769" spans="1:25" ht="15" customHeight="1" x14ac:dyDescent="0.2">
      <c r="A2769" s="40"/>
      <c r="B2769" s="278" t="s">
        <v>319</v>
      </c>
      <c r="C2769" s="291" t="s">
        <v>2012</v>
      </c>
      <c r="D2769" s="278" t="s">
        <v>143</v>
      </c>
      <c r="E2769" s="278" t="s">
        <v>2013</v>
      </c>
      <c r="F2769" s="407" t="s">
        <v>2014</v>
      </c>
      <c r="G2769" s="407"/>
      <c r="H2769" s="290" t="s">
        <v>900</v>
      </c>
      <c r="I2769" s="294">
        <v>2.8</v>
      </c>
      <c r="J2769" s="292" t="s">
        <v>2571</v>
      </c>
      <c r="K2769" s="293" t="s">
        <v>2596</v>
      </c>
      <c r="O2769" s="40"/>
      <c r="P2769" s="40"/>
      <c r="Q2769" s="40"/>
      <c r="R2769" s="40"/>
      <c r="S2769" s="40"/>
      <c r="T2769" s="40"/>
      <c r="U2769" s="40"/>
      <c r="V2769" s="40"/>
      <c r="W2769" s="40"/>
      <c r="X2769" s="40"/>
      <c r="Y2769" s="40"/>
    </row>
    <row r="2770" spans="1:25" ht="15" customHeight="1" x14ac:dyDescent="0.2">
      <c r="A2770" s="40"/>
      <c r="B2770" s="408" t="s">
        <v>2416</v>
      </c>
      <c r="C2770" s="406"/>
      <c r="D2770" s="406"/>
      <c r="E2770" s="406"/>
      <c r="F2770" s="406"/>
      <c r="G2770" s="406"/>
      <c r="H2770" s="406"/>
      <c r="I2770" s="406"/>
      <c r="J2770" s="406"/>
      <c r="K2770" s="406"/>
      <c r="O2770" s="40"/>
      <c r="P2770" s="40"/>
      <c r="Q2770" s="40"/>
      <c r="R2770" s="40"/>
      <c r="S2770" s="40"/>
      <c r="T2770" s="40"/>
      <c r="U2770" s="40"/>
      <c r="V2770" s="40"/>
      <c r="W2770" s="40"/>
      <c r="X2770" s="40"/>
      <c r="Y2770" s="40"/>
    </row>
    <row r="2771" spans="1:25" ht="15" customHeight="1" x14ac:dyDescent="0.2">
      <c r="A2771" s="40"/>
      <c r="B2771" s="276" t="s">
        <v>27</v>
      </c>
      <c r="C2771" s="277" t="s">
        <v>28</v>
      </c>
      <c r="D2771" s="276" t="s">
        <v>29</v>
      </c>
      <c r="E2771" s="276" t="s">
        <v>30</v>
      </c>
      <c r="F2771" s="405" t="s">
        <v>318</v>
      </c>
      <c r="G2771" s="406"/>
      <c r="H2771" s="284" t="s">
        <v>31</v>
      </c>
      <c r="I2771" s="277" t="s">
        <v>32</v>
      </c>
      <c r="J2771" s="277" t="s">
        <v>33</v>
      </c>
      <c r="K2771" s="277" t="s">
        <v>35</v>
      </c>
      <c r="O2771" s="40"/>
      <c r="P2771" s="40"/>
      <c r="Q2771" s="40"/>
      <c r="R2771" s="40"/>
      <c r="S2771" s="40"/>
      <c r="T2771" s="40"/>
      <c r="U2771" s="40"/>
      <c r="V2771" s="40"/>
      <c r="W2771" s="40"/>
      <c r="X2771" s="40"/>
      <c r="Y2771" s="40"/>
    </row>
    <row r="2772" spans="1:25" ht="15" customHeight="1" x14ac:dyDescent="0.2">
      <c r="A2772" s="40"/>
      <c r="B2772" s="274" t="s">
        <v>347</v>
      </c>
      <c r="C2772" s="296" t="s">
        <v>3587</v>
      </c>
      <c r="D2772" s="274" t="s">
        <v>143</v>
      </c>
      <c r="E2772" s="274" t="s">
        <v>2436</v>
      </c>
      <c r="F2772" s="404" t="s">
        <v>348</v>
      </c>
      <c r="G2772" s="404"/>
      <c r="H2772" s="295" t="s">
        <v>165</v>
      </c>
      <c r="I2772" s="298">
        <v>1.8598976000000001E-3</v>
      </c>
      <c r="J2772" s="297" t="s">
        <v>3588</v>
      </c>
      <c r="K2772" s="280" t="s">
        <v>2125</v>
      </c>
      <c r="O2772" s="40"/>
      <c r="P2772" s="40"/>
      <c r="Q2772" s="40"/>
      <c r="R2772" s="40"/>
      <c r="S2772" s="40"/>
      <c r="T2772" s="40"/>
      <c r="U2772" s="40"/>
      <c r="V2772" s="40"/>
      <c r="W2772" s="40"/>
      <c r="X2772" s="40"/>
      <c r="Y2772" s="40"/>
    </row>
    <row r="2773" spans="1:25" ht="15" customHeight="1" x14ac:dyDescent="0.2">
      <c r="A2773" s="40"/>
      <c r="B2773" s="274" t="s">
        <v>347</v>
      </c>
      <c r="C2773" s="296" t="s">
        <v>3932</v>
      </c>
      <c r="D2773" s="274" t="s">
        <v>143</v>
      </c>
      <c r="E2773" s="274" t="s">
        <v>2585</v>
      </c>
      <c r="F2773" s="404" t="s">
        <v>348</v>
      </c>
      <c r="G2773" s="404"/>
      <c r="H2773" s="295" t="s">
        <v>59</v>
      </c>
      <c r="I2773" s="298">
        <v>4.91568E-2</v>
      </c>
      <c r="J2773" s="297" t="s">
        <v>3933</v>
      </c>
      <c r="K2773" s="280" t="s">
        <v>4010</v>
      </c>
      <c r="O2773" s="40"/>
      <c r="P2773" s="40"/>
      <c r="Q2773" s="40"/>
      <c r="R2773" s="40"/>
      <c r="S2773" s="40"/>
      <c r="T2773" s="40"/>
      <c r="U2773" s="40"/>
      <c r="V2773" s="40"/>
      <c r="W2773" s="40"/>
      <c r="X2773" s="40"/>
      <c r="Y2773" s="40"/>
    </row>
    <row r="2774" spans="1:25" ht="15" customHeight="1" x14ac:dyDescent="0.2">
      <c r="A2774" s="40"/>
      <c r="B2774" s="274" t="s">
        <v>347</v>
      </c>
      <c r="C2774" s="296" t="s">
        <v>3639</v>
      </c>
      <c r="D2774" s="274" t="s">
        <v>143</v>
      </c>
      <c r="E2774" s="274" t="s">
        <v>2427</v>
      </c>
      <c r="F2774" s="404" t="s">
        <v>586</v>
      </c>
      <c r="G2774" s="404"/>
      <c r="H2774" s="295" t="s">
        <v>578</v>
      </c>
      <c r="I2774" s="298">
        <v>3.0570240000000002</v>
      </c>
      <c r="J2774" s="297" t="s">
        <v>3640</v>
      </c>
      <c r="K2774" s="280" t="s">
        <v>4008</v>
      </c>
      <c r="O2774" s="40"/>
      <c r="P2774" s="40"/>
      <c r="Q2774" s="40"/>
      <c r="R2774" s="40"/>
      <c r="S2774" s="40"/>
      <c r="T2774" s="40"/>
      <c r="U2774" s="40"/>
      <c r="V2774" s="40"/>
      <c r="W2774" s="40"/>
      <c r="X2774" s="40"/>
      <c r="Y2774" s="40"/>
    </row>
    <row r="2775" spans="1:25" ht="15" customHeight="1" x14ac:dyDescent="0.2">
      <c r="A2775" s="40"/>
      <c r="B2775" s="274" t="s">
        <v>347</v>
      </c>
      <c r="C2775" s="296" t="s">
        <v>3635</v>
      </c>
      <c r="D2775" s="274" t="s">
        <v>143</v>
      </c>
      <c r="E2775" s="274" t="s">
        <v>1169</v>
      </c>
      <c r="F2775" s="404" t="s">
        <v>348</v>
      </c>
      <c r="G2775" s="404"/>
      <c r="H2775" s="295" t="s">
        <v>165</v>
      </c>
      <c r="I2775" s="298">
        <v>1.6739078399999999E-2</v>
      </c>
      <c r="J2775" s="297" t="s">
        <v>1868</v>
      </c>
      <c r="K2775" s="280" t="s">
        <v>2557</v>
      </c>
      <c r="O2775" s="40"/>
      <c r="P2775" s="40"/>
      <c r="Q2775" s="40"/>
      <c r="R2775" s="40"/>
      <c r="S2775" s="40"/>
      <c r="T2775" s="40"/>
      <c r="U2775" s="40"/>
      <c r="V2775" s="40"/>
      <c r="W2775" s="40"/>
      <c r="X2775" s="40"/>
      <c r="Y2775" s="40"/>
    </row>
    <row r="2776" spans="1:25" ht="15" customHeight="1" x14ac:dyDescent="0.2">
      <c r="A2776" s="40"/>
      <c r="B2776" s="274" t="s">
        <v>347</v>
      </c>
      <c r="C2776" s="296" t="s">
        <v>3913</v>
      </c>
      <c r="D2776" s="274" t="s">
        <v>143</v>
      </c>
      <c r="E2776" s="274" t="s">
        <v>2042</v>
      </c>
      <c r="F2776" s="404" t="s">
        <v>348</v>
      </c>
      <c r="G2776" s="404"/>
      <c r="H2776" s="295" t="s">
        <v>165</v>
      </c>
      <c r="I2776" s="298">
        <v>4.76224E-5</v>
      </c>
      <c r="J2776" s="297" t="s">
        <v>3914</v>
      </c>
      <c r="K2776" s="280" t="s">
        <v>2117</v>
      </c>
      <c r="O2776" s="40"/>
      <c r="P2776" s="40"/>
      <c r="Q2776" s="40"/>
      <c r="R2776" s="40"/>
      <c r="S2776" s="40"/>
      <c r="T2776" s="40"/>
      <c r="U2776" s="40"/>
      <c r="V2776" s="40"/>
      <c r="W2776" s="40"/>
      <c r="X2776" s="40"/>
      <c r="Y2776" s="40"/>
    </row>
    <row r="2777" spans="1:25" ht="15" customHeight="1" x14ac:dyDescent="0.2">
      <c r="A2777" s="40"/>
      <c r="B2777" s="274" t="s">
        <v>347</v>
      </c>
      <c r="C2777" s="296" t="s">
        <v>3626</v>
      </c>
      <c r="D2777" s="274" t="s">
        <v>143</v>
      </c>
      <c r="E2777" s="274" t="s">
        <v>2434</v>
      </c>
      <c r="F2777" s="404" t="s">
        <v>348</v>
      </c>
      <c r="G2777" s="404"/>
      <c r="H2777" s="295" t="s">
        <v>2433</v>
      </c>
      <c r="I2777" s="298">
        <v>2.13888224E-2</v>
      </c>
      <c r="J2777" s="297" t="s">
        <v>3627</v>
      </c>
      <c r="K2777" s="280" t="s">
        <v>3745</v>
      </c>
      <c r="O2777" s="40"/>
      <c r="P2777" s="40"/>
      <c r="Q2777" s="40"/>
      <c r="R2777" s="40"/>
      <c r="S2777" s="40"/>
      <c r="T2777" s="40"/>
      <c r="U2777" s="40"/>
      <c r="V2777" s="40"/>
      <c r="W2777" s="40"/>
      <c r="X2777" s="40"/>
      <c r="Y2777" s="40"/>
    </row>
    <row r="2778" spans="1:25" ht="15" customHeight="1" x14ac:dyDescent="0.2">
      <c r="A2778" s="40"/>
      <c r="B2778" s="274" t="s">
        <v>347</v>
      </c>
      <c r="C2778" s="296" t="s">
        <v>3636</v>
      </c>
      <c r="D2778" s="274" t="s">
        <v>143</v>
      </c>
      <c r="E2778" s="274" t="s">
        <v>2432</v>
      </c>
      <c r="F2778" s="404" t="s">
        <v>348</v>
      </c>
      <c r="G2778" s="404"/>
      <c r="H2778" s="295" t="s">
        <v>2433</v>
      </c>
      <c r="I2778" s="298">
        <v>7.352768E-3</v>
      </c>
      <c r="J2778" s="297" t="s">
        <v>3637</v>
      </c>
      <c r="K2778" s="280" t="s">
        <v>2484</v>
      </c>
      <c r="O2778" s="40"/>
      <c r="P2778" s="40"/>
      <c r="Q2778" s="40"/>
      <c r="R2778" s="40"/>
      <c r="S2778" s="40"/>
      <c r="T2778" s="40"/>
      <c r="U2778" s="40"/>
      <c r="V2778" s="40"/>
      <c r="W2778" s="40"/>
      <c r="X2778" s="40"/>
      <c r="Y2778" s="40"/>
    </row>
    <row r="2779" spans="1:25" ht="15" customHeight="1" x14ac:dyDescent="0.2">
      <c r="A2779" s="40"/>
      <c r="B2779" s="274" t="s">
        <v>347</v>
      </c>
      <c r="C2779" s="296" t="s">
        <v>3652</v>
      </c>
      <c r="D2779" s="274" t="s">
        <v>143</v>
      </c>
      <c r="E2779" s="274" t="s">
        <v>1824</v>
      </c>
      <c r="F2779" s="404" t="s">
        <v>348</v>
      </c>
      <c r="G2779" s="404"/>
      <c r="H2779" s="295" t="s">
        <v>165</v>
      </c>
      <c r="I2779" s="298">
        <v>1.7364480000000001E-4</v>
      </c>
      <c r="J2779" s="297" t="s">
        <v>2417</v>
      </c>
      <c r="K2779" s="280" t="s">
        <v>2117</v>
      </c>
      <c r="O2779" s="40"/>
      <c r="P2779" s="40"/>
      <c r="Q2779" s="40"/>
      <c r="R2779" s="40"/>
      <c r="S2779" s="40"/>
      <c r="T2779" s="40"/>
      <c r="U2779" s="40"/>
      <c r="V2779" s="40"/>
      <c r="W2779" s="40"/>
      <c r="X2779" s="40"/>
      <c r="Y2779" s="40"/>
    </row>
    <row r="2780" spans="1:25" ht="15" customHeight="1" x14ac:dyDescent="0.2">
      <c r="A2780" s="40"/>
      <c r="B2780" s="274" t="s">
        <v>347</v>
      </c>
      <c r="C2780" s="296" t="s">
        <v>3938</v>
      </c>
      <c r="D2780" s="274" t="s">
        <v>143</v>
      </c>
      <c r="E2780" s="274" t="s">
        <v>2582</v>
      </c>
      <c r="F2780" s="404" t="s">
        <v>586</v>
      </c>
      <c r="G2780" s="404"/>
      <c r="H2780" s="295" t="s">
        <v>578</v>
      </c>
      <c r="I2780" s="298">
        <v>0.23811199999999999</v>
      </c>
      <c r="J2780" s="297" t="s">
        <v>3640</v>
      </c>
      <c r="K2780" s="280" t="s">
        <v>2200</v>
      </c>
      <c r="O2780" s="40"/>
      <c r="P2780" s="40"/>
      <c r="Q2780" s="40"/>
      <c r="R2780" s="40"/>
      <c r="S2780" s="40"/>
      <c r="T2780" s="40"/>
      <c r="U2780" s="40"/>
      <c r="V2780" s="40"/>
      <c r="W2780" s="40"/>
      <c r="X2780" s="40"/>
      <c r="Y2780" s="40"/>
    </row>
    <row r="2781" spans="1:25" ht="15" customHeight="1" x14ac:dyDescent="0.2">
      <c r="A2781" s="40"/>
      <c r="B2781" s="274" t="s">
        <v>347</v>
      </c>
      <c r="C2781" s="296" t="s">
        <v>3583</v>
      </c>
      <c r="D2781" s="274" t="s">
        <v>143</v>
      </c>
      <c r="E2781" s="274" t="s">
        <v>1158</v>
      </c>
      <c r="F2781" s="404" t="s">
        <v>348</v>
      </c>
      <c r="G2781" s="404"/>
      <c r="H2781" s="295" t="s">
        <v>165</v>
      </c>
      <c r="I2781" s="298">
        <v>0.94668787840000002</v>
      </c>
      <c r="J2781" s="297" t="s">
        <v>1850</v>
      </c>
      <c r="K2781" s="280" t="s">
        <v>4005</v>
      </c>
      <c r="O2781" s="40"/>
      <c r="P2781" s="40"/>
      <c r="Q2781" s="40"/>
      <c r="R2781" s="40"/>
      <c r="S2781" s="40"/>
      <c r="T2781" s="40"/>
      <c r="U2781" s="40"/>
      <c r="V2781" s="40"/>
      <c r="W2781" s="40"/>
      <c r="X2781" s="40"/>
      <c r="Y2781" s="40"/>
    </row>
    <row r="2782" spans="1:25" ht="15" customHeight="1" x14ac:dyDescent="0.2">
      <c r="A2782" s="40"/>
      <c r="B2782" s="274" t="s">
        <v>347</v>
      </c>
      <c r="C2782" s="296" t="s">
        <v>3634</v>
      </c>
      <c r="D2782" s="274" t="s">
        <v>143</v>
      </c>
      <c r="E2782" s="274" t="s">
        <v>1168</v>
      </c>
      <c r="F2782" s="404" t="s">
        <v>348</v>
      </c>
      <c r="G2782" s="404"/>
      <c r="H2782" s="295" t="s">
        <v>165</v>
      </c>
      <c r="I2782" s="298">
        <v>4.1847695999999997E-2</v>
      </c>
      <c r="J2782" s="297" t="s">
        <v>2138</v>
      </c>
      <c r="K2782" s="280" t="s">
        <v>3835</v>
      </c>
      <c r="O2782" s="40"/>
      <c r="P2782" s="40"/>
      <c r="Q2782" s="40"/>
      <c r="R2782" s="40"/>
      <c r="S2782" s="40"/>
      <c r="T2782" s="40"/>
      <c r="U2782" s="40"/>
      <c r="V2782" s="40"/>
      <c r="W2782" s="40"/>
      <c r="X2782" s="40"/>
      <c r="Y2782" s="40"/>
    </row>
    <row r="2783" spans="1:25" ht="15" customHeight="1" x14ac:dyDescent="0.2">
      <c r="A2783" s="40"/>
      <c r="B2783" s="274" t="s">
        <v>347</v>
      </c>
      <c r="C2783" s="296" t="s">
        <v>3611</v>
      </c>
      <c r="D2783" s="274" t="s">
        <v>143</v>
      </c>
      <c r="E2783" s="274" t="s">
        <v>1190</v>
      </c>
      <c r="F2783" s="404" t="s">
        <v>348</v>
      </c>
      <c r="G2783" s="404"/>
      <c r="H2783" s="295" t="s">
        <v>197</v>
      </c>
      <c r="I2783" s="298">
        <v>2.1399167999999998E-3</v>
      </c>
      <c r="J2783" s="297" t="s">
        <v>2154</v>
      </c>
      <c r="K2783" s="280" t="s">
        <v>2144</v>
      </c>
      <c r="O2783" s="40"/>
      <c r="P2783" s="40"/>
      <c r="Q2783" s="40"/>
      <c r="R2783" s="40"/>
      <c r="S2783" s="40"/>
      <c r="T2783" s="40"/>
      <c r="U2783" s="40"/>
      <c r="V2783" s="40"/>
      <c r="W2783" s="40"/>
      <c r="X2783" s="40"/>
      <c r="Y2783" s="40"/>
    </row>
    <row r="2784" spans="1:25" ht="15" customHeight="1" x14ac:dyDescent="0.2">
      <c r="A2784" s="40"/>
      <c r="B2784" s="274" t="s">
        <v>347</v>
      </c>
      <c r="C2784" s="296" t="s">
        <v>3596</v>
      </c>
      <c r="D2784" s="274" t="s">
        <v>143</v>
      </c>
      <c r="E2784" s="274" t="s">
        <v>2437</v>
      </c>
      <c r="F2784" s="404" t="s">
        <v>348</v>
      </c>
      <c r="G2784" s="404"/>
      <c r="H2784" s="295" t="s">
        <v>165</v>
      </c>
      <c r="I2784" s="298">
        <v>5.5796928000000001E-3</v>
      </c>
      <c r="J2784" s="297" t="s">
        <v>3597</v>
      </c>
      <c r="K2784" s="280" t="s">
        <v>2124</v>
      </c>
      <c r="O2784" s="40"/>
      <c r="P2784" s="40"/>
      <c r="Q2784" s="40"/>
      <c r="R2784" s="40"/>
      <c r="S2784" s="40"/>
      <c r="T2784" s="40"/>
      <c r="U2784" s="40"/>
      <c r="V2784" s="40"/>
      <c r="W2784" s="40"/>
      <c r="X2784" s="40"/>
      <c r="Y2784" s="40"/>
    </row>
    <row r="2785" spans="1:25" ht="15" customHeight="1" x14ac:dyDescent="0.2">
      <c r="A2785" s="40"/>
      <c r="B2785" s="274" t="s">
        <v>347</v>
      </c>
      <c r="C2785" s="296" t="s">
        <v>3642</v>
      </c>
      <c r="D2785" s="274" t="s">
        <v>143</v>
      </c>
      <c r="E2785" s="274" t="s">
        <v>3643</v>
      </c>
      <c r="F2785" s="404" t="s">
        <v>586</v>
      </c>
      <c r="G2785" s="404"/>
      <c r="H2785" s="295" t="s">
        <v>578</v>
      </c>
      <c r="I2785" s="298">
        <v>0.868224</v>
      </c>
      <c r="J2785" s="297" t="s">
        <v>3640</v>
      </c>
      <c r="K2785" s="280" t="s">
        <v>4012</v>
      </c>
      <c r="O2785" s="40"/>
      <c r="P2785" s="40"/>
      <c r="Q2785" s="40"/>
      <c r="R2785" s="40"/>
      <c r="S2785" s="40"/>
      <c r="T2785" s="40"/>
      <c r="U2785" s="40"/>
      <c r="V2785" s="40"/>
      <c r="W2785" s="40"/>
      <c r="X2785" s="40"/>
      <c r="Y2785" s="40"/>
    </row>
    <row r="2786" spans="1:25" ht="15" customHeight="1" x14ac:dyDescent="0.2">
      <c r="A2786" s="40"/>
      <c r="B2786" s="274" t="s">
        <v>347</v>
      </c>
      <c r="C2786" s="296" t="s">
        <v>3615</v>
      </c>
      <c r="D2786" s="274" t="s">
        <v>143</v>
      </c>
      <c r="E2786" s="274" t="s">
        <v>2418</v>
      </c>
      <c r="F2786" s="404" t="s">
        <v>586</v>
      </c>
      <c r="G2786" s="404"/>
      <c r="H2786" s="295" t="s">
        <v>578</v>
      </c>
      <c r="I2786" s="298">
        <v>5.1361280000000002</v>
      </c>
      <c r="J2786" s="297" t="s">
        <v>2419</v>
      </c>
      <c r="K2786" s="280" t="s">
        <v>3176</v>
      </c>
      <c r="O2786" s="40"/>
      <c r="P2786" s="40"/>
      <c r="Q2786" s="40"/>
      <c r="R2786" s="40"/>
      <c r="S2786" s="40"/>
      <c r="T2786" s="40"/>
      <c r="U2786" s="40"/>
      <c r="V2786" s="40"/>
      <c r="W2786" s="40"/>
      <c r="X2786" s="40"/>
      <c r="Y2786" s="40"/>
    </row>
    <row r="2787" spans="1:25" ht="15" customHeight="1" x14ac:dyDescent="0.2">
      <c r="A2787" s="40"/>
      <c r="B2787" s="274" t="s">
        <v>347</v>
      </c>
      <c r="C2787" s="296" t="s">
        <v>3585</v>
      </c>
      <c r="D2787" s="274" t="s">
        <v>143</v>
      </c>
      <c r="E2787" s="274" t="s">
        <v>1823</v>
      </c>
      <c r="F2787" s="404" t="s">
        <v>348</v>
      </c>
      <c r="G2787" s="404"/>
      <c r="H2787" s="295" t="s">
        <v>165</v>
      </c>
      <c r="I2787" s="298">
        <v>1.7364480000000001E-4</v>
      </c>
      <c r="J2787" s="297" t="s">
        <v>2160</v>
      </c>
      <c r="K2787" s="280" t="s">
        <v>2117</v>
      </c>
      <c r="O2787" s="40"/>
      <c r="P2787" s="40"/>
      <c r="Q2787" s="40"/>
      <c r="R2787" s="40"/>
      <c r="S2787" s="40"/>
      <c r="T2787" s="40"/>
      <c r="U2787" s="40"/>
      <c r="V2787" s="40"/>
      <c r="W2787" s="40"/>
      <c r="X2787" s="40"/>
      <c r="Y2787" s="40"/>
    </row>
    <row r="2788" spans="1:25" ht="15" customHeight="1" x14ac:dyDescent="0.2">
      <c r="A2788" s="40"/>
      <c r="B2788" s="274" t="s">
        <v>347</v>
      </c>
      <c r="C2788" s="296" t="s">
        <v>3638</v>
      </c>
      <c r="D2788" s="274" t="s">
        <v>143</v>
      </c>
      <c r="E2788" s="274" t="s">
        <v>1186</v>
      </c>
      <c r="F2788" s="404" t="s">
        <v>348</v>
      </c>
      <c r="G2788" s="404"/>
      <c r="H2788" s="295" t="s">
        <v>165</v>
      </c>
      <c r="I2788" s="298">
        <v>6.1140480000000002E-4</v>
      </c>
      <c r="J2788" s="297" t="s">
        <v>2162</v>
      </c>
      <c r="K2788" s="280" t="s">
        <v>2117</v>
      </c>
      <c r="O2788" s="40"/>
      <c r="P2788" s="40"/>
      <c r="Q2788" s="40"/>
      <c r="R2788" s="40"/>
      <c r="S2788" s="40"/>
      <c r="T2788" s="40"/>
      <c r="U2788" s="40"/>
      <c r="V2788" s="40"/>
      <c r="W2788" s="40"/>
      <c r="X2788" s="40"/>
      <c r="Y2788" s="40"/>
    </row>
    <row r="2789" spans="1:25" ht="15" customHeight="1" x14ac:dyDescent="0.2">
      <c r="A2789" s="40"/>
      <c r="B2789" s="274" t="s">
        <v>347</v>
      </c>
      <c r="C2789" s="296" t="s">
        <v>3721</v>
      </c>
      <c r="D2789" s="274" t="s">
        <v>143</v>
      </c>
      <c r="E2789" s="274" t="s">
        <v>2533</v>
      </c>
      <c r="F2789" s="404" t="s">
        <v>348</v>
      </c>
      <c r="G2789" s="404"/>
      <c r="H2789" s="295" t="s">
        <v>59</v>
      </c>
      <c r="I2789" s="298">
        <v>6.4799999999999996E-3</v>
      </c>
      <c r="J2789" s="297" t="s">
        <v>3722</v>
      </c>
      <c r="K2789" s="280" t="s">
        <v>2199</v>
      </c>
      <c r="O2789" s="40"/>
      <c r="P2789" s="40"/>
      <c r="Q2789" s="40"/>
      <c r="R2789" s="40"/>
      <c r="S2789" s="40"/>
      <c r="T2789" s="40"/>
      <c r="U2789" s="40"/>
      <c r="V2789" s="40"/>
      <c r="W2789" s="40"/>
      <c r="X2789" s="40"/>
      <c r="Y2789" s="40"/>
    </row>
    <row r="2790" spans="1:25" ht="15" customHeight="1" x14ac:dyDescent="0.2">
      <c r="A2790" s="40"/>
      <c r="B2790" s="274" t="s">
        <v>347</v>
      </c>
      <c r="C2790" s="296" t="s">
        <v>3929</v>
      </c>
      <c r="D2790" s="274" t="s">
        <v>143</v>
      </c>
      <c r="E2790" s="274" t="s">
        <v>2588</v>
      </c>
      <c r="F2790" s="404" t="s">
        <v>348</v>
      </c>
      <c r="G2790" s="404"/>
      <c r="H2790" s="295" t="s">
        <v>900</v>
      </c>
      <c r="I2790" s="298">
        <v>5.6000000000000001E-2</v>
      </c>
      <c r="J2790" s="297" t="s">
        <v>3930</v>
      </c>
      <c r="K2790" s="280" t="s">
        <v>4003</v>
      </c>
      <c r="O2790" s="40"/>
      <c r="P2790" s="40"/>
      <c r="Q2790" s="40"/>
      <c r="R2790" s="40"/>
      <c r="S2790" s="40"/>
      <c r="T2790" s="40"/>
      <c r="U2790" s="40"/>
      <c r="V2790" s="40"/>
      <c r="W2790" s="40"/>
      <c r="X2790" s="40"/>
      <c r="Y2790" s="40"/>
    </row>
    <row r="2791" spans="1:25" ht="15" customHeight="1" x14ac:dyDescent="0.2">
      <c r="A2791" s="40"/>
      <c r="B2791" s="274" t="s">
        <v>347</v>
      </c>
      <c r="C2791" s="296" t="s">
        <v>3632</v>
      </c>
      <c r="D2791" s="274" t="s">
        <v>143</v>
      </c>
      <c r="E2791" s="274" t="s">
        <v>1193</v>
      </c>
      <c r="F2791" s="404" t="s">
        <v>348</v>
      </c>
      <c r="G2791" s="404"/>
      <c r="H2791" s="295" t="s">
        <v>165</v>
      </c>
      <c r="I2791" s="298">
        <v>1.2228096E-3</v>
      </c>
      <c r="J2791" s="297" t="s">
        <v>2159</v>
      </c>
      <c r="K2791" s="280" t="s">
        <v>2144</v>
      </c>
      <c r="O2791" s="40"/>
      <c r="P2791" s="40"/>
      <c r="Q2791" s="40"/>
      <c r="R2791" s="40"/>
      <c r="S2791" s="40"/>
      <c r="T2791" s="40"/>
      <c r="U2791" s="40"/>
      <c r="V2791" s="40"/>
      <c r="W2791" s="40"/>
      <c r="X2791" s="40"/>
      <c r="Y2791" s="40"/>
    </row>
    <row r="2792" spans="1:25" ht="15" customHeight="1" x14ac:dyDescent="0.2">
      <c r="A2792" s="40"/>
      <c r="B2792" s="274" t="s">
        <v>347</v>
      </c>
      <c r="C2792" s="296" t="s">
        <v>3686</v>
      </c>
      <c r="D2792" s="274" t="s">
        <v>143</v>
      </c>
      <c r="E2792" s="274" t="s">
        <v>3687</v>
      </c>
      <c r="F2792" s="404" t="s">
        <v>348</v>
      </c>
      <c r="G2792" s="404"/>
      <c r="H2792" s="295" t="s">
        <v>59</v>
      </c>
      <c r="I2792" s="298">
        <v>0.15679647999999999</v>
      </c>
      <c r="J2792" s="297" t="s">
        <v>3688</v>
      </c>
      <c r="K2792" s="280" t="s">
        <v>4011</v>
      </c>
      <c r="O2792" s="40"/>
      <c r="P2792" s="40"/>
      <c r="Q2792" s="40"/>
      <c r="R2792" s="40"/>
      <c r="S2792" s="40"/>
      <c r="T2792" s="40"/>
      <c r="U2792" s="40"/>
      <c r="V2792" s="40"/>
      <c r="W2792" s="40"/>
      <c r="X2792" s="40"/>
      <c r="Y2792" s="40"/>
    </row>
    <row r="2793" spans="1:25" ht="15" customHeight="1" x14ac:dyDescent="0.2">
      <c r="A2793" s="40"/>
      <c r="B2793" s="274" t="s">
        <v>347</v>
      </c>
      <c r="C2793" s="296" t="s">
        <v>3682</v>
      </c>
      <c r="D2793" s="274" t="s">
        <v>143</v>
      </c>
      <c r="E2793" s="274" t="s">
        <v>2480</v>
      </c>
      <c r="F2793" s="404" t="s">
        <v>348</v>
      </c>
      <c r="G2793" s="404"/>
      <c r="H2793" s="295" t="s">
        <v>900</v>
      </c>
      <c r="I2793" s="298">
        <v>38.438960000000002</v>
      </c>
      <c r="J2793" s="297" t="s">
        <v>3683</v>
      </c>
      <c r="K2793" s="280" t="s">
        <v>3998</v>
      </c>
      <c r="O2793" s="40"/>
      <c r="P2793" s="40"/>
      <c r="Q2793" s="40"/>
      <c r="R2793" s="40"/>
      <c r="S2793" s="40"/>
      <c r="T2793" s="40"/>
      <c r="U2793" s="40"/>
      <c r="V2793" s="40"/>
      <c r="W2793" s="40"/>
      <c r="X2793" s="40"/>
      <c r="Y2793" s="40"/>
    </row>
    <row r="2794" spans="1:25" ht="15" customHeight="1" x14ac:dyDescent="0.2">
      <c r="A2794" s="40"/>
      <c r="B2794" s="274" t="s">
        <v>347</v>
      </c>
      <c r="C2794" s="296" t="s">
        <v>3917</v>
      </c>
      <c r="D2794" s="274" t="s">
        <v>143</v>
      </c>
      <c r="E2794" s="274" t="s">
        <v>2580</v>
      </c>
      <c r="F2794" s="404" t="s">
        <v>348</v>
      </c>
      <c r="G2794" s="404"/>
      <c r="H2794" s="295" t="s">
        <v>165</v>
      </c>
      <c r="I2794" s="298">
        <v>1.1200000000000001</v>
      </c>
      <c r="J2794" s="297" t="s">
        <v>3918</v>
      </c>
      <c r="K2794" s="280" t="s">
        <v>2181</v>
      </c>
      <c r="O2794" s="40"/>
      <c r="P2794" s="40"/>
      <c r="Q2794" s="40"/>
      <c r="R2794" s="40"/>
      <c r="S2794" s="40"/>
      <c r="T2794" s="40"/>
      <c r="U2794" s="40"/>
      <c r="V2794" s="40"/>
      <c r="W2794" s="40"/>
      <c r="X2794" s="40"/>
      <c r="Y2794" s="40"/>
    </row>
    <row r="2795" spans="1:25" ht="15" customHeight="1" x14ac:dyDescent="0.2">
      <c r="A2795" s="40"/>
      <c r="B2795" s="274" t="s">
        <v>347</v>
      </c>
      <c r="C2795" s="296" t="s">
        <v>3915</v>
      </c>
      <c r="D2795" s="274" t="s">
        <v>143</v>
      </c>
      <c r="E2795" s="274" t="s">
        <v>2034</v>
      </c>
      <c r="F2795" s="404" t="s">
        <v>348</v>
      </c>
      <c r="G2795" s="404"/>
      <c r="H2795" s="295" t="s">
        <v>165</v>
      </c>
      <c r="I2795" s="298">
        <v>97.92</v>
      </c>
      <c r="J2795" s="297" t="s">
        <v>3532</v>
      </c>
      <c r="K2795" s="280" t="s">
        <v>4004</v>
      </c>
      <c r="O2795" s="40"/>
      <c r="P2795" s="40"/>
      <c r="Q2795" s="40"/>
      <c r="R2795" s="40"/>
      <c r="S2795" s="40"/>
      <c r="T2795" s="40"/>
      <c r="U2795" s="40"/>
      <c r="V2795" s="40"/>
      <c r="W2795" s="40"/>
      <c r="X2795" s="40"/>
      <c r="Y2795" s="40"/>
    </row>
    <row r="2796" spans="1:25" ht="15" customHeight="1" x14ac:dyDescent="0.2">
      <c r="A2796" s="40"/>
      <c r="B2796" s="274" t="s">
        <v>347</v>
      </c>
      <c r="C2796" s="296" t="s">
        <v>3923</v>
      </c>
      <c r="D2796" s="274" t="s">
        <v>143</v>
      </c>
      <c r="E2796" s="274" t="s">
        <v>2043</v>
      </c>
      <c r="F2796" s="404" t="s">
        <v>348</v>
      </c>
      <c r="G2796" s="404"/>
      <c r="H2796" s="295" t="s">
        <v>165</v>
      </c>
      <c r="I2796" s="298">
        <v>4.76224E-5</v>
      </c>
      <c r="J2796" s="297" t="s">
        <v>2587</v>
      </c>
      <c r="K2796" s="280" t="s">
        <v>2117</v>
      </c>
      <c r="O2796" s="40"/>
      <c r="P2796" s="40"/>
      <c r="Q2796" s="40"/>
      <c r="R2796" s="40"/>
      <c r="S2796" s="40"/>
      <c r="T2796" s="40"/>
      <c r="U2796" s="40"/>
      <c r="V2796" s="40"/>
      <c r="W2796" s="40"/>
      <c r="X2796" s="40"/>
      <c r="Y2796" s="40"/>
    </row>
    <row r="2797" spans="1:25" ht="15" customHeight="1" x14ac:dyDescent="0.2">
      <c r="A2797" s="40"/>
      <c r="B2797" s="274" t="s">
        <v>347</v>
      </c>
      <c r="C2797" s="296" t="s">
        <v>3906</v>
      </c>
      <c r="D2797" s="274" t="s">
        <v>143</v>
      </c>
      <c r="E2797" s="274" t="s">
        <v>2581</v>
      </c>
      <c r="F2797" s="404" t="s">
        <v>348</v>
      </c>
      <c r="G2797" s="404"/>
      <c r="H2797" s="295" t="s">
        <v>900</v>
      </c>
      <c r="I2797" s="298">
        <v>0.18</v>
      </c>
      <c r="J2797" s="297" t="s">
        <v>3907</v>
      </c>
      <c r="K2797" s="280" t="s">
        <v>4000</v>
      </c>
      <c r="O2797" s="40"/>
      <c r="P2797" s="40"/>
      <c r="Q2797" s="40"/>
      <c r="R2797" s="40"/>
      <c r="S2797" s="40"/>
      <c r="T2797" s="40"/>
      <c r="U2797" s="40"/>
      <c r="V2797" s="40"/>
      <c r="W2797" s="40"/>
      <c r="X2797" s="40"/>
      <c r="Y2797" s="40"/>
    </row>
    <row r="2798" spans="1:25" ht="15" customHeight="1" x14ac:dyDescent="0.2">
      <c r="A2798" s="40"/>
      <c r="B2798" s="274" t="s">
        <v>347</v>
      </c>
      <c r="C2798" s="296" t="s">
        <v>3653</v>
      </c>
      <c r="D2798" s="274" t="s">
        <v>143</v>
      </c>
      <c r="E2798" s="274" t="s">
        <v>1172</v>
      </c>
      <c r="F2798" s="404" t="s">
        <v>348</v>
      </c>
      <c r="G2798" s="404"/>
      <c r="H2798" s="295" t="s">
        <v>165</v>
      </c>
      <c r="I2798" s="298">
        <v>1.7364480000000001E-4</v>
      </c>
      <c r="J2798" s="297" t="s">
        <v>2157</v>
      </c>
      <c r="K2798" s="280" t="s">
        <v>2117</v>
      </c>
      <c r="O2798" s="40"/>
      <c r="P2798" s="40"/>
      <c r="Q2798" s="40"/>
      <c r="R2798" s="40"/>
      <c r="S2798" s="40"/>
      <c r="T2798" s="40"/>
      <c r="U2798" s="40"/>
      <c r="V2798" s="40"/>
      <c r="W2798" s="40"/>
      <c r="X2798" s="40"/>
      <c r="Y2798" s="40"/>
    </row>
    <row r="2799" spans="1:25" ht="15" customHeight="1" x14ac:dyDescent="0.2">
      <c r="A2799" s="40"/>
      <c r="B2799" s="274" t="s">
        <v>347</v>
      </c>
      <c r="C2799" s="296" t="s">
        <v>3645</v>
      </c>
      <c r="D2799" s="274" t="s">
        <v>143</v>
      </c>
      <c r="E2799" s="274" t="s">
        <v>1161</v>
      </c>
      <c r="F2799" s="404" t="s">
        <v>348</v>
      </c>
      <c r="G2799" s="404"/>
      <c r="H2799" s="295" t="s">
        <v>165</v>
      </c>
      <c r="I2799" s="298">
        <v>0.75559338880000004</v>
      </c>
      <c r="J2799" s="297" t="s">
        <v>2143</v>
      </c>
      <c r="K2799" s="280" t="s">
        <v>4002</v>
      </c>
      <c r="O2799" s="40"/>
      <c r="P2799" s="40"/>
      <c r="Q2799" s="40"/>
      <c r="R2799" s="40"/>
      <c r="S2799" s="40"/>
      <c r="T2799" s="40"/>
      <c r="U2799" s="40"/>
      <c r="V2799" s="40"/>
      <c r="W2799" s="40"/>
      <c r="X2799" s="40"/>
      <c r="Y2799" s="40"/>
    </row>
    <row r="2800" spans="1:25" ht="15" customHeight="1" x14ac:dyDescent="0.2">
      <c r="A2800" s="40"/>
      <c r="B2800" s="274" t="s">
        <v>347</v>
      </c>
      <c r="C2800" s="296" t="s">
        <v>3584</v>
      </c>
      <c r="D2800" s="274" t="s">
        <v>143</v>
      </c>
      <c r="E2800" s="274" t="s">
        <v>1191</v>
      </c>
      <c r="F2800" s="404" t="s">
        <v>348</v>
      </c>
      <c r="G2800" s="404"/>
      <c r="H2800" s="295" t="s">
        <v>165</v>
      </c>
      <c r="I2800" s="298">
        <v>3.0570240000000001E-4</v>
      </c>
      <c r="J2800" s="297" t="s">
        <v>2156</v>
      </c>
      <c r="K2800" s="280" t="s">
        <v>2179</v>
      </c>
      <c r="O2800" s="40"/>
      <c r="P2800" s="40"/>
      <c r="Q2800" s="40"/>
      <c r="R2800" s="40"/>
      <c r="S2800" s="40"/>
      <c r="T2800" s="40"/>
      <c r="U2800" s="40"/>
      <c r="V2800" s="40"/>
      <c r="W2800" s="40"/>
      <c r="X2800" s="40"/>
      <c r="Y2800" s="40"/>
    </row>
    <row r="2801" spans="1:25" ht="15" customHeight="1" x14ac:dyDescent="0.2">
      <c r="A2801" s="40"/>
      <c r="B2801" s="274" t="s">
        <v>347</v>
      </c>
      <c r="C2801" s="296" t="s">
        <v>3936</v>
      </c>
      <c r="D2801" s="274" t="s">
        <v>143</v>
      </c>
      <c r="E2801" s="274" t="s">
        <v>2589</v>
      </c>
      <c r="F2801" s="404" t="s">
        <v>348</v>
      </c>
      <c r="G2801" s="404"/>
      <c r="H2801" s="295" t="s">
        <v>900</v>
      </c>
      <c r="I2801" s="298">
        <v>0.09</v>
      </c>
      <c r="J2801" s="297" t="s">
        <v>3930</v>
      </c>
      <c r="K2801" s="280" t="s">
        <v>4009</v>
      </c>
      <c r="O2801" s="40"/>
      <c r="P2801" s="40"/>
      <c r="Q2801" s="40"/>
      <c r="R2801" s="40"/>
      <c r="S2801" s="40"/>
      <c r="T2801" s="40"/>
      <c r="U2801" s="40"/>
      <c r="V2801" s="40"/>
      <c r="W2801" s="40"/>
      <c r="X2801" s="40"/>
      <c r="Y2801" s="40"/>
    </row>
    <row r="2802" spans="1:25" ht="15" customHeight="1" x14ac:dyDescent="0.2">
      <c r="A2802" s="40"/>
      <c r="B2802" s="274" t="s">
        <v>347</v>
      </c>
      <c r="C2802" s="296" t="s">
        <v>3990</v>
      </c>
      <c r="D2802" s="274" t="s">
        <v>143</v>
      </c>
      <c r="E2802" s="274" t="s">
        <v>2022</v>
      </c>
      <c r="F2802" s="404" t="s">
        <v>348</v>
      </c>
      <c r="G2802" s="404"/>
      <c r="H2802" s="295" t="s">
        <v>165</v>
      </c>
      <c r="I2802" s="298">
        <v>1</v>
      </c>
      <c r="J2802" s="297" t="s">
        <v>2595</v>
      </c>
      <c r="K2802" s="280" t="s">
        <v>2595</v>
      </c>
      <c r="O2802" s="40"/>
      <c r="P2802" s="40"/>
      <c r="Q2802" s="40"/>
      <c r="R2802" s="40"/>
      <c r="S2802" s="40"/>
      <c r="T2802" s="40"/>
      <c r="U2802" s="40"/>
      <c r="V2802" s="40"/>
      <c r="W2802" s="40"/>
      <c r="X2802" s="40"/>
      <c r="Y2802" s="40"/>
    </row>
    <row r="2803" spans="1:25" ht="15" customHeight="1" x14ac:dyDescent="0.2">
      <c r="A2803" s="40"/>
      <c r="B2803" s="274" t="s">
        <v>347</v>
      </c>
      <c r="C2803" s="296" t="s">
        <v>3595</v>
      </c>
      <c r="D2803" s="274" t="s">
        <v>143</v>
      </c>
      <c r="E2803" s="274" t="s">
        <v>1825</v>
      </c>
      <c r="F2803" s="404" t="s">
        <v>364</v>
      </c>
      <c r="G2803" s="404"/>
      <c r="H2803" s="295" t="s">
        <v>165</v>
      </c>
      <c r="I2803" s="298">
        <v>8.6822400000000004E-5</v>
      </c>
      <c r="J2803" s="297" t="s">
        <v>2152</v>
      </c>
      <c r="K2803" s="280" t="s">
        <v>2144</v>
      </c>
      <c r="O2803" s="40"/>
      <c r="P2803" s="40"/>
      <c r="Q2803" s="40"/>
      <c r="R2803" s="40"/>
      <c r="S2803" s="40"/>
      <c r="T2803" s="40"/>
      <c r="U2803" s="40"/>
      <c r="V2803" s="40"/>
      <c r="W2803" s="40"/>
      <c r="X2803" s="40"/>
      <c r="Y2803" s="40"/>
    </row>
    <row r="2804" spans="1:25" ht="15" customHeight="1" x14ac:dyDescent="0.2">
      <c r="A2804" s="40"/>
      <c r="B2804" s="274" t="s">
        <v>347</v>
      </c>
      <c r="C2804" s="296" t="s">
        <v>3589</v>
      </c>
      <c r="D2804" s="274" t="s">
        <v>143</v>
      </c>
      <c r="E2804" s="274" t="s">
        <v>1826</v>
      </c>
      <c r="F2804" s="404" t="s">
        <v>364</v>
      </c>
      <c r="G2804" s="404"/>
      <c r="H2804" s="295" t="s">
        <v>165</v>
      </c>
      <c r="I2804" s="298">
        <v>8.6822400000000004E-5</v>
      </c>
      <c r="J2804" s="297" t="s">
        <v>3590</v>
      </c>
      <c r="K2804" s="280" t="s">
        <v>2137</v>
      </c>
      <c r="O2804" s="40"/>
      <c r="P2804" s="40"/>
      <c r="Q2804" s="40"/>
      <c r="R2804" s="40"/>
      <c r="S2804" s="40"/>
      <c r="T2804" s="40"/>
      <c r="U2804" s="40"/>
      <c r="V2804" s="40"/>
      <c r="W2804" s="40"/>
      <c r="X2804" s="40"/>
      <c r="Y2804" s="40"/>
    </row>
    <row r="2805" spans="1:25" ht="15" customHeight="1" x14ac:dyDescent="0.2">
      <c r="A2805" s="40"/>
      <c r="B2805" s="274" t="s">
        <v>347</v>
      </c>
      <c r="C2805" s="296" t="s">
        <v>3601</v>
      </c>
      <c r="D2805" s="274" t="s">
        <v>143</v>
      </c>
      <c r="E2805" s="274" t="s">
        <v>1165</v>
      </c>
      <c r="F2805" s="404" t="s">
        <v>348</v>
      </c>
      <c r="G2805" s="404"/>
      <c r="H2805" s="295" t="s">
        <v>165</v>
      </c>
      <c r="I2805" s="298">
        <v>4.1847695999999997E-2</v>
      </c>
      <c r="J2805" s="297" t="s">
        <v>3602</v>
      </c>
      <c r="K2805" s="280" t="s">
        <v>2594</v>
      </c>
      <c r="O2805" s="40"/>
      <c r="P2805" s="40"/>
      <c r="Q2805" s="40"/>
      <c r="R2805" s="40"/>
      <c r="S2805" s="40"/>
      <c r="T2805" s="40"/>
      <c r="U2805" s="40"/>
      <c r="V2805" s="40"/>
      <c r="W2805" s="40"/>
      <c r="X2805" s="40"/>
      <c r="Y2805" s="40"/>
    </row>
    <row r="2806" spans="1:25" ht="15" customHeight="1" x14ac:dyDescent="0.2">
      <c r="A2806" s="40"/>
      <c r="B2806" s="274" t="s">
        <v>347</v>
      </c>
      <c r="C2806" s="296" t="s">
        <v>3633</v>
      </c>
      <c r="D2806" s="274" t="s">
        <v>143</v>
      </c>
      <c r="E2806" s="274" t="s">
        <v>1187</v>
      </c>
      <c r="F2806" s="404" t="s">
        <v>348</v>
      </c>
      <c r="G2806" s="404"/>
      <c r="H2806" s="295" t="s">
        <v>165</v>
      </c>
      <c r="I2806" s="298">
        <v>3.0570240000000001E-4</v>
      </c>
      <c r="J2806" s="297" t="s">
        <v>2150</v>
      </c>
      <c r="K2806" s="280" t="s">
        <v>2117</v>
      </c>
      <c r="O2806" s="40"/>
      <c r="P2806" s="40"/>
      <c r="Q2806" s="40"/>
      <c r="R2806" s="40"/>
      <c r="S2806" s="40"/>
      <c r="T2806" s="40"/>
      <c r="U2806" s="40"/>
      <c r="V2806" s="40"/>
      <c r="W2806" s="40"/>
      <c r="X2806" s="40"/>
      <c r="Y2806" s="40"/>
    </row>
    <row r="2807" spans="1:25" ht="15" customHeight="1" x14ac:dyDescent="0.2">
      <c r="A2807" s="40"/>
      <c r="B2807" s="274" t="s">
        <v>347</v>
      </c>
      <c r="C2807" s="296" t="s">
        <v>3902</v>
      </c>
      <c r="D2807" s="274" t="s">
        <v>143</v>
      </c>
      <c r="E2807" s="274" t="s">
        <v>1827</v>
      </c>
      <c r="F2807" s="404" t="s">
        <v>348</v>
      </c>
      <c r="G2807" s="404"/>
      <c r="H2807" s="295" t="s">
        <v>242</v>
      </c>
      <c r="I2807" s="298">
        <v>0.19800000000000001</v>
      </c>
      <c r="J2807" s="297" t="s">
        <v>2578</v>
      </c>
      <c r="K2807" s="280" t="s">
        <v>2597</v>
      </c>
      <c r="O2807" s="40"/>
      <c r="P2807" s="40"/>
      <c r="Q2807" s="40"/>
      <c r="R2807" s="40"/>
      <c r="S2807" s="40"/>
      <c r="T2807" s="40"/>
      <c r="U2807" s="40"/>
      <c r="V2807" s="40"/>
      <c r="W2807" s="40"/>
      <c r="X2807" s="40"/>
      <c r="Y2807" s="40"/>
    </row>
    <row r="2808" spans="1:25" ht="15" customHeight="1" x14ac:dyDescent="0.2">
      <c r="A2808" s="40"/>
      <c r="B2808" s="274" t="s">
        <v>347</v>
      </c>
      <c r="C2808" s="296" t="s">
        <v>3613</v>
      </c>
      <c r="D2808" s="274" t="s">
        <v>143</v>
      </c>
      <c r="E2808" s="274" t="s">
        <v>1163</v>
      </c>
      <c r="F2808" s="404" t="s">
        <v>348</v>
      </c>
      <c r="G2808" s="404"/>
      <c r="H2808" s="295" t="s">
        <v>165</v>
      </c>
      <c r="I2808" s="298">
        <v>5.1361280000000004E-4</v>
      </c>
      <c r="J2808" s="297" t="s">
        <v>3614</v>
      </c>
      <c r="K2808" s="280" t="s">
        <v>2135</v>
      </c>
      <c r="O2808" s="40"/>
      <c r="P2808" s="40"/>
      <c r="Q2808" s="40"/>
      <c r="R2808" s="40"/>
      <c r="S2808" s="40"/>
      <c r="T2808" s="40"/>
      <c r="U2808" s="40"/>
      <c r="V2808" s="40"/>
      <c r="W2808" s="40"/>
      <c r="X2808" s="40"/>
      <c r="Y2808" s="40"/>
    </row>
    <row r="2809" spans="1:25" ht="15" customHeight="1" x14ac:dyDescent="0.2">
      <c r="A2809" s="40"/>
      <c r="B2809" s="274" t="s">
        <v>347</v>
      </c>
      <c r="C2809" s="296" t="s">
        <v>3909</v>
      </c>
      <c r="D2809" s="274" t="s">
        <v>143</v>
      </c>
      <c r="E2809" s="274" t="s">
        <v>2044</v>
      </c>
      <c r="F2809" s="404" t="s">
        <v>348</v>
      </c>
      <c r="G2809" s="404"/>
      <c r="H2809" s="295" t="s">
        <v>41</v>
      </c>
      <c r="I2809" s="298">
        <v>0.222</v>
      </c>
      <c r="J2809" s="297" t="s">
        <v>2590</v>
      </c>
      <c r="K2809" s="280" t="s">
        <v>2598</v>
      </c>
      <c r="O2809" s="40"/>
      <c r="P2809" s="40"/>
      <c r="Q2809" s="40"/>
      <c r="R2809" s="40"/>
      <c r="S2809" s="40"/>
      <c r="T2809" s="40"/>
      <c r="U2809" s="40"/>
      <c r="V2809" s="40"/>
      <c r="W2809" s="40"/>
      <c r="X2809" s="40"/>
      <c r="Y2809" s="40"/>
    </row>
    <row r="2810" spans="1:25" ht="15" customHeight="1" x14ac:dyDescent="0.2">
      <c r="A2810" s="40"/>
      <c r="B2810" s="274" t="s">
        <v>347</v>
      </c>
      <c r="C2810" s="296" t="s">
        <v>3940</v>
      </c>
      <c r="D2810" s="274" t="s">
        <v>143</v>
      </c>
      <c r="E2810" s="274" t="s">
        <v>3941</v>
      </c>
      <c r="F2810" s="404" t="s">
        <v>348</v>
      </c>
      <c r="G2810" s="404"/>
      <c r="H2810" s="295" t="s">
        <v>1665</v>
      </c>
      <c r="I2810" s="298">
        <v>8.9999999999999993E-3</v>
      </c>
      <c r="J2810" s="297" t="s">
        <v>3942</v>
      </c>
      <c r="K2810" s="280" t="s">
        <v>2124</v>
      </c>
      <c r="O2810" s="40"/>
      <c r="P2810" s="40"/>
      <c r="Q2810" s="40"/>
      <c r="R2810" s="40"/>
      <c r="S2810" s="40"/>
      <c r="T2810" s="40"/>
      <c r="U2810" s="40"/>
      <c r="V2810" s="40"/>
      <c r="W2810" s="40"/>
      <c r="X2810" s="40"/>
      <c r="Y2810" s="40"/>
    </row>
    <row r="2811" spans="1:25" ht="15" customHeight="1" x14ac:dyDescent="0.2">
      <c r="A2811" s="40"/>
      <c r="B2811" s="274" t="s">
        <v>347</v>
      </c>
      <c r="C2811" s="296" t="s">
        <v>3925</v>
      </c>
      <c r="D2811" s="274" t="s">
        <v>143</v>
      </c>
      <c r="E2811" s="274" t="s">
        <v>2586</v>
      </c>
      <c r="F2811" s="404" t="s">
        <v>348</v>
      </c>
      <c r="G2811" s="404"/>
      <c r="H2811" s="295" t="s">
        <v>165</v>
      </c>
      <c r="I2811" s="298">
        <v>1.1200000000000001</v>
      </c>
      <c r="J2811" s="297" t="s">
        <v>2151</v>
      </c>
      <c r="K2811" s="280" t="s">
        <v>2171</v>
      </c>
      <c r="O2811" s="40"/>
      <c r="P2811" s="40"/>
      <c r="Q2811" s="40"/>
      <c r="R2811" s="40"/>
      <c r="S2811" s="40"/>
      <c r="T2811" s="40"/>
      <c r="U2811" s="40"/>
      <c r="V2811" s="40"/>
      <c r="W2811" s="40"/>
      <c r="X2811" s="40"/>
      <c r="Y2811" s="40"/>
    </row>
    <row r="2812" spans="1:25" ht="15" customHeight="1" x14ac:dyDescent="0.2">
      <c r="A2812" s="40"/>
      <c r="B2812" s="274" t="s">
        <v>347</v>
      </c>
      <c r="C2812" s="296" t="s">
        <v>3591</v>
      </c>
      <c r="D2812" s="274" t="s">
        <v>143</v>
      </c>
      <c r="E2812" s="274" t="s">
        <v>1183</v>
      </c>
      <c r="F2812" s="404" t="s">
        <v>348</v>
      </c>
      <c r="G2812" s="404"/>
      <c r="H2812" s="295" t="s">
        <v>165</v>
      </c>
      <c r="I2812" s="298">
        <v>1.5285120000000001E-3</v>
      </c>
      <c r="J2812" s="297" t="s">
        <v>3592</v>
      </c>
      <c r="K2812" s="280" t="s">
        <v>2135</v>
      </c>
      <c r="O2812" s="40"/>
      <c r="P2812" s="40"/>
      <c r="Q2812" s="40"/>
      <c r="R2812" s="40"/>
      <c r="S2812" s="40"/>
      <c r="T2812" s="40"/>
      <c r="U2812" s="40"/>
      <c r="V2812" s="40"/>
      <c r="W2812" s="40"/>
      <c r="X2812" s="40"/>
      <c r="Y2812" s="40"/>
    </row>
    <row r="2813" spans="1:25" ht="15" customHeight="1" x14ac:dyDescent="0.2">
      <c r="A2813" s="40"/>
      <c r="B2813" s="274" t="s">
        <v>347</v>
      </c>
      <c r="C2813" s="296" t="s">
        <v>3651</v>
      </c>
      <c r="D2813" s="274" t="s">
        <v>143</v>
      </c>
      <c r="E2813" s="274" t="s">
        <v>1184</v>
      </c>
      <c r="F2813" s="404" t="s">
        <v>348</v>
      </c>
      <c r="G2813" s="404"/>
      <c r="H2813" s="295" t="s">
        <v>165</v>
      </c>
      <c r="I2813" s="298">
        <v>1.2228096E-3</v>
      </c>
      <c r="J2813" s="297" t="s">
        <v>2163</v>
      </c>
      <c r="K2813" s="280" t="s">
        <v>2144</v>
      </c>
      <c r="O2813" s="40"/>
      <c r="P2813" s="40"/>
      <c r="Q2813" s="40"/>
      <c r="R2813" s="40"/>
      <c r="S2813" s="40"/>
      <c r="T2813" s="40"/>
      <c r="U2813" s="40"/>
      <c r="V2813" s="40"/>
      <c r="W2813" s="40"/>
      <c r="X2813" s="40"/>
      <c r="Y2813" s="40"/>
    </row>
    <row r="2814" spans="1:25" ht="15" customHeight="1" x14ac:dyDescent="0.2">
      <c r="A2814" s="40"/>
      <c r="B2814" s="274" t="s">
        <v>347</v>
      </c>
      <c r="C2814" s="296" t="s">
        <v>3926</v>
      </c>
      <c r="D2814" s="274" t="s">
        <v>143</v>
      </c>
      <c r="E2814" s="274" t="s">
        <v>2584</v>
      </c>
      <c r="F2814" s="404" t="s">
        <v>348</v>
      </c>
      <c r="G2814" s="404"/>
      <c r="H2814" s="295" t="s">
        <v>242</v>
      </c>
      <c r="I2814" s="298">
        <v>0.79800000000000004</v>
      </c>
      <c r="J2814" s="297" t="s">
        <v>3927</v>
      </c>
      <c r="K2814" s="280" t="s">
        <v>3973</v>
      </c>
      <c r="O2814" s="40"/>
      <c r="P2814" s="40"/>
      <c r="Q2814" s="40"/>
      <c r="R2814" s="40"/>
      <c r="S2814" s="40"/>
      <c r="T2814" s="40"/>
      <c r="U2814" s="40"/>
      <c r="V2814" s="40"/>
      <c r="W2814" s="40"/>
      <c r="X2814" s="40"/>
      <c r="Y2814" s="40"/>
    </row>
    <row r="2815" spans="1:25" ht="15" customHeight="1" thickBot="1" x14ac:dyDescent="0.25">
      <c r="A2815" s="40"/>
      <c r="B2815" s="274" t="s">
        <v>347</v>
      </c>
      <c r="C2815" s="296" t="s">
        <v>3631</v>
      </c>
      <c r="D2815" s="274" t="s">
        <v>143</v>
      </c>
      <c r="E2815" s="274" t="s">
        <v>2435</v>
      </c>
      <c r="F2815" s="404" t="s">
        <v>348</v>
      </c>
      <c r="G2815" s="404"/>
      <c r="H2815" s="295" t="s">
        <v>165</v>
      </c>
      <c r="I2815" s="298">
        <v>1.0272256000000001E-3</v>
      </c>
      <c r="J2815" s="297" t="s">
        <v>2122</v>
      </c>
      <c r="K2815" s="280" t="s">
        <v>2123</v>
      </c>
      <c r="O2815" s="40"/>
      <c r="P2815" s="40"/>
      <c r="Q2815" s="40"/>
      <c r="R2815" s="40"/>
      <c r="S2815" s="40"/>
      <c r="T2815" s="40"/>
      <c r="U2815" s="40"/>
      <c r="V2815" s="40"/>
      <c r="W2815" s="40"/>
      <c r="X2815" s="40"/>
      <c r="Y2815" s="40"/>
    </row>
    <row r="2816" spans="1:25" ht="15" customHeight="1" thickTop="1" x14ac:dyDescent="0.2">
      <c r="A2816" s="40"/>
      <c r="B2816" s="274" t="s">
        <v>347</v>
      </c>
      <c r="C2816" s="296" t="s">
        <v>3654</v>
      </c>
      <c r="D2816" s="274" t="s">
        <v>143</v>
      </c>
      <c r="E2816" s="274" t="s">
        <v>1822</v>
      </c>
      <c r="F2816" s="404" t="s">
        <v>348</v>
      </c>
      <c r="G2816" s="404"/>
      <c r="H2816" s="295" t="s">
        <v>165</v>
      </c>
      <c r="I2816" s="298">
        <v>8.6822400000000004E-5</v>
      </c>
      <c r="J2816" s="297" t="s">
        <v>2155</v>
      </c>
      <c r="K2816" s="280" t="s">
        <v>2117</v>
      </c>
      <c r="L2816" s="184"/>
      <c r="O2816" s="40"/>
      <c r="P2816" s="40"/>
      <c r="Q2816" s="40"/>
      <c r="R2816" s="40"/>
      <c r="S2816" s="40"/>
      <c r="T2816" s="40"/>
      <c r="U2816" s="40"/>
      <c r="V2816" s="40"/>
      <c r="W2816" s="40"/>
      <c r="X2816" s="40"/>
      <c r="Y2816" s="40"/>
    </row>
    <row r="2817" spans="1:25" ht="15" customHeight="1" x14ac:dyDescent="0.2">
      <c r="A2817" s="40"/>
      <c r="B2817" s="274" t="s">
        <v>347</v>
      </c>
      <c r="C2817" s="296" t="s">
        <v>3944</v>
      </c>
      <c r="D2817" s="274" t="s">
        <v>143</v>
      </c>
      <c r="E2817" s="274" t="s">
        <v>2037</v>
      </c>
      <c r="F2817" s="404" t="s">
        <v>348</v>
      </c>
      <c r="G2817" s="404"/>
      <c r="H2817" s="295" t="s">
        <v>900</v>
      </c>
      <c r="I2817" s="298">
        <v>2.8</v>
      </c>
      <c r="J2817" s="297" t="s">
        <v>3945</v>
      </c>
      <c r="K2817" s="280" t="s">
        <v>3999</v>
      </c>
      <c r="L2817" s="180"/>
      <c r="O2817" s="40"/>
      <c r="P2817" s="40"/>
      <c r="Q2817" s="40"/>
      <c r="R2817" s="40"/>
      <c r="S2817" s="40"/>
      <c r="T2817" s="40"/>
      <c r="U2817" s="40"/>
      <c r="V2817" s="40"/>
      <c r="W2817" s="40"/>
      <c r="X2817" s="40"/>
      <c r="Y2817" s="40"/>
    </row>
    <row r="2818" spans="1:25" ht="15" customHeight="1" x14ac:dyDescent="0.2">
      <c r="A2818" s="40"/>
      <c r="B2818" s="274" t="s">
        <v>347</v>
      </c>
      <c r="C2818" s="296" t="s">
        <v>3732</v>
      </c>
      <c r="D2818" s="274" t="s">
        <v>143</v>
      </c>
      <c r="E2818" s="274" t="s">
        <v>3733</v>
      </c>
      <c r="F2818" s="404" t="s">
        <v>348</v>
      </c>
      <c r="G2818" s="404"/>
      <c r="H2818" s="295" t="s">
        <v>59</v>
      </c>
      <c r="I2818" s="298">
        <v>1.63856E-2</v>
      </c>
      <c r="J2818" s="297" t="s">
        <v>3734</v>
      </c>
      <c r="K2818" s="280" t="s">
        <v>4007</v>
      </c>
      <c r="L2818" s="178"/>
      <c r="O2818" s="40"/>
      <c r="P2818" s="40"/>
      <c r="Q2818" s="40"/>
      <c r="R2818" s="40"/>
      <c r="S2818" s="40"/>
      <c r="T2818" s="40"/>
      <c r="U2818" s="40"/>
      <c r="V2818" s="40"/>
      <c r="W2818" s="40"/>
      <c r="X2818" s="40"/>
      <c r="Y2818" s="40"/>
    </row>
    <row r="2819" spans="1:25" ht="15" customHeight="1" x14ac:dyDescent="0.2">
      <c r="A2819" s="40"/>
      <c r="B2819" s="274" t="s">
        <v>347</v>
      </c>
      <c r="C2819" s="296" t="s">
        <v>3625</v>
      </c>
      <c r="D2819" s="274" t="s">
        <v>143</v>
      </c>
      <c r="E2819" s="274" t="s">
        <v>1188</v>
      </c>
      <c r="F2819" s="404" t="s">
        <v>348</v>
      </c>
      <c r="G2819" s="404"/>
      <c r="H2819" s="295" t="s">
        <v>165</v>
      </c>
      <c r="I2819" s="298">
        <v>3.0570240000000001E-4</v>
      </c>
      <c r="J2819" s="297" t="s">
        <v>1865</v>
      </c>
      <c r="K2819" s="280" t="s">
        <v>2117</v>
      </c>
      <c r="L2819" s="182"/>
      <c r="O2819" s="40"/>
      <c r="P2819" s="40"/>
      <c r="Q2819" s="40"/>
      <c r="R2819" s="40"/>
      <c r="S2819" s="40"/>
      <c r="T2819" s="40"/>
      <c r="U2819" s="40"/>
      <c r="V2819" s="40"/>
      <c r="W2819" s="40"/>
      <c r="X2819" s="40"/>
      <c r="Y2819" s="40"/>
    </row>
    <row r="2820" spans="1:25" ht="15" customHeight="1" x14ac:dyDescent="0.2">
      <c r="A2820" s="40"/>
      <c r="B2820" s="274" t="s">
        <v>347</v>
      </c>
      <c r="C2820" s="296" t="s">
        <v>3586</v>
      </c>
      <c r="D2820" s="274" t="s">
        <v>143</v>
      </c>
      <c r="E2820" s="274" t="s">
        <v>1162</v>
      </c>
      <c r="F2820" s="404" t="s">
        <v>348</v>
      </c>
      <c r="G2820" s="404"/>
      <c r="H2820" s="295" t="s">
        <v>165</v>
      </c>
      <c r="I2820" s="298">
        <v>1.5408384E-3</v>
      </c>
      <c r="J2820" s="297" t="s">
        <v>2140</v>
      </c>
      <c r="K2820" s="280" t="s">
        <v>2144</v>
      </c>
      <c r="L2820" s="182"/>
      <c r="O2820" s="40"/>
      <c r="P2820" s="40"/>
      <c r="Q2820" s="40"/>
      <c r="R2820" s="40"/>
      <c r="S2820" s="40"/>
      <c r="T2820" s="40"/>
      <c r="U2820" s="40"/>
      <c r="V2820" s="40"/>
      <c r="W2820" s="40"/>
      <c r="X2820" s="40"/>
      <c r="Y2820" s="40"/>
    </row>
    <row r="2821" spans="1:25" ht="15" customHeight="1" x14ac:dyDescent="0.2">
      <c r="A2821" s="40"/>
      <c r="B2821" s="274" t="s">
        <v>347</v>
      </c>
      <c r="C2821" s="296" t="s">
        <v>3616</v>
      </c>
      <c r="D2821" s="274" t="s">
        <v>143</v>
      </c>
      <c r="E2821" s="274" t="s">
        <v>1170</v>
      </c>
      <c r="F2821" s="404" t="s">
        <v>809</v>
      </c>
      <c r="G2821" s="404"/>
      <c r="H2821" s="295" t="s">
        <v>165</v>
      </c>
      <c r="I2821" s="298">
        <v>0.94668787840000002</v>
      </c>
      <c r="J2821" s="297" t="s">
        <v>1858</v>
      </c>
      <c r="K2821" s="280" t="s">
        <v>4014</v>
      </c>
      <c r="L2821" s="182"/>
      <c r="O2821" s="40"/>
      <c r="P2821" s="40"/>
      <c r="Q2821" s="40"/>
      <c r="R2821" s="40"/>
      <c r="S2821" s="40"/>
      <c r="T2821" s="40"/>
      <c r="U2821" s="40"/>
      <c r="V2821" s="40"/>
      <c r="W2821" s="40"/>
      <c r="X2821" s="40"/>
      <c r="Y2821" s="40"/>
    </row>
    <row r="2822" spans="1:25" ht="15" customHeight="1" x14ac:dyDescent="0.2">
      <c r="A2822" s="40"/>
      <c r="B2822" s="274" t="s">
        <v>347</v>
      </c>
      <c r="C2822" s="296" t="s">
        <v>3598</v>
      </c>
      <c r="D2822" s="274" t="s">
        <v>143</v>
      </c>
      <c r="E2822" s="274" t="s">
        <v>1159</v>
      </c>
      <c r="F2822" s="404" t="s">
        <v>348</v>
      </c>
      <c r="G2822" s="404"/>
      <c r="H2822" s="295" t="s">
        <v>165</v>
      </c>
      <c r="I2822" s="298">
        <v>1.3949232000000001E-2</v>
      </c>
      <c r="J2822" s="297" t="s">
        <v>3599</v>
      </c>
      <c r="K2822" s="280" t="s">
        <v>4013</v>
      </c>
      <c r="L2822" s="182"/>
      <c r="O2822" s="40"/>
      <c r="P2822" s="40"/>
      <c r="Q2822" s="40"/>
      <c r="R2822" s="40"/>
      <c r="S2822" s="40"/>
      <c r="T2822" s="40"/>
      <c r="U2822" s="40"/>
      <c r="V2822" s="40"/>
      <c r="W2822" s="40"/>
      <c r="X2822" s="40"/>
      <c r="Y2822" s="40"/>
    </row>
    <row r="2823" spans="1:25" ht="15" customHeight="1" x14ac:dyDescent="0.2">
      <c r="A2823" s="40"/>
      <c r="B2823" s="274" t="s">
        <v>347</v>
      </c>
      <c r="C2823" s="296" t="s">
        <v>3605</v>
      </c>
      <c r="D2823" s="274" t="s">
        <v>143</v>
      </c>
      <c r="E2823" s="274" t="s">
        <v>1192</v>
      </c>
      <c r="F2823" s="404" t="s">
        <v>348</v>
      </c>
      <c r="G2823" s="404"/>
      <c r="H2823" s="295" t="s">
        <v>165</v>
      </c>
      <c r="I2823" s="298">
        <v>6.1140480000000002E-4</v>
      </c>
      <c r="J2823" s="297" t="s">
        <v>2153</v>
      </c>
      <c r="K2823" s="280" t="s">
        <v>2117</v>
      </c>
      <c r="L2823" s="182"/>
      <c r="O2823" s="40"/>
      <c r="P2823" s="40"/>
      <c r="Q2823" s="40"/>
      <c r="R2823" s="40"/>
      <c r="S2823" s="40"/>
      <c r="T2823" s="40"/>
      <c r="U2823" s="40"/>
      <c r="V2823" s="40"/>
      <c r="W2823" s="40"/>
      <c r="X2823" s="40"/>
      <c r="Y2823" s="40"/>
    </row>
    <row r="2824" spans="1:25" ht="15" customHeight="1" x14ac:dyDescent="0.2">
      <c r="A2824" s="40"/>
      <c r="B2824" s="274" t="s">
        <v>347</v>
      </c>
      <c r="C2824" s="296" t="s">
        <v>3919</v>
      </c>
      <c r="D2824" s="274" t="s">
        <v>143</v>
      </c>
      <c r="E2824" s="274" t="s">
        <v>2579</v>
      </c>
      <c r="F2824" s="404" t="s">
        <v>348</v>
      </c>
      <c r="G2824" s="404"/>
      <c r="H2824" s="295" t="s">
        <v>900</v>
      </c>
      <c r="I2824" s="298">
        <v>12.75456</v>
      </c>
      <c r="J2824" s="297" t="s">
        <v>2198</v>
      </c>
      <c r="K2824" s="280" t="s">
        <v>4001</v>
      </c>
      <c r="L2824" s="182"/>
      <c r="O2824" s="40"/>
      <c r="P2824" s="40"/>
      <c r="Q2824" s="40"/>
      <c r="R2824" s="40"/>
      <c r="S2824" s="40"/>
      <c r="T2824" s="40"/>
      <c r="U2824" s="40"/>
      <c r="V2824" s="40"/>
      <c r="W2824" s="40"/>
      <c r="X2824" s="40"/>
      <c r="Y2824" s="40"/>
    </row>
    <row r="2825" spans="1:25" ht="15" customHeight="1" x14ac:dyDescent="0.2">
      <c r="A2825" s="40"/>
      <c r="B2825" s="274" t="s">
        <v>347</v>
      </c>
      <c r="C2825" s="296" t="s">
        <v>3649</v>
      </c>
      <c r="D2825" s="274" t="s">
        <v>143</v>
      </c>
      <c r="E2825" s="274" t="s">
        <v>1185</v>
      </c>
      <c r="F2825" s="404" t="s">
        <v>348</v>
      </c>
      <c r="G2825" s="404"/>
      <c r="H2825" s="295" t="s">
        <v>165</v>
      </c>
      <c r="I2825" s="298">
        <v>6.1140480000000002E-4</v>
      </c>
      <c r="J2825" s="297" t="s">
        <v>3650</v>
      </c>
      <c r="K2825" s="280" t="s">
        <v>2144</v>
      </c>
      <c r="L2825" s="182"/>
      <c r="O2825" s="40"/>
      <c r="P2825" s="40"/>
      <c r="Q2825" s="40"/>
      <c r="R2825" s="40"/>
      <c r="S2825" s="40"/>
      <c r="T2825" s="40"/>
      <c r="U2825" s="40"/>
      <c r="V2825" s="40"/>
      <c r="W2825" s="40"/>
      <c r="X2825" s="40"/>
      <c r="Y2825" s="40"/>
    </row>
    <row r="2826" spans="1:25" ht="15" customHeight="1" x14ac:dyDescent="0.2">
      <c r="A2826" s="40"/>
      <c r="B2826" s="274" t="s">
        <v>347</v>
      </c>
      <c r="C2826" s="296" t="s">
        <v>3606</v>
      </c>
      <c r="D2826" s="274" t="s">
        <v>143</v>
      </c>
      <c r="E2826" s="274" t="s">
        <v>1166</v>
      </c>
      <c r="F2826" s="404" t="s">
        <v>809</v>
      </c>
      <c r="G2826" s="404"/>
      <c r="H2826" s="295" t="s">
        <v>1167</v>
      </c>
      <c r="I2826" s="298">
        <v>3.7197952000000002E-3</v>
      </c>
      <c r="J2826" s="297" t="s">
        <v>2136</v>
      </c>
      <c r="K2826" s="280" t="s">
        <v>2168</v>
      </c>
      <c r="L2826" s="182"/>
      <c r="O2826" s="40"/>
      <c r="P2826" s="40"/>
      <c r="Q2826" s="40"/>
      <c r="R2826" s="40"/>
      <c r="S2826" s="40"/>
      <c r="T2826" s="40"/>
      <c r="U2826" s="40"/>
      <c r="V2826" s="40"/>
      <c r="W2826" s="40"/>
      <c r="X2826" s="40"/>
      <c r="Y2826" s="40"/>
    </row>
    <row r="2827" spans="1:25" ht="15" customHeight="1" x14ac:dyDescent="0.2">
      <c r="A2827" s="40"/>
      <c r="B2827" s="274" t="s">
        <v>347</v>
      </c>
      <c r="C2827" s="296" t="s">
        <v>3604</v>
      </c>
      <c r="D2827" s="274" t="s">
        <v>143</v>
      </c>
      <c r="E2827" s="274" t="s">
        <v>1164</v>
      </c>
      <c r="F2827" s="404" t="s">
        <v>809</v>
      </c>
      <c r="G2827" s="404"/>
      <c r="H2827" s="295" t="s">
        <v>165</v>
      </c>
      <c r="I2827" s="298">
        <v>4.1847695999999997E-2</v>
      </c>
      <c r="J2827" s="297" t="s">
        <v>2145</v>
      </c>
      <c r="K2827" s="280" t="s">
        <v>4006</v>
      </c>
      <c r="L2827" s="182"/>
      <c r="O2827" s="40"/>
      <c r="P2827" s="40"/>
      <c r="Q2827" s="40"/>
      <c r="R2827" s="40"/>
      <c r="S2827" s="40"/>
      <c r="T2827" s="40"/>
      <c r="U2827" s="40"/>
      <c r="V2827" s="40"/>
      <c r="W2827" s="40"/>
      <c r="X2827" s="40"/>
      <c r="Y2827" s="40"/>
    </row>
    <row r="2828" spans="1:25" ht="15" customHeight="1" x14ac:dyDescent="0.2">
      <c r="A2828" s="40"/>
      <c r="B2828" s="274" t="s">
        <v>347</v>
      </c>
      <c r="C2828" s="296" t="s">
        <v>3646</v>
      </c>
      <c r="D2828" s="274" t="s">
        <v>143</v>
      </c>
      <c r="E2828" s="274" t="s">
        <v>3647</v>
      </c>
      <c r="F2828" s="404" t="s">
        <v>348</v>
      </c>
      <c r="G2828" s="404"/>
      <c r="H2828" s="295" t="s">
        <v>1160</v>
      </c>
      <c r="I2828" s="298">
        <v>7.352768E-3</v>
      </c>
      <c r="J2828" s="297" t="s">
        <v>3648</v>
      </c>
      <c r="K2828" s="280" t="s">
        <v>2170</v>
      </c>
      <c r="L2828" s="182"/>
      <c r="O2828" s="40"/>
      <c r="P2828" s="40"/>
      <c r="Q2828" s="40"/>
      <c r="R2828" s="40"/>
      <c r="S2828" s="40"/>
      <c r="T2828" s="40"/>
      <c r="U2828" s="40"/>
      <c r="V2828" s="40"/>
      <c r="W2828" s="40"/>
      <c r="X2828" s="40"/>
      <c r="Y2828" s="40"/>
    </row>
    <row r="2829" spans="1:25" ht="15" customHeight="1" x14ac:dyDescent="0.2">
      <c r="A2829" s="40"/>
      <c r="B2829" s="274" t="s">
        <v>347</v>
      </c>
      <c r="C2829" s="296" t="s">
        <v>3600</v>
      </c>
      <c r="D2829" s="274" t="s">
        <v>143</v>
      </c>
      <c r="E2829" s="274" t="s">
        <v>1189</v>
      </c>
      <c r="F2829" s="404" t="s">
        <v>348</v>
      </c>
      <c r="G2829" s="404"/>
      <c r="H2829" s="295" t="s">
        <v>165</v>
      </c>
      <c r="I2829" s="298">
        <v>2.1399167999999998E-3</v>
      </c>
      <c r="J2829" s="297" t="s">
        <v>2148</v>
      </c>
      <c r="K2829" s="280" t="s">
        <v>2144</v>
      </c>
      <c r="L2829" s="182"/>
      <c r="O2829" s="40"/>
      <c r="P2829" s="40"/>
      <c r="Q2829" s="40"/>
      <c r="R2829" s="40"/>
      <c r="S2829" s="40"/>
      <c r="T2829" s="40"/>
      <c r="U2829" s="40"/>
      <c r="V2829" s="40"/>
      <c r="W2829" s="40"/>
      <c r="X2829" s="40"/>
      <c r="Y2829" s="40"/>
    </row>
    <row r="2830" spans="1:25" ht="15" customHeight="1" x14ac:dyDescent="0.2">
      <c r="A2830" s="40"/>
      <c r="B2830" s="274" t="s">
        <v>347</v>
      </c>
      <c r="C2830" s="296" t="s">
        <v>3594</v>
      </c>
      <c r="D2830" s="274" t="s">
        <v>143</v>
      </c>
      <c r="E2830" s="274" t="s">
        <v>1171</v>
      </c>
      <c r="F2830" s="404" t="s">
        <v>348</v>
      </c>
      <c r="G2830" s="404"/>
      <c r="H2830" s="295" t="s">
        <v>165</v>
      </c>
      <c r="I2830" s="298">
        <v>1.0272256000000001E-3</v>
      </c>
      <c r="J2830" s="297" t="s">
        <v>2139</v>
      </c>
      <c r="K2830" s="280" t="s">
        <v>2125</v>
      </c>
      <c r="L2830" s="281"/>
      <c r="O2830" s="40"/>
      <c r="P2830" s="40"/>
      <c r="Q2830" s="40"/>
      <c r="R2830" s="40"/>
      <c r="S2830" s="40"/>
      <c r="T2830" s="40"/>
      <c r="U2830" s="40"/>
      <c r="V2830" s="40"/>
      <c r="W2830" s="40"/>
      <c r="X2830" s="40"/>
      <c r="Y2830" s="40"/>
    </row>
    <row r="2831" spans="1:25" ht="15" customHeight="1" x14ac:dyDescent="0.2">
      <c r="A2831" s="40"/>
      <c r="B2831" s="275"/>
      <c r="C2831" s="275"/>
      <c r="D2831" s="275"/>
      <c r="E2831" s="275"/>
      <c r="F2831" s="275" t="s">
        <v>331</v>
      </c>
      <c r="G2831" s="302">
        <v>149.69999999999999</v>
      </c>
      <c r="H2831" s="275" t="s">
        <v>332</v>
      </c>
      <c r="I2831" s="302">
        <v>0</v>
      </c>
      <c r="J2831" s="275" t="s">
        <v>333</v>
      </c>
      <c r="K2831" s="302">
        <v>149.69999999999999</v>
      </c>
      <c r="L2831" s="281"/>
      <c r="O2831" s="40"/>
      <c r="P2831" s="40"/>
      <c r="Q2831" s="40"/>
      <c r="R2831" s="40"/>
      <c r="S2831" s="40"/>
      <c r="T2831" s="40"/>
      <c r="U2831" s="40"/>
      <c r="V2831" s="40"/>
      <c r="W2831" s="40"/>
      <c r="X2831" s="40"/>
      <c r="Y2831" s="40"/>
    </row>
    <row r="2832" spans="1:25" ht="15" customHeight="1" thickBot="1" x14ac:dyDescent="0.25">
      <c r="A2832" s="40"/>
      <c r="B2832" s="275"/>
      <c r="C2832" s="275"/>
      <c r="D2832" s="275"/>
      <c r="E2832" s="275"/>
      <c r="F2832" s="275" t="s">
        <v>334</v>
      </c>
      <c r="G2832" s="302">
        <v>112.92</v>
      </c>
      <c r="H2832" s="275"/>
      <c r="I2832" s="409" t="s">
        <v>335</v>
      </c>
      <c r="J2832" s="409"/>
      <c r="K2832" s="302">
        <v>655.55</v>
      </c>
      <c r="L2832" s="281"/>
      <c r="O2832" s="40"/>
      <c r="P2832" s="40"/>
      <c r="Q2832" s="40"/>
      <c r="R2832" s="40"/>
      <c r="S2832" s="40"/>
      <c r="T2832" s="40"/>
      <c r="U2832" s="40"/>
      <c r="V2832" s="40"/>
      <c r="W2832" s="40"/>
      <c r="X2832" s="40"/>
      <c r="Y2832" s="40"/>
    </row>
    <row r="2833" spans="1:25" ht="15" customHeight="1" thickTop="1" x14ac:dyDescent="0.2">
      <c r="A2833" s="40"/>
      <c r="B2833" s="289"/>
      <c r="C2833" s="289"/>
      <c r="D2833" s="289"/>
      <c r="E2833" s="289"/>
      <c r="F2833" s="289"/>
      <c r="G2833" s="289"/>
      <c r="H2833" s="289"/>
      <c r="I2833" s="289"/>
      <c r="J2833" s="289"/>
      <c r="K2833" s="289"/>
      <c r="L2833" s="289"/>
      <c r="O2833" s="40"/>
      <c r="P2833" s="40"/>
      <c r="Q2833" s="40"/>
      <c r="R2833" s="40"/>
      <c r="S2833" s="40"/>
      <c r="T2833" s="40"/>
      <c r="U2833" s="40"/>
      <c r="V2833" s="40"/>
      <c r="W2833" s="40"/>
      <c r="X2833" s="40"/>
      <c r="Y2833" s="40"/>
    </row>
    <row r="2834" spans="1:25" ht="15" customHeight="1" x14ac:dyDescent="0.2">
      <c r="A2834" s="40"/>
      <c r="B2834" s="276" t="s">
        <v>2874</v>
      </c>
      <c r="C2834" s="277" t="s">
        <v>28</v>
      </c>
      <c r="D2834" s="276" t="s">
        <v>29</v>
      </c>
      <c r="E2834" s="276" t="s">
        <v>30</v>
      </c>
      <c r="F2834" s="405" t="s">
        <v>318</v>
      </c>
      <c r="G2834" s="405"/>
      <c r="H2834" s="284" t="s">
        <v>31</v>
      </c>
      <c r="I2834" s="277" t="s">
        <v>32</v>
      </c>
      <c r="J2834" s="277" t="s">
        <v>2407</v>
      </c>
      <c r="K2834" s="277" t="s">
        <v>33</v>
      </c>
      <c r="L2834" s="277" t="s">
        <v>35</v>
      </c>
      <c r="O2834" s="40"/>
      <c r="P2834" s="40"/>
      <c r="Q2834" s="40"/>
      <c r="R2834" s="40"/>
      <c r="S2834" s="40"/>
      <c r="T2834" s="40"/>
      <c r="U2834" s="40"/>
      <c r="V2834" s="40"/>
      <c r="W2834" s="40"/>
      <c r="X2834" s="40"/>
      <c r="Y2834" s="40"/>
    </row>
    <row r="2835" spans="1:25" ht="15" customHeight="1" x14ac:dyDescent="0.2">
      <c r="A2835" s="40"/>
      <c r="B2835" s="273" t="s">
        <v>319</v>
      </c>
      <c r="C2835" s="286" t="s">
        <v>3298</v>
      </c>
      <c r="D2835" s="273" t="s">
        <v>40</v>
      </c>
      <c r="E2835" s="273" t="s">
        <v>3299</v>
      </c>
      <c r="F2835" s="403" t="s">
        <v>814</v>
      </c>
      <c r="G2835" s="403"/>
      <c r="H2835" s="285" t="s">
        <v>44</v>
      </c>
      <c r="I2835" s="288">
        <v>1</v>
      </c>
      <c r="J2835" s="287"/>
      <c r="K2835" s="287">
        <v>2569.3200000000002</v>
      </c>
      <c r="L2835" s="287">
        <v>2569.3200000000002</v>
      </c>
      <c r="O2835" s="40"/>
      <c r="P2835" s="40"/>
      <c r="Q2835" s="40"/>
      <c r="R2835" s="40"/>
      <c r="S2835" s="40"/>
      <c r="T2835" s="40"/>
      <c r="U2835" s="40"/>
      <c r="V2835" s="40"/>
      <c r="W2835" s="40"/>
      <c r="X2835" s="40"/>
      <c r="Y2835" s="40"/>
    </row>
    <row r="2836" spans="1:25" ht="15" customHeight="1" x14ac:dyDescent="0.2">
      <c r="A2836" s="40"/>
      <c r="B2836" s="278" t="s">
        <v>321</v>
      </c>
      <c r="C2836" s="291" t="s">
        <v>1757</v>
      </c>
      <c r="D2836" s="278" t="s">
        <v>40</v>
      </c>
      <c r="E2836" s="278" t="s">
        <v>1758</v>
      </c>
      <c r="F2836" s="407" t="s">
        <v>337</v>
      </c>
      <c r="G2836" s="407"/>
      <c r="H2836" s="290" t="s">
        <v>65</v>
      </c>
      <c r="I2836" s="294">
        <v>3.3317999999999999</v>
      </c>
      <c r="J2836" s="294">
        <v>0</v>
      </c>
      <c r="K2836" s="292">
        <v>10.57</v>
      </c>
      <c r="L2836" s="292">
        <v>35.21</v>
      </c>
      <c r="O2836" s="40"/>
      <c r="P2836" s="40"/>
      <c r="Q2836" s="40"/>
      <c r="R2836" s="40"/>
      <c r="S2836" s="40"/>
      <c r="T2836" s="40"/>
      <c r="U2836" s="40"/>
      <c r="V2836" s="40"/>
      <c r="W2836" s="40"/>
      <c r="X2836" s="40"/>
      <c r="Y2836" s="40"/>
    </row>
    <row r="2837" spans="1:25" ht="15" customHeight="1" x14ac:dyDescent="0.2">
      <c r="A2837" s="40"/>
      <c r="B2837" s="278" t="s">
        <v>321</v>
      </c>
      <c r="C2837" s="291" t="s">
        <v>3437</v>
      </c>
      <c r="D2837" s="278" t="s">
        <v>40</v>
      </c>
      <c r="E2837" s="278" t="s">
        <v>3438</v>
      </c>
      <c r="F2837" s="407" t="s">
        <v>337</v>
      </c>
      <c r="G2837" s="407"/>
      <c r="H2837" s="290" t="s">
        <v>59</v>
      </c>
      <c r="I2837" s="294">
        <v>2.9899999999999999E-2</v>
      </c>
      <c r="J2837" s="294">
        <v>0</v>
      </c>
      <c r="K2837" s="292">
        <v>1093.26</v>
      </c>
      <c r="L2837" s="292">
        <v>32.68</v>
      </c>
      <c r="O2837" s="40"/>
      <c r="P2837" s="40"/>
      <c r="Q2837" s="40"/>
      <c r="R2837" s="40"/>
      <c r="S2837" s="40"/>
      <c r="T2837" s="40"/>
      <c r="U2837" s="40"/>
      <c r="V2837" s="40"/>
      <c r="W2837" s="40"/>
      <c r="X2837" s="40"/>
      <c r="Y2837" s="40"/>
    </row>
    <row r="2838" spans="1:25" ht="15" customHeight="1" x14ac:dyDescent="0.2">
      <c r="A2838" s="40"/>
      <c r="B2838" s="278" t="s">
        <v>321</v>
      </c>
      <c r="C2838" s="291" t="s">
        <v>2969</v>
      </c>
      <c r="D2838" s="278" t="s">
        <v>40</v>
      </c>
      <c r="E2838" s="278" t="s">
        <v>2970</v>
      </c>
      <c r="F2838" s="407" t="s">
        <v>328</v>
      </c>
      <c r="G2838" s="407"/>
      <c r="H2838" s="290" t="s">
        <v>329</v>
      </c>
      <c r="I2838" s="294">
        <v>0.1075</v>
      </c>
      <c r="J2838" s="294">
        <v>0</v>
      </c>
      <c r="K2838" s="292">
        <v>69.89</v>
      </c>
      <c r="L2838" s="292">
        <v>7.51</v>
      </c>
      <c r="O2838" s="40"/>
      <c r="P2838" s="40"/>
      <c r="Q2838" s="40"/>
      <c r="R2838" s="40"/>
      <c r="S2838" s="40"/>
      <c r="T2838" s="40"/>
      <c r="U2838" s="40"/>
      <c r="V2838" s="40"/>
      <c r="W2838" s="40"/>
      <c r="X2838" s="40"/>
      <c r="Y2838" s="40"/>
    </row>
    <row r="2839" spans="1:25" ht="15" customHeight="1" x14ac:dyDescent="0.2">
      <c r="A2839" s="40"/>
      <c r="B2839" s="278" t="s">
        <v>321</v>
      </c>
      <c r="C2839" s="291" t="s">
        <v>730</v>
      </c>
      <c r="D2839" s="278" t="s">
        <v>40</v>
      </c>
      <c r="E2839" s="278" t="s">
        <v>731</v>
      </c>
      <c r="F2839" s="407" t="s">
        <v>324</v>
      </c>
      <c r="G2839" s="407"/>
      <c r="H2839" s="290" t="s">
        <v>59</v>
      </c>
      <c r="I2839" s="294">
        <v>0.59719999999999995</v>
      </c>
      <c r="J2839" s="294">
        <v>0</v>
      </c>
      <c r="K2839" s="292">
        <v>634.95000000000005</v>
      </c>
      <c r="L2839" s="292">
        <v>379.19</v>
      </c>
      <c r="O2839" s="40"/>
      <c r="P2839" s="40"/>
      <c r="Q2839" s="40"/>
      <c r="R2839" s="40"/>
      <c r="S2839" s="40"/>
      <c r="T2839" s="40"/>
      <c r="U2839" s="40"/>
      <c r="V2839" s="40"/>
      <c r="W2839" s="40"/>
      <c r="X2839" s="40"/>
      <c r="Y2839" s="40"/>
    </row>
    <row r="2840" spans="1:25" ht="15" customHeight="1" x14ac:dyDescent="0.2">
      <c r="A2840" s="40"/>
      <c r="B2840" s="278" t="s">
        <v>321</v>
      </c>
      <c r="C2840" s="291" t="s">
        <v>2971</v>
      </c>
      <c r="D2840" s="278" t="s">
        <v>40</v>
      </c>
      <c r="E2840" s="278" t="s">
        <v>2972</v>
      </c>
      <c r="F2840" s="407" t="s">
        <v>328</v>
      </c>
      <c r="G2840" s="407"/>
      <c r="H2840" s="290" t="s">
        <v>330</v>
      </c>
      <c r="I2840" s="294">
        <v>5.28E-2</v>
      </c>
      <c r="J2840" s="294">
        <v>0</v>
      </c>
      <c r="K2840" s="292">
        <v>153.86000000000001</v>
      </c>
      <c r="L2840" s="292">
        <v>8.1199999999999992</v>
      </c>
      <c r="O2840" s="40"/>
      <c r="P2840" s="40"/>
      <c r="Q2840" s="40"/>
      <c r="R2840" s="40"/>
      <c r="S2840" s="40"/>
      <c r="T2840" s="40"/>
      <c r="U2840" s="40"/>
      <c r="V2840" s="40"/>
      <c r="W2840" s="40"/>
      <c r="X2840" s="40"/>
      <c r="Y2840" s="40"/>
    </row>
    <row r="2841" spans="1:25" ht="15" customHeight="1" x14ac:dyDescent="0.2">
      <c r="A2841" s="40"/>
      <c r="B2841" s="278" t="s">
        <v>321</v>
      </c>
      <c r="C2841" s="291" t="s">
        <v>468</v>
      </c>
      <c r="D2841" s="278" t="s">
        <v>40</v>
      </c>
      <c r="E2841" s="278" t="s">
        <v>469</v>
      </c>
      <c r="F2841" s="407" t="s">
        <v>324</v>
      </c>
      <c r="G2841" s="407"/>
      <c r="H2841" s="290" t="s">
        <v>325</v>
      </c>
      <c r="I2841" s="294">
        <v>13.8543</v>
      </c>
      <c r="J2841" s="294">
        <v>0</v>
      </c>
      <c r="K2841" s="292">
        <v>27.93</v>
      </c>
      <c r="L2841" s="292">
        <v>386.95</v>
      </c>
      <c r="O2841" s="40"/>
      <c r="P2841" s="40"/>
      <c r="Q2841" s="40"/>
      <c r="R2841" s="40"/>
      <c r="S2841" s="40"/>
      <c r="T2841" s="40"/>
      <c r="U2841" s="40"/>
      <c r="V2841" s="40"/>
      <c r="W2841" s="40"/>
      <c r="X2841" s="40"/>
      <c r="Y2841" s="40"/>
    </row>
    <row r="2842" spans="1:25" ht="15" customHeight="1" x14ac:dyDescent="0.2">
      <c r="A2842" s="40"/>
      <c r="B2842" s="278" t="s">
        <v>321</v>
      </c>
      <c r="C2842" s="291" t="s">
        <v>695</v>
      </c>
      <c r="D2842" s="278" t="s">
        <v>40</v>
      </c>
      <c r="E2842" s="278" t="s">
        <v>696</v>
      </c>
      <c r="F2842" s="407" t="s">
        <v>337</v>
      </c>
      <c r="G2842" s="407"/>
      <c r="H2842" s="290" t="s">
        <v>59</v>
      </c>
      <c r="I2842" s="294">
        <v>0.27679999999999999</v>
      </c>
      <c r="J2842" s="294">
        <v>0</v>
      </c>
      <c r="K2842" s="292">
        <v>497.02</v>
      </c>
      <c r="L2842" s="292">
        <v>137.57</v>
      </c>
      <c r="O2842" s="40"/>
      <c r="P2842" s="40"/>
      <c r="Q2842" s="40"/>
      <c r="R2842" s="40"/>
      <c r="S2842" s="40"/>
      <c r="T2842" s="40"/>
      <c r="U2842" s="40"/>
      <c r="V2842" s="40"/>
      <c r="W2842" s="40"/>
      <c r="X2842" s="40"/>
      <c r="Y2842" s="40"/>
    </row>
    <row r="2843" spans="1:25" ht="15" customHeight="1" x14ac:dyDescent="0.2">
      <c r="A2843" s="40"/>
      <c r="B2843" s="278" t="s">
        <v>321</v>
      </c>
      <c r="C2843" s="291" t="s">
        <v>3435</v>
      </c>
      <c r="D2843" s="278" t="s">
        <v>40</v>
      </c>
      <c r="E2843" s="278" t="s">
        <v>3436</v>
      </c>
      <c r="F2843" s="407" t="s">
        <v>337</v>
      </c>
      <c r="G2843" s="407"/>
      <c r="H2843" s="290" t="s">
        <v>59</v>
      </c>
      <c r="I2843" s="294">
        <v>6.1600000000000002E-2</v>
      </c>
      <c r="J2843" s="294">
        <v>0</v>
      </c>
      <c r="K2843" s="292">
        <v>2509.94</v>
      </c>
      <c r="L2843" s="292">
        <v>154.61000000000001</v>
      </c>
      <c r="O2843" s="40"/>
      <c r="P2843" s="40"/>
      <c r="Q2843" s="40"/>
      <c r="R2843" s="40"/>
      <c r="S2843" s="40"/>
      <c r="T2843" s="40"/>
      <c r="U2843" s="40"/>
      <c r="V2843" s="40"/>
      <c r="W2843" s="40"/>
      <c r="X2843" s="40"/>
      <c r="Y2843" s="40"/>
    </row>
    <row r="2844" spans="1:25" ht="15" customHeight="1" x14ac:dyDescent="0.2">
      <c r="A2844" s="40"/>
      <c r="B2844" s="278" t="s">
        <v>321</v>
      </c>
      <c r="C2844" s="291" t="s">
        <v>1755</v>
      </c>
      <c r="D2844" s="278" t="s">
        <v>40</v>
      </c>
      <c r="E2844" s="278" t="s">
        <v>1756</v>
      </c>
      <c r="F2844" s="407" t="s">
        <v>337</v>
      </c>
      <c r="G2844" s="407"/>
      <c r="H2844" s="290" t="s">
        <v>59</v>
      </c>
      <c r="I2844" s="294">
        <v>8.3099999999999993E-2</v>
      </c>
      <c r="J2844" s="294">
        <v>0</v>
      </c>
      <c r="K2844" s="292">
        <v>1055.03</v>
      </c>
      <c r="L2844" s="292">
        <v>87.67</v>
      </c>
      <c r="O2844" s="40"/>
      <c r="P2844" s="40"/>
      <c r="Q2844" s="40"/>
      <c r="R2844" s="40"/>
      <c r="S2844" s="40"/>
      <c r="T2844" s="40"/>
      <c r="U2844" s="40"/>
      <c r="V2844" s="40"/>
      <c r="W2844" s="40"/>
      <c r="X2844" s="40"/>
      <c r="Y2844" s="40"/>
    </row>
    <row r="2845" spans="1:25" ht="15" customHeight="1" x14ac:dyDescent="0.2">
      <c r="A2845" s="40"/>
      <c r="B2845" s="278" t="s">
        <v>321</v>
      </c>
      <c r="C2845" s="291" t="s">
        <v>322</v>
      </c>
      <c r="D2845" s="278" t="s">
        <v>40</v>
      </c>
      <c r="E2845" s="278" t="s">
        <v>323</v>
      </c>
      <c r="F2845" s="407" t="s">
        <v>324</v>
      </c>
      <c r="G2845" s="407"/>
      <c r="H2845" s="290" t="s">
        <v>325</v>
      </c>
      <c r="I2845" s="294">
        <v>10.8855</v>
      </c>
      <c r="J2845" s="294">
        <v>0</v>
      </c>
      <c r="K2845" s="292">
        <v>23.08</v>
      </c>
      <c r="L2845" s="292">
        <v>251.23</v>
      </c>
      <c r="O2845" s="40"/>
      <c r="P2845" s="40"/>
      <c r="Q2845" s="40"/>
      <c r="R2845" s="40"/>
      <c r="S2845" s="40"/>
      <c r="T2845" s="40"/>
      <c r="U2845" s="40"/>
      <c r="V2845" s="40"/>
      <c r="W2845" s="40"/>
      <c r="X2845" s="40"/>
      <c r="Y2845" s="40"/>
    </row>
    <row r="2846" spans="1:25" ht="15" customHeight="1" x14ac:dyDescent="0.2">
      <c r="A2846" s="40"/>
      <c r="B2846" s="278" t="s">
        <v>321</v>
      </c>
      <c r="C2846" s="291" t="s">
        <v>3439</v>
      </c>
      <c r="D2846" s="278" t="s">
        <v>40</v>
      </c>
      <c r="E2846" s="278" t="s">
        <v>3440</v>
      </c>
      <c r="F2846" s="407" t="s">
        <v>346</v>
      </c>
      <c r="G2846" s="407"/>
      <c r="H2846" s="290" t="s">
        <v>41</v>
      </c>
      <c r="I2846" s="294">
        <v>2.08</v>
      </c>
      <c r="J2846" s="294">
        <v>0</v>
      </c>
      <c r="K2846" s="292">
        <v>3.29</v>
      </c>
      <c r="L2846" s="292">
        <v>6.84</v>
      </c>
      <c r="O2846" s="40"/>
      <c r="P2846" s="40"/>
      <c r="Q2846" s="40"/>
      <c r="R2846" s="40"/>
      <c r="S2846" s="40"/>
      <c r="T2846" s="40"/>
      <c r="U2846" s="40"/>
      <c r="V2846" s="40"/>
      <c r="W2846" s="40"/>
      <c r="X2846" s="40"/>
      <c r="Y2846" s="40"/>
    </row>
    <row r="2847" spans="1:25" ht="15" customHeight="1" x14ac:dyDescent="0.2">
      <c r="A2847" s="40"/>
      <c r="B2847" s="278" t="s">
        <v>321</v>
      </c>
      <c r="C2847" s="291" t="s">
        <v>693</v>
      </c>
      <c r="D2847" s="278" t="s">
        <v>40</v>
      </c>
      <c r="E2847" s="278" t="s">
        <v>694</v>
      </c>
      <c r="F2847" s="407" t="s">
        <v>324</v>
      </c>
      <c r="G2847" s="407"/>
      <c r="H2847" s="290" t="s">
        <v>59</v>
      </c>
      <c r="I2847" s="294">
        <v>5.8799999999999998E-2</v>
      </c>
      <c r="J2847" s="294">
        <v>0</v>
      </c>
      <c r="K2847" s="292">
        <v>555.04999999999995</v>
      </c>
      <c r="L2847" s="292">
        <v>32.630000000000003</v>
      </c>
      <c r="O2847" s="40"/>
      <c r="P2847" s="40"/>
      <c r="Q2847" s="40"/>
      <c r="R2847" s="40"/>
      <c r="S2847" s="40"/>
      <c r="T2847" s="40"/>
      <c r="U2847" s="40"/>
      <c r="V2847" s="40"/>
      <c r="W2847" s="40"/>
      <c r="X2847" s="40"/>
      <c r="Y2847" s="40"/>
    </row>
    <row r="2848" spans="1:25" ht="15" customHeight="1" x14ac:dyDescent="0.2">
      <c r="A2848" s="40"/>
      <c r="B2848" s="278" t="s">
        <v>321</v>
      </c>
      <c r="C2848" s="291" t="s">
        <v>3441</v>
      </c>
      <c r="D2848" s="278" t="s">
        <v>40</v>
      </c>
      <c r="E2848" s="278" t="s">
        <v>3442</v>
      </c>
      <c r="F2848" s="407" t="s">
        <v>337</v>
      </c>
      <c r="G2848" s="407"/>
      <c r="H2848" s="290" t="s">
        <v>65</v>
      </c>
      <c r="I2848" s="294">
        <v>0.98719999999999997</v>
      </c>
      <c r="J2848" s="294">
        <v>0</v>
      </c>
      <c r="K2848" s="292">
        <v>11.12</v>
      </c>
      <c r="L2848" s="292">
        <v>10.97</v>
      </c>
      <c r="O2848" s="40"/>
      <c r="P2848" s="40"/>
      <c r="Q2848" s="40"/>
      <c r="R2848" s="40"/>
      <c r="S2848" s="40"/>
      <c r="T2848" s="40"/>
      <c r="U2848" s="40"/>
      <c r="V2848" s="40"/>
      <c r="W2848" s="40"/>
      <c r="X2848" s="40"/>
      <c r="Y2848" s="40"/>
    </row>
    <row r="2849" spans="1:25" ht="15" customHeight="1" x14ac:dyDescent="0.2">
      <c r="A2849" s="40"/>
      <c r="B2849" s="274" t="s">
        <v>347</v>
      </c>
      <c r="C2849" s="296" t="s">
        <v>438</v>
      </c>
      <c r="D2849" s="274" t="s">
        <v>40</v>
      </c>
      <c r="E2849" s="274" t="s">
        <v>439</v>
      </c>
      <c r="F2849" s="404" t="s">
        <v>348</v>
      </c>
      <c r="G2849" s="404"/>
      <c r="H2849" s="295" t="s">
        <v>65</v>
      </c>
      <c r="I2849" s="298">
        <v>2.4199999999999999E-2</v>
      </c>
      <c r="J2849" s="298">
        <v>0</v>
      </c>
      <c r="K2849" s="297">
        <v>15.55</v>
      </c>
      <c r="L2849" s="297">
        <v>0.37</v>
      </c>
      <c r="O2849" s="40"/>
      <c r="P2849" s="40"/>
      <c r="Q2849" s="40"/>
      <c r="R2849" s="40"/>
      <c r="S2849" s="40"/>
      <c r="T2849" s="40"/>
      <c r="U2849" s="40"/>
      <c r="V2849" s="40"/>
      <c r="W2849" s="40"/>
      <c r="X2849" s="40"/>
      <c r="Y2849" s="40"/>
    </row>
    <row r="2850" spans="1:25" ht="15" customHeight="1" x14ac:dyDescent="0.2">
      <c r="A2850" s="40"/>
      <c r="B2850" s="274" t="s">
        <v>347</v>
      </c>
      <c r="C2850" s="296" t="s">
        <v>3443</v>
      </c>
      <c r="D2850" s="274" t="s">
        <v>40</v>
      </c>
      <c r="E2850" s="274" t="s">
        <v>3444</v>
      </c>
      <c r="F2850" s="404" t="s">
        <v>348</v>
      </c>
      <c r="G2850" s="404"/>
      <c r="H2850" s="295" t="s">
        <v>44</v>
      </c>
      <c r="I2850" s="298">
        <v>1</v>
      </c>
      <c r="J2850" s="298">
        <v>0</v>
      </c>
      <c r="K2850" s="297">
        <v>51.44</v>
      </c>
      <c r="L2850" s="297">
        <v>51.44</v>
      </c>
      <c r="O2850" s="40"/>
      <c r="P2850" s="40"/>
      <c r="Q2850" s="40"/>
      <c r="R2850" s="40"/>
      <c r="S2850" s="40"/>
      <c r="T2850" s="40"/>
      <c r="U2850" s="40"/>
      <c r="V2850" s="40"/>
      <c r="W2850" s="40"/>
      <c r="X2850" s="40"/>
      <c r="Y2850" s="40"/>
    </row>
    <row r="2851" spans="1:25" ht="15" customHeight="1" x14ac:dyDescent="0.2">
      <c r="A2851" s="40"/>
      <c r="B2851" s="274" t="s">
        <v>347</v>
      </c>
      <c r="C2851" s="296" t="s">
        <v>349</v>
      </c>
      <c r="D2851" s="274" t="s">
        <v>40</v>
      </c>
      <c r="E2851" s="274" t="s">
        <v>350</v>
      </c>
      <c r="F2851" s="404" t="s">
        <v>348</v>
      </c>
      <c r="G2851" s="404"/>
      <c r="H2851" s="295" t="s">
        <v>55</v>
      </c>
      <c r="I2851" s="298">
        <v>0.85560000000000003</v>
      </c>
      <c r="J2851" s="298">
        <v>0</v>
      </c>
      <c r="K2851" s="297">
        <v>11.23</v>
      </c>
      <c r="L2851" s="297">
        <v>9.6</v>
      </c>
      <c r="O2851" s="40"/>
      <c r="P2851" s="40"/>
      <c r="Q2851" s="40"/>
      <c r="R2851" s="40"/>
      <c r="S2851" s="40"/>
      <c r="T2851" s="40"/>
      <c r="U2851" s="40"/>
      <c r="V2851" s="40"/>
      <c r="W2851" s="40"/>
      <c r="X2851" s="40"/>
      <c r="Y2851" s="40"/>
    </row>
    <row r="2852" spans="1:25" ht="15" customHeight="1" x14ac:dyDescent="0.2">
      <c r="A2852" s="40"/>
      <c r="B2852" s="274" t="s">
        <v>347</v>
      </c>
      <c r="C2852" s="296" t="s">
        <v>475</v>
      </c>
      <c r="D2852" s="274" t="s">
        <v>40</v>
      </c>
      <c r="E2852" s="274" t="s">
        <v>476</v>
      </c>
      <c r="F2852" s="404" t="s">
        <v>348</v>
      </c>
      <c r="G2852" s="404"/>
      <c r="H2852" s="295" t="s">
        <v>55</v>
      </c>
      <c r="I2852" s="298">
        <v>0.27279999999999999</v>
      </c>
      <c r="J2852" s="298">
        <v>0</v>
      </c>
      <c r="K2852" s="297">
        <v>2.44</v>
      </c>
      <c r="L2852" s="297">
        <v>0.66</v>
      </c>
      <c r="O2852" s="40"/>
      <c r="P2852" s="40"/>
      <c r="Q2852" s="40"/>
      <c r="R2852" s="40"/>
      <c r="S2852" s="40"/>
      <c r="T2852" s="40"/>
      <c r="U2852" s="40"/>
      <c r="V2852" s="40"/>
      <c r="W2852" s="40"/>
      <c r="X2852" s="40"/>
      <c r="Y2852" s="40"/>
    </row>
    <row r="2853" spans="1:25" ht="15" customHeight="1" x14ac:dyDescent="0.2">
      <c r="A2853" s="40"/>
      <c r="B2853" s="274" t="s">
        <v>347</v>
      </c>
      <c r="C2853" s="296" t="s">
        <v>473</v>
      </c>
      <c r="D2853" s="274" t="s">
        <v>40</v>
      </c>
      <c r="E2853" s="274" t="s">
        <v>474</v>
      </c>
      <c r="F2853" s="404" t="s">
        <v>348</v>
      </c>
      <c r="G2853" s="404"/>
      <c r="H2853" s="295" t="s">
        <v>55</v>
      </c>
      <c r="I2853" s="298">
        <v>0.22939999999999999</v>
      </c>
      <c r="J2853" s="298">
        <v>0</v>
      </c>
      <c r="K2853" s="297">
        <v>6.99</v>
      </c>
      <c r="L2853" s="297">
        <v>1.6</v>
      </c>
      <c r="O2853" s="40"/>
      <c r="P2853" s="40"/>
      <c r="Q2853" s="40"/>
      <c r="R2853" s="40"/>
      <c r="S2853" s="40"/>
      <c r="T2853" s="40"/>
      <c r="U2853" s="40"/>
      <c r="V2853" s="40"/>
      <c r="W2853" s="40"/>
      <c r="X2853" s="40"/>
      <c r="Y2853" s="40"/>
    </row>
    <row r="2854" spans="1:25" ht="15" customHeight="1" x14ac:dyDescent="0.2">
      <c r="A2854" s="40"/>
      <c r="B2854" s="274" t="s">
        <v>347</v>
      </c>
      <c r="C2854" s="296" t="s">
        <v>1759</v>
      </c>
      <c r="D2854" s="274" t="s">
        <v>40</v>
      </c>
      <c r="E2854" s="274" t="s">
        <v>1760</v>
      </c>
      <c r="F2854" s="404" t="s">
        <v>348</v>
      </c>
      <c r="G2854" s="404"/>
      <c r="H2854" s="295" t="s">
        <v>44</v>
      </c>
      <c r="I2854" s="298">
        <v>61.875700000000002</v>
      </c>
      <c r="J2854" s="298">
        <v>0</v>
      </c>
      <c r="K2854" s="297">
        <v>6.39</v>
      </c>
      <c r="L2854" s="297">
        <v>395.38</v>
      </c>
      <c r="O2854" s="40"/>
      <c r="P2854" s="40"/>
      <c r="Q2854" s="40"/>
      <c r="R2854" s="40"/>
      <c r="S2854" s="40"/>
      <c r="T2854" s="40"/>
      <c r="U2854" s="40"/>
      <c r="V2854" s="40"/>
      <c r="W2854" s="40"/>
      <c r="X2854" s="40"/>
      <c r="Y2854" s="40"/>
    </row>
    <row r="2855" spans="1:25" ht="15" customHeight="1" x14ac:dyDescent="0.2">
      <c r="A2855" s="40"/>
      <c r="B2855" s="274" t="s">
        <v>347</v>
      </c>
      <c r="C2855" s="296" t="s">
        <v>471</v>
      </c>
      <c r="D2855" s="274" t="s">
        <v>40</v>
      </c>
      <c r="E2855" s="274" t="s">
        <v>472</v>
      </c>
      <c r="F2855" s="404" t="s">
        <v>348</v>
      </c>
      <c r="G2855" s="404"/>
      <c r="H2855" s="295" t="s">
        <v>465</v>
      </c>
      <c r="I2855" s="298">
        <v>1.0500000000000001E-2</v>
      </c>
      <c r="J2855" s="298">
        <v>0</v>
      </c>
      <c r="K2855" s="297">
        <v>7.46</v>
      </c>
      <c r="L2855" s="297">
        <v>7.0000000000000007E-2</v>
      </c>
      <c r="O2855" s="40"/>
      <c r="P2855" s="40"/>
      <c r="Q2855" s="40"/>
      <c r="R2855" s="40"/>
      <c r="S2855" s="40"/>
      <c r="T2855" s="40"/>
      <c r="U2855" s="40"/>
      <c r="V2855" s="40"/>
      <c r="W2855" s="40"/>
      <c r="X2855" s="40"/>
      <c r="Y2855" s="40"/>
    </row>
    <row r="2856" spans="1:25" ht="15" customHeight="1" x14ac:dyDescent="0.2">
      <c r="A2856" s="40"/>
      <c r="B2856" s="274" t="s">
        <v>347</v>
      </c>
      <c r="C2856" s="296" t="s">
        <v>3445</v>
      </c>
      <c r="D2856" s="274" t="s">
        <v>40</v>
      </c>
      <c r="E2856" s="274" t="s">
        <v>3446</v>
      </c>
      <c r="F2856" s="404" t="s">
        <v>348</v>
      </c>
      <c r="G2856" s="404"/>
      <c r="H2856" s="295" t="s">
        <v>44</v>
      </c>
      <c r="I2856" s="298">
        <v>1</v>
      </c>
      <c r="J2856" s="298">
        <v>0</v>
      </c>
      <c r="K2856" s="297">
        <v>466.76</v>
      </c>
      <c r="L2856" s="297">
        <v>466.76</v>
      </c>
      <c r="O2856" s="40"/>
      <c r="P2856" s="40"/>
      <c r="Q2856" s="40"/>
      <c r="R2856" s="40"/>
      <c r="S2856" s="40"/>
      <c r="T2856" s="40"/>
      <c r="U2856" s="40"/>
      <c r="V2856" s="40"/>
      <c r="W2856" s="40"/>
      <c r="X2856" s="40"/>
      <c r="Y2856" s="40"/>
    </row>
    <row r="2857" spans="1:25" ht="15" customHeight="1" x14ac:dyDescent="0.2">
      <c r="A2857" s="40"/>
      <c r="B2857" s="274" t="s">
        <v>347</v>
      </c>
      <c r="C2857" s="296" t="s">
        <v>568</v>
      </c>
      <c r="D2857" s="274" t="s">
        <v>40</v>
      </c>
      <c r="E2857" s="274" t="s">
        <v>569</v>
      </c>
      <c r="F2857" s="404" t="s">
        <v>348</v>
      </c>
      <c r="G2857" s="404"/>
      <c r="H2857" s="295" t="s">
        <v>44</v>
      </c>
      <c r="I2857" s="298">
        <v>28.35</v>
      </c>
      <c r="J2857" s="298">
        <v>0</v>
      </c>
      <c r="K2857" s="297">
        <v>3.96</v>
      </c>
      <c r="L2857" s="297">
        <v>112.26</v>
      </c>
      <c r="O2857" s="40"/>
      <c r="P2857" s="40"/>
      <c r="Q2857" s="40"/>
      <c r="R2857" s="40"/>
      <c r="S2857" s="40"/>
      <c r="T2857" s="40"/>
      <c r="U2857" s="40"/>
      <c r="V2857" s="40"/>
      <c r="W2857" s="40"/>
      <c r="X2857" s="40"/>
      <c r="Y2857" s="40"/>
    </row>
    <row r="2858" spans="1:25" ht="15" customHeight="1" x14ac:dyDescent="0.2">
      <c r="A2858" s="40"/>
      <c r="B2858" s="275"/>
      <c r="C2858" s="275"/>
      <c r="D2858" s="275"/>
      <c r="E2858" s="275"/>
      <c r="F2858" s="275"/>
      <c r="G2858" s="275" t="s">
        <v>331</v>
      </c>
      <c r="H2858" s="302">
        <v>719.11</v>
      </c>
      <c r="I2858" s="275" t="s">
        <v>332</v>
      </c>
      <c r="J2858" s="302">
        <v>0</v>
      </c>
      <c r="K2858" s="275" t="s">
        <v>333</v>
      </c>
      <c r="L2858" s="302">
        <v>719.11</v>
      </c>
      <c r="O2858" s="40"/>
      <c r="P2858" s="40"/>
      <c r="Q2858" s="40"/>
      <c r="R2858" s="40"/>
      <c r="S2858" s="40"/>
      <c r="T2858" s="40"/>
      <c r="U2858" s="40"/>
      <c r="V2858" s="40"/>
      <c r="W2858" s="40"/>
      <c r="X2858" s="40"/>
      <c r="Y2858" s="40"/>
    </row>
    <row r="2859" spans="1:25" ht="15" customHeight="1" thickBot="1" x14ac:dyDescent="0.25">
      <c r="A2859" s="40"/>
      <c r="B2859" s="275"/>
      <c r="C2859" s="275"/>
      <c r="D2859" s="275"/>
      <c r="E2859" s="275"/>
      <c r="F2859" s="275"/>
      <c r="G2859" s="275" t="s">
        <v>334</v>
      </c>
      <c r="H2859" s="302">
        <v>534.66999999999996</v>
      </c>
      <c r="I2859" s="409"/>
      <c r="J2859" s="409" t="s">
        <v>335</v>
      </c>
      <c r="K2859" s="275"/>
      <c r="L2859" s="302">
        <v>3103.99</v>
      </c>
      <c r="O2859" s="40"/>
      <c r="P2859" s="40"/>
      <c r="Q2859" s="40"/>
      <c r="R2859" s="40"/>
      <c r="S2859" s="40"/>
      <c r="T2859" s="40"/>
      <c r="U2859" s="40"/>
      <c r="V2859" s="40"/>
      <c r="W2859" s="40"/>
      <c r="X2859" s="40"/>
      <c r="Y2859" s="40"/>
    </row>
    <row r="2860" spans="1:25" ht="15" customHeight="1" thickTop="1" x14ac:dyDescent="0.2">
      <c r="A2860" s="40"/>
      <c r="B2860" s="289"/>
      <c r="C2860" s="289"/>
      <c r="D2860" s="289"/>
      <c r="E2860" s="289"/>
      <c r="F2860" s="289"/>
      <c r="G2860" s="289"/>
      <c r="H2860" s="289"/>
      <c r="I2860" s="289"/>
      <c r="J2860" s="289"/>
      <c r="K2860" s="289"/>
      <c r="L2860" s="289"/>
      <c r="O2860" s="40"/>
      <c r="P2860" s="40"/>
      <c r="Q2860" s="40"/>
      <c r="R2860" s="40"/>
      <c r="S2860" s="40"/>
      <c r="T2860" s="40"/>
      <c r="U2860" s="40"/>
      <c r="V2860" s="40"/>
      <c r="W2860" s="40"/>
      <c r="X2860" s="40"/>
      <c r="Y2860" s="40"/>
    </row>
    <row r="2861" spans="1:25" ht="15" customHeight="1" x14ac:dyDescent="0.2">
      <c r="A2861" s="40"/>
      <c r="B2861" s="276" t="s">
        <v>2875</v>
      </c>
      <c r="C2861" s="277" t="s">
        <v>28</v>
      </c>
      <c r="D2861" s="276" t="s">
        <v>29</v>
      </c>
      <c r="E2861" s="276" t="s">
        <v>30</v>
      </c>
      <c r="F2861" s="405" t="s">
        <v>318</v>
      </c>
      <c r="G2861" s="405"/>
      <c r="H2861" s="284" t="s">
        <v>31</v>
      </c>
      <c r="I2861" s="277" t="s">
        <v>32</v>
      </c>
      <c r="J2861" s="277" t="s">
        <v>2407</v>
      </c>
      <c r="K2861" s="277" t="s">
        <v>33</v>
      </c>
      <c r="L2861" s="277" t="s">
        <v>35</v>
      </c>
      <c r="O2861" s="40"/>
      <c r="P2861" s="40"/>
      <c r="Q2861" s="40"/>
      <c r="R2861" s="40"/>
      <c r="S2861" s="40"/>
      <c r="T2861" s="40"/>
      <c r="U2861" s="40"/>
      <c r="V2861" s="40"/>
      <c r="W2861" s="40"/>
      <c r="X2861" s="40"/>
      <c r="Y2861" s="40"/>
    </row>
    <row r="2862" spans="1:25" ht="15" customHeight="1" x14ac:dyDescent="0.2">
      <c r="A2862" s="40"/>
      <c r="B2862" s="273" t="s">
        <v>319</v>
      </c>
      <c r="C2862" s="286" t="s">
        <v>2339</v>
      </c>
      <c r="D2862" s="273" t="s">
        <v>51</v>
      </c>
      <c r="E2862" s="273" t="s">
        <v>2340</v>
      </c>
      <c r="F2862" s="403" t="s">
        <v>2004</v>
      </c>
      <c r="G2862" s="403"/>
      <c r="H2862" s="285" t="s">
        <v>44</v>
      </c>
      <c r="I2862" s="288">
        <v>1</v>
      </c>
      <c r="J2862" s="287"/>
      <c r="K2862" s="287">
        <v>83.08</v>
      </c>
      <c r="L2862" s="287">
        <v>83.08</v>
      </c>
      <c r="O2862" s="40"/>
      <c r="P2862" s="40"/>
      <c r="Q2862" s="40"/>
      <c r="R2862" s="40"/>
      <c r="S2862" s="40"/>
      <c r="T2862" s="40"/>
      <c r="U2862" s="40"/>
      <c r="V2862" s="40"/>
      <c r="W2862" s="40"/>
      <c r="X2862" s="40"/>
      <c r="Y2862" s="40"/>
    </row>
    <row r="2863" spans="1:25" ht="15" customHeight="1" x14ac:dyDescent="0.2">
      <c r="A2863" s="40"/>
      <c r="B2863" s="274" t="s">
        <v>347</v>
      </c>
      <c r="C2863" s="296" t="s">
        <v>2599</v>
      </c>
      <c r="D2863" s="274" t="s">
        <v>51</v>
      </c>
      <c r="E2863" s="274" t="s">
        <v>2600</v>
      </c>
      <c r="F2863" s="404" t="s">
        <v>348</v>
      </c>
      <c r="G2863" s="404"/>
      <c r="H2863" s="295" t="s">
        <v>44</v>
      </c>
      <c r="I2863" s="298">
        <v>1</v>
      </c>
      <c r="J2863" s="298">
        <v>0</v>
      </c>
      <c r="K2863" s="297">
        <v>44.88</v>
      </c>
      <c r="L2863" s="297">
        <v>44.88</v>
      </c>
      <c r="O2863" s="40"/>
      <c r="P2863" s="40"/>
      <c r="Q2863" s="40"/>
      <c r="R2863" s="40"/>
      <c r="S2863" s="40"/>
      <c r="T2863" s="40"/>
      <c r="U2863" s="40"/>
      <c r="V2863" s="40"/>
      <c r="W2863" s="40"/>
      <c r="X2863" s="40"/>
      <c r="Y2863" s="40"/>
    </row>
    <row r="2864" spans="1:25" ht="15" customHeight="1" x14ac:dyDescent="0.2">
      <c r="A2864" s="40"/>
      <c r="B2864" s="274" t="s">
        <v>347</v>
      </c>
      <c r="C2864" s="296" t="s">
        <v>2461</v>
      </c>
      <c r="D2864" s="274" t="s">
        <v>51</v>
      </c>
      <c r="E2864" s="274" t="s">
        <v>2462</v>
      </c>
      <c r="F2864" s="404" t="s">
        <v>586</v>
      </c>
      <c r="G2864" s="404"/>
      <c r="H2864" s="295" t="s">
        <v>325</v>
      </c>
      <c r="I2864" s="298">
        <v>1.252</v>
      </c>
      <c r="J2864" s="298">
        <v>0</v>
      </c>
      <c r="K2864" s="297">
        <v>19.468454999999999</v>
      </c>
      <c r="L2864" s="297">
        <v>24.37</v>
      </c>
      <c r="O2864" s="40"/>
      <c r="P2864" s="40"/>
      <c r="Q2864" s="40"/>
      <c r="R2864" s="40"/>
      <c r="S2864" s="40"/>
      <c r="T2864" s="40"/>
      <c r="U2864" s="40"/>
      <c r="V2864" s="40"/>
      <c r="W2864" s="40"/>
      <c r="X2864" s="40"/>
      <c r="Y2864" s="40"/>
    </row>
    <row r="2865" spans="1:25" ht="15" customHeight="1" x14ac:dyDescent="0.2">
      <c r="A2865" s="40"/>
      <c r="B2865" s="274" t="s">
        <v>347</v>
      </c>
      <c r="C2865" s="296" t="s">
        <v>2459</v>
      </c>
      <c r="D2865" s="274" t="s">
        <v>51</v>
      </c>
      <c r="E2865" s="274" t="s">
        <v>2460</v>
      </c>
      <c r="F2865" s="404" t="s">
        <v>586</v>
      </c>
      <c r="G2865" s="404"/>
      <c r="H2865" s="295" t="s">
        <v>325</v>
      </c>
      <c r="I2865" s="298">
        <v>0.83499999999999996</v>
      </c>
      <c r="J2865" s="298">
        <v>0</v>
      </c>
      <c r="K2865" s="297">
        <v>16.574783</v>
      </c>
      <c r="L2865" s="297">
        <v>13.83</v>
      </c>
      <c r="O2865" s="40"/>
      <c r="P2865" s="40"/>
      <c r="Q2865" s="40"/>
      <c r="R2865" s="40"/>
      <c r="S2865" s="40"/>
      <c r="T2865" s="40"/>
      <c r="U2865" s="40"/>
      <c r="V2865" s="40"/>
      <c r="W2865" s="40"/>
      <c r="X2865" s="40"/>
      <c r="Y2865" s="40"/>
    </row>
    <row r="2866" spans="1:25" ht="15" customHeight="1" x14ac:dyDescent="0.2">
      <c r="A2866" s="40"/>
      <c r="B2866" s="275"/>
      <c r="C2866" s="275"/>
      <c r="D2866" s="275"/>
      <c r="E2866" s="275"/>
      <c r="F2866" s="275"/>
      <c r="G2866" s="275" t="s">
        <v>331</v>
      </c>
      <c r="H2866" s="302">
        <v>38.200000000000003</v>
      </c>
      <c r="I2866" s="275" t="s">
        <v>332</v>
      </c>
      <c r="J2866" s="302">
        <v>0</v>
      </c>
      <c r="K2866" s="275" t="s">
        <v>333</v>
      </c>
      <c r="L2866" s="302">
        <v>38.200000000000003</v>
      </c>
      <c r="O2866" s="40"/>
      <c r="P2866" s="40"/>
      <c r="Q2866" s="40"/>
      <c r="R2866" s="40"/>
      <c r="S2866" s="40"/>
      <c r="T2866" s="40"/>
      <c r="U2866" s="40"/>
      <c r="V2866" s="40"/>
      <c r="W2866" s="40"/>
      <c r="X2866" s="40"/>
      <c r="Y2866" s="40"/>
    </row>
    <row r="2867" spans="1:25" ht="15" customHeight="1" thickBot="1" x14ac:dyDescent="0.25">
      <c r="A2867" s="40"/>
      <c r="B2867" s="275"/>
      <c r="C2867" s="275"/>
      <c r="D2867" s="275"/>
      <c r="E2867" s="275"/>
      <c r="F2867" s="275"/>
      <c r="G2867" s="275" t="s">
        <v>334</v>
      </c>
      <c r="H2867" s="302">
        <v>17.28</v>
      </c>
      <c r="I2867" s="409"/>
      <c r="J2867" s="409" t="s">
        <v>335</v>
      </c>
      <c r="K2867" s="275"/>
      <c r="L2867" s="302">
        <v>100.36</v>
      </c>
      <c r="O2867" s="40"/>
      <c r="P2867" s="40"/>
      <c r="Q2867" s="40"/>
      <c r="R2867" s="40"/>
      <c r="S2867" s="40"/>
      <c r="T2867" s="40"/>
      <c r="U2867" s="40"/>
      <c r="V2867" s="40"/>
      <c r="W2867" s="40"/>
      <c r="X2867" s="40"/>
      <c r="Y2867" s="40"/>
    </row>
    <row r="2868" spans="1:25" ht="15" customHeight="1" thickTop="1" x14ac:dyDescent="0.2">
      <c r="A2868" s="40"/>
      <c r="B2868" s="289"/>
      <c r="C2868" s="289"/>
      <c r="D2868" s="289"/>
      <c r="E2868" s="289"/>
      <c r="F2868" s="289"/>
      <c r="G2868" s="289"/>
      <c r="H2868" s="289"/>
      <c r="I2868" s="289"/>
      <c r="J2868" s="289"/>
      <c r="K2868" s="289"/>
      <c r="L2868" s="289"/>
      <c r="O2868" s="40"/>
      <c r="P2868" s="40"/>
      <c r="Q2868" s="40"/>
      <c r="R2868" s="40"/>
      <c r="S2868" s="40"/>
      <c r="T2868" s="40"/>
      <c r="U2868" s="40"/>
      <c r="V2868" s="40"/>
      <c r="W2868" s="40"/>
      <c r="X2868" s="40"/>
      <c r="Y2868" s="40"/>
    </row>
    <row r="2869" spans="1:25" ht="15" customHeight="1" x14ac:dyDescent="0.2">
      <c r="A2869" s="40"/>
      <c r="B2869" s="276" t="s">
        <v>2879</v>
      </c>
      <c r="C2869" s="277" t="s">
        <v>28</v>
      </c>
      <c r="D2869" s="276" t="s">
        <v>29</v>
      </c>
      <c r="E2869" s="276" t="s">
        <v>30</v>
      </c>
      <c r="F2869" s="405" t="s">
        <v>318</v>
      </c>
      <c r="G2869" s="405"/>
      <c r="H2869" s="284" t="s">
        <v>31</v>
      </c>
      <c r="I2869" s="277" t="s">
        <v>32</v>
      </c>
      <c r="J2869" s="277" t="s">
        <v>2407</v>
      </c>
      <c r="K2869" s="277" t="s">
        <v>33</v>
      </c>
      <c r="L2869" s="277" t="s">
        <v>35</v>
      </c>
      <c r="O2869" s="40"/>
      <c r="P2869" s="40"/>
      <c r="Q2869" s="40"/>
      <c r="R2869" s="40"/>
      <c r="S2869" s="40"/>
      <c r="T2869" s="40"/>
      <c r="U2869" s="40"/>
      <c r="V2869" s="40"/>
      <c r="W2869" s="40"/>
      <c r="X2869" s="40"/>
      <c r="Y2869" s="40"/>
    </row>
    <row r="2870" spans="1:25" ht="15" customHeight="1" x14ac:dyDescent="0.2">
      <c r="A2870" s="40"/>
      <c r="B2870" s="273" t="s">
        <v>319</v>
      </c>
      <c r="C2870" s="286" t="s">
        <v>1527</v>
      </c>
      <c r="D2870" s="273" t="s">
        <v>196</v>
      </c>
      <c r="E2870" s="273" t="s">
        <v>4015</v>
      </c>
      <c r="F2870" s="403">
        <v>46.05</v>
      </c>
      <c r="G2870" s="403"/>
      <c r="H2870" s="285" t="s">
        <v>55</v>
      </c>
      <c r="I2870" s="288">
        <v>1</v>
      </c>
      <c r="J2870" s="287"/>
      <c r="K2870" s="287">
        <v>49.18</v>
      </c>
      <c r="L2870" s="287">
        <v>49.18</v>
      </c>
      <c r="O2870" s="40"/>
      <c r="P2870" s="40"/>
      <c r="Q2870" s="40"/>
      <c r="R2870" s="40"/>
      <c r="S2870" s="40"/>
      <c r="T2870" s="40"/>
      <c r="U2870" s="40"/>
      <c r="V2870" s="40"/>
      <c r="W2870" s="40"/>
      <c r="X2870" s="40"/>
      <c r="Y2870" s="40"/>
    </row>
    <row r="2871" spans="1:25" ht="15" customHeight="1" x14ac:dyDescent="0.2">
      <c r="A2871" s="40"/>
      <c r="B2871" s="274" t="s">
        <v>347</v>
      </c>
      <c r="C2871" s="296" t="s">
        <v>1713</v>
      </c>
      <c r="D2871" s="274" t="s">
        <v>196</v>
      </c>
      <c r="E2871" s="274" t="s">
        <v>4016</v>
      </c>
      <c r="F2871" s="404" t="s">
        <v>348</v>
      </c>
      <c r="G2871" s="404"/>
      <c r="H2871" s="295" t="s">
        <v>55</v>
      </c>
      <c r="I2871" s="298">
        <v>1.05</v>
      </c>
      <c r="J2871" s="298">
        <v>0</v>
      </c>
      <c r="K2871" s="297">
        <v>29.2</v>
      </c>
      <c r="L2871" s="297">
        <v>30.66</v>
      </c>
      <c r="O2871" s="40"/>
      <c r="P2871" s="40"/>
      <c r="Q2871" s="40"/>
      <c r="R2871" s="40"/>
      <c r="S2871" s="40"/>
      <c r="T2871" s="40"/>
      <c r="U2871" s="40"/>
      <c r="V2871" s="40"/>
      <c r="W2871" s="40"/>
      <c r="X2871" s="40"/>
      <c r="Y2871" s="40"/>
    </row>
    <row r="2872" spans="1:25" ht="15" customHeight="1" x14ac:dyDescent="0.2">
      <c r="A2872" s="40"/>
      <c r="B2872" s="274" t="s">
        <v>347</v>
      </c>
      <c r="C2872" s="296" t="s">
        <v>1685</v>
      </c>
      <c r="D2872" s="274" t="s">
        <v>196</v>
      </c>
      <c r="E2872" s="274" t="s">
        <v>3781</v>
      </c>
      <c r="F2872" s="404" t="s">
        <v>586</v>
      </c>
      <c r="G2872" s="404"/>
      <c r="H2872" s="295" t="s">
        <v>325</v>
      </c>
      <c r="I2872" s="298">
        <v>0.5</v>
      </c>
      <c r="J2872" s="298">
        <v>0</v>
      </c>
      <c r="K2872" s="297">
        <v>21.43</v>
      </c>
      <c r="L2872" s="297">
        <v>10.71</v>
      </c>
      <c r="O2872" s="40"/>
      <c r="P2872" s="40"/>
      <c r="Q2872" s="40"/>
      <c r="R2872" s="40"/>
      <c r="S2872" s="40"/>
      <c r="T2872" s="40"/>
      <c r="U2872" s="40"/>
      <c r="V2872" s="40"/>
      <c r="W2872" s="40"/>
      <c r="X2872" s="40"/>
      <c r="Y2872" s="40"/>
    </row>
    <row r="2873" spans="1:25" ht="15" customHeight="1" x14ac:dyDescent="0.2">
      <c r="A2873" s="40"/>
      <c r="B2873" s="274" t="s">
        <v>347</v>
      </c>
      <c r="C2873" s="296" t="s">
        <v>1684</v>
      </c>
      <c r="D2873" s="274" t="s">
        <v>196</v>
      </c>
      <c r="E2873" s="274" t="s">
        <v>3779</v>
      </c>
      <c r="F2873" s="404" t="s">
        <v>586</v>
      </c>
      <c r="G2873" s="404"/>
      <c r="H2873" s="295" t="s">
        <v>325</v>
      </c>
      <c r="I2873" s="298">
        <v>0.25</v>
      </c>
      <c r="J2873" s="298">
        <v>0</v>
      </c>
      <c r="K2873" s="297">
        <v>31.24</v>
      </c>
      <c r="L2873" s="297">
        <v>7.81</v>
      </c>
      <c r="O2873" s="40"/>
      <c r="P2873" s="40"/>
      <c r="Q2873" s="40"/>
      <c r="R2873" s="40"/>
      <c r="S2873" s="40"/>
      <c r="T2873" s="40"/>
      <c r="U2873" s="40"/>
      <c r="V2873" s="40"/>
      <c r="W2873" s="40"/>
      <c r="X2873" s="40"/>
      <c r="Y2873" s="40"/>
    </row>
    <row r="2874" spans="1:25" ht="15" customHeight="1" x14ac:dyDescent="0.2">
      <c r="A2874" s="40"/>
      <c r="B2874" s="275"/>
      <c r="C2874" s="275"/>
      <c r="D2874" s="275"/>
      <c r="E2874" s="275"/>
      <c r="F2874" s="275"/>
      <c r="G2874" s="275" t="s">
        <v>331</v>
      </c>
      <c r="H2874" s="302">
        <v>18.52</v>
      </c>
      <c r="I2874" s="275" t="s">
        <v>332</v>
      </c>
      <c r="J2874" s="302">
        <v>0</v>
      </c>
      <c r="K2874" s="275" t="s">
        <v>333</v>
      </c>
      <c r="L2874" s="302">
        <v>18.52</v>
      </c>
      <c r="O2874" s="40"/>
      <c r="P2874" s="40"/>
      <c r="Q2874" s="40"/>
      <c r="R2874" s="40"/>
      <c r="S2874" s="40"/>
      <c r="T2874" s="40"/>
      <c r="U2874" s="40"/>
      <c r="V2874" s="40"/>
      <c r="W2874" s="40"/>
      <c r="X2874" s="40"/>
      <c r="Y2874" s="40"/>
    </row>
    <row r="2875" spans="1:25" ht="15" customHeight="1" thickBot="1" x14ac:dyDescent="0.25">
      <c r="A2875" s="40"/>
      <c r="B2875" s="275"/>
      <c r="C2875" s="275"/>
      <c r="D2875" s="275"/>
      <c r="E2875" s="275"/>
      <c r="F2875" s="275"/>
      <c r="G2875" s="275" t="s">
        <v>334</v>
      </c>
      <c r="H2875" s="302">
        <v>10.23</v>
      </c>
      <c r="I2875" s="409"/>
      <c r="J2875" s="409" t="s">
        <v>335</v>
      </c>
      <c r="K2875" s="275"/>
      <c r="L2875" s="302">
        <v>59.41</v>
      </c>
      <c r="O2875" s="40"/>
      <c r="P2875" s="40"/>
      <c r="Q2875" s="40"/>
      <c r="R2875" s="40"/>
      <c r="S2875" s="40"/>
      <c r="T2875" s="40"/>
      <c r="U2875" s="40"/>
      <c r="V2875" s="40"/>
      <c r="W2875" s="40"/>
      <c r="X2875" s="40"/>
      <c r="Y2875" s="40"/>
    </row>
    <row r="2876" spans="1:25" ht="15" customHeight="1" thickTop="1" x14ac:dyDescent="0.2">
      <c r="A2876" s="40"/>
      <c r="B2876" s="289"/>
      <c r="C2876" s="289"/>
      <c r="D2876" s="289"/>
      <c r="E2876" s="289"/>
      <c r="F2876" s="289"/>
      <c r="G2876" s="289"/>
      <c r="H2876" s="289"/>
      <c r="I2876" s="289"/>
      <c r="J2876" s="289"/>
      <c r="K2876" s="289"/>
      <c r="L2876" s="289"/>
      <c r="O2876" s="40"/>
      <c r="P2876" s="40"/>
      <c r="Q2876" s="40"/>
      <c r="R2876" s="40"/>
      <c r="S2876" s="40"/>
      <c r="T2876" s="40"/>
      <c r="U2876" s="40"/>
      <c r="V2876" s="40"/>
      <c r="W2876" s="40"/>
      <c r="X2876" s="40"/>
      <c r="Y2876" s="40"/>
    </row>
    <row r="2877" spans="1:25" ht="15" customHeight="1" x14ac:dyDescent="0.2">
      <c r="A2877" s="40"/>
      <c r="B2877" s="276" t="s">
        <v>2880</v>
      </c>
      <c r="C2877" s="277" t="s">
        <v>28</v>
      </c>
      <c r="D2877" s="276" t="s">
        <v>29</v>
      </c>
      <c r="E2877" s="276" t="s">
        <v>30</v>
      </c>
      <c r="F2877" s="405" t="s">
        <v>318</v>
      </c>
      <c r="G2877" s="405"/>
      <c r="H2877" s="284" t="s">
        <v>31</v>
      </c>
      <c r="I2877" s="277" t="s">
        <v>32</v>
      </c>
      <c r="J2877" s="277" t="s">
        <v>2407</v>
      </c>
      <c r="K2877" s="277" t="s">
        <v>33</v>
      </c>
      <c r="L2877" s="277" t="s">
        <v>35</v>
      </c>
      <c r="O2877" s="40"/>
      <c r="P2877" s="40"/>
      <c r="Q2877" s="40"/>
      <c r="R2877" s="40"/>
      <c r="S2877" s="40"/>
      <c r="T2877" s="40"/>
      <c r="U2877" s="40"/>
      <c r="V2877" s="40"/>
      <c r="W2877" s="40"/>
      <c r="X2877" s="40"/>
      <c r="Y2877" s="40"/>
    </row>
    <row r="2878" spans="1:25" ht="15" customHeight="1" x14ac:dyDescent="0.2">
      <c r="A2878" s="40"/>
      <c r="B2878" s="273" t="s">
        <v>319</v>
      </c>
      <c r="C2878" s="286" t="s">
        <v>1955</v>
      </c>
      <c r="D2878" s="273" t="s">
        <v>196</v>
      </c>
      <c r="E2878" s="273" t="s">
        <v>4017</v>
      </c>
      <c r="F2878" s="403">
        <v>46.05</v>
      </c>
      <c r="G2878" s="403"/>
      <c r="H2878" s="285" t="s">
        <v>55</v>
      </c>
      <c r="I2878" s="288">
        <v>1</v>
      </c>
      <c r="J2878" s="287"/>
      <c r="K2878" s="287">
        <v>69.77</v>
      </c>
      <c r="L2878" s="287">
        <v>69.77</v>
      </c>
      <c r="O2878" s="40"/>
      <c r="P2878" s="40"/>
      <c r="Q2878" s="40"/>
      <c r="R2878" s="40"/>
      <c r="S2878" s="40"/>
      <c r="T2878" s="40"/>
      <c r="U2878" s="40"/>
      <c r="V2878" s="40"/>
      <c r="W2878" s="40"/>
      <c r="X2878" s="40"/>
      <c r="Y2878" s="40"/>
    </row>
    <row r="2879" spans="1:25" ht="15" customHeight="1" x14ac:dyDescent="0.2">
      <c r="A2879" s="40"/>
      <c r="B2879" s="274" t="s">
        <v>347</v>
      </c>
      <c r="C2879" s="296" t="s">
        <v>1685</v>
      </c>
      <c r="D2879" s="274" t="s">
        <v>196</v>
      </c>
      <c r="E2879" s="274" t="s">
        <v>3781</v>
      </c>
      <c r="F2879" s="404" t="s">
        <v>586</v>
      </c>
      <c r="G2879" s="404"/>
      <c r="H2879" s="295" t="s">
        <v>325</v>
      </c>
      <c r="I2879" s="298">
        <v>0.5</v>
      </c>
      <c r="J2879" s="298">
        <v>0</v>
      </c>
      <c r="K2879" s="297">
        <v>21.43</v>
      </c>
      <c r="L2879" s="297">
        <v>10.71</v>
      </c>
      <c r="O2879" s="40"/>
      <c r="P2879" s="40"/>
      <c r="Q2879" s="40"/>
      <c r="R2879" s="40"/>
      <c r="S2879" s="40"/>
      <c r="T2879" s="40"/>
      <c r="U2879" s="40"/>
      <c r="V2879" s="40"/>
      <c r="W2879" s="40"/>
      <c r="X2879" s="40"/>
      <c r="Y2879" s="40"/>
    </row>
    <row r="2880" spans="1:25" ht="15" customHeight="1" x14ac:dyDescent="0.2">
      <c r="A2880" s="40"/>
      <c r="B2880" s="274" t="s">
        <v>347</v>
      </c>
      <c r="C2880" s="296" t="s">
        <v>1684</v>
      </c>
      <c r="D2880" s="274" t="s">
        <v>196</v>
      </c>
      <c r="E2880" s="274" t="s">
        <v>3779</v>
      </c>
      <c r="F2880" s="404" t="s">
        <v>586</v>
      </c>
      <c r="G2880" s="404"/>
      <c r="H2880" s="295" t="s">
        <v>325</v>
      </c>
      <c r="I2880" s="298">
        <v>0.25</v>
      </c>
      <c r="J2880" s="298">
        <v>0</v>
      </c>
      <c r="K2880" s="297">
        <v>31.24</v>
      </c>
      <c r="L2880" s="297">
        <v>7.81</v>
      </c>
      <c r="O2880" s="40"/>
      <c r="P2880" s="40"/>
      <c r="Q2880" s="40"/>
      <c r="R2880" s="40"/>
      <c r="S2880" s="40"/>
      <c r="T2880" s="40"/>
      <c r="U2880" s="40"/>
      <c r="V2880" s="40"/>
      <c r="W2880" s="40"/>
      <c r="X2880" s="40"/>
      <c r="Y2880" s="40"/>
    </row>
    <row r="2881" spans="1:25" ht="15" customHeight="1" x14ac:dyDescent="0.2">
      <c r="A2881" s="40"/>
      <c r="B2881" s="274" t="s">
        <v>347</v>
      </c>
      <c r="C2881" s="296" t="s">
        <v>2005</v>
      </c>
      <c r="D2881" s="274" t="s">
        <v>196</v>
      </c>
      <c r="E2881" s="274" t="s">
        <v>4018</v>
      </c>
      <c r="F2881" s="404" t="s">
        <v>348</v>
      </c>
      <c r="G2881" s="404"/>
      <c r="H2881" s="295" t="s">
        <v>55</v>
      </c>
      <c r="I2881" s="298">
        <v>1.05</v>
      </c>
      <c r="J2881" s="298">
        <v>0</v>
      </c>
      <c r="K2881" s="297">
        <v>48.81</v>
      </c>
      <c r="L2881" s="297">
        <v>51.25</v>
      </c>
      <c r="O2881" s="40"/>
      <c r="P2881" s="40"/>
      <c r="Q2881" s="40"/>
      <c r="R2881" s="40"/>
      <c r="S2881" s="40"/>
      <c r="T2881" s="40"/>
      <c r="U2881" s="40"/>
      <c r="V2881" s="40"/>
      <c r="W2881" s="40"/>
      <c r="X2881" s="40"/>
      <c r="Y2881" s="40"/>
    </row>
    <row r="2882" spans="1:25" ht="15" customHeight="1" x14ac:dyDescent="0.2">
      <c r="A2882" s="40"/>
      <c r="B2882" s="275"/>
      <c r="C2882" s="275"/>
      <c r="D2882" s="275"/>
      <c r="E2882" s="275"/>
      <c r="F2882" s="275"/>
      <c r="G2882" s="275" t="s">
        <v>331</v>
      </c>
      <c r="H2882" s="302">
        <v>18.52</v>
      </c>
      <c r="I2882" s="275" t="s">
        <v>332</v>
      </c>
      <c r="J2882" s="302">
        <v>0</v>
      </c>
      <c r="K2882" s="275" t="s">
        <v>333</v>
      </c>
      <c r="L2882" s="302">
        <v>18.52</v>
      </c>
      <c r="O2882" s="40"/>
      <c r="P2882" s="40"/>
      <c r="Q2882" s="40"/>
      <c r="R2882" s="40"/>
      <c r="S2882" s="40"/>
      <c r="T2882" s="40"/>
      <c r="U2882" s="40"/>
      <c r="V2882" s="40"/>
      <c r="W2882" s="40"/>
      <c r="X2882" s="40"/>
      <c r="Y2882" s="40"/>
    </row>
    <row r="2883" spans="1:25" ht="15" customHeight="1" thickBot="1" x14ac:dyDescent="0.25">
      <c r="A2883" s="40"/>
      <c r="B2883" s="275"/>
      <c r="C2883" s="275"/>
      <c r="D2883" s="275"/>
      <c r="E2883" s="275"/>
      <c r="F2883" s="275"/>
      <c r="G2883" s="275" t="s">
        <v>334</v>
      </c>
      <c r="H2883" s="302">
        <v>14.51</v>
      </c>
      <c r="I2883" s="409"/>
      <c r="J2883" s="409" t="s">
        <v>335</v>
      </c>
      <c r="K2883" s="275"/>
      <c r="L2883" s="302">
        <v>84.28</v>
      </c>
      <c r="O2883" s="40"/>
      <c r="P2883" s="40"/>
      <c r="Q2883" s="40"/>
      <c r="R2883" s="40"/>
      <c r="S2883" s="40"/>
      <c r="T2883" s="40"/>
      <c r="U2883" s="40"/>
      <c r="V2883" s="40"/>
      <c r="W2883" s="40"/>
      <c r="X2883" s="40"/>
      <c r="Y2883" s="40"/>
    </row>
    <row r="2884" spans="1:25" ht="15" customHeight="1" thickTop="1" x14ac:dyDescent="0.2">
      <c r="A2884" s="40"/>
      <c r="B2884" s="289"/>
      <c r="C2884" s="289"/>
      <c r="D2884" s="289"/>
      <c r="E2884" s="289"/>
      <c r="F2884" s="289"/>
      <c r="G2884" s="289"/>
      <c r="H2884" s="289"/>
      <c r="I2884" s="289"/>
      <c r="J2884" s="289"/>
      <c r="K2884" s="289"/>
      <c r="L2884" s="289"/>
      <c r="O2884" s="40"/>
      <c r="P2884" s="40"/>
      <c r="Q2884" s="40"/>
      <c r="R2884" s="40"/>
      <c r="S2884" s="40"/>
      <c r="T2884" s="40"/>
      <c r="U2884" s="40"/>
      <c r="V2884" s="40"/>
      <c r="W2884" s="40"/>
      <c r="X2884" s="40"/>
      <c r="Y2884" s="40"/>
    </row>
    <row r="2885" spans="1:25" ht="15" customHeight="1" x14ac:dyDescent="0.2">
      <c r="A2885" s="40"/>
      <c r="B2885" s="276" t="s">
        <v>2881</v>
      </c>
      <c r="C2885" s="277" t="s">
        <v>28</v>
      </c>
      <c r="D2885" s="276" t="s">
        <v>29</v>
      </c>
      <c r="E2885" s="276" t="s">
        <v>30</v>
      </c>
      <c r="F2885" s="405" t="s">
        <v>318</v>
      </c>
      <c r="G2885" s="405"/>
      <c r="H2885" s="284" t="s">
        <v>31</v>
      </c>
      <c r="I2885" s="277" t="s">
        <v>32</v>
      </c>
      <c r="J2885" s="277" t="s">
        <v>2407</v>
      </c>
      <c r="K2885" s="277" t="s">
        <v>33</v>
      </c>
      <c r="L2885" s="277" t="s">
        <v>35</v>
      </c>
      <c r="O2885" s="40"/>
      <c r="P2885" s="40"/>
      <c r="Q2885" s="40"/>
      <c r="R2885" s="40"/>
      <c r="S2885" s="40"/>
      <c r="T2885" s="40"/>
      <c r="U2885" s="40"/>
      <c r="V2885" s="40"/>
      <c r="W2885" s="40"/>
      <c r="X2885" s="40"/>
      <c r="Y2885" s="40"/>
    </row>
    <row r="2886" spans="1:25" ht="15" customHeight="1" x14ac:dyDescent="0.2">
      <c r="A2886" s="40"/>
      <c r="B2886" s="273" t="s">
        <v>319</v>
      </c>
      <c r="C2886" s="286" t="s">
        <v>3207</v>
      </c>
      <c r="D2886" s="273" t="s">
        <v>99</v>
      </c>
      <c r="E2886" s="273" t="s">
        <v>3300</v>
      </c>
      <c r="F2886" s="403" t="s">
        <v>916</v>
      </c>
      <c r="G2886" s="403"/>
      <c r="H2886" s="285" t="s">
        <v>44</v>
      </c>
      <c r="I2886" s="288">
        <v>1</v>
      </c>
      <c r="J2886" s="287"/>
      <c r="K2886" s="287">
        <v>373.16</v>
      </c>
      <c r="L2886" s="287">
        <v>373.16</v>
      </c>
      <c r="O2886" s="40"/>
      <c r="P2886" s="40"/>
      <c r="Q2886" s="40"/>
      <c r="R2886" s="40"/>
      <c r="S2886" s="40"/>
      <c r="T2886" s="40"/>
      <c r="U2886" s="40"/>
      <c r="V2886" s="40"/>
      <c r="W2886" s="40"/>
      <c r="X2886" s="40"/>
      <c r="Y2886" s="40"/>
    </row>
    <row r="2887" spans="1:25" ht="15" customHeight="1" x14ac:dyDescent="0.2">
      <c r="A2887" s="40"/>
      <c r="B2887" s="278" t="s">
        <v>321</v>
      </c>
      <c r="C2887" s="291" t="s">
        <v>369</v>
      </c>
      <c r="D2887" s="278" t="s">
        <v>40</v>
      </c>
      <c r="E2887" s="278" t="s">
        <v>370</v>
      </c>
      <c r="F2887" s="407" t="s">
        <v>324</v>
      </c>
      <c r="G2887" s="407"/>
      <c r="H2887" s="290" t="s">
        <v>325</v>
      </c>
      <c r="I2887" s="294">
        <v>0.7</v>
      </c>
      <c r="J2887" s="294">
        <v>0</v>
      </c>
      <c r="K2887" s="292">
        <v>23.75</v>
      </c>
      <c r="L2887" s="292">
        <v>16.62</v>
      </c>
      <c r="O2887" s="40"/>
      <c r="P2887" s="40"/>
      <c r="Q2887" s="40"/>
      <c r="R2887" s="40"/>
      <c r="S2887" s="40"/>
      <c r="T2887" s="40"/>
      <c r="U2887" s="40"/>
      <c r="V2887" s="40"/>
      <c r="W2887" s="40"/>
      <c r="X2887" s="40"/>
      <c r="Y2887" s="40"/>
    </row>
    <row r="2888" spans="1:25" ht="15" customHeight="1" x14ac:dyDescent="0.2">
      <c r="A2888" s="40"/>
      <c r="B2888" s="278" t="s">
        <v>321</v>
      </c>
      <c r="C2888" s="291" t="s">
        <v>371</v>
      </c>
      <c r="D2888" s="278" t="s">
        <v>40</v>
      </c>
      <c r="E2888" s="278" t="s">
        <v>372</v>
      </c>
      <c r="F2888" s="407" t="s">
        <v>324</v>
      </c>
      <c r="G2888" s="407"/>
      <c r="H2888" s="290" t="s">
        <v>325</v>
      </c>
      <c r="I2888" s="294">
        <v>0.7</v>
      </c>
      <c r="J2888" s="294">
        <v>0</v>
      </c>
      <c r="K2888" s="292">
        <v>29.16</v>
      </c>
      <c r="L2888" s="292">
        <v>20.41</v>
      </c>
      <c r="O2888" s="40"/>
      <c r="P2888" s="40"/>
      <c r="Q2888" s="40"/>
      <c r="R2888" s="40"/>
      <c r="S2888" s="40"/>
      <c r="T2888" s="40"/>
      <c r="U2888" s="40"/>
      <c r="V2888" s="40"/>
      <c r="W2888" s="40"/>
      <c r="X2888" s="40"/>
      <c r="Y2888" s="40"/>
    </row>
    <row r="2889" spans="1:25" ht="15" customHeight="1" x14ac:dyDescent="0.2">
      <c r="A2889" s="40"/>
      <c r="B2889" s="274" t="s">
        <v>347</v>
      </c>
      <c r="C2889" s="296" t="s">
        <v>3447</v>
      </c>
      <c r="D2889" s="274" t="s">
        <v>40</v>
      </c>
      <c r="E2889" s="274" t="s">
        <v>3448</v>
      </c>
      <c r="F2889" s="404" t="s">
        <v>348</v>
      </c>
      <c r="G2889" s="404"/>
      <c r="H2889" s="295" t="s">
        <v>44</v>
      </c>
      <c r="I2889" s="298">
        <v>1</v>
      </c>
      <c r="J2889" s="298">
        <v>0</v>
      </c>
      <c r="K2889" s="297">
        <v>301.95999999999998</v>
      </c>
      <c r="L2889" s="297">
        <v>301.95999999999998</v>
      </c>
      <c r="O2889" s="40"/>
      <c r="P2889" s="40"/>
      <c r="Q2889" s="40"/>
      <c r="R2889" s="40"/>
      <c r="S2889" s="40"/>
      <c r="T2889" s="40"/>
      <c r="U2889" s="40"/>
      <c r="V2889" s="40"/>
      <c r="W2889" s="40"/>
      <c r="X2889" s="40"/>
      <c r="Y2889" s="40"/>
    </row>
    <row r="2890" spans="1:25" ht="15" customHeight="1" x14ac:dyDescent="0.2">
      <c r="A2890" s="40"/>
      <c r="B2890" s="274" t="s">
        <v>347</v>
      </c>
      <c r="C2890" s="296" t="s">
        <v>1761</v>
      </c>
      <c r="D2890" s="274" t="s">
        <v>40</v>
      </c>
      <c r="E2890" s="274" t="s">
        <v>1762</v>
      </c>
      <c r="F2890" s="404" t="s">
        <v>348</v>
      </c>
      <c r="G2890" s="404"/>
      <c r="H2890" s="295" t="s">
        <v>44</v>
      </c>
      <c r="I2890" s="298">
        <v>2</v>
      </c>
      <c r="J2890" s="298">
        <v>0</v>
      </c>
      <c r="K2890" s="297">
        <v>15.85</v>
      </c>
      <c r="L2890" s="297">
        <v>31.7</v>
      </c>
      <c r="O2890" s="40"/>
      <c r="P2890" s="40"/>
      <c r="Q2890" s="40"/>
      <c r="R2890" s="40"/>
      <c r="S2890" s="40"/>
      <c r="T2890" s="40"/>
      <c r="U2890" s="40"/>
      <c r="V2890" s="40"/>
      <c r="W2890" s="40"/>
      <c r="X2890" s="40"/>
      <c r="Y2890" s="40"/>
    </row>
    <row r="2891" spans="1:25" ht="15" customHeight="1" x14ac:dyDescent="0.2">
      <c r="A2891" s="40"/>
      <c r="B2891" s="274" t="s">
        <v>347</v>
      </c>
      <c r="C2891" s="296" t="s">
        <v>700</v>
      </c>
      <c r="D2891" s="274" t="s">
        <v>40</v>
      </c>
      <c r="E2891" s="274" t="s">
        <v>701</v>
      </c>
      <c r="F2891" s="404" t="s">
        <v>348</v>
      </c>
      <c r="G2891" s="404"/>
      <c r="H2891" s="295" t="s">
        <v>44</v>
      </c>
      <c r="I2891" s="298">
        <v>8.7499999999999994E-2</v>
      </c>
      <c r="J2891" s="298">
        <v>0</v>
      </c>
      <c r="K2891" s="297">
        <v>28.32</v>
      </c>
      <c r="L2891" s="297">
        <v>2.4700000000000002</v>
      </c>
      <c r="O2891" s="40"/>
      <c r="P2891" s="40"/>
      <c r="Q2891" s="40"/>
      <c r="R2891" s="40"/>
      <c r="S2891" s="40"/>
      <c r="T2891" s="40"/>
      <c r="U2891" s="40"/>
      <c r="V2891" s="40"/>
      <c r="W2891" s="40"/>
      <c r="X2891" s="40"/>
      <c r="Y2891" s="40"/>
    </row>
    <row r="2892" spans="1:25" ht="15" customHeight="1" x14ac:dyDescent="0.2">
      <c r="A2892" s="40"/>
      <c r="B2892" s="275"/>
      <c r="C2892" s="275"/>
      <c r="D2892" s="275"/>
      <c r="E2892" s="275"/>
      <c r="F2892" s="275"/>
      <c r="G2892" s="275" t="s">
        <v>331</v>
      </c>
      <c r="H2892" s="302">
        <v>29.81</v>
      </c>
      <c r="I2892" s="275" t="s">
        <v>332</v>
      </c>
      <c r="J2892" s="302">
        <v>0</v>
      </c>
      <c r="K2892" s="275" t="s">
        <v>333</v>
      </c>
      <c r="L2892" s="302">
        <v>29.81</v>
      </c>
      <c r="O2892" s="40"/>
      <c r="P2892" s="40"/>
      <c r="Q2892" s="40"/>
      <c r="R2892" s="40"/>
      <c r="S2892" s="40"/>
      <c r="T2892" s="40"/>
      <c r="U2892" s="40"/>
      <c r="V2892" s="40"/>
      <c r="W2892" s="40"/>
      <c r="X2892" s="40"/>
      <c r="Y2892" s="40"/>
    </row>
    <row r="2893" spans="1:25" ht="15" customHeight="1" thickBot="1" x14ac:dyDescent="0.25">
      <c r="A2893" s="40"/>
      <c r="B2893" s="275"/>
      <c r="C2893" s="275"/>
      <c r="D2893" s="275"/>
      <c r="E2893" s="275"/>
      <c r="F2893" s="275"/>
      <c r="G2893" s="275" t="s">
        <v>334</v>
      </c>
      <c r="H2893" s="302">
        <v>77.650000000000006</v>
      </c>
      <c r="I2893" s="409"/>
      <c r="J2893" s="409" t="s">
        <v>335</v>
      </c>
      <c r="K2893" s="275"/>
      <c r="L2893" s="302">
        <v>450.81</v>
      </c>
      <c r="O2893" s="40"/>
      <c r="P2893" s="40"/>
      <c r="Q2893" s="40"/>
      <c r="R2893" s="40"/>
      <c r="S2893" s="40"/>
      <c r="T2893" s="40"/>
      <c r="U2893" s="40"/>
      <c r="V2893" s="40"/>
      <c r="W2893" s="40"/>
      <c r="X2893" s="40"/>
      <c r="Y2893" s="40"/>
    </row>
    <row r="2894" spans="1:25" ht="15" customHeight="1" thickTop="1" x14ac:dyDescent="0.2">
      <c r="A2894" s="40"/>
      <c r="B2894" s="289"/>
      <c r="C2894" s="289"/>
      <c r="D2894" s="289"/>
      <c r="E2894" s="289"/>
      <c r="F2894" s="289"/>
      <c r="G2894" s="289"/>
      <c r="H2894" s="289"/>
      <c r="I2894" s="289"/>
      <c r="J2894" s="289"/>
      <c r="K2894" s="289"/>
      <c r="L2894" s="289"/>
      <c r="O2894" s="40"/>
      <c r="P2894" s="40"/>
      <c r="Q2894" s="40"/>
      <c r="R2894" s="40"/>
      <c r="S2894" s="40"/>
      <c r="T2894" s="40"/>
      <c r="U2894" s="40"/>
      <c r="V2894" s="40"/>
      <c r="W2894" s="40"/>
      <c r="X2894" s="40"/>
      <c r="Y2894" s="40"/>
    </row>
    <row r="2895" spans="1:25" ht="15" customHeight="1" x14ac:dyDescent="0.2">
      <c r="A2895" s="40"/>
      <c r="B2895" s="276" t="s">
        <v>2882</v>
      </c>
      <c r="C2895" s="277" t="s">
        <v>28</v>
      </c>
      <c r="D2895" s="276" t="s">
        <v>29</v>
      </c>
      <c r="E2895" s="276" t="s">
        <v>30</v>
      </c>
      <c r="F2895" s="405" t="s">
        <v>318</v>
      </c>
      <c r="G2895" s="405"/>
      <c r="H2895" s="284" t="s">
        <v>31</v>
      </c>
      <c r="I2895" s="277" t="s">
        <v>32</v>
      </c>
      <c r="J2895" s="277" t="s">
        <v>2407</v>
      </c>
      <c r="K2895" s="277" t="s">
        <v>33</v>
      </c>
      <c r="L2895" s="277" t="s">
        <v>35</v>
      </c>
      <c r="O2895" s="40"/>
      <c r="P2895" s="40"/>
      <c r="Q2895" s="40"/>
      <c r="R2895" s="40"/>
      <c r="S2895" s="40"/>
      <c r="T2895" s="40"/>
      <c r="U2895" s="40"/>
      <c r="V2895" s="40"/>
      <c r="W2895" s="40"/>
      <c r="X2895" s="40"/>
      <c r="Y2895" s="40"/>
    </row>
    <row r="2896" spans="1:25" ht="15" customHeight="1" x14ac:dyDescent="0.2">
      <c r="A2896" s="40"/>
      <c r="B2896" s="273" t="s">
        <v>319</v>
      </c>
      <c r="C2896" s="286" t="s">
        <v>1583</v>
      </c>
      <c r="D2896" s="273" t="s">
        <v>40</v>
      </c>
      <c r="E2896" s="273" t="s">
        <v>1584</v>
      </c>
      <c r="F2896" s="403" t="s">
        <v>916</v>
      </c>
      <c r="G2896" s="403"/>
      <c r="H2896" s="285" t="s">
        <v>55</v>
      </c>
      <c r="I2896" s="288">
        <v>1</v>
      </c>
      <c r="J2896" s="287"/>
      <c r="K2896" s="287">
        <v>146.77000000000001</v>
      </c>
      <c r="L2896" s="287">
        <v>146.77000000000001</v>
      </c>
      <c r="O2896" s="40"/>
      <c r="P2896" s="40"/>
      <c r="Q2896" s="40"/>
      <c r="R2896" s="40"/>
      <c r="S2896" s="40"/>
      <c r="T2896" s="40"/>
      <c r="U2896" s="40"/>
      <c r="V2896" s="40"/>
      <c r="W2896" s="40"/>
      <c r="X2896" s="40"/>
      <c r="Y2896" s="40"/>
    </row>
    <row r="2897" spans="1:25" ht="15" customHeight="1" x14ac:dyDescent="0.2">
      <c r="A2897" s="40"/>
      <c r="B2897" s="278" t="s">
        <v>321</v>
      </c>
      <c r="C2897" s="291" t="s">
        <v>322</v>
      </c>
      <c r="D2897" s="278" t="s">
        <v>40</v>
      </c>
      <c r="E2897" s="278" t="s">
        <v>323</v>
      </c>
      <c r="F2897" s="407" t="s">
        <v>324</v>
      </c>
      <c r="G2897" s="407"/>
      <c r="H2897" s="290" t="s">
        <v>325</v>
      </c>
      <c r="I2897" s="294">
        <v>0.10299999999999999</v>
      </c>
      <c r="J2897" s="294">
        <v>0</v>
      </c>
      <c r="K2897" s="292">
        <v>23.08</v>
      </c>
      <c r="L2897" s="292">
        <v>2.37</v>
      </c>
      <c r="O2897" s="40"/>
      <c r="P2897" s="40"/>
      <c r="Q2897" s="40"/>
      <c r="R2897" s="40"/>
      <c r="S2897" s="40"/>
      <c r="T2897" s="40"/>
      <c r="U2897" s="40"/>
      <c r="V2897" s="40"/>
      <c r="W2897" s="40"/>
      <c r="X2897" s="40"/>
      <c r="Y2897" s="40"/>
    </row>
    <row r="2898" spans="1:25" ht="15" customHeight="1" x14ac:dyDescent="0.2">
      <c r="A2898" s="40"/>
      <c r="B2898" s="278" t="s">
        <v>321</v>
      </c>
      <c r="C2898" s="291" t="s">
        <v>679</v>
      </c>
      <c r="D2898" s="278" t="s">
        <v>40</v>
      </c>
      <c r="E2898" s="278" t="s">
        <v>680</v>
      </c>
      <c r="F2898" s="407" t="s">
        <v>324</v>
      </c>
      <c r="G2898" s="407"/>
      <c r="H2898" s="290" t="s">
        <v>325</v>
      </c>
      <c r="I2898" s="294">
        <v>0.10299999999999999</v>
      </c>
      <c r="J2898" s="294">
        <v>0</v>
      </c>
      <c r="K2898" s="292">
        <v>21.17</v>
      </c>
      <c r="L2898" s="292">
        <v>2.1800000000000002</v>
      </c>
      <c r="O2898" s="40"/>
      <c r="P2898" s="40"/>
      <c r="Q2898" s="40"/>
      <c r="R2898" s="40"/>
      <c r="S2898" s="40"/>
      <c r="T2898" s="40"/>
      <c r="U2898" s="40"/>
      <c r="V2898" s="40"/>
      <c r="W2898" s="40"/>
      <c r="X2898" s="40"/>
      <c r="Y2898" s="40"/>
    </row>
    <row r="2899" spans="1:25" ht="15" customHeight="1" x14ac:dyDescent="0.2">
      <c r="A2899" s="40"/>
      <c r="B2899" s="274" t="s">
        <v>347</v>
      </c>
      <c r="C2899" s="296" t="s">
        <v>1763</v>
      </c>
      <c r="D2899" s="274" t="s">
        <v>40</v>
      </c>
      <c r="E2899" s="274" t="s">
        <v>1764</v>
      </c>
      <c r="F2899" s="404" t="s">
        <v>348</v>
      </c>
      <c r="G2899" s="404"/>
      <c r="H2899" s="295" t="s">
        <v>55</v>
      </c>
      <c r="I2899" s="298">
        <v>1.05</v>
      </c>
      <c r="J2899" s="298">
        <v>0</v>
      </c>
      <c r="K2899" s="297">
        <v>135</v>
      </c>
      <c r="L2899" s="297">
        <v>141.75</v>
      </c>
      <c r="O2899" s="40"/>
      <c r="P2899" s="40"/>
      <c r="Q2899" s="40"/>
      <c r="R2899" s="40"/>
      <c r="S2899" s="40"/>
      <c r="T2899" s="40"/>
      <c r="U2899" s="40"/>
      <c r="V2899" s="40"/>
      <c r="W2899" s="40"/>
      <c r="X2899" s="40"/>
      <c r="Y2899" s="40"/>
    </row>
    <row r="2900" spans="1:25" ht="15" customHeight="1" x14ac:dyDescent="0.2">
      <c r="A2900" s="40"/>
      <c r="B2900" s="274" t="s">
        <v>347</v>
      </c>
      <c r="C2900" s="296" t="s">
        <v>700</v>
      </c>
      <c r="D2900" s="274" t="s">
        <v>40</v>
      </c>
      <c r="E2900" s="274" t="s">
        <v>701</v>
      </c>
      <c r="F2900" s="404" t="s">
        <v>348</v>
      </c>
      <c r="G2900" s="404"/>
      <c r="H2900" s="295" t="s">
        <v>44</v>
      </c>
      <c r="I2900" s="298">
        <v>1.67E-2</v>
      </c>
      <c r="J2900" s="298">
        <v>0</v>
      </c>
      <c r="K2900" s="297">
        <v>28.32</v>
      </c>
      <c r="L2900" s="297">
        <v>0.47</v>
      </c>
      <c r="O2900" s="40"/>
      <c r="P2900" s="40"/>
      <c r="Q2900" s="40"/>
      <c r="R2900" s="40"/>
      <c r="S2900" s="40"/>
      <c r="T2900" s="40"/>
      <c r="U2900" s="40"/>
      <c r="V2900" s="40"/>
      <c r="W2900" s="40"/>
      <c r="X2900" s="40"/>
      <c r="Y2900" s="40"/>
    </row>
    <row r="2901" spans="1:25" ht="15" customHeight="1" x14ac:dyDescent="0.2">
      <c r="A2901" s="40"/>
      <c r="B2901" s="275"/>
      <c r="C2901" s="275"/>
      <c r="D2901" s="275"/>
      <c r="E2901" s="275"/>
      <c r="F2901" s="275"/>
      <c r="G2901" s="275" t="s">
        <v>331</v>
      </c>
      <c r="H2901" s="302">
        <v>3.48</v>
      </c>
      <c r="I2901" s="275" t="s">
        <v>332</v>
      </c>
      <c r="J2901" s="302">
        <v>0</v>
      </c>
      <c r="K2901" s="275" t="s">
        <v>333</v>
      </c>
      <c r="L2901" s="302">
        <v>3.48</v>
      </c>
      <c r="O2901" s="40"/>
      <c r="P2901" s="40"/>
      <c r="Q2901" s="40"/>
      <c r="R2901" s="40"/>
      <c r="S2901" s="40"/>
      <c r="T2901" s="40"/>
      <c r="U2901" s="40"/>
      <c r="V2901" s="40"/>
      <c r="W2901" s="40"/>
      <c r="X2901" s="40"/>
      <c r="Y2901" s="40"/>
    </row>
    <row r="2902" spans="1:25" ht="15" customHeight="1" thickBot="1" x14ac:dyDescent="0.25">
      <c r="A2902" s="40"/>
      <c r="B2902" s="275"/>
      <c r="C2902" s="275"/>
      <c r="D2902" s="275"/>
      <c r="E2902" s="275"/>
      <c r="F2902" s="275"/>
      <c r="G2902" s="275" t="s">
        <v>334</v>
      </c>
      <c r="H2902" s="302">
        <v>30.54</v>
      </c>
      <c r="I2902" s="409"/>
      <c r="J2902" s="409" t="s">
        <v>335</v>
      </c>
      <c r="K2902" s="275"/>
      <c r="L2902" s="302">
        <v>177.31</v>
      </c>
      <c r="O2902" s="40"/>
      <c r="P2902" s="40"/>
      <c r="Q2902" s="40"/>
      <c r="R2902" s="40"/>
      <c r="S2902" s="40"/>
      <c r="T2902" s="40"/>
      <c r="U2902" s="40"/>
      <c r="V2902" s="40"/>
      <c r="W2902" s="40"/>
      <c r="X2902" s="40"/>
      <c r="Y2902" s="40"/>
    </row>
    <row r="2903" spans="1:25" ht="15" customHeight="1" thickTop="1" x14ac:dyDescent="0.2">
      <c r="A2903" s="40"/>
      <c r="B2903" s="289"/>
      <c r="C2903" s="289"/>
      <c r="D2903" s="289"/>
      <c r="E2903" s="289"/>
      <c r="F2903" s="289"/>
      <c r="G2903" s="289"/>
      <c r="H2903" s="289"/>
      <c r="I2903" s="289"/>
      <c r="J2903" s="289"/>
      <c r="K2903" s="289"/>
      <c r="L2903" s="289"/>
      <c r="O2903" s="40"/>
      <c r="P2903" s="40"/>
      <c r="Q2903" s="40"/>
      <c r="R2903" s="40"/>
      <c r="S2903" s="40"/>
      <c r="T2903" s="40"/>
      <c r="U2903" s="40"/>
      <c r="V2903" s="40"/>
      <c r="W2903" s="40"/>
      <c r="X2903" s="40"/>
      <c r="Y2903" s="40"/>
    </row>
    <row r="2904" spans="1:25" ht="15" customHeight="1" x14ac:dyDescent="0.2">
      <c r="A2904" s="40"/>
      <c r="B2904" s="276" t="s">
        <v>2883</v>
      </c>
      <c r="C2904" s="277" t="s">
        <v>28</v>
      </c>
      <c r="D2904" s="276" t="s">
        <v>29</v>
      </c>
      <c r="E2904" s="276" t="s">
        <v>30</v>
      </c>
      <c r="F2904" s="405" t="s">
        <v>318</v>
      </c>
      <c r="G2904" s="405"/>
      <c r="H2904" s="284" t="s">
        <v>31</v>
      </c>
      <c r="I2904" s="277" t="s">
        <v>32</v>
      </c>
      <c r="J2904" s="277" t="s">
        <v>2407</v>
      </c>
      <c r="K2904" s="277" t="s">
        <v>33</v>
      </c>
      <c r="L2904" s="277" t="s">
        <v>35</v>
      </c>
      <c r="O2904" s="40"/>
      <c r="P2904" s="40"/>
      <c r="Q2904" s="40"/>
      <c r="R2904" s="40"/>
      <c r="S2904" s="40"/>
      <c r="T2904" s="40"/>
      <c r="U2904" s="40"/>
      <c r="V2904" s="40"/>
      <c r="W2904" s="40"/>
      <c r="X2904" s="40"/>
      <c r="Y2904" s="40"/>
    </row>
    <row r="2905" spans="1:25" ht="15" customHeight="1" x14ac:dyDescent="0.2">
      <c r="A2905" s="40"/>
      <c r="B2905" s="273" t="s">
        <v>319</v>
      </c>
      <c r="C2905" s="286" t="s">
        <v>3301</v>
      </c>
      <c r="D2905" s="273" t="s">
        <v>40</v>
      </c>
      <c r="E2905" s="273" t="s">
        <v>3302</v>
      </c>
      <c r="F2905" s="403" t="s">
        <v>343</v>
      </c>
      <c r="G2905" s="403"/>
      <c r="H2905" s="285" t="s">
        <v>44</v>
      </c>
      <c r="I2905" s="288">
        <v>1</v>
      </c>
      <c r="J2905" s="287"/>
      <c r="K2905" s="287">
        <v>10.74</v>
      </c>
      <c r="L2905" s="287">
        <v>10.74</v>
      </c>
      <c r="O2905" s="40"/>
      <c r="P2905" s="40"/>
      <c r="Q2905" s="40"/>
      <c r="R2905" s="40"/>
      <c r="S2905" s="40"/>
      <c r="T2905" s="40"/>
      <c r="U2905" s="40"/>
      <c r="V2905" s="40"/>
      <c r="W2905" s="40"/>
      <c r="X2905" s="40"/>
      <c r="Y2905" s="40"/>
    </row>
    <row r="2906" spans="1:25" ht="15" customHeight="1" x14ac:dyDescent="0.2">
      <c r="A2906" s="40"/>
      <c r="B2906" s="278" t="s">
        <v>321</v>
      </c>
      <c r="C2906" s="291" t="s">
        <v>371</v>
      </c>
      <c r="D2906" s="278" t="s">
        <v>40</v>
      </c>
      <c r="E2906" s="278" t="s">
        <v>372</v>
      </c>
      <c r="F2906" s="407" t="s">
        <v>324</v>
      </c>
      <c r="G2906" s="407"/>
      <c r="H2906" s="290" t="s">
        <v>325</v>
      </c>
      <c r="I2906" s="294">
        <v>0.152</v>
      </c>
      <c r="J2906" s="294">
        <v>0</v>
      </c>
      <c r="K2906" s="292">
        <v>29.16</v>
      </c>
      <c r="L2906" s="292">
        <v>4.43</v>
      </c>
      <c r="O2906" s="40"/>
      <c r="P2906" s="40"/>
      <c r="Q2906" s="40"/>
      <c r="R2906" s="40"/>
      <c r="S2906" s="40"/>
      <c r="T2906" s="40"/>
      <c r="U2906" s="40"/>
      <c r="V2906" s="40"/>
      <c r="W2906" s="40"/>
      <c r="X2906" s="40"/>
      <c r="Y2906" s="40"/>
    </row>
    <row r="2907" spans="1:25" ht="15" customHeight="1" x14ac:dyDescent="0.2">
      <c r="A2907" s="40"/>
      <c r="B2907" s="278" t="s">
        <v>321</v>
      </c>
      <c r="C2907" s="291" t="s">
        <v>369</v>
      </c>
      <c r="D2907" s="278" t="s">
        <v>40</v>
      </c>
      <c r="E2907" s="278" t="s">
        <v>370</v>
      </c>
      <c r="F2907" s="407" t="s">
        <v>324</v>
      </c>
      <c r="G2907" s="407"/>
      <c r="H2907" s="290" t="s">
        <v>325</v>
      </c>
      <c r="I2907" s="294">
        <v>0.152</v>
      </c>
      <c r="J2907" s="294">
        <v>0</v>
      </c>
      <c r="K2907" s="292">
        <v>23.75</v>
      </c>
      <c r="L2907" s="292">
        <v>3.61</v>
      </c>
      <c r="O2907" s="40"/>
      <c r="P2907" s="40"/>
      <c r="Q2907" s="40"/>
      <c r="R2907" s="40"/>
      <c r="S2907" s="40"/>
      <c r="T2907" s="40"/>
      <c r="U2907" s="40"/>
      <c r="V2907" s="40"/>
      <c r="W2907" s="40"/>
      <c r="X2907" s="40"/>
      <c r="Y2907" s="40"/>
    </row>
    <row r="2908" spans="1:25" ht="15" customHeight="1" x14ac:dyDescent="0.2">
      <c r="A2908" s="40"/>
      <c r="B2908" s="274" t="s">
        <v>347</v>
      </c>
      <c r="C2908" s="296" t="s">
        <v>3449</v>
      </c>
      <c r="D2908" s="274" t="s">
        <v>40</v>
      </c>
      <c r="E2908" s="274" t="s">
        <v>3450</v>
      </c>
      <c r="F2908" s="404" t="s">
        <v>348</v>
      </c>
      <c r="G2908" s="404"/>
      <c r="H2908" s="295" t="s">
        <v>44</v>
      </c>
      <c r="I2908" s="298">
        <v>1</v>
      </c>
      <c r="J2908" s="298">
        <v>0</v>
      </c>
      <c r="K2908" s="297">
        <v>1.52</v>
      </c>
      <c r="L2908" s="297">
        <v>1.52</v>
      </c>
      <c r="O2908" s="40"/>
      <c r="P2908" s="40"/>
      <c r="Q2908" s="40"/>
      <c r="R2908" s="40"/>
      <c r="S2908" s="40"/>
      <c r="T2908" s="40"/>
      <c r="U2908" s="40"/>
      <c r="V2908" s="40"/>
      <c r="W2908" s="40"/>
      <c r="X2908" s="40"/>
      <c r="Y2908" s="40"/>
    </row>
    <row r="2909" spans="1:25" ht="15" customHeight="1" x14ac:dyDescent="0.2">
      <c r="A2909" s="40"/>
      <c r="B2909" s="274" t="s">
        <v>347</v>
      </c>
      <c r="C2909" s="296" t="s">
        <v>373</v>
      </c>
      <c r="D2909" s="274" t="s">
        <v>40</v>
      </c>
      <c r="E2909" s="274" t="s">
        <v>374</v>
      </c>
      <c r="F2909" s="404" t="s">
        <v>348</v>
      </c>
      <c r="G2909" s="404"/>
      <c r="H2909" s="295" t="s">
        <v>44</v>
      </c>
      <c r="I2909" s="298">
        <v>7.1000000000000004E-3</v>
      </c>
      <c r="J2909" s="298">
        <v>0</v>
      </c>
      <c r="K2909" s="297">
        <v>68.63</v>
      </c>
      <c r="L2909" s="297">
        <v>0.48</v>
      </c>
      <c r="O2909" s="40"/>
      <c r="P2909" s="40"/>
      <c r="Q2909" s="40"/>
      <c r="R2909" s="40"/>
      <c r="S2909" s="40"/>
      <c r="T2909" s="40"/>
      <c r="U2909" s="40"/>
      <c r="V2909" s="40"/>
      <c r="W2909" s="40"/>
      <c r="X2909" s="40"/>
      <c r="Y2909" s="40"/>
    </row>
    <row r="2910" spans="1:25" ht="15" customHeight="1" x14ac:dyDescent="0.2">
      <c r="A2910" s="40"/>
      <c r="B2910" s="274" t="s">
        <v>347</v>
      </c>
      <c r="C2910" s="296" t="s">
        <v>632</v>
      </c>
      <c r="D2910" s="274" t="s">
        <v>40</v>
      </c>
      <c r="E2910" s="274" t="s">
        <v>633</v>
      </c>
      <c r="F2910" s="404" t="s">
        <v>348</v>
      </c>
      <c r="G2910" s="404"/>
      <c r="H2910" s="295" t="s">
        <v>44</v>
      </c>
      <c r="I2910" s="298">
        <v>8.0000000000000002E-3</v>
      </c>
      <c r="J2910" s="298">
        <v>0</v>
      </c>
      <c r="K2910" s="297">
        <v>77.760000000000005</v>
      </c>
      <c r="L2910" s="297">
        <v>0.62</v>
      </c>
      <c r="O2910" s="40"/>
      <c r="P2910" s="40"/>
      <c r="Q2910" s="40"/>
      <c r="R2910" s="40"/>
      <c r="S2910" s="40"/>
      <c r="T2910" s="40"/>
      <c r="U2910" s="40"/>
      <c r="V2910" s="40"/>
      <c r="W2910" s="40"/>
      <c r="X2910" s="40"/>
      <c r="Y2910" s="40"/>
    </row>
    <row r="2911" spans="1:25" ht="15" customHeight="1" x14ac:dyDescent="0.2">
      <c r="A2911" s="40"/>
      <c r="B2911" s="274" t="s">
        <v>347</v>
      </c>
      <c r="C2911" s="296" t="s">
        <v>629</v>
      </c>
      <c r="D2911" s="274" t="s">
        <v>40</v>
      </c>
      <c r="E2911" s="274" t="s">
        <v>3866</v>
      </c>
      <c r="F2911" s="404" t="s">
        <v>348</v>
      </c>
      <c r="G2911" s="404"/>
      <c r="H2911" s="295" t="s">
        <v>44</v>
      </c>
      <c r="I2911" s="298">
        <v>3.3799999999999997E-2</v>
      </c>
      <c r="J2911" s="298">
        <v>0</v>
      </c>
      <c r="K2911" s="297">
        <v>2.54</v>
      </c>
      <c r="L2911" s="297">
        <v>0.08</v>
      </c>
      <c r="O2911" s="40"/>
      <c r="P2911" s="40"/>
      <c r="Q2911" s="40"/>
      <c r="R2911" s="40"/>
      <c r="S2911" s="40"/>
      <c r="T2911" s="40"/>
      <c r="U2911" s="40"/>
      <c r="V2911" s="40"/>
      <c r="W2911" s="40"/>
      <c r="X2911" s="40"/>
      <c r="Y2911" s="40"/>
    </row>
    <row r="2912" spans="1:25" ht="15" customHeight="1" x14ac:dyDescent="0.2">
      <c r="A2912" s="40"/>
      <c r="B2912" s="275"/>
      <c r="C2912" s="275"/>
      <c r="D2912" s="275"/>
      <c r="E2912" s="275"/>
      <c r="F2912" s="275"/>
      <c r="G2912" s="275" t="s">
        <v>331</v>
      </c>
      <c r="H2912" s="302">
        <v>6.46</v>
      </c>
      <c r="I2912" s="275" t="s">
        <v>332</v>
      </c>
      <c r="J2912" s="302">
        <v>0</v>
      </c>
      <c r="K2912" s="275" t="s">
        <v>333</v>
      </c>
      <c r="L2912" s="302">
        <v>6.46</v>
      </c>
      <c r="O2912" s="40"/>
      <c r="P2912" s="40"/>
      <c r="Q2912" s="40"/>
      <c r="R2912" s="40"/>
      <c r="S2912" s="40"/>
      <c r="T2912" s="40"/>
      <c r="U2912" s="40"/>
      <c r="V2912" s="40"/>
      <c r="W2912" s="40"/>
      <c r="X2912" s="40"/>
      <c r="Y2912" s="40"/>
    </row>
    <row r="2913" spans="1:25" ht="15" customHeight="1" thickBot="1" x14ac:dyDescent="0.25">
      <c r="A2913" s="40"/>
      <c r="B2913" s="275"/>
      <c r="C2913" s="275"/>
      <c r="D2913" s="275"/>
      <c r="E2913" s="275"/>
      <c r="F2913" s="275"/>
      <c r="G2913" s="275" t="s">
        <v>334</v>
      </c>
      <c r="H2913" s="302">
        <v>2.23</v>
      </c>
      <c r="I2913" s="409"/>
      <c r="J2913" s="409" t="s">
        <v>335</v>
      </c>
      <c r="K2913" s="275"/>
      <c r="L2913" s="302">
        <v>12.97</v>
      </c>
      <c r="O2913" s="40"/>
      <c r="P2913" s="40"/>
      <c r="Q2913" s="40"/>
      <c r="R2913" s="40"/>
      <c r="S2913" s="40"/>
      <c r="T2913" s="40"/>
      <c r="U2913" s="40"/>
      <c r="V2913" s="40"/>
      <c r="W2913" s="40"/>
      <c r="X2913" s="40"/>
      <c r="Y2913" s="40"/>
    </row>
    <row r="2914" spans="1:25" ht="15" customHeight="1" thickTop="1" x14ac:dyDescent="0.2">
      <c r="A2914" s="40"/>
      <c r="B2914" s="289"/>
      <c r="C2914" s="289"/>
      <c r="D2914" s="289"/>
      <c r="E2914" s="289"/>
      <c r="F2914" s="289"/>
      <c r="G2914" s="289"/>
      <c r="H2914" s="289"/>
      <c r="I2914" s="289"/>
      <c r="J2914" s="289"/>
      <c r="K2914" s="289"/>
      <c r="L2914" s="289"/>
      <c r="O2914" s="40"/>
      <c r="P2914" s="40"/>
      <c r="Q2914" s="40"/>
      <c r="R2914" s="40"/>
      <c r="S2914" s="40"/>
      <c r="T2914" s="40"/>
      <c r="U2914" s="40"/>
      <c r="V2914" s="40"/>
      <c r="W2914" s="40"/>
      <c r="X2914" s="40"/>
      <c r="Y2914" s="40"/>
    </row>
    <row r="2915" spans="1:25" ht="15" customHeight="1" x14ac:dyDescent="0.2">
      <c r="A2915" s="40"/>
      <c r="B2915" s="276" t="s">
        <v>2890</v>
      </c>
      <c r="C2915" s="277" t="s">
        <v>28</v>
      </c>
      <c r="D2915" s="276" t="s">
        <v>29</v>
      </c>
      <c r="E2915" s="276" t="s">
        <v>30</v>
      </c>
      <c r="F2915" s="405" t="s">
        <v>318</v>
      </c>
      <c r="G2915" s="405"/>
      <c r="H2915" s="284" t="s">
        <v>31</v>
      </c>
      <c r="I2915" s="277" t="s">
        <v>32</v>
      </c>
      <c r="J2915" s="277" t="s">
        <v>2407</v>
      </c>
      <c r="K2915" s="277" t="s">
        <v>33</v>
      </c>
      <c r="L2915" s="277" t="s">
        <v>35</v>
      </c>
      <c r="O2915" s="40"/>
      <c r="P2915" s="40"/>
      <c r="Q2915" s="40"/>
      <c r="R2915" s="40"/>
      <c r="S2915" s="40"/>
      <c r="T2915" s="40"/>
      <c r="U2915" s="40"/>
      <c r="V2915" s="40"/>
      <c r="W2915" s="40"/>
      <c r="X2915" s="40"/>
      <c r="Y2915" s="40"/>
    </row>
    <row r="2916" spans="1:25" ht="15" customHeight="1" x14ac:dyDescent="0.2">
      <c r="A2916" s="40"/>
      <c r="B2916" s="273" t="s">
        <v>319</v>
      </c>
      <c r="C2916" s="286" t="s">
        <v>190</v>
      </c>
      <c r="D2916" s="273" t="s">
        <v>40</v>
      </c>
      <c r="E2916" s="273" t="s">
        <v>191</v>
      </c>
      <c r="F2916" s="403" t="s">
        <v>343</v>
      </c>
      <c r="G2916" s="403"/>
      <c r="H2916" s="285" t="s">
        <v>44</v>
      </c>
      <c r="I2916" s="288">
        <v>1</v>
      </c>
      <c r="J2916" s="287"/>
      <c r="K2916" s="287">
        <v>17.190000000000001</v>
      </c>
      <c r="L2916" s="287">
        <v>17.190000000000001</v>
      </c>
      <c r="O2916" s="40"/>
      <c r="P2916" s="40"/>
      <c r="Q2916" s="40"/>
      <c r="R2916" s="40"/>
      <c r="S2916" s="40"/>
      <c r="T2916" s="40"/>
      <c r="U2916" s="40"/>
      <c r="V2916" s="40"/>
      <c r="W2916" s="40"/>
      <c r="X2916" s="40"/>
      <c r="Y2916" s="40"/>
    </row>
    <row r="2917" spans="1:25" ht="15" customHeight="1" x14ac:dyDescent="0.2">
      <c r="A2917" s="40"/>
      <c r="B2917" s="278" t="s">
        <v>321</v>
      </c>
      <c r="C2917" s="291" t="s">
        <v>371</v>
      </c>
      <c r="D2917" s="278" t="s">
        <v>40</v>
      </c>
      <c r="E2917" s="278" t="s">
        <v>372</v>
      </c>
      <c r="F2917" s="407" t="s">
        <v>324</v>
      </c>
      <c r="G2917" s="407"/>
      <c r="H2917" s="290" t="s">
        <v>325</v>
      </c>
      <c r="I2917" s="294">
        <v>4.5699999999999998E-2</v>
      </c>
      <c r="J2917" s="294">
        <v>0</v>
      </c>
      <c r="K2917" s="292">
        <v>29.16</v>
      </c>
      <c r="L2917" s="292">
        <v>1.33</v>
      </c>
      <c r="O2917" s="40"/>
      <c r="P2917" s="40"/>
      <c r="Q2917" s="40"/>
      <c r="R2917" s="40"/>
      <c r="S2917" s="40"/>
      <c r="T2917" s="40"/>
      <c r="U2917" s="40"/>
      <c r="V2917" s="40"/>
      <c r="W2917" s="40"/>
      <c r="X2917" s="40"/>
      <c r="Y2917" s="40"/>
    </row>
    <row r="2918" spans="1:25" ht="15" customHeight="1" x14ac:dyDescent="0.2">
      <c r="A2918" s="40"/>
      <c r="B2918" s="278" t="s">
        <v>321</v>
      </c>
      <c r="C2918" s="291" t="s">
        <v>369</v>
      </c>
      <c r="D2918" s="278" t="s">
        <v>40</v>
      </c>
      <c r="E2918" s="278" t="s">
        <v>370</v>
      </c>
      <c r="F2918" s="407" t="s">
        <v>324</v>
      </c>
      <c r="G2918" s="407"/>
      <c r="H2918" s="290" t="s">
        <v>325</v>
      </c>
      <c r="I2918" s="294">
        <v>4.5699999999999998E-2</v>
      </c>
      <c r="J2918" s="294">
        <v>0</v>
      </c>
      <c r="K2918" s="292">
        <v>23.75</v>
      </c>
      <c r="L2918" s="292">
        <v>1.08</v>
      </c>
      <c r="O2918" s="40"/>
      <c r="P2918" s="40"/>
      <c r="Q2918" s="40"/>
      <c r="R2918" s="40"/>
      <c r="S2918" s="40"/>
      <c r="T2918" s="40"/>
      <c r="U2918" s="40"/>
      <c r="V2918" s="40"/>
      <c r="W2918" s="40"/>
      <c r="X2918" s="40"/>
      <c r="Y2918" s="40"/>
    </row>
    <row r="2919" spans="1:25" ht="15" customHeight="1" x14ac:dyDescent="0.2">
      <c r="A2919" s="40"/>
      <c r="B2919" s="274" t="s">
        <v>347</v>
      </c>
      <c r="C2919" s="296" t="s">
        <v>700</v>
      </c>
      <c r="D2919" s="274" t="s">
        <v>40</v>
      </c>
      <c r="E2919" s="274" t="s">
        <v>701</v>
      </c>
      <c r="F2919" s="404" t="s">
        <v>348</v>
      </c>
      <c r="G2919" s="404"/>
      <c r="H2919" s="295" t="s">
        <v>44</v>
      </c>
      <c r="I2919" s="298">
        <v>7.4999999999999997E-2</v>
      </c>
      <c r="J2919" s="298">
        <v>0</v>
      </c>
      <c r="K2919" s="297">
        <v>28.32</v>
      </c>
      <c r="L2919" s="297">
        <v>2.12</v>
      </c>
      <c r="O2919" s="40"/>
      <c r="P2919" s="40"/>
      <c r="Q2919" s="40"/>
      <c r="R2919" s="40"/>
      <c r="S2919" s="40"/>
      <c r="T2919" s="40"/>
      <c r="U2919" s="40"/>
      <c r="V2919" s="40"/>
      <c r="W2919" s="40"/>
      <c r="X2919" s="40"/>
      <c r="Y2919" s="40"/>
    </row>
    <row r="2920" spans="1:25" ht="15" customHeight="1" x14ac:dyDescent="0.2">
      <c r="A2920" s="40"/>
      <c r="B2920" s="274" t="s">
        <v>347</v>
      </c>
      <c r="C2920" s="296" t="s">
        <v>708</v>
      </c>
      <c r="D2920" s="274" t="s">
        <v>40</v>
      </c>
      <c r="E2920" s="274" t="s">
        <v>709</v>
      </c>
      <c r="F2920" s="404" t="s">
        <v>348</v>
      </c>
      <c r="G2920" s="404"/>
      <c r="H2920" s="295" t="s">
        <v>44</v>
      </c>
      <c r="I2920" s="298">
        <v>3</v>
      </c>
      <c r="J2920" s="298">
        <v>0</v>
      </c>
      <c r="K2920" s="297">
        <v>1.69</v>
      </c>
      <c r="L2920" s="297">
        <v>5.07</v>
      </c>
      <c r="O2920" s="40"/>
      <c r="P2920" s="40"/>
      <c r="Q2920" s="40"/>
      <c r="R2920" s="40"/>
      <c r="S2920" s="40"/>
      <c r="T2920" s="40"/>
      <c r="U2920" s="40"/>
      <c r="V2920" s="40"/>
      <c r="W2920" s="40"/>
      <c r="X2920" s="40"/>
      <c r="Y2920" s="40"/>
    </row>
    <row r="2921" spans="1:25" ht="15" customHeight="1" x14ac:dyDescent="0.2">
      <c r="A2921" s="40"/>
      <c r="B2921" s="274" t="s">
        <v>347</v>
      </c>
      <c r="C2921" s="296" t="s">
        <v>728</v>
      </c>
      <c r="D2921" s="274" t="s">
        <v>40</v>
      </c>
      <c r="E2921" s="274" t="s">
        <v>729</v>
      </c>
      <c r="F2921" s="404" t="s">
        <v>348</v>
      </c>
      <c r="G2921" s="404"/>
      <c r="H2921" s="295" t="s">
        <v>44</v>
      </c>
      <c r="I2921" s="298">
        <v>1</v>
      </c>
      <c r="J2921" s="298">
        <v>0</v>
      </c>
      <c r="K2921" s="297">
        <v>7.59</v>
      </c>
      <c r="L2921" s="297">
        <v>7.59</v>
      </c>
      <c r="O2921" s="40"/>
      <c r="P2921" s="40"/>
      <c r="Q2921" s="40"/>
      <c r="R2921" s="40"/>
      <c r="S2921" s="40"/>
      <c r="T2921" s="40"/>
      <c r="U2921" s="40"/>
      <c r="V2921" s="40"/>
      <c r="W2921" s="40"/>
      <c r="X2921" s="40"/>
      <c r="Y2921" s="40"/>
    </row>
    <row r="2922" spans="1:25" ht="15" customHeight="1" x14ac:dyDescent="0.2">
      <c r="A2922" s="40"/>
      <c r="B2922" s="275"/>
      <c r="C2922" s="275"/>
      <c r="D2922" s="275"/>
      <c r="E2922" s="275"/>
      <c r="F2922" s="275"/>
      <c r="G2922" s="275" t="s">
        <v>331</v>
      </c>
      <c r="H2922" s="302">
        <v>1.93</v>
      </c>
      <c r="I2922" s="275" t="s">
        <v>332</v>
      </c>
      <c r="J2922" s="302">
        <v>0</v>
      </c>
      <c r="K2922" s="275" t="s">
        <v>333</v>
      </c>
      <c r="L2922" s="302">
        <v>1.93</v>
      </c>
      <c r="O2922" s="40"/>
      <c r="P2922" s="40"/>
      <c r="Q2922" s="40"/>
      <c r="R2922" s="40"/>
      <c r="S2922" s="40"/>
      <c r="T2922" s="40"/>
      <c r="U2922" s="40"/>
      <c r="V2922" s="40"/>
      <c r="W2922" s="40"/>
      <c r="X2922" s="40"/>
      <c r="Y2922" s="40"/>
    </row>
    <row r="2923" spans="1:25" ht="15" customHeight="1" thickBot="1" x14ac:dyDescent="0.25">
      <c r="A2923" s="40"/>
      <c r="B2923" s="275"/>
      <c r="C2923" s="275"/>
      <c r="D2923" s="275"/>
      <c r="E2923" s="275"/>
      <c r="F2923" s="275"/>
      <c r="G2923" s="275" t="s">
        <v>334</v>
      </c>
      <c r="H2923" s="302">
        <v>3.57</v>
      </c>
      <c r="I2923" s="409"/>
      <c r="J2923" s="409" t="s">
        <v>335</v>
      </c>
      <c r="K2923" s="275"/>
      <c r="L2923" s="302">
        <v>20.76</v>
      </c>
      <c r="O2923" s="40"/>
      <c r="P2923" s="40"/>
      <c r="Q2923" s="40"/>
      <c r="R2923" s="40"/>
      <c r="S2923" s="40"/>
      <c r="T2923" s="40"/>
      <c r="U2923" s="40"/>
      <c r="V2923" s="40"/>
      <c r="W2923" s="40"/>
      <c r="X2923" s="40"/>
      <c r="Y2923" s="40"/>
    </row>
    <row r="2924" spans="1:25" ht="15" customHeight="1" thickTop="1" x14ac:dyDescent="0.2">
      <c r="A2924" s="40"/>
      <c r="B2924" s="289"/>
      <c r="C2924" s="289"/>
      <c r="D2924" s="289"/>
      <c r="E2924" s="289"/>
      <c r="F2924" s="289"/>
      <c r="G2924" s="289"/>
      <c r="H2924" s="289"/>
      <c r="I2924" s="289"/>
      <c r="J2924" s="289"/>
      <c r="K2924" s="289"/>
      <c r="L2924" s="289"/>
      <c r="O2924" s="40"/>
      <c r="P2924" s="40"/>
      <c r="Q2924" s="40"/>
      <c r="R2924" s="40"/>
      <c r="S2924" s="40"/>
      <c r="T2924" s="40"/>
      <c r="U2924" s="40"/>
      <c r="V2924" s="40"/>
      <c r="W2924" s="40"/>
      <c r="X2924" s="40"/>
      <c r="Y2924" s="40"/>
    </row>
    <row r="2925" spans="1:25" ht="15" customHeight="1" x14ac:dyDescent="0.2">
      <c r="A2925" s="40"/>
      <c r="B2925" s="276" t="s">
        <v>2892</v>
      </c>
      <c r="C2925" s="277" t="s">
        <v>28</v>
      </c>
      <c r="D2925" s="276" t="s">
        <v>29</v>
      </c>
      <c r="E2925" s="276" t="s">
        <v>30</v>
      </c>
      <c r="F2925" s="405" t="s">
        <v>318</v>
      </c>
      <c r="G2925" s="405"/>
      <c r="H2925" s="284" t="s">
        <v>31</v>
      </c>
      <c r="I2925" s="277" t="s">
        <v>32</v>
      </c>
      <c r="J2925" s="277" t="s">
        <v>33</v>
      </c>
      <c r="K2925" s="277" t="s">
        <v>35</v>
      </c>
      <c r="L2925" s="281"/>
      <c r="O2925" s="40"/>
      <c r="P2925" s="40"/>
      <c r="Q2925" s="40"/>
      <c r="R2925" s="40"/>
      <c r="S2925" s="40"/>
      <c r="T2925" s="40"/>
      <c r="U2925" s="40"/>
      <c r="V2925" s="40"/>
      <c r="W2925" s="40"/>
      <c r="X2925" s="40"/>
      <c r="Y2925" s="40"/>
    </row>
    <row r="2926" spans="1:25" ht="15" customHeight="1" x14ac:dyDescent="0.2">
      <c r="A2926" s="40"/>
      <c r="B2926" s="273" t="s">
        <v>319</v>
      </c>
      <c r="C2926" s="286" t="s">
        <v>200</v>
      </c>
      <c r="D2926" s="273" t="s">
        <v>143</v>
      </c>
      <c r="E2926" s="273" t="s">
        <v>201</v>
      </c>
      <c r="F2926" s="403" t="s">
        <v>737</v>
      </c>
      <c r="G2926" s="403"/>
      <c r="H2926" s="285" t="s">
        <v>165</v>
      </c>
      <c r="I2926" s="288">
        <v>1</v>
      </c>
      <c r="J2926" s="287">
        <v>17.850000000000001</v>
      </c>
      <c r="K2926" s="287">
        <v>17.850000000000001</v>
      </c>
      <c r="O2926" s="40"/>
      <c r="P2926" s="40"/>
      <c r="Q2926" s="40"/>
      <c r="R2926" s="40"/>
      <c r="S2926" s="40"/>
      <c r="T2926" s="40"/>
      <c r="U2926" s="40"/>
      <c r="V2926" s="40"/>
      <c r="W2926" s="40"/>
      <c r="X2926" s="40"/>
      <c r="Y2926" s="40"/>
    </row>
    <row r="2927" spans="1:25" ht="15" customHeight="1" x14ac:dyDescent="0.2">
      <c r="A2927" s="40"/>
      <c r="B2927" s="276" t="s">
        <v>27</v>
      </c>
      <c r="C2927" s="277" t="s">
        <v>28</v>
      </c>
      <c r="D2927" s="276" t="s">
        <v>29</v>
      </c>
      <c r="E2927" s="276" t="s">
        <v>30</v>
      </c>
      <c r="F2927" s="405" t="s">
        <v>318</v>
      </c>
      <c r="G2927" s="406"/>
      <c r="H2927" s="284" t="s">
        <v>31</v>
      </c>
      <c r="I2927" s="277" t="s">
        <v>32</v>
      </c>
      <c r="J2927" s="277" t="s">
        <v>33</v>
      </c>
      <c r="K2927" s="277" t="s">
        <v>35</v>
      </c>
      <c r="O2927" s="40"/>
      <c r="P2927" s="40"/>
      <c r="Q2927" s="40"/>
      <c r="R2927" s="40"/>
      <c r="S2927" s="40"/>
      <c r="T2927" s="40"/>
      <c r="U2927" s="40"/>
      <c r="V2927" s="40"/>
      <c r="W2927" s="40"/>
      <c r="X2927" s="40"/>
      <c r="Y2927" s="40"/>
    </row>
    <row r="2928" spans="1:25" ht="15" customHeight="1" x14ac:dyDescent="0.2">
      <c r="A2928" s="40"/>
      <c r="B2928" s="274" t="s">
        <v>347</v>
      </c>
      <c r="C2928" s="296" t="s">
        <v>4019</v>
      </c>
      <c r="D2928" s="274" t="s">
        <v>143</v>
      </c>
      <c r="E2928" s="274" t="s">
        <v>201</v>
      </c>
      <c r="F2928" s="404" t="s">
        <v>348</v>
      </c>
      <c r="G2928" s="404"/>
      <c r="H2928" s="295" t="s">
        <v>165</v>
      </c>
      <c r="I2928" s="298">
        <v>1</v>
      </c>
      <c r="J2928" s="297" t="s">
        <v>2601</v>
      </c>
      <c r="K2928" s="280" t="s">
        <v>2601</v>
      </c>
      <c r="O2928" s="40"/>
      <c r="P2928" s="40"/>
      <c r="Q2928" s="40"/>
      <c r="R2928" s="40"/>
      <c r="S2928" s="40"/>
      <c r="T2928" s="40"/>
      <c r="U2928" s="40"/>
      <c r="V2928" s="40"/>
      <c r="W2928" s="40"/>
      <c r="X2928" s="40"/>
      <c r="Y2928" s="40"/>
    </row>
    <row r="2929" spans="1:25" ht="15" customHeight="1" x14ac:dyDescent="0.2">
      <c r="A2929" s="40"/>
      <c r="B2929" s="278" t="s">
        <v>319</v>
      </c>
      <c r="C2929" s="291" t="s">
        <v>575</v>
      </c>
      <c r="D2929" s="278" t="s">
        <v>143</v>
      </c>
      <c r="E2929" s="278" t="s">
        <v>576</v>
      </c>
      <c r="F2929" s="407" t="s">
        <v>577</v>
      </c>
      <c r="G2929" s="407"/>
      <c r="H2929" s="290" t="s">
        <v>578</v>
      </c>
      <c r="I2929" s="294">
        <v>0.2</v>
      </c>
      <c r="J2929" s="292" t="s">
        <v>3684</v>
      </c>
      <c r="K2929" s="293" t="s">
        <v>3826</v>
      </c>
      <c r="O2929" s="40"/>
      <c r="P2929" s="40"/>
      <c r="Q2929" s="40"/>
      <c r="R2929" s="40"/>
      <c r="S2929" s="40"/>
      <c r="T2929" s="40"/>
      <c r="U2929" s="40"/>
      <c r="V2929" s="40"/>
      <c r="W2929" s="40"/>
      <c r="X2929" s="40"/>
      <c r="Y2929" s="40"/>
    </row>
    <row r="2930" spans="1:25" ht="15" customHeight="1" x14ac:dyDescent="0.2">
      <c r="A2930" s="40"/>
      <c r="B2930" s="274" t="s">
        <v>347</v>
      </c>
      <c r="C2930" s="296" t="s">
        <v>3615</v>
      </c>
      <c r="D2930" s="274" t="s">
        <v>143</v>
      </c>
      <c r="E2930" s="274" t="s">
        <v>2418</v>
      </c>
      <c r="F2930" s="404" t="s">
        <v>586</v>
      </c>
      <c r="G2930" s="404"/>
      <c r="H2930" s="295" t="s">
        <v>578</v>
      </c>
      <c r="I2930" s="298">
        <v>0.2</v>
      </c>
      <c r="J2930" s="297" t="s">
        <v>2419</v>
      </c>
      <c r="K2930" s="280" t="s">
        <v>2602</v>
      </c>
      <c r="O2930" s="40"/>
      <c r="P2930" s="40"/>
      <c r="Q2930" s="40"/>
      <c r="R2930" s="40"/>
      <c r="S2930" s="40"/>
      <c r="T2930" s="40"/>
      <c r="U2930" s="40"/>
      <c r="V2930" s="40"/>
      <c r="W2930" s="40"/>
      <c r="X2930" s="40"/>
      <c r="Y2930" s="40"/>
    </row>
    <row r="2931" spans="1:25" ht="15" customHeight="1" x14ac:dyDescent="0.2">
      <c r="A2931" s="40"/>
      <c r="B2931" s="408" t="s">
        <v>2416</v>
      </c>
      <c r="C2931" s="406"/>
      <c r="D2931" s="406"/>
      <c r="E2931" s="406"/>
      <c r="F2931" s="406"/>
      <c r="G2931" s="406"/>
      <c r="H2931" s="406"/>
      <c r="I2931" s="406"/>
      <c r="J2931" s="406"/>
      <c r="K2931" s="406"/>
      <c r="O2931" s="40"/>
      <c r="P2931" s="40"/>
      <c r="Q2931" s="40"/>
      <c r="R2931" s="40"/>
      <c r="S2931" s="40"/>
      <c r="T2931" s="40"/>
      <c r="U2931" s="40"/>
      <c r="V2931" s="40"/>
      <c r="W2931" s="40"/>
      <c r="X2931" s="40"/>
      <c r="Y2931" s="40"/>
    </row>
    <row r="2932" spans="1:25" ht="15" customHeight="1" x14ac:dyDescent="0.2">
      <c r="A2932" s="40"/>
      <c r="B2932" s="276" t="s">
        <v>27</v>
      </c>
      <c r="C2932" s="277" t="s">
        <v>28</v>
      </c>
      <c r="D2932" s="276" t="s">
        <v>29</v>
      </c>
      <c r="E2932" s="276" t="s">
        <v>30</v>
      </c>
      <c r="F2932" s="405" t="s">
        <v>318</v>
      </c>
      <c r="G2932" s="406"/>
      <c r="H2932" s="284" t="s">
        <v>31</v>
      </c>
      <c r="I2932" s="277" t="s">
        <v>32</v>
      </c>
      <c r="J2932" s="277" t="s">
        <v>33</v>
      </c>
      <c r="K2932" s="277" t="s">
        <v>35</v>
      </c>
      <c r="O2932" s="40"/>
      <c r="P2932" s="40"/>
      <c r="Q2932" s="40"/>
      <c r="R2932" s="40"/>
      <c r="S2932" s="40"/>
      <c r="T2932" s="40"/>
      <c r="U2932" s="40"/>
      <c r="V2932" s="40"/>
      <c r="W2932" s="40"/>
      <c r="X2932" s="40"/>
      <c r="Y2932" s="40"/>
    </row>
    <row r="2933" spans="1:25" ht="15" customHeight="1" x14ac:dyDescent="0.2">
      <c r="A2933" s="40"/>
      <c r="B2933" s="274" t="s">
        <v>347</v>
      </c>
      <c r="C2933" s="296" t="s">
        <v>3645</v>
      </c>
      <c r="D2933" s="274" t="s">
        <v>143</v>
      </c>
      <c r="E2933" s="274" t="s">
        <v>1161</v>
      </c>
      <c r="F2933" s="404" t="s">
        <v>348</v>
      </c>
      <c r="G2933" s="404"/>
      <c r="H2933" s="295" t="s">
        <v>165</v>
      </c>
      <c r="I2933" s="298">
        <v>1.882E-2</v>
      </c>
      <c r="J2933" s="297" t="s">
        <v>2143</v>
      </c>
      <c r="K2933" s="280" t="s">
        <v>2129</v>
      </c>
      <c r="O2933" s="40"/>
      <c r="P2933" s="40"/>
      <c r="Q2933" s="40"/>
      <c r="R2933" s="40"/>
      <c r="S2933" s="40"/>
      <c r="T2933" s="40"/>
      <c r="U2933" s="40"/>
      <c r="V2933" s="40"/>
      <c r="W2933" s="40"/>
      <c r="X2933" s="40"/>
      <c r="Y2933" s="40"/>
    </row>
    <row r="2934" spans="1:25" ht="15" customHeight="1" x14ac:dyDescent="0.2">
      <c r="A2934" s="40"/>
      <c r="B2934" s="274" t="s">
        <v>347</v>
      </c>
      <c r="C2934" s="296" t="s">
        <v>3594</v>
      </c>
      <c r="D2934" s="274" t="s">
        <v>143</v>
      </c>
      <c r="E2934" s="274" t="s">
        <v>1171</v>
      </c>
      <c r="F2934" s="404" t="s">
        <v>348</v>
      </c>
      <c r="G2934" s="404"/>
      <c r="H2934" s="295" t="s">
        <v>165</v>
      </c>
      <c r="I2934" s="298">
        <v>4.0000000000000003E-5</v>
      </c>
      <c r="J2934" s="297" t="s">
        <v>2139</v>
      </c>
      <c r="K2934" s="280" t="s">
        <v>2117</v>
      </c>
      <c r="O2934" s="40"/>
      <c r="P2934" s="40"/>
      <c r="Q2934" s="40"/>
      <c r="R2934" s="40"/>
      <c r="S2934" s="40"/>
      <c r="T2934" s="40"/>
      <c r="U2934" s="40"/>
      <c r="V2934" s="40"/>
      <c r="W2934" s="40"/>
      <c r="X2934" s="40"/>
      <c r="Y2934" s="40"/>
    </row>
    <row r="2935" spans="1:25" ht="15" customHeight="1" x14ac:dyDescent="0.2">
      <c r="A2935" s="40"/>
      <c r="B2935" s="274" t="s">
        <v>347</v>
      </c>
      <c r="C2935" s="296" t="s">
        <v>4019</v>
      </c>
      <c r="D2935" s="274" t="s">
        <v>143</v>
      </c>
      <c r="E2935" s="274" t="s">
        <v>201</v>
      </c>
      <c r="F2935" s="404" t="s">
        <v>348</v>
      </c>
      <c r="G2935" s="404"/>
      <c r="H2935" s="295" t="s">
        <v>165</v>
      </c>
      <c r="I2935" s="298">
        <v>1</v>
      </c>
      <c r="J2935" s="297" t="s">
        <v>2601</v>
      </c>
      <c r="K2935" s="280" t="s">
        <v>2601</v>
      </c>
      <c r="O2935" s="40"/>
      <c r="P2935" s="40"/>
      <c r="Q2935" s="40"/>
      <c r="R2935" s="40"/>
      <c r="S2935" s="40"/>
      <c r="T2935" s="40"/>
      <c r="U2935" s="40"/>
      <c r="V2935" s="40"/>
      <c r="W2935" s="40"/>
      <c r="X2935" s="40"/>
      <c r="Y2935" s="40"/>
    </row>
    <row r="2936" spans="1:25" ht="15" customHeight="1" x14ac:dyDescent="0.2">
      <c r="A2936" s="40"/>
      <c r="B2936" s="274" t="s">
        <v>347</v>
      </c>
      <c r="C2936" s="296" t="s">
        <v>3636</v>
      </c>
      <c r="D2936" s="274" t="s">
        <v>143</v>
      </c>
      <c r="E2936" s="274" t="s">
        <v>2432</v>
      </c>
      <c r="F2936" s="404" t="s">
        <v>348</v>
      </c>
      <c r="G2936" s="404"/>
      <c r="H2936" s="295" t="s">
        <v>2433</v>
      </c>
      <c r="I2936" s="298">
        <v>1.6000000000000001E-4</v>
      </c>
      <c r="J2936" s="297" t="s">
        <v>3637</v>
      </c>
      <c r="K2936" s="280" t="s">
        <v>2135</v>
      </c>
      <c r="O2936" s="40"/>
      <c r="P2936" s="40"/>
      <c r="Q2936" s="40"/>
      <c r="R2936" s="40"/>
      <c r="S2936" s="40"/>
      <c r="T2936" s="40"/>
      <c r="U2936" s="40"/>
      <c r="V2936" s="40"/>
      <c r="W2936" s="40"/>
      <c r="X2936" s="40"/>
      <c r="Y2936" s="40"/>
    </row>
    <row r="2937" spans="1:25" ht="15" customHeight="1" thickBot="1" x14ac:dyDescent="0.25">
      <c r="A2937" s="40"/>
      <c r="B2937" s="274" t="s">
        <v>347</v>
      </c>
      <c r="C2937" s="296" t="s">
        <v>3646</v>
      </c>
      <c r="D2937" s="274" t="s">
        <v>143</v>
      </c>
      <c r="E2937" s="274" t="s">
        <v>3647</v>
      </c>
      <c r="F2937" s="404" t="s">
        <v>348</v>
      </c>
      <c r="G2937" s="404"/>
      <c r="H2937" s="295" t="s">
        <v>1160</v>
      </c>
      <c r="I2937" s="298">
        <v>1.6000000000000001E-4</v>
      </c>
      <c r="J2937" s="297" t="s">
        <v>3648</v>
      </c>
      <c r="K2937" s="280" t="s">
        <v>2117</v>
      </c>
      <c r="O2937" s="40"/>
      <c r="P2937" s="40"/>
      <c r="Q2937" s="40"/>
      <c r="R2937" s="40"/>
      <c r="S2937" s="40"/>
      <c r="T2937" s="40"/>
      <c r="U2937" s="40"/>
      <c r="V2937" s="40"/>
      <c r="W2937" s="40"/>
      <c r="X2937" s="40"/>
      <c r="Y2937" s="40"/>
    </row>
    <row r="2938" spans="1:25" ht="15" customHeight="1" thickTop="1" x14ac:dyDescent="0.2">
      <c r="A2938" s="40"/>
      <c r="B2938" s="274" t="s">
        <v>347</v>
      </c>
      <c r="C2938" s="296" t="s">
        <v>3616</v>
      </c>
      <c r="D2938" s="274" t="s">
        <v>143</v>
      </c>
      <c r="E2938" s="274" t="s">
        <v>1170</v>
      </c>
      <c r="F2938" s="404" t="s">
        <v>809</v>
      </c>
      <c r="G2938" s="404"/>
      <c r="H2938" s="295" t="s">
        <v>165</v>
      </c>
      <c r="I2938" s="298">
        <v>2.036E-2</v>
      </c>
      <c r="J2938" s="297" t="s">
        <v>1858</v>
      </c>
      <c r="K2938" s="280" t="s">
        <v>2179</v>
      </c>
      <c r="L2938" s="184"/>
      <c r="O2938" s="40"/>
      <c r="P2938" s="40"/>
      <c r="Q2938" s="40"/>
      <c r="R2938" s="40"/>
      <c r="S2938" s="40"/>
      <c r="T2938" s="40"/>
      <c r="U2938" s="40"/>
      <c r="V2938" s="40"/>
      <c r="W2938" s="40"/>
      <c r="X2938" s="40"/>
      <c r="Y2938" s="40"/>
    </row>
    <row r="2939" spans="1:25" ht="15" customHeight="1" x14ac:dyDescent="0.2">
      <c r="A2939" s="40"/>
      <c r="B2939" s="274" t="s">
        <v>347</v>
      </c>
      <c r="C2939" s="296" t="s">
        <v>3606</v>
      </c>
      <c r="D2939" s="274" t="s">
        <v>143</v>
      </c>
      <c r="E2939" s="274" t="s">
        <v>1166</v>
      </c>
      <c r="F2939" s="404" t="s">
        <v>809</v>
      </c>
      <c r="G2939" s="404"/>
      <c r="H2939" s="295" t="s">
        <v>1167</v>
      </c>
      <c r="I2939" s="298">
        <v>8.0000000000000007E-5</v>
      </c>
      <c r="J2939" s="297" t="s">
        <v>2136</v>
      </c>
      <c r="K2939" s="280" t="s">
        <v>2144</v>
      </c>
      <c r="L2939" s="180"/>
      <c r="O2939" s="40"/>
      <c r="P2939" s="40"/>
      <c r="Q2939" s="40"/>
      <c r="R2939" s="40"/>
      <c r="S2939" s="40"/>
      <c r="T2939" s="40"/>
      <c r="U2939" s="40"/>
      <c r="V2939" s="40"/>
      <c r="W2939" s="40"/>
      <c r="X2939" s="40"/>
      <c r="Y2939" s="40"/>
    </row>
    <row r="2940" spans="1:25" ht="15" customHeight="1" x14ac:dyDescent="0.2">
      <c r="A2940" s="40"/>
      <c r="B2940" s="274" t="s">
        <v>347</v>
      </c>
      <c r="C2940" s="296" t="s">
        <v>3596</v>
      </c>
      <c r="D2940" s="274" t="s">
        <v>143</v>
      </c>
      <c r="E2940" s="274" t="s">
        <v>2437</v>
      </c>
      <c r="F2940" s="404" t="s">
        <v>348</v>
      </c>
      <c r="G2940" s="404"/>
      <c r="H2940" s="295" t="s">
        <v>165</v>
      </c>
      <c r="I2940" s="298">
        <v>1.2E-4</v>
      </c>
      <c r="J2940" s="297" t="s">
        <v>3597</v>
      </c>
      <c r="K2940" s="280" t="s">
        <v>2117</v>
      </c>
      <c r="L2940" s="178"/>
      <c r="O2940" s="40"/>
      <c r="P2940" s="40"/>
      <c r="Q2940" s="40"/>
      <c r="R2940" s="40"/>
      <c r="S2940" s="40"/>
      <c r="T2940" s="40"/>
      <c r="U2940" s="40"/>
      <c r="V2940" s="40"/>
      <c r="W2940" s="40"/>
      <c r="X2940" s="40"/>
      <c r="Y2940" s="40"/>
    </row>
    <row r="2941" spans="1:25" ht="15" customHeight="1" x14ac:dyDescent="0.2">
      <c r="A2941" s="40"/>
      <c r="B2941" s="274" t="s">
        <v>347</v>
      </c>
      <c r="C2941" s="296" t="s">
        <v>3604</v>
      </c>
      <c r="D2941" s="274" t="s">
        <v>143</v>
      </c>
      <c r="E2941" s="274" t="s">
        <v>1164</v>
      </c>
      <c r="F2941" s="404" t="s">
        <v>809</v>
      </c>
      <c r="G2941" s="404"/>
      <c r="H2941" s="295" t="s">
        <v>165</v>
      </c>
      <c r="I2941" s="298">
        <v>8.9999999999999998E-4</v>
      </c>
      <c r="J2941" s="297" t="s">
        <v>2145</v>
      </c>
      <c r="K2941" s="280" t="s">
        <v>2135</v>
      </c>
      <c r="L2941" s="182"/>
      <c r="O2941" s="40"/>
      <c r="P2941" s="40"/>
      <c r="Q2941" s="40"/>
      <c r="R2941" s="40"/>
      <c r="S2941" s="40"/>
      <c r="T2941" s="40"/>
      <c r="U2941" s="40"/>
      <c r="V2941" s="40"/>
      <c r="W2941" s="40"/>
      <c r="X2941" s="40"/>
      <c r="Y2941" s="40"/>
    </row>
    <row r="2942" spans="1:25" ht="15" customHeight="1" x14ac:dyDescent="0.2">
      <c r="A2942" s="40"/>
      <c r="B2942" s="274" t="s">
        <v>347</v>
      </c>
      <c r="C2942" s="296" t="s">
        <v>3615</v>
      </c>
      <c r="D2942" s="274" t="s">
        <v>143</v>
      </c>
      <c r="E2942" s="274" t="s">
        <v>2418</v>
      </c>
      <c r="F2942" s="404" t="s">
        <v>586</v>
      </c>
      <c r="G2942" s="404"/>
      <c r="H2942" s="295" t="s">
        <v>578</v>
      </c>
      <c r="I2942" s="298">
        <v>0.2</v>
      </c>
      <c r="J2942" s="297" t="s">
        <v>2419</v>
      </c>
      <c r="K2942" s="280" t="s">
        <v>2602</v>
      </c>
      <c r="L2942" s="281"/>
      <c r="O2942" s="40"/>
      <c r="P2942" s="40"/>
      <c r="Q2942" s="40"/>
      <c r="R2942" s="40"/>
      <c r="S2942" s="40"/>
      <c r="T2942" s="40"/>
      <c r="U2942" s="40"/>
      <c r="V2942" s="40"/>
      <c r="W2942" s="40"/>
      <c r="X2942" s="40"/>
      <c r="Y2942" s="40"/>
    </row>
    <row r="2943" spans="1:25" ht="15" customHeight="1" x14ac:dyDescent="0.2">
      <c r="A2943" s="40"/>
      <c r="B2943" s="274" t="s">
        <v>347</v>
      </c>
      <c r="C2943" s="296" t="s">
        <v>3598</v>
      </c>
      <c r="D2943" s="274" t="s">
        <v>143</v>
      </c>
      <c r="E2943" s="274" t="s">
        <v>1159</v>
      </c>
      <c r="F2943" s="404" t="s">
        <v>348</v>
      </c>
      <c r="G2943" s="404"/>
      <c r="H2943" s="295" t="s">
        <v>165</v>
      </c>
      <c r="I2943" s="298">
        <v>2.9999999999999997E-4</v>
      </c>
      <c r="J2943" s="297" t="s">
        <v>3599</v>
      </c>
      <c r="K2943" s="280" t="s">
        <v>2137</v>
      </c>
      <c r="L2943" s="281"/>
      <c r="O2943" s="40"/>
      <c r="P2943" s="40"/>
      <c r="Q2943" s="40"/>
      <c r="R2943" s="40"/>
      <c r="S2943" s="40"/>
      <c r="T2943" s="40"/>
      <c r="U2943" s="40"/>
      <c r="V2943" s="40"/>
      <c r="W2943" s="40"/>
      <c r="X2943" s="40"/>
      <c r="Y2943" s="40"/>
    </row>
    <row r="2944" spans="1:25" ht="15" customHeight="1" x14ac:dyDescent="0.2">
      <c r="A2944" s="40"/>
      <c r="B2944" s="274" t="s">
        <v>347</v>
      </c>
      <c r="C2944" s="296" t="s">
        <v>3587</v>
      </c>
      <c r="D2944" s="274" t="s">
        <v>143</v>
      </c>
      <c r="E2944" s="274" t="s">
        <v>2436</v>
      </c>
      <c r="F2944" s="404" t="s">
        <v>348</v>
      </c>
      <c r="G2944" s="404"/>
      <c r="H2944" s="295" t="s">
        <v>165</v>
      </c>
      <c r="I2944" s="298">
        <v>4.0000000000000003E-5</v>
      </c>
      <c r="J2944" s="297" t="s">
        <v>3588</v>
      </c>
      <c r="K2944" s="280" t="s">
        <v>2117</v>
      </c>
      <c r="L2944" s="281"/>
      <c r="O2944" s="40"/>
      <c r="P2944" s="40"/>
      <c r="Q2944" s="40"/>
      <c r="R2944" s="40"/>
      <c r="S2944" s="40"/>
      <c r="T2944" s="40"/>
      <c r="U2944" s="40"/>
      <c r="V2944" s="40"/>
      <c r="W2944" s="40"/>
      <c r="X2944" s="40"/>
      <c r="Y2944" s="40"/>
    </row>
    <row r="2945" spans="1:25" ht="15" customHeight="1" x14ac:dyDescent="0.2">
      <c r="A2945" s="40"/>
      <c r="B2945" s="274" t="s">
        <v>347</v>
      </c>
      <c r="C2945" s="296" t="s">
        <v>3631</v>
      </c>
      <c r="D2945" s="274" t="s">
        <v>143</v>
      </c>
      <c r="E2945" s="274" t="s">
        <v>2435</v>
      </c>
      <c r="F2945" s="404" t="s">
        <v>348</v>
      </c>
      <c r="G2945" s="404"/>
      <c r="H2945" s="295" t="s">
        <v>165</v>
      </c>
      <c r="I2945" s="298">
        <v>4.0000000000000003E-5</v>
      </c>
      <c r="J2945" s="297" t="s">
        <v>2122</v>
      </c>
      <c r="K2945" s="280" t="s">
        <v>2117</v>
      </c>
      <c r="L2945" s="281"/>
      <c r="O2945" s="40"/>
      <c r="P2945" s="40"/>
      <c r="Q2945" s="40"/>
      <c r="R2945" s="40"/>
      <c r="S2945" s="40"/>
      <c r="T2945" s="40"/>
      <c r="U2945" s="40"/>
      <c r="V2945" s="40"/>
      <c r="W2945" s="40"/>
      <c r="X2945" s="40"/>
      <c r="Y2945" s="40"/>
    </row>
    <row r="2946" spans="1:25" ht="15" customHeight="1" x14ac:dyDescent="0.2">
      <c r="A2946" s="40"/>
      <c r="B2946" s="274" t="s">
        <v>347</v>
      </c>
      <c r="C2946" s="296" t="s">
        <v>3601</v>
      </c>
      <c r="D2946" s="274" t="s">
        <v>143</v>
      </c>
      <c r="E2946" s="274" t="s">
        <v>1165</v>
      </c>
      <c r="F2946" s="404" t="s">
        <v>348</v>
      </c>
      <c r="G2946" s="404"/>
      <c r="H2946" s="295" t="s">
        <v>165</v>
      </c>
      <c r="I2946" s="298">
        <v>8.9999999999999998E-4</v>
      </c>
      <c r="J2946" s="297" t="s">
        <v>3602</v>
      </c>
      <c r="K2946" s="280" t="s">
        <v>2184</v>
      </c>
      <c r="L2946" s="281"/>
      <c r="O2946" s="40"/>
      <c r="P2946" s="40"/>
      <c r="Q2946" s="40"/>
      <c r="R2946" s="40"/>
      <c r="S2946" s="40"/>
      <c r="T2946" s="40"/>
      <c r="U2946" s="40"/>
      <c r="V2946" s="40"/>
      <c r="W2946" s="40"/>
      <c r="X2946" s="40"/>
      <c r="Y2946" s="40"/>
    </row>
    <row r="2947" spans="1:25" ht="15" customHeight="1" x14ac:dyDescent="0.2">
      <c r="A2947" s="40"/>
      <c r="B2947" s="274" t="s">
        <v>347</v>
      </c>
      <c r="C2947" s="296" t="s">
        <v>3634</v>
      </c>
      <c r="D2947" s="274" t="s">
        <v>143</v>
      </c>
      <c r="E2947" s="274" t="s">
        <v>1168</v>
      </c>
      <c r="F2947" s="404" t="s">
        <v>348</v>
      </c>
      <c r="G2947" s="404"/>
      <c r="H2947" s="295" t="s">
        <v>165</v>
      </c>
      <c r="I2947" s="298">
        <v>8.9999999999999998E-4</v>
      </c>
      <c r="J2947" s="297" t="s">
        <v>2138</v>
      </c>
      <c r="K2947" s="280" t="s">
        <v>2117</v>
      </c>
      <c r="L2947" s="281"/>
      <c r="O2947" s="40"/>
      <c r="P2947" s="40"/>
      <c r="Q2947" s="40"/>
      <c r="R2947" s="40"/>
      <c r="S2947" s="40"/>
      <c r="T2947" s="40"/>
      <c r="U2947" s="40"/>
      <c r="V2947" s="40"/>
      <c r="W2947" s="40"/>
      <c r="X2947" s="40"/>
      <c r="Y2947" s="40"/>
    </row>
    <row r="2948" spans="1:25" ht="15" customHeight="1" x14ac:dyDescent="0.2">
      <c r="A2948" s="40"/>
      <c r="B2948" s="274" t="s">
        <v>347</v>
      </c>
      <c r="C2948" s="296" t="s">
        <v>3635</v>
      </c>
      <c r="D2948" s="274" t="s">
        <v>143</v>
      </c>
      <c r="E2948" s="274" t="s">
        <v>1169</v>
      </c>
      <c r="F2948" s="404" t="s">
        <v>348</v>
      </c>
      <c r="G2948" s="404"/>
      <c r="H2948" s="295" t="s">
        <v>165</v>
      </c>
      <c r="I2948" s="298">
        <v>3.6000000000000002E-4</v>
      </c>
      <c r="J2948" s="297" t="s">
        <v>1868</v>
      </c>
      <c r="K2948" s="280" t="s">
        <v>2117</v>
      </c>
      <c r="L2948" s="281"/>
      <c r="O2948" s="40"/>
      <c r="P2948" s="40"/>
      <c r="Q2948" s="40"/>
      <c r="R2948" s="40"/>
      <c r="S2948" s="40"/>
      <c r="T2948" s="40"/>
      <c r="U2948" s="40"/>
      <c r="V2948" s="40"/>
      <c r="W2948" s="40"/>
      <c r="X2948" s="40"/>
      <c r="Y2948" s="40"/>
    </row>
    <row r="2949" spans="1:25" ht="15" customHeight="1" x14ac:dyDescent="0.2">
      <c r="A2949" s="40"/>
      <c r="B2949" s="274" t="s">
        <v>347</v>
      </c>
      <c r="C2949" s="296" t="s">
        <v>3613</v>
      </c>
      <c r="D2949" s="274" t="s">
        <v>143</v>
      </c>
      <c r="E2949" s="274" t="s">
        <v>1163</v>
      </c>
      <c r="F2949" s="404" t="s">
        <v>348</v>
      </c>
      <c r="G2949" s="404"/>
      <c r="H2949" s="295" t="s">
        <v>165</v>
      </c>
      <c r="I2949" s="298">
        <v>2.0000000000000002E-5</v>
      </c>
      <c r="J2949" s="297" t="s">
        <v>3614</v>
      </c>
      <c r="K2949" s="280" t="s">
        <v>2117</v>
      </c>
      <c r="L2949" s="281"/>
      <c r="O2949" s="40"/>
      <c r="P2949" s="40"/>
      <c r="Q2949" s="40"/>
      <c r="R2949" s="40"/>
      <c r="S2949" s="40"/>
      <c r="T2949" s="40"/>
      <c r="U2949" s="40"/>
      <c r="V2949" s="40"/>
      <c r="W2949" s="40"/>
      <c r="X2949" s="40"/>
      <c r="Y2949" s="40"/>
    </row>
    <row r="2950" spans="1:25" ht="15" customHeight="1" x14ac:dyDescent="0.2">
      <c r="A2950" s="40"/>
      <c r="B2950" s="274" t="s">
        <v>347</v>
      </c>
      <c r="C2950" s="296" t="s">
        <v>3626</v>
      </c>
      <c r="D2950" s="274" t="s">
        <v>143</v>
      </c>
      <c r="E2950" s="274" t="s">
        <v>2434</v>
      </c>
      <c r="F2950" s="404" t="s">
        <v>348</v>
      </c>
      <c r="G2950" s="404"/>
      <c r="H2950" s="295" t="s">
        <v>2433</v>
      </c>
      <c r="I2950" s="298">
        <v>4.6000000000000001E-4</v>
      </c>
      <c r="J2950" s="297" t="s">
        <v>3627</v>
      </c>
      <c r="K2950" s="280" t="s">
        <v>2117</v>
      </c>
      <c r="L2950" s="281"/>
      <c r="O2950" s="40"/>
      <c r="P2950" s="40"/>
      <c r="Q2950" s="40"/>
      <c r="R2950" s="40"/>
      <c r="S2950" s="40"/>
      <c r="T2950" s="40"/>
      <c r="U2950" s="40"/>
      <c r="V2950" s="40"/>
      <c r="W2950" s="40"/>
      <c r="X2950" s="40"/>
      <c r="Y2950" s="40"/>
    </row>
    <row r="2951" spans="1:25" ht="15" customHeight="1" x14ac:dyDescent="0.2">
      <c r="A2951" s="40"/>
      <c r="B2951" s="274" t="s">
        <v>347</v>
      </c>
      <c r="C2951" s="296" t="s">
        <v>3583</v>
      </c>
      <c r="D2951" s="274" t="s">
        <v>143</v>
      </c>
      <c r="E2951" s="274" t="s">
        <v>1158</v>
      </c>
      <c r="F2951" s="404" t="s">
        <v>348</v>
      </c>
      <c r="G2951" s="404"/>
      <c r="H2951" s="295" t="s">
        <v>165</v>
      </c>
      <c r="I2951" s="298">
        <v>2.036E-2</v>
      </c>
      <c r="J2951" s="297" t="s">
        <v>1850</v>
      </c>
      <c r="K2951" s="280" t="s">
        <v>2130</v>
      </c>
      <c r="L2951" s="281"/>
      <c r="O2951" s="40"/>
      <c r="P2951" s="40"/>
      <c r="Q2951" s="40"/>
      <c r="R2951" s="40"/>
      <c r="S2951" s="40"/>
      <c r="T2951" s="40"/>
      <c r="U2951" s="40"/>
      <c r="V2951" s="40"/>
      <c r="W2951" s="40"/>
      <c r="X2951" s="40"/>
      <c r="Y2951" s="40"/>
    </row>
    <row r="2952" spans="1:25" ht="15" customHeight="1" x14ac:dyDescent="0.2">
      <c r="A2952" s="40"/>
      <c r="B2952" s="274" t="s">
        <v>347</v>
      </c>
      <c r="C2952" s="296" t="s">
        <v>3586</v>
      </c>
      <c r="D2952" s="274" t="s">
        <v>143</v>
      </c>
      <c r="E2952" s="274" t="s">
        <v>1162</v>
      </c>
      <c r="F2952" s="404" t="s">
        <v>348</v>
      </c>
      <c r="G2952" s="404"/>
      <c r="H2952" s="295" t="s">
        <v>165</v>
      </c>
      <c r="I2952" s="298">
        <v>6.0000000000000002E-5</v>
      </c>
      <c r="J2952" s="297" t="s">
        <v>2140</v>
      </c>
      <c r="K2952" s="280" t="s">
        <v>2117</v>
      </c>
      <c r="L2952" s="281"/>
      <c r="O2952" s="40"/>
      <c r="P2952" s="40"/>
      <c r="Q2952" s="40"/>
      <c r="R2952" s="40"/>
      <c r="S2952" s="40"/>
      <c r="T2952" s="40"/>
      <c r="U2952" s="40"/>
      <c r="V2952" s="40"/>
      <c r="W2952" s="40"/>
      <c r="X2952" s="40"/>
      <c r="Y2952" s="40"/>
    </row>
    <row r="2953" spans="1:25" ht="15" customHeight="1" x14ac:dyDescent="0.2">
      <c r="A2953" s="40"/>
      <c r="B2953" s="275"/>
      <c r="C2953" s="275"/>
      <c r="D2953" s="275"/>
      <c r="E2953" s="275"/>
      <c r="F2953" s="275" t="s">
        <v>331</v>
      </c>
      <c r="G2953" s="302">
        <v>2.72</v>
      </c>
      <c r="H2953" s="275" t="s">
        <v>332</v>
      </c>
      <c r="I2953" s="302">
        <v>0</v>
      </c>
      <c r="J2953" s="275" t="s">
        <v>333</v>
      </c>
      <c r="K2953" s="302">
        <v>2.72</v>
      </c>
      <c r="L2953" s="281"/>
      <c r="O2953" s="40"/>
      <c r="P2953" s="40"/>
      <c r="Q2953" s="40"/>
      <c r="R2953" s="40"/>
      <c r="S2953" s="40"/>
      <c r="T2953" s="40"/>
      <c r="U2953" s="40"/>
      <c r="V2953" s="40"/>
      <c r="W2953" s="40"/>
      <c r="X2953" s="40"/>
      <c r="Y2953" s="40"/>
    </row>
    <row r="2954" spans="1:25" ht="15" customHeight="1" thickBot="1" x14ac:dyDescent="0.25">
      <c r="A2954" s="40"/>
      <c r="B2954" s="275"/>
      <c r="C2954" s="275"/>
      <c r="D2954" s="275"/>
      <c r="E2954" s="275"/>
      <c r="F2954" s="275" t="s">
        <v>334</v>
      </c>
      <c r="G2954" s="302">
        <v>3.71</v>
      </c>
      <c r="H2954" s="275"/>
      <c r="I2954" s="409" t="s">
        <v>335</v>
      </c>
      <c r="J2954" s="409"/>
      <c r="K2954" s="302">
        <v>21.56</v>
      </c>
      <c r="L2954" s="281"/>
      <c r="O2954" s="40"/>
      <c r="P2954" s="40"/>
      <c r="Q2954" s="40"/>
      <c r="R2954" s="40"/>
      <c r="S2954" s="40"/>
      <c r="T2954" s="40"/>
      <c r="U2954" s="40"/>
      <c r="V2954" s="40"/>
      <c r="W2954" s="40"/>
      <c r="X2954" s="40"/>
      <c r="Y2954" s="40"/>
    </row>
    <row r="2955" spans="1:25" ht="15" customHeight="1" thickTop="1" x14ac:dyDescent="0.2">
      <c r="A2955" s="40"/>
      <c r="B2955" s="289"/>
      <c r="C2955" s="289"/>
      <c r="D2955" s="289"/>
      <c r="E2955" s="289"/>
      <c r="F2955" s="289"/>
      <c r="G2955" s="289"/>
      <c r="H2955" s="289"/>
      <c r="I2955" s="289"/>
      <c r="J2955" s="289"/>
      <c r="K2955" s="289"/>
      <c r="L2955" s="289"/>
      <c r="O2955" s="40"/>
      <c r="P2955" s="40"/>
      <c r="Q2955" s="40"/>
      <c r="R2955" s="40"/>
      <c r="S2955" s="40"/>
      <c r="T2955" s="40"/>
      <c r="U2955" s="40"/>
      <c r="V2955" s="40"/>
      <c r="W2955" s="40"/>
      <c r="X2955" s="40"/>
      <c r="Y2955" s="40"/>
    </row>
    <row r="2956" spans="1:25" ht="15" customHeight="1" x14ac:dyDescent="0.2">
      <c r="A2956" s="40"/>
      <c r="B2956" s="276" t="s">
        <v>2893</v>
      </c>
      <c r="C2956" s="277" t="s">
        <v>28</v>
      </c>
      <c r="D2956" s="276" t="s">
        <v>29</v>
      </c>
      <c r="E2956" s="276" t="s">
        <v>30</v>
      </c>
      <c r="F2956" s="405" t="s">
        <v>318</v>
      </c>
      <c r="G2956" s="405"/>
      <c r="H2956" s="284" t="s">
        <v>31</v>
      </c>
      <c r="I2956" s="277" t="s">
        <v>32</v>
      </c>
      <c r="J2956" s="277" t="s">
        <v>2407</v>
      </c>
      <c r="K2956" s="277" t="s">
        <v>33</v>
      </c>
      <c r="L2956" s="277" t="s">
        <v>35</v>
      </c>
      <c r="O2956" s="40"/>
      <c r="P2956" s="40"/>
      <c r="Q2956" s="40"/>
      <c r="R2956" s="40"/>
      <c r="S2956" s="40"/>
      <c r="T2956" s="40"/>
      <c r="U2956" s="40"/>
      <c r="V2956" s="40"/>
      <c r="W2956" s="40"/>
      <c r="X2956" s="40"/>
      <c r="Y2956" s="40"/>
    </row>
    <row r="2957" spans="1:25" ht="15" customHeight="1" x14ac:dyDescent="0.2">
      <c r="A2957" s="40"/>
      <c r="B2957" s="273" t="s">
        <v>319</v>
      </c>
      <c r="C2957" s="286" t="s">
        <v>198</v>
      </c>
      <c r="D2957" s="273" t="s">
        <v>40</v>
      </c>
      <c r="E2957" s="273" t="s">
        <v>199</v>
      </c>
      <c r="F2957" s="403" t="s">
        <v>353</v>
      </c>
      <c r="G2957" s="403"/>
      <c r="H2957" s="285" t="s">
        <v>44</v>
      </c>
      <c r="I2957" s="288">
        <v>1</v>
      </c>
      <c r="J2957" s="287"/>
      <c r="K2957" s="287">
        <v>311.62</v>
      </c>
      <c r="L2957" s="287">
        <v>311.62</v>
      </c>
      <c r="O2957" s="40"/>
      <c r="P2957" s="40"/>
      <c r="Q2957" s="40"/>
      <c r="R2957" s="40"/>
      <c r="S2957" s="40"/>
      <c r="T2957" s="40"/>
      <c r="U2957" s="40"/>
      <c r="V2957" s="40"/>
      <c r="W2957" s="40"/>
      <c r="X2957" s="40"/>
      <c r="Y2957" s="40"/>
    </row>
    <row r="2958" spans="1:25" ht="15" customHeight="1" x14ac:dyDescent="0.2">
      <c r="A2958" s="40"/>
      <c r="B2958" s="278" t="s">
        <v>321</v>
      </c>
      <c r="C2958" s="291" t="s">
        <v>371</v>
      </c>
      <c r="D2958" s="278" t="s">
        <v>40</v>
      </c>
      <c r="E2958" s="278" t="s">
        <v>372</v>
      </c>
      <c r="F2958" s="407" t="s">
        <v>324</v>
      </c>
      <c r="G2958" s="407"/>
      <c r="H2958" s="290" t="s">
        <v>325</v>
      </c>
      <c r="I2958" s="294">
        <v>0.45739999999999997</v>
      </c>
      <c r="J2958" s="294">
        <v>0</v>
      </c>
      <c r="K2958" s="292">
        <v>29.16</v>
      </c>
      <c r="L2958" s="292">
        <v>13.33</v>
      </c>
      <c r="O2958" s="40"/>
      <c r="P2958" s="40"/>
      <c r="Q2958" s="40"/>
      <c r="R2958" s="40"/>
      <c r="S2958" s="40"/>
      <c r="T2958" s="40"/>
      <c r="U2958" s="40"/>
      <c r="V2958" s="40"/>
      <c r="W2958" s="40"/>
      <c r="X2958" s="40"/>
      <c r="Y2958" s="40"/>
    </row>
    <row r="2959" spans="1:25" ht="15" customHeight="1" x14ac:dyDescent="0.2">
      <c r="A2959" s="40"/>
      <c r="B2959" s="278" t="s">
        <v>321</v>
      </c>
      <c r="C2959" s="291" t="s">
        <v>369</v>
      </c>
      <c r="D2959" s="278" t="s">
        <v>40</v>
      </c>
      <c r="E2959" s="278" t="s">
        <v>370</v>
      </c>
      <c r="F2959" s="407" t="s">
        <v>324</v>
      </c>
      <c r="G2959" s="407"/>
      <c r="H2959" s="290" t="s">
        <v>325</v>
      </c>
      <c r="I2959" s="294">
        <v>0.45739999999999997</v>
      </c>
      <c r="J2959" s="294">
        <v>0</v>
      </c>
      <c r="K2959" s="292">
        <v>23.75</v>
      </c>
      <c r="L2959" s="292">
        <v>10.86</v>
      </c>
      <c r="O2959" s="40"/>
      <c r="P2959" s="40"/>
      <c r="Q2959" s="40"/>
      <c r="R2959" s="40"/>
      <c r="S2959" s="40"/>
      <c r="T2959" s="40"/>
      <c r="U2959" s="40"/>
      <c r="V2959" s="40"/>
      <c r="W2959" s="40"/>
      <c r="X2959" s="40"/>
      <c r="Y2959" s="40"/>
    </row>
    <row r="2960" spans="1:25" ht="15" customHeight="1" x14ac:dyDescent="0.2">
      <c r="A2960" s="40"/>
      <c r="B2960" s="274" t="s">
        <v>347</v>
      </c>
      <c r="C2960" s="296" t="s">
        <v>738</v>
      </c>
      <c r="D2960" s="274" t="s">
        <v>40</v>
      </c>
      <c r="E2960" s="274" t="s">
        <v>739</v>
      </c>
      <c r="F2960" s="404" t="s">
        <v>348</v>
      </c>
      <c r="G2960" s="404"/>
      <c r="H2960" s="295" t="s">
        <v>44</v>
      </c>
      <c r="I2960" s="298">
        <v>2</v>
      </c>
      <c r="J2960" s="298">
        <v>0</v>
      </c>
      <c r="K2960" s="297">
        <v>0.64</v>
      </c>
      <c r="L2960" s="297">
        <v>1.28</v>
      </c>
      <c r="O2960" s="40"/>
      <c r="P2960" s="40"/>
      <c r="Q2960" s="40"/>
      <c r="R2960" s="40"/>
      <c r="S2960" s="40"/>
      <c r="T2960" s="40"/>
      <c r="U2960" s="40"/>
      <c r="V2960" s="40"/>
      <c r="W2960" s="40"/>
      <c r="X2960" s="40"/>
      <c r="Y2960" s="40"/>
    </row>
    <row r="2961" spans="1:25" ht="15" customHeight="1" x14ac:dyDescent="0.2">
      <c r="A2961" s="40"/>
      <c r="B2961" s="274" t="s">
        <v>347</v>
      </c>
      <c r="C2961" s="296" t="s">
        <v>740</v>
      </c>
      <c r="D2961" s="274" t="s">
        <v>40</v>
      </c>
      <c r="E2961" s="274" t="s">
        <v>741</v>
      </c>
      <c r="F2961" s="404" t="s">
        <v>348</v>
      </c>
      <c r="G2961" s="404"/>
      <c r="H2961" s="295" t="s">
        <v>44</v>
      </c>
      <c r="I2961" s="298">
        <v>1</v>
      </c>
      <c r="J2961" s="298">
        <v>0</v>
      </c>
      <c r="K2961" s="297">
        <v>286.14999999999998</v>
      </c>
      <c r="L2961" s="297">
        <v>286.14999999999998</v>
      </c>
      <c r="O2961" s="40"/>
      <c r="P2961" s="40"/>
      <c r="Q2961" s="40"/>
      <c r="R2961" s="40"/>
      <c r="S2961" s="40"/>
      <c r="T2961" s="40"/>
      <c r="U2961" s="40"/>
      <c r="V2961" s="40"/>
      <c r="W2961" s="40"/>
      <c r="X2961" s="40"/>
      <c r="Y2961" s="40"/>
    </row>
    <row r="2962" spans="1:25" ht="15" customHeight="1" x14ac:dyDescent="0.2">
      <c r="A2962" s="40"/>
      <c r="B2962" s="275"/>
      <c r="C2962" s="275"/>
      <c r="D2962" s="275"/>
      <c r="E2962" s="275"/>
      <c r="F2962" s="275"/>
      <c r="G2962" s="275" t="s">
        <v>331</v>
      </c>
      <c r="H2962" s="302">
        <v>19.47</v>
      </c>
      <c r="I2962" s="275" t="s">
        <v>332</v>
      </c>
      <c r="J2962" s="302">
        <v>0</v>
      </c>
      <c r="K2962" s="275" t="s">
        <v>333</v>
      </c>
      <c r="L2962" s="302">
        <v>19.47</v>
      </c>
      <c r="O2962" s="40"/>
      <c r="P2962" s="40"/>
      <c r="Q2962" s="40"/>
      <c r="R2962" s="40"/>
      <c r="S2962" s="40"/>
      <c r="T2962" s="40"/>
      <c r="U2962" s="40"/>
      <c r="V2962" s="40"/>
      <c r="W2962" s="40"/>
      <c r="X2962" s="40"/>
      <c r="Y2962" s="40"/>
    </row>
    <row r="2963" spans="1:25" ht="15" customHeight="1" thickBot="1" x14ac:dyDescent="0.25">
      <c r="A2963" s="40"/>
      <c r="B2963" s="275"/>
      <c r="C2963" s="275"/>
      <c r="D2963" s="275"/>
      <c r="E2963" s="275"/>
      <c r="F2963" s="275"/>
      <c r="G2963" s="275" t="s">
        <v>334</v>
      </c>
      <c r="H2963" s="302">
        <v>64.84</v>
      </c>
      <c r="I2963" s="409"/>
      <c r="J2963" s="409" t="s">
        <v>335</v>
      </c>
      <c r="K2963" s="275"/>
      <c r="L2963" s="302">
        <v>376.46</v>
      </c>
      <c r="O2963" s="40"/>
      <c r="P2963" s="40"/>
      <c r="Q2963" s="40"/>
      <c r="R2963" s="40"/>
      <c r="S2963" s="40"/>
      <c r="T2963" s="40"/>
      <c r="U2963" s="40"/>
      <c r="V2963" s="40"/>
      <c r="W2963" s="40"/>
      <c r="X2963" s="40"/>
      <c r="Y2963" s="40"/>
    </row>
    <row r="2964" spans="1:25" ht="15" customHeight="1" thickTop="1" x14ac:dyDescent="0.2">
      <c r="A2964" s="40"/>
      <c r="B2964" s="289"/>
      <c r="C2964" s="289"/>
      <c r="D2964" s="289"/>
      <c r="E2964" s="289"/>
      <c r="F2964" s="289"/>
      <c r="G2964" s="289"/>
      <c r="H2964" s="289"/>
      <c r="I2964" s="289"/>
      <c r="J2964" s="289"/>
      <c r="K2964" s="289"/>
      <c r="L2964" s="289"/>
      <c r="O2964" s="40"/>
      <c r="P2964" s="40"/>
      <c r="Q2964" s="40"/>
      <c r="R2964" s="40"/>
      <c r="S2964" s="40"/>
      <c r="T2964" s="40"/>
      <c r="U2964" s="40"/>
      <c r="V2964" s="40"/>
      <c r="W2964" s="40"/>
      <c r="X2964" s="40"/>
      <c r="Y2964" s="40"/>
    </row>
    <row r="2965" spans="1:25" ht="15" customHeight="1" x14ac:dyDescent="0.2">
      <c r="A2965" s="40"/>
      <c r="B2965" s="276" t="s">
        <v>2894</v>
      </c>
      <c r="C2965" s="277" t="s">
        <v>28</v>
      </c>
      <c r="D2965" s="276" t="s">
        <v>29</v>
      </c>
      <c r="E2965" s="276" t="s">
        <v>30</v>
      </c>
      <c r="F2965" s="405" t="s">
        <v>318</v>
      </c>
      <c r="G2965" s="405"/>
      <c r="H2965" s="284" t="s">
        <v>31</v>
      </c>
      <c r="I2965" s="277" t="s">
        <v>32</v>
      </c>
      <c r="J2965" s="277" t="s">
        <v>33</v>
      </c>
      <c r="K2965" s="277" t="s">
        <v>35</v>
      </c>
      <c r="L2965" s="281"/>
      <c r="O2965" s="40"/>
      <c r="P2965" s="40"/>
      <c r="Q2965" s="40"/>
      <c r="R2965" s="40"/>
      <c r="S2965" s="40"/>
      <c r="T2965" s="40"/>
      <c r="U2965" s="40"/>
      <c r="V2965" s="40"/>
      <c r="W2965" s="40"/>
      <c r="X2965" s="40"/>
      <c r="Y2965" s="40"/>
    </row>
    <row r="2966" spans="1:25" ht="15" customHeight="1" x14ac:dyDescent="0.2">
      <c r="A2966" s="40"/>
      <c r="B2966" s="273" t="s">
        <v>319</v>
      </c>
      <c r="C2966" s="286" t="s">
        <v>1586</v>
      </c>
      <c r="D2966" s="273" t="s">
        <v>143</v>
      </c>
      <c r="E2966" s="273" t="s">
        <v>1587</v>
      </c>
      <c r="F2966" s="403" t="s">
        <v>737</v>
      </c>
      <c r="G2966" s="403"/>
      <c r="H2966" s="285" t="s">
        <v>165</v>
      </c>
      <c r="I2966" s="288">
        <v>1</v>
      </c>
      <c r="J2966" s="287">
        <v>16.489999999999998</v>
      </c>
      <c r="K2966" s="287">
        <v>16.489999999999998</v>
      </c>
      <c r="L2966" s="281"/>
      <c r="O2966" s="40"/>
      <c r="P2966" s="40"/>
      <c r="Q2966" s="40"/>
      <c r="R2966" s="40"/>
      <c r="S2966" s="40"/>
      <c r="T2966" s="40"/>
      <c r="U2966" s="40"/>
      <c r="V2966" s="40"/>
      <c r="W2966" s="40"/>
      <c r="X2966" s="40"/>
      <c r="Y2966" s="40"/>
    </row>
    <row r="2967" spans="1:25" ht="15" customHeight="1" x14ac:dyDescent="0.2">
      <c r="A2967" s="40"/>
      <c r="B2967" s="276" t="s">
        <v>27</v>
      </c>
      <c r="C2967" s="277" t="s">
        <v>28</v>
      </c>
      <c r="D2967" s="276" t="s">
        <v>29</v>
      </c>
      <c r="E2967" s="276" t="s">
        <v>30</v>
      </c>
      <c r="F2967" s="405" t="s">
        <v>318</v>
      </c>
      <c r="G2967" s="406"/>
      <c r="H2967" s="284" t="s">
        <v>31</v>
      </c>
      <c r="I2967" s="277" t="s">
        <v>32</v>
      </c>
      <c r="J2967" s="277" t="s">
        <v>33</v>
      </c>
      <c r="K2967" s="277" t="s">
        <v>35</v>
      </c>
      <c r="L2967" s="281"/>
      <c r="O2967" s="40"/>
      <c r="P2967" s="40"/>
      <c r="Q2967" s="40"/>
      <c r="R2967" s="40"/>
      <c r="S2967" s="40"/>
      <c r="T2967" s="40"/>
      <c r="U2967" s="40"/>
      <c r="V2967" s="40"/>
      <c r="W2967" s="40"/>
      <c r="X2967" s="40"/>
      <c r="Y2967" s="40"/>
    </row>
    <row r="2968" spans="1:25" ht="15" customHeight="1" x14ac:dyDescent="0.2">
      <c r="A2968" s="40"/>
      <c r="B2968" s="274" t="s">
        <v>347</v>
      </c>
      <c r="C2968" s="296" t="s">
        <v>4020</v>
      </c>
      <c r="D2968" s="274" t="s">
        <v>143</v>
      </c>
      <c r="E2968" s="274" t="s">
        <v>1587</v>
      </c>
      <c r="F2968" s="404" t="s">
        <v>348</v>
      </c>
      <c r="G2968" s="404"/>
      <c r="H2968" s="295" t="s">
        <v>165</v>
      </c>
      <c r="I2968" s="298">
        <v>1</v>
      </c>
      <c r="J2968" s="297" t="s">
        <v>2603</v>
      </c>
      <c r="K2968" s="280" t="s">
        <v>2603</v>
      </c>
      <c r="L2968" s="281"/>
      <c r="O2968" s="40"/>
      <c r="P2968" s="40"/>
      <c r="Q2968" s="40"/>
      <c r="R2968" s="40"/>
      <c r="S2968" s="40"/>
      <c r="T2968" s="40"/>
      <c r="U2968" s="40"/>
      <c r="V2968" s="40"/>
      <c r="W2968" s="40"/>
      <c r="X2968" s="40"/>
      <c r="Y2968" s="40"/>
    </row>
    <row r="2969" spans="1:25" ht="15" customHeight="1" x14ac:dyDescent="0.2">
      <c r="A2969" s="40"/>
      <c r="B2969" s="278" t="s">
        <v>319</v>
      </c>
      <c r="C2969" s="291" t="s">
        <v>575</v>
      </c>
      <c r="D2969" s="278" t="s">
        <v>143</v>
      </c>
      <c r="E2969" s="278" t="s">
        <v>576</v>
      </c>
      <c r="F2969" s="407" t="s">
        <v>577</v>
      </c>
      <c r="G2969" s="407"/>
      <c r="H2969" s="290" t="s">
        <v>578</v>
      </c>
      <c r="I2969" s="294">
        <v>0.2</v>
      </c>
      <c r="J2969" s="292" t="s">
        <v>3684</v>
      </c>
      <c r="K2969" s="293" t="s">
        <v>3826</v>
      </c>
      <c r="L2969" s="281"/>
      <c r="O2969" s="40"/>
      <c r="P2969" s="40"/>
      <c r="Q2969" s="40"/>
      <c r="R2969" s="40"/>
      <c r="S2969" s="40"/>
      <c r="T2969" s="40"/>
      <c r="U2969" s="40"/>
      <c r="V2969" s="40"/>
      <c r="W2969" s="40"/>
      <c r="X2969" s="40"/>
      <c r="Y2969" s="40"/>
    </row>
    <row r="2970" spans="1:25" ht="15" customHeight="1" x14ac:dyDescent="0.2">
      <c r="A2970" s="40"/>
      <c r="B2970" s="274" t="s">
        <v>347</v>
      </c>
      <c r="C2970" s="296" t="s">
        <v>3615</v>
      </c>
      <c r="D2970" s="274" t="s">
        <v>143</v>
      </c>
      <c r="E2970" s="274" t="s">
        <v>2418</v>
      </c>
      <c r="F2970" s="404" t="s">
        <v>586</v>
      </c>
      <c r="G2970" s="404"/>
      <c r="H2970" s="295" t="s">
        <v>578</v>
      </c>
      <c r="I2970" s="298">
        <v>0.2</v>
      </c>
      <c r="J2970" s="297" t="s">
        <v>2419</v>
      </c>
      <c r="K2970" s="280" t="s">
        <v>2602</v>
      </c>
      <c r="L2970" s="281"/>
      <c r="O2970" s="40"/>
      <c r="P2970" s="40"/>
      <c r="Q2970" s="40"/>
      <c r="R2970" s="40"/>
      <c r="S2970" s="40"/>
      <c r="T2970" s="40"/>
      <c r="U2970" s="40"/>
      <c r="V2970" s="40"/>
      <c r="W2970" s="40"/>
      <c r="X2970" s="40"/>
      <c r="Y2970" s="40"/>
    </row>
    <row r="2971" spans="1:25" ht="15" customHeight="1" x14ac:dyDescent="0.2">
      <c r="A2971" s="40"/>
      <c r="B2971" s="408" t="s">
        <v>2416</v>
      </c>
      <c r="C2971" s="406"/>
      <c r="D2971" s="406"/>
      <c r="E2971" s="406"/>
      <c r="F2971" s="406"/>
      <c r="G2971" s="406"/>
      <c r="H2971" s="406"/>
      <c r="I2971" s="406"/>
      <c r="J2971" s="406"/>
      <c r="K2971" s="406"/>
      <c r="L2971" s="281"/>
      <c r="O2971" s="40"/>
      <c r="P2971" s="40"/>
      <c r="Q2971" s="40"/>
      <c r="R2971" s="40"/>
      <c r="S2971" s="40"/>
      <c r="T2971" s="40"/>
      <c r="U2971" s="40"/>
      <c r="V2971" s="40"/>
      <c r="W2971" s="40"/>
      <c r="X2971" s="40"/>
      <c r="Y2971" s="40"/>
    </row>
    <row r="2972" spans="1:25" ht="15" customHeight="1" x14ac:dyDescent="0.2">
      <c r="A2972" s="40"/>
      <c r="B2972" s="276" t="s">
        <v>27</v>
      </c>
      <c r="C2972" s="277" t="s">
        <v>28</v>
      </c>
      <c r="D2972" s="276" t="s">
        <v>29</v>
      </c>
      <c r="E2972" s="276" t="s">
        <v>30</v>
      </c>
      <c r="F2972" s="405" t="s">
        <v>318</v>
      </c>
      <c r="G2972" s="406"/>
      <c r="H2972" s="284" t="s">
        <v>31</v>
      </c>
      <c r="I2972" s="277" t="s">
        <v>32</v>
      </c>
      <c r="J2972" s="277" t="s">
        <v>33</v>
      </c>
      <c r="K2972" s="277" t="s">
        <v>35</v>
      </c>
      <c r="L2972" s="281"/>
      <c r="O2972" s="40"/>
      <c r="P2972" s="40"/>
      <c r="Q2972" s="40"/>
      <c r="R2972" s="40"/>
      <c r="S2972" s="40"/>
      <c r="T2972" s="40"/>
      <c r="U2972" s="40"/>
      <c r="V2972" s="40"/>
      <c r="W2972" s="40"/>
      <c r="X2972" s="40"/>
      <c r="Y2972" s="40"/>
    </row>
    <row r="2973" spans="1:25" ht="15" customHeight="1" x14ac:dyDescent="0.2">
      <c r="A2973" s="40"/>
      <c r="B2973" s="274" t="s">
        <v>347</v>
      </c>
      <c r="C2973" s="296" t="s">
        <v>3594</v>
      </c>
      <c r="D2973" s="274" t="s">
        <v>143</v>
      </c>
      <c r="E2973" s="274" t="s">
        <v>1171</v>
      </c>
      <c r="F2973" s="404" t="s">
        <v>348</v>
      </c>
      <c r="G2973" s="404"/>
      <c r="H2973" s="295" t="s">
        <v>165</v>
      </c>
      <c r="I2973" s="298">
        <v>4.0000000000000003E-5</v>
      </c>
      <c r="J2973" s="297" t="s">
        <v>2139</v>
      </c>
      <c r="K2973" s="280" t="s">
        <v>2117</v>
      </c>
      <c r="L2973" s="281"/>
      <c r="O2973" s="40"/>
      <c r="P2973" s="40"/>
      <c r="Q2973" s="40"/>
      <c r="R2973" s="40"/>
      <c r="S2973" s="40"/>
      <c r="T2973" s="40"/>
      <c r="U2973" s="40"/>
      <c r="V2973" s="40"/>
      <c r="W2973" s="40"/>
      <c r="X2973" s="40"/>
      <c r="Y2973" s="40"/>
    </row>
    <row r="2974" spans="1:25" ht="15" customHeight="1" x14ac:dyDescent="0.2">
      <c r="A2974" s="40"/>
      <c r="B2974" s="274" t="s">
        <v>347</v>
      </c>
      <c r="C2974" s="296" t="s">
        <v>3604</v>
      </c>
      <c r="D2974" s="274" t="s">
        <v>143</v>
      </c>
      <c r="E2974" s="274" t="s">
        <v>1164</v>
      </c>
      <c r="F2974" s="404" t="s">
        <v>809</v>
      </c>
      <c r="G2974" s="404"/>
      <c r="H2974" s="295" t="s">
        <v>165</v>
      </c>
      <c r="I2974" s="298">
        <v>8.9999999999999998E-4</v>
      </c>
      <c r="J2974" s="297" t="s">
        <v>2145</v>
      </c>
      <c r="K2974" s="280" t="s">
        <v>2135</v>
      </c>
      <c r="O2974" s="40"/>
      <c r="P2974" s="40"/>
      <c r="Q2974" s="40"/>
      <c r="R2974" s="40"/>
      <c r="S2974" s="40"/>
      <c r="T2974" s="40"/>
      <c r="U2974" s="40"/>
      <c r="V2974" s="40"/>
      <c r="W2974" s="40"/>
      <c r="X2974" s="40"/>
      <c r="Y2974" s="40"/>
    </row>
    <row r="2975" spans="1:25" ht="15" customHeight="1" x14ac:dyDescent="0.2">
      <c r="A2975" s="40"/>
      <c r="B2975" s="274" t="s">
        <v>347</v>
      </c>
      <c r="C2975" s="296" t="s">
        <v>3636</v>
      </c>
      <c r="D2975" s="274" t="s">
        <v>143</v>
      </c>
      <c r="E2975" s="274" t="s">
        <v>2432</v>
      </c>
      <c r="F2975" s="404" t="s">
        <v>348</v>
      </c>
      <c r="G2975" s="404"/>
      <c r="H2975" s="295" t="s">
        <v>2433</v>
      </c>
      <c r="I2975" s="298">
        <v>1.6000000000000001E-4</v>
      </c>
      <c r="J2975" s="297" t="s">
        <v>3637</v>
      </c>
      <c r="K2975" s="280" t="s">
        <v>2135</v>
      </c>
      <c r="O2975" s="40"/>
      <c r="P2975" s="40"/>
      <c r="Q2975" s="40"/>
      <c r="R2975" s="40"/>
      <c r="S2975" s="40"/>
      <c r="T2975" s="40"/>
      <c r="U2975" s="40"/>
      <c r="V2975" s="40"/>
      <c r="W2975" s="40"/>
      <c r="X2975" s="40"/>
      <c r="Y2975" s="40"/>
    </row>
    <row r="2976" spans="1:25" ht="15" customHeight="1" x14ac:dyDescent="0.2">
      <c r="A2976" s="40"/>
      <c r="B2976" s="274" t="s">
        <v>347</v>
      </c>
      <c r="C2976" s="296" t="s">
        <v>3616</v>
      </c>
      <c r="D2976" s="274" t="s">
        <v>143</v>
      </c>
      <c r="E2976" s="274" t="s">
        <v>1170</v>
      </c>
      <c r="F2976" s="404" t="s">
        <v>809</v>
      </c>
      <c r="G2976" s="404"/>
      <c r="H2976" s="295" t="s">
        <v>165</v>
      </c>
      <c r="I2976" s="298">
        <v>2.036E-2</v>
      </c>
      <c r="J2976" s="297" t="s">
        <v>1858</v>
      </c>
      <c r="K2976" s="280" t="s">
        <v>2179</v>
      </c>
      <c r="O2976" s="40"/>
      <c r="P2976" s="40"/>
      <c r="Q2976" s="40"/>
      <c r="R2976" s="40"/>
      <c r="S2976" s="40"/>
      <c r="T2976" s="40"/>
      <c r="U2976" s="40"/>
      <c r="V2976" s="40"/>
      <c r="W2976" s="40"/>
      <c r="X2976" s="40"/>
      <c r="Y2976" s="40"/>
    </row>
    <row r="2977" spans="1:25" ht="15" customHeight="1" thickBot="1" x14ac:dyDescent="0.25">
      <c r="A2977" s="40"/>
      <c r="B2977" s="274" t="s">
        <v>347</v>
      </c>
      <c r="C2977" s="296" t="s">
        <v>3586</v>
      </c>
      <c r="D2977" s="274" t="s">
        <v>143</v>
      </c>
      <c r="E2977" s="274" t="s">
        <v>1162</v>
      </c>
      <c r="F2977" s="404" t="s">
        <v>348</v>
      </c>
      <c r="G2977" s="404"/>
      <c r="H2977" s="295" t="s">
        <v>165</v>
      </c>
      <c r="I2977" s="298">
        <v>6.0000000000000002E-5</v>
      </c>
      <c r="J2977" s="297" t="s">
        <v>2140</v>
      </c>
      <c r="K2977" s="280" t="s">
        <v>2117</v>
      </c>
      <c r="O2977" s="40"/>
      <c r="P2977" s="40"/>
      <c r="Q2977" s="40"/>
      <c r="R2977" s="40"/>
      <c r="S2977" s="40"/>
      <c r="T2977" s="40"/>
      <c r="U2977" s="40"/>
      <c r="V2977" s="40"/>
      <c r="W2977" s="40"/>
      <c r="X2977" s="40"/>
      <c r="Y2977" s="40"/>
    </row>
    <row r="2978" spans="1:25" ht="15" customHeight="1" thickTop="1" x14ac:dyDescent="0.2">
      <c r="A2978" s="40"/>
      <c r="B2978" s="274" t="s">
        <v>347</v>
      </c>
      <c r="C2978" s="296" t="s">
        <v>3583</v>
      </c>
      <c r="D2978" s="274" t="s">
        <v>143</v>
      </c>
      <c r="E2978" s="274" t="s">
        <v>1158</v>
      </c>
      <c r="F2978" s="404" t="s">
        <v>348</v>
      </c>
      <c r="G2978" s="404"/>
      <c r="H2978" s="295" t="s">
        <v>165</v>
      </c>
      <c r="I2978" s="298">
        <v>2.036E-2</v>
      </c>
      <c r="J2978" s="297" t="s">
        <v>1850</v>
      </c>
      <c r="K2978" s="280" t="s">
        <v>2130</v>
      </c>
      <c r="L2978" s="184"/>
      <c r="O2978" s="40"/>
      <c r="P2978" s="40"/>
      <c r="Q2978" s="40"/>
      <c r="R2978" s="40"/>
      <c r="S2978" s="40"/>
      <c r="T2978" s="40"/>
      <c r="U2978" s="40"/>
      <c r="V2978" s="40"/>
      <c r="W2978" s="40"/>
      <c r="X2978" s="40"/>
      <c r="Y2978" s="40"/>
    </row>
    <row r="2979" spans="1:25" ht="15" customHeight="1" x14ac:dyDescent="0.2">
      <c r="A2979" s="40"/>
      <c r="B2979" s="274" t="s">
        <v>347</v>
      </c>
      <c r="C2979" s="296" t="s">
        <v>3634</v>
      </c>
      <c r="D2979" s="274" t="s">
        <v>143</v>
      </c>
      <c r="E2979" s="274" t="s">
        <v>1168</v>
      </c>
      <c r="F2979" s="404" t="s">
        <v>348</v>
      </c>
      <c r="G2979" s="404"/>
      <c r="H2979" s="295" t="s">
        <v>165</v>
      </c>
      <c r="I2979" s="298">
        <v>8.9999999999999998E-4</v>
      </c>
      <c r="J2979" s="297" t="s">
        <v>2138</v>
      </c>
      <c r="K2979" s="280" t="s">
        <v>2117</v>
      </c>
      <c r="L2979" s="180"/>
      <c r="O2979" s="40"/>
      <c r="P2979" s="40"/>
      <c r="Q2979" s="40"/>
      <c r="R2979" s="40"/>
      <c r="S2979" s="40"/>
      <c r="T2979" s="40"/>
      <c r="U2979" s="40"/>
      <c r="V2979" s="40"/>
      <c r="W2979" s="40"/>
      <c r="X2979" s="40"/>
      <c r="Y2979" s="40"/>
    </row>
    <row r="2980" spans="1:25" ht="15" customHeight="1" x14ac:dyDescent="0.2">
      <c r="A2980" s="40"/>
      <c r="B2980" s="274" t="s">
        <v>347</v>
      </c>
      <c r="C2980" s="296" t="s">
        <v>3596</v>
      </c>
      <c r="D2980" s="274" t="s">
        <v>143</v>
      </c>
      <c r="E2980" s="274" t="s">
        <v>2437</v>
      </c>
      <c r="F2980" s="404" t="s">
        <v>348</v>
      </c>
      <c r="G2980" s="404"/>
      <c r="H2980" s="295" t="s">
        <v>165</v>
      </c>
      <c r="I2980" s="298">
        <v>1.2E-4</v>
      </c>
      <c r="J2980" s="297" t="s">
        <v>3597</v>
      </c>
      <c r="K2980" s="280" t="s">
        <v>2117</v>
      </c>
      <c r="L2980" s="178"/>
      <c r="O2980" s="40"/>
      <c r="P2980" s="40"/>
      <c r="Q2980" s="40"/>
      <c r="R2980" s="40"/>
      <c r="S2980" s="40"/>
      <c r="T2980" s="40"/>
      <c r="U2980" s="40"/>
      <c r="V2980" s="40"/>
      <c r="W2980" s="40"/>
      <c r="X2980" s="40"/>
      <c r="Y2980" s="40"/>
    </row>
    <row r="2981" spans="1:25" ht="15" customHeight="1" x14ac:dyDescent="0.2">
      <c r="A2981" s="40"/>
      <c r="B2981" s="274" t="s">
        <v>347</v>
      </c>
      <c r="C2981" s="296" t="s">
        <v>3615</v>
      </c>
      <c r="D2981" s="274" t="s">
        <v>143</v>
      </c>
      <c r="E2981" s="274" t="s">
        <v>2418</v>
      </c>
      <c r="F2981" s="404" t="s">
        <v>586</v>
      </c>
      <c r="G2981" s="404"/>
      <c r="H2981" s="295" t="s">
        <v>578</v>
      </c>
      <c r="I2981" s="298">
        <v>0.2</v>
      </c>
      <c r="J2981" s="297" t="s">
        <v>2419</v>
      </c>
      <c r="K2981" s="280" t="s">
        <v>2602</v>
      </c>
      <c r="L2981" s="185"/>
      <c r="O2981" s="40"/>
      <c r="P2981" s="40"/>
      <c r="Q2981" s="40"/>
      <c r="R2981" s="40"/>
      <c r="S2981" s="40"/>
      <c r="T2981" s="40"/>
      <c r="U2981" s="40"/>
      <c r="V2981" s="40"/>
      <c r="W2981" s="40"/>
      <c r="X2981" s="40"/>
      <c r="Y2981" s="40"/>
    </row>
    <row r="2982" spans="1:25" ht="15" customHeight="1" x14ac:dyDescent="0.2">
      <c r="A2982" s="40"/>
      <c r="B2982" s="274" t="s">
        <v>347</v>
      </c>
      <c r="C2982" s="296" t="s">
        <v>3587</v>
      </c>
      <c r="D2982" s="274" t="s">
        <v>143</v>
      </c>
      <c r="E2982" s="274" t="s">
        <v>2436</v>
      </c>
      <c r="F2982" s="404" t="s">
        <v>348</v>
      </c>
      <c r="G2982" s="404"/>
      <c r="H2982" s="295" t="s">
        <v>165</v>
      </c>
      <c r="I2982" s="298">
        <v>4.0000000000000003E-5</v>
      </c>
      <c r="J2982" s="297" t="s">
        <v>3588</v>
      </c>
      <c r="K2982" s="280" t="s">
        <v>2117</v>
      </c>
      <c r="L2982" s="185"/>
      <c r="O2982" s="40"/>
      <c r="P2982" s="40"/>
      <c r="Q2982" s="40"/>
      <c r="R2982" s="40"/>
      <c r="S2982" s="40"/>
      <c r="T2982" s="40"/>
      <c r="U2982" s="40"/>
      <c r="V2982" s="40"/>
      <c r="W2982" s="40"/>
      <c r="X2982" s="40"/>
      <c r="Y2982" s="40"/>
    </row>
    <row r="2983" spans="1:25" ht="15" customHeight="1" x14ac:dyDescent="0.2">
      <c r="A2983" s="40"/>
      <c r="B2983" s="274" t="s">
        <v>347</v>
      </c>
      <c r="C2983" s="296" t="s">
        <v>4020</v>
      </c>
      <c r="D2983" s="274" t="s">
        <v>143</v>
      </c>
      <c r="E2983" s="274" t="s">
        <v>1587</v>
      </c>
      <c r="F2983" s="404" t="s">
        <v>348</v>
      </c>
      <c r="G2983" s="404"/>
      <c r="H2983" s="295" t="s">
        <v>165</v>
      </c>
      <c r="I2983" s="298">
        <v>1</v>
      </c>
      <c r="J2983" s="297" t="s">
        <v>2603</v>
      </c>
      <c r="K2983" s="280" t="s">
        <v>2603</v>
      </c>
      <c r="L2983" s="185"/>
      <c r="O2983" s="40"/>
      <c r="P2983" s="40"/>
      <c r="Q2983" s="40"/>
      <c r="R2983" s="40"/>
      <c r="S2983" s="40"/>
      <c r="T2983" s="40"/>
      <c r="U2983" s="40"/>
      <c r="V2983" s="40"/>
      <c r="W2983" s="40"/>
      <c r="X2983" s="40"/>
      <c r="Y2983" s="40"/>
    </row>
    <row r="2984" spans="1:25" ht="15" customHeight="1" x14ac:dyDescent="0.2">
      <c r="A2984" s="40"/>
      <c r="B2984" s="274" t="s">
        <v>347</v>
      </c>
      <c r="C2984" s="296" t="s">
        <v>3606</v>
      </c>
      <c r="D2984" s="274" t="s">
        <v>143</v>
      </c>
      <c r="E2984" s="274" t="s">
        <v>1166</v>
      </c>
      <c r="F2984" s="404" t="s">
        <v>809</v>
      </c>
      <c r="G2984" s="404"/>
      <c r="H2984" s="295" t="s">
        <v>1167</v>
      </c>
      <c r="I2984" s="298">
        <v>8.0000000000000007E-5</v>
      </c>
      <c r="J2984" s="297" t="s">
        <v>2136</v>
      </c>
      <c r="K2984" s="280" t="s">
        <v>2144</v>
      </c>
      <c r="L2984" s="183"/>
      <c r="O2984" s="40"/>
      <c r="P2984" s="40"/>
      <c r="Q2984" s="40"/>
      <c r="R2984" s="40"/>
      <c r="S2984" s="40"/>
      <c r="T2984" s="40"/>
      <c r="U2984" s="40"/>
      <c r="V2984" s="40"/>
      <c r="W2984" s="40"/>
      <c r="X2984" s="40"/>
      <c r="Y2984" s="40"/>
    </row>
    <row r="2985" spans="1:25" ht="15" customHeight="1" thickBot="1" x14ac:dyDescent="0.25">
      <c r="A2985" s="40"/>
      <c r="B2985" s="274" t="s">
        <v>347</v>
      </c>
      <c r="C2985" s="296" t="s">
        <v>3645</v>
      </c>
      <c r="D2985" s="274" t="s">
        <v>143</v>
      </c>
      <c r="E2985" s="274" t="s">
        <v>1161</v>
      </c>
      <c r="F2985" s="404" t="s">
        <v>348</v>
      </c>
      <c r="G2985" s="404"/>
      <c r="H2985" s="295" t="s">
        <v>165</v>
      </c>
      <c r="I2985" s="298">
        <v>1.882E-2</v>
      </c>
      <c r="J2985" s="297" t="s">
        <v>2143</v>
      </c>
      <c r="K2985" s="280" t="s">
        <v>2129</v>
      </c>
      <c r="L2985" s="183"/>
      <c r="O2985" s="40"/>
      <c r="P2985" s="40"/>
      <c r="Q2985" s="40"/>
      <c r="R2985" s="40"/>
      <c r="S2985" s="40"/>
      <c r="T2985" s="40"/>
      <c r="U2985" s="40"/>
      <c r="V2985" s="40"/>
      <c r="W2985" s="40"/>
      <c r="X2985" s="40"/>
      <c r="Y2985" s="40"/>
    </row>
    <row r="2986" spans="1:25" ht="15" customHeight="1" thickTop="1" x14ac:dyDescent="0.2">
      <c r="A2986" s="40"/>
      <c r="B2986" s="274" t="s">
        <v>347</v>
      </c>
      <c r="C2986" s="296" t="s">
        <v>3646</v>
      </c>
      <c r="D2986" s="274" t="s">
        <v>143</v>
      </c>
      <c r="E2986" s="274" t="s">
        <v>3647</v>
      </c>
      <c r="F2986" s="404" t="s">
        <v>348</v>
      </c>
      <c r="G2986" s="404"/>
      <c r="H2986" s="295" t="s">
        <v>1160</v>
      </c>
      <c r="I2986" s="298">
        <v>1.6000000000000001E-4</v>
      </c>
      <c r="J2986" s="297" t="s">
        <v>3648</v>
      </c>
      <c r="K2986" s="280" t="s">
        <v>2117</v>
      </c>
      <c r="L2986" s="184"/>
      <c r="O2986" s="40"/>
      <c r="P2986" s="40"/>
      <c r="Q2986" s="40"/>
      <c r="R2986" s="40"/>
      <c r="S2986" s="40"/>
      <c r="T2986" s="40"/>
      <c r="U2986" s="40"/>
      <c r="V2986" s="40"/>
      <c r="W2986" s="40"/>
      <c r="X2986" s="40"/>
      <c r="Y2986" s="40"/>
    </row>
    <row r="2987" spans="1:25" ht="15" customHeight="1" x14ac:dyDescent="0.2">
      <c r="A2987" s="40"/>
      <c r="B2987" s="274" t="s">
        <v>347</v>
      </c>
      <c r="C2987" s="296" t="s">
        <v>3626</v>
      </c>
      <c r="D2987" s="274" t="s">
        <v>143</v>
      </c>
      <c r="E2987" s="274" t="s">
        <v>2434</v>
      </c>
      <c r="F2987" s="404" t="s">
        <v>348</v>
      </c>
      <c r="G2987" s="404"/>
      <c r="H2987" s="295" t="s">
        <v>2433</v>
      </c>
      <c r="I2987" s="298">
        <v>4.6000000000000001E-4</v>
      </c>
      <c r="J2987" s="297" t="s">
        <v>3627</v>
      </c>
      <c r="K2987" s="280" t="s">
        <v>2117</v>
      </c>
      <c r="O2987" s="40"/>
      <c r="P2987" s="40"/>
      <c r="Q2987" s="40"/>
      <c r="R2987" s="40"/>
      <c r="S2987" s="40"/>
      <c r="T2987" s="40"/>
      <c r="U2987" s="40"/>
      <c r="V2987" s="40"/>
      <c r="W2987" s="40"/>
      <c r="X2987" s="40"/>
      <c r="Y2987" s="40"/>
    </row>
    <row r="2988" spans="1:25" ht="15" customHeight="1" x14ac:dyDescent="0.2">
      <c r="A2988" s="40"/>
      <c r="B2988" s="274" t="s">
        <v>347</v>
      </c>
      <c r="C2988" s="296" t="s">
        <v>3631</v>
      </c>
      <c r="D2988" s="274" t="s">
        <v>143</v>
      </c>
      <c r="E2988" s="274" t="s">
        <v>2435</v>
      </c>
      <c r="F2988" s="404" t="s">
        <v>348</v>
      </c>
      <c r="G2988" s="404"/>
      <c r="H2988" s="295" t="s">
        <v>165</v>
      </c>
      <c r="I2988" s="298">
        <v>4.0000000000000003E-5</v>
      </c>
      <c r="J2988" s="297" t="s">
        <v>2122</v>
      </c>
      <c r="K2988" s="280" t="s">
        <v>2117</v>
      </c>
      <c r="O2988" s="40"/>
      <c r="P2988" s="40"/>
      <c r="Q2988" s="40"/>
      <c r="R2988" s="40"/>
      <c r="S2988" s="40"/>
      <c r="T2988" s="40"/>
      <c r="U2988" s="40"/>
      <c r="V2988" s="40"/>
      <c r="W2988" s="40"/>
      <c r="X2988" s="40"/>
      <c r="Y2988" s="40"/>
    </row>
    <row r="2989" spans="1:25" ht="15" customHeight="1" x14ac:dyDescent="0.2">
      <c r="A2989" s="40"/>
      <c r="B2989" s="274" t="s">
        <v>347</v>
      </c>
      <c r="C2989" s="296" t="s">
        <v>3598</v>
      </c>
      <c r="D2989" s="274" t="s">
        <v>143</v>
      </c>
      <c r="E2989" s="274" t="s">
        <v>1159</v>
      </c>
      <c r="F2989" s="404" t="s">
        <v>348</v>
      </c>
      <c r="G2989" s="404"/>
      <c r="H2989" s="295" t="s">
        <v>165</v>
      </c>
      <c r="I2989" s="298">
        <v>2.9999999999999997E-4</v>
      </c>
      <c r="J2989" s="297" t="s">
        <v>3599</v>
      </c>
      <c r="K2989" s="280" t="s">
        <v>2137</v>
      </c>
      <c r="O2989" s="40"/>
      <c r="P2989" s="40"/>
      <c r="Q2989" s="40"/>
      <c r="R2989" s="40"/>
      <c r="S2989" s="40"/>
      <c r="T2989" s="40"/>
      <c r="U2989" s="40"/>
      <c r="V2989" s="40"/>
      <c r="W2989" s="40"/>
      <c r="X2989" s="40"/>
      <c r="Y2989" s="40"/>
    </row>
    <row r="2990" spans="1:25" ht="15" customHeight="1" x14ac:dyDescent="0.2">
      <c r="A2990" s="40"/>
      <c r="B2990" s="274" t="s">
        <v>347</v>
      </c>
      <c r="C2990" s="296" t="s">
        <v>3601</v>
      </c>
      <c r="D2990" s="274" t="s">
        <v>143</v>
      </c>
      <c r="E2990" s="274" t="s">
        <v>1165</v>
      </c>
      <c r="F2990" s="404" t="s">
        <v>348</v>
      </c>
      <c r="G2990" s="404"/>
      <c r="H2990" s="295" t="s">
        <v>165</v>
      </c>
      <c r="I2990" s="298">
        <v>8.9999999999999998E-4</v>
      </c>
      <c r="J2990" s="297" t="s">
        <v>3602</v>
      </c>
      <c r="K2990" s="280" t="s">
        <v>2184</v>
      </c>
      <c r="L2990" s="281"/>
      <c r="O2990" s="40"/>
      <c r="P2990" s="40"/>
      <c r="Q2990" s="40"/>
      <c r="R2990" s="40"/>
      <c r="S2990" s="40"/>
      <c r="T2990" s="40"/>
      <c r="U2990" s="40"/>
      <c r="V2990" s="40"/>
      <c r="W2990" s="40"/>
      <c r="X2990" s="40"/>
      <c r="Y2990" s="40"/>
    </row>
    <row r="2991" spans="1:25" ht="15" customHeight="1" x14ac:dyDescent="0.2">
      <c r="A2991" s="40"/>
      <c r="B2991" s="274" t="s">
        <v>347</v>
      </c>
      <c r="C2991" s="296" t="s">
        <v>3635</v>
      </c>
      <c r="D2991" s="274" t="s">
        <v>143</v>
      </c>
      <c r="E2991" s="274" t="s">
        <v>1169</v>
      </c>
      <c r="F2991" s="404" t="s">
        <v>348</v>
      </c>
      <c r="G2991" s="404"/>
      <c r="H2991" s="295" t="s">
        <v>165</v>
      </c>
      <c r="I2991" s="298">
        <v>3.6000000000000002E-4</v>
      </c>
      <c r="J2991" s="297" t="s">
        <v>1868</v>
      </c>
      <c r="K2991" s="280" t="s">
        <v>2117</v>
      </c>
      <c r="L2991" s="281"/>
      <c r="O2991" s="40"/>
      <c r="P2991" s="40"/>
      <c r="Q2991" s="40"/>
      <c r="R2991" s="40"/>
      <c r="S2991" s="40"/>
      <c r="T2991" s="40"/>
      <c r="U2991" s="40"/>
      <c r="V2991" s="40"/>
      <c r="W2991" s="40"/>
      <c r="X2991" s="40"/>
      <c r="Y2991" s="40"/>
    </row>
    <row r="2992" spans="1:25" ht="15" customHeight="1" x14ac:dyDescent="0.2">
      <c r="A2992" s="40"/>
      <c r="B2992" s="274" t="s">
        <v>347</v>
      </c>
      <c r="C2992" s="296" t="s">
        <v>3613</v>
      </c>
      <c r="D2992" s="274" t="s">
        <v>143</v>
      </c>
      <c r="E2992" s="274" t="s">
        <v>1163</v>
      </c>
      <c r="F2992" s="404" t="s">
        <v>348</v>
      </c>
      <c r="G2992" s="404"/>
      <c r="H2992" s="295" t="s">
        <v>165</v>
      </c>
      <c r="I2992" s="298">
        <v>2.0000000000000002E-5</v>
      </c>
      <c r="J2992" s="297" t="s">
        <v>3614</v>
      </c>
      <c r="K2992" s="280" t="s">
        <v>2117</v>
      </c>
      <c r="L2992" s="281"/>
      <c r="O2992" s="40"/>
      <c r="P2992" s="40"/>
      <c r="Q2992" s="40"/>
      <c r="R2992" s="40"/>
      <c r="S2992" s="40"/>
      <c r="T2992" s="40"/>
      <c r="U2992" s="40"/>
      <c r="V2992" s="40"/>
      <c r="W2992" s="40"/>
      <c r="X2992" s="40"/>
      <c r="Y2992" s="40"/>
    </row>
    <row r="2993" spans="1:25" ht="15" customHeight="1" x14ac:dyDescent="0.2">
      <c r="A2993" s="40"/>
      <c r="B2993" s="275"/>
      <c r="C2993" s="275"/>
      <c r="D2993" s="275"/>
      <c r="E2993" s="275"/>
      <c r="F2993" s="275" t="s">
        <v>331</v>
      </c>
      <c r="G2993" s="302">
        <v>2.72</v>
      </c>
      <c r="H2993" s="275" t="s">
        <v>332</v>
      </c>
      <c r="I2993" s="302">
        <v>0</v>
      </c>
      <c r="J2993" s="275" t="s">
        <v>333</v>
      </c>
      <c r="K2993" s="302">
        <v>2.72</v>
      </c>
      <c r="L2993" s="281"/>
      <c r="O2993" s="40"/>
      <c r="P2993" s="40"/>
      <c r="Q2993" s="40"/>
      <c r="R2993" s="40"/>
      <c r="S2993" s="40"/>
      <c r="T2993" s="40"/>
      <c r="U2993" s="40"/>
      <c r="V2993" s="40"/>
      <c r="W2993" s="40"/>
      <c r="X2993" s="40"/>
      <c r="Y2993" s="40"/>
    </row>
    <row r="2994" spans="1:25" ht="15" customHeight="1" thickBot="1" x14ac:dyDescent="0.25">
      <c r="A2994" s="40"/>
      <c r="B2994" s="275"/>
      <c r="C2994" s="275"/>
      <c r="D2994" s="275"/>
      <c r="E2994" s="275"/>
      <c r="F2994" s="275" t="s">
        <v>334</v>
      </c>
      <c r="G2994" s="302">
        <v>3.43</v>
      </c>
      <c r="H2994" s="275"/>
      <c r="I2994" s="409" t="s">
        <v>335</v>
      </c>
      <c r="J2994" s="409"/>
      <c r="K2994" s="302">
        <v>19.920000000000002</v>
      </c>
      <c r="L2994" s="281"/>
      <c r="O2994" s="40"/>
      <c r="P2994" s="40"/>
      <c r="Q2994" s="40"/>
      <c r="R2994" s="40"/>
      <c r="S2994" s="40"/>
      <c r="T2994" s="40"/>
      <c r="U2994" s="40"/>
      <c r="V2994" s="40"/>
      <c r="W2994" s="40"/>
      <c r="X2994" s="40"/>
      <c r="Y2994" s="40"/>
    </row>
    <row r="2995" spans="1:25" ht="15" customHeight="1" thickTop="1" x14ac:dyDescent="0.2">
      <c r="A2995" s="40"/>
      <c r="B2995" s="289"/>
      <c r="C2995" s="289"/>
      <c r="D2995" s="289"/>
      <c r="E2995" s="289"/>
      <c r="F2995" s="289"/>
      <c r="G2995" s="289"/>
      <c r="H2995" s="289"/>
      <c r="I2995" s="289"/>
      <c r="J2995" s="289"/>
      <c r="K2995" s="289"/>
      <c r="L2995" s="289"/>
      <c r="O2995" s="40"/>
      <c r="P2995" s="40"/>
      <c r="Q2995" s="40"/>
      <c r="R2995" s="40"/>
      <c r="S2995" s="40"/>
      <c r="T2995" s="40"/>
      <c r="U2995" s="40"/>
      <c r="V2995" s="40"/>
      <c r="W2995" s="40"/>
      <c r="X2995" s="40"/>
      <c r="Y2995" s="40"/>
    </row>
    <row r="2996" spans="1:25" ht="15" customHeight="1" x14ac:dyDescent="0.2">
      <c r="A2996" s="40"/>
      <c r="B2996" s="276" t="s">
        <v>2895</v>
      </c>
      <c r="C2996" s="277" t="s">
        <v>28</v>
      </c>
      <c r="D2996" s="276" t="s">
        <v>29</v>
      </c>
      <c r="E2996" s="276" t="s">
        <v>30</v>
      </c>
      <c r="F2996" s="405" t="s">
        <v>318</v>
      </c>
      <c r="G2996" s="405"/>
      <c r="H2996" s="284" t="s">
        <v>31</v>
      </c>
      <c r="I2996" s="277" t="s">
        <v>32</v>
      </c>
      <c r="J2996" s="277" t="s">
        <v>2407</v>
      </c>
      <c r="K2996" s="277" t="s">
        <v>33</v>
      </c>
      <c r="L2996" s="277" t="s">
        <v>35</v>
      </c>
      <c r="O2996" s="40"/>
      <c r="P2996" s="40"/>
      <c r="Q2996" s="40"/>
      <c r="R2996" s="40"/>
      <c r="S2996" s="40"/>
      <c r="T2996" s="40"/>
      <c r="U2996" s="40"/>
      <c r="V2996" s="40"/>
      <c r="W2996" s="40"/>
      <c r="X2996" s="40"/>
      <c r="Y2996" s="40"/>
    </row>
    <row r="2997" spans="1:25" ht="15" customHeight="1" x14ac:dyDescent="0.2">
      <c r="A2997" s="40"/>
      <c r="B2997" s="273" t="s">
        <v>319</v>
      </c>
      <c r="C2997" s="286" t="s">
        <v>1588</v>
      </c>
      <c r="D2997" s="273" t="s">
        <v>196</v>
      </c>
      <c r="E2997" s="273" t="s">
        <v>4021</v>
      </c>
      <c r="F2997" s="403">
        <v>97.02</v>
      </c>
      <c r="G2997" s="403"/>
      <c r="H2997" s="285" t="s">
        <v>44</v>
      </c>
      <c r="I2997" s="288">
        <v>1</v>
      </c>
      <c r="J2997" s="287"/>
      <c r="K2997" s="287">
        <v>213.71</v>
      </c>
      <c r="L2997" s="287">
        <v>213.71</v>
      </c>
      <c r="O2997" s="40"/>
      <c r="P2997" s="40"/>
      <c r="Q2997" s="40"/>
      <c r="R2997" s="40"/>
      <c r="S2997" s="40"/>
      <c r="T2997" s="40"/>
      <c r="U2997" s="40"/>
      <c r="V2997" s="40"/>
      <c r="W2997" s="40"/>
      <c r="X2997" s="40"/>
      <c r="Y2997" s="40"/>
    </row>
    <row r="2998" spans="1:25" ht="15" customHeight="1" x14ac:dyDescent="0.2">
      <c r="A2998" s="40"/>
      <c r="B2998" s="274" t="s">
        <v>347</v>
      </c>
      <c r="C2998" s="296" t="s">
        <v>735</v>
      </c>
      <c r="D2998" s="274" t="s">
        <v>196</v>
      </c>
      <c r="E2998" s="274" t="s">
        <v>3680</v>
      </c>
      <c r="F2998" s="404" t="s">
        <v>586</v>
      </c>
      <c r="G2998" s="404"/>
      <c r="H2998" s="295" t="s">
        <v>325</v>
      </c>
      <c r="I2998" s="298">
        <v>0.15</v>
      </c>
      <c r="J2998" s="298">
        <v>0</v>
      </c>
      <c r="K2998" s="297">
        <v>26.09</v>
      </c>
      <c r="L2998" s="297">
        <v>3.91</v>
      </c>
      <c r="O2998" s="40"/>
      <c r="P2998" s="40"/>
      <c r="Q2998" s="40"/>
      <c r="R2998" s="40"/>
      <c r="S2998" s="40"/>
      <c r="T2998" s="40"/>
      <c r="U2998" s="40"/>
      <c r="V2998" s="40"/>
      <c r="W2998" s="40"/>
      <c r="X2998" s="40"/>
      <c r="Y2998" s="40"/>
    </row>
    <row r="2999" spans="1:25" ht="15" customHeight="1" x14ac:dyDescent="0.2">
      <c r="A2999" s="40"/>
      <c r="B2999" s="274" t="s">
        <v>347</v>
      </c>
      <c r="C2999" s="296" t="s">
        <v>1766</v>
      </c>
      <c r="D2999" s="274" t="s">
        <v>196</v>
      </c>
      <c r="E2999" s="274" t="s">
        <v>4022</v>
      </c>
      <c r="F2999" s="404" t="s">
        <v>348</v>
      </c>
      <c r="G2999" s="404"/>
      <c r="H2999" s="295" t="s">
        <v>44</v>
      </c>
      <c r="I2999" s="298">
        <v>1</v>
      </c>
      <c r="J2999" s="298">
        <v>0</v>
      </c>
      <c r="K2999" s="297">
        <v>209.5</v>
      </c>
      <c r="L2999" s="297">
        <v>209.5</v>
      </c>
      <c r="O2999" s="40"/>
      <c r="P2999" s="40"/>
      <c r="Q2999" s="40"/>
      <c r="R2999" s="40"/>
      <c r="S2999" s="40"/>
      <c r="T2999" s="40"/>
      <c r="U2999" s="40"/>
      <c r="V2999" s="40"/>
      <c r="W2999" s="40"/>
      <c r="X2999" s="40"/>
      <c r="Y2999" s="40"/>
    </row>
    <row r="3000" spans="1:25" ht="15" customHeight="1" x14ac:dyDescent="0.2">
      <c r="A3000" s="40"/>
      <c r="B3000" s="274" t="s">
        <v>347</v>
      </c>
      <c r="C3000" s="296" t="s">
        <v>1765</v>
      </c>
      <c r="D3000" s="274" t="s">
        <v>196</v>
      </c>
      <c r="E3000" s="274" t="s">
        <v>4023</v>
      </c>
      <c r="F3000" s="404" t="s">
        <v>348</v>
      </c>
      <c r="G3000" s="404"/>
      <c r="H3000" s="295" t="s">
        <v>44</v>
      </c>
      <c r="I3000" s="298">
        <v>6</v>
      </c>
      <c r="J3000" s="298">
        <v>0</v>
      </c>
      <c r="K3000" s="297">
        <v>0.05</v>
      </c>
      <c r="L3000" s="297">
        <v>0.3</v>
      </c>
      <c r="O3000" s="40"/>
      <c r="P3000" s="40"/>
      <c r="Q3000" s="40"/>
      <c r="R3000" s="40"/>
      <c r="S3000" s="40"/>
      <c r="T3000" s="40"/>
      <c r="U3000" s="40"/>
      <c r="V3000" s="40"/>
      <c r="W3000" s="40"/>
      <c r="X3000" s="40"/>
      <c r="Y3000" s="40"/>
    </row>
    <row r="3001" spans="1:25" ht="15" customHeight="1" x14ac:dyDescent="0.2">
      <c r="A3001" s="40"/>
      <c r="B3001" s="275"/>
      <c r="C3001" s="275"/>
      <c r="D3001" s="275"/>
      <c r="E3001" s="275"/>
      <c r="F3001" s="275"/>
      <c r="G3001" s="275" t="s">
        <v>331</v>
      </c>
      <c r="H3001" s="302">
        <v>3.91</v>
      </c>
      <c r="I3001" s="275" t="s">
        <v>332</v>
      </c>
      <c r="J3001" s="302">
        <v>0</v>
      </c>
      <c r="K3001" s="275" t="s">
        <v>333</v>
      </c>
      <c r="L3001" s="302">
        <v>3.91</v>
      </c>
      <c r="O3001" s="40"/>
      <c r="P3001" s="40"/>
      <c r="Q3001" s="40"/>
      <c r="R3001" s="40"/>
      <c r="S3001" s="40"/>
      <c r="T3001" s="40"/>
      <c r="U3001" s="40"/>
      <c r="V3001" s="40"/>
      <c r="W3001" s="40"/>
      <c r="X3001" s="40"/>
      <c r="Y3001" s="40"/>
    </row>
    <row r="3002" spans="1:25" ht="15" customHeight="1" thickBot="1" x14ac:dyDescent="0.25">
      <c r="A3002" s="40"/>
      <c r="B3002" s="275"/>
      <c r="C3002" s="275"/>
      <c r="D3002" s="275"/>
      <c r="E3002" s="275"/>
      <c r="F3002" s="275"/>
      <c r="G3002" s="275" t="s">
        <v>334</v>
      </c>
      <c r="H3002" s="302">
        <v>44.47</v>
      </c>
      <c r="I3002" s="409"/>
      <c r="J3002" s="409" t="s">
        <v>335</v>
      </c>
      <c r="K3002" s="275"/>
      <c r="L3002" s="302">
        <v>258.18</v>
      </c>
      <c r="O3002" s="40"/>
      <c r="P3002" s="40"/>
      <c r="Q3002" s="40"/>
      <c r="R3002" s="40"/>
      <c r="S3002" s="40"/>
      <c r="T3002" s="40"/>
      <c r="U3002" s="40"/>
      <c r="V3002" s="40"/>
      <c r="W3002" s="40"/>
      <c r="X3002" s="40"/>
      <c r="Y3002" s="40"/>
    </row>
    <row r="3003" spans="1:25" ht="15" customHeight="1" thickTop="1" x14ac:dyDescent="0.2">
      <c r="A3003" s="40"/>
      <c r="B3003" s="289"/>
      <c r="C3003" s="289"/>
      <c r="D3003" s="289"/>
      <c r="E3003" s="289"/>
      <c r="F3003" s="289"/>
      <c r="G3003" s="289"/>
      <c r="H3003" s="289"/>
      <c r="I3003" s="289"/>
      <c r="J3003" s="289"/>
      <c r="K3003" s="289"/>
      <c r="L3003" s="289"/>
      <c r="O3003" s="40"/>
      <c r="P3003" s="40"/>
      <c r="Q3003" s="40"/>
      <c r="R3003" s="40"/>
      <c r="S3003" s="40"/>
      <c r="T3003" s="40"/>
      <c r="U3003" s="40"/>
      <c r="V3003" s="40"/>
      <c r="W3003" s="40"/>
      <c r="X3003" s="40"/>
      <c r="Y3003" s="40"/>
    </row>
    <row r="3004" spans="1:25" ht="15" customHeight="1" x14ac:dyDescent="0.2">
      <c r="A3004" s="40"/>
      <c r="B3004" s="276" t="s">
        <v>2896</v>
      </c>
      <c r="C3004" s="277" t="s">
        <v>28</v>
      </c>
      <c r="D3004" s="276" t="s">
        <v>29</v>
      </c>
      <c r="E3004" s="276" t="s">
        <v>30</v>
      </c>
      <c r="F3004" s="405" t="s">
        <v>318</v>
      </c>
      <c r="G3004" s="405"/>
      <c r="H3004" s="284" t="s">
        <v>31</v>
      </c>
      <c r="I3004" s="277" t="s">
        <v>32</v>
      </c>
      <c r="J3004" s="277" t="s">
        <v>33</v>
      </c>
      <c r="K3004" s="277" t="s">
        <v>35</v>
      </c>
      <c r="L3004" s="281"/>
      <c r="O3004" s="40"/>
      <c r="P3004" s="40"/>
      <c r="Q3004" s="40"/>
      <c r="R3004" s="40"/>
      <c r="S3004" s="40"/>
      <c r="T3004" s="40"/>
      <c r="U3004" s="40"/>
      <c r="V3004" s="40"/>
      <c r="W3004" s="40"/>
      <c r="X3004" s="40"/>
      <c r="Y3004" s="40"/>
    </row>
    <row r="3005" spans="1:25" ht="15" customHeight="1" x14ac:dyDescent="0.2">
      <c r="A3005" s="40"/>
      <c r="B3005" s="273" t="s">
        <v>319</v>
      </c>
      <c r="C3005" s="286" t="s">
        <v>1589</v>
      </c>
      <c r="D3005" s="273" t="s">
        <v>143</v>
      </c>
      <c r="E3005" s="273" t="s">
        <v>1590</v>
      </c>
      <c r="F3005" s="403" t="s">
        <v>737</v>
      </c>
      <c r="G3005" s="403"/>
      <c r="H3005" s="285" t="s">
        <v>197</v>
      </c>
      <c r="I3005" s="288">
        <v>1</v>
      </c>
      <c r="J3005" s="287">
        <v>46.61</v>
      </c>
      <c r="K3005" s="287">
        <v>46.61</v>
      </c>
      <c r="L3005" s="281"/>
      <c r="O3005" s="40"/>
      <c r="P3005" s="40"/>
      <c r="Q3005" s="40"/>
      <c r="R3005" s="40"/>
      <c r="S3005" s="40"/>
      <c r="T3005" s="40"/>
      <c r="U3005" s="40"/>
      <c r="V3005" s="40"/>
      <c r="W3005" s="40"/>
      <c r="X3005" s="40"/>
      <c r="Y3005" s="40"/>
    </row>
    <row r="3006" spans="1:25" ht="15" customHeight="1" x14ac:dyDescent="0.2">
      <c r="A3006" s="40"/>
      <c r="B3006" s="276" t="s">
        <v>27</v>
      </c>
      <c r="C3006" s="277" t="s">
        <v>28</v>
      </c>
      <c r="D3006" s="276" t="s">
        <v>29</v>
      </c>
      <c r="E3006" s="276" t="s">
        <v>30</v>
      </c>
      <c r="F3006" s="405" t="s">
        <v>318</v>
      </c>
      <c r="G3006" s="406"/>
      <c r="H3006" s="284" t="s">
        <v>31</v>
      </c>
      <c r="I3006" s="277" t="s">
        <v>32</v>
      </c>
      <c r="J3006" s="277" t="s">
        <v>33</v>
      </c>
      <c r="K3006" s="277" t="s">
        <v>35</v>
      </c>
      <c r="L3006" s="281"/>
      <c r="O3006" s="40"/>
      <c r="P3006" s="40"/>
      <c r="Q3006" s="40"/>
      <c r="R3006" s="40"/>
      <c r="S3006" s="40"/>
      <c r="T3006" s="40"/>
      <c r="U3006" s="40"/>
      <c r="V3006" s="40"/>
      <c r="W3006" s="40"/>
      <c r="X3006" s="40"/>
      <c r="Y3006" s="40"/>
    </row>
    <row r="3007" spans="1:25" ht="15" customHeight="1" x14ac:dyDescent="0.2">
      <c r="A3007" s="40"/>
      <c r="B3007" s="274" t="s">
        <v>347</v>
      </c>
      <c r="C3007" s="296" t="s">
        <v>4024</v>
      </c>
      <c r="D3007" s="274" t="s">
        <v>143</v>
      </c>
      <c r="E3007" s="274" t="s">
        <v>2604</v>
      </c>
      <c r="F3007" s="404" t="s">
        <v>348</v>
      </c>
      <c r="G3007" s="404"/>
      <c r="H3007" s="295" t="s">
        <v>165</v>
      </c>
      <c r="I3007" s="298">
        <v>1</v>
      </c>
      <c r="J3007" s="297" t="s">
        <v>4025</v>
      </c>
      <c r="K3007" s="280" t="s">
        <v>4025</v>
      </c>
      <c r="L3007" s="281"/>
      <c r="O3007" s="40"/>
      <c r="P3007" s="40"/>
      <c r="Q3007" s="40"/>
      <c r="R3007" s="40"/>
      <c r="S3007" s="40"/>
      <c r="T3007" s="40"/>
      <c r="U3007" s="40"/>
      <c r="V3007" s="40"/>
      <c r="W3007" s="40"/>
      <c r="X3007" s="40"/>
      <c r="Y3007" s="40"/>
    </row>
    <row r="3008" spans="1:25" ht="15" customHeight="1" x14ac:dyDescent="0.2">
      <c r="A3008" s="40"/>
      <c r="B3008" s="408" t="s">
        <v>2416</v>
      </c>
      <c r="C3008" s="406"/>
      <c r="D3008" s="406"/>
      <c r="E3008" s="406"/>
      <c r="F3008" s="406"/>
      <c r="G3008" s="406"/>
      <c r="H3008" s="406"/>
      <c r="I3008" s="406"/>
      <c r="J3008" s="406"/>
      <c r="K3008" s="406"/>
      <c r="L3008" s="281"/>
      <c r="O3008" s="40"/>
      <c r="P3008" s="40"/>
      <c r="Q3008" s="40"/>
      <c r="R3008" s="40"/>
      <c r="S3008" s="40"/>
      <c r="T3008" s="40"/>
      <c r="U3008" s="40"/>
      <c r="V3008" s="40"/>
      <c r="W3008" s="40"/>
      <c r="X3008" s="40"/>
      <c r="Y3008" s="40"/>
    </row>
    <row r="3009" spans="1:25" ht="15" customHeight="1" x14ac:dyDescent="0.2">
      <c r="A3009" s="40"/>
      <c r="B3009" s="276" t="s">
        <v>27</v>
      </c>
      <c r="C3009" s="277" t="s">
        <v>28</v>
      </c>
      <c r="D3009" s="276" t="s">
        <v>29</v>
      </c>
      <c r="E3009" s="276" t="s">
        <v>30</v>
      </c>
      <c r="F3009" s="405" t="s">
        <v>318</v>
      </c>
      <c r="G3009" s="406"/>
      <c r="H3009" s="284" t="s">
        <v>31</v>
      </c>
      <c r="I3009" s="277" t="s">
        <v>32</v>
      </c>
      <c r="J3009" s="277" t="s">
        <v>33</v>
      </c>
      <c r="K3009" s="277" t="s">
        <v>35</v>
      </c>
      <c r="L3009" s="281"/>
      <c r="O3009" s="40"/>
      <c r="P3009" s="40"/>
      <c r="Q3009" s="40"/>
      <c r="R3009" s="40"/>
      <c r="S3009" s="40"/>
      <c r="T3009" s="40"/>
      <c r="U3009" s="40"/>
      <c r="V3009" s="40"/>
      <c r="W3009" s="40"/>
      <c r="X3009" s="40"/>
      <c r="Y3009" s="40"/>
    </row>
    <row r="3010" spans="1:25" ht="15" customHeight="1" x14ac:dyDescent="0.2">
      <c r="A3010" s="40"/>
      <c r="B3010" s="274" t="s">
        <v>347</v>
      </c>
      <c r="C3010" s="296" t="s">
        <v>4024</v>
      </c>
      <c r="D3010" s="274" t="s">
        <v>143</v>
      </c>
      <c r="E3010" s="274" t="s">
        <v>2604</v>
      </c>
      <c r="F3010" s="404" t="s">
        <v>348</v>
      </c>
      <c r="G3010" s="404"/>
      <c r="H3010" s="295" t="s">
        <v>165</v>
      </c>
      <c r="I3010" s="298">
        <v>1</v>
      </c>
      <c r="J3010" s="297" t="s">
        <v>4025</v>
      </c>
      <c r="K3010" s="280" t="s">
        <v>4025</v>
      </c>
      <c r="L3010" s="281"/>
      <c r="O3010" s="40"/>
      <c r="P3010" s="40"/>
      <c r="Q3010" s="40"/>
      <c r="R3010" s="40"/>
      <c r="S3010" s="40"/>
      <c r="T3010" s="40"/>
      <c r="U3010" s="40"/>
      <c r="V3010" s="40"/>
      <c r="W3010" s="40"/>
      <c r="X3010" s="40"/>
      <c r="Y3010" s="40"/>
    </row>
    <row r="3011" spans="1:25" ht="15" customHeight="1" x14ac:dyDescent="0.2">
      <c r="A3011" s="40"/>
      <c r="B3011" s="275"/>
      <c r="C3011" s="275"/>
      <c r="D3011" s="275"/>
      <c r="E3011" s="275"/>
      <c r="F3011" s="275" t="s">
        <v>331</v>
      </c>
      <c r="G3011" s="302">
        <v>0</v>
      </c>
      <c r="H3011" s="275" t="s">
        <v>332</v>
      </c>
      <c r="I3011" s="302">
        <v>0</v>
      </c>
      <c r="J3011" s="275" t="s">
        <v>333</v>
      </c>
      <c r="K3011" s="302">
        <v>0</v>
      </c>
      <c r="L3011" s="281"/>
      <c r="O3011" s="40"/>
      <c r="P3011" s="40"/>
      <c r="Q3011" s="40"/>
      <c r="R3011" s="40"/>
      <c r="S3011" s="40"/>
      <c r="T3011" s="40"/>
      <c r="U3011" s="40"/>
      <c r="V3011" s="40"/>
      <c r="W3011" s="40"/>
      <c r="X3011" s="40"/>
      <c r="Y3011" s="40"/>
    </row>
    <row r="3012" spans="1:25" ht="15" customHeight="1" thickBot="1" x14ac:dyDescent="0.25">
      <c r="A3012" s="40"/>
      <c r="B3012" s="275"/>
      <c r="C3012" s="275"/>
      <c r="D3012" s="275"/>
      <c r="E3012" s="275"/>
      <c r="F3012" s="275" t="s">
        <v>334</v>
      </c>
      <c r="G3012" s="302">
        <v>9.69</v>
      </c>
      <c r="H3012" s="275"/>
      <c r="I3012" s="409" t="s">
        <v>335</v>
      </c>
      <c r="J3012" s="409"/>
      <c r="K3012" s="302">
        <v>56.3</v>
      </c>
      <c r="L3012" s="281"/>
      <c r="O3012" s="40"/>
      <c r="P3012" s="40"/>
      <c r="Q3012" s="40"/>
      <c r="R3012" s="40"/>
      <c r="S3012" s="40"/>
      <c r="T3012" s="40"/>
      <c r="U3012" s="40"/>
      <c r="V3012" s="40"/>
      <c r="W3012" s="40"/>
      <c r="X3012" s="40"/>
      <c r="Y3012" s="40"/>
    </row>
    <row r="3013" spans="1:25" ht="15" customHeight="1" thickTop="1" x14ac:dyDescent="0.2">
      <c r="A3013" s="40"/>
      <c r="B3013" s="289"/>
      <c r="C3013" s="289"/>
      <c r="D3013" s="289"/>
      <c r="E3013" s="289"/>
      <c r="F3013" s="289"/>
      <c r="G3013" s="289"/>
      <c r="H3013" s="289"/>
      <c r="I3013" s="289"/>
      <c r="J3013" s="289"/>
      <c r="K3013" s="289"/>
      <c r="L3013" s="289"/>
      <c r="O3013" s="40"/>
      <c r="P3013" s="40"/>
      <c r="Q3013" s="40"/>
      <c r="R3013" s="40"/>
      <c r="S3013" s="40"/>
      <c r="T3013" s="40"/>
      <c r="U3013" s="40"/>
      <c r="V3013" s="40"/>
      <c r="W3013" s="40"/>
      <c r="X3013" s="40"/>
      <c r="Y3013" s="40"/>
    </row>
    <row r="3014" spans="1:25" ht="15" customHeight="1" x14ac:dyDescent="0.2">
      <c r="A3014" s="40"/>
      <c r="B3014" s="276" t="s">
        <v>2897</v>
      </c>
      <c r="C3014" s="277" t="s">
        <v>28</v>
      </c>
      <c r="D3014" s="276" t="s">
        <v>29</v>
      </c>
      <c r="E3014" s="276" t="s">
        <v>30</v>
      </c>
      <c r="F3014" s="405" t="s">
        <v>318</v>
      </c>
      <c r="G3014" s="405"/>
      <c r="H3014" s="284" t="s">
        <v>31</v>
      </c>
      <c r="I3014" s="277" t="s">
        <v>32</v>
      </c>
      <c r="J3014" s="277" t="s">
        <v>2407</v>
      </c>
      <c r="K3014" s="277" t="s">
        <v>33</v>
      </c>
      <c r="L3014" s="277" t="s">
        <v>35</v>
      </c>
      <c r="O3014" s="40"/>
      <c r="P3014" s="40"/>
      <c r="Q3014" s="40"/>
      <c r="R3014" s="40"/>
      <c r="S3014" s="40"/>
      <c r="T3014" s="40"/>
      <c r="U3014" s="40"/>
      <c r="V3014" s="40"/>
      <c r="W3014" s="40"/>
      <c r="X3014" s="40"/>
      <c r="Y3014" s="40"/>
    </row>
    <row r="3015" spans="1:25" ht="15" customHeight="1" x14ac:dyDescent="0.2">
      <c r="A3015" s="40"/>
      <c r="B3015" s="273" t="s">
        <v>319</v>
      </c>
      <c r="C3015" s="286" t="s">
        <v>195</v>
      </c>
      <c r="D3015" s="273" t="s">
        <v>196</v>
      </c>
      <c r="E3015" s="273" t="s">
        <v>4026</v>
      </c>
      <c r="F3015" s="403">
        <v>97.02</v>
      </c>
      <c r="G3015" s="403"/>
      <c r="H3015" s="285" t="s">
        <v>44</v>
      </c>
      <c r="I3015" s="288">
        <v>1</v>
      </c>
      <c r="J3015" s="287"/>
      <c r="K3015" s="287">
        <v>15.41</v>
      </c>
      <c r="L3015" s="287">
        <v>15.41</v>
      </c>
      <c r="O3015" s="40"/>
      <c r="P3015" s="40"/>
      <c r="Q3015" s="40"/>
      <c r="R3015" s="40"/>
      <c r="S3015" s="40"/>
      <c r="T3015" s="40"/>
      <c r="U3015" s="40"/>
      <c r="V3015" s="40"/>
      <c r="W3015" s="40"/>
      <c r="X3015" s="40"/>
      <c r="Y3015" s="40"/>
    </row>
    <row r="3016" spans="1:25" ht="15" customHeight="1" x14ac:dyDescent="0.2">
      <c r="A3016" s="40"/>
      <c r="B3016" s="274" t="s">
        <v>347</v>
      </c>
      <c r="C3016" s="296" t="s">
        <v>735</v>
      </c>
      <c r="D3016" s="274" t="s">
        <v>196</v>
      </c>
      <c r="E3016" s="274" t="s">
        <v>3680</v>
      </c>
      <c r="F3016" s="404" t="s">
        <v>586</v>
      </c>
      <c r="G3016" s="404"/>
      <c r="H3016" s="295" t="s">
        <v>325</v>
      </c>
      <c r="I3016" s="298">
        <v>0.1</v>
      </c>
      <c r="J3016" s="298">
        <v>0</v>
      </c>
      <c r="K3016" s="297">
        <v>26.09</v>
      </c>
      <c r="L3016" s="297">
        <v>2.6</v>
      </c>
      <c r="O3016" s="40"/>
      <c r="P3016" s="40"/>
      <c r="Q3016" s="40"/>
      <c r="R3016" s="40"/>
      <c r="S3016" s="40"/>
      <c r="T3016" s="40"/>
      <c r="U3016" s="40"/>
      <c r="V3016" s="40"/>
      <c r="W3016" s="40"/>
      <c r="X3016" s="40"/>
      <c r="Y3016" s="40"/>
    </row>
    <row r="3017" spans="1:25" ht="15" customHeight="1" x14ac:dyDescent="0.2">
      <c r="A3017" s="40"/>
      <c r="B3017" s="274" t="s">
        <v>347</v>
      </c>
      <c r="C3017" s="296" t="s">
        <v>736</v>
      </c>
      <c r="D3017" s="274" t="s">
        <v>196</v>
      </c>
      <c r="E3017" s="274" t="s">
        <v>4027</v>
      </c>
      <c r="F3017" s="404" t="s">
        <v>348</v>
      </c>
      <c r="G3017" s="404"/>
      <c r="H3017" s="295" t="s">
        <v>44</v>
      </c>
      <c r="I3017" s="298">
        <v>1</v>
      </c>
      <c r="J3017" s="298">
        <v>0</v>
      </c>
      <c r="K3017" s="297">
        <v>8.5299999999999994</v>
      </c>
      <c r="L3017" s="297">
        <v>8.5299999999999994</v>
      </c>
      <c r="O3017" s="40"/>
      <c r="P3017" s="40"/>
      <c r="Q3017" s="40"/>
      <c r="R3017" s="40"/>
      <c r="S3017" s="40"/>
      <c r="T3017" s="40"/>
      <c r="U3017" s="40"/>
      <c r="V3017" s="40"/>
      <c r="W3017" s="40"/>
      <c r="X3017" s="40"/>
      <c r="Y3017" s="40"/>
    </row>
    <row r="3018" spans="1:25" ht="15" customHeight="1" x14ac:dyDescent="0.2">
      <c r="A3018" s="40"/>
      <c r="B3018" s="274" t="s">
        <v>347</v>
      </c>
      <c r="C3018" s="296" t="s">
        <v>734</v>
      </c>
      <c r="D3018" s="274" t="s">
        <v>196</v>
      </c>
      <c r="E3018" s="274" t="s">
        <v>3572</v>
      </c>
      <c r="F3018" s="404" t="s">
        <v>586</v>
      </c>
      <c r="G3018" s="404"/>
      <c r="H3018" s="295" t="s">
        <v>325</v>
      </c>
      <c r="I3018" s="298">
        <v>0.2</v>
      </c>
      <c r="J3018" s="298">
        <v>0</v>
      </c>
      <c r="K3018" s="297">
        <v>21.43</v>
      </c>
      <c r="L3018" s="297">
        <v>4.28</v>
      </c>
      <c r="O3018" s="40"/>
      <c r="P3018" s="40"/>
      <c r="Q3018" s="40"/>
      <c r="R3018" s="40"/>
      <c r="S3018" s="40"/>
      <c r="T3018" s="40"/>
      <c r="U3018" s="40"/>
      <c r="V3018" s="40"/>
      <c r="W3018" s="40"/>
      <c r="X3018" s="40"/>
      <c r="Y3018" s="40"/>
    </row>
    <row r="3019" spans="1:25" ht="15" customHeight="1" x14ac:dyDescent="0.2">
      <c r="A3019" s="40"/>
      <c r="B3019" s="275"/>
      <c r="C3019" s="275"/>
      <c r="D3019" s="275"/>
      <c r="E3019" s="275"/>
      <c r="F3019" s="275"/>
      <c r="G3019" s="275" t="s">
        <v>331</v>
      </c>
      <c r="H3019" s="302">
        <v>6.88</v>
      </c>
      <c r="I3019" s="275" t="s">
        <v>332</v>
      </c>
      <c r="J3019" s="302">
        <v>0</v>
      </c>
      <c r="K3019" s="275" t="s">
        <v>333</v>
      </c>
      <c r="L3019" s="302">
        <v>6.88</v>
      </c>
      <c r="O3019" s="40"/>
      <c r="P3019" s="40"/>
      <c r="Q3019" s="40"/>
      <c r="R3019" s="40"/>
      <c r="S3019" s="40"/>
      <c r="T3019" s="40"/>
      <c r="U3019" s="40"/>
      <c r="V3019" s="40"/>
      <c r="W3019" s="40"/>
      <c r="X3019" s="40"/>
      <c r="Y3019" s="40"/>
    </row>
    <row r="3020" spans="1:25" ht="15" customHeight="1" thickBot="1" x14ac:dyDescent="0.25">
      <c r="A3020" s="40"/>
      <c r="B3020" s="275"/>
      <c r="C3020" s="275"/>
      <c r="D3020" s="275"/>
      <c r="E3020" s="275"/>
      <c r="F3020" s="275"/>
      <c r="G3020" s="275" t="s">
        <v>334</v>
      </c>
      <c r="H3020" s="302">
        <v>3.2</v>
      </c>
      <c r="I3020" s="409"/>
      <c r="J3020" s="409" t="s">
        <v>335</v>
      </c>
      <c r="K3020" s="275"/>
      <c r="L3020" s="302">
        <v>18.61</v>
      </c>
      <c r="O3020" s="40"/>
      <c r="P3020" s="40"/>
      <c r="Q3020" s="40"/>
      <c r="R3020" s="40"/>
      <c r="S3020" s="40"/>
      <c r="T3020" s="40"/>
      <c r="U3020" s="40"/>
      <c r="V3020" s="40"/>
      <c r="W3020" s="40"/>
      <c r="X3020" s="40"/>
      <c r="Y3020" s="40"/>
    </row>
    <row r="3021" spans="1:25" ht="15" customHeight="1" thickTop="1" x14ac:dyDescent="0.2">
      <c r="A3021" s="40"/>
      <c r="B3021" s="289"/>
      <c r="C3021" s="289"/>
      <c r="D3021" s="289"/>
      <c r="E3021" s="289"/>
      <c r="F3021" s="289"/>
      <c r="G3021" s="289"/>
      <c r="H3021" s="289"/>
      <c r="I3021" s="289"/>
      <c r="J3021" s="289"/>
      <c r="K3021" s="289"/>
      <c r="L3021" s="289"/>
      <c r="O3021" s="40"/>
      <c r="P3021" s="40"/>
      <c r="Q3021" s="40"/>
      <c r="R3021" s="40"/>
      <c r="S3021" s="40"/>
      <c r="T3021" s="40"/>
      <c r="U3021" s="40"/>
      <c r="V3021" s="40"/>
      <c r="W3021" s="40"/>
      <c r="X3021" s="40"/>
      <c r="Y3021" s="40"/>
    </row>
    <row r="3022" spans="1:25" ht="15" customHeight="1" x14ac:dyDescent="0.2">
      <c r="A3022" s="40"/>
      <c r="B3022" s="276" t="s">
        <v>2898</v>
      </c>
      <c r="C3022" s="277" t="s">
        <v>28</v>
      </c>
      <c r="D3022" s="276" t="s">
        <v>29</v>
      </c>
      <c r="E3022" s="276" t="s">
        <v>30</v>
      </c>
      <c r="F3022" s="405" t="s">
        <v>318</v>
      </c>
      <c r="G3022" s="405"/>
      <c r="H3022" s="284" t="s">
        <v>31</v>
      </c>
      <c r="I3022" s="277" t="s">
        <v>32</v>
      </c>
      <c r="J3022" s="277" t="s">
        <v>33</v>
      </c>
      <c r="K3022" s="277" t="s">
        <v>35</v>
      </c>
      <c r="O3022" s="40"/>
      <c r="P3022" s="40"/>
      <c r="Q3022" s="40"/>
      <c r="R3022" s="40"/>
      <c r="S3022" s="40"/>
      <c r="T3022" s="40"/>
      <c r="U3022" s="40"/>
      <c r="V3022" s="40"/>
      <c r="W3022" s="40"/>
      <c r="X3022" s="40"/>
      <c r="Y3022" s="40"/>
    </row>
    <row r="3023" spans="1:25" ht="15" customHeight="1" x14ac:dyDescent="0.2">
      <c r="A3023" s="40"/>
      <c r="B3023" s="273" t="s">
        <v>319</v>
      </c>
      <c r="C3023" s="286" t="s">
        <v>1958</v>
      </c>
      <c r="D3023" s="273" t="s">
        <v>143</v>
      </c>
      <c r="E3023" s="273" t="s">
        <v>1959</v>
      </c>
      <c r="F3023" s="403" t="s">
        <v>737</v>
      </c>
      <c r="G3023" s="403"/>
      <c r="H3023" s="285" t="s">
        <v>165</v>
      </c>
      <c r="I3023" s="288">
        <v>1</v>
      </c>
      <c r="J3023" s="287">
        <v>23.63</v>
      </c>
      <c r="K3023" s="287">
        <v>23.63</v>
      </c>
      <c r="O3023" s="40"/>
      <c r="P3023" s="40"/>
      <c r="Q3023" s="40"/>
      <c r="R3023" s="40"/>
      <c r="S3023" s="40"/>
      <c r="T3023" s="40"/>
      <c r="U3023" s="40"/>
      <c r="V3023" s="40"/>
      <c r="W3023" s="40"/>
      <c r="X3023" s="40"/>
      <c r="Y3023" s="40"/>
    </row>
    <row r="3024" spans="1:25" ht="15" customHeight="1" x14ac:dyDescent="0.2">
      <c r="A3024" s="40"/>
      <c r="B3024" s="276" t="s">
        <v>27</v>
      </c>
      <c r="C3024" s="277" t="s">
        <v>28</v>
      </c>
      <c r="D3024" s="276" t="s">
        <v>29</v>
      </c>
      <c r="E3024" s="276" t="s">
        <v>30</v>
      </c>
      <c r="F3024" s="405" t="s">
        <v>318</v>
      </c>
      <c r="G3024" s="406"/>
      <c r="H3024" s="284" t="s">
        <v>31</v>
      </c>
      <c r="I3024" s="277" t="s">
        <v>32</v>
      </c>
      <c r="J3024" s="277" t="s">
        <v>33</v>
      </c>
      <c r="K3024" s="277" t="s">
        <v>35</v>
      </c>
      <c r="O3024" s="40"/>
      <c r="P3024" s="40"/>
      <c r="Q3024" s="40"/>
      <c r="R3024" s="40"/>
      <c r="S3024" s="40"/>
      <c r="T3024" s="40"/>
      <c r="U3024" s="40"/>
      <c r="V3024" s="40"/>
      <c r="W3024" s="40"/>
      <c r="X3024" s="40"/>
      <c r="Y3024" s="40"/>
    </row>
    <row r="3025" spans="1:25" ht="15" customHeight="1" x14ac:dyDescent="0.2">
      <c r="A3025" s="40"/>
      <c r="B3025" s="274" t="s">
        <v>347</v>
      </c>
      <c r="C3025" s="296" t="s">
        <v>3615</v>
      </c>
      <c r="D3025" s="274" t="s">
        <v>143</v>
      </c>
      <c r="E3025" s="274" t="s">
        <v>2418</v>
      </c>
      <c r="F3025" s="404" t="s">
        <v>586</v>
      </c>
      <c r="G3025" s="404"/>
      <c r="H3025" s="295" t="s">
        <v>578</v>
      </c>
      <c r="I3025" s="298">
        <v>0.2</v>
      </c>
      <c r="J3025" s="297" t="s">
        <v>2419</v>
      </c>
      <c r="K3025" s="280" t="s">
        <v>2602</v>
      </c>
      <c r="O3025" s="40"/>
      <c r="P3025" s="40"/>
      <c r="Q3025" s="40"/>
      <c r="R3025" s="40"/>
      <c r="S3025" s="40"/>
      <c r="T3025" s="40"/>
      <c r="U3025" s="40"/>
      <c r="V3025" s="40"/>
      <c r="W3025" s="40"/>
      <c r="X3025" s="40"/>
      <c r="Y3025" s="40"/>
    </row>
    <row r="3026" spans="1:25" ht="15" customHeight="1" x14ac:dyDescent="0.2">
      <c r="A3026" s="40"/>
      <c r="B3026" s="274" t="s">
        <v>347</v>
      </c>
      <c r="C3026" s="296" t="s">
        <v>4028</v>
      </c>
      <c r="D3026" s="274" t="s">
        <v>143</v>
      </c>
      <c r="E3026" s="274" t="s">
        <v>1959</v>
      </c>
      <c r="F3026" s="404" t="s">
        <v>348</v>
      </c>
      <c r="G3026" s="404"/>
      <c r="H3026" s="295" t="s">
        <v>165</v>
      </c>
      <c r="I3026" s="298">
        <v>1</v>
      </c>
      <c r="J3026" s="297" t="s">
        <v>2605</v>
      </c>
      <c r="K3026" s="280" t="s">
        <v>2605</v>
      </c>
      <c r="O3026" s="40"/>
      <c r="P3026" s="40"/>
      <c r="Q3026" s="40"/>
      <c r="R3026" s="40"/>
      <c r="S3026" s="40"/>
      <c r="T3026" s="40"/>
      <c r="U3026" s="40"/>
      <c r="V3026" s="40"/>
      <c r="W3026" s="40"/>
      <c r="X3026" s="40"/>
      <c r="Y3026" s="40"/>
    </row>
    <row r="3027" spans="1:25" ht="15" customHeight="1" x14ac:dyDescent="0.2">
      <c r="A3027" s="40"/>
      <c r="B3027" s="278" t="s">
        <v>319</v>
      </c>
      <c r="C3027" s="291" t="s">
        <v>575</v>
      </c>
      <c r="D3027" s="278" t="s">
        <v>143</v>
      </c>
      <c r="E3027" s="278" t="s">
        <v>576</v>
      </c>
      <c r="F3027" s="407" t="s">
        <v>577</v>
      </c>
      <c r="G3027" s="407"/>
      <c r="H3027" s="290" t="s">
        <v>578</v>
      </c>
      <c r="I3027" s="294">
        <v>0.2</v>
      </c>
      <c r="J3027" s="292" t="s">
        <v>3684</v>
      </c>
      <c r="K3027" s="293" t="s">
        <v>3826</v>
      </c>
      <c r="O3027" s="40"/>
      <c r="P3027" s="40"/>
      <c r="Q3027" s="40"/>
      <c r="R3027" s="40"/>
      <c r="S3027" s="40"/>
      <c r="T3027" s="40"/>
      <c r="U3027" s="40"/>
      <c r="V3027" s="40"/>
      <c r="W3027" s="40"/>
      <c r="X3027" s="40"/>
      <c r="Y3027" s="40"/>
    </row>
    <row r="3028" spans="1:25" ht="15" customHeight="1" x14ac:dyDescent="0.2">
      <c r="A3028" s="40"/>
      <c r="B3028" s="408" t="s">
        <v>2416</v>
      </c>
      <c r="C3028" s="406"/>
      <c r="D3028" s="406"/>
      <c r="E3028" s="406"/>
      <c r="F3028" s="406"/>
      <c r="G3028" s="406"/>
      <c r="H3028" s="406"/>
      <c r="I3028" s="406"/>
      <c r="J3028" s="406"/>
      <c r="K3028" s="406"/>
      <c r="O3028" s="40"/>
      <c r="P3028" s="40"/>
      <c r="Q3028" s="40"/>
      <c r="R3028" s="40"/>
      <c r="S3028" s="40"/>
      <c r="T3028" s="40"/>
      <c r="U3028" s="40"/>
      <c r="V3028" s="40"/>
      <c r="W3028" s="40"/>
      <c r="X3028" s="40"/>
      <c r="Y3028" s="40"/>
    </row>
    <row r="3029" spans="1:25" ht="15" customHeight="1" x14ac:dyDescent="0.2">
      <c r="A3029" s="40"/>
      <c r="B3029" s="276" t="s">
        <v>27</v>
      </c>
      <c r="C3029" s="277" t="s">
        <v>28</v>
      </c>
      <c r="D3029" s="276" t="s">
        <v>29</v>
      </c>
      <c r="E3029" s="276" t="s">
        <v>30</v>
      </c>
      <c r="F3029" s="405" t="s">
        <v>318</v>
      </c>
      <c r="G3029" s="406"/>
      <c r="H3029" s="284" t="s">
        <v>31</v>
      </c>
      <c r="I3029" s="277" t="s">
        <v>32</v>
      </c>
      <c r="J3029" s="277" t="s">
        <v>33</v>
      </c>
      <c r="K3029" s="277" t="s">
        <v>35</v>
      </c>
      <c r="O3029" s="40"/>
      <c r="P3029" s="40"/>
      <c r="Q3029" s="40"/>
      <c r="R3029" s="40"/>
      <c r="S3029" s="40"/>
      <c r="T3029" s="40"/>
      <c r="U3029" s="40"/>
      <c r="V3029" s="40"/>
      <c r="W3029" s="40"/>
      <c r="X3029" s="40"/>
      <c r="Y3029" s="40"/>
    </row>
    <row r="3030" spans="1:25" ht="15" customHeight="1" x14ac:dyDescent="0.2">
      <c r="A3030" s="40"/>
      <c r="B3030" s="274" t="s">
        <v>347</v>
      </c>
      <c r="C3030" s="296" t="s">
        <v>3583</v>
      </c>
      <c r="D3030" s="274" t="s">
        <v>143</v>
      </c>
      <c r="E3030" s="274" t="s">
        <v>1158</v>
      </c>
      <c r="F3030" s="404" t="s">
        <v>348</v>
      </c>
      <c r="G3030" s="404"/>
      <c r="H3030" s="295" t="s">
        <v>165</v>
      </c>
      <c r="I3030" s="298">
        <v>2.036E-2</v>
      </c>
      <c r="J3030" s="297" t="s">
        <v>1850</v>
      </c>
      <c r="K3030" s="280" t="s">
        <v>2130</v>
      </c>
      <c r="O3030" s="40"/>
      <c r="P3030" s="40"/>
      <c r="Q3030" s="40"/>
      <c r="R3030" s="40"/>
      <c r="S3030" s="40"/>
      <c r="T3030" s="40"/>
      <c r="U3030" s="40"/>
      <c r="V3030" s="40"/>
      <c r="W3030" s="40"/>
      <c r="X3030" s="40"/>
      <c r="Y3030" s="40"/>
    </row>
    <row r="3031" spans="1:25" ht="15" customHeight="1" x14ac:dyDescent="0.2">
      <c r="A3031" s="40"/>
      <c r="B3031" s="274" t="s">
        <v>347</v>
      </c>
      <c r="C3031" s="296" t="s">
        <v>3613</v>
      </c>
      <c r="D3031" s="274" t="s">
        <v>143</v>
      </c>
      <c r="E3031" s="274" t="s">
        <v>1163</v>
      </c>
      <c r="F3031" s="404" t="s">
        <v>348</v>
      </c>
      <c r="G3031" s="404"/>
      <c r="H3031" s="295" t="s">
        <v>165</v>
      </c>
      <c r="I3031" s="298">
        <v>2.0000000000000002E-5</v>
      </c>
      <c r="J3031" s="297" t="s">
        <v>3614</v>
      </c>
      <c r="K3031" s="280" t="s">
        <v>2117</v>
      </c>
      <c r="O3031" s="40"/>
      <c r="P3031" s="40"/>
      <c r="Q3031" s="40"/>
      <c r="R3031" s="40"/>
      <c r="S3031" s="40"/>
      <c r="T3031" s="40"/>
      <c r="U3031" s="40"/>
      <c r="V3031" s="40"/>
      <c r="W3031" s="40"/>
      <c r="X3031" s="40"/>
      <c r="Y3031" s="40"/>
    </row>
    <row r="3032" spans="1:25" ht="15" customHeight="1" x14ac:dyDescent="0.2">
      <c r="A3032" s="40"/>
      <c r="B3032" s="274" t="s">
        <v>347</v>
      </c>
      <c r="C3032" s="296" t="s">
        <v>3634</v>
      </c>
      <c r="D3032" s="274" t="s">
        <v>143</v>
      </c>
      <c r="E3032" s="274" t="s">
        <v>1168</v>
      </c>
      <c r="F3032" s="404" t="s">
        <v>348</v>
      </c>
      <c r="G3032" s="404"/>
      <c r="H3032" s="295" t="s">
        <v>165</v>
      </c>
      <c r="I3032" s="298">
        <v>8.9999999999999998E-4</v>
      </c>
      <c r="J3032" s="297" t="s">
        <v>2138</v>
      </c>
      <c r="K3032" s="280" t="s">
        <v>2117</v>
      </c>
      <c r="O3032" s="40"/>
      <c r="P3032" s="40"/>
      <c r="Q3032" s="40"/>
      <c r="R3032" s="40"/>
      <c r="S3032" s="40"/>
      <c r="T3032" s="40"/>
      <c r="U3032" s="40"/>
      <c r="V3032" s="40"/>
      <c r="W3032" s="40"/>
      <c r="X3032" s="40"/>
      <c r="Y3032" s="40"/>
    </row>
    <row r="3033" spans="1:25" ht="15" customHeight="1" x14ac:dyDescent="0.2">
      <c r="A3033" s="40"/>
      <c r="B3033" s="274" t="s">
        <v>347</v>
      </c>
      <c r="C3033" s="296" t="s">
        <v>3626</v>
      </c>
      <c r="D3033" s="274" t="s">
        <v>143</v>
      </c>
      <c r="E3033" s="274" t="s">
        <v>2434</v>
      </c>
      <c r="F3033" s="404" t="s">
        <v>348</v>
      </c>
      <c r="G3033" s="404"/>
      <c r="H3033" s="295" t="s">
        <v>2433</v>
      </c>
      <c r="I3033" s="298">
        <v>4.6000000000000001E-4</v>
      </c>
      <c r="J3033" s="297" t="s">
        <v>3627</v>
      </c>
      <c r="K3033" s="280" t="s">
        <v>2117</v>
      </c>
      <c r="O3033" s="40"/>
      <c r="P3033" s="40"/>
      <c r="Q3033" s="40"/>
      <c r="R3033" s="40"/>
      <c r="S3033" s="40"/>
      <c r="T3033" s="40"/>
      <c r="U3033" s="40"/>
      <c r="V3033" s="40"/>
      <c r="W3033" s="40"/>
      <c r="X3033" s="40"/>
      <c r="Y3033" s="40"/>
    </row>
    <row r="3034" spans="1:25" ht="15" customHeight="1" thickBot="1" x14ac:dyDescent="0.25">
      <c r="A3034" s="40"/>
      <c r="B3034" s="274" t="s">
        <v>347</v>
      </c>
      <c r="C3034" s="296" t="s">
        <v>3604</v>
      </c>
      <c r="D3034" s="274" t="s">
        <v>143</v>
      </c>
      <c r="E3034" s="274" t="s">
        <v>1164</v>
      </c>
      <c r="F3034" s="404" t="s">
        <v>809</v>
      </c>
      <c r="G3034" s="404"/>
      <c r="H3034" s="295" t="s">
        <v>165</v>
      </c>
      <c r="I3034" s="298">
        <v>8.9999999999999998E-4</v>
      </c>
      <c r="J3034" s="297" t="s">
        <v>2145</v>
      </c>
      <c r="K3034" s="280" t="s">
        <v>2135</v>
      </c>
      <c r="O3034" s="40"/>
      <c r="P3034" s="40"/>
      <c r="Q3034" s="40"/>
      <c r="R3034" s="40"/>
      <c r="S3034" s="40"/>
      <c r="T3034" s="40"/>
      <c r="U3034" s="40"/>
      <c r="V3034" s="40"/>
      <c r="W3034" s="40"/>
      <c r="X3034" s="40"/>
      <c r="Y3034" s="40"/>
    </row>
    <row r="3035" spans="1:25" ht="15" customHeight="1" thickTop="1" x14ac:dyDescent="0.2">
      <c r="A3035" s="40"/>
      <c r="B3035" s="274" t="s">
        <v>347</v>
      </c>
      <c r="C3035" s="296" t="s">
        <v>3631</v>
      </c>
      <c r="D3035" s="274" t="s">
        <v>143</v>
      </c>
      <c r="E3035" s="274" t="s">
        <v>2435</v>
      </c>
      <c r="F3035" s="404" t="s">
        <v>348</v>
      </c>
      <c r="G3035" s="404"/>
      <c r="H3035" s="295" t="s">
        <v>165</v>
      </c>
      <c r="I3035" s="298">
        <v>4.0000000000000003E-5</v>
      </c>
      <c r="J3035" s="297" t="s">
        <v>2122</v>
      </c>
      <c r="K3035" s="280" t="s">
        <v>2117</v>
      </c>
      <c r="L3035" s="184"/>
      <c r="O3035" s="40"/>
      <c r="P3035" s="40"/>
      <c r="Q3035" s="40"/>
      <c r="R3035" s="40"/>
      <c r="S3035" s="40"/>
      <c r="T3035" s="40"/>
      <c r="U3035" s="40"/>
      <c r="V3035" s="40"/>
      <c r="W3035" s="40"/>
      <c r="X3035" s="40"/>
      <c r="Y3035" s="40"/>
    </row>
    <row r="3036" spans="1:25" ht="15" customHeight="1" x14ac:dyDescent="0.2">
      <c r="A3036" s="40"/>
      <c r="B3036" s="274" t="s">
        <v>347</v>
      </c>
      <c r="C3036" s="296" t="s">
        <v>3646</v>
      </c>
      <c r="D3036" s="274" t="s">
        <v>143</v>
      </c>
      <c r="E3036" s="274" t="s">
        <v>3647</v>
      </c>
      <c r="F3036" s="404" t="s">
        <v>348</v>
      </c>
      <c r="G3036" s="404"/>
      <c r="H3036" s="295" t="s">
        <v>1160</v>
      </c>
      <c r="I3036" s="298">
        <v>1.6000000000000001E-4</v>
      </c>
      <c r="J3036" s="297" t="s">
        <v>3648</v>
      </c>
      <c r="K3036" s="280" t="s">
        <v>2117</v>
      </c>
      <c r="L3036" s="180"/>
      <c r="O3036" s="40"/>
      <c r="P3036" s="40"/>
      <c r="Q3036" s="40"/>
      <c r="R3036" s="40"/>
      <c r="S3036" s="40"/>
      <c r="T3036" s="40"/>
      <c r="U3036" s="40"/>
      <c r="V3036" s="40"/>
      <c r="W3036" s="40"/>
      <c r="X3036" s="40"/>
      <c r="Y3036" s="40"/>
    </row>
    <row r="3037" spans="1:25" ht="15" customHeight="1" x14ac:dyDescent="0.2">
      <c r="A3037" s="40"/>
      <c r="B3037" s="274" t="s">
        <v>347</v>
      </c>
      <c r="C3037" s="296" t="s">
        <v>3616</v>
      </c>
      <c r="D3037" s="274" t="s">
        <v>143</v>
      </c>
      <c r="E3037" s="274" t="s">
        <v>1170</v>
      </c>
      <c r="F3037" s="404" t="s">
        <v>809</v>
      </c>
      <c r="G3037" s="404"/>
      <c r="H3037" s="295" t="s">
        <v>165</v>
      </c>
      <c r="I3037" s="298">
        <v>2.036E-2</v>
      </c>
      <c r="J3037" s="297" t="s">
        <v>1858</v>
      </c>
      <c r="K3037" s="280" t="s">
        <v>2179</v>
      </c>
      <c r="L3037" s="178"/>
      <c r="O3037" s="40"/>
      <c r="P3037" s="40"/>
      <c r="Q3037" s="40"/>
      <c r="R3037" s="40"/>
      <c r="S3037" s="40"/>
      <c r="T3037" s="40"/>
      <c r="U3037" s="40"/>
      <c r="V3037" s="40"/>
      <c r="W3037" s="40"/>
      <c r="X3037" s="40"/>
      <c r="Y3037" s="40"/>
    </row>
    <row r="3038" spans="1:25" ht="15" customHeight="1" x14ac:dyDescent="0.2">
      <c r="A3038" s="40"/>
      <c r="B3038" s="274" t="s">
        <v>347</v>
      </c>
      <c r="C3038" s="296" t="s">
        <v>3601</v>
      </c>
      <c r="D3038" s="274" t="s">
        <v>143</v>
      </c>
      <c r="E3038" s="274" t="s">
        <v>1165</v>
      </c>
      <c r="F3038" s="404" t="s">
        <v>348</v>
      </c>
      <c r="G3038" s="404"/>
      <c r="H3038" s="295" t="s">
        <v>165</v>
      </c>
      <c r="I3038" s="298">
        <v>8.9999999999999998E-4</v>
      </c>
      <c r="J3038" s="297" t="s">
        <v>3602</v>
      </c>
      <c r="K3038" s="280" t="s">
        <v>2184</v>
      </c>
      <c r="L3038" s="281"/>
      <c r="O3038" s="40"/>
      <c r="P3038" s="40"/>
      <c r="Q3038" s="40"/>
      <c r="R3038" s="40"/>
      <c r="S3038" s="40"/>
      <c r="T3038" s="40"/>
      <c r="U3038" s="40"/>
      <c r="V3038" s="40"/>
      <c r="W3038" s="40"/>
      <c r="X3038" s="40"/>
      <c r="Y3038" s="40"/>
    </row>
    <row r="3039" spans="1:25" ht="15" customHeight="1" x14ac:dyDescent="0.2">
      <c r="A3039" s="40"/>
      <c r="B3039" s="274" t="s">
        <v>347</v>
      </c>
      <c r="C3039" s="296" t="s">
        <v>3587</v>
      </c>
      <c r="D3039" s="274" t="s">
        <v>143</v>
      </c>
      <c r="E3039" s="274" t="s">
        <v>2436</v>
      </c>
      <c r="F3039" s="404" t="s">
        <v>348</v>
      </c>
      <c r="G3039" s="404"/>
      <c r="H3039" s="295" t="s">
        <v>165</v>
      </c>
      <c r="I3039" s="298">
        <v>4.0000000000000003E-5</v>
      </c>
      <c r="J3039" s="297" t="s">
        <v>3588</v>
      </c>
      <c r="K3039" s="280" t="s">
        <v>2117</v>
      </c>
      <c r="L3039" s="281"/>
      <c r="O3039" s="40"/>
      <c r="P3039" s="40"/>
      <c r="Q3039" s="40"/>
      <c r="R3039" s="40"/>
      <c r="S3039" s="40"/>
      <c r="T3039" s="40"/>
      <c r="U3039" s="40"/>
      <c r="V3039" s="40"/>
      <c r="W3039" s="40"/>
      <c r="X3039" s="40"/>
      <c r="Y3039" s="40"/>
    </row>
    <row r="3040" spans="1:25" ht="15" customHeight="1" x14ac:dyDescent="0.2">
      <c r="A3040" s="40"/>
      <c r="B3040" s="274" t="s">
        <v>347</v>
      </c>
      <c r="C3040" s="296" t="s">
        <v>4028</v>
      </c>
      <c r="D3040" s="274" t="s">
        <v>143</v>
      </c>
      <c r="E3040" s="274" t="s">
        <v>1959</v>
      </c>
      <c r="F3040" s="404" t="s">
        <v>348</v>
      </c>
      <c r="G3040" s="404"/>
      <c r="H3040" s="295" t="s">
        <v>165</v>
      </c>
      <c r="I3040" s="298">
        <v>1</v>
      </c>
      <c r="J3040" s="297" t="s">
        <v>2605</v>
      </c>
      <c r="K3040" s="280" t="s">
        <v>2605</v>
      </c>
      <c r="L3040" s="281"/>
      <c r="O3040" s="40"/>
      <c r="P3040" s="40"/>
      <c r="Q3040" s="40"/>
      <c r="R3040" s="40"/>
      <c r="S3040" s="40"/>
      <c r="T3040" s="40"/>
      <c r="U3040" s="40"/>
      <c r="V3040" s="40"/>
      <c r="W3040" s="40"/>
      <c r="X3040" s="40"/>
      <c r="Y3040" s="40"/>
    </row>
    <row r="3041" spans="1:25" ht="15" customHeight="1" x14ac:dyDescent="0.2">
      <c r="A3041" s="40"/>
      <c r="B3041" s="274" t="s">
        <v>347</v>
      </c>
      <c r="C3041" s="296" t="s">
        <v>3636</v>
      </c>
      <c r="D3041" s="274" t="s">
        <v>143</v>
      </c>
      <c r="E3041" s="274" t="s">
        <v>2432</v>
      </c>
      <c r="F3041" s="404" t="s">
        <v>348</v>
      </c>
      <c r="G3041" s="404"/>
      <c r="H3041" s="295" t="s">
        <v>2433</v>
      </c>
      <c r="I3041" s="298">
        <v>1.6000000000000001E-4</v>
      </c>
      <c r="J3041" s="297" t="s">
        <v>3637</v>
      </c>
      <c r="K3041" s="280" t="s">
        <v>2135</v>
      </c>
      <c r="L3041" s="281"/>
      <c r="O3041" s="40"/>
      <c r="P3041" s="40"/>
      <c r="Q3041" s="40"/>
      <c r="R3041" s="40"/>
      <c r="S3041" s="40"/>
      <c r="T3041" s="40"/>
      <c r="U3041" s="40"/>
      <c r="V3041" s="40"/>
      <c r="W3041" s="40"/>
      <c r="X3041" s="40"/>
      <c r="Y3041" s="40"/>
    </row>
    <row r="3042" spans="1:25" ht="15" customHeight="1" x14ac:dyDescent="0.2">
      <c r="A3042" s="40"/>
      <c r="B3042" s="274" t="s">
        <v>347</v>
      </c>
      <c r="C3042" s="296" t="s">
        <v>3586</v>
      </c>
      <c r="D3042" s="274" t="s">
        <v>143</v>
      </c>
      <c r="E3042" s="274" t="s">
        <v>1162</v>
      </c>
      <c r="F3042" s="404" t="s">
        <v>348</v>
      </c>
      <c r="G3042" s="404"/>
      <c r="H3042" s="295" t="s">
        <v>165</v>
      </c>
      <c r="I3042" s="298">
        <v>6.0000000000000002E-5</v>
      </c>
      <c r="J3042" s="297" t="s">
        <v>2140</v>
      </c>
      <c r="K3042" s="280" t="s">
        <v>2117</v>
      </c>
      <c r="L3042" s="281"/>
      <c r="O3042" s="40"/>
      <c r="P3042" s="40"/>
      <c r="Q3042" s="40"/>
      <c r="R3042" s="40"/>
      <c r="S3042" s="40"/>
      <c r="T3042" s="40"/>
      <c r="U3042" s="40"/>
      <c r="V3042" s="40"/>
      <c r="W3042" s="40"/>
      <c r="X3042" s="40"/>
      <c r="Y3042" s="40"/>
    </row>
    <row r="3043" spans="1:25" ht="15" customHeight="1" x14ac:dyDescent="0.2">
      <c r="A3043" s="40"/>
      <c r="B3043" s="274" t="s">
        <v>347</v>
      </c>
      <c r="C3043" s="296" t="s">
        <v>3615</v>
      </c>
      <c r="D3043" s="274" t="s">
        <v>143</v>
      </c>
      <c r="E3043" s="274" t="s">
        <v>2418</v>
      </c>
      <c r="F3043" s="404" t="s">
        <v>586</v>
      </c>
      <c r="G3043" s="404"/>
      <c r="H3043" s="295" t="s">
        <v>578</v>
      </c>
      <c r="I3043" s="298">
        <v>0.2</v>
      </c>
      <c r="J3043" s="297" t="s">
        <v>2419</v>
      </c>
      <c r="K3043" s="280" t="s">
        <v>2602</v>
      </c>
      <c r="L3043" s="281"/>
      <c r="O3043" s="40"/>
      <c r="P3043" s="40"/>
      <c r="Q3043" s="40"/>
      <c r="R3043" s="40"/>
      <c r="S3043" s="40"/>
      <c r="T3043" s="40"/>
      <c r="U3043" s="40"/>
      <c r="V3043" s="40"/>
      <c r="W3043" s="40"/>
      <c r="X3043" s="40"/>
      <c r="Y3043" s="40"/>
    </row>
    <row r="3044" spans="1:25" ht="15" customHeight="1" x14ac:dyDescent="0.2">
      <c r="A3044" s="40"/>
      <c r="B3044" s="274" t="s">
        <v>347</v>
      </c>
      <c r="C3044" s="296" t="s">
        <v>3635</v>
      </c>
      <c r="D3044" s="274" t="s">
        <v>143</v>
      </c>
      <c r="E3044" s="274" t="s">
        <v>1169</v>
      </c>
      <c r="F3044" s="404" t="s">
        <v>348</v>
      </c>
      <c r="G3044" s="404"/>
      <c r="H3044" s="295" t="s">
        <v>165</v>
      </c>
      <c r="I3044" s="298">
        <v>3.6000000000000002E-4</v>
      </c>
      <c r="J3044" s="297" t="s">
        <v>1868</v>
      </c>
      <c r="K3044" s="280" t="s">
        <v>2117</v>
      </c>
      <c r="L3044" s="281"/>
      <c r="O3044" s="40"/>
      <c r="P3044" s="40"/>
      <c r="Q3044" s="40"/>
      <c r="R3044" s="40"/>
      <c r="S3044" s="40"/>
      <c r="T3044" s="40"/>
      <c r="U3044" s="40"/>
      <c r="V3044" s="40"/>
      <c r="W3044" s="40"/>
      <c r="X3044" s="40"/>
      <c r="Y3044" s="40"/>
    </row>
    <row r="3045" spans="1:25" ht="15" customHeight="1" x14ac:dyDescent="0.2">
      <c r="A3045" s="40"/>
      <c r="B3045" s="274" t="s">
        <v>347</v>
      </c>
      <c r="C3045" s="296" t="s">
        <v>3594</v>
      </c>
      <c r="D3045" s="274" t="s">
        <v>143</v>
      </c>
      <c r="E3045" s="274" t="s">
        <v>1171</v>
      </c>
      <c r="F3045" s="404" t="s">
        <v>348</v>
      </c>
      <c r="G3045" s="404"/>
      <c r="H3045" s="295" t="s">
        <v>165</v>
      </c>
      <c r="I3045" s="298">
        <v>4.0000000000000003E-5</v>
      </c>
      <c r="J3045" s="297" t="s">
        <v>2139</v>
      </c>
      <c r="K3045" s="280" t="s">
        <v>2117</v>
      </c>
      <c r="L3045" s="281"/>
      <c r="O3045" s="40"/>
      <c r="P3045" s="40"/>
      <c r="Q3045" s="40"/>
      <c r="R3045" s="40"/>
      <c r="S3045" s="40"/>
      <c r="T3045" s="40"/>
      <c r="U3045" s="40"/>
      <c r="V3045" s="40"/>
      <c r="W3045" s="40"/>
      <c r="X3045" s="40"/>
      <c r="Y3045" s="40"/>
    </row>
    <row r="3046" spans="1:25" ht="15" customHeight="1" x14ac:dyDescent="0.2">
      <c r="A3046" s="40"/>
      <c r="B3046" s="274" t="s">
        <v>347</v>
      </c>
      <c r="C3046" s="296" t="s">
        <v>3606</v>
      </c>
      <c r="D3046" s="274" t="s">
        <v>143</v>
      </c>
      <c r="E3046" s="274" t="s">
        <v>1166</v>
      </c>
      <c r="F3046" s="404" t="s">
        <v>809</v>
      </c>
      <c r="G3046" s="404"/>
      <c r="H3046" s="295" t="s">
        <v>1167</v>
      </c>
      <c r="I3046" s="298">
        <v>8.0000000000000007E-5</v>
      </c>
      <c r="J3046" s="297" t="s">
        <v>2136</v>
      </c>
      <c r="K3046" s="280" t="s">
        <v>2144</v>
      </c>
      <c r="L3046" s="281"/>
      <c r="O3046" s="40"/>
      <c r="P3046" s="40"/>
      <c r="Q3046" s="40"/>
      <c r="R3046" s="40"/>
      <c r="S3046" s="40"/>
      <c r="T3046" s="40"/>
      <c r="U3046" s="40"/>
      <c r="V3046" s="40"/>
      <c r="W3046" s="40"/>
      <c r="X3046" s="40"/>
      <c r="Y3046" s="40"/>
    </row>
    <row r="3047" spans="1:25" ht="15" customHeight="1" x14ac:dyDescent="0.2">
      <c r="A3047" s="40"/>
      <c r="B3047" s="274" t="s">
        <v>347</v>
      </c>
      <c r="C3047" s="296" t="s">
        <v>3645</v>
      </c>
      <c r="D3047" s="274" t="s">
        <v>143</v>
      </c>
      <c r="E3047" s="274" t="s">
        <v>1161</v>
      </c>
      <c r="F3047" s="404" t="s">
        <v>348</v>
      </c>
      <c r="G3047" s="404"/>
      <c r="H3047" s="295" t="s">
        <v>165</v>
      </c>
      <c r="I3047" s="298">
        <v>1.882E-2</v>
      </c>
      <c r="J3047" s="297" t="s">
        <v>2143</v>
      </c>
      <c r="K3047" s="280" t="s">
        <v>2129</v>
      </c>
      <c r="L3047" s="281"/>
      <c r="O3047" s="40"/>
      <c r="P3047" s="40"/>
      <c r="Q3047" s="40"/>
      <c r="R3047" s="40"/>
      <c r="S3047" s="40"/>
      <c r="T3047" s="40"/>
      <c r="U3047" s="40"/>
      <c r="V3047" s="40"/>
      <c r="W3047" s="40"/>
      <c r="X3047" s="40"/>
      <c r="Y3047" s="40"/>
    </row>
    <row r="3048" spans="1:25" ht="15" customHeight="1" x14ac:dyDescent="0.2">
      <c r="A3048" s="40"/>
      <c r="B3048" s="274" t="s">
        <v>347</v>
      </c>
      <c r="C3048" s="296" t="s">
        <v>3598</v>
      </c>
      <c r="D3048" s="274" t="s">
        <v>143</v>
      </c>
      <c r="E3048" s="274" t="s">
        <v>1159</v>
      </c>
      <c r="F3048" s="404" t="s">
        <v>348</v>
      </c>
      <c r="G3048" s="404"/>
      <c r="H3048" s="295" t="s">
        <v>165</v>
      </c>
      <c r="I3048" s="298">
        <v>2.9999999999999997E-4</v>
      </c>
      <c r="J3048" s="297" t="s">
        <v>3599</v>
      </c>
      <c r="K3048" s="280" t="s">
        <v>2137</v>
      </c>
      <c r="L3048" s="281"/>
      <c r="O3048" s="40"/>
      <c r="P3048" s="40"/>
      <c r="Q3048" s="40"/>
      <c r="R3048" s="40"/>
      <c r="S3048" s="40"/>
      <c r="T3048" s="40"/>
      <c r="U3048" s="40"/>
      <c r="V3048" s="40"/>
      <c r="W3048" s="40"/>
      <c r="X3048" s="40"/>
      <c r="Y3048" s="40"/>
    </row>
    <row r="3049" spans="1:25" ht="15" customHeight="1" x14ac:dyDescent="0.2">
      <c r="A3049" s="40"/>
      <c r="B3049" s="274" t="s">
        <v>347</v>
      </c>
      <c r="C3049" s="296" t="s">
        <v>3596</v>
      </c>
      <c r="D3049" s="274" t="s">
        <v>143</v>
      </c>
      <c r="E3049" s="274" t="s">
        <v>2437</v>
      </c>
      <c r="F3049" s="404" t="s">
        <v>348</v>
      </c>
      <c r="G3049" s="404"/>
      <c r="H3049" s="295" t="s">
        <v>165</v>
      </c>
      <c r="I3049" s="298">
        <v>1.2E-4</v>
      </c>
      <c r="J3049" s="297" t="s">
        <v>3597</v>
      </c>
      <c r="K3049" s="280" t="s">
        <v>2117</v>
      </c>
      <c r="L3049" s="281"/>
      <c r="O3049" s="40"/>
      <c r="P3049" s="40"/>
      <c r="Q3049" s="40"/>
      <c r="R3049" s="40"/>
      <c r="S3049" s="40"/>
      <c r="T3049" s="40"/>
      <c r="U3049" s="40"/>
      <c r="V3049" s="40"/>
      <c r="W3049" s="40"/>
      <c r="X3049" s="40"/>
      <c r="Y3049" s="40"/>
    </row>
    <row r="3050" spans="1:25" ht="15" customHeight="1" x14ac:dyDescent="0.2">
      <c r="A3050" s="40"/>
      <c r="B3050" s="275"/>
      <c r="C3050" s="275"/>
      <c r="D3050" s="275"/>
      <c r="E3050" s="275"/>
      <c r="F3050" s="275" t="s">
        <v>331</v>
      </c>
      <c r="G3050" s="302">
        <v>2.72</v>
      </c>
      <c r="H3050" s="275" t="s">
        <v>332</v>
      </c>
      <c r="I3050" s="302">
        <v>0</v>
      </c>
      <c r="J3050" s="275" t="s">
        <v>333</v>
      </c>
      <c r="K3050" s="302">
        <v>2.72</v>
      </c>
      <c r="L3050" s="281"/>
      <c r="O3050" s="40"/>
      <c r="P3050" s="40"/>
      <c r="Q3050" s="40"/>
      <c r="R3050" s="40"/>
      <c r="S3050" s="40"/>
      <c r="T3050" s="40"/>
      <c r="U3050" s="40"/>
      <c r="V3050" s="40"/>
      <c r="W3050" s="40"/>
      <c r="X3050" s="40"/>
      <c r="Y3050" s="40"/>
    </row>
    <row r="3051" spans="1:25" ht="15" customHeight="1" thickBot="1" x14ac:dyDescent="0.25">
      <c r="A3051" s="40"/>
      <c r="B3051" s="275"/>
      <c r="C3051" s="275"/>
      <c r="D3051" s="275"/>
      <c r="E3051" s="275"/>
      <c r="F3051" s="275" t="s">
        <v>334</v>
      </c>
      <c r="G3051" s="302">
        <v>4.91</v>
      </c>
      <c r="H3051" s="275"/>
      <c r="I3051" s="409" t="s">
        <v>335</v>
      </c>
      <c r="J3051" s="409"/>
      <c r="K3051" s="302">
        <v>28.54</v>
      </c>
      <c r="L3051" s="281"/>
      <c r="O3051" s="40"/>
      <c r="P3051" s="40"/>
      <c r="Q3051" s="40"/>
      <c r="R3051" s="40"/>
      <c r="S3051" s="40"/>
      <c r="T3051" s="40"/>
      <c r="U3051" s="40"/>
      <c r="V3051" s="40"/>
      <c r="W3051" s="40"/>
      <c r="X3051" s="40"/>
      <c r="Y3051" s="40"/>
    </row>
    <row r="3052" spans="1:25" ht="15" customHeight="1" thickTop="1" x14ac:dyDescent="0.2">
      <c r="A3052" s="40"/>
      <c r="B3052" s="289"/>
      <c r="C3052" s="289"/>
      <c r="D3052" s="289"/>
      <c r="E3052" s="289"/>
      <c r="F3052" s="289"/>
      <c r="G3052" s="289"/>
      <c r="H3052" s="289"/>
      <c r="I3052" s="289"/>
      <c r="J3052" s="289"/>
      <c r="K3052" s="289"/>
      <c r="L3052" s="289"/>
      <c r="O3052" s="40"/>
      <c r="P3052" s="40"/>
      <c r="Q3052" s="40"/>
      <c r="R3052" s="40"/>
      <c r="S3052" s="40"/>
      <c r="T3052" s="40"/>
      <c r="U3052" s="40"/>
      <c r="V3052" s="40"/>
      <c r="W3052" s="40"/>
      <c r="X3052" s="40"/>
      <c r="Y3052" s="40"/>
    </row>
    <row r="3053" spans="1:25" ht="15" customHeight="1" x14ac:dyDescent="0.2">
      <c r="A3053" s="40"/>
      <c r="B3053" s="276" t="s">
        <v>2899</v>
      </c>
      <c r="C3053" s="277" t="s">
        <v>28</v>
      </c>
      <c r="D3053" s="276" t="s">
        <v>29</v>
      </c>
      <c r="E3053" s="276" t="s">
        <v>30</v>
      </c>
      <c r="F3053" s="405" t="s">
        <v>318</v>
      </c>
      <c r="G3053" s="405"/>
      <c r="H3053" s="284" t="s">
        <v>31</v>
      </c>
      <c r="I3053" s="277" t="s">
        <v>32</v>
      </c>
      <c r="J3053" s="277" t="s">
        <v>2407</v>
      </c>
      <c r="K3053" s="277" t="s">
        <v>33</v>
      </c>
      <c r="L3053" s="277" t="s">
        <v>35</v>
      </c>
      <c r="O3053" s="40"/>
      <c r="P3053" s="40"/>
      <c r="Q3053" s="40"/>
      <c r="R3053" s="40"/>
      <c r="S3053" s="40"/>
      <c r="T3053" s="40"/>
      <c r="U3053" s="40"/>
      <c r="V3053" s="40"/>
      <c r="W3053" s="40"/>
      <c r="X3053" s="40"/>
      <c r="Y3053" s="40"/>
    </row>
    <row r="3054" spans="1:25" ht="15" customHeight="1" x14ac:dyDescent="0.2">
      <c r="A3054" s="40"/>
      <c r="B3054" s="273" t="s">
        <v>319</v>
      </c>
      <c r="C3054" s="286" t="s">
        <v>3209</v>
      </c>
      <c r="D3054" s="273" t="s">
        <v>51</v>
      </c>
      <c r="E3054" s="273" t="s">
        <v>3303</v>
      </c>
      <c r="F3054" s="403" t="s">
        <v>1804</v>
      </c>
      <c r="G3054" s="403"/>
      <c r="H3054" s="285" t="s">
        <v>44</v>
      </c>
      <c r="I3054" s="288">
        <v>1</v>
      </c>
      <c r="J3054" s="287"/>
      <c r="K3054" s="287">
        <v>28.93</v>
      </c>
      <c r="L3054" s="287">
        <v>28.93</v>
      </c>
      <c r="O3054" s="40"/>
      <c r="P3054" s="40"/>
      <c r="Q3054" s="40"/>
      <c r="R3054" s="40"/>
      <c r="S3054" s="40"/>
      <c r="T3054" s="40"/>
      <c r="U3054" s="40"/>
      <c r="V3054" s="40"/>
      <c r="W3054" s="40"/>
      <c r="X3054" s="40"/>
      <c r="Y3054" s="40"/>
    </row>
    <row r="3055" spans="1:25" ht="15" customHeight="1" x14ac:dyDescent="0.2">
      <c r="A3055" s="40"/>
      <c r="B3055" s="274" t="s">
        <v>347</v>
      </c>
      <c r="C3055" s="296" t="s">
        <v>2616</v>
      </c>
      <c r="D3055" s="274" t="s">
        <v>51</v>
      </c>
      <c r="E3055" s="274" t="s">
        <v>2617</v>
      </c>
      <c r="F3055" s="404" t="s">
        <v>586</v>
      </c>
      <c r="G3055" s="404"/>
      <c r="H3055" s="295" t="s">
        <v>325</v>
      </c>
      <c r="I3055" s="298">
        <v>0.30399999999999999</v>
      </c>
      <c r="J3055" s="298">
        <v>0</v>
      </c>
      <c r="K3055" s="297">
        <v>16.574783</v>
      </c>
      <c r="L3055" s="297">
        <v>5.03</v>
      </c>
      <c r="O3055" s="40"/>
      <c r="P3055" s="40"/>
      <c r="Q3055" s="40"/>
      <c r="R3055" s="40"/>
      <c r="S3055" s="40"/>
      <c r="T3055" s="40"/>
      <c r="U3055" s="40"/>
      <c r="V3055" s="40"/>
      <c r="W3055" s="40"/>
      <c r="X3055" s="40"/>
      <c r="Y3055" s="40"/>
    </row>
    <row r="3056" spans="1:25" ht="15" customHeight="1" x14ac:dyDescent="0.2">
      <c r="A3056" s="40"/>
      <c r="B3056" s="274" t="s">
        <v>347</v>
      </c>
      <c r="C3056" s="296" t="s">
        <v>3451</v>
      </c>
      <c r="D3056" s="274" t="s">
        <v>51</v>
      </c>
      <c r="E3056" s="274" t="s">
        <v>3303</v>
      </c>
      <c r="F3056" s="404" t="s">
        <v>348</v>
      </c>
      <c r="G3056" s="404"/>
      <c r="H3056" s="295" t="s">
        <v>44</v>
      </c>
      <c r="I3056" s="298">
        <v>1</v>
      </c>
      <c r="J3056" s="298">
        <v>0</v>
      </c>
      <c r="K3056" s="297">
        <v>23.9</v>
      </c>
      <c r="L3056" s="297">
        <v>23.9</v>
      </c>
      <c r="O3056" s="40"/>
      <c r="P3056" s="40"/>
      <c r="Q3056" s="40"/>
      <c r="R3056" s="40"/>
      <c r="S3056" s="40"/>
      <c r="T3056" s="40"/>
      <c r="U3056" s="40"/>
      <c r="V3056" s="40"/>
      <c r="W3056" s="40"/>
      <c r="X3056" s="40"/>
      <c r="Y3056" s="40"/>
    </row>
    <row r="3057" spans="1:25" ht="15" customHeight="1" x14ac:dyDescent="0.2">
      <c r="A3057" s="40"/>
      <c r="B3057" s="275"/>
      <c r="C3057" s="275"/>
      <c r="D3057" s="275"/>
      <c r="E3057" s="275"/>
      <c r="F3057" s="275"/>
      <c r="G3057" s="275" t="s">
        <v>331</v>
      </c>
      <c r="H3057" s="302">
        <v>5.03</v>
      </c>
      <c r="I3057" s="275" t="s">
        <v>332</v>
      </c>
      <c r="J3057" s="302">
        <v>0</v>
      </c>
      <c r="K3057" s="275" t="s">
        <v>333</v>
      </c>
      <c r="L3057" s="302">
        <v>5.03</v>
      </c>
      <c r="O3057" s="40"/>
      <c r="P3057" s="40"/>
      <c r="Q3057" s="40"/>
      <c r="R3057" s="40"/>
      <c r="S3057" s="40"/>
      <c r="T3057" s="40"/>
      <c r="U3057" s="40"/>
      <c r="V3057" s="40"/>
      <c r="W3057" s="40"/>
      <c r="X3057" s="40"/>
      <c r="Y3057" s="40"/>
    </row>
    <row r="3058" spans="1:25" ht="15" customHeight="1" thickBot="1" x14ac:dyDescent="0.25">
      <c r="A3058" s="40"/>
      <c r="B3058" s="275"/>
      <c r="C3058" s="275"/>
      <c r="D3058" s="275"/>
      <c r="E3058" s="275"/>
      <c r="F3058" s="275"/>
      <c r="G3058" s="275" t="s">
        <v>334</v>
      </c>
      <c r="H3058" s="302">
        <v>6.02</v>
      </c>
      <c r="I3058" s="409"/>
      <c r="J3058" s="409" t="s">
        <v>335</v>
      </c>
      <c r="K3058" s="275"/>
      <c r="L3058" s="302">
        <v>34.950000000000003</v>
      </c>
      <c r="O3058" s="40"/>
      <c r="P3058" s="40"/>
      <c r="Q3058" s="40"/>
      <c r="R3058" s="40"/>
      <c r="S3058" s="40"/>
      <c r="T3058" s="40"/>
      <c r="U3058" s="40"/>
      <c r="V3058" s="40"/>
      <c r="W3058" s="40"/>
      <c r="X3058" s="40"/>
      <c r="Y3058" s="40"/>
    </row>
    <row r="3059" spans="1:25" ht="15" customHeight="1" thickTop="1" x14ac:dyDescent="0.2">
      <c r="A3059" s="40"/>
      <c r="B3059" s="289"/>
      <c r="C3059" s="289"/>
      <c r="D3059" s="289"/>
      <c r="E3059" s="289"/>
      <c r="F3059" s="289"/>
      <c r="G3059" s="289"/>
      <c r="H3059" s="289"/>
      <c r="I3059" s="289"/>
      <c r="J3059" s="289"/>
      <c r="K3059" s="289"/>
      <c r="L3059" s="289"/>
      <c r="O3059" s="40"/>
      <c r="P3059" s="40"/>
      <c r="Q3059" s="40"/>
      <c r="R3059" s="40"/>
      <c r="S3059" s="40"/>
      <c r="T3059" s="40"/>
      <c r="U3059" s="40"/>
      <c r="V3059" s="40"/>
      <c r="W3059" s="40"/>
      <c r="X3059" s="40"/>
      <c r="Y3059" s="40"/>
    </row>
    <row r="3060" spans="1:25" ht="15" customHeight="1" x14ac:dyDescent="0.2">
      <c r="A3060" s="40"/>
      <c r="B3060" s="276" t="s">
        <v>2900</v>
      </c>
      <c r="C3060" s="277" t="s">
        <v>28</v>
      </c>
      <c r="D3060" s="276" t="s">
        <v>29</v>
      </c>
      <c r="E3060" s="276" t="s">
        <v>30</v>
      </c>
      <c r="F3060" s="405" t="s">
        <v>318</v>
      </c>
      <c r="G3060" s="405"/>
      <c r="H3060" s="284" t="s">
        <v>31</v>
      </c>
      <c r="I3060" s="277" t="s">
        <v>32</v>
      </c>
      <c r="J3060" s="277" t="s">
        <v>2407</v>
      </c>
      <c r="K3060" s="277" t="s">
        <v>33</v>
      </c>
      <c r="L3060" s="277" t="s">
        <v>35</v>
      </c>
      <c r="O3060" s="40"/>
      <c r="P3060" s="40"/>
      <c r="Q3060" s="40"/>
      <c r="R3060" s="40"/>
      <c r="S3060" s="40"/>
      <c r="T3060" s="40"/>
      <c r="U3060" s="40"/>
      <c r="V3060" s="40"/>
      <c r="W3060" s="40"/>
      <c r="X3060" s="40"/>
      <c r="Y3060" s="40"/>
    </row>
    <row r="3061" spans="1:25" ht="15" customHeight="1" x14ac:dyDescent="0.2">
      <c r="A3061" s="40"/>
      <c r="B3061" s="273" t="s">
        <v>319</v>
      </c>
      <c r="C3061" s="286" t="s">
        <v>1642</v>
      </c>
      <c r="D3061" s="273" t="s">
        <v>196</v>
      </c>
      <c r="E3061" s="273" t="s">
        <v>4029</v>
      </c>
      <c r="F3061" s="403">
        <v>50.05</v>
      </c>
      <c r="G3061" s="403"/>
      <c r="H3061" s="285" t="s">
        <v>44</v>
      </c>
      <c r="I3061" s="288">
        <v>1</v>
      </c>
      <c r="J3061" s="287"/>
      <c r="K3061" s="287">
        <v>244.67</v>
      </c>
      <c r="L3061" s="287">
        <v>244.67</v>
      </c>
      <c r="O3061" s="40"/>
      <c r="P3061" s="40"/>
      <c r="Q3061" s="40"/>
      <c r="R3061" s="40"/>
      <c r="S3061" s="40"/>
      <c r="T3061" s="40"/>
      <c r="U3061" s="40"/>
      <c r="V3061" s="40"/>
      <c r="W3061" s="40"/>
      <c r="X3061" s="40"/>
      <c r="Y3061" s="40"/>
    </row>
    <row r="3062" spans="1:25" ht="15" customHeight="1" x14ac:dyDescent="0.2">
      <c r="A3062" s="40"/>
      <c r="B3062" s="274" t="s">
        <v>347</v>
      </c>
      <c r="C3062" s="296" t="s">
        <v>1704</v>
      </c>
      <c r="D3062" s="274" t="s">
        <v>196</v>
      </c>
      <c r="E3062" s="274" t="s">
        <v>3571</v>
      </c>
      <c r="F3062" s="404" t="s">
        <v>586</v>
      </c>
      <c r="G3062" s="404"/>
      <c r="H3062" s="295" t="s">
        <v>325</v>
      </c>
      <c r="I3062" s="298">
        <v>0.4</v>
      </c>
      <c r="J3062" s="298">
        <v>0</v>
      </c>
      <c r="K3062" s="297">
        <v>31.24</v>
      </c>
      <c r="L3062" s="297">
        <v>12.49</v>
      </c>
      <c r="O3062" s="40"/>
      <c r="P3062" s="40"/>
      <c r="Q3062" s="40"/>
      <c r="R3062" s="40"/>
      <c r="S3062" s="40"/>
      <c r="T3062" s="40"/>
      <c r="U3062" s="40"/>
      <c r="V3062" s="40"/>
      <c r="W3062" s="40"/>
      <c r="X3062" s="40"/>
      <c r="Y3062" s="40"/>
    </row>
    <row r="3063" spans="1:25" ht="15" customHeight="1" x14ac:dyDescent="0.2">
      <c r="A3063" s="40"/>
      <c r="B3063" s="274" t="s">
        <v>347</v>
      </c>
      <c r="C3063" s="296" t="s">
        <v>1705</v>
      </c>
      <c r="D3063" s="274" t="s">
        <v>196</v>
      </c>
      <c r="E3063" s="274" t="s">
        <v>3570</v>
      </c>
      <c r="F3063" s="404" t="s">
        <v>586</v>
      </c>
      <c r="G3063" s="404"/>
      <c r="H3063" s="295" t="s">
        <v>325</v>
      </c>
      <c r="I3063" s="298">
        <v>0.2</v>
      </c>
      <c r="J3063" s="298">
        <v>0</v>
      </c>
      <c r="K3063" s="297">
        <v>21.43</v>
      </c>
      <c r="L3063" s="297">
        <v>4.28</v>
      </c>
      <c r="O3063" s="40"/>
      <c r="P3063" s="40"/>
      <c r="Q3063" s="40"/>
      <c r="R3063" s="40"/>
      <c r="S3063" s="40"/>
      <c r="T3063" s="40"/>
      <c r="U3063" s="40"/>
      <c r="V3063" s="40"/>
      <c r="W3063" s="40"/>
      <c r="X3063" s="40"/>
      <c r="Y3063" s="40"/>
    </row>
    <row r="3064" spans="1:25" ht="15" customHeight="1" x14ac:dyDescent="0.2">
      <c r="A3064" s="40"/>
      <c r="B3064" s="274" t="s">
        <v>347</v>
      </c>
      <c r="C3064" s="296" t="s">
        <v>1805</v>
      </c>
      <c r="D3064" s="274" t="s">
        <v>196</v>
      </c>
      <c r="E3064" s="274" t="s">
        <v>4030</v>
      </c>
      <c r="F3064" s="404" t="s">
        <v>348</v>
      </c>
      <c r="G3064" s="404"/>
      <c r="H3064" s="295" t="s">
        <v>44</v>
      </c>
      <c r="I3064" s="298">
        <v>1</v>
      </c>
      <c r="J3064" s="298">
        <v>0</v>
      </c>
      <c r="K3064" s="297">
        <v>227.9</v>
      </c>
      <c r="L3064" s="297">
        <v>227.9</v>
      </c>
      <c r="O3064" s="40"/>
      <c r="P3064" s="40"/>
      <c r="Q3064" s="40"/>
      <c r="R3064" s="40"/>
      <c r="S3064" s="40"/>
      <c r="T3064" s="40"/>
      <c r="U3064" s="40"/>
      <c r="V3064" s="40"/>
      <c r="W3064" s="40"/>
      <c r="X3064" s="40"/>
      <c r="Y3064" s="40"/>
    </row>
    <row r="3065" spans="1:25" ht="15" customHeight="1" x14ac:dyDescent="0.2">
      <c r="A3065" s="40"/>
      <c r="B3065" s="275"/>
      <c r="C3065" s="275"/>
      <c r="D3065" s="275"/>
      <c r="E3065" s="275"/>
      <c r="F3065" s="275"/>
      <c r="G3065" s="275" t="s">
        <v>331</v>
      </c>
      <c r="H3065" s="302">
        <v>16.77</v>
      </c>
      <c r="I3065" s="275" t="s">
        <v>332</v>
      </c>
      <c r="J3065" s="302">
        <v>0</v>
      </c>
      <c r="K3065" s="275" t="s">
        <v>333</v>
      </c>
      <c r="L3065" s="302">
        <v>16.77</v>
      </c>
      <c r="O3065" s="40"/>
      <c r="P3065" s="40"/>
      <c r="Q3065" s="40"/>
      <c r="R3065" s="40"/>
      <c r="S3065" s="40"/>
      <c r="T3065" s="40"/>
      <c r="U3065" s="40"/>
      <c r="V3065" s="40"/>
      <c r="W3065" s="40"/>
      <c r="X3065" s="40"/>
      <c r="Y3065" s="40"/>
    </row>
    <row r="3066" spans="1:25" ht="15" customHeight="1" thickBot="1" x14ac:dyDescent="0.25">
      <c r="A3066" s="40"/>
      <c r="B3066" s="275"/>
      <c r="C3066" s="275"/>
      <c r="D3066" s="275"/>
      <c r="E3066" s="275"/>
      <c r="F3066" s="275"/>
      <c r="G3066" s="275" t="s">
        <v>334</v>
      </c>
      <c r="H3066" s="302">
        <v>50.91</v>
      </c>
      <c r="I3066" s="409"/>
      <c r="J3066" s="409" t="s">
        <v>335</v>
      </c>
      <c r="K3066" s="275"/>
      <c r="L3066" s="302">
        <v>295.58</v>
      </c>
      <c r="O3066" s="40"/>
      <c r="P3066" s="40"/>
      <c r="Q3066" s="40"/>
      <c r="R3066" s="40"/>
      <c r="S3066" s="40"/>
      <c r="T3066" s="40"/>
      <c r="U3066" s="40"/>
      <c r="V3066" s="40"/>
      <c r="W3066" s="40"/>
      <c r="X3066" s="40"/>
      <c r="Y3066" s="40"/>
    </row>
    <row r="3067" spans="1:25" ht="15" customHeight="1" thickTop="1" x14ac:dyDescent="0.2">
      <c r="A3067" s="40"/>
      <c r="B3067" s="289"/>
      <c r="C3067" s="289"/>
      <c r="D3067" s="289"/>
      <c r="E3067" s="289"/>
      <c r="F3067" s="289"/>
      <c r="G3067" s="289"/>
      <c r="H3067" s="289"/>
      <c r="I3067" s="289"/>
      <c r="J3067" s="289"/>
      <c r="K3067" s="289"/>
      <c r="L3067" s="289"/>
      <c r="O3067" s="40"/>
      <c r="P3067" s="40"/>
      <c r="Q3067" s="40"/>
      <c r="R3067" s="40"/>
      <c r="S3067" s="40"/>
      <c r="T3067" s="40"/>
      <c r="U3067" s="40"/>
      <c r="V3067" s="40"/>
      <c r="W3067" s="40"/>
      <c r="X3067" s="40"/>
      <c r="Y3067" s="40"/>
    </row>
    <row r="3068" spans="1:25" ht="15" customHeight="1" x14ac:dyDescent="0.2">
      <c r="A3068" s="40"/>
      <c r="B3068" s="276" t="s">
        <v>2901</v>
      </c>
      <c r="C3068" s="277" t="s">
        <v>28</v>
      </c>
      <c r="D3068" s="276" t="s">
        <v>29</v>
      </c>
      <c r="E3068" s="276" t="s">
        <v>30</v>
      </c>
      <c r="F3068" s="405" t="s">
        <v>318</v>
      </c>
      <c r="G3068" s="405"/>
      <c r="H3068" s="284" t="s">
        <v>31</v>
      </c>
      <c r="I3068" s="277" t="s">
        <v>32</v>
      </c>
      <c r="J3068" s="277" t="s">
        <v>33</v>
      </c>
      <c r="K3068" s="277" t="s">
        <v>35</v>
      </c>
      <c r="L3068" s="281"/>
      <c r="O3068" s="40"/>
      <c r="P3068" s="40"/>
      <c r="Q3068" s="40"/>
      <c r="R3068" s="40"/>
      <c r="S3068" s="40"/>
      <c r="T3068" s="40"/>
      <c r="U3068" s="40"/>
      <c r="V3068" s="40"/>
      <c r="W3068" s="40"/>
      <c r="X3068" s="40"/>
      <c r="Y3068" s="40"/>
    </row>
    <row r="3069" spans="1:25" ht="15" customHeight="1" x14ac:dyDescent="0.2">
      <c r="A3069" s="40"/>
      <c r="B3069" s="273" t="s">
        <v>319</v>
      </c>
      <c r="C3069" s="286" t="s">
        <v>1960</v>
      </c>
      <c r="D3069" s="273" t="s">
        <v>143</v>
      </c>
      <c r="E3069" s="273" t="s">
        <v>1961</v>
      </c>
      <c r="F3069" s="403" t="s">
        <v>1767</v>
      </c>
      <c r="G3069" s="403"/>
      <c r="H3069" s="285" t="s">
        <v>165</v>
      </c>
      <c r="I3069" s="288">
        <v>1</v>
      </c>
      <c r="J3069" s="287">
        <v>353.29</v>
      </c>
      <c r="K3069" s="287">
        <v>353.29</v>
      </c>
      <c r="L3069" s="281"/>
      <c r="O3069" s="40"/>
      <c r="P3069" s="40"/>
      <c r="Q3069" s="40"/>
      <c r="R3069" s="40"/>
      <c r="S3069" s="40"/>
      <c r="T3069" s="40"/>
      <c r="U3069" s="40"/>
      <c r="V3069" s="40"/>
      <c r="W3069" s="40"/>
      <c r="X3069" s="40"/>
      <c r="Y3069" s="40"/>
    </row>
    <row r="3070" spans="1:25" ht="15" customHeight="1" x14ac:dyDescent="0.2">
      <c r="A3070" s="40"/>
      <c r="B3070" s="276" t="s">
        <v>27</v>
      </c>
      <c r="C3070" s="277" t="s">
        <v>28</v>
      </c>
      <c r="D3070" s="276" t="s">
        <v>29</v>
      </c>
      <c r="E3070" s="276" t="s">
        <v>30</v>
      </c>
      <c r="F3070" s="405" t="s">
        <v>318</v>
      </c>
      <c r="G3070" s="406"/>
      <c r="H3070" s="284" t="s">
        <v>31</v>
      </c>
      <c r="I3070" s="277" t="s">
        <v>32</v>
      </c>
      <c r="J3070" s="277" t="s">
        <v>33</v>
      </c>
      <c r="K3070" s="277" t="s">
        <v>35</v>
      </c>
      <c r="O3070" s="40"/>
      <c r="P3070" s="40"/>
      <c r="Q3070" s="40"/>
      <c r="R3070" s="40"/>
      <c r="S3070" s="40"/>
      <c r="T3070" s="40"/>
      <c r="U3070" s="40"/>
      <c r="V3070" s="40"/>
      <c r="W3070" s="40"/>
      <c r="X3070" s="40"/>
      <c r="Y3070" s="40"/>
    </row>
    <row r="3071" spans="1:25" ht="15" customHeight="1" x14ac:dyDescent="0.2">
      <c r="A3071" s="40"/>
      <c r="B3071" s="278" t="s">
        <v>319</v>
      </c>
      <c r="C3071" s="291" t="s">
        <v>579</v>
      </c>
      <c r="D3071" s="278" t="s">
        <v>143</v>
      </c>
      <c r="E3071" s="278" t="s">
        <v>580</v>
      </c>
      <c r="F3071" s="407" t="s">
        <v>577</v>
      </c>
      <c r="G3071" s="407"/>
      <c r="H3071" s="290" t="s">
        <v>578</v>
      </c>
      <c r="I3071" s="294">
        <v>1</v>
      </c>
      <c r="J3071" s="292" t="s">
        <v>3693</v>
      </c>
      <c r="K3071" s="293" t="s">
        <v>3693</v>
      </c>
      <c r="O3071" s="40"/>
      <c r="P3071" s="40"/>
      <c r="Q3071" s="40"/>
      <c r="R3071" s="40"/>
      <c r="S3071" s="40"/>
      <c r="T3071" s="40"/>
      <c r="U3071" s="40"/>
      <c r="V3071" s="40"/>
      <c r="W3071" s="40"/>
      <c r="X3071" s="40"/>
      <c r="Y3071" s="40"/>
    </row>
    <row r="3072" spans="1:25" ht="15" customHeight="1" x14ac:dyDescent="0.2">
      <c r="A3072" s="40"/>
      <c r="B3072" s="274" t="s">
        <v>347</v>
      </c>
      <c r="C3072" s="296" t="s">
        <v>3615</v>
      </c>
      <c r="D3072" s="274" t="s">
        <v>143</v>
      </c>
      <c r="E3072" s="274" t="s">
        <v>2418</v>
      </c>
      <c r="F3072" s="404" t="s">
        <v>586</v>
      </c>
      <c r="G3072" s="404"/>
      <c r="H3072" s="295" t="s">
        <v>578</v>
      </c>
      <c r="I3072" s="298">
        <v>1</v>
      </c>
      <c r="J3072" s="297" t="s">
        <v>2419</v>
      </c>
      <c r="K3072" s="280" t="s">
        <v>2606</v>
      </c>
      <c r="O3072" s="40"/>
      <c r="P3072" s="40"/>
      <c r="Q3072" s="40"/>
      <c r="R3072" s="40"/>
      <c r="S3072" s="40"/>
      <c r="T3072" s="40"/>
      <c r="U3072" s="40"/>
      <c r="V3072" s="40"/>
      <c r="W3072" s="40"/>
      <c r="X3072" s="40"/>
      <c r="Y3072" s="40"/>
    </row>
    <row r="3073" spans="1:25" ht="15" customHeight="1" x14ac:dyDescent="0.2">
      <c r="A3073" s="40"/>
      <c r="B3073" s="274" t="s">
        <v>347</v>
      </c>
      <c r="C3073" s="296" t="s">
        <v>4031</v>
      </c>
      <c r="D3073" s="274" t="s">
        <v>143</v>
      </c>
      <c r="E3073" s="274" t="s">
        <v>1961</v>
      </c>
      <c r="F3073" s="404" t="s">
        <v>348</v>
      </c>
      <c r="G3073" s="404"/>
      <c r="H3073" s="295" t="s">
        <v>165</v>
      </c>
      <c r="I3073" s="298">
        <v>1</v>
      </c>
      <c r="J3073" s="297" t="s">
        <v>4032</v>
      </c>
      <c r="K3073" s="280" t="s">
        <v>4032</v>
      </c>
      <c r="O3073" s="40"/>
      <c r="P3073" s="40"/>
      <c r="Q3073" s="40"/>
      <c r="R3073" s="40"/>
      <c r="S3073" s="40"/>
      <c r="T3073" s="40"/>
      <c r="U3073" s="40"/>
      <c r="V3073" s="40"/>
      <c r="W3073" s="40"/>
      <c r="X3073" s="40"/>
      <c r="Y3073" s="40"/>
    </row>
    <row r="3074" spans="1:25" ht="15" customHeight="1" x14ac:dyDescent="0.2">
      <c r="A3074" s="40"/>
      <c r="B3074" s="274" t="s">
        <v>347</v>
      </c>
      <c r="C3074" s="296" t="s">
        <v>3639</v>
      </c>
      <c r="D3074" s="274" t="s">
        <v>143</v>
      </c>
      <c r="E3074" s="274" t="s">
        <v>2427</v>
      </c>
      <c r="F3074" s="404" t="s">
        <v>586</v>
      </c>
      <c r="G3074" s="404"/>
      <c r="H3074" s="295" t="s">
        <v>578</v>
      </c>
      <c r="I3074" s="298">
        <v>1</v>
      </c>
      <c r="J3074" s="297" t="s">
        <v>3640</v>
      </c>
      <c r="K3074" s="280" t="s">
        <v>3718</v>
      </c>
      <c r="O3074" s="40"/>
      <c r="P3074" s="40"/>
      <c r="Q3074" s="40"/>
      <c r="R3074" s="40"/>
      <c r="S3074" s="40"/>
      <c r="T3074" s="40"/>
      <c r="U3074" s="40"/>
      <c r="V3074" s="40"/>
      <c r="W3074" s="40"/>
      <c r="X3074" s="40"/>
      <c r="Y3074" s="40"/>
    </row>
    <row r="3075" spans="1:25" ht="15" customHeight="1" x14ac:dyDescent="0.2">
      <c r="A3075" s="40"/>
      <c r="B3075" s="278" t="s">
        <v>319</v>
      </c>
      <c r="C3075" s="291" t="s">
        <v>575</v>
      </c>
      <c r="D3075" s="278" t="s">
        <v>143</v>
      </c>
      <c r="E3075" s="278" t="s">
        <v>576</v>
      </c>
      <c r="F3075" s="407" t="s">
        <v>577</v>
      </c>
      <c r="G3075" s="407"/>
      <c r="H3075" s="290" t="s">
        <v>578</v>
      </c>
      <c r="I3075" s="294">
        <v>1</v>
      </c>
      <c r="J3075" s="292" t="s">
        <v>3684</v>
      </c>
      <c r="K3075" s="293" t="s">
        <v>3684</v>
      </c>
      <c r="O3075" s="40"/>
      <c r="P3075" s="40"/>
      <c r="Q3075" s="40"/>
      <c r="R3075" s="40"/>
      <c r="S3075" s="40"/>
      <c r="T3075" s="40"/>
      <c r="U3075" s="40"/>
      <c r="V3075" s="40"/>
      <c r="W3075" s="40"/>
      <c r="X3075" s="40"/>
      <c r="Y3075" s="40"/>
    </row>
    <row r="3076" spans="1:25" ht="15" customHeight="1" x14ac:dyDescent="0.2">
      <c r="A3076" s="40"/>
      <c r="B3076" s="408" t="s">
        <v>2416</v>
      </c>
      <c r="C3076" s="406"/>
      <c r="D3076" s="406"/>
      <c r="E3076" s="406"/>
      <c r="F3076" s="406"/>
      <c r="G3076" s="406"/>
      <c r="H3076" s="406"/>
      <c r="I3076" s="406"/>
      <c r="J3076" s="406"/>
      <c r="K3076" s="406"/>
      <c r="O3076" s="40"/>
      <c r="P3076" s="40"/>
      <c r="Q3076" s="40"/>
      <c r="R3076" s="40"/>
      <c r="S3076" s="40"/>
      <c r="T3076" s="40"/>
      <c r="U3076" s="40"/>
      <c r="V3076" s="40"/>
      <c r="W3076" s="40"/>
      <c r="X3076" s="40"/>
      <c r="Y3076" s="40"/>
    </row>
    <row r="3077" spans="1:25" ht="15" customHeight="1" x14ac:dyDescent="0.2">
      <c r="A3077" s="40"/>
      <c r="B3077" s="276" t="s">
        <v>27</v>
      </c>
      <c r="C3077" s="277" t="s">
        <v>28</v>
      </c>
      <c r="D3077" s="276" t="s">
        <v>29</v>
      </c>
      <c r="E3077" s="276" t="s">
        <v>30</v>
      </c>
      <c r="F3077" s="405" t="s">
        <v>318</v>
      </c>
      <c r="G3077" s="406"/>
      <c r="H3077" s="284" t="s">
        <v>31</v>
      </c>
      <c r="I3077" s="277" t="s">
        <v>32</v>
      </c>
      <c r="J3077" s="277" t="s">
        <v>33</v>
      </c>
      <c r="K3077" s="277" t="s">
        <v>35</v>
      </c>
      <c r="O3077" s="40"/>
      <c r="P3077" s="40"/>
      <c r="Q3077" s="40"/>
      <c r="R3077" s="40"/>
      <c r="S3077" s="40"/>
      <c r="T3077" s="40"/>
      <c r="U3077" s="40"/>
      <c r="V3077" s="40"/>
      <c r="W3077" s="40"/>
      <c r="X3077" s="40"/>
      <c r="Y3077" s="40"/>
    </row>
    <row r="3078" spans="1:25" ht="15" customHeight="1" x14ac:dyDescent="0.2">
      <c r="A3078" s="40"/>
      <c r="B3078" s="274" t="s">
        <v>347</v>
      </c>
      <c r="C3078" s="296" t="s">
        <v>3584</v>
      </c>
      <c r="D3078" s="274" t="s">
        <v>143</v>
      </c>
      <c r="E3078" s="274" t="s">
        <v>1191</v>
      </c>
      <c r="F3078" s="404" t="s">
        <v>348</v>
      </c>
      <c r="G3078" s="404"/>
      <c r="H3078" s="295" t="s">
        <v>165</v>
      </c>
      <c r="I3078" s="298">
        <v>1E-4</v>
      </c>
      <c r="J3078" s="297" t="s">
        <v>2156</v>
      </c>
      <c r="K3078" s="280" t="s">
        <v>2125</v>
      </c>
      <c r="O3078" s="40"/>
      <c r="P3078" s="40"/>
      <c r="Q3078" s="40"/>
      <c r="R3078" s="40"/>
      <c r="S3078" s="40"/>
      <c r="T3078" s="40"/>
      <c r="U3078" s="40"/>
      <c r="V3078" s="40"/>
      <c r="W3078" s="40"/>
      <c r="X3078" s="40"/>
      <c r="Y3078" s="40"/>
    </row>
    <row r="3079" spans="1:25" ht="15" customHeight="1" x14ac:dyDescent="0.2">
      <c r="A3079" s="40"/>
      <c r="B3079" s="274" t="s">
        <v>347</v>
      </c>
      <c r="C3079" s="296" t="s">
        <v>3625</v>
      </c>
      <c r="D3079" s="274" t="s">
        <v>143</v>
      </c>
      <c r="E3079" s="274" t="s">
        <v>1188</v>
      </c>
      <c r="F3079" s="404" t="s">
        <v>348</v>
      </c>
      <c r="G3079" s="404"/>
      <c r="H3079" s="295" t="s">
        <v>165</v>
      </c>
      <c r="I3079" s="298">
        <v>1E-4</v>
      </c>
      <c r="J3079" s="297" t="s">
        <v>1865</v>
      </c>
      <c r="K3079" s="280" t="s">
        <v>2117</v>
      </c>
      <c r="O3079" s="40"/>
      <c r="P3079" s="40"/>
      <c r="Q3079" s="40"/>
      <c r="R3079" s="40"/>
      <c r="S3079" s="40"/>
      <c r="T3079" s="40"/>
      <c r="U3079" s="40"/>
      <c r="V3079" s="40"/>
      <c r="W3079" s="40"/>
      <c r="X3079" s="40"/>
      <c r="Y3079" s="40"/>
    </row>
    <row r="3080" spans="1:25" ht="15" customHeight="1" x14ac:dyDescent="0.2">
      <c r="A3080" s="40"/>
      <c r="B3080" s="274" t="s">
        <v>347</v>
      </c>
      <c r="C3080" s="296" t="s">
        <v>3635</v>
      </c>
      <c r="D3080" s="274" t="s">
        <v>143</v>
      </c>
      <c r="E3080" s="274" t="s">
        <v>1169</v>
      </c>
      <c r="F3080" s="404" t="s">
        <v>348</v>
      </c>
      <c r="G3080" s="404"/>
      <c r="H3080" s="295" t="s">
        <v>165</v>
      </c>
      <c r="I3080" s="298">
        <v>3.5999999999999999E-3</v>
      </c>
      <c r="J3080" s="297" t="s">
        <v>1868</v>
      </c>
      <c r="K3080" s="280" t="s">
        <v>2141</v>
      </c>
      <c r="O3080" s="40"/>
      <c r="P3080" s="40"/>
      <c r="Q3080" s="40"/>
      <c r="R3080" s="40"/>
      <c r="S3080" s="40"/>
      <c r="T3080" s="40"/>
      <c r="U3080" s="40"/>
      <c r="V3080" s="40"/>
      <c r="W3080" s="40"/>
      <c r="X3080" s="40"/>
      <c r="Y3080" s="40"/>
    </row>
    <row r="3081" spans="1:25" ht="15" customHeight="1" x14ac:dyDescent="0.2">
      <c r="A3081" s="40"/>
      <c r="B3081" s="274" t="s">
        <v>347</v>
      </c>
      <c r="C3081" s="296" t="s">
        <v>3638</v>
      </c>
      <c r="D3081" s="274" t="s">
        <v>143</v>
      </c>
      <c r="E3081" s="274" t="s">
        <v>1186</v>
      </c>
      <c r="F3081" s="404" t="s">
        <v>348</v>
      </c>
      <c r="G3081" s="404"/>
      <c r="H3081" s="295" t="s">
        <v>165</v>
      </c>
      <c r="I3081" s="298">
        <v>2.0000000000000001E-4</v>
      </c>
      <c r="J3081" s="297" t="s">
        <v>2162</v>
      </c>
      <c r="K3081" s="280" t="s">
        <v>2117</v>
      </c>
      <c r="O3081" s="40"/>
      <c r="P3081" s="40"/>
      <c r="Q3081" s="40"/>
      <c r="R3081" s="40"/>
      <c r="S3081" s="40"/>
      <c r="T3081" s="40"/>
      <c r="U3081" s="40"/>
      <c r="V3081" s="40"/>
      <c r="W3081" s="40"/>
      <c r="X3081" s="40"/>
      <c r="Y3081" s="40"/>
    </row>
    <row r="3082" spans="1:25" ht="15" customHeight="1" x14ac:dyDescent="0.2">
      <c r="A3082" s="40"/>
      <c r="B3082" s="274" t="s">
        <v>347</v>
      </c>
      <c r="C3082" s="296" t="s">
        <v>3639</v>
      </c>
      <c r="D3082" s="274" t="s">
        <v>143</v>
      </c>
      <c r="E3082" s="274" t="s">
        <v>2427</v>
      </c>
      <c r="F3082" s="404" t="s">
        <v>586</v>
      </c>
      <c r="G3082" s="404"/>
      <c r="H3082" s="295" t="s">
        <v>578</v>
      </c>
      <c r="I3082" s="298">
        <v>1</v>
      </c>
      <c r="J3082" s="297" t="s">
        <v>3640</v>
      </c>
      <c r="K3082" s="280" t="s">
        <v>3718</v>
      </c>
      <c r="O3082" s="40"/>
      <c r="P3082" s="40"/>
      <c r="Q3082" s="40"/>
      <c r="R3082" s="40"/>
      <c r="S3082" s="40"/>
      <c r="T3082" s="40"/>
      <c r="U3082" s="40"/>
      <c r="V3082" s="40"/>
      <c r="W3082" s="40"/>
      <c r="X3082" s="40"/>
      <c r="Y3082" s="40"/>
    </row>
    <row r="3083" spans="1:25" ht="15" customHeight="1" x14ac:dyDescent="0.2">
      <c r="A3083" s="40"/>
      <c r="B3083" s="274" t="s">
        <v>347</v>
      </c>
      <c r="C3083" s="296" t="s">
        <v>3606</v>
      </c>
      <c r="D3083" s="274" t="s">
        <v>143</v>
      </c>
      <c r="E3083" s="274" t="s">
        <v>1166</v>
      </c>
      <c r="F3083" s="404" t="s">
        <v>809</v>
      </c>
      <c r="G3083" s="404"/>
      <c r="H3083" s="295" t="s">
        <v>1167</v>
      </c>
      <c r="I3083" s="298">
        <v>8.0000000000000004E-4</v>
      </c>
      <c r="J3083" s="297" t="s">
        <v>2136</v>
      </c>
      <c r="K3083" s="280" t="s">
        <v>2171</v>
      </c>
      <c r="O3083" s="40"/>
      <c r="P3083" s="40"/>
      <c r="Q3083" s="40"/>
      <c r="R3083" s="40"/>
      <c r="S3083" s="40"/>
      <c r="T3083" s="40"/>
      <c r="U3083" s="40"/>
      <c r="V3083" s="40"/>
      <c r="W3083" s="40"/>
      <c r="X3083" s="40"/>
      <c r="Y3083" s="40"/>
    </row>
    <row r="3084" spans="1:25" ht="15" customHeight="1" x14ac:dyDescent="0.2">
      <c r="A3084" s="40"/>
      <c r="B3084" s="274" t="s">
        <v>347</v>
      </c>
      <c r="C3084" s="296" t="s">
        <v>3583</v>
      </c>
      <c r="D3084" s="274" t="s">
        <v>143</v>
      </c>
      <c r="E3084" s="274" t="s">
        <v>1158</v>
      </c>
      <c r="F3084" s="404" t="s">
        <v>348</v>
      </c>
      <c r="G3084" s="404"/>
      <c r="H3084" s="295" t="s">
        <v>165</v>
      </c>
      <c r="I3084" s="298">
        <v>0.2036</v>
      </c>
      <c r="J3084" s="297" t="s">
        <v>1850</v>
      </c>
      <c r="K3084" s="280" t="s">
        <v>4034</v>
      </c>
      <c r="O3084" s="40"/>
      <c r="P3084" s="40"/>
      <c r="Q3084" s="40"/>
      <c r="R3084" s="40"/>
      <c r="S3084" s="40"/>
      <c r="T3084" s="40"/>
      <c r="U3084" s="40"/>
      <c r="V3084" s="40"/>
      <c r="W3084" s="40"/>
      <c r="X3084" s="40"/>
      <c r="Y3084" s="40"/>
    </row>
    <row r="3085" spans="1:25" ht="15" customHeight="1" x14ac:dyDescent="0.2">
      <c r="A3085" s="40"/>
      <c r="B3085" s="274" t="s">
        <v>347</v>
      </c>
      <c r="C3085" s="296" t="s">
        <v>3611</v>
      </c>
      <c r="D3085" s="274" t="s">
        <v>143</v>
      </c>
      <c r="E3085" s="274" t="s">
        <v>1190</v>
      </c>
      <c r="F3085" s="404" t="s">
        <v>348</v>
      </c>
      <c r="G3085" s="404"/>
      <c r="H3085" s="295" t="s">
        <v>197</v>
      </c>
      <c r="I3085" s="298">
        <v>6.9999999999999999E-4</v>
      </c>
      <c r="J3085" s="297" t="s">
        <v>2154</v>
      </c>
      <c r="K3085" s="280" t="s">
        <v>2117</v>
      </c>
      <c r="O3085" s="40"/>
      <c r="P3085" s="40"/>
      <c r="Q3085" s="40"/>
      <c r="R3085" s="40"/>
      <c r="S3085" s="40"/>
      <c r="T3085" s="40"/>
      <c r="U3085" s="40"/>
      <c r="V3085" s="40"/>
      <c r="W3085" s="40"/>
      <c r="X3085" s="40"/>
      <c r="Y3085" s="40"/>
    </row>
    <row r="3086" spans="1:25" ht="15" customHeight="1" x14ac:dyDescent="0.2">
      <c r="A3086" s="40"/>
      <c r="B3086" s="274" t="s">
        <v>347</v>
      </c>
      <c r="C3086" s="296" t="s">
        <v>3600</v>
      </c>
      <c r="D3086" s="274" t="s">
        <v>143</v>
      </c>
      <c r="E3086" s="274" t="s">
        <v>1189</v>
      </c>
      <c r="F3086" s="404" t="s">
        <v>348</v>
      </c>
      <c r="G3086" s="404"/>
      <c r="H3086" s="295" t="s">
        <v>165</v>
      </c>
      <c r="I3086" s="298">
        <v>6.9999999999999999E-4</v>
      </c>
      <c r="J3086" s="297" t="s">
        <v>2148</v>
      </c>
      <c r="K3086" s="280" t="s">
        <v>2117</v>
      </c>
      <c r="O3086" s="40"/>
      <c r="P3086" s="40"/>
      <c r="Q3086" s="40"/>
      <c r="R3086" s="40"/>
      <c r="S3086" s="40"/>
      <c r="T3086" s="40"/>
      <c r="U3086" s="40"/>
      <c r="V3086" s="40"/>
      <c r="W3086" s="40"/>
      <c r="X3086" s="40"/>
      <c r="Y3086" s="40"/>
    </row>
    <row r="3087" spans="1:25" ht="15" customHeight="1" x14ac:dyDescent="0.2">
      <c r="A3087" s="40"/>
      <c r="B3087" s="274" t="s">
        <v>347</v>
      </c>
      <c r="C3087" s="296" t="s">
        <v>3632</v>
      </c>
      <c r="D3087" s="274" t="s">
        <v>143</v>
      </c>
      <c r="E3087" s="274" t="s">
        <v>1193</v>
      </c>
      <c r="F3087" s="404" t="s">
        <v>348</v>
      </c>
      <c r="G3087" s="404"/>
      <c r="H3087" s="295" t="s">
        <v>165</v>
      </c>
      <c r="I3087" s="298">
        <v>4.0000000000000002E-4</v>
      </c>
      <c r="J3087" s="297" t="s">
        <v>2159</v>
      </c>
      <c r="K3087" s="280" t="s">
        <v>2117</v>
      </c>
      <c r="O3087" s="40"/>
      <c r="P3087" s="40"/>
      <c r="Q3087" s="40"/>
      <c r="R3087" s="40"/>
      <c r="S3087" s="40"/>
      <c r="T3087" s="40"/>
      <c r="U3087" s="40"/>
      <c r="V3087" s="40"/>
      <c r="W3087" s="40"/>
      <c r="X3087" s="40"/>
      <c r="Y3087" s="40"/>
    </row>
    <row r="3088" spans="1:25" ht="15" customHeight="1" x14ac:dyDescent="0.2">
      <c r="A3088" s="40"/>
      <c r="B3088" s="274" t="s">
        <v>347</v>
      </c>
      <c r="C3088" s="296" t="s">
        <v>3626</v>
      </c>
      <c r="D3088" s="274" t="s">
        <v>143</v>
      </c>
      <c r="E3088" s="274" t="s">
        <v>2434</v>
      </c>
      <c r="F3088" s="404" t="s">
        <v>348</v>
      </c>
      <c r="G3088" s="404"/>
      <c r="H3088" s="295" t="s">
        <v>2433</v>
      </c>
      <c r="I3088" s="298">
        <v>4.5999999999999999E-3</v>
      </c>
      <c r="J3088" s="297" t="s">
        <v>3627</v>
      </c>
      <c r="K3088" s="280" t="s">
        <v>2137</v>
      </c>
      <c r="O3088" s="40"/>
      <c r="P3088" s="40"/>
      <c r="Q3088" s="40"/>
      <c r="R3088" s="40"/>
      <c r="S3088" s="40"/>
      <c r="T3088" s="40"/>
      <c r="U3088" s="40"/>
      <c r="V3088" s="40"/>
      <c r="W3088" s="40"/>
      <c r="X3088" s="40"/>
      <c r="Y3088" s="40"/>
    </row>
    <row r="3089" spans="1:25" ht="15" customHeight="1" x14ac:dyDescent="0.2">
      <c r="A3089" s="40"/>
      <c r="B3089" s="274" t="s">
        <v>347</v>
      </c>
      <c r="C3089" s="296" t="s">
        <v>3591</v>
      </c>
      <c r="D3089" s="274" t="s">
        <v>143</v>
      </c>
      <c r="E3089" s="274" t="s">
        <v>1183</v>
      </c>
      <c r="F3089" s="404" t="s">
        <v>348</v>
      </c>
      <c r="G3089" s="404"/>
      <c r="H3089" s="295" t="s">
        <v>165</v>
      </c>
      <c r="I3089" s="298">
        <v>5.0000000000000001E-4</v>
      </c>
      <c r="J3089" s="297" t="s">
        <v>3592</v>
      </c>
      <c r="K3089" s="280" t="s">
        <v>2117</v>
      </c>
      <c r="O3089" s="40"/>
      <c r="P3089" s="40"/>
      <c r="Q3089" s="40"/>
      <c r="R3089" s="40"/>
      <c r="S3089" s="40"/>
      <c r="T3089" s="40"/>
      <c r="U3089" s="40"/>
      <c r="V3089" s="40"/>
      <c r="W3089" s="40"/>
      <c r="X3089" s="40"/>
      <c r="Y3089" s="40"/>
    </row>
    <row r="3090" spans="1:25" ht="15" customHeight="1" x14ac:dyDescent="0.2">
      <c r="A3090" s="40"/>
      <c r="B3090" s="274" t="s">
        <v>347</v>
      </c>
      <c r="C3090" s="296" t="s">
        <v>3586</v>
      </c>
      <c r="D3090" s="274" t="s">
        <v>143</v>
      </c>
      <c r="E3090" s="274" t="s">
        <v>1162</v>
      </c>
      <c r="F3090" s="404" t="s">
        <v>348</v>
      </c>
      <c r="G3090" s="404"/>
      <c r="H3090" s="295" t="s">
        <v>165</v>
      </c>
      <c r="I3090" s="298">
        <v>2.9999999999999997E-4</v>
      </c>
      <c r="J3090" s="297" t="s">
        <v>2140</v>
      </c>
      <c r="K3090" s="280" t="s">
        <v>2117</v>
      </c>
      <c r="O3090" s="40"/>
      <c r="P3090" s="40"/>
      <c r="Q3090" s="40"/>
      <c r="R3090" s="40"/>
      <c r="S3090" s="40"/>
      <c r="T3090" s="40"/>
      <c r="U3090" s="40"/>
      <c r="V3090" s="40"/>
      <c r="W3090" s="40"/>
      <c r="X3090" s="40"/>
      <c r="Y3090" s="40"/>
    </row>
    <row r="3091" spans="1:25" ht="15" customHeight="1" x14ac:dyDescent="0.2">
      <c r="A3091" s="40"/>
      <c r="B3091" s="274" t="s">
        <v>347</v>
      </c>
      <c r="C3091" s="296" t="s">
        <v>3616</v>
      </c>
      <c r="D3091" s="274" t="s">
        <v>143</v>
      </c>
      <c r="E3091" s="274" t="s">
        <v>1170</v>
      </c>
      <c r="F3091" s="404" t="s">
        <v>809</v>
      </c>
      <c r="G3091" s="404"/>
      <c r="H3091" s="295" t="s">
        <v>165</v>
      </c>
      <c r="I3091" s="298">
        <v>0.2036</v>
      </c>
      <c r="J3091" s="297" t="s">
        <v>1858</v>
      </c>
      <c r="K3091" s="280" t="s">
        <v>4035</v>
      </c>
      <c r="O3091" s="40"/>
      <c r="P3091" s="40"/>
      <c r="Q3091" s="40"/>
      <c r="R3091" s="40"/>
      <c r="S3091" s="40"/>
      <c r="T3091" s="40"/>
      <c r="U3091" s="40"/>
      <c r="V3091" s="40"/>
      <c r="W3091" s="40"/>
      <c r="X3091" s="40"/>
      <c r="Y3091" s="40"/>
    </row>
    <row r="3092" spans="1:25" ht="15" customHeight="1" x14ac:dyDescent="0.2">
      <c r="A3092" s="40"/>
      <c r="B3092" s="274" t="s">
        <v>347</v>
      </c>
      <c r="C3092" s="296" t="s">
        <v>3613</v>
      </c>
      <c r="D3092" s="274" t="s">
        <v>143</v>
      </c>
      <c r="E3092" s="274" t="s">
        <v>1163</v>
      </c>
      <c r="F3092" s="404" t="s">
        <v>348</v>
      </c>
      <c r="G3092" s="404"/>
      <c r="H3092" s="295" t="s">
        <v>165</v>
      </c>
      <c r="I3092" s="298">
        <v>1E-4</v>
      </c>
      <c r="J3092" s="297" t="s">
        <v>3614</v>
      </c>
      <c r="K3092" s="280" t="s">
        <v>2117</v>
      </c>
      <c r="O3092" s="40"/>
      <c r="P3092" s="40"/>
      <c r="Q3092" s="40"/>
      <c r="R3092" s="40"/>
      <c r="S3092" s="40"/>
      <c r="T3092" s="40"/>
      <c r="U3092" s="40"/>
      <c r="V3092" s="40"/>
      <c r="W3092" s="40"/>
      <c r="X3092" s="40"/>
      <c r="Y3092" s="40"/>
    </row>
    <row r="3093" spans="1:25" ht="15" customHeight="1" x14ac:dyDescent="0.2">
      <c r="A3093" s="40"/>
      <c r="B3093" s="274" t="s">
        <v>347</v>
      </c>
      <c r="C3093" s="296" t="s">
        <v>3645</v>
      </c>
      <c r="D3093" s="274" t="s">
        <v>143</v>
      </c>
      <c r="E3093" s="274" t="s">
        <v>1161</v>
      </c>
      <c r="F3093" s="404" t="s">
        <v>348</v>
      </c>
      <c r="G3093" s="404"/>
      <c r="H3093" s="295" t="s">
        <v>165</v>
      </c>
      <c r="I3093" s="298">
        <v>0.1595</v>
      </c>
      <c r="J3093" s="297" t="s">
        <v>2143</v>
      </c>
      <c r="K3093" s="280" t="s">
        <v>2627</v>
      </c>
      <c r="O3093" s="40"/>
      <c r="P3093" s="40"/>
      <c r="Q3093" s="40"/>
      <c r="R3093" s="40"/>
      <c r="S3093" s="40"/>
      <c r="T3093" s="40"/>
      <c r="U3093" s="40"/>
      <c r="V3093" s="40"/>
      <c r="W3093" s="40"/>
      <c r="X3093" s="40"/>
      <c r="Y3093" s="40"/>
    </row>
    <row r="3094" spans="1:25" ht="15" customHeight="1" thickBot="1" x14ac:dyDescent="0.25">
      <c r="A3094" s="40"/>
      <c r="B3094" s="274" t="s">
        <v>347</v>
      </c>
      <c r="C3094" s="296" t="s">
        <v>3636</v>
      </c>
      <c r="D3094" s="274" t="s">
        <v>143</v>
      </c>
      <c r="E3094" s="274" t="s">
        <v>2432</v>
      </c>
      <c r="F3094" s="404" t="s">
        <v>348</v>
      </c>
      <c r="G3094" s="404"/>
      <c r="H3094" s="295" t="s">
        <v>2433</v>
      </c>
      <c r="I3094" s="298">
        <v>1.6000000000000001E-3</v>
      </c>
      <c r="J3094" s="297" t="s">
        <v>3637</v>
      </c>
      <c r="K3094" s="280" t="s">
        <v>2179</v>
      </c>
      <c r="O3094" s="40"/>
      <c r="P3094" s="40"/>
      <c r="Q3094" s="40"/>
      <c r="R3094" s="40"/>
      <c r="S3094" s="40"/>
      <c r="T3094" s="40"/>
      <c r="U3094" s="40"/>
      <c r="V3094" s="40"/>
      <c r="W3094" s="40"/>
      <c r="X3094" s="40"/>
      <c r="Y3094" s="40"/>
    </row>
    <row r="3095" spans="1:25" ht="15" customHeight="1" thickTop="1" x14ac:dyDescent="0.2">
      <c r="A3095" s="40"/>
      <c r="B3095" s="274" t="s">
        <v>347</v>
      </c>
      <c r="C3095" s="296" t="s">
        <v>3646</v>
      </c>
      <c r="D3095" s="274" t="s">
        <v>143</v>
      </c>
      <c r="E3095" s="274" t="s">
        <v>3647</v>
      </c>
      <c r="F3095" s="404" t="s">
        <v>348</v>
      </c>
      <c r="G3095" s="404"/>
      <c r="H3095" s="295" t="s">
        <v>1160</v>
      </c>
      <c r="I3095" s="298">
        <v>1.6000000000000001E-3</v>
      </c>
      <c r="J3095" s="297" t="s">
        <v>3648</v>
      </c>
      <c r="K3095" s="280" t="s">
        <v>2135</v>
      </c>
      <c r="L3095" s="184"/>
      <c r="O3095" s="40"/>
      <c r="P3095" s="40"/>
      <c r="Q3095" s="40"/>
      <c r="R3095" s="40"/>
      <c r="S3095" s="40"/>
      <c r="T3095" s="40"/>
      <c r="U3095" s="40"/>
      <c r="V3095" s="40"/>
      <c r="W3095" s="40"/>
      <c r="X3095" s="40"/>
      <c r="Y3095" s="40"/>
    </row>
    <row r="3096" spans="1:25" ht="15" customHeight="1" x14ac:dyDescent="0.2">
      <c r="A3096" s="40"/>
      <c r="B3096" s="274" t="s">
        <v>347</v>
      </c>
      <c r="C3096" s="296" t="s">
        <v>3631</v>
      </c>
      <c r="D3096" s="274" t="s">
        <v>143</v>
      </c>
      <c r="E3096" s="274" t="s">
        <v>2435</v>
      </c>
      <c r="F3096" s="404" t="s">
        <v>348</v>
      </c>
      <c r="G3096" s="404"/>
      <c r="H3096" s="295" t="s">
        <v>165</v>
      </c>
      <c r="I3096" s="298">
        <v>2.0000000000000001E-4</v>
      </c>
      <c r="J3096" s="297" t="s">
        <v>2122</v>
      </c>
      <c r="K3096" s="280" t="s">
        <v>2125</v>
      </c>
      <c r="L3096" s="180"/>
      <c r="O3096" s="40"/>
      <c r="P3096" s="40"/>
      <c r="Q3096" s="40"/>
      <c r="R3096" s="40"/>
      <c r="S3096" s="40"/>
      <c r="T3096" s="40"/>
      <c r="U3096" s="40"/>
      <c r="V3096" s="40"/>
      <c r="W3096" s="40"/>
      <c r="X3096" s="40"/>
      <c r="Y3096" s="40"/>
    </row>
    <row r="3097" spans="1:25" ht="15" customHeight="1" x14ac:dyDescent="0.2">
      <c r="A3097" s="40"/>
      <c r="B3097" s="274" t="s">
        <v>347</v>
      </c>
      <c r="C3097" s="296" t="s">
        <v>3594</v>
      </c>
      <c r="D3097" s="274" t="s">
        <v>143</v>
      </c>
      <c r="E3097" s="274" t="s">
        <v>1171</v>
      </c>
      <c r="F3097" s="404" t="s">
        <v>348</v>
      </c>
      <c r="G3097" s="404"/>
      <c r="H3097" s="295" t="s">
        <v>165</v>
      </c>
      <c r="I3097" s="298">
        <v>2.0000000000000001E-4</v>
      </c>
      <c r="J3097" s="297" t="s">
        <v>2139</v>
      </c>
      <c r="K3097" s="280" t="s">
        <v>2117</v>
      </c>
      <c r="L3097" s="178"/>
      <c r="O3097" s="40"/>
      <c r="P3097" s="40"/>
      <c r="Q3097" s="40"/>
      <c r="R3097" s="40"/>
      <c r="S3097" s="40"/>
      <c r="T3097" s="40"/>
      <c r="U3097" s="40"/>
      <c r="V3097" s="40"/>
      <c r="W3097" s="40"/>
      <c r="X3097" s="40"/>
      <c r="Y3097" s="40"/>
    </row>
    <row r="3098" spans="1:25" ht="15" customHeight="1" x14ac:dyDescent="0.2">
      <c r="A3098" s="40"/>
      <c r="B3098" s="274" t="s">
        <v>347</v>
      </c>
      <c r="C3098" s="296" t="s">
        <v>3587</v>
      </c>
      <c r="D3098" s="274" t="s">
        <v>143</v>
      </c>
      <c r="E3098" s="274" t="s">
        <v>2436</v>
      </c>
      <c r="F3098" s="404" t="s">
        <v>348</v>
      </c>
      <c r="G3098" s="404"/>
      <c r="H3098" s="295" t="s">
        <v>165</v>
      </c>
      <c r="I3098" s="298">
        <v>4.0000000000000002E-4</v>
      </c>
      <c r="J3098" s="297" t="s">
        <v>3588</v>
      </c>
      <c r="K3098" s="280" t="s">
        <v>2117</v>
      </c>
      <c r="L3098" s="185"/>
      <c r="O3098" s="40"/>
      <c r="P3098" s="40"/>
      <c r="Q3098" s="40"/>
      <c r="R3098" s="40"/>
      <c r="S3098" s="40"/>
      <c r="T3098" s="40"/>
      <c r="U3098" s="40"/>
      <c r="V3098" s="40"/>
      <c r="W3098" s="40"/>
      <c r="X3098" s="40"/>
      <c r="Y3098" s="40"/>
    </row>
    <row r="3099" spans="1:25" ht="15" customHeight="1" x14ac:dyDescent="0.2">
      <c r="A3099" s="40"/>
      <c r="B3099" s="274" t="s">
        <v>347</v>
      </c>
      <c r="C3099" s="296" t="s">
        <v>4031</v>
      </c>
      <c r="D3099" s="274" t="s">
        <v>143</v>
      </c>
      <c r="E3099" s="274" t="s">
        <v>1961</v>
      </c>
      <c r="F3099" s="404" t="s">
        <v>348</v>
      </c>
      <c r="G3099" s="404"/>
      <c r="H3099" s="295" t="s">
        <v>165</v>
      </c>
      <c r="I3099" s="298">
        <v>1</v>
      </c>
      <c r="J3099" s="297" t="s">
        <v>4032</v>
      </c>
      <c r="K3099" s="280" t="s">
        <v>4032</v>
      </c>
      <c r="L3099" s="185"/>
      <c r="O3099" s="40"/>
      <c r="P3099" s="40"/>
      <c r="Q3099" s="40"/>
      <c r="R3099" s="40"/>
      <c r="S3099" s="40"/>
      <c r="T3099" s="40"/>
      <c r="U3099" s="40"/>
      <c r="V3099" s="40"/>
      <c r="W3099" s="40"/>
      <c r="X3099" s="40"/>
      <c r="Y3099" s="40"/>
    </row>
    <row r="3100" spans="1:25" ht="15" customHeight="1" x14ac:dyDescent="0.2">
      <c r="A3100" s="40"/>
      <c r="B3100" s="274" t="s">
        <v>347</v>
      </c>
      <c r="C3100" s="296" t="s">
        <v>3598</v>
      </c>
      <c r="D3100" s="274" t="s">
        <v>143</v>
      </c>
      <c r="E3100" s="274" t="s">
        <v>1159</v>
      </c>
      <c r="F3100" s="404" t="s">
        <v>348</v>
      </c>
      <c r="G3100" s="404"/>
      <c r="H3100" s="295" t="s">
        <v>165</v>
      </c>
      <c r="I3100" s="298">
        <v>3.0000000000000001E-3</v>
      </c>
      <c r="J3100" s="297" t="s">
        <v>3599</v>
      </c>
      <c r="K3100" s="280" t="s">
        <v>3841</v>
      </c>
      <c r="L3100" s="185"/>
      <c r="O3100" s="40"/>
      <c r="P3100" s="40"/>
      <c r="Q3100" s="40"/>
      <c r="R3100" s="40"/>
      <c r="S3100" s="40"/>
      <c r="T3100" s="40"/>
      <c r="U3100" s="40"/>
      <c r="V3100" s="40"/>
      <c r="W3100" s="40"/>
      <c r="X3100" s="40"/>
      <c r="Y3100" s="40"/>
    </row>
    <row r="3101" spans="1:25" ht="15" customHeight="1" x14ac:dyDescent="0.2">
      <c r="A3101" s="40"/>
      <c r="B3101" s="274" t="s">
        <v>347</v>
      </c>
      <c r="C3101" s="296" t="s">
        <v>3604</v>
      </c>
      <c r="D3101" s="274" t="s">
        <v>143</v>
      </c>
      <c r="E3101" s="274" t="s">
        <v>1164</v>
      </c>
      <c r="F3101" s="404" t="s">
        <v>809</v>
      </c>
      <c r="G3101" s="404"/>
      <c r="H3101" s="295" t="s">
        <v>165</v>
      </c>
      <c r="I3101" s="298">
        <v>8.9999999999999993E-3</v>
      </c>
      <c r="J3101" s="297" t="s">
        <v>2145</v>
      </c>
      <c r="K3101" s="280" t="s">
        <v>2560</v>
      </c>
      <c r="L3101" s="185"/>
      <c r="O3101" s="40"/>
      <c r="P3101" s="40"/>
      <c r="Q3101" s="40"/>
      <c r="R3101" s="40"/>
      <c r="S3101" s="40"/>
      <c r="T3101" s="40"/>
      <c r="U3101" s="40"/>
      <c r="V3101" s="40"/>
      <c r="W3101" s="40"/>
      <c r="X3101" s="40"/>
      <c r="Y3101" s="40"/>
    </row>
    <row r="3102" spans="1:25" ht="15" customHeight="1" x14ac:dyDescent="0.2">
      <c r="A3102" s="40"/>
      <c r="B3102" s="274" t="s">
        <v>347</v>
      </c>
      <c r="C3102" s="296" t="s">
        <v>3596</v>
      </c>
      <c r="D3102" s="274" t="s">
        <v>143</v>
      </c>
      <c r="E3102" s="274" t="s">
        <v>2437</v>
      </c>
      <c r="F3102" s="404" t="s">
        <v>348</v>
      </c>
      <c r="G3102" s="404"/>
      <c r="H3102" s="295" t="s">
        <v>165</v>
      </c>
      <c r="I3102" s="298">
        <v>1.1999999999999999E-3</v>
      </c>
      <c r="J3102" s="297" t="s">
        <v>3597</v>
      </c>
      <c r="K3102" s="280" t="s">
        <v>2135</v>
      </c>
      <c r="L3102" s="281"/>
      <c r="O3102" s="40"/>
      <c r="P3102" s="40"/>
      <c r="Q3102" s="40"/>
      <c r="R3102" s="40"/>
      <c r="S3102" s="40"/>
      <c r="T3102" s="40"/>
      <c r="U3102" s="40"/>
      <c r="V3102" s="40"/>
      <c r="W3102" s="40"/>
      <c r="X3102" s="40"/>
      <c r="Y3102" s="40"/>
    </row>
    <row r="3103" spans="1:25" ht="15" customHeight="1" x14ac:dyDescent="0.2">
      <c r="A3103" s="40"/>
      <c r="B3103" s="274" t="s">
        <v>347</v>
      </c>
      <c r="C3103" s="296" t="s">
        <v>3634</v>
      </c>
      <c r="D3103" s="274" t="s">
        <v>143</v>
      </c>
      <c r="E3103" s="274" t="s">
        <v>1168</v>
      </c>
      <c r="F3103" s="404" t="s">
        <v>348</v>
      </c>
      <c r="G3103" s="404"/>
      <c r="H3103" s="295" t="s">
        <v>165</v>
      </c>
      <c r="I3103" s="298">
        <v>8.9999999999999993E-3</v>
      </c>
      <c r="J3103" s="297" t="s">
        <v>2138</v>
      </c>
      <c r="K3103" s="280" t="s">
        <v>2170</v>
      </c>
      <c r="L3103" s="281"/>
      <c r="O3103" s="40"/>
      <c r="P3103" s="40"/>
      <c r="Q3103" s="40"/>
      <c r="R3103" s="40"/>
      <c r="S3103" s="40"/>
      <c r="T3103" s="40"/>
      <c r="U3103" s="40"/>
      <c r="V3103" s="40"/>
      <c r="W3103" s="40"/>
      <c r="X3103" s="40"/>
      <c r="Y3103" s="40"/>
    </row>
    <row r="3104" spans="1:25" ht="15" customHeight="1" x14ac:dyDescent="0.2">
      <c r="A3104" s="40"/>
      <c r="B3104" s="274" t="s">
        <v>347</v>
      </c>
      <c r="C3104" s="296" t="s">
        <v>3649</v>
      </c>
      <c r="D3104" s="274" t="s">
        <v>143</v>
      </c>
      <c r="E3104" s="274" t="s">
        <v>1185</v>
      </c>
      <c r="F3104" s="404" t="s">
        <v>348</v>
      </c>
      <c r="G3104" s="404"/>
      <c r="H3104" s="295" t="s">
        <v>165</v>
      </c>
      <c r="I3104" s="298">
        <v>2.0000000000000001E-4</v>
      </c>
      <c r="J3104" s="297" t="s">
        <v>3650</v>
      </c>
      <c r="K3104" s="280" t="s">
        <v>2117</v>
      </c>
      <c r="L3104" s="281"/>
      <c r="O3104" s="40"/>
      <c r="P3104" s="40"/>
      <c r="Q3104" s="40"/>
      <c r="R3104" s="40"/>
      <c r="S3104" s="40"/>
      <c r="T3104" s="40"/>
      <c r="U3104" s="40"/>
      <c r="V3104" s="40"/>
      <c r="W3104" s="40"/>
      <c r="X3104" s="40"/>
      <c r="Y3104" s="40"/>
    </row>
    <row r="3105" spans="1:25" ht="15" customHeight="1" x14ac:dyDescent="0.2">
      <c r="A3105" s="40"/>
      <c r="B3105" s="274" t="s">
        <v>347</v>
      </c>
      <c r="C3105" s="296" t="s">
        <v>3601</v>
      </c>
      <c r="D3105" s="274" t="s">
        <v>143</v>
      </c>
      <c r="E3105" s="274" t="s">
        <v>1165</v>
      </c>
      <c r="F3105" s="404" t="s">
        <v>348</v>
      </c>
      <c r="G3105" s="404"/>
      <c r="H3105" s="295" t="s">
        <v>165</v>
      </c>
      <c r="I3105" s="298">
        <v>8.9999999999999993E-3</v>
      </c>
      <c r="J3105" s="297" t="s">
        <v>3602</v>
      </c>
      <c r="K3105" s="280" t="s">
        <v>4033</v>
      </c>
      <c r="L3105" s="281"/>
      <c r="O3105" s="40"/>
      <c r="P3105" s="40"/>
      <c r="Q3105" s="40"/>
      <c r="R3105" s="40"/>
      <c r="S3105" s="40"/>
      <c r="T3105" s="40"/>
      <c r="U3105" s="40"/>
      <c r="V3105" s="40"/>
      <c r="W3105" s="40"/>
      <c r="X3105" s="40"/>
      <c r="Y3105" s="40"/>
    </row>
    <row r="3106" spans="1:25" ht="15" customHeight="1" x14ac:dyDescent="0.2">
      <c r="A3106" s="40"/>
      <c r="B3106" s="274" t="s">
        <v>347</v>
      </c>
      <c r="C3106" s="296" t="s">
        <v>3615</v>
      </c>
      <c r="D3106" s="274" t="s">
        <v>143</v>
      </c>
      <c r="E3106" s="274" t="s">
        <v>2418</v>
      </c>
      <c r="F3106" s="404" t="s">
        <v>586</v>
      </c>
      <c r="G3106" s="404"/>
      <c r="H3106" s="295" t="s">
        <v>578</v>
      </c>
      <c r="I3106" s="298">
        <v>1</v>
      </c>
      <c r="J3106" s="297" t="s">
        <v>2419</v>
      </c>
      <c r="K3106" s="280" t="s">
        <v>2606</v>
      </c>
      <c r="L3106" s="281"/>
      <c r="O3106" s="40"/>
      <c r="P3106" s="40"/>
      <c r="Q3106" s="40"/>
      <c r="R3106" s="40"/>
      <c r="S3106" s="40"/>
      <c r="T3106" s="40"/>
      <c r="U3106" s="40"/>
      <c r="V3106" s="40"/>
      <c r="W3106" s="40"/>
      <c r="X3106" s="40"/>
      <c r="Y3106" s="40"/>
    </row>
    <row r="3107" spans="1:25" ht="15" customHeight="1" x14ac:dyDescent="0.2">
      <c r="A3107" s="40"/>
      <c r="B3107" s="274" t="s">
        <v>347</v>
      </c>
      <c r="C3107" s="296" t="s">
        <v>3633</v>
      </c>
      <c r="D3107" s="274" t="s">
        <v>143</v>
      </c>
      <c r="E3107" s="274" t="s">
        <v>1187</v>
      </c>
      <c r="F3107" s="404" t="s">
        <v>348</v>
      </c>
      <c r="G3107" s="404"/>
      <c r="H3107" s="295" t="s">
        <v>165</v>
      </c>
      <c r="I3107" s="298">
        <v>1E-4</v>
      </c>
      <c r="J3107" s="297" t="s">
        <v>2150</v>
      </c>
      <c r="K3107" s="280" t="s">
        <v>2117</v>
      </c>
      <c r="L3107" s="281"/>
      <c r="O3107" s="40"/>
      <c r="P3107" s="40"/>
      <c r="Q3107" s="40"/>
      <c r="R3107" s="40"/>
      <c r="S3107" s="40"/>
      <c r="T3107" s="40"/>
      <c r="U3107" s="40"/>
      <c r="V3107" s="40"/>
      <c r="W3107" s="40"/>
      <c r="X3107" s="40"/>
      <c r="Y3107" s="40"/>
    </row>
    <row r="3108" spans="1:25" ht="15" customHeight="1" x14ac:dyDescent="0.2">
      <c r="A3108" s="40"/>
      <c r="B3108" s="274" t="s">
        <v>347</v>
      </c>
      <c r="C3108" s="296" t="s">
        <v>3651</v>
      </c>
      <c r="D3108" s="274" t="s">
        <v>143</v>
      </c>
      <c r="E3108" s="274" t="s">
        <v>1184</v>
      </c>
      <c r="F3108" s="404" t="s">
        <v>348</v>
      </c>
      <c r="G3108" s="404"/>
      <c r="H3108" s="295" t="s">
        <v>165</v>
      </c>
      <c r="I3108" s="298">
        <v>4.0000000000000002E-4</v>
      </c>
      <c r="J3108" s="297" t="s">
        <v>2163</v>
      </c>
      <c r="K3108" s="280" t="s">
        <v>2117</v>
      </c>
      <c r="L3108" s="281"/>
      <c r="O3108" s="40"/>
      <c r="P3108" s="40"/>
      <c r="Q3108" s="40"/>
      <c r="R3108" s="40"/>
      <c r="S3108" s="40"/>
      <c r="T3108" s="40"/>
      <c r="U3108" s="40"/>
      <c r="V3108" s="40"/>
      <c r="W3108" s="40"/>
      <c r="X3108" s="40"/>
      <c r="Y3108" s="40"/>
    </row>
    <row r="3109" spans="1:25" ht="15" customHeight="1" x14ac:dyDescent="0.2">
      <c r="A3109" s="40"/>
      <c r="B3109" s="274" t="s">
        <v>347</v>
      </c>
      <c r="C3109" s="296" t="s">
        <v>3605</v>
      </c>
      <c r="D3109" s="274" t="s">
        <v>143</v>
      </c>
      <c r="E3109" s="274" t="s">
        <v>1192</v>
      </c>
      <c r="F3109" s="404" t="s">
        <v>348</v>
      </c>
      <c r="G3109" s="404"/>
      <c r="H3109" s="295" t="s">
        <v>165</v>
      </c>
      <c r="I3109" s="298">
        <v>2.0000000000000001E-4</v>
      </c>
      <c r="J3109" s="297" t="s">
        <v>2153</v>
      </c>
      <c r="K3109" s="280" t="s">
        <v>2117</v>
      </c>
      <c r="L3109" s="281"/>
      <c r="O3109" s="40"/>
      <c r="P3109" s="40"/>
      <c r="Q3109" s="40"/>
      <c r="R3109" s="40"/>
      <c r="S3109" s="40"/>
      <c r="T3109" s="40"/>
      <c r="U3109" s="40"/>
      <c r="V3109" s="40"/>
      <c r="W3109" s="40"/>
      <c r="X3109" s="40"/>
      <c r="Y3109" s="40"/>
    </row>
    <row r="3110" spans="1:25" ht="15" customHeight="1" x14ac:dyDescent="0.2">
      <c r="A3110" s="40"/>
      <c r="B3110" s="275"/>
      <c r="C3110" s="275"/>
      <c r="D3110" s="275"/>
      <c r="E3110" s="275"/>
      <c r="F3110" s="275" t="s">
        <v>331</v>
      </c>
      <c r="G3110" s="302">
        <v>32.76</v>
      </c>
      <c r="H3110" s="275" t="s">
        <v>332</v>
      </c>
      <c r="I3110" s="302">
        <v>0</v>
      </c>
      <c r="J3110" s="275" t="s">
        <v>333</v>
      </c>
      <c r="K3110" s="302">
        <v>32.76</v>
      </c>
      <c r="L3110" s="281"/>
      <c r="O3110" s="40"/>
      <c r="P3110" s="40"/>
      <c r="Q3110" s="40"/>
      <c r="R3110" s="40"/>
      <c r="S3110" s="40"/>
      <c r="T3110" s="40"/>
      <c r="U3110" s="40"/>
      <c r="V3110" s="40"/>
      <c r="W3110" s="40"/>
      <c r="X3110" s="40"/>
      <c r="Y3110" s="40"/>
    </row>
    <row r="3111" spans="1:25" ht="15" customHeight="1" thickBot="1" x14ac:dyDescent="0.25">
      <c r="A3111" s="40"/>
      <c r="B3111" s="275"/>
      <c r="C3111" s="275"/>
      <c r="D3111" s="275"/>
      <c r="E3111" s="275"/>
      <c r="F3111" s="275" t="s">
        <v>334</v>
      </c>
      <c r="G3111" s="302">
        <v>73.510000000000005</v>
      </c>
      <c r="H3111" s="275"/>
      <c r="I3111" s="409" t="s">
        <v>335</v>
      </c>
      <c r="J3111" s="409"/>
      <c r="K3111" s="302">
        <v>426.8</v>
      </c>
      <c r="L3111" s="281"/>
      <c r="O3111" s="40"/>
      <c r="P3111" s="40"/>
      <c r="Q3111" s="40"/>
      <c r="R3111" s="40"/>
      <c r="S3111" s="40"/>
      <c r="T3111" s="40"/>
      <c r="U3111" s="40"/>
      <c r="V3111" s="40"/>
      <c r="W3111" s="40"/>
      <c r="X3111" s="40"/>
      <c r="Y3111" s="40"/>
    </row>
    <row r="3112" spans="1:25" ht="15" customHeight="1" thickTop="1" x14ac:dyDescent="0.2">
      <c r="A3112" s="40"/>
      <c r="B3112" s="289"/>
      <c r="C3112" s="289"/>
      <c r="D3112" s="289"/>
      <c r="E3112" s="289"/>
      <c r="F3112" s="289"/>
      <c r="G3112" s="289"/>
      <c r="H3112" s="289"/>
      <c r="I3112" s="289"/>
      <c r="J3112" s="289"/>
      <c r="K3112" s="289"/>
      <c r="L3112" s="289"/>
      <c r="O3112" s="40"/>
      <c r="P3112" s="40"/>
      <c r="Q3112" s="40"/>
      <c r="R3112" s="40"/>
      <c r="S3112" s="40"/>
      <c r="T3112" s="40"/>
      <c r="U3112" s="40"/>
      <c r="V3112" s="40"/>
      <c r="W3112" s="40"/>
      <c r="X3112" s="40"/>
      <c r="Y3112" s="40"/>
    </row>
    <row r="3113" spans="1:25" ht="15" customHeight="1" x14ac:dyDescent="0.2">
      <c r="A3113" s="40"/>
      <c r="B3113" s="276" t="s">
        <v>2902</v>
      </c>
      <c r="C3113" s="277" t="s">
        <v>28</v>
      </c>
      <c r="D3113" s="276" t="s">
        <v>29</v>
      </c>
      <c r="E3113" s="276" t="s">
        <v>30</v>
      </c>
      <c r="F3113" s="405" t="s">
        <v>318</v>
      </c>
      <c r="G3113" s="405"/>
      <c r="H3113" s="284" t="s">
        <v>31</v>
      </c>
      <c r="I3113" s="277" t="s">
        <v>32</v>
      </c>
      <c r="J3113" s="277" t="s">
        <v>2407</v>
      </c>
      <c r="K3113" s="277" t="s">
        <v>33</v>
      </c>
      <c r="L3113" s="277" t="s">
        <v>35</v>
      </c>
      <c r="O3113" s="40"/>
      <c r="P3113" s="40"/>
      <c r="Q3113" s="40"/>
      <c r="R3113" s="40"/>
      <c r="S3113" s="40"/>
      <c r="T3113" s="40"/>
      <c r="U3113" s="40"/>
      <c r="V3113" s="40"/>
      <c r="W3113" s="40"/>
      <c r="X3113" s="40"/>
      <c r="Y3113" s="40"/>
    </row>
    <row r="3114" spans="1:25" ht="15" customHeight="1" x14ac:dyDescent="0.2">
      <c r="A3114" s="40"/>
      <c r="B3114" s="273" t="s">
        <v>319</v>
      </c>
      <c r="C3114" s="286" t="s">
        <v>1962</v>
      </c>
      <c r="D3114" s="273" t="s">
        <v>1497</v>
      </c>
      <c r="E3114" s="273" t="s">
        <v>3304</v>
      </c>
      <c r="F3114" s="403" t="s">
        <v>2024</v>
      </c>
      <c r="G3114" s="403"/>
      <c r="H3114" s="285" t="s">
        <v>1498</v>
      </c>
      <c r="I3114" s="288">
        <v>1</v>
      </c>
      <c r="J3114" s="287"/>
      <c r="K3114" s="287">
        <v>26.83</v>
      </c>
      <c r="L3114" s="287">
        <v>26.83</v>
      </c>
      <c r="O3114" s="40"/>
      <c r="P3114" s="40"/>
      <c r="Q3114" s="40"/>
      <c r="R3114" s="40"/>
      <c r="S3114" s="40"/>
      <c r="T3114" s="40"/>
      <c r="U3114" s="40"/>
      <c r="V3114" s="40"/>
      <c r="W3114" s="40"/>
      <c r="X3114" s="40"/>
      <c r="Y3114" s="40"/>
    </row>
    <row r="3115" spans="1:25" ht="15" customHeight="1" x14ac:dyDescent="0.2">
      <c r="A3115" s="40"/>
      <c r="B3115" s="276" t="s">
        <v>1392</v>
      </c>
      <c r="C3115" s="277" t="s">
        <v>28</v>
      </c>
      <c r="D3115" s="276" t="s">
        <v>29</v>
      </c>
      <c r="E3115" s="276" t="s">
        <v>586</v>
      </c>
      <c r="F3115" s="277" t="s">
        <v>3787</v>
      </c>
      <c r="G3115" s="406" t="s">
        <v>3788</v>
      </c>
      <c r="H3115" s="406"/>
      <c r="I3115" s="406"/>
      <c r="J3115" s="406"/>
      <c r="K3115" s="277" t="s">
        <v>3789</v>
      </c>
      <c r="L3115" s="281"/>
      <c r="O3115" s="40"/>
      <c r="P3115" s="40"/>
      <c r="Q3115" s="40"/>
      <c r="R3115" s="40"/>
      <c r="S3115" s="40"/>
      <c r="T3115" s="40"/>
      <c r="U3115" s="40"/>
      <c r="V3115" s="40"/>
      <c r="W3115" s="40"/>
      <c r="X3115" s="40"/>
      <c r="Y3115" s="40"/>
    </row>
    <row r="3116" spans="1:25" ht="15" customHeight="1" x14ac:dyDescent="0.2">
      <c r="A3116" s="40"/>
      <c r="B3116" s="274" t="s">
        <v>347</v>
      </c>
      <c r="C3116" s="296" t="s">
        <v>1696</v>
      </c>
      <c r="D3116" s="274" t="s">
        <v>1497</v>
      </c>
      <c r="E3116" s="274" t="s">
        <v>3790</v>
      </c>
      <c r="F3116" s="298">
        <v>0.3</v>
      </c>
      <c r="G3116" s="274"/>
      <c r="H3116" s="274"/>
      <c r="I3116" s="274"/>
      <c r="J3116" s="280" t="s">
        <v>3791</v>
      </c>
      <c r="K3116" s="280" t="s">
        <v>4036</v>
      </c>
      <c r="L3116" s="281"/>
      <c r="O3116" s="40"/>
      <c r="P3116" s="40"/>
      <c r="Q3116" s="40"/>
      <c r="R3116" s="40"/>
      <c r="S3116" s="40"/>
      <c r="T3116" s="40"/>
      <c r="U3116" s="40"/>
      <c r="V3116" s="40"/>
      <c r="W3116" s="40"/>
      <c r="X3116" s="40"/>
      <c r="Y3116" s="40"/>
    </row>
    <row r="3117" spans="1:25" ht="15" customHeight="1" x14ac:dyDescent="0.2">
      <c r="A3117" s="40"/>
      <c r="B3117" s="274" t="s">
        <v>347</v>
      </c>
      <c r="C3117" s="296" t="s">
        <v>2025</v>
      </c>
      <c r="D3117" s="274" t="s">
        <v>1497</v>
      </c>
      <c r="E3117" s="274" t="s">
        <v>3857</v>
      </c>
      <c r="F3117" s="298">
        <v>0.3</v>
      </c>
      <c r="G3117" s="274"/>
      <c r="H3117" s="274"/>
      <c r="I3117" s="274"/>
      <c r="J3117" s="280" t="s">
        <v>3794</v>
      </c>
      <c r="K3117" s="280" t="s">
        <v>4037</v>
      </c>
      <c r="L3117" s="281"/>
      <c r="O3117" s="40"/>
      <c r="P3117" s="40"/>
      <c r="Q3117" s="40"/>
      <c r="R3117" s="40"/>
      <c r="S3117" s="40"/>
      <c r="T3117" s="40"/>
      <c r="U3117" s="40"/>
      <c r="V3117" s="40"/>
      <c r="W3117" s="40"/>
      <c r="X3117" s="40"/>
      <c r="Y3117" s="40"/>
    </row>
    <row r="3118" spans="1:25" ht="15" customHeight="1" x14ac:dyDescent="0.2">
      <c r="A3118" s="40"/>
      <c r="B3118" s="412"/>
      <c r="C3118" s="412"/>
      <c r="D3118" s="412"/>
      <c r="E3118" s="412"/>
      <c r="F3118" s="412"/>
      <c r="G3118" s="412" t="s">
        <v>3796</v>
      </c>
      <c r="H3118" s="412"/>
      <c r="I3118" s="412"/>
      <c r="J3118" s="412"/>
      <c r="K3118" s="299">
        <v>0</v>
      </c>
      <c r="L3118" s="281"/>
      <c r="O3118" s="40"/>
      <c r="P3118" s="40"/>
      <c r="Q3118" s="40"/>
      <c r="R3118" s="40"/>
      <c r="S3118" s="40"/>
      <c r="T3118" s="40"/>
      <c r="U3118" s="40"/>
      <c r="V3118" s="40"/>
      <c r="W3118" s="40"/>
      <c r="X3118" s="40"/>
      <c r="Y3118" s="40"/>
    </row>
    <row r="3119" spans="1:25" ht="15" customHeight="1" x14ac:dyDescent="0.2">
      <c r="A3119" s="40"/>
      <c r="B3119" s="412"/>
      <c r="C3119" s="412"/>
      <c r="D3119" s="412"/>
      <c r="E3119" s="412"/>
      <c r="F3119" s="412"/>
      <c r="G3119" s="412" t="s">
        <v>3797</v>
      </c>
      <c r="H3119" s="412"/>
      <c r="I3119" s="412"/>
      <c r="J3119" s="412"/>
      <c r="K3119" s="279">
        <v>13.2</v>
      </c>
      <c r="L3119" s="281"/>
      <c r="O3119" s="40"/>
      <c r="P3119" s="40"/>
      <c r="Q3119" s="40"/>
      <c r="R3119" s="40"/>
      <c r="S3119" s="40"/>
      <c r="T3119" s="40"/>
      <c r="U3119" s="40"/>
      <c r="V3119" s="40"/>
      <c r="W3119" s="40"/>
      <c r="X3119" s="40"/>
      <c r="Y3119" s="40"/>
    </row>
    <row r="3120" spans="1:25" ht="15" customHeight="1" x14ac:dyDescent="0.2">
      <c r="A3120" s="40"/>
      <c r="B3120" s="412"/>
      <c r="C3120" s="412"/>
      <c r="D3120" s="412"/>
      <c r="E3120" s="412"/>
      <c r="F3120" s="412"/>
      <c r="G3120" s="412" t="s">
        <v>3798</v>
      </c>
      <c r="H3120" s="412"/>
      <c r="I3120" s="412"/>
      <c r="J3120" s="412"/>
      <c r="K3120" s="279">
        <v>13.2</v>
      </c>
      <c r="L3120" s="281"/>
      <c r="O3120" s="40"/>
      <c r="P3120" s="40"/>
      <c r="Q3120" s="40"/>
      <c r="R3120" s="40"/>
      <c r="S3120" s="40"/>
      <c r="T3120" s="40"/>
      <c r="U3120" s="40"/>
      <c r="V3120" s="40"/>
      <c r="W3120" s="40"/>
      <c r="X3120" s="40"/>
      <c r="Y3120" s="40"/>
    </row>
    <row r="3121" spans="1:25" ht="15" customHeight="1" x14ac:dyDescent="0.2">
      <c r="A3121" s="40"/>
      <c r="B3121" s="412"/>
      <c r="C3121" s="412"/>
      <c r="D3121" s="412"/>
      <c r="E3121" s="412"/>
      <c r="F3121" s="412"/>
      <c r="G3121" s="412" t="s">
        <v>3799</v>
      </c>
      <c r="H3121" s="412"/>
      <c r="I3121" s="412"/>
      <c r="J3121" s="412"/>
      <c r="K3121" s="279">
        <v>1</v>
      </c>
      <c r="L3121" s="281"/>
      <c r="O3121" s="40"/>
      <c r="P3121" s="40"/>
      <c r="Q3121" s="40"/>
      <c r="R3121" s="40"/>
      <c r="S3121" s="40"/>
      <c r="T3121" s="40"/>
      <c r="U3121" s="40"/>
      <c r="V3121" s="40"/>
      <c r="W3121" s="40"/>
      <c r="X3121" s="40"/>
      <c r="Y3121" s="40"/>
    </row>
    <row r="3122" spans="1:25" ht="15" customHeight="1" x14ac:dyDescent="0.2">
      <c r="A3122" s="40"/>
      <c r="B3122" s="412"/>
      <c r="C3122" s="412"/>
      <c r="D3122" s="412"/>
      <c r="E3122" s="412"/>
      <c r="F3122" s="412"/>
      <c r="G3122" s="412" t="s">
        <v>3800</v>
      </c>
      <c r="H3122" s="412"/>
      <c r="I3122" s="412"/>
      <c r="J3122" s="412"/>
      <c r="K3122" s="279">
        <v>13.2</v>
      </c>
      <c r="L3122" s="281"/>
      <c r="O3122" s="40"/>
      <c r="P3122" s="40"/>
      <c r="Q3122" s="40"/>
      <c r="R3122" s="40"/>
      <c r="S3122" s="40"/>
      <c r="T3122" s="40"/>
      <c r="U3122" s="40"/>
      <c r="V3122" s="40"/>
      <c r="W3122" s="40"/>
      <c r="X3122" s="40"/>
      <c r="Y3122" s="40"/>
    </row>
    <row r="3123" spans="1:25" ht="15" customHeight="1" x14ac:dyDescent="0.2">
      <c r="A3123" s="40"/>
      <c r="B3123" s="405" t="s">
        <v>3801</v>
      </c>
      <c r="C3123" s="406" t="s">
        <v>28</v>
      </c>
      <c r="D3123" s="405" t="s">
        <v>29</v>
      </c>
      <c r="E3123" s="405" t="s">
        <v>3802</v>
      </c>
      <c r="F3123" s="406" t="s">
        <v>3787</v>
      </c>
      <c r="G3123" s="277" t="s">
        <v>3803</v>
      </c>
      <c r="H3123" s="277" t="s">
        <v>3804</v>
      </c>
      <c r="I3123" s="277"/>
      <c r="J3123" s="277"/>
      <c r="K3123" s="277" t="s">
        <v>3788</v>
      </c>
      <c r="L3123" s="281"/>
      <c r="O3123" s="40"/>
      <c r="P3123" s="40"/>
      <c r="Q3123" s="40"/>
      <c r="R3123" s="40"/>
      <c r="S3123" s="40"/>
      <c r="T3123" s="40"/>
      <c r="U3123" s="40"/>
      <c r="V3123" s="40"/>
      <c r="W3123" s="40"/>
      <c r="X3123" s="40"/>
      <c r="Y3123" s="40"/>
    </row>
    <row r="3124" spans="1:25" ht="15" customHeight="1" x14ac:dyDescent="0.2">
      <c r="A3124" s="40"/>
      <c r="B3124" s="274" t="s">
        <v>347</v>
      </c>
      <c r="C3124" s="296" t="s">
        <v>2027</v>
      </c>
      <c r="D3124" s="274" t="s">
        <v>1497</v>
      </c>
      <c r="E3124" s="274" t="s">
        <v>2608</v>
      </c>
      <c r="F3124" s="298">
        <v>2</v>
      </c>
      <c r="G3124" s="295" t="s">
        <v>44</v>
      </c>
      <c r="H3124" s="413" t="s">
        <v>2180</v>
      </c>
      <c r="I3124" s="413"/>
      <c r="J3124" s="404"/>
      <c r="K3124" s="280" t="s">
        <v>2185</v>
      </c>
      <c r="L3124" s="281"/>
      <c r="O3124" s="40"/>
      <c r="P3124" s="40"/>
      <c r="Q3124" s="40"/>
      <c r="R3124" s="40"/>
      <c r="S3124" s="40"/>
      <c r="T3124" s="40"/>
      <c r="U3124" s="40"/>
      <c r="V3124" s="40"/>
      <c r="W3124" s="40"/>
      <c r="X3124" s="40"/>
      <c r="Y3124" s="40"/>
    </row>
    <row r="3125" spans="1:25" ht="15" customHeight="1" x14ac:dyDescent="0.2">
      <c r="A3125" s="40"/>
      <c r="B3125" s="274" t="s">
        <v>347</v>
      </c>
      <c r="C3125" s="296" t="s">
        <v>2026</v>
      </c>
      <c r="D3125" s="274" t="s">
        <v>1497</v>
      </c>
      <c r="E3125" s="274" t="s">
        <v>2607</v>
      </c>
      <c r="F3125" s="298">
        <v>1</v>
      </c>
      <c r="G3125" s="295" t="s">
        <v>44</v>
      </c>
      <c r="H3125" s="413" t="s">
        <v>3928</v>
      </c>
      <c r="I3125" s="413"/>
      <c r="J3125" s="404"/>
      <c r="K3125" s="280" t="s">
        <v>3928</v>
      </c>
      <c r="L3125" s="281"/>
      <c r="O3125" s="40"/>
      <c r="P3125" s="40"/>
      <c r="Q3125" s="40"/>
      <c r="R3125" s="40"/>
      <c r="S3125" s="40"/>
      <c r="T3125" s="40"/>
      <c r="U3125" s="40"/>
      <c r="V3125" s="40"/>
      <c r="W3125" s="40"/>
      <c r="X3125" s="40"/>
      <c r="Y3125" s="40"/>
    </row>
    <row r="3126" spans="1:25" ht="15" customHeight="1" x14ac:dyDescent="0.2">
      <c r="A3126" s="40"/>
      <c r="B3126" s="412"/>
      <c r="C3126" s="412"/>
      <c r="D3126" s="412"/>
      <c r="E3126" s="412"/>
      <c r="F3126" s="412"/>
      <c r="G3126" s="412" t="s">
        <v>3812</v>
      </c>
      <c r="H3126" s="412"/>
      <c r="I3126" s="412"/>
      <c r="J3126" s="412"/>
      <c r="K3126" s="279">
        <v>13.63</v>
      </c>
      <c r="L3126" s="281"/>
      <c r="O3126" s="40"/>
      <c r="P3126" s="40"/>
      <c r="Q3126" s="40"/>
      <c r="R3126" s="40"/>
      <c r="S3126" s="40"/>
      <c r="T3126" s="40"/>
      <c r="U3126" s="40"/>
      <c r="V3126" s="40"/>
      <c r="W3126" s="40"/>
      <c r="X3126" s="40"/>
      <c r="Y3126" s="40"/>
    </row>
    <row r="3127" spans="1:25" ht="15" customHeight="1" x14ac:dyDescent="0.2">
      <c r="A3127" s="40"/>
      <c r="B3127" s="275"/>
      <c r="C3127" s="275"/>
      <c r="D3127" s="275"/>
      <c r="E3127" s="275"/>
      <c r="F3127" s="275"/>
      <c r="G3127" s="275" t="s">
        <v>331</v>
      </c>
      <c r="H3127" s="302">
        <v>0</v>
      </c>
      <c r="I3127" s="275" t="s">
        <v>332</v>
      </c>
      <c r="J3127" s="302">
        <v>13.2</v>
      </c>
      <c r="K3127" s="275" t="s">
        <v>333</v>
      </c>
      <c r="L3127" s="302">
        <v>13.2</v>
      </c>
      <c r="O3127" s="40"/>
      <c r="P3127" s="40"/>
      <c r="Q3127" s="40"/>
      <c r="R3127" s="40"/>
      <c r="S3127" s="40"/>
      <c r="T3127" s="40"/>
      <c r="U3127" s="40"/>
      <c r="V3127" s="40"/>
      <c r="W3127" s="40"/>
      <c r="X3127" s="40"/>
      <c r="Y3127" s="40"/>
    </row>
    <row r="3128" spans="1:25" ht="15" customHeight="1" thickBot="1" x14ac:dyDescent="0.25">
      <c r="A3128" s="40"/>
      <c r="B3128" s="275"/>
      <c r="C3128" s="275"/>
      <c r="D3128" s="275"/>
      <c r="E3128" s="275"/>
      <c r="F3128" s="275"/>
      <c r="G3128" s="275" t="s">
        <v>334</v>
      </c>
      <c r="H3128" s="302">
        <v>5.58</v>
      </c>
      <c r="I3128" s="409"/>
      <c r="J3128" s="409" t="s">
        <v>335</v>
      </c>
      <c r="K3128" s="275"/>
      <c r="L3128" s="302">
        <v>32.409999999999997</v>
      </c>
      <c r="O3128" s="40"/>
      <c r="P3128" s="40"/>
      <c r="Q3128" s="40"/>
      <c r="R3128" s="40"/>
      <c r="S3128" s="40"/>
      <c r="T3128" s="40"/>
      <c r="U3128" s="40"/>
      <c r="V3128" s="40"/>
      <c r="W3128" s="40"/>
      <c r="X3128" s="40"/>
      <c r="Y3128" s="40"/>
    </row>
    <row r="3129" spans="1:25" ht="15" customHeight="1" thickTop="1" x14ac:dyDescent="0.2">
      <c r="A3129" s="40"/>
      <c r="B3129" s="289"/>
      <c r="C3129" s="289"/>
      <c r="D3129" s="289"/>
      <c r="E3129" s="289"/>
      <c r="F3129" s="289"/>
      <c r="G3129" s="289"/>
      <c r="H3129" s="289"/>
      <c r="I3129" s="289"/>
      <c r="J3129" s="289"/>
      <c r="K3129" s="289"/>
      <c r="L3129" s="289"/>
      <c r="O3129" s="40"/>
      <c r="P3129" s="40"/>
      <c r="Q3129" s="40"/>
      <c r="R3129" s="40"/>
      <c r="S3129" s="40"/>
      <c r="T3129" s="40"/>
      <c r="U3129" s="40"/>
      <c r="V3129" s="40"/>
      <c r="W3129" s="40"/>
      <c r="X3129" s="40"/>
      <c r="Y3129" s="40"/>
    </row>
    <row r="3130" spans="1:25" ht="15" customHeight="1" x14ac:dyDescent="0.2">
      <c r="A3130" s="40"/>
      <c r="B3130" s="276" t="s">
        <v>3305</v>
      </c>
      <c r="C3130" s="277" t="s">
        <v>28</v>
      </c>
      <c r="D3130" s="276" t="s">
        <v>29</v>
      </c>
      <c r="E3130" s="276" t="s">
        <v>30</v>
      </c>
      <c r="F3130" s="405" t="s">
        <v>318</v>
      </c>
      <c r="G3130" s="405"/>
      <c r="H3130" s="284" t="s">
        <v>31</v>
      </c>
      <c r="I3130" s="277" t="s">
        <v>32</v>
      </c>
      <c r="J3130" s="277" t="s">
        <v>2407</v>
      </c>
      <c r="K3130" s="277" t="s">
        <v>33</v>
      </c>
      <c r="L3130" s="277" t="s">
        <v>35</v>
      </c>
      <c r="O3130" s="40"/>
      <c r="P3130" s="40"/>
      <c r="Q3130" s="40"/>
      <c r="R3130" s="40"/>
      <c r="S3130" s="40"/>
      <c r="T3130" s="40"/>
      <c r="U3130" s="40"/>
      <c r="V3130" s="40"/>
      <c r="W3130" s="40"/>
      <c r="X3130" s="40"/>
      <c r="Y3130" s="40"/>
    </row>
    <row r="3131" spans="1:25" ht="15" customHeight="1" x14ac:dyDescent="0.2">
      <c r="A3131" s="40"/>
      <c r="B3131" s="273" t="s">
        <v>319</v>
      </c>
      <c r="C3131" s="286" t="s">
        <v>1963</v>
      </c>
      <c r="D3131" s="273" t="s">
        <v>1464</v>
      </c>
      <c r="E3131" s="273" t="s">
        <v>4038</v>
      </c>
      <c r="F3131" s="403">
        <v>5</v>
      </c>
      <c r="G3131" s="403"/>
      <c r="H3131" s="285" t="s">
        <v>44</v>
      </c>
      <c r="I3131" s="288">
        <v>1</v>
      </c>
      <c r="J3131" s="287"/>
      <c r="K3131" s="287">
        <v>11.93</v>
      </c>
      <c r="L3131" s="287">
        <v>11.93</v>
      </c>
      <c r="O3131" s="40"/>
      <c r="P3131" s="40"/>
      <c r="Q3131" s="40"/>
      <c r="R3131" s="40"/>
      <c r="S3131" s="40"/>
      <c r="T3131" s="40"/>
      <c r="U3131" s="40"/>
      <c r="V3131" s="40"/>
      <c r="W3131" s="40"/>
      <c r="X3131" s="40"/>
      <c r="Y3131" s="40"/>
    </row>
    <row r="3132" spans="1:25" ht="15" customHeight="1" x14ac:dyDescent="0.2">
      <c r="A3132" s="40"/>
      <c r="B3132" s="274" t="s">
        <v>347</v>
      </c>
      <c r="C3132" s="296" t="s">
        <v>1682</v>
      </c>
      <c r="D3132" s="274" t="s">
        <v>1464</v>
      </c>
      <c r="E3132" s="274" t="s">
        <v>2610</v>
      </c>
      <c r="F3132" s="404" t="s">
        <v>586</v>
      </c>
      <c r="G3132" s="404"/>
      <c r="H3132" s="295" t="s">
        <v>325</v>
      </c>
      <c r="I3132" s="298">
        <v>0.2</v>
      </c>
      <c r="J3132" s="298">
        <v>3</v>
      </c>
      <c r="K3132" s="297">
        <v>27.92</v>
      </c>
      <c r="L3132" s="297">
        <v>5.75</v>
      </c>
      <c r="O3132" s="40"/>
      <c r="P3132" s="40"/>
      <c r="Q3132" s="40"/>
      <c r="R3132" s="40"/>
      <c r="S3132" s="40"/>
      <c r="T3132" s="40"/>
      <c r="U3132" s="40"/>
      <c r="V3132" s="40"/>
      <c r="W3132" s="40"/>
      <c r="X3132" s="40"/>
      <c r="Y3132" s="40"/>
    </row>
    <row r="3133" spans="1:25" ht="15" customHeight="1" x14ac:dyDescent="0.2">
      <c r="A3133" s="40"/>
      <c r="B3133" s="274" t="s">
        <v>347</v>
      </c>
      <c r="C3133" s="296" t="s">
        <v>2028</v>
      </c>
      <c r="D3133" s="274" t="s">
        <v>1464</v>
      </c>
      <c r="E3133" s="274" t="s">
        <v>2609</v>
      </c>
      <c r="F3133" s="404" t="s">
        <v>348</v>
      </c>
      <c r="G3133" s="404"/>
      <c r="H3133" s="295" t="s">
        <v>44</v>
      </c>
      <c r="I3133" s="298">
        <v>1</v>
      </c>
      <c r="J3133" s="298">
        <v>0</v>
      </c>
      <c r="K3133" s="297">
        <v>6.18</v>
      </c>
      <c r="L3133" s="297">
        <v>6.18</v>
      </c>
      <c r="O3133" s="40"/>
      <c r="P3133" s="40"/>
      <c r="Q3133" s="40"/>
      <c r="R3133" s="40"/>
      <c r="S3133" s="40"/>
      <c r="T3133" s="40"/>
      <c r="U3133" s="40"/>
      <c r="V3133" s="40"/>
      <c r="W3133" s="40"/>
      <c r="X3133" s="40"/>
      <c r="Y3133" s="40"/>
    </row>
    <row r="3134" spans="1:25" ht="15" customHeight="1" x14ac:dyDescent="0.2">
      <c r="A3134" s="40"/>
      <c r="B3134" s="275"/>
      <c r="C3134" s="275"/>
      <c r="D3134" s="275"/>
      <c r="E3134" s="275"/>
      <c r="F3134" s="275"/>
      <c r="G3134" s="275" t="s">
        <v>331</v>
      </c>
      <c r="H3134" s="302">
        <v>5.75</v>
      </c>
      <c r="I3134" s="275" t="s">
        <v>332</v>
      </c>
      <c r="J3134" s="302">
        <v>0</v>
      </c>
      <c r="K3134" s="275" t="s">
        <v>333</v>
      </c>
      <c r="L3134" s="302">
        <v>5.75</v>
      </c>
      <c r="O3134" s="40"/>
      <c r="P3134" s="40"/>
      <c r="Q3134" s="40"/>
      <c r="R3134" s="40"/>
      <c r="S3134" s="40"/>
      <c r="T3134" s="40"/>
      <c r="U3134" s="40"/>
      <c r="V3134" s="40"/>
      <c r="W3134" s="40"/>
      <c r="X3134" s="40"/>
      <c r="Y3134" s="40"/>
    </row>
    <row r="3135" spans="1:25" ht="15" customHeight="1" thickBot="1" x14ac:dyDescent="0.25">
      <c r="A3135" s="40"/>
      <c r="B3135" s="275"/>
      <c r="C3135" s="275"/>
      <c r="D3135" s="275"/>
      <c r="E3135" s="275"/>
      <c r="F3135" s="275"/>
      <c r="G3135" s="275" t="s">
        <v>334</v>
      </c>
      <c r="H3135" s="302">
        <v>2.48</v>
      </c>
      <c r="I3135" s="409"/>
      <c r="J3135" s="409" t="s">
        <v>335</v>
      </c>
      <c r="K3135" s="275"/>
      <c r="L3135" s="302">
        <v>14.41</v>
      </c>
      <c r="O3135" s="40"/>
      <c r="P3135" s="40"/>
      <c r="Q3135" s="40"/>
      <c r="R3135" s="40"/>
      <c r="S3135" s="40"/>
      <c r="T3135" s="40"/>
      <c r="U3135" s="40"/>
      <c r="V3135" s="40"/>
      <c r="W3135" s="40"/>
      <c r="X3135" s="40"/>
      <c r="Y3135" s="40"/>
    </row>
    <row r="3136" spans="1:25" ht="15" customHeight="1" thickTop="1" x14ac:dyDescent="0.2">
      <c r="A3136" s="40"/>
      <c r="B3136" s="289"/>
      <c r="C3136" s="289"/>
      <c r="D3136" s="289"/>
      <c r="E3136" s="289"/>
      <c r="F3136" s="289"/>
      <c r="G3136" s="289"/>
      <c r="H3136" s="289"/>
      <c r="I3136" s="289"/>
      <c r="J3136" s="289"/>
      <c r="K3136" s="289"/>
      <c r="L3136" s="289"/>
      <c r="O3136" s="40"/>
      <c r="P3136" s="40"/>
      <c r="Q3136" s="40"/>
      <c r="R3136" s="40"/>
      <c r="S3136" s="40"/>
      <c r="T3136" s="40"/>
      <c r="U3136" s="40"/>
      <c r="V3136" s="40"/>
      <c r="W3136" s="40"/>
      <c r="X3136" s="40"/>
      <c r="Y3136" s="40"/>
    </row>
    <row r="3137" spans="1:25" ht="15" customHeight="1" x14ac:dyDescent="0.2">
      <c r="A3137" s="40"/>
      <c r="B3137" s="276" t="s">
        <v>1944</v>
      </c>
      <c r="C3137" s="277" t="s">
        <v>28</v>
      </c>
      <c r="D3137" s="276" t="s">
        <v>29</v>
      </c>
      <c r="E3137" s="276" t="s">
        <v>30</v>
      </c>
      <c r="F3137" s="405" t="s">
        <v>318</v>
      </c>
      <c r="G3137" s="405"/>
      <c r="H3137" s="284" t="s">
        <v>31</v>
      </c>
      <c r="I3137" s="277" t="s">
        <v>32</v>
      </c>
      <c r="J3137" s="277" t="s">
        <v>33</v>
      </c>
      <c r="K3137" s="277" t="s">
        <v>35</v>
      </c>
      <c r="L3137" s="281"/>
      <c r="O3137" s="40"/>
      <c r="P3137" s="40"/>
      <c r="Q3137" s="40"/>
      <c r="R3137" s="40"/>
      <c r="S3137" s="40"/>
      <c r="T3137" s="40"/>
      <c r="U3137" s="40"/>
      <c r="V3137" s="40"/>
      <c r="W3137" s="40"/>
      <c r="X3137" s="40"/>
      <c r="Y3137" s="40"/>
    </row>
    <row r="3138" spans="1:25" ht="15" customHeight="1" x14ac:dyDescent="0.2">
      <c r="A3138" s="40"/>
      <c r="B3138" s="273" t="s">
        <v>319</v>
      </c>
      <c r="C3138" s="286" t="s">
        <v>2350</v>
      </c>
      <c r="D3138" s="273" t="s">
        <v>143</v>
      </c>
      <c r="E3138" s="273" t="s">
        <v>2351</v>
      </c>
      <c r="F3138" s="403" t="s">
        <v>742</v>
      </c>
      <c r="G3138" s="403"/>
      <c r="H3138" s="285" t="s">
        <v>165</v>
      </c>
      <c r="I3138" s="288">
        <v>1</v>
      </c>
      <c r="J3138" s="287">
        <v>1.94</v>
      </c>
      <c r="K3138" s="287">
        <v>1.94</v>
      </c>
      <c r="L3138" s="281"/>
      <c r="O3138" s="40"/>
      <c r="P3138" s="40"/>
      <c r="Q3138" s="40"/>
      <c r="R3138" s="40"/>
      <c r="S3138" s="40"/>
      <c r="T3138" s="40"/>
      <c r="U3138" s="40"/>
      <c r="V3138" s="40"/>
      <c r="W3138" s="40"/>
      <c r="X3138" s="40"/>
      <c r="Y3138" s="40"/>
    </row>
    <row r="3139" spans="1:25" ht="15" customHeight="1" x14ac:dyDescent="0.2">
      <c r="A3139" s="40"/>
      <c r="B3139" s="276" t="s">
        <v>27</v>
      </c>
      <c r="C3139" s="277" t="s">
        <v>28</v>
      </c>
      <c r="D3139" s="276" t="s">
        <v>29</v>
      </c>
      <c r="E3139" s="276" t="s">
        <v>30</v>
      </c>
      <c r="F3139" s="405" t="s">
        <v>318</v>
      </c>
      <c r="G3139" s="406"/>
      <c r="H3139" s="284" t="s">
        <v>31</v>
      </c>
      <c r="I3139" s="277" t="s">
        <v>32</v>
      </c>
      <c r="J3139" s="277" t="s">
        <v>33</v>
      </c>
      <c r="K3139" s="277" t="s">
        <v>35</v>
      </c>
      <c r="L3139" s="281"/>
      <c r="O3139" s="40"/>
      <c r="P3139" s="40"/>
      <c r="Q3139" s="40"/>
      <c r="R3139" s="40"/>
      <c r="S3139" s="40"/>
      <c r="T3139" s="40"/>
      <c r="U3139" s="40"/>
      <c r="V3139" s="40"/>
      <c r="W3139" s="40"/>
      <c r="X3139" s="40"/>
      <c r="Y3139" s="40"/>
    </row>
    <row r="3140" spans="1:25" ht="15" customHeight="1" x14ac:dyDescent="0.2">
      <c r="A3140" s="40"/>
      <c r="B3140" s="278" t="s">
        <v>319</v>
      </c>
      <c r="C3140" s="291" t="s">
        <v>681</v>
      </c>
      <c r="D3140" s="278" t="s">
        <v>143</v>
      </c>
      <c r="E3140" s="278" t="s">
        <v>682</v>
      </c>
      <c r="F3140" s="407" t="s">
        <v>577</v>
      </c>
      <c r="G3140" s="407"/>
      <c r="H3140" s="290" t="s">
        <v>578</v>
      </c>
      <c r="I3140" s="294">
        <v>0.01</v>
      </c>
      <c r="J3140" s="292" t="s">
        <v>2131</v>
      </c>
      <c r="K3140" s="293" t="s">
        <v>2125</v>
      </c>
      <c r="L3140" s="281"/>
      <c r="O3140" s="40"/>
      <c r="P3140" s="40"/>
      <c r="Q3140" s="40"/>
      <c r="R3140" s="40"/>
      <c r="S3140" s="40"/>
      <c r="T3140" s="40"/>
      <c r="U3140" s="40"/>
      <c r="V3140" s="40"/>
      <c r="W3140" s="40"/>
      <c r="X3140" s="40"/>
      <c r="Y3140" s="40"/>
    </row>
    <row r="3141" spans="1:25" ht="15" customHeight="1" x14ac:dyDescent="0.2">
      <c r="A3141" s="40"/>
      <c r="B3141" s="278" t="s">
        <v>319</v>
      </c>
      <c r="C3141" s="291" t="s">
        <v>575</v>
      </c>
      <c r="D3141" s="278" t="s">
        <v>143</v>
      </c>
      <c r="E3141" s="278" t="s">
        <v>576</v>
      </c>
      <c r="F3141" s="407" t="s">
        <v>577</v>
      </c>
      <c r="G3141" s="407"/>
      <c r="H3141" s="290" t="s">
        <v>578</v>
      </c>
      <c r="I3141" s="294">
        <v>0.01</v>
      </c>
      <c r="J3141" s="292" t="s">
        <v>3684</v>
      </c>
      <c r="K3141" s="293" t="s">
        <v>2125</v>
      </c>
      <c r="L3141" s="281"/>
      <c r="O3141" s="40"/>
      <c r="P3141" s="40"/>
      <c r="Q3141" s="40"/>
      <c r="R3141" s="40"/>
      <c r="S3141" s="40"/>
      <c r="T3141" s="40"/>
      <c r="U3141" s="40"/>
      <c r="V3141" s="40"/>
      <c r="W3141" s="40"/>
      <c r="X3141" s="40"/>
      <c r="Y3141" s="40"/>
    </row>
    <row r="3142" spans="1:25" ht="15" customHeight="1" x14ac:dyDescent="0.2">
      <c r="A3142" s="40"/>
      <c r="B3142" s="274" t="s">
        <v>347</v>
      </c>
      <c r="C3142" s="296" t="s">
        <v>3615</v>
      </c>
      <c r="D3142" s="274" t="s">
        <v>143</v>
      </c>
      <c r="E3142" s="274" t="s">
        <v>2418</v>
      </c>
      <c r="F3142" s="404" t="s">
        <v>586</v>
      </c>
      <c r="G3142" s="404"/>
      <c r="H3142" s="295" t="s">
        <v>578</v>
      </c>
      <c r="I3142" s="298">
        <v>0.01</v>
      </c>
      <c r="J3142" s="297" t="s">
        <v>2419</v>
      </c>
      <c r="K3142" s="280" t="s">
        <v>2146</v>
      </c>
      <c r="L3142" s="281"/>
      <c r="O3142" s="40"/>
      <c r="P3142" s="40"/>
      <c r="Q3142" s="40"/>
      <c r="R3142" s="40"/>
      <c r="S3142" s="40"/>
      <c r="T3142" s="40"/>
      <c r="U3142" s="40"/>
      <c r="V3142" s="40"/>
      <c r="W3142" s="40"/>
      <c r="X3142" s="40"/>
      <c r="Y3142" s="40"/>
    </row>
    <row r="3143" spans="1:25" ht="15" customHeight="1" x14ac:dyDescent="0.2">
      <c r="A3143" s="40"/>
      <c r="B3143" s="274" t="s">
        <v>347</v>
      </c>
      <c r="C3143" s="296" t="s">
        <v>4039</v>
      </c>
      <c r="D3143" s="274" t="s">
        <v>143</v>
      </c>
      <c r="E3143" s="274" t="s">
        <v>2611</v>
      </c>
      <c r="F3143" s="404" t="s">
        <v>348</v>
      </c>
      <c r="G3143" s="404"/>
      <c r="H3143" s="295" t="s">
        <v>165</v>
      </c>
      <c r="I3143" s="298">
        <v>1</v>
      </c>
      <c r="J3143" s="297" t="s">
        <v>2481</v>
      </c>
      <c r="K3143" s="280" t="s">
        <v>2481</v>
      </c>
      <c r="L3143" s="281"/>
      <c r="O3143" s="40"/>
      <c r="P3143" s="40"/>
      <c r="Q3143" s="40"/>
      <c r="R3143" s="40"/>
      <c r="S3143" s="40"/>
      <c r="T3143" s="40"/>
      <c r="U3143" s="40"/>
      <c r="V3143" s="40"/>
      <c r="W3143" s="40"/>
      <c r="X3143" s="40"/>
      <c r="Y3143" s="40"/>
    </row>
    <row r="3144" spans="1:25" ht="15" customHeight="1" x14ac:dyDescent="0.2">
      <c r="A3144" s="40"/>
      <c r="B3144" s="274" t="s">
        <v>347</v>
      </c>
      <c r="C3144" s="296" t="s">
        <v>4040</v>
      </c>
      <c r="D3144" s="274" t="s">
        <v>143</v>
      </c>
      <c r="E3144" s="274" t="s">
        <v>2566</v>
      </c>
      <c r="F3144" s="404" t="s">
        <v>586</v>
      </c>
      <c r="G3144" s="404"/>
      <c r="H3144" s="295" t="s">
        <v>578</v>
      </c>
      <c r="I3144" s="298">
        <v>0.01</v>
      </c>
      <c r="J3144" s="297" t="s">
        <v>3640</v>
      </c>
      <c r="K3144" s="280" t="s">
        <v>2165</v>
      </c>
      <c r="L3144" s="281"/>
      <c r="O3144" s="40"/>
      <c r="P3144" s="40"/>
      <c r="Q3144" s="40"/>
      <c r="R3144" s="40"/>
      <c r="S3144" s="40"/>
      <c r="T3144" s="40"/>
      <c r="U3144" s="40"/>
      <c r="V3144" s="40"/>
      <c r="W3144" s="40"/>
      <c r="X3144" s="40"/>
      <c r="Y3144" s="40"/>
    </row>
    <row r="3145" spans="1:25" ht="15" customHeight="1" x14ac:dyDescent="0.2">
      <c r="A3145" s="40"/>
      <c r="B3145" s="274" t="s">
        <v>347</v>
      </c>
      <c r="C3145" s="296" t="s">
        <v>4041</v>
      </c>
      <c r="D3145" s="274" t="s">
        <v>143</v>
      </c>
      <c r="E3145" s="274" t="s">
        <v>2612</v>
      </c>
      <c r="F3145" s="404" t="s">
        <v>348</v>
      </c>
      <c r="G3145" s="404"/>
      <c r="H3145" s="295" t="s">
        <v>165</v>
      </c>
      <c r="I3145" s="298">
        <v>1</v>
      </c>
      <c r="J3145" s="297" t="s">
        <v>2481</v>
      </c>
      <c r="K3145" s="280" t="s">
        <v>2481</v>
      </c>
      <c r="L3145" s="281"/>
      <c r="O3145" s="40"/>
      <c r="P3145" s="40"/>
      <c r="Q3145" s="40"/>
      <c r="R3145" s="40"/>
      <c r="S3145" s="40"/>
      <c r="T3145" s="40"/>
      <c r="U3145" s="40"/>
      <c r="V3145" s="40"/>
      <c r="W3145" s="40"/>
      <c r="X3145" s="40"/>
      <c r="Y3145" s="40"/>
    </row>
    <row r="3146" spans="1:25" ht="15" customHeight="1" x14ac:dyDescent="0.2">
      <c r="A3146" s="40"/>
      <c r="B3146" s="408" t="s">
        <v>2416</v>
      </c>
      <c r="C3146" s="406"/>
      <c r="D3146" s="406"/>
      <c r="E3146" s="406"/>
      <c r="F3146" s="406"/>
      <c r="G3146" s="406"/>
      <c r="H3146" s="406"/>
      <c r="I3146" s="406"/>
      <c r="J3146" s="406"/>
      <c r="K3146" s="406"/>
      <c r="L3146" s="281"/>
      <c r="O3146" s="40"/>
      <c r="P3146" s="40"/>
      <c r="Q3146" s="40"/>
      <c r="R3146" s="40"/>
      <c r="S3146" s="40"/>
      <c r="T3146" s="40"/>
      <c r="U3146" s="40"/>
      <c r="V3146" s="40"/>
      <c r="W3146" s="40"/>
      <c r="X3146" s="40"/>
      <c r="Y3146" s="40"/>
    </row>
    <row r="3147" spans="1:25" ht="15" customHeight="1" x14ac:dyDescent="0.2">
      <c r="A3147" s="40"/>
      <c r="B3147" s="276" t="s">
        <v>27</v>
      </c>
      <c r="C3147" s="277" t="s">
        <v>28</v>
      </c>
      <c r="D3147" s="276" t="s">
        <v>29</v>
      </c>
      <c r="E3147" s="276" t="s">
        <v>30</v>
      </c>
      <c r="F3147" s="405" t="s">
        <v>318</v>
      </c>
      <c r="G3147" s="406"/>
      <c r="H3147" s="284" t="s">
        <v>31</v>
      </c>
      <c r="I3147" s="277" t="s">
        <v>32</v>
      </c>
      <c r="J3147" s="277" t="s">
        <v>33</v>
      </c>
      <c r="K3147" s="277" t="s">
        <v>35</v>
      </c>
      <c r="L3147" s="281"/>
      <c r="O3147" s="40"/>
      <c r="P3147" s="40"/>
      <c r="Q3147" s="40"/>
      <c r="R3147" s="40"/>
      <c r="S3147" s="40"/>
      <c r="T3147" s="40"/>
      <c r="U3147" s="40"/>
      <c r="V3147" s="40"/>
      <c r="W3147" s="40"/>
      <c r="X3147" s="40"/>
      <c r="Y3147" s="40"/>
    </row>
    <row r="3148" spans="1:25" ht="15" customHeight="1" x14ac:dyDescent="0.2">
      <c r="A3148" s="40"/>
      <c r="B3148" s="274" t="s">
        <v>347</v>
      </c>
      <c r="C3148" s="296" t="s">
        <v>3594</v>
      </c>
      <c r="D3148" s="274" t="s">
        <v>143</v>
      </c>
      <c r="E3148" s="274" t="s">
        <v>1171</v>
      </c>
      <c r="F3148" s="404" t="s">
        <v>348</v>
      </c>
      <c r="G3148" s="404"/>
      <c r="H3148" s="295" t="s">
        <v>165</v>
      </c>
      <c r="I3148" s="298">
        <v>1.9999999999999999E-6</v>
      </c>
      <c r="J3148" s="297" t="s">
        <v>2139</v>
      </c>
      <c r="K3148" s="280" t="s">
        <v>2117</v>
      </c>
      <c r="L3148" s="281"/>
      <c r="O3148" s="40"/>
      <c r="P3148" s="40"/>
      <c r="Q3148" s="40"/>
      <c r="R3148" s="40"/>
      <c r="S3148" s="40"/>
      <c r="T3148" s="40"/>
      <c r="U3148" s="40"/>
      <c r="V3148" s="40"/>
      <c r="W3148" s="40"/>
      <c r="X3148" s="40"/>
      <c r="Y3148" s="40"/>
    </row>
    <row r="3149" spans="1:25" ht="15" customHeight="1" x14ac:dyDescent="0.2">
      <c r="A3149" s="40"/>
      <c r="B3149" s="274" t="s">
        <v>347</v>
      </c>
      <c r="C3149" s="296" t="s">
        <v>3598</v>
      </c>
      <c r="D3149" s="274" t="s">
        <v>143</v>
      </c>
      <c r="E3149" s="274" t="s">
        <v>1159</v>
      </c>
      <c r="F3149" s="404" t="s">
        <v>348</v>
      </c>
      <c r="G3149" s="404"/>
      <c r="H3149" s="295" t="s">
        <v>165</v>
      </c>
      <c r="I3149" s="298">
        <v>3.0000000000000001E-5</v>
      </c>
      <c r="J3149" s="297" t="s">
        <v>3599</v>
      </c>
      <c r="K3149" s="280" t="s">
        <v>2117</v>
      </c>
      <c r="L3149" s="281"/>
      <c r="O3149" s="40"/>
      <c r="P3149" s="40"/>
      <c r="Q3149" s="40"/>
      <c r="R3149" s="40"/>
      <c r="S3149" s="40"/>
      <c r="T3149" s="40"/>
      <c r="U3149" s="40"/>
      <c r="V3149" s="40"/>
      <c r="W3149" s="40"/>
      <c r="X3149" s="40"/>
      <c r="Y3149" s="40"/>
    </row>
    <row r="3150" spans="1:25" ht="15" customHeight="1" thickBot="1" x14ac:dyDescent="0.25">
      <c r="A3150" s="40"/>
      <c r="B3150" s="274" t="s">
        <v>347</v>
      </c>
      <c r="C3150" s="296" t="s">
        <v>3634</v>
      </c>
      <c r="D3150" s="274" t="s">
        <v>143</v>
      </c>
      <c r="E3150" s="274" t="s">
        <v>1168</v>
      </c>
      <c r="F3150" s="404" t="s">
        <v>348</v>
      </c>
      <c r="G3150" s="404"/>
      <c r="H3150" s="295" t="s">
        <v>165</v>
      </c>
      <c r="I3150" s="298">
        <v>9.0000000000000006E-5</v>
      </c>
      <c r="J3150" s="297" t="s">
        <v>2138</v>
      </c>
      <c r="K3150" s="280" t="s">
        <v>2117</v>
      </c>
      <c r="O3150" s="40"/>
      <c r="P3150" s="40"/>
      <c r="Q3150" s="40"/>
      <c r="R3150" s="40"/>
      <c r="S3150" s="40"/>
      <c r="T3150" s="40"/>
      <c r="U3150" s="40"/>
      <c r="V3150" s="40"/>
      <c r="W3150" s="40"/>
      <c r="X3150" s="40"/>
      <c r="Y3150" s="40"/>
    </row>
    <row r="3151" spans="1:25" ht="15" customHeight="1" thickTop="1" x14ac:dyDescent="0.2">
      <c r="A3151" s="40"/>
      <c r="B3151" s="274" t="s">
        <v>347</v>
      </c>
      <c r="C3151" s="296" t="s">
        <v>4040</v>
      </c>
      <c r="D3151" s="274" t="s">
        <v>143</v>
      </c>
      <c r="E3151" s="274" t="s">
        <v>2566</v>
      </c>
      <c r="F3151" s="404" t="s">
        <v>586</v>
      </c>
      <c r="G3151" s="404"/>
      <c r="H3151" s="295" t="s">
        <v>578</v>
      </c>
      <c r="I3151" s="298">
        <v>0.01</v>
      </c>
      <c r="J3151" s="297" t="s">
        <v>3640</v>
      </c>
      <c r="K3151" s="280" t="s">
        <v>2165</v>
      </c>
      <c r="L3151" s="184"/>
      <c r="O3151" s="40"/>
      <c r="P3151" s="40"/>
      <c r="Q3151" s="40"/>
      <c r="R3151" s="40"/>
      <c r="S3151" s="40"/>
      <c r="T3151" s="40"/>
      <c r="U3151" s="40"/>
      <c r="V3151" s="40"/>
      <c r="W3151" s="40"/>
      <c r="X3151" s="40"/>
      <c r="Y3151" s="40"/>
    </row>
    <row r="3152" spans="1:25" ht="15" customHeight="1" x14ac:dyDescent="0.2">
      <c r="A3152" s="40"/>
      <c r="B3152" s="274" t="s">
        <v>347</v>
      </c>
      <c r="C3152" s="296" t="s">
        <v>3606</v>
      </c>
      <c r="D3152" s="274" t="s">
        <v>143</v>
      </c>
      <c r="E3152" s="274" t="s">
        <v>1166</v>
      </c>
      <c r="F3152" s="404" t="s">
        <v>809</v>
      </c>
      <c r="G3152" s="404"/>
      <c r="H3152" s="295" t="s">
        <v>1167</v>
      </c>
      <c r="I3152" s="298">
        <v>7.9999999999999996E-6</v>
      </c>
      <c r="J3152" s="297" t="s">
        <v>2136</v>
      </c>
      <c r="K3152" s="280" t="s">
        <v>2117</v>
      </c>
      <c r="L3152" s="180"/>
      <c r="O3152" s="40"/>
      <c r="P3152" s="40"/>
      <c r="Q3152" s="40"/>
      <c r="R3152" s="40"/>
      <c r="S3152" s="40"/>
      <c r="T3152" s="40"/>
      <c r="U3152" s="40"/>
      <c r="V3152" s="40"/>
      <c r="W3152" s="40"/>
      <c r="X3152" s="40"/>
      <c r="Y3152" s="40"/>
    </row>
    <row r="3153" spans="1:25" ht="15" customHeight="1" x14ac:dyDescent="0.2">
      <c r="A3153" s="40"/>
      <c r="B3153" s="274" t="s">
        <v>347</v>
      </c>
      <c r="C3153" s="296" t="s">
        <v>3587</v>
      </c>
      <c r="D3153" s="274" t="s">
        <v>143</v>
      </c>
      <c r="E3153" s="274" t="s">
        <v>2436</v>
      </c>
      <c r="F3153" s="404" t="s">
        <v>348</v>
      </c>
      <c r="G3153" s="404"/>
      <c r="H3153" s="295" t="s">
        <v>165</v>
      </c>
      <c r="I3153" s="298">
        <v>3.9999999999999998E-6</v>
      </c>
      <c r="J3153" s="297" t="s">
        <v>3588</v>
      </c>
      <c r="K3153" s="280" t="s">
        <v>2117</v>
      </c>
      <c r="L3153" s="178"/>
      <c r="O3153" s="40"/>
      <c r="P3153" s="40"/>
      <c r="Q3153" s="40"/>
      <c r="R3153" s="40"/>
      <c r="S3153" s="40"/>
      <c r="T3153" s="40"/>
      <c r="U3153" s="40"/>
      <c r="V3153" s="40"/>
      <c r="W3153" s="40"/>
      <c r="X3153" s="40"/>
      <c r="Y3153" s="40"/>
    </row>
    <row r="3154" spans="1:25" ht="15" customHeight="1" x14ac:dyDescent="0.2">
      <c r="A3154" s="40"/>
      <c r="B3154" s="274" t="s">
        <v>347</v>
      </c>
      <c r="C3154" s="296" t="s">
        <v>3596</v>
      </c>
      <c r="D3154" s="274" t="s">
        <v>143</v>
      </c>
      <c r="E3154" s="274" t="s">
        <v>2437</v>
      </c>
      <c r="F3154" s="404" t="s">
        <v>348</v>
      </c>
      <c r="G3154" s="404"/>
      <c r="H3154" s="295" t="s">
        <v>165</v>
      </c>
      <c r="I3154" s="298">
        <v>1.2E-5</v>
      </c>
      <c r="J3154" s="297" t="s">
        <v>3597</v>
      </c>
      <c r="K3154" s="280" t="s">
        <v>2117</v>
      </c>
      <c r="L3154" s="182"/>
      <c r="O3154" s="40"/>
      <c r="P3154" s="40"/>
      <c r="Q3154" s="40"/>
      <c r="R3154" s="40"/>
      <c r="S3154" s="40"/>
      <c r="T3154" s="40"/>
      <c r="U3154" s="40"/>
      <c r="V3154" s="40"/>
      <c r="W3154" s="40"/>
      <c r="X3154" s="40"/>
      <c r="Y3154" s="40"/>
    </row>
    <row r="3155" spans="1:25" ht="15" customHeight="1" x14ac:dyDescent="0.2">
      <c r="A3155" s="40"/>
      <c r="B3155" s="274" t="s">
        <v>347</v>
      </c>
      <c r="C3155" s="296" t="s">
        <v>3586</v>
      </c>
      <c r="D3155" s="274" t="s">
        <v>143</v>
      </c>
      <c r="E3155" s="274" t="s">
        <v>1162</v>
      </c>
      <c r="F3155" s="404" t="s">
        <v>348</v>
      </c>
      <c r="G3155" s="404"/>
      <c r="H3155" s="295" t="s">
        <v>165</v>
      </c>
      <c r="I3155" s="298">
        <v>3.0000000000000001E-6</v>
      </c>
      <c r="J3155" s="297" t="s">
        <v>2140</v>
      </c>
      <c r="K3155" s="280" t="s">
        <v>2117</v>
      </c>
      <c r="L3155" s="182"/>
      <c r="O3155" s="40"/>
      <c r="P3155" s="40"/>
      <c r="Q3155" s="40"/>
      <c r="R3155" s="40"/>
      <c r="S3155" s="40"/>
      <c r="T3155" s="40"/>
      <c r="U3155" s="40"/>
      <c r="V3155" s="40"/>
      <c r="W3155" s="40"/>
      <c r="X3155" s="40"/>
      <c r="Y3155" s="40"/>
    </row>
    <row r="3156" spans="1:25" ht="15" customHeight="1" x14ac:dyDescent="0.2">
      <c r="A3156" s="40"/>
      <c r="B3156" s="274" t="s">
        <v>347</v>
      </c>
      <c r="C3156" s="296" t="s">
        <v>4039</v>
      </c>
      <c r="D3156" s="274" t="s">
        <v>143</v>
      </c>
      <c r="E3156" s="274" t="s">
        <v>2611</v>
      </c>
      <c r="F3156" s="404" t="s">
        <v>348</v>
      </c>
      <c r="G3156" s="404"/>
      <c r="H3156" s="295" t="s">
        <v>165</v>
      </c>
      <c r="I3156" s="298">
        <v>1</v>
      </c>
      <c r="J3156" s="297" t="s">
        <v>2481</v>
      </c>
      <c r="K3156" s="280" t="s">
        <v>2481</v>
      </c>
      <c r="L3156" s="182"/>
      <c r="O3156" s="40"/>
      <c r="P3156" s="40"/>
      <c r="Q3156" s="40"/>
      <c r="R3156" s="40"/>
      <c r="S3156" s="40"/>
      <c r="T3156" s="40"/>
      <c r="U3156" s="40"/>
      <c r="V3156" s="40"/>
      <c r="W3156" s="40"/>
      <c r="X3156" s="40"/>
      <c r="Y3156" s="40"/>
    </row>
    <row r="3157" spans="1:25" ht="15" customHeight="1" x14ac:dyDescent="0.2">
      <c r="A3157" s="40"/>
      <c r="B3157" s="274" t="s">
        <v>347</v>
      </c>
      <c r="C3157" s="296" t="s">
        <v>3604</v>
      </c>
      <c r="D3157" s="274" t="s">
        <v>143</v>
      </c>
      <c r="E3157" s="274" t="s">
        <v>1164</v>
      </c>
      <c r="F3157" s="404" t="s">
        <v>809</v>
      </c>
      <c r="G3157" s="404"/>
      <c r="H3157" s="295" t="s">
        <v>165</v>
      </c>
      <c r="I3157" s="298">
        <v>9.0000000000000006E-5</v>
      </c>
      <c r="J3157" s="297" t="s">
        <v>2145</v>
      </c>
      <c r="K3157" s="280" t="s">
        <v>2117</v>
      </c>
      <c r="L3157" s="185"/>
      <c r="O3157" s="40"/>
      <c r="P3157" s="40"/>
      <c r="Q3157" s="40"/>
      <c r="R3157" s="40"/>
      <c r="S3157" s="40"/>
      <c r="T3157" s="40"/>
      <c r="U3157" s="40"/>
      <c r="V3157" s="40"/>
      <c r="W3157" s="40"/>
      <c r="X3157" s="40"/>
      <c r="Y3157" s="40"/>
    </row>
    <row r="3158" spans="1:25" ht="15" customHeight="1" x14ac:dyDescent="0.2">
      <c r="A3158" s="40"/>
      <c r="B3158" s="274" t="s">
        <v>347</v>
      </c>
      <c r="C3158" s="296" t="s">
        <v>4043</v>
      </c>
      <c r="D3158" s="274" t="s">
        <v>143</v>
      </c>
      <c r="E3158" s="274" t="s">
        <v>1173</v>
      </c>
      <c r="F3158" s="404" t="s">
        <v>348</v>
      </c>
      <c r="G3158" s="404"/>
      <c r="H3158" s="295" t="s">
        <v>165</v>
      </c>
      <c r="I3158" s="298">
        <v>1.9999999999999999E-6</v>
      </c>
      <c r="J3158" s="297" t="s">
        <v>2167</v>
      </c>
      <c r="K3158" s="280" t="s">
        <v>2117</v>
      </c>
      <c r="L3158" s="183"/>
      <c r="O3158" s="40"/>
      <c r="P3158" s="40"/>
      <c r="Q3158" s="40"/>
      <c r="R3158" s="40"/>
      <c r="S3158" s="40"/>
      <c r="T3158" s="40"/>
      <c r="U3158" s="40"/>
      <c r="V3158" s="40"/>
      <c r="W3158" s="40"/>
      <c r="X3158" s="40"/>
      <c r="Y3158" s="40"/>
    </row>
    <row r="3159" spans="1:25" ht="15" customHeight="1" thickBot="1" x14ac:dyDescent="0.25">
      <c r="A3159" s="40"/>
      <c r="B3159" s="274" t="s">
        <v>347</v>
      </c>
      <c r="C3159" s="296" t="s">
        <v>4042</v>
      </c>
      <c r="D3159" s="274" t="s">
        <v>143</v>
      </c>
      <c r="E3159" s="274" t="s">
        <v>1175</v>
      </c>
      <c r="F3159" s="404" t="s">
        <v>348</v>
      </c>
      <c r="G3159" s="404"/>
      <c r="H3159" s="295" t="s">
        <v>165</v>
      </c>
      <c r="I3159" s="298">
        <v>9.9999999999999995E-7</v>
      </c>
      <c r="J3159" s="297" t="s">
        <v>2568</v>
      </c>
      <c r="K3159" s="280" t="s">
        <v>2117</v>
      </c>
      <c r="L3159" s="183"/>
      <c r="O3159" s="40"/>
      <c r="P3159" s="40"/>
      <c r="Q3159" s="40"/>
      <c r="R3159" s="40"/>
      <c r="S3159" s="40"/>
      <c r="T3159" s="40"/>
      <c r="U3159" s="40"/>
      <c r="V3159" s="40"/>
      <c r="W3159" s="40"/>
      <c r="X3159" s="40"/>
      <c r="Y3159" s="40"/>
    </row>
    <row r="3160" spans="1:25" ht="15" customHeight="1" thickTop="1" x14ac:dyDescent="0.2">
      <c r="A3160" s="40"/>
      <c r="B3160" s="274" t="s">
        <v>347</v>
      </c>
      <c r="C3160" s="296" t="s">
        <v>3645</v>
      </c>
      <c r="D3160" s="274" t="s">
        <v>143</v>
      </c>
      <c r="E3160" s="274" t="s">
        <v>1161</v>
      </c>
      <c r="F3160" s="404" t="s">
        <v>348</v>
      </c>
      <c r="G3160" s="404"/>
      <c r="H3160" s="295" t="s">
        <v>165</v>
      </c>
      <c r="I3160" s="298">
        <v>1.5950000000000001E-3</v>
      </c>
      <c r="J3160" s="297" t="s">
        <v>2143</v>
      </c>
      <c r="K3160" s="280" t="s">
        <v>2117</v>
      </c>
      <c r="L3160" s="184"/>
      <c r="O3160" s="40"/>
      <c r="P3160" s="40"/>
      <c r="Q3160" s="40"/>
      <c r="R3160" s="40"/>
      <c r="S3160" s="40"/>
      <c r="T3160" s="40"/>
      <c r="U3160" s="40"/>
      <c r="V3160" s="40"/>
      <c r="W3160" s="40"/>
      <c r="X3160" s="40"/>
      <c r="Y3160" s="40"/>
    </row>
    <row r="3161" spans="1:25" ht="15" customHeight="1" x14ac:dyDescent="0.2">
      <c r="A3161" s="40"/>
      <c r="B3161" s="274" t="s">
        <v>347</v>
      </c>
      <c r="C3161" s="296" t="s">
        <v>3601</v>
      </c>
      <c r="D3161" s="274" t="s">
        <v>143</v>
      </c>
      <c r="E3161" s="274" t="s">
        <v>1165</v>
      </c>
      <c r="F3161" s="404" t="s">
        <v>348</v>
      </c>
      <c r="G3161" s="404"/>
      <c r="H3161" s="295" t="s">
        <v>165</v>
      </c>
      <c r="I3161" s="298">
        <v>9.0000000000000006E-5</v>
      </c>
      <c r="J3161" s="297" t="s">
        <v>3602</v>
      </c>
      <c r="K3161" s="280" t="s">
        <v>2135</v>
      </c>
      <c r="L3161" s="180"/>
      <c r="O3161" s="40"/>
      <c r="P3161" s="40"/>
      <c r="Q3161" s="40"/>
      <c r="R3161" s="40"/>
      <c r="S3161" s="40"/>
      <c r="T3161" s="40"/>
      <c r="U3161" s="40"/>
      <c r="V3161" s="40"/>
      <c r="W3161" s="40"/>
      <c r="X3161" s="40"/>
      <c r="Y3161" s="40"/>
    </row>
    <row r="3162" spans="1:25" ht="15" customHeight="1" x14ac:dyDescent="0.2">
      <c r="A3162" s="40"/>
      <c r="B3162" s="274" t="s">
        <v>347</v>
      </c>
      <c r="C3162" s="296" t="s">
        <v>3631</v>
      </c>
      <c r="D3162" s="274" t="s">
        <v>143</v>
      </c>
      <c r="E3162" s="274" t="s">
        <v>2435</v>
      </c>
      <c r="F3162" s="404" t="s">
        <v>348</v>
      </c>
      <c r="G3162" s="404"/>
      <c r="H3162" s="295" t="s">
        <v>165</v>
      </c>
      <c r="I3162" s="298">
        <v>1.9999999999999999E-6</v>
      </c>
      <c r="J3162" s="297" t="s">
        <v>2122</v>
      </c>
      <c r="K3162" s="280" t="s">
        <v>2117</v>
      </c>
      <c r="L3162" s="178"/>
      <c r="O3162" s="40"/>
      <c r="P3162" s="40"/>
      <c r="Q3162" s="40"/>
      <c r="R3162" s="40"/>
      <c r="S3162" s="40"/>
      <c r="T3162" s="40"/>
      <c r="U3162" s="40"/>
      <c r="V3162" s="40"/>
      <c r="W3162" s="40"/>
      <c r="X3162" s="40"/>
      <c r="Y3162" s="40"/>
    </row>
    <row r="3163" spans="1:25" ht="15" customHeight="1" x14ac:dyDescent="0.2">
      <c r="A3163" s="40"/>
      <c r="B3163" s="274" t="s">
        <v>347</v>
      </c>
      <c r="C3163" s="296" t="s">
        <v>4044</v>
      </c>
      <c r="D3163" s="274" t="s">
        <v>143</v>
      </c>
      <c r="E3163" s="274" t="s">
        <v>1174</v>
      </c>
      <c r="F3163" s="404" t="s">
        <v>348</v>
      </c>
      <c r="G3163" s="404"/>
      <c r="H3163" s="295" t="s">
        <v>165</v>
      </c>
      <c r="I3163" s="298">
        <v>1.9999999999999999E-6</v>
      </c>
      <c r="J3163" s="297" t="s">
        <v>2122</v>
      </c>
      <c r="K3163" s="280" t="s">
        <v>2117</v>
      </c>
      <c r="L3163" s="182"/>
      <c r="O3163" s="40"/>
      <c r="P3163" s="40"/>
      <c r="Q3163" s="40"/>
      <c r="R3163" s="40"/>
      <c r="S3163" s="40"/>
      <c r="T3163" s="40"/>
      <c r="U3163" s="40"/>
      <c r="V3163" s="40"/>
      <c r="W3163" s="40"/>
      <c r="X3163" s="40"/>
      <c r="Y3163" s="40"/>
    </row>
    <row r="3164" spans="1:25" ht="15" customHeight="1" x14ac:dyDescent="0.2">
      <c r="A3164" s="40"/>
      <c r="B3164" s="274" t="s">
        <v>347</v>
      </c>
      <c r="C3164" s="296" t="s">
        <v>3626</v>
      </c>
      <c r="D3164" s="274" t="s">
        <v>143</v>
      </c>
      <c r="E3164" s="274" t="s">
        <v>2434</v>
      </c>
      <c r="F3164" s="404" t="s">
        <v>348</v>
      </c>
      <c r="G3164" s="404"/>
      <c r="H3164" s="295" t="s">
        <v>2433</v>
      </c>
      <c r="I3164" s="298">
        <v>4.6E-5</v>
      </c>
      <c r="J3164" s="297" t="s">
        <v>3627</v>
      </c>
      <c r="K3164" s="280" t="s">
        <v>2117</v>
      </c>
      <c r="L3164" s="182"/>
      <c r="O3164" s="40"/>
      <c r="P3164" s="40"/>
      <c r="Q3164" s="40"/>
      <c r="R3164" s="40"/>
      <c r="S3164" s="40"/>
      <c r="T3164" s="40"/>
      <c r="U3164" s="40"/>
      <c r="V3164" s="40"/>
      <c r="W3164" s="40"/>
      <c r="X3164" s="40"/>
      <c r="Y3164" s="40"/>
    </row>
    <row r="3165" spans="1:25" ht="15" customHeight="1" x14ac:dyDescent="0.2">
      <c r="A3165" s="40"/>
      <c r="B3165" s="274" t="s">
        <v>347</v>
      </c>
      <c r="C3165" s="296" t="s">
        <v>3636</v>
      </c>
      <c r="D3165" s="274" t="s">
        <v>143</v>
      </c>
      <c r="E3165" s="274" t="s">
        <v>2432</v>
      </c>
      <c r="F3165" s="404" t="s">
        <v>348</v>
      </c>
      <c r="G3165" s="404"/>
      <c r="H3165" s="295" t="s">
        <v>2433</v>
      </c>
      <c r="I3165" s="298">
        <v>1.5E-5</v>
      </c>
      <c r="J3165" s="297" t="s">
        <v>3637</v>
      </c>
      <c r="K3165" s="280" t="s">
        <v>2117</v>
      </c>
      <c r="L3165" s="182"/>
      <c r="O3165" s="40"/>
      <c r="P3165" s="40"/>
      <c r="Q3165" s="40"/>
      <c r="R3165" s="40"/>
      <c r="S3165" s="40"/>
      <c r="T3165" s="40"/>
      <c r="U3165" s="40"/>
      <c r="V3165" s="40"/>
      <c r="W3165" s="40"/>
      <c r="X3165" s="40"/>
      <c r="Y3165" s="40"/>
    </row>
    <row r="3166" spans="1:25" ht="15" customHeight="1" x14ac:dyDescent="0.2">
      <c r="A3166" s="40"/>
      <c r="B3166" s="274" t="s">
        <v>347</v>
      </c>
      <c r="C3166" s="296" t="s">
        <v>3635</v>
      </c>
      <c r="D3166" s="274" t="s">
        <v>143</v>
      </c>
      <c r="E3166" s="274" t="s">
        <v>1169</v>
      </c>
      <c r="F3166" s="404" t="s">
        <v>348</v>
      </c>
      <c r="G3166" s="404"/>
      <c r="H3166" s="295" t="s">
        <v>165</v>
      </c>
      <c r="I3166" s="298">
        <v>3.6000000000000001E-5</v>
      </c>
      <c r="J3166" s="297" t="s">
        <v>1868</v>
      </c>
      <c r="K3166" s="280" t="s">
        <v>2117</v>
      </c>
      <c r="L3166" s="281"/>
      <c r="O3166" s="40"/>
      <c r="P3166" s="40"/>
      <c r="Q3166" s="40"/>
      <c r="R3166" s="40"/>
      <c r="S3166" s="40"/>
      <c r="T3166" s="40"/>
      <c r="U3166" s="40"/>
      <c r="V3166" s="40"/>
      <c r="W3166" s="40"/>
      <c r="X3166" s="40"/>
      <c r="Y3166" s="40"/>
    </row>
    <row r="3167" spans="1:25" ht="15" customHeight="1" x14ac:dyDescent="0.2">
      <c r="A3167" s="40"/>
      <c r="B3167" s="274" t="s">
        <v>347</v>
      </c>
      <c r="C3167" s="296" t="s">
        <v>3583</v>
      </c>
      <c r="D3167" s="274" t="s">
        <v>143</v>
      </c>
      <c r="E3167" s="274" t="s">
        <v>1158</v>
      </c>
      <c r="F3167" s="404" t="s">
        <v>348</v>
      </c>
      <c r="G3167" s="404"/>
      <c r="H3167" s="295" t="s">
        <v>165</v>
      </c>
      <c r="I3167" s="298">
        <v>2.036E-3</v>
      </c>
      <c r="J3167" s="297" t="s">
        <v>1850</v>
      </c>
      <c r="K3167" s="280" t="s">
        <v>2144</v>
      </c>
      <c r="L3167" s="281"/>
      <c r="O3167" s="40"/>
      <c r="P3167" s="40"/>
      <c r="Q3167" s="40"/>
      <c r="R3167" s="40"/>
      <c r="S3167" s="40"/>
      <c r="T3167" s="40"/>
      <c r="U3167" s="40"/>
      <c r="V3167" s="40"/>
      <c r="W3167" s="40"/>
      <c r="X3167" s="40"/>
      <c r="Y3167" s="40"/>
    </row>
    <row r="3168" spans="1:25" ht="15" customHeight="1" x14ac:dyDescent="0.2">
      <c r="A3168" s="40"/>
      <c r="B3168" s="274" t="s">
        <v>347</v>
      </c>
      <c r="C3168" s="296" t="s">
        <v>3616</v>
      </c>
      <c r="D3168" s="274" t="s">
        <v>143</v>
      </c>
      <c r="E3168" s="274" t="s">
        <v>1170</v>
      </c>
      <c r="F3168" s="404" t="s">
        <v>809</v>
      </c>
      <c r="G3168" s="404"/>
      <c r="H3168" s="295" t="s">
        <v>165</v>
      </c>
      <c r="I3168" s="298">
        <v>2.036E-3</v>
      </c>
      <c r="J3168" s="297" t="s">
        <v>1858</v>
      </c>
      <c r="K3168" s="280" t="s">
        <v>2135</v>
      </c>
      <c r="L3168" s="281"/>
      <c r="O3168" s="40"/>
      <c r="P3168" s="40"/>
      <c r="Q3168" s="40"/>
      <c r="R3168" s="40"/>
      <c r="S3168" s="40"/>
      <c r="T3168" s="40"/>
      <c r="U3168" s="40"/>
      <c r="V3168" s="40"/>
      <c r="W3168" s="40"/>
      <c r="X3168" s="40"/>
      <c r="Y3168" s="40"/>
    </row>
    <row r="3169" spans="1:25" ht="15" customHeight="1" x14ac:dyDescent="0.2">
      <c r="A3169" s="40"/>
      <c r="B3169" s="274" t="s">
        <v>347</v>
      </c>
      <c r="C3169" s="296" t="s">
        <v>3653</v>
      </c>
      <c r="D3169" s="274" t="s">
        <v>143</v>
      </c>
      <c r="E3169" s="274" t="s">
        <v>1172</v>
      </c>
      <c r="F3169" s="404" t="s">
        <v>348</v>
      </c>
      <c r="G3169" s="404"/>
      <c r="H3169" s="295" t="s">
        <v>165</v>
      </c>
      <c r="I3169" s="298">
        <v>1.9999999999999999E-6</v>
      </c>
      <c r="J3169" s="297" t="s">
        <v>2157</v>
      </c>
      <c r="K3169" s="280" t="s">
        <v>2117</v>
      </c>
      <c r="L3169" s="281"/>
      <c r="O3169" s="40"/>
      <c r="P3169" s="40"/>
      <c r="Q3169" s="40"/>
      <c r="R3169" s="40"/>
      <c r="S3169" s="40"/>
      <c r="T3169" s="40"/>
      <c r="U3169" s="40"/>
      <c r="V3169" s="40"/>
      <c r="W3169" s="40"/>
      <c r="X3169" s="40"/>
      <c r="Y3169" s="40"/>
    </row>
    <row r="3170" spans="1:25" ht="15" customHeight="1" x14ac:dyDescent="0.2">
      <c r="A3170" s="40"/>
      <c r="B3170" s="274" t="s">
        <v>347</v>
      </c>
      <c r="C3170" s="296" t="s">
        <v>4041</v>
      </c>
      <c r="D3170" s="274" t="s">
        <v>143</v>
      </c>
      <c r="E3170" s="274" t="s">
        <v>2612</v>
      </c>
      <c r="F3170" s="404" t="s">
        <v>348</v>
      </c>
      <c r="G3170" s="404"/>
      <c r="H3170" s="295" t="s">
        <v>165</v>
      </c>
      <c r="I3170" s="298">
        <v>1</v>
      </c>
      <c r="J3170" s="297" t="s">
        <v>2481</v>
      </c>
      <c r="K3170" s="280" t="s">
        <v>2481</v>
      </c>
      <c r="L3170" s="281"/>
      <c r="O3170" s="40"/>
      <c r="P3170" s="40"/>
      <c r="Q3170" s="40"/>
      <c r="R3170" s="40"/>
      <c r="S3170" s="40"/>
      <c r="T3170" s="40"/>
      <c r="U3170" s="40"/>
      <c r="V3170" s="40"/>
      <c r="W3170" s="40"/>
      <c r="X3170" s="40"/>
      <c r="Y3170" s="40"/>
    </row>
    <row r="3171" spans="1:25" ht="15" customHeight="1" x14ac:dyDescent="0.2">
      <c r="A3171" s="40"/>
      <c r="B3171" s="274" t="s">
        <v>347</v>
      </c>
      <c r="C3171" s="296" t="s">
        <v>3646</v>
      </c>
      <c r="D3171" s="274" t="s">
        <v>143</v>
      </c>
      <c r="E3171" s="274" t="s">
        <v>3647</v>
      </c>
      <c r="F3171" s="404" t="s">
        <v>348</v>
      </c>
      <c r="G3171" s="404"/>
      <c r="H3171" s="295" t="s">
        <v>1160</v>
      </c>
      <c r="I3171" s="298">
        <v>1.5999999999999999E-5</v>
      </c>
      <c r="J3171" s="297" t="s">
        <v>3648</v>
      </c>
      <c r="K3171" s="280" t="s">
        <v>2117</v>
      </c>
      <c r="L3171" s="281"/>
      <c r="O3171" s="40"/>
      <c r="P3171" s="40"/>
      <c r="Q3171" s="40"/>
      <c r="R3171" s="40"/>
      <c r="S3171" s="40"/>
      <c r="T3171" s="40"/>
      <c r="U3171" s="40"/>
      <c r="V3171" s="40"/>
      <c r="W3171" s="40"/>
      <c r="X3171" s="40"/>
      <c r="Y3171" s="40"/>
    </row>
    <row r="3172" spans="1:25" ht="15" customHeight="1" x14ac:dyDescent="0.2">
      <c r="A3172" s="40"/>
      <c r="B3172" s="274" t="s">
        <v>347</v>
      </c>
      <c r="C3172" s="296" t="s">
        <v>3615</v>
      </c>
      <c r="D3172" s="274" t="s">
        <v>143</v>
      </c>
      <c r="E3172" s="274" t="s">
        <v>2418</v>
      </c>
      <c r="F3172" s="404" t="s">
        <v>586</v>
      </c>
      <c r="G3172" s="404"/>
      <c r="H3172" s="295" t="s">
        <v>578</v>
      </c>
      <c r="I3172" s="298">
        <v>0.01</v>
      </c>
      <c r="J3172" s="297" t="s">
        <v>2419</v>
      </c>
      <c r="K3172" s="280" t="s">
        <v>2146</v>
      </c>
      <c r="L3172" s="281"/>
      <c r="O3172" s="40"/>
      <c r="P3172" s="40"/>
      <c r="Q3172" s="40"/>
      <c r="R3172" s="40"/>
      <c r="S3172" s="40"/>
      <c r="T3172" s="40"/>
      <c r="U3172" s="40"/>
      <c r="V3172" s="40"/>
      <c r="W3172" s="40"/>
      <c r="X3172" s="40"/>
      <c r="Y3172" s="40"/>
    </row>
    <row r="3173" spans="1:25" ht="15" customHeight="1" x14ac:dyDescent="0.2">
      <c r="A3173" s="40"/>
      <c r="B3173" s="274" t="s">
        <v>347</v>
      </c>
      <c r="C3173" s="296" t="s">
        <v>3613</v>
      </c>
      <c r="D3173" s="274" t="s">
        <v>143</v>
      </c>
      <c r="E3173" s="274" t="s">
        <v>1163</v>
      </c>
      <c r="F3173" s="404" t="s">
        <v>348</v>
      </c>
      <c r="G3173" s="404"/>
      <c r="H3173" s="295" t="s">
        <v>165</v>
      </c>
      <c r="I3173" s="298">
        <v>9.9999999999999995E-7</v>
      </c>
      <c r="J3173" s="297" t="s">
        <v>3614</v>
      </c>
      <c r="K3173" s="280" t="s">
        <v>2117</v>
      </c>
      <c r="L3173" s="281"/>
      <c r="O3173" s="40"/>
      <c r="P3173" s="40"/>
      <c r="Q3173" s="40"/>
      <c r="R3173" s="40"/>
      <c r="S3173" s="40"/>
      <c r="T3173" s="40"/>
      <c r="U3173" s="40"/>
      <c r="V3173" s="40"/>
      <c r="W3173" s="40"/>
      <c r="X3173" s="40"/>
      <c r="Y3173" s="40"/>
    </row>
    <row r="3174" spans="1:25" ht="15" customHeight="1" x14ac:dyDescent="0.2">
      <c r="A3174" s="40"/>
      <c r="B3174" s="275"/>
      <c r="C3174" s="275"/>
      <c r="D3174" s="275"/>
      <c r="E3174" s="275"/>
      <c r="F3174" s="275" t="s">
        <v>331</v>
      </c>
      <c r="G3174" s="302">
        <v>0.32</v>
      </c>
      <c r="H3174" s="275" t="s">
        <v>332</v>
      </c>
      <c r="I3174" s="302">
        <v>0</v>
      </c>
      <c r="J3174" s="275" t="s">
        <v>333</v>
      </c>
      <c r="K3174" s="302">
        <v>0.32</v>
      </c>
      <c r="L3174" s="281"/>
      <c r="O3174" s="40"/>
      <c r="P3174" s="40"/>
      <c r="Q3174" s="40"/>
      <c r="R3174" s="40"/>
      <c r="S3174" s="40"/>
      <c r="T3174" s="40"/>
      <c r="U3174" s="40"/>
      <c r="V3174" s="40"/>
      <c r="W3174" s="40"/>
      <c r="X3174" s="40"/>
      <c r="Y3174" s="40"/>
    </row>
    <row r="3175" spans="1:25" ht="15" customHeight="1" thickBot="1" x14ac:dyDescent="0.25">
      <c r="A3175" s="40"/>
      <c r="B3175" s="275"/>
      <c r="C3175" s="275"/>
      <c r="D3175" s="275"/>
      <c r="E3175" s="275"/>
      <c r="F3175" s="275" t="s">
        <v>334</v>
      </c>
      <c r="G3175" s="302">
        <v>0.4</v>
      </c>
      <c r="H3175" s="275"/>
      <c r="I3175" s="409" t="s">
        <v>335</v>
      </c>
      <c r="J3175" s="409"/>
      <c r="K3175" s="302">
        <v>2.34</v>
      </c>
      <c r="L3175" s="281"/>
      <c r="O3175" s="40"/>
      <c r="P3175" s="40"/>
      <c r="Q3175" s="40"/>
      <c r="R3175" s="40"/>
      <c r="S3175" s="40"/>
      <c r="T3175" s="40"/>
      <c r="U3175" s="40"/>
      <c r="V3175" s="40"/>
      <c r="W3175" s="40"/>
      <c r="X3175" s="40"/>
      <c r="Y3175" s="40"/>
    </row>
    <row r="3176" spans="1:25" ht="15" customHeight="1" thickTop="1" x14ac:dyDescent="0.2">
      <c r="A3176" s="40"/>
      <c r="B3176" s="289"/>
      <c r="C3176" s="289"/>
      <c r="D3176" s="289"/>
      <c r="E3176" s="289"/>
      <c r="F3176" s="289"/>
      <c r="G3176" s="289"/>
      <c r="H3176" s="289"/>
      <c r="I3176" s="289"/>
      <c r="J3176" s="289"/>
      <c r="K3176" s="289"/>
      <c r="L3176" s="289"/>
      <c r="O3176" s="40"/>
      <c r="P3176" s="40"/>
      <c r="Q3176" s="40"/>
      <c r="R3176" s="40"/>
      <c r="S3176" s="40"/>
      <c r="T3176" s="40"/>
      <c r="U3176" s="40"/>
      <c r="V3176" s="40"/>
      <c r="W3176" s="40"/>
      <c r="X3176" s="40"/>
      <c r="Y3176" s="40"/>
    </row>
    <row r="3177" spans="1:25" ht="15" customHeight="1" x14ac:dyDescent="0.2">
      <c r="A3177" s="40"/>
      <c r="B3177" s="276" t="s">
        <v>1945</v>
      </c>
      <c r="C3177" s="277" t="s">
        <v>28</v>
      </c>
      <c r="D3177" s="276" t="s">
        <v>29</v>
      </c>
      <c r="E3177" s="276" t="s">
        <v>30</v>
      </c>
      <c r="F3177" s="405" t="s">
        <v>318</v>
      </c>
      <c r="G3177" s="405"/>
      <c r="H3177" s="284" t="s">
        <v>31</v>
      </c>
      <c r="I3177" s="277" t="s">
        <v>32</v>
      </c>
      <c r="J3177" s="277" t="s">
        <v>2407</v>
      </c>
      <c r="K3177" s="277" t="s">
        <v>33</v>
      </c>
      <c r="L3177" s="277" t="s">
        <v>35</v>
      </c>
      <c r="O3177" s="40"/>
      <c r="P3177" s="40"/>
      <c r="Q3177" s="40"/>
      <c r="R3177" s="40"/>
      <c r="S3177" s="40"/>
      <c r="T3177" s="40"/>
      <c r="U3177" s="40"/>
      <c r="V3177" s="40"/>
      <c r="W3177" s="40"/>
      <c r="X3177" s="40"/>
      <c r="Y3177" s="40"/>
    </row>
    <row r="3178" spans="1:25" ht="15" customHeight="1" x14ac:dyDescent="0.2">
      <c r="A3178" s="40"/>
      <c r="B3178" s="273" t="s">
        <v>319</v>
      </c>
      <c r="C3178" s="286" t="s">
        <v>361</v>
      </c>
      <c r="D3178" s="273" t="s">
        <v>40</v>
      </c>
      <c r="E3178" s="273" t="s">
        <v>362</v>
      </c>
      <c r="F3178" s="403" t="s">
        <v>338</v>
      </c>
      <c r="G3178" s="403"/>
      <c r="H3178" s="285" t="s">
        <v>44</v>
      </c>
      <c r="I3178" s="288">
        <v>1</v>
      </c>
      <c r="J3178" s="287"/>
      <c r="K3178" s="287">
        <v>19.170000000000002</v>
      </c>
      <c r="L3178" s="287">
        <v>19.170000000000002</v>
      </c>
      <c r="O3178" s="40"/>
      <c r="P3178" s="40"/>
      <c r="Q3178" s="40"/>
      <c r="R3178" s="40"/>
      <c r="S3178" s="40"/>
      <c r="T3178" s="40"/>
      <c r="U3178" s="40"/>
      <c r="V3178" s="40"/>
      <c r="W3178" s="40"/>
      <c r="X3178" s="40"/>
      <c r="Y3178" s="40"/>
    </row>
    <row r="3179" spans="1:25" ht="15" customHeight="1" x14ac:dyDescent="0.2">
      <c r="A3179" s="40"/>
      <c r="B3179" s="278" t="s">
        <v>321</v>
      </c>
      <c r="C3179" s="291" t="s">
        <v>743</v>
      </c>
      <c r="D3179" s="278" t="s">
        <v>40</v>
      </c>
      <c r="E3179" s="278" t="s">
        <v>744</v>
      </c>
      <c r="F3179" s="407" t="s">
        <v>324</v>
      </c>
      <c r="G3179" s="407"/>
      <c r="H3179" s="290" t="s">
        <v>59</v>
      </c>
      <c r="I3179" s="294">
        <v>8.9999999999999998E-4</v>
      </c>
      <c r="J3179" s="294">
        <v>0</v>
      </c>
      <c r="K3179" s="292">
        <v>712.09</v>
      </c>
      <c r="L3179" s="292">
        <v>0.64</v>
      </c>
      <c r="O3179" s="40"/>
      <c r="P3179" s="40"/>
      <c r="Q3179" s="40"/>
      <c r="R3179" s="40"/>
      <c r="S3179" s="40"/>
      <c r="T3179" s="40"/>
      <c r="U3179" s="40"/>
      <c r="V3179" s="40"/>
      <c r="W3179" s="40"/>
      <c r="X3179" s="40"/>
      <c r="Y3179" s="40"/>
    </row>
    <row r="3180" spans="1:25" ht="15" customHeight="1" x14ac:dyDescent="0.2">
      <c r="A3180" s="40"/>
      <c r="B3180" s="278" t="s">
        <v>321</v>
      </c>
      <c r="C3180" s="291" t="s">
        <v>395</v>
      </c>
      <c r="D3180" s="278" t="s">
        <v>40</v>
      </c>
      <c r="E3180" s="278" t="s">
        <v>396</v>
      </c>
      <c r="F3180" s="407" t="s">
        <v>324</v>
      </c>
      <c r="G3180" s="407"/>
      <c r="H3180" s="290" t="s">
        <v>325</v>
      </c>
      <c r="I3180" s="294">
        <v>0.29099999999999998</v>
      </c>
      <c r="J3180" s="294">
        <v>0</v>
      </c>
      <c r="K3180" s="292">
        <v>24.84</v>
      </c>
      <c r="L3180" s="292">
        <v>7.22</v>
      </c>
      <c r="O3180" s="40"/>
      <c r="P3180" s="40"/>
      <c r="Q3180" s="40"/>
      <c r="R3180" s="40"/>
      <c r="S3180" s="40"/>
      <c r="T3180" s="40"/>
      <c r="U3180" s="40"/>
      <c r="V3180" s="40"/>
      <c r="W3180" s="40"/>
      <c r="X3180" s="40"/>
      <c r="Y3180" s="40"/>
    </row>
    <row r="3181" spans="1:25" ht="15" customHeight="1" x14ac:dyDescent="0.2">
      <c r="A3181" s="40"/>
      <c r="B3181" s="278" t="s">
        <v>321</v>
      </c>
      <c r="C3181" s="291" t="s">
        <v>397</v>
      </c>
      <c r="D3181" s="278" t="s">
        <v>40</v>
      </c>
      <c r="E3181" s="278" t="s">
        <v>398</v>
      </c>
      <c r="F3181" s="407" t="s">
        <v>324</v>
      </c>
      <c r="G3181" s="407"/>
      <c r="H3181" s="290" t="s">
        <v>325</v>
      </c>
      <c r="I3181" s="294">
        <v>0.29099999999999998</v>
      </c>
      <c r="J3181" s="294">
        <v>0</v>
      </c>
      <c r="K3181" s="292">
        <v>29.9</v>
      </c>
      <c r="L3181" s="292">
        <v>8.6999999999999993</v>
      </c>
      <c r="O3181" s="40"/>
      <c r="P3181" s="40"/>
      <c r="Q3181" s="40"/>
      <c r="R3181" s="40"/>
      <c r="S3181" s="40"/>
      <c r="T3181" s="40"/>
      <c r="U3181" s="40"/>
      <c r="V3181" s="40"/>
      <c r="W3181" s="40"/>
      <c r="X3181" s="40"/>
      <c r="Y3181" s="40"/>
    </row>
    <row r="3182" spans="1:25" ht="15" customHeight="1" x14ac:dyDescent="0.2">
      <c r="A3182" s="40"/>
      <c r="B3182" s="274" t="s">
        <v>347</v>
      </c>
      <c r="C3182" s="296" t="s">
        <v>745</v>
      </c>
      <c r="D3182" s="274" t="s">
        <v>40</v>
      </c>
      <c r="E3182" s="274" t="s">
        <v>746</v>
      </c>
      <c r="F3182" s="404" t="s">
        <v>348</v>
      </c>
      <c r="G3182" s="404"/>
      <c r="H3182" s="295" t="s">
        <v>44</v>
      </c>
      <c r="I3182" s="298">
        <v>1</v>
      </c>
      <c r="J3182" s="298">
        <v>0</v>
      </c>
      <c r="K3182" s="297">
        <v>2.61</v>
      </c>
      <c r="L3182" s="297">
        <v>2.61</v>
      </c>
      <c r="O3182" s="40"/>
      <c r="P3182" s="40"/>
      <c r="Q3182" s="40"/>
      <c r="R3182" s="40"/>
      <c r="S3182" s="40"/>
      <c r="T3182" s="40"/>
      <c r="U3182" s="40"/>
      <c r="V3182" s="40"/>
      <c r="W3182" s="40"/>
      <c r="X3182" s="40"/>
      <c r="Y3182" s="40"/>
    </row>
    <row r="3183" spans="1:25" ht="15" customHeight="1" x14ac:dyDescent="0.2">
      <c r="A3183" s="40"/>
      <c r="B3183" s="275"/>
      <c r="C3183" s="275"/>
      <c r="D3183" s="275"/>
      <c r="E3183" s="275"/>
      <c r="F3183" s="275"/>
      <c r="G3183" s="275" t="s">
        <v>331</v>
      </c>
      <c r="H3183" s="302">
        <v>12.65</v>
      </c>
      <c r="I3183" s="275" t="s">
        <v>332</v>
      </c>
      <c r="J3183" s="302">
        <v>0</v>
      </c>
      <c r="K3183" s="275" t="s">
        <v>333</v>
      </c>
      <c r="L3183" s="302">
        <v>12.65</v>
      </c>
      <c r="O3183" s="40"/>
      <c r="P3183" s="40"/>
      <c r="Q3183" s="40"/>
      <c r="R3183" s="40"/>
      <c r="S3183" s="40"/>
      <c r="T3183" s="40"/>
      <c r="U3183" s="40"/>
      <c r="V3183" s="40"/>
      <c r="W3183" s="40"/>
      <c r="X3183" s="40"/>
      <c r="Y3183" s="40"/>
    </row>
    <row r="3184" spans="1:25" ht="15" customHeight="1" thickBot="1" x14ac:dyDescent="0.25">
      <c r="A3184" s="40"/>
      <c r="B3184" s="275"/>
      <c r="C3184" s="275"/>
      <c r="D3184" s="275"/>
      <c r="E3184" s="275"/>
      <c r="F3184" s="275"/>
      <c r="G3184" s="275" t="s">
        <v>334</v>
      </c>
      <c r="H3184" s="302">
        <v>3.98</v>
      </c>
      <c r="I3184" s="409"/>
      <c r="J3184" s="409" t="s">
        <v>335</v>
      </c>
      <c r="K3184" s="275"/>
      <c r="L3184" s="302">
        <v>23.15</v>
      </c>
      <c r="O3184" s="40"/>
      <c r="P3184" s="40"/>
      <c r="Q3184" s="40"/>
      <c r="R3184" s="40"/>
      <c r="S3184" s="40"/>
      <c r="T3184" s="40"/>
      <c r="U3184" s="40"/>
      <c r="V3184" s="40"/>
      <c r="W3184" s="40"/>
      <c r="X3184" s="40"/>
      <c r="Y3184" s="40"/>
    </row>
    <row r="3185" spans="1:25" ht="15" customHeight="1" thickTop="1" x14ac:dyDescent="0.2">
      <c r="A3185" s="40"/>
      <c r="B3185" s="289"/>
      <c r="C3185" s="289"/>
      <c r="D3185" s="289"/>
      <c r="E3185" s="289"/>
      <c r="F3185" s="289"/>
      <c r="G3185" s="289"/>
      <c r="H3185" s="289"/>
      <c r="I3185" s="289"/>
      <c r="J3185" s="289"/>
      <c r="K3185" s="289"/>
      <c r="L3185" s="289"/>
      <c r="O3185" s="40"/>
      <c r="P3185" s="40"/>
      <c r="Q3185" s="40"/>
      <c r="R3185" s="40"/>
      <c r="S3185" s="40"/>
      <c r="T3185" s="40"/>
      <c r="U3185" s="40"/>
      <c r="V3185" s="40"/>
      <c r="W3185" s="40"/>
      <c r="X3185" s="40"/>
      <c r="Y3185" s="40"/>
    </row>
    <row r="3186" spans="1:25" ht="15" customHeight="1" x14ac:dyDescent="0.2">
      <c r="A3186" s="40"/>
      <c r="B3186" s="276" t="s">
        <v>2289</v>
      </c>
      <c r="C3186" s="277" t="s">
        <v>28</v>
      </c>
      <c r="D3186" s="276" t="s">
        <v>29</v>
      </c>
      <c r="E3186" s="276" t="s">
        <v>30</v>
      </c>
      <c r="F3186" s="405" t="s">
        <v>318</v>
      </c>
      <c r="G3186" s="405"/>
      <c r="H3186" s="284" t="s">
        <v>31</v>
      </c>
      <c r="I3186" s="277" t="s">
        <v>32</v>
      </c>
      <c r="J3186" s="277" t="s">
        <v>2407</v>
      </c>
      <c r="K3186" s="277" t="s">
        <v>33</v>
      </c>
      <c r="L3186" s="277" t="s">
        <v>35</v>
      </c>
      <c r="O3186" s="40"/>
      <c r="P3186" s="40"/>
      <c r="Q3186" s="40"/>
      <c r="R3186" s="40"/>
      <c r="S3186" s="40"/>
      <c r="T3186" s="40"/>
      <c r="U3186" s="40"/>
      <c r="V3186" s="40"/>
      <c r="W3186" s="40"/>
      <c r="X3186" s="40"/>
      <c r="Y3186" s="40"/>
    </row>
    <row r="3187" spans="1:25" ht="15" customHeight="1" x14ac:dyDescent="0.2">
      <c r="A3187" s="40"/>
      <c r="B3187" s="273" t="s">
        <v>319</v>
      </c>
      <c r="C3187" s="286" t="s">
        <v>3306</v>
      </c>
      <c r="D3187" s="273" t="s">
        <v>40</v>
      </c>
      <c r="E3187" s="273" t="s">
        <v>3307</v>
      </c>
      <c r="F3187" s="403" t="s">
        <v>338</v>
      </c>
      <c r="G3187" s="403"/>
      <c r="H3187" s="285" t="s">
        <v>44</v>
      </c>
      <c r="I3187" s="288">
        <v>1</v>
      </c>
      <c r="J3187" s="287"/>
      <c r="K3187" s="287">
        <v>22.5</v>
      </c>
      <c r="L3187" s="287">
        <v>22.5</v>
      </c>
      <c r="O3187" s="40"/>
      <c r="P3187" s="40"/>
      <c r="Q3187" s="40"/>
      <c r="R3187" s="40"/>
      <c r="S3187" s="40"/>
      <c r="T3187" s="40"/>
      <c r="U3187" s="40"/>
      <c r="V3187" s="40"/>
      <c r="W3187" s="40"/>
      <c r="X3187" s="40"/>
      <c r="Y3187" s="40"/>
    </row>
    <row r="3188" spans="1:25" ht="15" customHeight="1" x14ac:dyDescent="0.2">
      <c r="A3188" s="40"/>
      <c r="B3188" s="278" t="s">
        <v>321</v>
      </c>
      <c r="C3188" s="291" t="s">
        <v>743</v>
      </c>
      <c r="D3188" s="278" t="s">
        <v>40</v>
      </c>
      <c r="E3188" s="278" t="s">
        <v>744</v>
      </c>
      <c r="F3188" s="407" t="s">
        <v>324</v>
      </c>
      <c r="G3188" s="407"/>
      <c r="H3188" s="290" t="s">
        <v>59</v>
      </c>
      <c r="I3188" s="294">
        <v>1.1999999999999999E-3</v>
      </c>
      <c r="J3188" s="294">
        <v>0</v>
      </c>
      <c r="K3188" s="292">
        <v>712.09</v>
      </c>
      <c r="L3188" s="292">
        <v>0.85</v>
      </c>
      <c r="O3188" s="40"/>
      <c r="P3188" s="40"/>
      <c r="Q3188" s="40"/>
      <c r="R3188" s="40"/>
      <c r="S3188" s="40"/>
      <c r="T3188" s="40"/>
      <c r="U3188" s="40"/>
      <c r="V3188" s="40"/>
      <c r="W3188" s="40"/>
      <c r="X3188" s="40"/>
      <c r="Y3188" s="40"/>
    </row>
    <row r="3189" spans="1:25" ht="15" customHeight="1" x14ac:dyDescent="0.2">
      <c r="A3189" s="40"/>
      <c r="B3189" s="278" t="s">
        <v>321</v>
      </c>
      <c r="C3189" s="291" t="s">
        <v>395</v>
      </c>
      <c r="D3189" s="278" t="s">
        <v>40</v>
      </c>
      <c r="E3189" s="278" t="s">
        <v>396</v>
      </c>
      <c r="F3189" s="407" t="s">
        <v>324</v>
      </c>
      <c r="G3189" s="407"/>
      <c r="H3189" s="290" t="s">
        <v>325</v>
      </c>
      <c r="I3189" s="294">
        <v>0.30099999999999999</v>
      </c>
      <c r="J3189" s="294">
        <v>0</v>
      </c>
      <c r="K3189" s="292">
        <v>24.84</v>
      </c>
      <c r="L3189" s="292">
        <v>7.47</v>
      </c>
      <c r="O3189" s="40"/>
      <c r="P3189" s="40"/>
      <c r="Q3189" s="40"/>
      <c r="R3189" s="40"/>
      <c r="S3189" s="40"/>
      <c r="T3189" s="40"/>
      <c r="U3189" s="40"/>
      <c r="V3189" s="40"/>
      <c r="W3189" s="40"/>
      <c r="X3189" s="40"/>
      <c r="Y3189" s="40"/>
    </row>
    <row r="3190" spans="1:25" ht="15" customHeight="1" x14ac:dyDescent="0.2">
      <c r="A3190" s="40"/>
      <c r="B3190" s="278" t="s">
        <v>321</v>
      </c>
      <c r="C3190" s="291" t="s">
        <v>397</v>
      </c>
      <c r="D3190" s="278" t="s">
        <v>40</v>
      </c>
      <c r="E3190" s="278" t="s">
        <v>398</v>
      </c>
      <c r="F3190" s="407" t="s">
        <v>324</v>
      </c>
      <c r="G3190" s="407"/>
      <c r="H3190" s="290" t="s">
        <v>325</v>
      </c>
      <c r="I3190" s="294">
        <v>0.30099999999999999</v>
      </c>
      <c r="J3190" s="294">
        <v>0</v>
      </c>
      <c r="K3190" s="292">
        <v>29.9</v>
      </c>
      <c r="L3190" s="292">
        <v>8.99</v>
      </c>
      <c r="O3190" s="40"/>
      <c r="P3190" s="40"/>
      <c r="Q3190" s="40"/>
      <c r="R3190" s="40"/>
      <c r="S3190" s="40"/>
      <c r="T3190" s="40"/>
      <c r="U3190" s="40"/>
      <c r="V3190" s="40"/>
      <c r="W3190" s="40"/>
      <c r="X3190" s="40"/>
      <c r="Y3190" s="40"/>
    </row>
    <row r="3191" spans="1:25" ht="15" customHeight="1" x14ac:dyDescent="0.2">
      <c r="A3191" s="40"/>
      <c r="B3191" s="274" t="s">
        <v>347</v>
      </c>
      <c r="C3191" s="296" t="s">
        <v>3452</v>
      </c>
      <c r="D3191" s="274" t="s">
        <v>40</v>
      </c>
      <c r="E3191" s="274" t="s">
        <v>3453</v>
      </c>
      <c r="F3191" s="404" t="s">
        <v>348</v>
      </c>
      <c r="G3191" s="404"/>
      <c r="H3191" s="295" t="s">
        <v>44</v>
      </c>
      <c r="I3191" s="298">
        <v>1</v>
      </c>
      <c r="J3191" s="298">
        <v>0</v>
      </c>
      <c r="K3191" s="297">
        <v>5.19</v>
      </c>
      <c r="L3191" s="297">
        <v>5.19</v>
      </c>
      <c r="O3191" s="40"/>
      <c r="P3191" s="40"/>
      <c r="Q3191" s="40"/>
      <c r="R3191" s="40"/>
      <c r="S3191" s="40"/>
      <c r="T3191" s="40"/>
      <c r="U3191" s="40"/>
      <c r="V3191" s="40"/>
      <c r="W3191" s="40"/>
      <c r="X3191" s="40"/>
      <c r="Y3191" s="40"/>
    </row>
    <row r="3192" spans="1:25" ht="15" customHeight="1" x14ac:dyDescent="0.2">
      <c r="A3192" s="40"/>
      <c r="B3192" s="275"/>
      <c r="C3192" s="275"/>
      <c r="D3192" s="275"/>
      <c r="E3192" s="275"/>
      <c r="F3192" s="275"/>
      <c r="G3192" s="275" t="s">
        <v>331</v>
      </c>
      <c r="H3192" s="302">
        <v>13.12</v>
      </c>
      <c r="I3192" s="275" t="s">
        <v>332</v>
      </c>
      <c r="J3192" s="302">
        <v>0</v>
      </c>
      <c r="K3192" s="275" t="s">
        <v>333</v>
      </c>
      <c r="L3192" s="302">
        <v>13.12</v>
      </c>
      <c r="O3192" s="40"/>
      <c r="P3192" s="40"/>
      <c r="Q3192" s="40"/>
      <c r="R3192" s="40"/>
      <c r="S3192" s="40"/>
      <c r="T3192" s="40"/>
      <c r="U3192" s="40"/>
      <c r="V3192" s="40"/>
      <c r="W3192" s="40"/>
      <c r="X3192" s="40"/>
      <c r="Y3192" s="40"/>
    </row>
    <row r="3193" spans="1:25" ht="15" customHeight="1" thickBot="1" x14ac:dyDescent="0.25">
      <c r="A3193" s="40"/>
      <c r="B3193" s="275"/>
      <c r="C3193" s="275"/>
      <c r="D3193" s="275"/>
      <c r="E3193" s="275"/>
      <c r="F3193" s="275"/>
      <c r="G3193" s="275" t="s">
        <v>334</v>
      </c>
      <c r="H3193" s="302">
        <v>4.68</v>
      </c>
      <c r="I3193" s="409"/>
      <c r="J3193" s="409" t="s">
        <v>335</v>
      </c>
      <c r="K3193" s="275"/>
      <c r="L3193" s="302">
        <v>27.18</v>
      </c>
      <c r="O3193" s="40"/>
      <c r="P3193" s="40"/>
      <c r="Q3193" s="40"/>
      <c r="R3193" s="40"/>
      <c r="S3193" s="40"/>
      <c r="T3193" s="40"/>
      <c r="U3193" s="40"/>
      <c r="V3193" s="40"/>
      <c r="W3193" s="40"/>
      <c r="X3193" s="40"/>
      <c r="Y3193" s="40"/>
    </row>
    <row r="3194" spans="1:25" ht="15" customHeight="1" thickTop="1" x14ac:dyDescent="0.2">
      <c r="A3194" s="40"/>
      <c r="B3194" s="289"/>
      <c r="C3194" s="289"/>
      <c r="D3194" s="289"/>
      <c r="E3194" s="289"/>
      <c r="F3194" s="289"/>
      <c r="G3194" s="289"/>
      <c r="H3194" s="289"/>
      <c r="I3194" s="289"/>
      <c r="J3194" s="289"/>
      <c r="K3194" s="289"/>
      <c r="L3194" s="289"/>
      <c r="O3194" s="40"/>
      <c r="P3194" s="40"/>
      <c r="Q3194" s="40"/>
      <c r="R3194" s="40"/>
      <c r="S3194" s="40"/>
      <c r="T3194" s="40"/>
      <c r="U3194" s="40"/>
      <c r="V3194" s="40"/>
      <c r="W3194" s="40"/>
      <c r="X3194" s="40"/>
      <c r="Y3194" s="40"/>
    </row>
    <row r="3195" spans="1:25" ht="15" customHeight="1" x14ac:dyDescent="0.2">
      <c r="A3195" s="40"/>
      <c r="B3195" s="276" t="s">
        <v>2290</v>
      </c>
      <c r="C3195" s="277" t="s">
        <v>28</v>
      </c>
      <c r="D3195" s="276" t="s">
        <v>29</v>
      </c>
      <c r="E3195" s="276" t="s">
        <v>30</v>
      </c>
      <c r="F3195" s="405" t="s">
        <v>318</v>
      </c>
      <c r="G3195" s="405"/>
      <c r="H3195" s="284" t="s">
        <v>31</v>
      </c>
      <c r="I3195" s="277" t="s">
        <v>32</v>
      </c>
      <c r="J3195" s="277" t="s">
        <v>2407</v>
      </c>
      <c r="K3195" s="277" t="s">
        <v>33</v>
      </c>
      <c r="L3195" s="277" t="s">
        <v>35</v>
      </c>
      <c r="O3195" s="40"/>
      <c r="P3195" s="40"/>
      <c r="Q3195" s="40"/>
      <c r="R3195" s="40"/>
      <c r="S3195" s="40"/>
      <c r="T3195" s="40"/>
      <c r="U3195" s="40"/>
      <c r="V3195" s="40"/>
      <c r="W3195" s="40"/>
      <c r="X3195" s="40"/>
      <c r="Y3195" s="40"/>
    </row>
    <row r="3196" spans="1:25" ht="15" customHeight="1" x14ac:dyDescent="0.2">
      <c r="A3196" s="40"/>
      <c r="B3196" s="273" t="s">
        <v>319</v>
      </c>
      <c r="C3196" s="286" t="s">
        <v>204</v>
      </c>
      <c r="D3196" s="273" t="s">
        <v>40</v>
      </c>
      <c r="E3196" s="273" t="s">
        <v>205</v>
      </c>
      <c r="F3196" s="403" t="s">
        <v>338</v>
      </c>
      <c r="G3196" s="403"/>
      <c r="H3196" s="285" t="s">
        <v>44</v>
      </c>
      <c r="I3196" s="288">
        <v>1</v>
      </c>
      <c r="J3196" s="287"/>
      <c r="K3196" s="287">
        <v>16.82</v>
      </c>
      <c r="L3196" s="287">
        <v>16.82</v>
      </c>
      <c r="O3196" s="40"/>
      <c r="P3196" s="40"/>
      <c r="Q3196" s="40"/>
      <c r="R3196" s="40"/>
      <c r="S3196" s="40"/>
      <c r="T3196" s="40"/>
      <c r="U3196" s="40"/>
      <c r="V3196" s="40"/>
      <c r="W3196" s="40"/>
      <c r="X3196" s="40"/>
      <c r="Y3196" s="40"/>
    </row>
    <row r="3197" spans="1:25" ht="15" customHeight="1" x14ac:dyDescent="0.2">
      <c r="A3197" s="40"/>
      <c r="B3197" s="278" t="s">
        <v>321</v>
      </c>
      <c r="C3197" s="291" t="s">
        <v>397</v>
      </c>
      <c r="D3197" s="278" t="s">
        <v>40</v>
      </c>
      <c r="E3197" s="278" t="s">
        <v>398</v>
      </c>
      <c r="F3197" s="407" t="s">
        <v>324</v>
      </c>
      <c r="G3197" s="407"/>
      <c r="H3197" s="290" t="s">
        <v>325</v>
      </c>
      <c r="I3197" s="294">
        <v>0.222</v>
      </c>
      <c r="J3197" s="294">
        <v>0</v>
      </c>
      <c r="K3197" s="292">
        <v>29.9</v>
      </c>
      <c r="L3197" s="292">
        <v>6.63</v>
      </c>
      <c r="O3197" s="40"/>
      <c r="P3197" s="40"/>
      <c r="Q3197" s="40"/>
      <c r="R3197" s="40"/>
      <c r="S3197" s="40"/>
      <c r="T3197" s="40"/>
      <c r="U3197" s="40"/>
      <c r="V3197" s="40"/>
      <c r="W3197" s="40"/>
      <c r="X3197" s="40"/>
      <c r="Y3197" s="40"/>
    </row>
    <row r="3198" spans="1:25" ht="15" customHeight="1" x14ac:dyDescent="0.2">
      <c r="A3198" s="40"/>
      <c r="B3198" s="278" t="s">
        <v>321</v>
      </c>
      <c r="C3198" s="291" t="s">
        <v>395</v>
      </c>
      <c r="D3198" s="278" t="s">
        <v>40</v>
      </c>
      <c r="E3198" s="278" t="s">
        <v>396</v>
      </c>
      <c r="F3198" s="407" t="s">
        <v>324</v>
      </c>
      <c r="G3198" s="407"/>
      <c r="H3198" s="290" t="s">
        <v>325</v>
      </c>
      <c r="I3198" s="294">
        <v>0.222</v>
      </c>
      <c r="J3198" s="294">
        <v>0</v>
      </c>
      <c r="K3198" s="292">
        <v>24.84</v>
      </c>
      <c r="L3198" s="292">
        <v>5.51</v>
      </c>
      <c r="O3198" s="40"/>
      <c r="P3198" s="40"/>
      <c r="Q3198" s="40"/>
      <c r="R3198" s="40"/>
      <c r="S3198" s="40"/>
      <c r="T3198" s="40"/>
      <c r="U3198" s="40"/>
      <c r="V3198" s="40"/>
      <c r="W3198" s="40"/>
      <c r="X3198" s="40"/>
      <c r="Y3198" s="40"/>
    </row>
    <row r="3199" spans="1:25" ht="15" customHeight="1" x14ac:dyDescent="0.2">
      <c r="A3199" s="40"/>
      <c r="B3199" s="274" t="s">
        <v>347</v>
      </c>
      <c r="C3199" s="296" t="s">
        <v>747</v>
      </c>
      <c r="D3199" s="274" t="s">
        <v>40</v>
      </c>
      <c r="E3199" s="274" t="s">
        <v>748</v>
      </c>
      <c r="F3199" s="404" t="s">
        <v>348</v>
      </c>
      <c r="G3199" s="404"/>
      <c r="H3199" s="295" t="s">
        <v>44</v>
      </c>
      <c r="I3199" s="298">
        <v>1</v>
      </c>
      <c r="J3199" s="298">
        <v>0</v>
      </c>
      <c r="K3199" s="297">
        <v>4.68</v>
      </c>
      <c r="L3199" s="297">
        <v>4.68</v>
      </c>
      <c r="O3199" s="40"/>
      <c r="P3199" s="40"/>
      <c r="Q3199" s="40"/>
      <c r="R3199" s="40"/>
      <c r="S3199" s="40"/>
      <c r="T3199" s="40"/>
      <c r="U3199" s="40"/>
      <c r="V3199" s="40"/>
      <c r="W3199" s="40"/>
      <c r="X3199" s="40"/>
      <c r="Y3199" s="40"/>
    </row>
    <row r="3200" spans="1:25" ht="15" customHeight="1" x14ac:dyDescent="0.2">
      <c r="A3200" s="40"/>
      <c r="B3200" s="275"/>
      <c r="C3200" s="275"/>
      <c r="D3200" s="275"/>
      <c r="E3200" s="275"/>
      <c r="F3200" s="275"/>
      <c r="G3200" s="275" t="s">
        <v>331</v>
      </c>
      <c r="H3200" s="302">
        <v>9.5500000000000007</v>
      </c>
      <c r="I3200" s="275" t="s">
        <v>332</v>
      </c>
      <c r="J3200" s="302">
        <v>0</v>
      </c>
      <c r="K3200" s="275" t="s">
        <v>333</v>
      </c>
      <c r="L3200" s="302">
        <v>9.5500000000000007</v>
      </c>
      <c r="O3200" s="40"/>
      <c r="P3200" s="40"/>
      <c r="Q3200" s="40"/>
      <c r="R3200" s="40"/>
      <c r="S3200" s="40"/>
      <c r="T3200" s="40"/>
      <c r="U3200" s="40"/>
      <c r="V3200" s="40"/>
      <c r="W3200" s="40"/>
      <c r="X3200" s="40"/>
      <c r="Y3200" s="40"/>
    </row>
    <row r="3201" spans="1:25" ht="15" customHeight="1" thickBot="1" x14ac:dyDescent="0.25">
      <c r="A3201" s="40"/>
      <c r="B3201" s="275"/>
      <c r="C3201" s="275"/>
      <c r="D3201" s="275"/>
      <c r="E3201" s="275"/>
      <c r="F3201" s="275"/>
      <c r="G3201" s="275" t="s">
        <v>334</v>
      </c>
      <c r="H3201" s="302">
        <v>3.5</v>
      </c>
      <c r="I3201" s="409"/>
      <c r="J3201" s="409" t="s">
        <v>335</v>
      </c>
      <c r="K3201" s="275"/>
      <c r="L3201" s="302">
        <v>20.32</v>
      </c>
      <c r="O3201" s="40"/>
      <c r="P3201" s="40"/>
      <c r="Q3201" s="40"/>
      <c r="R3201" s="40"/>
      <c r="S3201" s="40"/>
      <c r="T3201" s="40"/>
      <c r="U3201" s="40"/>
      <c r="V3201" s="40"/>
      <c r="W3201" s="40"/>
      <c r="X3201" s="40"/>
      <c r="Y3201" s="40"/>
    </row>
    <row r="3202" spans="1:25" ht="15" customHeight="1" thickTop="1" x14ac:dyDescent="0.2">
      <c r="A3202" s="40"/>
      <c r="B3202" s="289"/>
      <c r="C3202" s="289"/>
      <c r="D3202" s="289"/>
      <c r="E3202" s="289"/>
      <c r="F3202" s="289"/>
      <c r="G3202" s="289"/>
      <c r="H3202" s="289"/>
      <c r="I3202" s="289"/>
      <c r="J3202" s="289"/>
      <c r="K3202" s="289"/>
      <c r="L3202" s="289"/>
      <c r="O3202" s="40"/>
      <c r="P3202" s="40"/>
      <c r="Q3202" s="40"/>
      <c r="R3202" s="40"/>
      <c r="S3202" s="40"/>
      <c r="T3202" s="40"/>
      <c r="U3202" s="40"/>
      <c r="V3202" s="40"/>
      <c r="W3202" s="40"/>
      <c r="X3202" s="40"/>
      <c r="Y3202" s="40"/>
    </row>
    <row r="3203" spans="1:25" ht="15" customHeight="1" x14ac:dyDescent="0.2">
      <c r="A3203" s="40"/>
      <c r="B3203" s="276" t="s">
        <v>2291</v>
      </c>
      <c r="C3203" s="277" t="s">
        <v>28</v>
      </c>
      <c r="D3203" s="276" t="s">
        <v>29</v>
      </c>
      <c r="E3203" s="276" t="s">
        <v>30</v>
      </c>
      <c r="F3203" s="405" t="s">
        <v>318</v>
      </c>
      <c r="G3203" s="405"/>
      <c r="H3203" s="284" t="s">
        <v>31</v>
      </c>
      <c r="I3203" s="277" t="s">
        <v>32</v>
      </c>
      <c r="J3203" s="277" t="s">
        <v>2407</v>
      </c>
      <c r="K3203" s="277" t="s">
        <v>33</v>
      </c>
      <c r="L3203" s="277" t="s">
        <v>35</v>
      </c>
      <c r="O3203" s="40"/>
      <c r="P3203" s="40"/>
      <c r="Q3203" s="40"/>
      <c r="R3203" s="40"/>
      <c r="S3203" s="40"/>
      <c r="T3203" s="40"/>
      <c r="U3203" s="40"/>
      <c r="V3203" s="40"/>
      <c r="W3203" s="40"/>
      <c r="X3203" s="40"/>
      <c r="Y3203" s="40"/>
    </row>
    <row r="3204" spans="1:25" ht="15" customHeight="1" x14ac:dyDescent="0.2">
      <c r="A3204" s="40"/>
      <c r="B3204" s="273" t="s">
        <v>319</v>
      </c>
      <c r="C3204" s="286" t="s">
        <v>1593</v>
      </c>
      <c r="D3204" s="273" t="s">
        <v>40</v>
      </c>
      <c r="E3204" s="273" t="s">
        <v>1594</v>
      </c>
      <c r="F3204" s="403" t="s">
        <v>338</v>
      </c>
      <c r="G3204" s="403"/>
      <c r="H3204" s="285" t="s">
        <v>44</v>
      </c>
      <c r="I3204" s="288">
        <v>1</v>
      </c>
      <c r="J3204" s="287"/>
      <c r="K3204" s="287">
        <v>18.239999999999998</v>
      </c>
      <c r="L3204" s="287">
        <v>18.239999999999998</v>
      </c>
      <c r="O3204" s="40"/>
      <c r="P3204" s="40"/>
      <c r="Q3204" s="40"/>
      <c r="R3204" s="40"/>
      <c r="S3204" s="40"/>
      <c r="T3204" s="40"/>
      <c r="U3204" s="40"/>
      <c r="V3204" s="40"/>
      <c r="W3204" s="40"/>
      <c r="X3204" s="40"/>
      <c r="Y3204" s="40"/>
    </row>
    <row r="3205" spans="1:25" ht="15" customHeight="1" x14ac:dyDescent="0.2">
      <c r="A3205" s="40"/>
      <c r="B3205" s="278" t="s">
        <v>321</v>
      </c>
      <c r="C3205" s="291" t="s">
        <v>395</v>
      </c>
      <c r="D3205" s="278" t="s">
        <v>40</v>
      </c>
      <c r="E3205" s="278" t="s">
        <v>396</v>
      </c>
      <c r="F3205" s="407" t="s">
        <v>324</v>
      </c>
      <c r="G3205" s="407"/>
      <c r="H3205" s="290" t="s">
        <v>325</v>
      </c>
      <c r="I3205" s="294">
        <v>0.29099999999999998</v>
      </c>
      <c r="J3205" s="294">
        <v>0</v>
      </c>
      <c r="K3205" s="292">
        <v>24.84</v>
      </c>
      <c r="L3205" s="292">
        <v>7.22</v>
      </c>
      <c r="O3205" s="40"/>
      <c r="P3205" s="40"/>
      <c r="Q3205" s="40"/>
      <c r="R3205" s="40"/>
      <c r="S3205" s="40"/>
      <c r="T3205" s="40"/>
      <c r="U3205" s="40"/>
      <c r="V3205" s="40"/>
      <c r="W3205" s="40"/>
      <c r="X3205" s="40"/>
      <c r="Y3205" s="40"/>
    </row>
    <row r="3206" spans="1:25" ht="15" customHeight="1" x14ac:dyDescent="0.2">
      <c r="A3206" s="40"/>
      <c r="B3206" s="278" t="s">
        <v>321</v>
      </c>
      <c r="C3206" s="291" t="s">
        <v>743</v>
      </c>
      <c r="D3206" s="278" t="s">
        <v>40</v>
      </c>
      <c r="E3206" s="278" t="s">
        <v>744</v>
      </c>
      <c r="F3206" s="407" t="s">
        <v>324</v>
      </c>
      <c r="G3206" s="407"/>
      <c r="H3206" s="290" t="s">
        <v>59</v>
      </c>
      <c r="I3206" s="294">
        <v>8.9999999999999998E-4</v>
      </c>
      <c r="J3206" s="294">
        <v>0</v>
      </c>
      <c r="K3206" s="292">
        <v>712.09</v>
      </c>
      <c r="L3206" s="292">
        <v>0.64</v>
      </c>
      <c r="O3206" s="40"/>
      <c r="P3206" s="40"/>
      <c r="Q3206" s="40"/>
      <c r="R3206" s="40"/>
      <c r="S3206" s="40"/>
      <c r="T3206" s="40"/>
      <c r="U3206" s="40"/>
      <c r="V3206" s="40"/>
      <c r="W3206" s="40"/>
      <c r="X3206" s="40"/>
      <c r="Y3206" s="40"/>
    </row>
    <row r="3207" spans="1:25" ht="15" customHeight="1" x14ac:dyDescent="0.2">
      <c r="A3207" s="40"/>
      <c r="B3207" s="278" t="s">
        <v>321</v>
      </c>
      <c r="C3207" s="291" t="s">
        <v>397</v>
      </c>
      <c r="D3207" s="278" t="s">
        <v>40</v>
      </c>
      <c r="E3207" s="278" t="s">
        <v>398</v>
      </c>
      <c r="F3207" s="407" t="s">
        <v>324</v>
      </c>
      <c r="G3207" s="407"/>
      <c r="H3207" s="290" t="s">
        <v>325</v>
      </c>
      <c r="I3207" s="294">
        <v>0.29099999999999998</v>
      </c>
      <c r="J3207" s="294">
        <v>0</v>
      </c>
      <c r="K3207" s="292">
        <v>29.9</v>
      </c>
      <c r="L3207" s="292">
        <v>8.6999999999999993</v>
      </c>
      <c r="O3207" s="40"/>
      <c r="P3207" s="40"/>
      <c r="Q3207" s="40"/>
      <c r="R3207" s="40"/>
      <c r="S3207" s="40"/>
      <c r="T3207" s="40"/>
      <c r="U3207" s="40"/>
      <c r="V3207" s="40"/>
      <c r="W3207" s="40"/>
      <c r="X3207" s="40"/>
      <c r="Y3207" s="40"/>
    </row>
    <row r="3208" spans="1:25" ht="15" customHeight="1" x14ac:dyDescent="0.2">
      <c r="A3208" s="40"/>
      <c r="B3208" s="274" t="s">
        <v>347</v>
      </c>
      <c r="C3208" s="296" t="s">
        <v>1768</v>
      </c>
      <c r="D3208" s="274" t="s">
        <v>40</v>
      </c>
      <c r="E3208" s="274" t="s">
        <v>1769</v>
      </c>
      <c r="F3208" s="404" t="s">
        <v>348</v>
      </c>
      <c r="G3208" s="404"/>
      <c r="H3208" s="295" t="s">
        <v>44</v>
      </c>
      <c r="I3208" s="298">
        <v>1</v>
      </c>
      <c r="J3208" s="298">
        <v>0</v>
      </c>
      <c r="K3208" s="297">
        <v>1.68</v>
      </c>
      <c r="L3208" s="297">
        <v>1.68</v>
      </c>
      <c r="O3208" s="40"/>
      <c r="P3208" s="40"/>
      <c r="Q3208" s="40"/>
      <c r="R3208" s="40"/>
      <c r="S3208" s="40"/>
      <c r="T3208" s="40"/>
      <c r="U3208" s="40"/>
      <c r="V3208" s="40"/>
      <c r="W3208" s="40"/>
      <c r="X3208" s="40"/>
      <c r="Y3208" s="40"/>
    </row>
    <row r="3209" spans="1:25" ht="15" customHeight="1" x14ac:dyDescent="0.2">
      <c r="A3209" s="40"/>
      <c r="B3209" s="275"/>
      <c r="C3209" s="275"/>
      <c r="D3209" s="275"/>
      <c r="E3209" s="275"/>
      <c r="F3209" s="275"/>
      <c r="G3209" s="275" t="s">
        <v>331</v>
      </c>
      <c r="H3209" s="302">
        <v>12.65</v>
      </c>
      <c r="I3209" s="275" t="s">
        <v>332</v>
      </c>
      <c r="J3209" s="302">
        <v>0</v>
      </c>
      <c r="K3209" s="275" t="s">
        <v>333</v>
      </c>
      <c r="L3209" s="302">
        <v>12.65</v>
      </c>
      <c r="O3209" s="40"/>
      <c r="P3209" s="40"/>
      <c r="Q3209" s="40"/>
      <c r="R3209" s="40"/>
      <c r="S3209" s="40"/>
      <c r="T3209" s="40"/>
      <c r="U3209" s="40"/>
      <c r="V3209" s="40"/>
      <c r="W3209" s="40"/>
      <c r="X3209" s="40"/>
      <c r="Y3209" s="40"/>
    </row>
    <row r="3210" spans="1:25" ht="15" customHeight="1" thickBot="1" x14ac:dyDescent="0.25">
      <c r="A3210" s="40"/>
      <c r="B3210" s="275"/>
      <c r="C3210" s="275"/>
      <c r="D3210" s="275"/>
      <c r="E3210" s="275"/>
      <c r="F3210" s="275"/>
      <c r="G3210" s="275" t="s">
        <v>334</v>
      </c>
      <c r="H3210" s="302">
        <v>3.79</v>
      </c>
      <c r="I3210" s="409"/>
      <c r="J3210" s="409" t="s">
        <v>335</v>
      </c>
      <c r="K3210" s="275"/>
      <c r="L3210" s="302">
        <v>22.03</v>
      </c>
      <c r="O3210" s="40"/>
      <c r="P3210" s="40"/>
      <c r="Q3210" s="40"/>
      <c r="R3210" s="40"/>
      <c r="S3210" s="40"/>
      <c r="T3210" s="40"/>
      <c r="U3210" s="40"/>
      <c r="V3210" s="40"/>
      <c r="W3210" s="40"/>
      <c r="X3210" s="40"/>
      <c r="Y3210" s="40"/>
    </row>
    <row r="3211" spans="1:25" ht="15" customHeight="1" thickTop="1" x14ac:dyDescent="0.2">
      <c r="A3211" s="40"/>
      <c r="B3211" s="289"/>
      <c r="C3211" s="289"/>
      <c r="D3211" s="289"/>
      <c r="E3211" s="289"/>
      <c r="F3211" s="289"/>
      <c r="G3211" s="289"/>
      <c r="H3211" s="289"/>
      <c r="I3211" s="289"/>
      <c r="J3211" s="289"/>
      <c r="K3211" s="289"/>
      <c r="L3211" s="289"/>
      <c r="O3211" s="40"/>
      <c r="P3211" s="40"/>
      <c r="Q3211" s="40"/>
      <c r="R3211" s="40"/>
      <c r="S3211" s="40"/>
      <c r="T3211" s="40"/>
      <c r="U3211" s="40"/>
      <c r="V3211" s="40"/>
      <c r="W3211" s="40"/>
      <c r="X3211" s="40"/>
      <c r="Y3211" s="40"/>
    </row>
    <row r="3212" spans="1:25" ht="15" customHeight="1" x14ac:dyDescent="0.2">
      <c r="A3212" s="40"/>
      <c r="B3212" s="276" t="s">
        <v>2292</v>
      </c>
      <c r="C3212" s="277" t="s">
        <v>28</v>
      </c>
      <c r="D3212" s="276" t="s">
        <v>29</v>
      </c>
      <c r="E3212" s="276" t="s">
        <v>30</v>
      </c>
      <c r="F3212" s="405" t="s">
        <v>318</v>
      </c>
      <c r="G3212" s="405"/>
      <c r="H3212" s="284" t="s">
        <v>31</v>
      </c>
      <c r="I3212" s="277" t="s">
        <v>32</v>
      </c>
      <c r="J3212" s="277" t="s">
        <v>2407</v>
      </c>
      <c r="K3212" s="277" t="s">
        <v>33</v>
      </c>
      <c r="L3212" s="277" t="s">
        <v>35</v>
      </c>
      <c r="O3212" s="40"/>
      <c r="P3212" s="40"/>
      <c r="Q3212" s="40"/>
      <c r="R3212" s="40"/>
      <c r="S3212" s="40"/>
      <c r="T3212" s="40"/>
      <c r="U3212" s="40"/>
      <c r="V3212" s="40"/>
      <c r="W3212" s="40"/>
      <c r="X3212" s="40"/>
      <c r="Y3212" s="40"/>
    </row>
    <row r="3213" spans="1:25" ht="15" customHeight="1" x14ac:dyDescent="0.2">
      <c r="A3213" s="40"/>
      <c r="B3213" s="273" t="s">
        <v>319</v>
      </c>
      <c r="C3213" s="286" t="s">
        <v>2352</v>
      </c>
      <c r="D3213" s="273" t="s">
        <v>40</v>
      </c>
      <c r="E3213" s="273" t="s">
        <v>2353</v>
      </c>
      <c r="F3213" s="403" t="s">
        <v>338</v>
      </c>
      <c r="G3213" s="403"/>
      <c r="H3213" s="285" t="s">
        <v>44</v>
      </c>
      <c r="I3213" s="288">
        <v>1</v>
      </c>
      <c r="J3213" s="287"/>
      <c r="K3213" s="287">
        <v>25.15</v>
      </c>
      <c r="L3213" s="287">
        <v>25.15</v>
      </c>
      <c r="O3213" s="40"/>
      <c r="P3213" s="40"/>
      <c r="Q3213" s="40"/>
      <c r="R3213" s="40"/>
      <c r="S3213" s="40"/>
      <c r="T3213" s="40"/>
      <c r="U3213" s="40"/>
      <c r="V3213" s="40"/>
      <c r="W3213" s="40"/>
      <c r="X3213" s="40"/>
      <c r="Y3213" s="40"/>
    </row>
    <row r="3214" spans="1:25" ht="15" customHeight="1" x14ac:dyDescent="0.2">
      <c r="A3214" s="40"/>
      <c r="B3214" s="278" t="s">
        <v>321</v>
      </c>
      <c r="C3214" s="291" t="s">
        <v>397</v>
      </c>
      <c r="D3214" s="278" t="s">
        <v>40</v>
      </c>
      <c r="E3214" s="278" t="s">
        <v>398</v>
      </c>
      <c r="F3214" s="407" t="s">
        <v>324</v>
      </c>
      <c r="G3214" s="407"/>
      <c r="H3214" s="290" t="s">
        <v>325</v>
      </c>
      <c r="I3214" s="294">
        <v>0.36499999999999999</v>
      </c>
      <c r="J3214" s="294">
        <v>0</v>
      </c>
      <c r="K3214" s="292">
        <v>29.9</v>
      </c>
      <c r="L3214" s="292">
        <v>10.91</v>
      </c>
      <c r="O3214" s="40"/>
      <c r="P3214" s="40"/>
      <c r="Q3214" s="40"/>
      <c r="R3214" s="40"/>
      <c r="S3214" s="40"/>
      <c r="T3214" s="40"/>
      <c r="U3214" s="40"/>
      <c r="V3214" s="40"/>
      <c r="W3214" s="40"/>
      <c r="X3214" s="40"/>
      <c r="Y3214" s="40"/>
    </row>
    <row r="3215" spans="1:25" ht="15" customHeight="1" x14ac:dyDescent="0.2">
      <c r="A3215" s="40"/>
      <c r="B3215" s="278" t="s">
        <v>321</v>
      </c>
      <c r="C3215" s="291" t="s">
        <v>395</v>
      </c>
      <c r="D3215" s="278" t="s">
        <v>40</v>
      </c>
      <c r="E3215" s="278" t="s">
        <v>396</v>
      </c>
      <c r="F3215" s="407" t="s">
        <v>324</v>
      </c>
      <c r="G3215" s="407"/>
      <c r="H3215" s="290" t="s">
        <v>325</v>
      </c>
      <c r="I3215" s="294">
        <v>0.36499999999999999</v>
      </c>
      <c r="J3215" s="294">
        <v>0</v>
      </c>
      <c r="K3215" s="292">
        <v>24.84</v>
      </c>
      <c r="L3215" s="292">
        <v>9.06</v>
      </c>
      <c r="O3215" s="40"/>
      <c r="P3215" s="40"/>
      <c r="Q3215" s="40"/>
      <c r="R3215" s="40"/>
      <c r="S3215" s="40"/>
      <c r="T3215" s="40"/>
      <c r="U3215" s="40"/>
      <c r="V3215" s="40"/>
      <c r="W3215" s="40"/>
      <c r="X3215" s="40"/>
      <c r="Y3215" s="40"/>
    </row>
    <row r="3216" spans="1:25" ht="15" customHeight="1" x14ac:dyDescent="0.2">
      <c r="A3216" s="40"/>
      <c r="B3216" s="274" t="s">
        <v>347</v>
      </c>
      <c r="C3216" s="296" t="s">
        <v>2613</v>
      </c>
      <c r="D3216" s="274" t="s">
        <v>40</v>
      </c>
      <c r="E3216" s="274" t="s">
        <v>2614</v>
      </c>
      <c r="F3216" s="404" t="s">
        <v>348</v>
      </c>
      <c r="G3216" s="404"/>
      <c r="H3216" s="295" t="s">
        <v>44</v>
      </c>
      <c r="I3216" s="298">
        <v>1</v>
      </c>
      <c r="J3216" s="298">
        <v>0</v>
      </c>
      <c r="K3216" s="297">
        <v>5.18</v>
      </c>
      <c r="L3216" s="297">
        <v>5.18</v>
      </c>
      <c r="O3216" s="40"/>
      <c r="P3216" s="40"/>
      <c r="Q3216" s="40"/>
      <c r="R3216" s="40"/>
      <c r="S3216" s="40"/>
      <c r="T3216" s="40"/>
      <c r="U3216" s="40"/>
      <c r="V3216" s="40"/>
      <c r="W3216" s="40"/>
      <c r="X3216" s="40"/>
      <c r="Y3216" s="40"/>
    </row>
    <row r="3217" spans="1:25" ht="15" customHeight="1" x14ac:dyDescent="0.2">
      <c r="A3217" s="40"/>
      <c r="B3217" s="275"/>
      <c r="C3217" s="275"/>
      <c r="D3217" s="275"/>
      <c r="E3217" s="275"/>
      <c r="F3217" s="275"/>
      <c r="G3217" s="275" t="s">
        <v>331</v>
      </c>
      <c r="H3217" s="302">
        <v>15.71</v>
      </c>
      <c r="I3217" s="275" t="s">
        <v>332</v>
      </c>
      <c r="J3217" s="302">
        <v>0</v>
      </c>
      <c r="K3217" s="275" t="s">
        <v>333</v>
      </c>
      <c r="L3217" s="302">
        <v>15.71</v>
      </c>
      <c r="O3217" s="40"/>
      <c r="P3217" s="40"/>
      <c r="Q3217" s="40"/>
      <c r="R3217" s="40"/>
      <c r="S3217" s="40"/>
      <c r="T3217" s="40"/>
      <c r="U3217" s="40"/>
      <c r="V3217" s="40"/>
      <c r="W3217" s="40"/>
      <c r="X3217" s="40"/>
      <c r="Y3217" s="40"/>
    </row>
    <row r="3218" spans="1:25" ht="15" customHeight="1" thickBot="1" x14ac:dyDescent="0.25">
      <c r="A3218" s="40"/>
      <c r="B3218" s="275"/>
      <c r="C3218" s="275"/>
      <c r="D3218" s="275"/>
      <c r="E3218" s="275"/>
      <c r="F3218" s="275"/>
      <c r="G3218" s="275" t="s">
        <v>334</v>
      </c>
      <c r="H3218" s="302">
        <v>5.23</v>
      </c>
      <c r="I3218" s="409"/>
      <c r="J3218" s="409" t="s">
        <v>335</v>
      </c>
      <c r="K3218" s="275"/>
      <c r="L3218" s="302">
        <v>30.38</v>
      </c>
      <c r="O3218" s="40"/>
      <c r="P3218" s="40"/>
      <c r="Q3218" s="40"/>
      <c r="R3218" s="40"/>
      <c r="S3218" s="40"/>
      <c r="T3218" s="40"/>
      <c r="U3218" s="40"/>
      <c r="V3218" s="40"/>
      <c r="W3218" s="40"/>
      <c r="X3218" s="40"/>
      <c r="Y3218" s="40"/>
    </row>
    <row r="3219" spans="1:25" ht="15" customHeight="1" thickTop="1" x14ac:dyDescent="0.2">
      <c r="A3219" s="40"/>
      <c r="B3219" s="289"/>
      <c r="C3219" s="289"/>
      <c r="D3219" s="289"/>
      <c r="E3219" s="289"/>
      <c r="F3219" s="289"/>
      <c r="G3219" s="289"/>
      <c r="H3219" s="289"/>
      <c r="I3219" s="289"/>
      <c r="J3219" s="289"/>
      <c r="K3219" s="289"/>
      <c r="L3219" s="289"/>
      <c r="O3219" s="40"/>
      <c r="P3219" s="40"/>
      <c r="Q3219" s="40"/>
      <c r="R3219" s="40"/>
      <c r="S3219" s="40"/>
      <c r="T3219" s="40"/>
      <c r="U3219" s="40"/>
      <c r="V3219" s="40"/>
      <c r="W3219" s="40"/>
      <c r="X3219" s="40"/>
      <c r="Y3219" s="40"/>
    </row>
    <row r="3220" spans="1:25" ht="15" customHeight="1" x14ac:dyDescent="0.2">
      <c r="A3220" s="40"/>
      <c r="B3220" s="276" t="s">
        <v>2293</v>
      </c>
      <c r="C3220" s="277" t="s">
        <v>28</v>
      </c>
      <c r="D3220" s="276" t="s">
        <v>29</v>
      </c>
      <c r="E3220" s="276" t="s">
        <v>30</v>
      </c>
      <c r="F3220" s="405" t="s">
        <v>318</v>
      </c>
      <c r="G3220" s="405"/>
      <c r="H3220" s="284" t="s">
        <v>31</v>
      </c>
      <c r="I3220" s="277" t="s">
        <v>32</v>
      </c>
      <c r="J3220" s="277" t="s">
        <v>33</v>
      </c>
      <c r="K3220" s="277" t="s">
        <v>35</v>
      </c>
      <c r="L3220" s="281"/>
      <c r="O3220" s="40"/>
      <c r="P3220" s="40"/>
      <c r="Q3220" s="40"/>
      <c r="R3220" s="40"/>
      <c r="S3220" s="40"/>
      <c r="T3220" s="40"/>
      <c r="U3220" s="40"/>
      <c r="V3220" s="40"/>
      <c r="W3220" s="40"/>
      <c r="X3220" s="40"/>
      <c r="Y3220" s="40"/>
    </row>
    <row r="3221" spans="1:25" ht="15" customHeight="1" x14ac:dyDescent="0.2">
      <c r="A3221" s="40"/>
      <c r="B3221" s="273" t="s">
        <v>319</v>
      </c>
      <c r="C3221" s="286" t="s">
        <v>3565</v>
      </c>
      <c r="D3221" s="273" t="s">
        <v>143</v>
      </c>
      <c r="E3221" s="273" t="s">
        <v>3566</v>
      </c>
      <c r="F3221" s="403" t="s">
        <v>4045</v>
      </c>
      <c r="G3221" s="403"/>
      <c r="H3221" s="285" t="s">
        <v>165</v>
      </c>
      <c r="I3221" s="288">
        <v>1</v>
      </c>
      <c r="J3221" s="287">
        <v>0.41</v>
      </c>
      <c r="K3221" s="287">
        <v>0.41</v>
      </c>
      <c r="L3221" s="281"/>
      <c r="O3221" s="40"/>
      <c r="P3221" s="40"/>
      <c r="Q3221" s="40"/>
      <c r="R3221" s="40"/>
      <c r="S3221" s="40"/>
      <c r="T3221" s="40"/>
      <c r="U3221" s="40"/>
      <c r="V3221" s="40"/>
      <c r="W3221" s="40"/>
      <c r="X3221" s="40"/>
      <c r="Y3221" s="40"/>
    </row>
    <row r="3222" spans="1:25" ht="15" customHeight="1" x14ac:dyDescent="0.2">
      <c r="A3222" s="40"/>
      <c r="B3222" s="276" t="s">
        <v>27</v>
      </c>
      <c r="C3222" s="277" t="s">
        <v>28</v>
      </c>
      <c r="D3222" s="276" t="s">
        <v>29</v>
      </c>
      <c r="E3222" s="276" t="s">
        <v>30</v>
      </c>
      <c r="F3222" s="405" t="s">
        <v>318</v>
      </c>
      <c r="G3222" s="406"/>
      <c r="H3222" s="284" t="s">
        <v>31</v>
      </c>
      <c r="I3222" s="277" t="s">
        <v>32</v>
      </c>
      <c r="J3222" s="277" t="s">
        <v>33</v>
      </c>
      <c r="K3222" s="277" t="s">
        <v>35</v>
      </c>
      <c r="L3222" s="281"/>
      <c r="O3222" s="40"/>
      <c r="P3222" s="40"/>
      <c r="Q3222" s="40"/>
      <c r="R3222" s="40"/>
      <c r="S3222" s="40"/>
      <c r="T3222" s="40"/>
      <c r="U3222" s="40"/>
      <c r="V3222" s="40"/>
      <c r="W3222" s="40"/>
      <c r="X3222" s="40"/>
      <c r="Y3222" s="40"/>
    </row>
    <row r="3223" spans="1:25" ht="15" customHeight="1" x14ac:dyDescent="0.2">
      <c r="A3223" s="40"/>
      <c r="B3223" s="274" t="s">
        <v>347</v>
      </c>
      <c r="C3223" s="296" t="s">
        <v>4046</v>
      </c>
      <c r="D3223" s="274" t="s">
        <v>143</v>
      </c>
      <c r="E3223" s="274" t="s">
        <v>4047</v>
      </c>
      <c r="F3223" s="404" t="s">
        <v>348</v>
      </c>
      <c r="G3223" s="404"/>
      <c r="H3223" s="295" t="s">
        <v>165</v>
      </c>
      <c r="I3223" s="298">
        <v>1</v>
      </c>
      <c r="J3223" s="297" t="s">
        <v>2137</v>
      </c>
      <c r="K3223" s="280" t="s">
        <v>2137</v>
      </c>
      <c r="L3223" s="281"/>
      <c r="O3223" s="40"/>
      <c r="P3223" s="40"/>
      <c r="Q3223" s="40"/>
      <c r="R3223" s="40"/>
      <c r="S3223" s="40"/>
      <c r="T3223" s="40"/>
      <c r="U3223" s="40"/>
      <c r="V3223" s="40"/>
      <c r="W3223" s="40"/>
      <c r="X3223" s="40"/>
      <c r="Y3223" s="40"/>
    </row>
    <row r="3224" spans="1:25" ht="15" customHeight="1" x14ac:dyDescent="0.2">
      <c r="A3224" s="40"/>
      <c r="B3224" s="274" t="s">
        <v>347</v>
      </c>
      <c r="C3224" s="296" t="s">
        <v>4040</v>
      </c>
      <c r="D3224" s="274" t="s">
        <v>143</v>
      </c>
      <c r="E3224" s="274" t="s">
        <v>2566</v>
      </c>
      <c r="F3224" s="404" t="s">
        <v>586</v>
      </c>
      <c r="G3224" s="404"/>
      <c r="H3224" s="295" t="s">
        <v>578</v>
      </c>
      <c r="I3224" s="298">
        <v>0.01</v>
      </c>
      <c r="J3224" s="297" t="s">
        <v>3640</v>
      </c>
      <c r="K3224" s="280" t="s">
        <v>2165</v>
      </c>
      <c r="L3224" s="281"/>
      <c r="O3224" s="40"/>
      <c r="P3224" s="40"/>
      <c r="Q3224" s="40"/>
      <c r="R3224" s="40"/>
      <c r="S3224" s="40"/>
      <c r="T3224" s="40"/>
      <c r="U3224" s="40"/>
      <c r="V3224" s="40"/>
      <c r="W3224" s="40"/>
      <c r="X3224" s="40"/>
      <c r="Y3224" s="40"/>
    </row>
    <row r="3225" spans="1:25" ht="15" customHeight="1" x14ac:dyDescent="0.2">
      <c r="A3225" s="40"/>
      <c r="B3225" s="274" t="s">
        <v>347</v>
      </c>
      <c r="C3225" s="296" t="s">
        <v>3615</v>
      </c>
      <c r="D3225" s="274" t="s">
        <v>143</v>
      </c>
      <c r="E3225" s="274" t="s">
        <v>2418</v>
      </c>
      <c r="F3225" s="404" t="s">
        <v>586</v>
      </c>
      <c r="G3225" s="404"/>
      <c r="H3225" s="295" t="s">
        <v>578</v>
      </c>
      <c r="I3225" s="298">
        <v>0.01</v>
      </c>
      <c r="J3225" s="297" t="s">
        <v>2419</v>
      </c>
      <c r="K3225" s="280" t="s">
        <v>2146</v>
      </c>
      <c r="L3225" s="281"/>
      <c r="O3225" s="40"/>
      <c r="P3225" s="40"/>
      <c r="Q3225" s="40"/>
      <c r="R3225" s="40"/>
      <c r="S3225" s="40"/>
      <c r="T3225" s="40"/>
      <c r="U3225" s="40"/>
      <c r="V3225" s="40"/>
      <c r="W3225" s="40"/>
      <c r="X3225" s="40"/>
      <c r="Y3225" s="40"/>
    </row>
    <row r="3226" spans="1:25" ht="15" customHeight="1" x14ac:dyDescent="0.2">
      <c r="A3226" s="40"/>
      <c r="B3226" s="278" t="s">
        <v>319</v>
      </c>
      <c r="C3226" s="291" t="s">
        <v>575</v>
      </c>
      <c r="D3226" s="278" t="s">
        <v>143</v>
      </c>
      <c r="E3226" s="278" t="s">
        <v>576</v>
      </c>
      <c r="F3226" s="407" t="s">
        <v>577</v>
      </c>
      <c r="G3226" s="407"/>
      <c r="H3226" s="290" t="s">
        <v>578</v>
      </c>
      <c r="I3226" s="294">
        <v>0.01</v>
      </c>
      <c r="J3226" s="292" t="s">
        <v>3684</v>
      </c>
      <c r="K3226" s="293" t="s">
        <v>2125</v>
      </c>
      <c r="L3226" s="281"/>
      <c r="O3226" s="40"/>
      <c r="P3226" s="40"/>
      <c r="Q3226" s="40"/>
      <c r="R3226" s="40"/>
      <c r="S3226" s="40"/>
      <c r="T3226" s="40"/>
      <c r="U3226" s="40"/>
      <c r="V3226" s="40"/>
      <c r="W3226" s="40"/>
      <c r="X3226" s="40"/>
      <c r="Y3226" s="40"/>
    </row>
    <row r="3227" spans="1:25" ht="15" customHeight="1" x14ac:dyDescent="0.2">
      <c r="A3227" s="40"/>
      <c r="B3227" s="278" t="s">
        <v>319</v>
      </c>
      <c r="C3227" s="291" t="s">
        <v>681</v>
      </c>
      <c r="D3227" s="278" t="s">
        <v>143</v>
      </c>
      <c r="E3227" s="278" t="s">
        <v>682</v>
      </c>
      <c r="F3227" s="407" t="s">
        <v>577</v>
      </c>
      <c r="G3227" s="407"/>
      <c r="H3227" s="290" t="s">
        <v>578</v>
      </c>
      <c r="I3227" s="294">
        <v>0.01</v>
      </c>
      <c r="J3227" s="292" t="s">
        <v>2131</v>
      </c>
      <c r="K3227" s="293" t="s">
        <v>2125</v>
      </c>
      <c r="L3227" s="281"/>
      <c r="O3227" s="40"/>
      <c r="P3227" s="40"/>
      <c r="Q3227" s="40"/>
      <c r="R3227" s="40"/>
      <c r="S3227" s="40"/>
      <c r="T3227" s="40"/>
      <c r="U3227" s="40"/>
      <c r="V3227" s="40"/>
      <c r="W3227" s="40"/>
      <c r="X3227" s="40"/>
      <c r="Y3227" s="40"/>
    </row>
    <row r="3228" spans="1:25" ht="15" customHeight="1" x14ac:dyDescent="0.2">
      <c r="A3228" s="40"/>
      <c r="B3228" s="408" t="s">
        <v>2416</v>
      </c>
      <c r="C3228" s="406"/>
      <c r="D3228" s="406"/>
      <c r="E3228" s="406"/>
      <c r="F3228" s="406"/>
      <c r="G3228" s="406"/>
      <c r="H3228" s="406"/>
      <c r="I3228" s="406"/>
      <c r="J3228" s="406"/>
      <c r="K3228" s="406"/>
      <c r="L3228" s="281"/>
      <c r="O3228" s="40"/>
      <c r="P3228" s="40"/>
      <c r="Q3228" s="40"/>
      <c r="R3228" s="40"/>
      <c r="S3228" s="40"/>
      <c r="T3228" s="40"/>
      <c r="U3228" s="40"/>
      <c r="V3228" s="40"/>
      <c r="W3228" s="40"/>
      <c r="X3228" s="40"/>
      <c r="Y3228" s="40"/>
    </row>
    <row r="3229" spans="1:25" ht="15" customHeight="1" x14ac:dyDescent="0.2">
      <c r="A3229" s="40"/>
      <c r="B3229" s="276" t="s">
        <v>27</v>
      </c>
      <c r="C3229" s="277" t="s">
        <v>28</v>
      </c>
      <c r="D3229" s="276" t="s">
        <v>29</v>
      </c>
      <c r="E3229" s="276" t="s">
        <v>30</v>
      </c>
      <c r="F3229" s="405" t="s">
        <v>318</v>
      </c>
      <c r="G3229" s="406"/>
      <c r="H3229" s="284" t="s">
        <v>31</v>
      </c>
      <c r="I3229" s="277" t="s">
        <v>32</v>
      </c>
      <c r="J3229" s="277" t="s">
        <v>33</v>
      </c>
      <c r="K3229" s="277" t="s">
        <v>35</v>
      </c>
      <c r="L3229" s="281"/>
      <c r="O3229" s="40"/>
      <c r="P3229" s="40"/>
      <c r="Q3229" s="40"/>
      <c r="R3229" s="40"/>
      <c r="S3229" s="40"/>
      <c r="T3229" s="40"/>
      <c r="U3229" s="40"/>
      <c r="V3229" s="40"/>
      <c r="W3229" s="40"/>
      <c r="X3229" s="40"/>
      <c r="Y3229" s="40"/>
    </row>
    <row r="3230" spans="1:25" ht="15" customHeight="1" x14ac:dyDescent="0.2">
      <c r="A3230" s="40"/>
      <c r="B3230" s="274" t="s">
        <v>347</v>
      </c>
      <c r="C3230" s="296" t="s">
        <v>3634</v>
      </c>
      <c r="D3230" s="274" t="s">
        <v>143</v>
      </c>
      <c r="E3230" s="274" t="s">
        <v>1168</v>
      </c>
      <c r="F3230" s="404" t="s">
        <v>348</v>
      </c>
      <c r="G3230" s="404"/>
      <c r="H3230" s="295" t="s">
        <v>165</v>
      </c>
      <c r="I3230" s="298">
        <v>9.0000000000000006E-5</v>
      </c>
      <c r="J3230" s="297" t="s">
        <v>2138</v>
      </c>
      <c r="K3230" s="280" t="s">
        <v>2117</v>
      </c>
      <c r="L3230" s="185"/>
      <c r="O3230" s="40"/>
      <c r="P3230" s="40"/>
      <c r="Q3230" s="40"/>
      <c r="R3230" s="40"/>
      <c r="S3230" s="40"/>
      <c r="T3230" s="40"/>
      <c r="U3230" s="40"/>
      <c r="V3230" s="40"/>
      <c r="W3230" s="40"/>
      <c r="X3230" s="40"/>
      <c r="Y3230" s="40"/>
    </row>
    <row r="3231" spans="1:25" ht="15" customHeight="1" x14ac:dyDescent="0.2">
      <c r="A3231" s="40"/>
      <c r="B3231" s="274" t="s">
        <v>347</v>
      </c>
      <c r="C3231" s="296" t="s">
        <v>3635</v>
      </c>
      <c r="D3231" s="274" t="s">
        <v>143</v>
      </c>
      <c r="E3231" s="274" t="s">
        <v>1169</v>
      </c>
      <c r="F3231" s="404" t="s">
        <v>348</v>
      </c>
      <c r="G3231" s="404"/>
      <c r="H3231" s="295" t="s">
        <v>165</v>
      </c>
      <c r="I3231" s="298">
        <v>3.6000000000000001E-5</v>
      </c>
      <c r="J3231" s="297" t="s">
        <v>1868</v>
      </c>
      <c r="K3231" s="280" t="s">
        <v>2117</v>
      </c>
      <c r="L3231" s="185"/>
      <c r="O3231" s="40"/>
      <c r="P3231" s="40"/>
      <c r="Q3231" s="40"/>
      <c r="R3231" s="40"/>
      <c r="S3231" s="40"/>
      <c r="T3231" s="40"/>
      <c r="U3231" s="40"/>
      <c r="V3231" s="40"/>
      <c r="W3231" s="40"/>
      <c r="X3231" s="40"/>
      <c r="Y3231" s="40"/>
    </row>
    <row r="3232" spans="1:25" ht="15" customHeight="1" x14ac:dyDescent="0.2">
      <c r="A3232" s="40"/>
      <c r="B3232" s="274" t="s">
        <v>347</v>
      </c>
      <c r="C3232" s="296" t="s">
        <v>3594</v>
      </c>
      <c r="D3232" s="274" t="s">
        <v>143</v>
      </c>
      <c r="E3232" s="274" t="s">
        <v>1171</v>
      </c>
      <c r="F3232" s="404" t="s">
        <v>348</v>
      </c>
      <c r="G3232" s="404"/>
      <c r="H3232" s="295" t="s">
        <v>165</v>
      </c>
      <c r="I3232" s="298">
        <v>1.9999999999999999E-6</v>
      </c>
      <c r="J3232" s="297" t="s">
        <v>2139</v>
      </c>
      <c r="K3232" s="280" t="s">
        <v>2117</v>
      </c>
      <c r="L3232" s="183"/>
      <c r="O3232" s="40"/>
      <c r="P3232" s="40"/>
      <c r="Q3232" s="40"/>
      <c r="R3232" s="40"/>
      <c r="S3232" s="40"/>
      <c r="T3232" s="40"/>
      <c r="U3232" s="40"/>
      <c r="V3232" s="40"/>
      <c r="W3232" s="40"/>
      <c r="X3232" s="40"/>
      <c r="Y3232" s="40"/>
    </row>
    <row r="3233" spans="1:25" ht="15" customHeight="1" thickBot="1" x14ac:dyDescent="0.25">
      <c r="A3233" s="40"/>
      <c r="B3233" s="274" t="s">
        <v>347</v>
      </c>
      <c r="C3233" s="296" t="s">
        <v>3646</v>
      </c>
      <c r="D3233" s="274" t="s">
        <v>143</v>
      </c>
      <c r="E3233" s="274" t="s">
        <v>3647</v>
      </c>
      <c r="F3233" s="404" t="s">
        <v>348</v>
      </c>
      <c r="G3233" s="404"/>
      <c r="H3233" s="295" t="s">
        <v>1160</v>
      </c>
      <c r="I3233" s="298">
        <v>1.5999999999999999E-5</v>
      </c>
      <c r="J3233" s="297" t="s">
        <v>3648</v>
      </c>
      <c r="K3233" s="280" t="s">
        <v>2117</v>
      </c>
      <c r="L3233" s="183"/>
      <c r="O3233" s="40"/>
      <c r="P3233" s="40"/>
      <c r="Q3233" s="40"/>
      <c r="R3233" s="40"/>
      <c r="S3233" s="40"/>
      <c r="T3233" s="40"/>
      <c r="U3233" s="40"/>
      <c r="V3233" s="40"/>
      <c r="W3233" s="40"/>
      <c r="X3233" s="40"/>
      <c r="Y3233" s="40"/>
    </row>
    <row r="3234" spans="1:25" ht="15" customHeight="1" thickTop="1" x14ac:dyDescent="0.2">
      <c r="A3234" s="40"/>
      <c r="B3234" s="274" t="s">
        <v>347</v>
      </c>
      <c r="C3234" s="296" t="s">
        <v>3601</v>
      </c>
      <c r="D3234" s="274" t="s">
        <v>143</v>
      </c>
      <c r="E3234" s="274" t="s">
        <v>1165</v>
      </c>
      <c r="F3234" s="404" t="s">
        <v>348</v>
      </c>
      <c r="G3234" s="404"/>
      <c r="H3234" s="295" t="s">
        <v>165</v>
      </c>
      <c r="I3234" s="298">
        <v>9.0000000000000006E-5</v>
      </c>
      <c r="J3234" s="297" t="s">
        <v>3602</v>
      </c>
      <c r="K3234" s="280" t="s">
        <v>2135</v>
      </c>
      <c r="L3234" s="184"/>
      <c r="O3234" s="40"/>
      <c r="P3234" s="40"/>
      <c r="Q3234" s="40"/>
      <c r="R3234" s="40"/>
      <c r="S3234" s="40"/>
      <c r="T3234" s="40"/>
      <c r="U3234" s="40"/>
      <c r="V3234" s="40"/>
      <c r="W3234" s="40"/>
      <c r="X3234" s="40"/>
      <c r="Y3234" s="40"/>
    </row>
    <row r="3235" spans="1:25" ht="15" customHeight="1" x14ac:dyDescent="0.2">
      <c r="A3235" s="40"/>
      <c r="B3235" s="274" t="s">
        <v>347</v>
      </c>
      <c r="C3235" s="296" t="s">
        <v>3616</v>
      </c>
      <c r="D3235" s="274" t="s">
        <v>143</v>
      </c>
      <c r="E3235" s="274" t="s">
        <v>1170</v>
      </c>
      <c r="F3235" s="404" t="s">
        <v>809</v>
      </c>
      <c r="G3235" s="404"/>
      <c r="H3235" s="295" t="s">
        <v>165</v>
      </c>
      <c r="I3235" s="298">
        <v>2.036E-3</v>
      </c>
      <c r="J3235" s="297" t="s">
        <v>1858</v>
      </c>
      <c r="K3235" s="280" t="s">
        <v>2135</v>
      </c>
      <c r="L3235" s="180"/>
      <c r="O3235" s="40"/>
      <c r="P3235" s="40"/>
      <c r="Q3235" s="40"/>
      <c r="R3235" s="40"/>
      <c r="S3235" s="40"/>
      <c r="T3235" s="40"/>
      <c r="U3235" s="40"/>
      <c r="V3235" s="40"/>
      <c r="W3235" s="40"/>
      <c r="X3235" s="40"/>
      <c r="Y3235" s="40"/>
    </row>
    <row r="3236" spans="1:25" ht="15" customHeight="1" x14ac:dyDescent="0.2">
      <c r="A3236" s="40"/>
      <c r="B3236" s="274" t="s">
        <v>347</v>
      </c>
      <c r="C3236" s="296" t="s">
        <v>4044</v>
      </c>
      <c r="D3236" s="274" t="s">
        <v>143</v>
      </c>
      <c r="E3236" s="274" t="s">
        <v>1174</v>
      </c>
      <c r="F3236" s="404" t="s">
        <v>348</v>
      </c>
      <c r="G3236" s="404"/>
      <c r="H3236" s="295" t="s">
        <v>165</v>
      </c>
      <c r="I3236" s="298">
        <v>1.9999999999999999E-6</v>
      </c>
      <c r="J3236" s="297" t="s">
        <v>2122</v>
      </c>
      <c r="K3236" s="280" t="s">
        <v>2117</v>
      </c>
      <c r="L3236" s="178"/>
      <c r="O3236" s="40"/>
      <c r="P3236" s="40"/>
      <c r="Q3236" s="40"/>
      <c r="R3236" s="40"/>
      <c r="S3236" s="40"/>
      <c r="T3236" s="40"/>
      <c r="U3236" s="40"/>
      <c r="V3236" s="40"/>
      <c r="W3236" s="40"/>
      <c r="X3236" s="40"/>
      <c r="Y3236" s="40"/>
    </row>
    <row r="3237" spans="1:25" ht="15" customHeight="1" x14ac:dyDescent="0.2">
      <c r="A3237" s="40"/>
      <c r="B3237" s="274" t="s">
        <v>347</v>
      </c>
      <c r="C3237" s="296" t="s">
        <v>4043</v>
      </c>
      <c r="D3237" s="274" t="s">
        <v>143</v>
      </c>
      <c r="E3237" s="274" t="s">
        <v>1173</v>
      </c>
      <c r="F3237" s="404" t="s">
        <v>348</v>
      </c>
      <c r="G3237" s="404"/>
      <c r="H3237" s="295" t="s">
        <v>165</v>
      </c>
      <c r="I3237" s="298">
        <v>1.9999999999999999E-6</v>
      </c>
      <c r="J3237" s="297" t="s">
        <v>2167</v>
      </c>
      <c r="K3237" s="280" t="s">
        <v>2117</v>
      </c>
      <c r="L3237" s="185"/>
      <c r="O3237" s="40"/>
      <c r="P3237" s="40"/>
      <c r="Q3237" s="40"/>
      <c r="R3237" s="40"/>
      <c r="S3237" s="40"/>
      <c r="T3237" s="40"/>
      <c r="U3237" s="40"/>
      <c r="V3237" s="40"/>
      <c r="W3237" s="40"/>
      <c r="X3237" s="40"/>
      <c r="Y3237" s="40"/>
    </row>
    <row r="3238" spans="1:25" ht="15" customHeight="1" x14ac:dyDescent="0.2">
      <c r="A3238" s="40"/>
      <c r="B3238" s="274" t="s">
        <v>347</v>
      </c>
      <c r="C3238" s="296" t="s">
        <v>3626</v>
      </c>
      <c r="D3238" s="274" t="s">
        <v>143</v>
      </c>
      <c r="E3238" s="274" t="s">
        <v>2434</v>
      </c>
      <c r="F3238" s="404" t="s">
        <v>348</v>
      </c>
      <c r="G3238" s="404"/>
      <c r="H3238" s="295" t="s">
        <v>2433</v>
      </c>
      <c r="I3238" s="298">
        <v>4.6E-5</v>
      </c>
      <c r="J3238" s="297" t="s">
        <v>3627</v>
      </c>
      <c r="K3238" s="280" t="s">
        <v>2117</v>
      </c>
      <c r="L3238" s="185"/>
      <c r="O3238" s="40"/>
      <c r="P3238" s="40"/>
      <c r="Q3238" s="40"/>
      <c r="R3238" s="40"/>
      <c r="S3238" s="40"/>
      <c r="T3238" s="40"/>
      <c r="U3238" s="40"/>
      <c r="V3238" s="40"/>
      <c r="W3238" s="40"/>
      <c r="X3238" s="40"/>
      <c r="Y3238" s="40"/>
    </row>
    <row r="3239" spans="1:25" ht="15" customHeight="1" x14ac:dyDescent="0.2">
      <c r="A3239" s="40"/>
      <c r="B3239" s="274" t="s">
        <v>347</v>
      </c>
      <c r="C3239" s="296" t="s">
        <v>4042</v>
      </c>
      <c r="D3239" s="274" t="s">
        <v>143</v>
      </c>
      <c r="E3239" s="274" t="s">
        <v>1175</v>
      </c>
      <c r="F3239" s="404" t="s">
        <v>348</v>
      </c>
      <c r="G3239" s="404"/>
      <c r="H3239" s="295" t="s">
        <v>165</v>
      </c>
      <c r="I3239" s="298">
        <v>9.9999999999999995E-7</v>
      </c>
      <c r="J3239" s="297" t="s">
        <v>2568</v>
      </c>
      <c r="K3239" s="280" t="s">
        <v>2117</v>
      </c>
      <c r="L3239" s="185"/>
      <c r="O3239" s="40"/>
      <c r="P3239" s="40"/>
      <c r="Q3239" s="40"/>
      <c r="R3239" s="40"/>
      <c r="S3239" s="40"/>
      <c r="T3239" s="40"/>
      <c r="U3239" s="40"/>
      <c r="V3239" s="40"/>
      <c r="W3239" s="40"/>
      <c r="X3239" s="40"/>
      <c r="Y3239" s="40"/>
    </row>
    <row r="3240" spans="1:25" ht="15" customHeight="1" x14ac:dyDescent="0.2">
      <c r="A3240" s="40"/>
      <c r="B3240" s="274" t="s">
        <v>347</v>
      </c>
      <c r="C3240" s="296" t="s">
        <v>3613</v>
      </c>
      <c r="D3240" s="274" t="s">
        <v>143</v>
      </c>
      <c r="E3240" s="274" t="s">
        <v>1163</v>
      </c>
      <c r="F3240" s="404" t="s">
        <v>348</v>
      </c>
      <c r="G3240" s="404"/>
      <c r="H3240" s="295" t="s">
        <v>165</v>
      </c>
      <c r="I3240" s="298">
        <v>9.9999999999999995E-7</v>
      </c>
      <c r="J3240" s="297" t="s">
        <v>3614</v>
      </c>
      <c r="K3240" s="280" t="s">
        <v>2117</v>
      </c>
      <c r="L3240" s="183"/>
      <c r="O3240" s="40"/>
      <c r="P3240" s="40"/>
      <c r="Q3240" s="40"/>
      <c r="R3240" s="40"/>
      <c r="S3240" s="40"/>
      <c r="T3240" s="40"/>
      <c r="U3240" s="40"/>
      <c r="V3240" s="40"/>
      <c r="W3240" s="40"/>
      <c r="X3240" s="40"/>
      <c r="Y3240" s="40"/>
    </row>
    <row r="3241" spans="1:25" ht="15" customHeight="1" thickBot="1" x14ac:dyDescent="0.25">
      <c r="A3241" s="40"/>
      <c r="B3241" s="274" t="s">
        <v>347</v>
      </c>
      <c r="C3241" s="296" t="s">
        <v>3636</v>
      </c>
      <c r="D3241" s="274" t="s">
        <v>143</v>
      </c>
      <c r="E3241" s="274" t="s">
        <v>2432</v>
      </c>
      <c r="F3241" s="404" t="s">
        <v>348</v>
      </c>
      <c r="G3241" s="404"/>
      <c r="H3241" s="295" t="s">
        <v>2433</v>
      </c>
      <c r="I3241" s="298">
        <v>1.5E-5</v>
      </c>
      <c r="J3241" s="297" t="s">
        <v>3637</v>
      </c>
      <c r="K3241" s="280" t="s">
        <v>2117</v>
      </c>
      <c r="L3241" s="183"/>
      <c r="O3241" s="40"/>
      <c r="P3241" s="40"/>
      <c r="Q3241" s="40"/>
      <c r="R3241" s="40"/>
      <c r="S3241" s="40"/>
      <c r="T3241" s="40"/>
      <c r="U3241" s="40"/>
      <c r="V3241" s="40"/>
      <c r="W3241" s="40"/>
      <c r="X3241" s="40"/>
      <c r="Y3241" s="40"/>
    </row>
    <row r="3242" spans="1:25" ht="15" customHeight="1" thickTop="1" x14ac:dyDescent="0.2">
      <c r="A3242" s="40"/>
      <c r="B3242" s="274" t="s">
        <v>347</v>
      </c>
      <c r="C3242" s="296" t="s">
        <v>3653</v>
      </c>
      <c r="D3242" s="274" t="s">
        <v>143</v>
      </c>
      <c r="E3242" s="274" t="s">
        <v>1172</v>
      </c>
      <c r="F3242" s="404" t="s">
        <v>348</v>
      </c>
      <c r="G3242" s="404"/>
      <c r="H3242" s="295" t="s">
        <v>165</v>
      </c>
      <c r="I3242" s="298">
        <v>1.9999999999999999E-6</v>
      </c>
      <c r="J3242" s="297" t="s">
        <v>2157</v>
      </c>
      <c r="K3242" s="280" t="s">
        <v>2117</v>
      </c>
      <c r="L3242" s="184"/>
      <c r="O3242" s="40"/>
      <c r="P3242" s="40"/>
      <c r="Q3242" s="40"/>
      <c r="R3242" s="40"/>
      <c r="S3242" s="40"/>
      <c r="T3242" s="40"/>
      <c r="U3242" s="40"/>
      <c r="V3242" s="40"/>
      <c r="W3242" s="40"/>
      <c r="X3242" s="40"/>
      <c r="Y3242" s="40"/>
    </row>
    <row r="3243" spans="1:25" ht="15" customHeight="1" x14ac:dyDescent="0.2">
      <c r="A3243" s="40"/>
      <c r="B3243" s="274" t="s">
        <v>347</v>
      </c>
      <c r="C3243" s="296" t="s">
        <v>3586</v>
      </c>
      <c r="D3243" s="274" t="s">
        <v>143</v>
      </c>
      <c r="E3243" s="274" t="s">
        <v>1162</v>
      </c>
      <c r="F3243" s="404" t="s">
        <v>348</v>
      </c>
      <c r="G3243" s="404"/>
      <c r="H3243" s="295" t="s">
        <v>165</v>
      </c>
      <c r="I3243" s="298">
        <v>3.0000000000000001E-6</v>
      </c>
      <c r="J3243" s="297" t="s">
        <v>2140</v>
      </c>
      <c r="K3243" s="280" t="s">
        <v>2117</v>
      </c>
      <c r="L3243" s="180"/>
      <c r="O3243" s="40"/>
      <c r="P3243" s="40"/>
      <c r="Q3243" s="40"/>
      <c r="R3243" s="40"/>
      <c r="S3243" s="40"/>
      <c r="T3243" s="40"/>
      <c r="U3243" s="40"/>
      <c r="V3243" s="40"/>
      <c r="W3243" s="40"/>
      <c r="X3243" s="40"/>
      <c r="Y3243" s="40"/>
    </row>
    <row r="3244" spans="1:25" ht="15" customHeight="1" x14ac:dyDescent="0.2">
      <c r="A3244" s="40"/>
      <c r="B3244" s="274" t="s">
        <v>347</v>
      </c>
      <c r="C3244" s="296" t="s">
        <v>3587</v>
      </c>
      <c r="D3244" s="274" t="s">
        <v>143</v>
      </c>
      <c r="E3244" s="274" t="s">
        <v>2436</v>
      </c>
      <c r="F3244" s="404" t="s">
        <v>348</v>
      </c>
      <c r="G3244" s="404"/>
      <c r="H3244" s="295" t="s">
        <v>165</v>
      </c>
      <c r="I3244" s="298">
        <v>3.9999999999999998E-6</v>
      </c>
      <c r="J3244" s="297" t="s">
        <v>3588</v>
      </c>
      <c r="K3244" s="280" t="s">
        <v>2117</v>
      </c>
      <c r="L3244" s="178"/>
      <c r="O3244" s="40"/>
      <c r="P3244" s="40"/>
      <c r="Q3244" s="40"/>
      <c r="R3244" s="40"/>
      <c r="S3244" s="40"/>
      <c r="T3244" s="40"/>
      <c r="U3244" s="40"/>
      <c r="V3244" s="40"/>
      <c r="W3244" s="40"/>
      <c r="X3244" s="40"/>
      <c r="Y3244" s="40"/>
    </row>
    <row r="3245" spans="1:25" ht="15" customHeight="1" x14ac:dyDescent="0.2">
      <c r="A3245" s="40"/>
      <c r="B3245" s="274" t="s">
        <v>347</v>
      </c>
      <c r="C3245" s="296" t="s">
        <v>3615</v>
      </c>
      <c r="D3245" s="274" t="s">
        <v>143</v>
      </c>
      <c r="E3245" s="274" t="s">
        <v>2418</v>
      </c>
      <c r="F3245" s="404" t="s">
        <v>586</v>
      </c>
      <c r="G3245" s="404"/>
      <c r="H3245" s="295" t="s">
        <v>578</v>
      </c>
      <c r="I3245" s="298">
        <v>0.01</v>
      </c>
      <c r="J3245" s="297" t="s">
        <v>2419</v>
      </c>
      <c r="K3245" s="280" t="s">
        <v>2146</v>
      </c>
      <c r="L3245" s="182"/>
      <c r="O3245" s="40"/>
      <c r="P3245" s="40"/>
      <c r="Q3245" s="40"/>
      <c r="R3245" s="40"/>
      <c r="S3245" s="40"/>
      <c r="T3245" s="40"/>
      <c r="U3245" s="40"/>
      <c r="V3245" s="40"/>
      <c r="W3245" s="40"/>
      <c r="X3245" s="40"/>
      <c r="Y3245" s="40"/>
    </row>
    <row r="3246" spans="1:25" ht="15" customHeight="1" x14ac:dyDescent="0.2">
      <c r="A3246" s="40"/>
      <c r="B3246" s="274" t="s">
        <v>347</v>
      </c>
      <c r="C3246" s="296" t="s">
        <v>3645</v>
      </c>
      <c r="D3246" s="274" t="s">
        <v>143</v>
      </c>
      <c r="E3246" s="274" t="s">
        <v>1161</v>
      </c>
      <c r="F3246" s="404" t="s">
        <v>348</v>
      </c>
      <c r="G3246" s="404"/>
      <c r="H3246" s="295" t="s">
        <v>165</v>
      </c>
      <c r="I3246" s="298">
        <v>1.5950000000000001E-3</v>
      </c>
      <c r="J3246" s="297" t="s">
        <v>2143</v>
      </c>
      <c r="K3246" s="280" t="s">
        <v>2117</v>
      </c>
      <c r="L3246" s="281"/>
      <c r="O3246" s="40"/>
      <c r="P3246" s="40"/>
      <c r="Q3246" s="40"/>
      <c r="R3246" s="40"/>
      <c r="S3246" s="40"/>
      <c r="T3246" s="40"/>
      <c r="U3246" s="40"/>
      <c r="V3246" s="40"/>
      <c r="W3246" s="40"/>
      <c r="X3246" s="40"/>
      <c r="Y3246" s="40"/>
    </row>
    <row r="3247" spans="1:25" ht="15" customHeight="1" x14ac:dyDescent="0.2">
      <c r="A3247" s="40"/>
      <c r="B3247" s="274" t="s">
        <v>347</v>
      </c>
      <c r="C3247" s="296" t="s">
        <v>3604</v>
      </c>
      <c r="D3247" s="274" t="s">
        <v>143</v>
      </c>
      <c r="E3247" s="274" t="s">
        <v>1164</v>
      </c>
      <c r="F3247" s="404" t="s">
        <v>809</v>
      </c>
      <c r="G3247" s="404"/>
      <c r="H3247" s="295" t="s">
        <v>165</v>
      </c>
      <c r="I3247" s="298">
        <v>9.0000000000000006E-5</v>
      </c>
      <c r="J3247" s="297" t="s">
        <v>2145</v>
      </c>
      <c r="K3247" s="280" t="s">
        <v>2117</v>
      </c>
      <c r="L3247" s="281"/>
      <c r="O3247" s="40"/>
      <c r="P3247" s="40"/>
      <c r="Q3247" s="40"/>
      <c r="R3247" s="40"/>
      <c r="S3247" s="40"/>
      <c r="T3247" s="40"/>
      <c r="U3247" s="40"/>
      <c r="V3247" s="40"/>
      <c r="W3247" s="40"/>
      <c r="X3247" s="40"/>
      <c r="Y3247" s="40"/>
    </row>
    <row r="3248" spans="1:25" ht="15" customHeight="1" x14ac:dyDescent="0.2">
      <c r="A3248" s="40"/>
      <c r="B3248" s="274" t="s">
        <v>347</v>
      </c>
      <c r="C3248" s="296" t="s">
        <v>3631</v>
      </c>
      <c r="D3248" s="274" t="s">
        <v>143</v>
      </c>
      <c r="E3248" s="274" t="s">
        <v>2435</v>
      </c>
      <c r="F3248" s="404" t="s">
        <v>348</v>
      </c>
      <c r="G3248" s="404"/>
      <c r="H3248" s="295" t="s">
        <v>165</v>
      </c>
      <c r="I3248" s="298">
        <v>1.9999999999999999E-6</v>
      </c>
      <c r="J3248" s="297" t="s">
        <v>2122</v>
      </c>
      <c r="K3248" s="280" t="s">
        <v>2117</v>
      </c>
      <c r="L3248" s="281"/>
      <c r="O3248" s="40"/>
      <c r="P3248" s="40"/>
      <c r="Q3248" s="40"/>
      <c r="R3248" s="40"/>
      <c r="S3248" s="40"/>
      <c r="T3248" s="40"/>
      <c r="U3248" s="40"/>
      <c r="V3248" s="40"/>
      <c r="W3248" s="40"/>
      <c r="X3248" s="40"/>
      <c r="Y3248" s="40"/>
    </row>
    <row r="3249" spans="1:25" ht="15" customHeight="1" x14ac:dyDescent="0.2">
      <c r="A3249" s="40"/>
      <c r="B3249" s="274" t="s">
        <v>347</v>
      </c>
      <c r="C3249" s="296" t="s">
        <v>4046</v>
      </c>
      <c r="D3249" s="274" t="s">
        <v>143</v>
      </c>
      <c r="E3249" s="274" t="s">
        <v>4047</v>
      </c>
      <c r="F3249" s="404" t="s">
        <v>348</v>
      </c>
      <c r="G3249" s="404"/>
      <c r="H3249" s="295" t="s">
        <v>165</v>
      </c>
      <c r="I3249" s="298">
        <v>1</v>
      </c>
      <c r="J3249" s="297" t="s">
        <v>2137</v>
      </c>
      <c r="K3249" s="280" t="s">
        <v>2137</v>
      </c>
      <c r="L3249" s="281"/>
      <c r="O3249" s="40"/>
      <c r="P3249" s="40"/>
      <c r="Q3249" s="40"/>
      <c r="R3249" s="40"/>
      <c r="S3249" s="40"/>
      <c r="T3249" s="40"/>
      <c r="U3249" s="40"/>
      <c r="V3249" s="40"/>
      <c r="W3249" s="40"/>
      <c r="X3249" s="40"/>
      <c r="Y3249" s="40"/>
    </row>
    <row r="3250" spans="1:25" ht="15" customHeight="1" x14ac:dyDescent="0.2">
      <c r="A3250" s="40"/>
      <c r="B3250" s="274" t="s">
        <v>347</v>
      </c>
      <c r="C3250" s="296" t="s">
        <v>4040</v>
      </c>
      <c r="D3250" s="274" t="s">
        <v>143</v>
      </c>
      <c r="E3250" s="274" t="s">
        <v>2566</v>
      </c>
      <c r="F3250" s="404" t="s">
        <v>586</v>
      </c>
      <c r="G3250" s="404"/>
      <c r="H3250" s="295" t="s">
        <v>578</v>
      </c>
      <c r="I3250" s="298">
        <v>0.01</v>
      </c>
      <c r="J3250" s="297" t="s">
        <v>3640</v>
      </c>
      <c r="K3250" s="280" t="s">
        <v>2165</v>
      </c>
      <c r="L3250" s="281"/>
      <c r="O3250" s="40"/>
      <c r="P3250" s="40"/>
      <c r="Q3250" s="40"/>
      <c r="R3250" s="40"/>
      <c r="S3250" s="40"/>
      <c r="T3250" s="40"/>
      <c r="U3250" s="40"/>
      <c r="V3250" s="40"/>
      <c r="W3250" s="40"/>
      <c r="X3250" s="40"/>
      <c r="Y3250" s="40"/>
    </row>
    <row r="3251" spans="1:25" ht="15" customHeight="1" x14ac:dyDescent="0.2">
      <c r="A3251" s="40"/>
      <c r="B3251" s="274" t="s">
        <v>347</v>
      </c>
      <c r="C3251" s="296" t="s">
        <v>3598</v>
      </c>
      <c r="D3251" s="274" t="s">
        <v>143</v>
      </c>
      <c r="E3251" s="274" t="s">
        <v>1159</v>
      </c>
      <c r="F3251" s="404" t="s">
        <v>348</v>
      </c>
      <c r="G3251" s="404"/>
      <c r="H3251" s="295" t="s">
        <v>165</v>
      </c>
      <c r="I3251" s="298">
        <v>3.0000000000000001E-5</v>
      </c>
      <c r="J3251" s="297" t="s">
        <v>3599</v>
      </c>
      <c r="K3251" s="280" t="s">
        <v>2117</v>
      </c>
      <c r="L3251" s="281"/>
      <c r="O3251" s="40"/>
      <c r="P3251" s="40"/>
      <c r="Q3251" s="40"/>
      <c r="R3251" s="40"/>
      <c r="S3251" s="40"/>
      <c r="T3251" s="40"/>
      <c r="U3251" s="40"/>
      <c r="V3251" s="40"/>
      <c r="W3251" s="40"/>
      <c r="X3251" s="40"/>
      <c r="Y3251" s="40"/>
    </row>
    <row r="3252" spans="1:25" ht="15" customHeight="1" x14ac:dyDescent="0.2">
      <c r="A3252" s="40"/>
      <c r="B3252" s="274" t="s">
        <v>347</v>
      </c>
      <c r="C3252" s="296" t="s">
        <v>3606</v>
      </c>
      <c r="D3252" s="274" t="s">
        <v>143</v>
      </c>
      <c r="E3252" s="274" t="s">
        <v>1166</v>
      </c>
      <c r="F3252" s="404" t="s">
        <v>809</v>
      </c>
      <c r="G3252" s="404"/>
      <c r="H3252" s="295" t="s">
        <v>1167</v>
      </c>
      <c r="I3252" s="298">
        <v>7.9999999999999996E-6</v>
      </c>
      <c r="J3252" s="297" t="s">
        <v>2136</v>
      </c>
      <c r="K3252" s="280" t="s">
        <v>2117</v>
      </c>
      <c r="L3252" s="281"/>
      <c r="O3252" s="40"/>
      <c r="P3252" s="40"/>
      <c r="Q3252" s="40"/>
      <c r="R3252" s="40"/>
      <c r="S3252" s="40"/>
      <c r="T3252" s="40"/>
      <c r="U3252" s="40"/>
      <c r="V3252" s="40"/>
      <c r="W3252" s="40"/>
      <c r="X3252" s="40"/>
      <c r="Y3252" s="40"/>
    </row>
    <row r="3253" spans="1:25" ht="15" customHeight="1" x14ac:dyDescent="0.2">
      <c r="A3253" s="40"/>
      <c r="B3253" s="274" t="s">
        <v>347</v>
      </c>
      <c r="C3253" s="296" t="s">
        <v>3596</v>
      </c>
      <c r="D3253" s="274" t="s">
        <v>143</v>
      </c>
      <c r="E3253" s="274" t="s">
        <v>2437</v>
      </c>
      <c r="F3253" s="404" t="s">
        <v>348</v>
      </c>
      <c r="G3253" s="404"/>
      <c r="H3253" s="295" t="s">
        <v>165</v>
      </c>
      <c r="I3253" s="298">
        <v>1.2E-5</v>
      </c>
      <c r="J3253" s="297" t="s">
        <v>3597</v>
      </c>
      <c r="K3253" s="280" t="s">
        <v>2117</v>
      </c>
      <c r="L3253" s="281"/>
      <c r="O3253" s="40"/>
      <c r="P3253" s="40"/>
      <c r="Q3253" s="40"/>
      <c r="R3253" s="40"/>
      <c r="S3253" s="40"/>
      <c r="T3253" s="40"/>
      <c r="U3253" s="40"/>
      <c r="V3253" s="40"/>
      <c r="W3253" s="40"/>
      <c r="X3253" s="40"/>
      <c r="Y3253" s="40"/>
    </row>
    <row r="3254" spans="1:25" ht="15" customHeight="1" x14ac:dyDescent="0.2">
      <c r="A3254" s="40"/>
      <c r="B3254" s="274" t="s">
        <v>347</v>
      </c>
      <c r="C3254" s="296" t="s">
        <v>3583</v>
      </c>
      <c r="D3254" s="274" t="s">
        <v>143</v>
      </c>
      <c r="E3254" s="274" t="s">
        <v>1158</v>
      </c>
      <c r="F3254" s="404" t="s">
        <v>348</v>
      </c>
      <c r="G3254" s="404"/>
      <c r="H3254" s="295" t="s">
        <v>165</v>
      </c>
      <c r="I3254" s="298">
        <v>2.036E-3</v>
      </c>
      <c r="J3254" s="297" t="s">
        <v>1850</v>
      </c>
      <c r="K3254" s="280" t="s">
        <v>2144</v>
      </c>
      <c r="L3254" s="281"/>
      <c r="O3254" s="40"/>
      <c r="P3254" s="40"/>
      <c r="Q3254" s="40"/>
      <c r="R3254" s="40"/>
      <c r="S3254" s="40"/>
      <c r="T3254" s="40"/>
      <c r="U3254" s="40"/>
      <c r="V3254" s="40"/>
      <c r="W3254" s="40"/>
      <c r="X3254" s="40"/>
      <c r="Y3254" s="40"/>
    </row>
    <row r="3255" spans="1:25" ht="15" customHeight="1" x14ac:dyDescent="0.2">
      <c r="A3255" s="40"/>
      <c r="B3255" s="275"/>
      <c r="C3255" s="275"/>
      <c r="D3255" s="275"/>
      <c r="E3255" s="275"/>
      <c r="F3255" s="275" t="s">
        <v>331</v>
      </c>
      <c r="G3255" s="302">
        <v>0.32</v>
      </c>
      <c r="H3255" s="275" t="s">
        <v>332</v>
      </c>
      <c r="I3255" s="302">
        <v>0</v>
      </c>
      <c r="J3255" s="275" t="s">
        <v>333</v>
      </c>
      <c r="K3255" s="302">
        <v>0.32</v>
      </c>
      <c r="L3255" s="281"/>
      <c r="O3255" s="40"/>
      <c r="P3255" s="40"/>
      <c r="Q3255" s="40"/>
      <c r="R3255" s="40"/>
      <c r="S3255" s="40"/>
      <c r="T3255" s="40"/>
      <c r="U3255" s="40"/>
      <c r="V3255" s="40"/>
      <c r="W3255" s="40"/>
      <c r="X3255" s="40"/>
      <c r="Y3255" s="40"/>
    </row>
    <row r="3256" spans="1:25" ht="15" customHeight="1" thickBot="1" x14ac:dyDescent="0.25">
      <c r="A3256" s="40"/>
      <c r="B3256" s="275"/>
      <c r="C3256" s="275"/>
      <c r="D3256" s="275"/>
      <c r="E3256" s="275"/>
      <c r="F3256" s="275" t="s">
        <v>334</v>
      </c>
      <c r="G3256" s="302">
        <v>0.08</v>
      </c>
      <c r="H3256" s="275"/>
      <c r="I3256" s="409" t="s">
        <v>335</v>
      </c>
      <c r="J3256" s="409"/>
      <c r="K3256" s="302">
        <v>0.49</v>
      </c>
      <c r="L3256" s="281"/>
      <c r="O3256" s="40"/>
      <c r="P3256" s="40"/>
      <c r="Q3256" s="40"/>
      <c r="R3256" s="40"/>
      <c r="S3256" s="40"/>
      <c r="T3256" s="40"/>
      <c r="U3256" s="40"/>
      <c r="V3256" s="40"/>
      <c r="W3256" s="40"/>
      <c r="X3256" s="40"/>
      <c r="Y3256" s="40"/>
    </row>
    <row r="3257" spans="1:25" ht="15" customHeight="1" thickTop="1" x14ac:dyDescent="0.2">
      <c r="A3257" s="40"/>
      <c r="B3257" s="289"/>
      <c r="C3257" s="289"/>
      <c r="D3257" s="289"/>
      <c r="E3257" s="289"/>
      <c r="F3257" s="289"/>
      <c r="G3257" s="289"/>
      <c r="H3257" s="289"/>
      <c r="I3257" s="289"/>
      <c r="J3257" s="289"/>
      <c r="K3257" s="289"/>
      <c r="L3257" s="289"/>
      <c r="O3257" s="40"/>
      <c r="P3257" s="40"/>
      <c r="Q3257" s="40"/>
      <c r="R3257" s="40"/>
      <c r="S3257" s="40"/>
      <c r="T3257" s="40"/>
      <c r="U3257" s="40"/>
      <c r="V3257" s="40"/>
      <c r="W3257" s="40"/>
      <c r="X3257" s="40"/>
      <c r="Y3257" s="40"/>
    </row>
    <row r="3258" spans="1:25" ht="15" customHeight="1" x14ac:dyDescent="0.2">
      <c r="A3258" s="40"/>
      <c r="B3258" s="276" t="s">
        <v>2294</v>
      </c>
      <c r="C3258" s="277" t="s">
        <v>28</v>
      </c>
      <c r="D3258" s="276" t="s">
        <v>29</v>
      </c>
      <c r="E3258" s="276" t="s">
        <v>30</v>
      </c>
      <c r="F3258" s="405" t="s">
        <v>318</v>
      </c>
      <c r="G3258" s="405"/>
      <c r="H3258" s="284" t="s">
        <v>31</v>
      </c>
      <c r="I3258" s="277" t="s">
        <v>32</v>
      </c>
      <c r="J3258" s="277" t="s">
        <v>2407</v>
      </c>
      <c r="K3258" s="277" t="s">
        <v>33</v>
      </c>
      <c r="L3258" s="277" t="s">
        <v>35</v>
      </c>
      <c r="O3258" s="40"/>
      <c r="P3258" s="40"/>
      <c r="Q3258" s="40"/>
      <c r="R3258" s="40"/>
      <c r="S3258" s="40"/>
      <c r="T3258" s="40"/>
      <c r="U3258" s="40"/>
      <c r="V3258" s="40"/>
      <c r="W3258" s="40"/>
      <c r="X3258" s="40"/>
      <c r="Y3258" s="40"/>
    </row>
    <row r="3259" spans="1:25" ht="15" customHeight="1" x14ac:dyDescent="0.2">
      <c r="A3259" s="40"/>
      <c r="B3259" s="273" t="s">
        <v>319</v>
      </c>
      <c r="C3259" s="286" t="s">
        <v>1596</v>
      </c>
      <c r="D3259" s="273" t="s">
        <v>51</v>
      </c>
      <c r="E3259" s="273" t="s">
        <v>1597</v>
      </c>
      <c r="F3259" s="403" t="s">
        <v>1770</v>
      </c>
      <c r="G3259" s="403"/>
      <c r="H3259" s="285" t="s">
        <v>363</v>
      </c>
      <c r="I3259" s="288">
        <v>1</v>
      </c>
      <c r="J3259" s="287"/>
      <c r="K3259" s="287">
        <v>5.43</v>
      </c>
      <c r="L3259" s="287">
        <v>5.43</v>
      </c>
      <c r="O3259" s="40"/>
      <c r="P3259" s="40"/>
      <c r="Q3259" s="40"/>
      <c r="R3259" s="40"/>
      <c r="S3259" s="40"/>
      <c r="T3259" s="40"/>
      <c r="U3259" s="40"/>
      <c r="V3259" s="40"/>
      <c r="W3259" s="40"/>
      <c r="X3259" s="40"/>
      <c r="Y3259" s="40"/>
    </row>
    <row r="3260" spans="1:25" ht="15" customHeight="1" x14ac:dyDescent="0.2">
      <c r="A3260" s="40"/>
      <c r="B3260" s="274" t="s">
        <v>347</v>
      </c>
      <c r="C3260" s="296" t="s">
        <v>1771</v>
      </c>
      <c r="D3260" s="274" t="s">
        <v>51</v>
      </c>
      <c r="E3260" s="274" t="s">
        <v>4048</v>
      </c>
      <c r="F3260" s="404" t="s">
        <v>348</v>
      </c>
      <c r="G3260" s="404"/>
      <c r="H3260" s="295" t="s">
        <v>44</v>
      </c>
      <c r="I3260" s="298">
        <v>1</v>
      </c>
      <c r="J3260" s="298">
        <v>0</v>
      </c>
      <c r="K3260" s="297">
        <v>1.1599999999999999</v>
      </c>
      <c r="L3260" s="297">
        <v>1.1599999999999999</v>
      </c>
      <c r="O3260" s="40"/>
      <c r="P3260" s="40"/>
      <c r="Q3260" s="40"/>
      <c r="R3260" s="40"/>
      <c r="S3260" s="40"/>
      <c r="T3260" s="40"/>
      <c r="U3260" s="40"/>
      <c r="V3260" s="40"/>
      <c r="W3260" s="40"/>
      <c r="X3260" s="40"/>
      <c r="Y3260" s="40"/>
    </row>
    <row r="3261" spans="1:25" ht="15" customHeight="1" x14ac:dyDescent="0.2">
      <c r="A3261" s="40"/>
      <c r="B3261" s="274" t="s">
        <v>347</v>
      </c>
      <c r="C3261" s="296" t="s">
        <v>2615</v>
      </c>
      <c r="D3261" s="274" t="s">
        <v>51</v>
      </c>
      <c r="E3261" s="274" t="s">
        <v>1863</v>
      </c>
      <c r="F3261" s="404" t="s">
        <v>586</v>
      </c>
      <c r="G3261" s="404"/>
      <c r="H3261" s="295" t="s">
        <v>325</v>
      </c>
      <c r="I3261" s="298">
        <v>0.107</v>
      </c>
      <c r="J3261" s="298">
        <v>0</v>
      </c>
      <c r="K3261" s="297">
        <v>19.468454999999999</v>
      </c>
      <c r="L3261" s="297">
        <v>2.08</v>
      </c>
      <c r="O3261" s="40"/>
      <c r="P3261" s="40"/>
      <c r="Q3261" s="40"/>
      <c r="R3261" s="40"/>
      <c r="S3261" s="40"/>
      <c r="T3261" s="40"/>
      <c r="U3261" s="40"/>
      <c r="V3261" s="40"/>
      <c r="W3261" s="40"/>
      <c r="X3261" s="40"/>
      <c r="Y3261" s="40"/>
    </row>
    <row r="3262" spans="1:25" ht="15" customHeight="1" x14ac:dyDescent="0.2">
      <c r="A3262" s="40"/>
      <c r="B3262" s="274" t="s">
        <v>347</v>
      </c>
      <c r="C3262" s="296" t="s">
        <v>2616</v>
      </c>
      <c r="D3262" s="274" t="s">
        <v>51</v>
      </c>
      <c r="E3262" s="274" t="s">
        <v>2617</v>
      </c>
      <c r="F3262" s="404" t="s">
        <v>586</v>
      </c>
      <c r="G3262" s="404"/>
      <c r="H3262" s="295" t="s">
        <v>325</v>
      </c>
      <c r="I3262" s="298">
        <v>0.107</v>
      </c>
      <c r="J3262" s="298">
        <v>0</v>
      </c>
      <c r="K3262" s="297">
        <v>16.574783</v>
      </c>
      <c r="L3262" s="297">
        <v>1.77</v>
      </c>
      <c r="O3262" s="40"/>
      <c r="P3262" s="40"/>
      <c r="Q3262" s="40"/>
      <c r="R3262" s="40"/>
      <c r="S3262" s="40"/>
      <c r="T3262" s="40"/>
      <c r="U3262" s="40"/>
      <c r="V3262" s="40"/>
      <c r="W3262" s="40"/>
      <c r="X3262" s="40"/>
      <c r="Y3262" s="40"/>
    </row>
    <row r="3263" spans="1:25" ht="15" customHeight="1" x14ac:dyDescent="0.2">
      <c r="A3263" s="40"/>
      <c r="B3263" s="274" t="s">
        <v>347</v>
      </c>
      <c r="C3263" s="296" t="s">
        <v>1772</v>
      </c>
      <c r="D3263" s="274" t="s">
        <v>51</v>
      </c>
      <c r="E3263" s="274" t="s">
        <v>4049</v>
      </c>
      <c r="F3263" s="404" t="s">
        <v>348</v>
      </c>
      <c r="G3263" s="404"/>
      <c r="H3263" s="295" t="s">
        <v>44</v>
      </c>
      <c r="I3263" s="298">
        <v>1</v>
      </c>
      <c r="J3263" s="298">
        <v>0</v>
      </c>
      <c r="K3263" s="297">
        <v>0.42</v>
      </c>
      <c r="L3263" s="297">
        <v>0.42</v>
      </c>
      <c r="O3263" s="40"/>
      <c r="P3263" s="40"/>
      <c r="Q3263" s="40"/>
      <c r="R3263" s="40"/>
      <c r="S3263" s="40"/>
      <c r="T3263" s="40"/>
      <c r="U3263" s="40"/>
      <c r="V3263" s="40"/>
      <c r="W3263" s="40"/>
      <c r="X3263" s="40"/>
      <c r="Y3263" s="40"/>
    </row>
    <row r="3264" spans="1:25" ht="15" customHeight="1" x14ac:dyDescent="0.2">
      <c r="A3264" s="40"/>
      <c r="B3264" s="275"/>
      <c r="C3264" s="275"/>
      <c r="D3264" s="275"/>
      <c r="E3264" s="275"/>
      <c r="F3264" s="275"/>
      <c r="G3264" s="275" t="s">
        <v>331</v>
      </c>
      <c r="H3264" s="302">
        <v>3.85</v>
      </c>
      <c r="I3264" s="275" t="s">
        <v>332</v>
      </c>
      <c r="J3264" s="302">
        <v>0</v>
      </c>
      <c r="K3264" s="275" t="s">
        <v>333</v>
      </c>
      <c r="L3264" s="302">
        <v>3.85</v>
      </c>
      <c r="O3264" s="40"/>
      <c r="P3264" s="40"/>
      <c r="Q3264" s="40"/>
      <c r="R3264" s="40"/>
      <c r="S3264" s="40"/>
      <c r="T3264" s="40"/>
      <c r="U3264" s="40"/>
      <c r="V3264" s="40"/>
      <c r="W3264" s="40"/>
      <c r="X3264" s="40"/>
      <c r="Y3264" s="40"/>
    </row>
    <row r="3265" spans="1:25" ht="15" customHeight="1" thickBot="1" x14ac:dyDescent="0.25">
      <c r="A3265" s="40"/>
      <c r="B3265" s="275"/>
      <c r="C3265" s="275"/>
      <c r="D3265" s="275"/>
      <c r="E3265" s="275"/>
      <c r="F3265" s="275"/>
      <c r="G3265" s="275" t="s">
        <v>334</v>
      </c>
      <c r="H3265" s="302">
        <v>1.1200000000000001</v>
      </c>
      <c r="I3265" s="409"/>
      <c r="J3265" s="409" t="s">
        <v>335</v>
      </c>
      <c r="K3265" s="275"/>
      <c r="L3265" s="302">
        <v>6.55</v>
      </c>
      <c r="O3265" s="40"/>
      <c r="P3265" s="40"/>
      <c r="Q3265" s="40"/>
      <c r="R3265" s="40"/>
      <c r="S3265" s="40"/>
      <c r="T3265" s="40"/>
      <c r="U3265" s="40"/>
      <c r="V3265" s="40"/>
      <c r="W3265" s="40"/>
      <c r="X3265" s="40"/>
      <c r="Y3265" s="40"/>
    </row>
    <row r="3266" spans="1:25" ht="15" customHeight="1" thickTop="1" x14ac:dyDescent="0.2">
      <c r="A3266" s="40"/>
      <c r="B3266" s="289"/>
      <c r="C3266" s="289"/>
      <c r="D3266" s="289"/>
      <c r="E3266" s="289"/>
      <c r="F3266" s="289"/>
      <c r="G3266" s="289"/>
      <c r="H3266" s="289"/>
      <c r="I3266" s="289"/>
      <c r="J3266" s="289"/>
      <c r="K3266" s="289"/>
      <c r="L3266" s="289"/>
      <c r="O3266" s="40"/>
      <c r="P3266" s="40"/>
      <c r="Q3266" s="40"/>
      <c r="R3266" s="40"/>
      <c r="S3266" s="40"/>
      <c r="T3266" s="40"/>
      <c r="U3266" s="40"/>
      <c r="V3266" s="40"/>
      <c r="W3266" s="40"/>
      <c r="X3266" s="40"/>
      <c r="Y3266" s="40"/>
    </row>
    <row r="3267" spans="1:25" ht="15" customHeight="1" x14ac:dyDescent="0.2">
      <c r="A3267" s="40"/>
      <c r="B3267" s="276" t="s">
        <v>2295</v>
      </c>
      <c r="C3267" s="277" t="s">
        <v>28</v>
      </c>
      <c r="D3267" s="276" t="s">
        <v>29</v>
      </c>
      <c r="E3267" s="276" t="s">
        <v>30</v>
      </c>
      <c r="F3267" s="405" t="s">
        <v>318</v>
      </c>
      <c r="G3267" s="405"/>
      <c r="H3267" s="284" t="s">
        <v>31</v>
      </c>
      <c r="I3267" s="277" t="s">
        <v>32</v>
      </c>
      <c r="J3267" s="277" t="s">
        <v>2407</v>
      </c>
      <c r="K3267" s="277" t="s">
        <v>33</v>
      </c>
      <c r="L3267" s="277" t="s">
        <v>35</v>
      </c>
      <c r="O3267" s="40"/>
      <c r="P3267" s="40"/>
      <c r="Q3267" s="40"/>
      <c r="R3267" s="40"/>
      <c r="S3267" s="40"/>
      <c r="T3267" s="40"/>
      <c r="U3267" s="40"/>
      <c r="V3267" s="40"/>
      <c r="W3267" s="40"/>
      <c r="X3267" s="40"/>
      <c r="Y3267" s="40"/>
    </row>
    <row r="3268" spans="1:25" ht="15" customHeight="1" x14ac:dyDescent="0.2">
      <c r="A3268" s="40"/>
      <c r="B3268" s="273" t="s">
        <v>319</v>
      </c>
      <c r="C3268" s="286" t="s">
        <v>3567</v>
      </c>
      <c r="D3268" s="273" t="s">
        <v>51</v>
      </c>
      <c r="E3268" s="273" t="s">
        <v>3568</v>
      </c>
      <c r="F3268" s="403" t="s">
        <v>1770</v>
      </c>
      <c r="G3268" s="403"/>
      <c r="H3268" s="285" t="s">
        <v>44</v>
      </c>
      <c r="I3268" s="288">
        <v>1</v>
      </c>
      <c r="J3268" s="287"/>
      <c r="K3268" s="287">
        <v>9.2100000000000009</v>
      </c>
      <c r="L3268" s="287">
        <v>9.2100000000000009</v>
      </c>
      <c r="O3268" s="40"/>
      <c r="P3268" s="40"/>
      <c r="Q3268" s="40"/>
      <c r="R3268" s="40"/>
      <c r="S3268" s="40"/>
      <c r="T3268" s="40"/>
      <c r="U3268" s="40"/>
      <c r="V3268" s="40"/>
      <c r="W3268" s="40"/>
      <c r="X3268" s="40"/>
      <c r="Y3268" s="40"/>
    </row>
    <row r="3269" spans="1:25" ht="15" customHeight="1" x14ac:dyDescent="0.2">
      <c r="A3269" s="40"/>
      <c r="B3269" s="274" t="s">
        <v>347</v>
      </c>
      <c r="C3269" s="296" t="s">
        <v>2616</v>
      </c>
      <c r="D3269" s="274" t="s">
        <v>51</v>
      </c>
      <c r="E3269" s="274" t="s">
        <v>2617</v>
      </c>
      <c r="F3269" s="404" t="s">
        <v>586</v>
      </c>
      <c r="G3269" s="404"/>
      <c r="H3269" s="295" t="s">
        <v>325</v>
      </c>
      <c r="I3269" s="298">
        <v>0.10100000000000001</v>
      </c>
      <c r="J3269" s="298">
        <v>0</v>
      </c>
      <c r="K3269" s="297">
        <v>16.574783</v>
      </c>
      <c r="L3269" s="297">
        <v>1.67</v>
      </c>
      <c r="O3269" s="40"/>
      <c r="P3269" s="40"/>
      <c r="Q3269" s="40"/>
      <c r="R3269" s="40"/>
      <c r="S3269" s="40"/>
      <c r="T3269" s="40"/>
      <c r="U3269" s="40"/>
      <c r="V3269" s="40"/>
      <c r="W3269" s="40"/>
      <c r="X3269" s="40"/>
      <c r="Y3269" s="40"/>
    </row>
    <row r="3270" spans="1:25" ht="15" customHeight="1" x14ac:dyDescent="0.2">
      <c r="A3270" s="40"/>
      <c r="B3270" s="274" t="s">
        <v>347</v>
      </c>
      <c r="C3270" s="296" t="s">
        <v>2615</v>
      </c>
      <c r="D3270" s="274" t="s">
        <v>51</v>
      </c>
      <c r="E3270" s="274" t="s">
        <v>1863</v>
      </c>
      <c r="F3270" s="404" t="s">
        <v>586</v>
      </c>
      <c r="G3270" s="404"/>
      <c r="H3270" s="295" t="s">
        <v>325</v>
      </c>
      <c r="I3270" s="298">
        <v>0.20200000000000001</v>
      </c>
      <c r="J3270" s="298">
        <v>0</v>
      </c>
      <c r="K3270" s="297">
        <v>19.468454999999999</v>
      </c>
      <c r="L3270" s="297">
        <v>3.93</v>
      </c>
      <c r="O3270" s="40"/>
      <c r="P3270" s="40"/>
      <c r="Q3270" s="40"/>
      <c r="R3270" s="40"/>
      <c r="S3270" s="40"/>
      <c r="T3270" s="40"/>
      <c r="U3270" s="40"/>
      <c r="V3270" s="40"/>
      <c r="W3270" s="40"/>
      <c r="X3270" s="40"/>
      <c r="Y3270" s="40"/>
    </row>
    <row r="3271" spans="1:25" ht="15" customHeight="1" x14ac:dyDescent="0.2">
      <c r="A3271" s="40"/>
      <c r="B3271" s="274" t="s">
        <v>347</v>
      </c>
      <c r="C3271" s="296" t="s">
        <v>4050</v>
      </c>
      <c r="D3271" s="274" t="s">
        <v>51</v>
      </c>
      <c r="E3271" s="274" t="s">
        <v>4051</v>
      </c>
      <c r="F3271" s="404" t="s">
        <v>348</v>
      </c>
      <c r="G3271" s="404"/>
      <c r="H3271" s="295" t="s">
        <v>44</v>
      </c>
      <c r="I3271" s="298">
        <v>1</v>
      </c>
      <c r="J3271" s="298">
        <v>0</v>
      </c>
      <c r="K3271" s="297">
        <v>3.61</v>
      </c>
      <c r="L3271" s="297">
        <v>3.61</v>
      </c>
      <c r="O3271" s="40"/>
      <c r="P3271" s="40"/>
      <c r="Q3271" s="40"/>
      <c r="R3271" s="40"/>
      <c r="S3271" s="40"/>
      <c r="T3271" s="40"/>
      <c r="U3271" s="40"/>
      <c r="V3271" s="40"/>
      <c r="W3271" s="40"/>
      <c r="X3271" s="40"/>
      <c r="Y3271" s="40"/>
    </row>
    <row r="3272" spans="1:25" ht="15" customHeight="1" x14ac:dyDescent="0.2">
      <c r="A3272" s="40"/>
      <c r="B3272" s="275"/>
      <c r="C3272" s="275"/>
      <c r="D3272" s="275"/>
      <c r="E3272" s="275"/>
      <c r="F3272" s="275"/>
      <c r="G3272" s="275" t="s">
        <v>331</v>
      </c>
      <c r="H3272" s="302">
        <v>5.6</v>
      </c>
      <c r="I3272" s="275" t="s">
        <v>332</v>
      </c>
      <c r="J3272" s="302">
        <v>0</v>
      </c>
      <c r="K3272" s="275" t="s">
        <v>333</v>
      </c>
      <c r="L3272" s="302">
        <v>5.6</v>
      </c>
      <c r="O3272" s="40"/>
      <c r="P3272" s="40"/>
      <c r="Q3272" s="40"/>
      <c r="R3272" s="40"/>
      <c r="S3272" s="40"/>
      <c r="T3272" s="40"/>
      <c r="U3272" s="40"/>
      <c r="V3272" s="40"/>
      <c r="W3272" s="40"/>
      <c r="X3272" s="40"/>
      <c r="Y3272" s="40"/>
    </row>
    <row r="3273" spans="1:25" ht="15" customHeight="1" thickBot="1" x14ac:dyDescent="0.25">
      <c r="A3273" s="40"/>
      <c r="B3273" s="275"/>
      <c r="C3273" s="275"/>
      <c r="D3273" s="275"/>
      <c r="E3273" s="275"/>
      <c r="F3273" s="275"/>
      <c r="G3273" s="275" t="s">
        <v>334</v>
      </c>
      <c r="H3273" s="302">
        <v>1.91</v>
      </c>
      <c r="I3273" s="409"/>
      <c r="J3273" s="409" t="s">
        <v>335</v>
      </c>
      <c r="K3273" s="275"/>
      <c r="L3273" s="302">
        <v>11.12</v>
      </c>
      <c r="O3273" s="40"/>
      <c r="P3273" s="40"/>
      <c r="Q3273" s="40"/>
      <c r="R3273" s="40"/>
      <c r="S3273" s="40"/>
      <c r="T3273" s="40"/>
      <c r="U3273" s="40"/>
      <c r="V3273" s="40"/>
      <c r="W3273" s="40"/>
      <c r="X3273" s="40"/>
      <c r="Y3273" s="40"/>
    </row>
    <row r="3274" spans="1:25" ht="15" customHeight="1" thickTop="1" x14ac:dyDescent="0.2">
      <c r="A3274" s="40"/>
      <c r="B3274" s="289"/>
      <c r="C3274" s="289"/>
      <c r="D3274" s="289"/>
      <c r="E3274" s="289"/>
      <c r="F3274" s="289"/>
      <c r="G3274" s="289"/>
      <c r="H3274" s="289"/>
      <c r="I3274" s="289"/>
      <c r="J3274" s="289"/>
      <c r="K3274" s="289"/>
      <c r="L3274" s="289"/>
      <c r="O3274" s="40"/>
      <c r="P3274" s="40"/>
      <c r="Q3274" s="40"/>
      <c r="R3274" s="40"/>
      <c r="S3274" s="40"/>
      <c r="T3274" s="40"/>
      <c r="U3274" s="40"/>
      <c r="V3274" s="40"/>
      <c r="W3274" s="40"/>
      <c r="X3274" s="40"/>
      <c r="Y3274" s="40"/>
    </row>
    <row r="3275" spans="1:25" ht="15" customHeight="1" x14ac:dyDescent="0.2">
      <c r="A3275" s="40"/>
      <c r="B3275" s="276" t="s">
        <v>2296</v>
      </c>
      <c r="C3275" s="277" t="s">
        <v>28</v>
      </c>
      <c r="D3275" s="276" t="s">
        <v>29</v>
      </c>
      <c r="E3275" s="276" t="s">
        <v>30</v>
      </c>
      <c r="F3275" s="405" t="s">
        <v>318</v>
      </c>
      <c r="G3275" s="405"/>
      <c r="H3275" s="284" t="s">
        <v>31</v>
      </c>
      <c r="I3275" s="277" t="s">
        <v>32</v>
      </c>
      <c r="J3275" s="277" t="s">
        <v>2407</v>
      </c>
      <c r="K3275" s="277" t="s">
        <v>33</v>
      </c>
      <c r="L3275" s="277" t="s">
        <v>35</v>
      </c>
      <c r="O3275" s="40"/>
      <c r="P3275" s="40"/>
      <c r="Q3275" s="40"/>
      <c r="R3275" s="40"/>
      <c r="S3275" s="40"/>
      <c r="T3275" s="40"/>
      <c r="U3275" s="40"/>
      <c r="V3275" s="40"/>
      <c r="W3275" s="40"/>
      <c r="X3275" s="40"/>
      <c r="Y3275" s="40"/>
    </row>
    <row r="3276" spans="1:25" ht="15" customHeight="1" x14ac:dyDescent="0.2">
      <c r="A3276" s="40"/>
      <c r="B3276" s="273" t="s">
        <v>319</v>
      </c>
      <c r="C3276" s="286" t="s">
        <v>1599</v>
      </c>
      <c r="D3276" s="273" t="s">
        <v>51</v>
      </c>
      <c r="E3276" s="273" t="s">
        <v>1600</v>
      </c>
      <c r="F3276" s="403" t="s">
        <v>1770</v>
      </c>
      <c r="G3276" s="403"/>
      <c r="H3276" s="285" t="s">
        <v>44</v>
      </c>
      <c r="I3276" s="288">
        <v>1</v>
      </c>
      <c r="J3276" s="287"/>
      <c r="K3276" s="287">
        <v>1.39</v>
      </c>
      <c r="L3276" s="287">
        <v>1.39</v>
      </c>
      <c r="O3276" s="40"/>
      <c r="P3276" s="40"/>
      <c r="Q3276" s="40"/>
      <c r="R3276" s="40"/>
      <c r="S3276" s="40"/>
      <c r="T3276" s="40"/>
      <c r="U3276" s="40"/>
      <c r="V3276" s="40"/>
      <c r="W3276" s="40"/>
      <c r="X3276" s="40"/>
      <c r="Y3276" s="40"/>
    </row>
    <row r="3277" spans="1:25" ht="15" customHeight="1" x14ac:dyDescent="0.2">
      <c r="A3277" s="40"/>
      <c r="B3277" s="274" t="s">
        <v>347</v>
      </c>
      <c r="C3277" s="296" t="s">
        <v>1773</v>
      </c>
      <c r="D3277" s="274" t="s">
        <v>51</v>
      </c>
      <c r="E3277" s="274" t="s">
        <v>1600</v>
      </c>
      <c r="F3277" s="404" t="s">
        <v>348</v>
      </c>
      <c r="G3277" s="404"/>
      <c r="H3277" s="295" t="s">
        <v>44</v>
      </c>
      <c r="I3277" s="298">
        <v>1</v>
      </c>
      <c r="J3277" s="298">
        <v>0</v>
      </c>
      <c r="K3277" s="297">
        <v>0.93</v>
      </c>
      <c r="L3277" s="297">
        <v>0.93</v>
      </c>
      <c r="O3277" s="40"/>
      <c r="P3277" s="40"/>
      <c r="Q3277" s="40"/>
      <c r="R3277" s="40"/>
      <c r="S3277" s="40"/>
      <c r="T3277" s="40"/>
      <c r="U3277" s="40"/>
      <c r="V3277" s="40"/>
      <c r="W3277" s="40"/>
      <c r="X3277" s="40"/>
      <c r="Y3277" s="40"/>
    </row>
    <row r="3278" spans="1:25" ht="15" customHeight="1" x14ac:dyDescent="0.2">
      <c r="A3278" s="40"/>
      <c r="B3278" s="274" t="s">
        <v>347</v>
      </c>
      <c r="C3278" s="296" t="s">
        <v>2615</v>
      </c>
      <c r="D3278" s="274" t="s">
        <v>51</v>
      </c>
      <c r="E3278" s="274" t="s">
        <v>1863</v>
      </c>
      <c r="F3278" s="404" t="s">
        <v>586</v>
      </c>
      <c r="G3278" s="404"/>
      <c r="H3278" s="295" t="s">
        <v>325</v>
      </c>
      <c r="I3278" s="298">
        <v>1.2999999999999999E-2</v>
      </c>
      <c r="J3278" s="298">
        <v>0</v>
      </c>
      <c r="K3278" s="297">
        <v>19.468454999999999</v>
      </c>
      <c r="L3278" s="297">
        <v>0.25</v>
      </c>
      <c r="O3278" s="40"/>
      <c r="P3278" s="40"/>
      <c r="Q3278" s="40"/>
      <c r="R3278" s="40"/>
      <c r="S3278" s="40"/>
      <c r="T3278" s="40"/>
      <c r="U3278" s="40"/>
      <c r="V3278" s="40"/>
      <c r="W3278" s="40"/>
      <c r="X3278" s="40"/>
      <c r="Y3278" s="40"/>
    </row>
    <row r="3279" spans="1:25" ht="15" customHeight="1" x14ac:dyDescent="0.2">
      <c r="A3279" s="40"/>
      <c r="B3279" s="274" t="s">
        <v>347</v>
      </c>
      <c r="C3279" s="296" t="s">
        <v>2616</v>
      </c>
      <c r="D3279" s="274" t="s">
        <v>51</v>
      </c>
      <c r="E3279" s="274" t="s">
        <v>2617</v>
      </c>
      <c r="F3279" s="404" t="s">
        <v>586</v>
      </c>
      <c r="G3279" s="404"/>
      <c r="H3279" s="295" t="s">
        <v>325</v>
      </c>
      <c r="I3279" s="298">
        <v>1.2999999999999999E-2</v>
      </c>
      <c r="J3279" s="298">
        <v>0</v>
      </c>
      <c r="K3279" s="297">
        <v>16.574783</v>
      </c>
      <c r="L3279" s="297">
        <v>0.21</v>
      </c>
      <c r="O3279" s="40"/>
      <c r="P3279" s="40"/>
      <c r="Q3279" s="40"/>
      <c r="R3279" s="40"/>
      <c r="S3279" s="40"/>
      <c r="T3279" s="40"/>
      <c r="U3279" s="40"/>
      <c r="V3279" s="40"/>
      <c r="W3279" s="40"/>
      <c r="X3279" s="40"/>
      <c r="Y3279" s="40"/>
    </row>
    <row r="3280" spans="1:25" ht="15" customHeight="1" x14ac:dyDescent="0.2">
      <c r="A3280" s="40"/>
      <c r="B3280" s="275"/>
      <c r="C3280" s="275"/>
      <c r="D3280" s="275"/>
      <c r="E3280" s="275"/>
      <c r="F3280" s="275"/>
      <c r="G3280" s="275" t="s">
        <v>331</v>
      </c>
      <c r="H3280" s="302">
        <v>0.46</v>
      </c>
      <c r="I3280" s="275" t="s">
        <v>332</v>
      </c>
      <c r="J3280" s="302">
        <v>0</v>
      </c>
      <c r="K3280" s="275" t="s">
        <v>333</v>
      </c>
      <c r="L3280" s="302">
        <v>0.46</v>
      </c>
      <c r="O3280" s="40"/>
      <c r="P3280" s="40"/>
      <c r="Q3280" s="40"/>
      <c r="R3280" s="40"/>
      <c r="S3280" s="40"/>
      <c r="T3280" s="40"/>
      <c r="U3280" s="40"/>
      <c r="V3280" s="40"/>
      <c r="W3280" s="40"/>
      <c r="X3280" s="40"/>
      <c r="Y3280" s="40"/>
    </row>
    <row r="3281" spans="1:25" ht="15" customHeight="1" thickBot="1" x14ac:dyDescent="0.25">
      <c r="A3281" s="40"/>
      <c r="B3281" s="275"/>
      <c r="C3281" s="275"/>
      <c r="D3281" s="275"/>
      <c r="E3281" s="275"/>
      <c r="F3281" s="275"/>
      <c r="G3281" s="275" t="s">
        <v>334</v>
      </c>
      <c r="H3281" s="302">
        <v>0.28000000000000003</v>
      </c>
      <c r="I3281" s="409"/>
      <c r="J3281" s="409" t="s">
        <v>335</v>
      </c>
      <c r="K3281" s="275"/>
      <c r="L3281" s="302">
        <v>1.67</v>
      </c>
      <c r="O3281" s="40"/>
      <c r="P3281" s="40"/>
      <c r="Q3281" s="40"/>
      <c r="R3281" s="40"/>
      <c r="S3281" s="40"/>
      <c r="T3281" s="40"/>
      <c r="U3281" s="40"/>
      <c r="V3281" s="40"/>
      <c r="W3281" s="40"/>
      <c r="X3281" s="40"/>
      <c r="Y3281" s="40"/>
    </row>
    <row r="3282" spans="1:25" ht="15" customHeight="1" thickTop="1" x14ac:dyDescent="0.2">
      <c r="A3282" s="40"/>
      <c r="B3282" s="289"/>
      <c r="C3282" s="289"/>
      <c r="D3282" s="289"/>
      <c r="E3282" s="289"/>
      <c r="F3282" s="289"/>
      <c r="G3282" s="289"/>
      <c r="H3282" s="289"/>
      <c r="I3282" s="289"/>
      <c r="J3282" s="289"/>
      <c r="K3282" s="289"/>
      <c r="L3282" s="289"/>
      <c r="O3282" s="40"/>
      <c r="P3282" s="40"/>
      <c r="Q3282" s="40"/>
      <c r="R3282" s="40"/>
      <c r="S3282" s="40"/>
      <c r="T3282" s="40"/>
      <c r="U3282" s="40"/>
      <c r="V3282" s="40"/>
      <c r="W3282" s="40"/>
      <c r="X3282" s="40"/>
      <c r="Y3282" s="40"/>
    </row>
    <row r="3283" spans="1:25" ht="15" customHeight="1" x14ac:dyDescent="0.2">
      <c r="A3283" s="40"/>
      <c r="B3283" s="276" t="s">
        <v>2297</v>
      </c>
      <c r="C3283" s="277" t="s">
        <v>28</v>
      </c>
      <c r="D3283" s="276" t="s">
        <v>29</v>
      </c>
      <c r="E3283" s="276" t="s">
        <v>30</v>
      </c>
      <c r="F3283" s="405" t="s">
        <v>318</v>
      </c>
      <c r="G3283" s="405"/>
      <c r="H3283" s="284" t="s">
        <v>31</v>
      </c>
      <c r="I3283" s="277" t="s">
        <v>32</v>
      </c>
      <c r="J3283" s="277" t="s">
        <v>2407</v>
      </c>
      <c r="K3283" s="277" t="s">
        <v>33</v>
      </c>
      <c r="L3283" s="277" t="s">
        <v>35</v>
      </c>
      <c r="O3283" s="40"/>
      <c r="P3283" s="40"/>
      <c r="Q3283" s="40"/>
      <c r="R3283" s="40"/>
      <c r="S3283" s="40"/>
      <c r="T3283" s="40"/>
      <c r="U3283" s="40"/>
      <c r="V3283" s="40"/>
      <c r="W3283" s="40"/>
      <c r="X3283" s="40"/>
      <c r="Y3283" s="40"/>
    </row>
    <row r="3284" spans="1:25" ht="15" customHeight="1" x14ac:dyDescent="0.2">
      <c r="A3284" s="40"/>
      <c r="B3284" s="273" t="s">
        <v>319</v>
      </c>
      <c r="C3284" s="286" t="s">
        <v>1601</v>
      </c>
      <c r="D3284" s="273" t="s">
        <v>51</v>
      </c>
      <c r="E3284" s="273" t="s">
        <v>1602</v>
      </c>
      <c r="F3284" s="403" t="s">
        <v>788</v>
      </c>
      <c r="G3284" s="403"/>
      <c r="H3284" s="285" t="s">
        <v>44</v>
      </c>
      <c r="I3284" s="288">
        <v>1</v>
      </c>
      <c r="J3284" s="287"/>
      <c r="K3284" s="287">
        <v>5.17</v>
      </c>
      <c r="L3284" s="287">
        <v>5.17</v>
      </c>
      <c r="O3284" s="40"/>
      <c r="P3284" s="40"/>
      <c r="Q3284" s="40"/>
      <c r="R3284" s="40"/>
      <c r="S3284" s="40"/>
      <c r="T3284" s="40"/>
      <c r="U3284" s="40"/>
      <c r="V3284" s="40"/>
      <c r="W3284" s="40"/>
      <c r="X3284" s="40"/>
      <c r="Y3284" s="40"/>
    </row>
    <row r="3285" spans="1:25" ht="15" customHeight="1" x14ac:dyDescent="0.2">
      <c r="A3285" s="40"/>
      <c r="B3285" s="274" t="s">
        <v>347</v>
      </c>
      <c r="C3285" s="296" t="s">
        <v>1774</v>
      </c>
      <c r="D3285" s="274" t="s">
        <v>51</v>
      </c>
      <c r="E3285" s="274" t="s">
        <v>2620</v>
      </c>
      <c r="F3285" s="404" t="s">
        <v>348</v>
      </c>
      <c r="G3285" s="404"/>
      <c r="H3285" s="295" t="s">
        <v>44</v>
      </c>
      <c r="I3285" s="298">
        <v>1</v>
      </c>
      <c r="J3285" s="298">
        <v>0</v>
      </c>
      <c r="K3285" s="297">
        <v>4.46</v>
      </c>
      <c r="L3285" s="297">
        <v>4.46</v>
      </c>
      <c r="O3285" s="40"/>
      <c r="P3285" s="40"/>
      <c r="Q3285" s="40"/>
      <c r="R3285" s="40"/>
      <c r="S3285" s="40"/>
      <c r="T3285" s="40"/>
      <c r="U3285" s="40"/>
      <c r="V3285" s="40"/>
      <c r="W3285" s="40"/>
      <c r="X3285" s="40"/>
      <c r="Y3285" s="40"/>
    </row>
    <row r="3286" spans="1:25" ht="15" customHeight="1" x14ac:dyDescent="0.2">
      <c r="A3286" s="40"/>
      <c r="B3286" s="274" t="s">
        <v>347</v>
      </c>
      <c r="C3286" s="296" t="s">
        <v>2616</v>
      </c>
      <c r="D3286" s="274" t="s">
        <v>51</v>
      </c>
      <c r="E3286" s="274" t="s">
        <v>2617</v>
      </c>
      <c r="F3286" s="404" t="s">
        <v>586</v>
      </c>
      <c r="G3286" s="404"/>
      <c r="H3286" s="295" t="s">
        <v>325</v>
      </c>
      <c r="I3286" s="298">
        <v>0.02</v>
      </c>
      <c r="J3286" s="298">
        <v>0</v>
      </c>
      <c r="K3286" s="297">
        <v>16.574783</v>
      </c>
      <c r="L3286" s="297">
        <v>0.33</v>
      </c>
      <c r="O3286" s="40"/>
      <c r="P3286" s="40"/>
      <c r="Q3286" s="40"/>
      <c r="R3286" s="40"/>
      <c r="S3286" s="40"/>
      <c r="T3286" s="40"/>
      <c r="U3286" s="40"/>
      <c r="V3286" s="40"/>
      <c r="W3286" s="40"/>
      <c r="X3286" s="40"/>
      <c r="Y3286" s="40"/>
    </row>
    <row r="3287" spans="1:25" ht="15" customHeight="1" x14ac:dyDescent="0.2">
      <c r="A3287" s="40"/>
      <c r="B3287" s="274" t="s">
        <v>347</v>
      </c>
      <c r="C3287" s="296" t="s">
        <v>2615</v>
      </c>
      <c r="D3287" s="274" t="s">
        <v>51</v>
      </c>
      <c r="E3287" s="274" t="s">
        <v>1863</v>
      </c>
      <c r="F3287" s="404" t="s">
        <v>586</v>
      </c>
      <c r="G3287" s="404"/>
      <c r="H3287" s="295" t="s">
        <v>325</v>
      </c>
      <c r="I3287" s="298">
        <v>0.02</v>
      </c>
      <c r="J3287" s="298">
        <v>0</v>
      </c>
      <c r="K3287" s="297">
        <v>19.468454999999999</v>
      </c>
      <c r="L3287" s="297">
        <v>0.38</v>
      </c>
      <c r="O3287" s="40"/>
      <c r="P3287" s="40"/>
      <c r="Q3287" s="40"/>
      <c r="R3287" s="40"/>
      <c r="S3287" s="40"/>
      <c r="T3287" s="40"/>
      <c r="U3287" s="40"/>
      <c r="V3287" s="40"/>
      <c r="W3287" s="40"/>
      <c r="X3287" s="40"/>
      <c r="Y3287" s="40"/>
    </row>
    <row r="3288" spans="1:25" ht="15" customHeight="1" x14ac:dyDescent="0.2">
      <c r="A3288" s="40"/>
      <c r="B3288" s="275"/>
      <c r="C3288" s="275"/>
      <c r="D3288" s="275"/>
      <c r="E3288" s="275"/>
      <c r="F3288" s="275"/>
      <c r="G3288" s="275" t="s">
        <v>331</v>
      </c>
      <c r="H3288" s="302">
        <v>0.71</v>
      </c>
      <c r="I3288" s="275" t="s">
        <v>332</v>
      </c>
      <c r="J3288" s="302">
        <v>0</v>
      </c>
      <c r="K3288" s="275" t="s">
        <v>333</v>
      </c>
      <c r="L3288" s="302">
        <v>0.71</v>
      </c>
      <c r="O3288" s="40"/>
      <c r="P3288" s="40"/>
      <c r="Q3288" s="40"/>
      <c r="R3288" s="40"/>
      <c r="S3288" s="40"/>
      <c r="T3288" s="40"/>
      <c r="U3288" s="40"/>
      <c r="V3288" s="40"/>
      <c r="W3288" s="40"/>
      <c r="X3288" s="40"/>
      <c r="Y3288" s="40"/>
    </row>
    <row r="3289" spans="1:25" ht="15" customHeight="1" thickBot="1" x14ac:dyDescent="0.25">
      <c r="A3289" s="40"/>
      <c r="B3289" s="275"/>
      <c r="C3289" s="275"/>
      <c r="D3289" s="275"/>
      <c r="E3289" s="275"/>
      <c r="F3289" s="275"/>
      <c r="G3289" s="275" t="s">
        <v>334</v>
      </c>
      <c r="H3289" s="302">
        <v>1.07</v>
      </c>
      <c r="I3289" s="409"/>
      <c r="J3289" s="409" t="s">
        <v>335</v>
      </c>
      <c r="K3289" s="275"/>
      <c r="L3289" s="302">
        <v>6.24</v>
      </c>
      <c r="O3289" s="40"/>
      <c r="P3289" s="40"/>
      <c r="Q3289" s="40"/>
      <c r="R3289" s="40"/>
      <c r="S3289" s="40"/>
      <c r="T3289" s="40"/>
      <c r="U3289" s="40"/>
      <c r="V3289" s="40"/>
      <c r="W3289" s="40"/>
      <c r="X3289" s="40"/>
      <c r="Y3289" s="40"/>
    </row>
    <row r="3290" spans="1:25" ht="15" customHeight="1" thickTop="1" x14ac:dyDescent="0.2">
      <c r="A3290" s="40"/>
      <c r="B3290" s="289"/>
      <c r="C3290" s="289"/>
      <c r="D3290" s="289"/>
      <c r="E3290" s="289"/>
      <c r="F3290" s="289"/>
      <c r="G3290" s="289"/>
      <c r="H3290" s="289"/>
      <c r="I3290" s="289"/>
      <c r="J3290" s="289"/>
      <c r="K3290" s="289"/>
      <c r="L3290" s="289"/>
      <c r="O3290" s="40"/>
      <c r="P3290" s="40"/>
      <c r="Q3290" s="40"/>
      <c r="R3290" s="40"/>
      <c r="S3290" s="40"/>
      <c r="T3290" s="40"/>
      <c r="U3290" s="40"/>
      <c r="V3290" s="40"/>
      <c r="W3290" s="40"/>
      <c r="X3290" s="40"/>
      <c r="Y3290" s="40"/>
    </row>
    <row r="3291" spans="1:25" ht="15" customHeight="1" x14ac:dyDescent="0.2">
      <c r="A3291" s="40"/>
      <c r="B3291" s="276" t="s">
        <v>2298</v>
      </c>
      <c r="C3291" s="277" t="s">
        <v>28</v>
      </c>
      <c r="D3291" s="276" t="s">
        <v>29</v>
      </c>
      <c r="E3291" s="276" t="s">
        <v>30</v>
      </c>
      <c r="F3291" s="405" t="s">
        <v>318</v>
      </c>
      <c r="G3291" s="405"/>
      <c r="H3291" s="284" t="s">
        <v>31</v>
      </c>
      <c r="I3291" s="277" t="s">
        <v>32</v>
      </c>
      <c r="J3291" s="277" t="s">
        <v>2407</v>
      </c>
      <c r="K3291" s="277" t="s">
        <v>33</v>
      </c>
      <c r="L3291" s="277" t="s">
        <v>35</v>
      </c>
      <c r="O3291" s="40"/>
      <c r="P3291" s="40"/>
      <c r="Q3291" s="40"/>
      <c r="R3291" s="40"/>
      <c r="S3291" s="40"/>
      <c r="T3291" s="40"/>
      <c r="U3291" s="40"/>
      <c r="V3291" s="40"/>
      <c r="W3291" s="40"/>
      <c r="X3291" s="40"/>
      <c r="Y3291" s="40"/>
    </row>
    <row r="3292" spans="1:25" ht="15" customHeight="1" x14ac:dyDescent="0.2">
      <c r="A3292" s="40"/>
      <c r="B3292" s="273" t="s">
        <v>319</v>
      </c>
      <c r="C3292" s="286" t="s">
        <v>1603</v>
      </c>
      <c r="D3292" s="273" t="s">
        <v>51</v>
      </c>
      <c r="E3292" s="273" t="s">
        <v>1604</v>
      </c>
      <c r="F3292" s="403" t="s">
        <v>1689</v>
      </c>
      <c r="G3292" s="403"/>
      <c r="H3292" s="285" t="s">
        <v>55</v>
      </c>
      <c r="I3292" s="288">
        <v>1</v>
      </c>
      <c r="J3292" s="287"/>
      <c r="K3292" s="287">
        <v>14.42</v>
      </c>
      <c r="L3292" s="287">
        <v>14.42</v>
      </c>
      <c r="O3292" s="40"/>
      <c r="P3292" s="40"/>
      <c r="Q3292" s="40"/>
      <c r="R3292" s="40"/>
      <c r="S3292" s="40"/>
      <c r="T3292" s="40"/>
      <c r="U3292" s="40"/>
      <c r="V3292" s="40"/>
      <c r="W3292" s="40"/>
      <c r="X3292" s="40"/>
      <c r="Y3292" s="40"/>
    </row>
    <row r="3293" spans="1:25" ht="15" customHeight="1" x14ac:dyDescent="0.2">
      <c r="A3293" s="40"/>
      <c r="B3293" s="274" t="s">
        <v>347</v>
      </c>
      <c r="C3293" s="296" t="s">
        <v>1775</v>
      </c>
      <c r="D3293" s="274" t="s">
        <v>51</v>
      </c>
      <c r="E3293" s="274" t="s">
        <v>4052</v>
      </c>
      <c r="F3293" s="404" t="s">
        <v>348</v>
      </c>
      <c r="G3293" s="404"/>
      <c r="H3293" s="295" t="s">
        <v>55</v>
      </c>
      <c r="I3293" s="298">
        <v>1</v>
      </c>
      <c r="J3293" s="298">
        <v>0</v>
      </c>
      <c r="K3293" s="297">
        <v>3.48</v>
      </c>
      <c r="L3293" s="297">
        <v>3.48</v>
      </c>
      <c r="O3293" s="40"/>
      <c r="P3293" s="40"/>
      <c r="Q3293" s="40"/>
      <c r="R3293" s="40"/>
      <c r="S3293" s="40"/>
      <c r="T3293" s="40"/>
      <c r="U3293" s="40"/>
      <c r="V3293" s="40"/>
      <c r="W3293" s="40"/>
      <c r="X3293" s="40"/>
      <c r="Y3293" s="40"/>
    </row>
    <row r="3294" spans="1:25" ht="15" customHeight="1" x14ac:dyDescent="0.2">
      <c r="A3294" s="40"/>
      <c r="B3294" s="274" t="s">
        <v>347</v>
      </c>
      <c r="C3294" s="296" t="s">
        <v>2616</v>
      </c>
      <c r="D3294" s="274" t="s">
        <v>51</v>
      </c>
      <c r="E3294" s="274" t="s">
        <v>2617</v>
      </c>
      <c r="F3294" s="404" t="s">
        <v>586</v>
      </c>
      <c r="G3294" s="404"/>
      <c r="H3294" s="295" t="s">
        <v>325</v>
      </c>
      <c r="I3294" s="298">
        <v>0.30399999999999999</v>
      </c>
      <c r="J3294" s="298">
        <v>0</v>
      </c>
      <c r="K3294" s="297">
        <v>16.574783</v>
      </c>
      <c r="L3294" s="297">
        <v>5.03</v>
      </c>
      <c r="O3294" s="40"/>
      <c r="P3294" s="40"/>
      <c r="Q3294" s="40"/>
      <c r="R3294" s="40"/>
      <c r="S3294" s="40"/>
      <c r="T3294" s="40"/>
      <c r="U3294" s="40"/>
      <c r="V3294" s="40"/>
      <c r="W3294" s="40"/>
      <c r="X3294" s="40"/>
      <c r="Y3294" s="40"/>
    </row>
    <row r="3295" spans="1:25" ht="15" customHeight="1" x14ac:dyDescent="0.2">
      <c r="A3295" s="40"/>
      <c r="B3295" s="274" t="s">
        <v>347</v>
      </c>
      <c r="C3295" s="296" t="s">
        <v>2615</v>
      </c>
      <c r="D3295" s="274" t="s">
        <v>51</v>
      </c>
      <c r="E3295" s="274" t="s">
        <v>1863</v>
      </c>
      <c r="F3295" s="404" t="s">
        <v>586</v>
      </c>
      <c r="G3295" s="404"/>
      <c r="H3295" s="295" t="s">
        <v>325</v>
      </c>
      <c r="I3295" s="298">
        <v>0.30399999999999999</v>
      </c>
      <c r="J3295" s="298">
        <v>0</v>
      </c>
      <c r="K3295" s="297">
        <v>19.468454999999999</v>
      </c>
      <c r="L3295" s="297">
        <v>5.91</v>
      </c>
      <c r="O3295" s="40"/>
      <c r="P3295" s="40"/>
      <c r="Q3295" s="40"/>
      <c r="R3295" s="40"/>
      <c r="S3295" s="40"/>
      <c r="T3295" s="40"/>
      <c r="U3295" s="40"/>
      <c r="V3295" s="40"/>
      <c r="W3295" s="40"/>
      <c r="X3295" s="40"/>
      <c r="Y3295" s="40"/>
    </row>
    <row r="3296" spans="1:25" ht="15" customHeight="1" x14ac:dyDescent="0.2">
      <c r="A3296" s="40"/>
      <c r="B3296" s="275"/>
      <c r="C3296" s="275"/>
      <c r="D3296" s="275"/>
      <c r="E3296" s="275"/>
      <c r="F3296" s="275"/>
      <c r="G3296" s="275" t="s">
        <v>331</v>
      </c>
      <c r="H3296" s="302">
        <v>10.94</v>
      </c>
      <c r="I3296" s="275" t="s">
        <v>332</v>
      </c>
      <c r="J3296" s="302">
        <v>0</v>
      </c>
      <c r="K3296" s="275" t="s">
        <v>333</v>
      </c>
      <c r="L3296" s="302">
        <v>10.94</v>
      </c>
      <c r="O3296" s="40"/>
      <c r="P3296" s="40"/>
      <c r="Q3296" s="40"/>
      <c r="R3296" s="40"/>
      <c r="S3296" s="40"/>
      <c r="T3296" s="40"/>
      <c r="U3296" s="40"/>
      <c r="V3296" s="40"/>
      <c r="W3296" s="40"/>
      <c r="X3296" s="40"/>
      <c r="Y3296" s="40"/>
    </row>
    <row r="3297" spans="1:25" ht="15" customHeight="1" thickBot="1" x14ac:dyDescent="0.25">
      <c r="A3297" s="40"/>
      <c r="B3297" s="275"/>
      <c r="C3297" s="275"/>
      <c r="D3297" s="275"/>
      <c r="E3297" s="275"/>
      <c r="F3297" s="275"/>
      <c r="G3297" s="275" t="s">
        <v>334</v>
      </c>
      <c r="H3297" s="302">
        <v>3</v>
      </c>
      <c r="I3297" s="409"/>
      <c r="J3297" s="409" t="s">
        <v>335</v>
      </c>
      <c r="K3297" s="275"/>
      <c r="L3297" s="302">
        <v>17.420000000000002</v>
      </c>
      <c r="O3297" s="40"/>
      <c r="P3297" s="40"/>
      <c r="Q3297" s="40"/>
      <c r="R3297" s="40"/>
      <c r="S3297" s="40"/>
      <c r="T3297" s="40"/>
      <c r="U3297" s="40"/>
      <c r="V3297" s="40"/>
      <c r="W3297" s="40"/>
      <c r="X3297" s="40"/>
      <c r="Y3297" s="40"/>
    </row>
    <row r="3298" spans="1:25" ht="15" customHeight="1" thickTop="1" x14ac:dyDescent="0.2">
      <c r="A3298" s="40"/>
      <c r="B3298" s="289"/>
      <c r="C3298" s="289"/>
      <c r="D3298" s="289"/>
      <c r="E3298" s="289"/>
      <c r="F3298" s="289"/>
      <c r="G3298" s="289"/>
      <c r="H3298" s="289"/>
      <c r="I3298" s="289"/>
      <c r="J3298" s="289"/>
      <c r="K3298" s="289"/>
      <c r="L3298" s="289"/>
      <c r="O3298" s="40"/>
      <c r="P3298" s="40"/>
      <c r="Q3298" s="40"/>
      <c r="R3298" s="40"/>
      <c r="S3298" s="40"/>
      <c r="T3298" s="40"/>
      <c r="U3298" s="40"/>
      <c r="V3298" s="40"/>
      <c r="W3298" s="40"/>
      <c r="X3298" s="40"/>
      <c r="Y3298" s="40"/>
    </row>
    <row r="3299" spans="1:25" ht="15" customHeight="1" x14ac:dyDescent="0.2">
      <c r="A3299" s="40"/>
      <c r="B3299" s="276" t="s">
        <v>2299</v>
      </c>
      <c r="C3299" s="277" t="s">
        <v>28</v>
      </c>
      <c r="D3299" s="276" t="s">
        <v>29</v>
      </c>
      <c r="E3299" s="276" t="s">
        <v>30</v>
      </c>
      <c r="F3299" s="405" t="s">
        <v>318</v>
      </c>
      <c r="G3299" s="405"/>
      <c r="H3299" s="284" t="s">
        <v>31</v>
      </c>
      <c r="I3299" s="277" t="s">
        <v>32</v>
      </c>
      <c r="J3299" s="277" t="s">
        <v>2407</v>
      </c>
      <c r="K3299" s="277" t="s">
        <v>33</v>
      </c>
      <c r="L3299" s="277" t="s">
        <v>35</v>
      </c>
      <c r="O3299" s="40"/>
      <c r="P3299" s="40"/>
      <c r="Q3299" s="40"/>
      <c r="R3299" s="40"/>
      <c r="S3299" s="40"/>
      <c r="T3299" s="40"/>
      <c r="U3299" s="40"/>
      <c r="V3299" s="40"/>
      <c r="W3299" s="40"/>
      <c r="X3299" s="40"/>
      <c r="Y3299" s="40"/>
    </row>
    <row r="3300" spans="1:25" ht="15" customHeight="1" x14ac:dyDescent="0.2">
      <c r="A3300" s="40"/>
      <c r="B3300" s="273" t="s">
        <v>319</v>
      </c>
      <c r="C3300" s="286" t="s">
        <v>2053</v>
      </c>
      <c r="D3300" s="273" t="s">
        <v>40</v>
      </c>
      <c r="E3300" s="273" t="s">
        <v>2054</v>
      </c>
      <c r="F3300" s="403" t="s">
        <v>338</v>
      </c>
      <c r="G3300" s="403"/>
      <c r="H3300" s="285" t="s">
        <v>55</v>
      </c>
      <c r="I3300" s="288">
        <v>1</v>
      </c>
      <c r="J3300" s="287"/>
      <c r="K3300" s="287">
        <v>52.43</v>
      </c>
      <c r="L3300" s="287">
        <v>52.43</v>
      </c>
      <c r="O3300" s="40"/>
      <c r="P3300" s="40"/>
      <c r="Q3300" s="40"/>
      <c r="R3300" s="40"/>
      <c r="S3300" s="40"/>
      <c r="T3300" s="40"/>
      <c r="U3300" s="40"/>
      <c r="V3300" s="40"/>
      <c r="W3300" s="40"/>
      <c r="X3300" s="40"/>
      <c r="Y3300" s="40"/>
    </row>
    <row r="3301" spans="1:25" ht="15" customHeight="1" x14ac:dyDescent="0.2">
      <c r="A3301" s="40"/>
      <c r="B3301" s="278" t="s">
        <v>321</v>
      </c>
      <c r="C3301" s="291" t="s">
        <v>397</v>
      </c>
      <c r="D3301" s="278" t="s">
        <v>40</v>
      </c>
      <c r="E3301" s="278" t="s">
        <v>398</v>
      </c>
      <c r="F3301" s="407" t="s">
        <v>324</v>
      </c>
      <c r="G3301" s="407"/>
      <c r="H3301" s="290" t="s">
        <v>325</v>
      </c>
      <c r="I3301" s="294">
        <v>8.3000000000000004E-2</v>
      </c>
      <c r="J3301" s="294">
        <v>0</v>
      </c>
      <c r="K3301" s="292">
        <v>29.9</v>
      </c>
      <c r="L3301" s="292">
        <v>2.48</v>
      </c>
      <c r="O3301" s="40"/>
      <c r="P3301" s="40"/>
      <c r="Q3301" s="40"/>
      <c r="R3301" s="40"/>
      <c r="S3301" s="40"/>
      <c r="T3301" s="40"/>
      <c r="U3301" s="40"/>
      <c r="V3301" s="40"/>
      <c r="W3301" s="40"/>
      <c r="X3301" s="40"/>
      <c r="Y3301" s="40"/>
    </row>
    <row r="3302" spans="1:25" ht="15" customHeight="1" x14ac:dyDescent="0.2">
      <c r="A3302" s="40"/>
      <c r="B3302" s="278" t="s">
        <v>321</v>
      </c>
      <c r="C3302" s="291" t="s">
        <v>395</v>
      </c>
      <c r="D3302" s="278" t="s">
        <v>40</v>
      </c>
      <c r="E3302" s="278" t="s">
        <v>396</v>
      </c>
      <c r="F3302" s="407" t="s">
        <v>324</v>
      </c>
      <c r="G3302" s="407"/>
      <c r="H3302" s="290" t="s">
        <v>325</v>
      </c>
      <c r="I3302" s="294">
        <v>8.3000000000000004E-2</v>
      </c>
      <c r="J3302" s="294">
        <v>0</v>
      </c>
      <c r="K3302" s="292">
        <v>24.84</v>
      </c>
      <c r="L3302" s="292">
        <v>2.06</v>
      </c>
      <c r="O3302" s="40"/>
      <c r="P3302" s="40"/>
      <c r="Q3302" s="40"/>
      <c r="R3302" s="40"/>
      <c r="S3302" s="40"/>
      <c r="T3302" s="40"/>
      <c r="U3302" s="40"/>
      <c r="V3302" s="40"/>
      <c r="W3302" s="40"/>
      <c r="X3302" s="40"/>
      <c r="Y3302" s="40"/>
    </row>
    <row r="3303" spans="1:25" ht="15" customHeight="1" x14ac:dyDescent="0.2">
      <c r="A3303" s="40"/>
      <c r="B3303" s="274" t="s">
        <v>347</v>
      </c>
      <c r="C3303" s="296" t="s">
        <v>2071</v>
      </c>
      <c r="D3303" s="274" t="s">
        <v>40</v>
      </c>
      <c r="E3303" s="274" t="s">
        <v>2072</v>
      </c>
      <c r="F3303" s="404" t="s">
        <v>348</v>
      </c>
      <c r="G3303" s="404"/>
      <c r="H3303" s="295" t="s">
        <v>55</v>
      </c>
      <c r="I3303" s="298">
        <v>1.0149999999999999</v>
      </c>
      <c r="J3303" s="298">
        <v>0</v>
      </c>
      <c r="K3303" s="297">
        <v>47.17</v>
      </c>
      <c r="L3303" s="297">
        <v>47.87</v>
      </c>
      <c r="O3303" s="40"/>
      <c r="P3303" s="40"/>
      <c r="Q3303" s="40"/>
      <c r="R3303" s="40"/>
      <c r="S3303" s="40"/>
      <c r="T3303" s="40"/>
      <c r="U3303" s="40"/>
      <c r="V3303" s="40"/>
      <c r="W3303" s="40"/>
      <c r="X3303" s="40"/>
      <c r="Y3303" s="40"/>
    </row>
    <row r="3304" spans="1:25" ht="15" customHeight="1" x14ac:dyDescent="0.2">
      <c r="A3304" s="40"/>
      <c r="B3304" s="274" t="s">
        <v>347</v>
      </c>
      <c r="C3304" s="296" t="s">
        <v>749</v>
      </c>
      <c r="D3304" s="274" t="s">
        <v>40</v>
      </c>
      <c r="E3304" s="274" t="s">
        <v>750</v>
      </c>
      <c r="F3304" s="404" t="s">
        <v>348</v>
      </c>
      <c r="G3304" s="404"/>
      <c r="H3304" s="295" t="s">
        <v>44</v>
      </c>
      <c r="I3304" s="298">
        <v>8.9999999999999993E-3</v>
      </c>
      <c r="J3304" s="298">
        <v>0</v>
      </c>
      <c r="K3304" s="297">
        <v>3.22</v>
      </c>
      <c r="L3304" s="297">
        <v>0.02</v>
      </c>
      <c r="O3304" s="40"/>
      <c r="P3304" s="40"/>
      <c r="Q3304" s="40"/>
      <c r="R3304" s="40"/>
      <c r="S3304" s="40"/>
      <c r="T3304" s="40"/>
      <c r="U3304" s="40"/>
      <c r="V3304" s="40"/>
      <c r="W3304" s="40"/>
      <c r="X3304" s="40"/>
      <c r="Y3304" s="40"/>
    </row>
    <row r="3305" spans="1:25" ht="15" customHeight="1" x14ac:dyDescent="0.2">
      <c r="A3305" s="40"/>
      <c r="B3305" s="275"/>
      <c r="C3305" s="275"/>
      <c r="D3305" s="275"/>
      <c r="E3305" s="275"/>
      <c r="F3305" s="275"/>
      <c r="G3305" s="275" t="s">
        <v>331</v>
      </c>
      <c r="H3305" s="302">
        <v>3.56</v>
      </c>
      <c r="I3305" s="275" t="s">
        <v>332</v>
      </c>
      <c r="J3305" s="302">
        <v>0</v>
      </c>
      <c r="K3305" s="275" t="s">
        <v>333</v>
      </c>
      <c r="L3305" s="302">
        <v>3.56</v>
      </c>
      <c r="O3305" s="40"/>
      <c r="P3305" s="40"/>
      <c r="Q3305" s="40"/>
      <c r="R3305" s="40"/>
      <c r="S3305" s="40"/>
      <c r="T3305" s="40"/>
      <c r="U3305" s="40"/>
      <c r="V3305" s="40"/>
      <c r="W3305" s="40"/>
      <c r="X3305" s="40"/>
      <c r="Y3305" s="40"/>
    </row>
    <row r="3306" spans="1:25" ht="15" customHeight="1" thickBot="1" x14ac:dyDescent="0.25">
      <c r="A3306" s="40"/>
      <c r="B3306" s="275"/>
      <c r="C3306" s="275"/>
      <c r="D3306" s="275"/>
      <c r="E3306" s="275"/>
      <c r="F3306" s="275"/>
      <c r="G3306" s="275" t="s">
        <v>334</v>
      </c>
      <c r="H3306" s="302">
        <v>10.91</v>
      </c>
      <c r="I3306" s="409"/>
      <c r="J3306" s="409" t="s">
        <v>335</v>
      </c>
      <c r="K3306" s="275"/>
      <c r="L3306" s="302">
        <v>63.34</v>
      </c>
      <c r="O3306" s="40"/>
      <c r="P3306" s="40"/>
      <c r="Q3306" s="40"/>
      <c r="R3306" s="40"/>
      <c r="S3306" s="40"/>
      <c r="T3306" s="40"/>
      <c r="U3306" s="40"/>
      <c r="V3306" s="40"/>
      <c r="W3306" s="40"/>
      <c r="X3306" s="40"/>
      <c r="Y3306" s="40"/>
    </row>
    <row r="3307" spans="1:25" ht="15" customHeight="1" thickTop="1" x14ac:dyDescent="0.2">
      <c r="A3307" s="40"/>
      <c r="B3307" s="289"/>
      <c r="C3307" s="289"/>
      <c r="D3307" s="289"/>
      <c r="E3307" s="289"/>
      <c r="F3307" s="289"/>
      <c r="G3307" s="289"/>
      <c r="H3307" s="289"/>
      <c r="I3307" s="289"/>
      <c r="J3307" s="289"/>
      <c r="K3307" s="289"/>
      <c r="L3307" s="289"/>
      <c r="O3307" s="40"/>
      <c r="P3307" s="40"/>
      <c r="Q3307" s="40"/>
      <c r="R3307" s="40"/>
      <c r="S3307" s="40"/>
      <c r="T3307" s="40"/>
      <c r="U3307" s="40"/>
      <c r="V3307" s="40"/>
      <c r="W3307" s="40"/>
      <c r="X3307" s="40"/>
      <c r="Y3307" s="40"/>
    </row>
    <row r="3308" spans="1:25" ht="15" customHeight="1" x14ac:dyDescent="0.2">
      <c r="A3308" s="40"/>
      <c r="B3308" s="276" t="s">
        <v>2300</v>
      </c>
      <c r="C3308" s="277" t="s">
        <v>28</v>
      </c>
      <c r="D3308" s="276" t="s">
        <v>29</v>
      </c>
      <c r="E3308" s="276" t="s">
        <v>30</v>
      </c>
      <c r="F3308" s="405" t="s">
        <v>318</v>
      </c>
      <c r="G3308" s="405"/>
      <c r="H3308" s="284" t="s">
        <v>31</v>
      </c>
      <c r="I3308" s="277" t="s">
        <v>32</v>
      </c>
      <c r="J3308" s="277" t="s">
        <v>2407</v>
      </c>
      <c r="K3308" s="277" t="s">
        <v>33</v>
      </c>
      <c r="L3308" s="277" t="s">
        <v>35</v>
      </c>
      <c r="O3308" s="40"/>
      <c r="P3308" s="40"/>
      <c r="Q3308" s="40"/>
      <c r="R3308" s="40"/>
      <c r="S3308" s="40"/>
      <c r="T3308" s="40"/>
      <c r="U3308" s="40"/>
      <c r="V3308" s="40"/>
      <c r="W3308" s="40"/>
      <c r="X3308" s="40"/>
      <c r="Y3308" s="40"/>
    </row>
    <row r="3309" spans="1:25" ht="15" customHeight="1" x14ac:dyDescent="0.2">
      <c r="A3309" s="40"/>
      <c r="B3309" s="273" t="s">
        <v>319</v>
      </c>
      <c r="C3309" s="286" t="s">
        <v>3308</v>
      </c>
      <c r="D3309" s="273" t="s">
        <v>40</v>
      </c>
      <c r="E3309" s="273" t="s">
        <v>3309</v>
      </c>
      <c r="F3309" s="403" t="s">
        <v>338</v>
      </c>
      <c r="G3309" s="403"/>
      <c r="H3309" s="285" t="s">
        <v>55</v>
      </c>
      <c r="I3309" s="288">
        <v>1</v>
      </c>
      <c r="J3309" s="287"/>
      <c r="K3309" s="287">
        <v>93.7</v>
      </c>
      <c r="L3309" s="287">
        <v>93.7</v>
      </c>
      <c r="O3309" s="40"/>
      <c r="P3309" s="40"/>
      <c r="Q3309" s="40"/>
      <c r="R3309" s="40"/>
      <c r="S3309" s="40"/>
      <c r="T3309" s="40"/>
      <c r="U3309" s="40"/>
      <c r="V3309" s="40"/>
      <c r="W3309" s="40"/>
      <c r="X3309" s="40"/>
      <c r="Y3309" s="40"/>
    </row>
    <row r="3310" spans="1:25" ht="15" customHeight="1" x14ac:dyDescent="0.2">
      <c r="A3310" s="40"/>
      <c r="B3310" s="278" t="s">
        <v>321</v>
      </c>
      <c r="C3310" s="291" t="s">
        <v>395</v>
      </c>
      <c r="D3310" s="278" t="s">
        <v>40</v>
      </c>
      <c r="E3310" s="278" t="s">
        <v>396</v>
      </c>
      <c r="F3310" s="407" t="s">
        <v>324</v>
      </c>
      <c r="G3310" s="407"/>
      <c r="H3310" s="290" t="s">
        <v>325</v>
      </c>
      <c r="I3310" s="294">
        <v>0.12280000000000001</v>
      </c>
      <c r="J3310" s="294">
        <v>0</v>
      </c>
      <c r="K3310" s="292">
        <v>24.84</v>
      </c>
      <c r="L3310" s="292">
        <v>3.05</v>
      </c>
      <c r="O3310" s="40"/>
      <c r="P3310" s="40"/>
      <c r="Q3310" s="40"/>
      <c r="R3310" s="40"/>
      <c r="S3310" s="40"/>
      <c r="T3310" s="40"/>
      <c r="U3310" s="40"/>
      <c r="V3310" s="40"/>
      <c r="W3310" s="40"/>
      <c r="X3310" s="40"/>
      <c r="Y3310" s="40"/>
    </row>
    <row r="3311" spans="1:25" ht="15" customHeight="1" x14ac:dyDescent="0.2">
      <c r="A3311" s="40"/>
      <c r="B3311" s="278" t="s">
        <v>321</v>
      </c>
      <c r="C3311" s="291" t="s">
        <v>397</v>
      </c>
      <c r="D3311" s="278" t="s">
        <v>40</v>
      </c>
      <c r="E3311" s="278" t="s">
        <v>398</v>
      </c>
      <c r="F3311" s="407" t="s">
        <v>324</v>
      </c>
      <c r="G3311" s="407"/>
      <c r="H3311" s="290" t="s">
        <v>325</v>
      </c>
      <c r="I3311" s="294">
        <v>0.12280000000000001</v>
      </c>
      <c r="J3311" s="294">
        <v>0</v>
      </c>
      <c r="K3311" s="292">
        <v>29.9</v>
      </c>
      <c r="L3311" s="292">
        <v>3.67</v>
      </c>
      <c r="O3311" s="40"/>
      <c r="P3311" s="40"/>
      <c r="Q3311" s="40"/>
      <c r="R3311" s="40"/>
      <c r="S3311" s="40"/>
      <c r="T3311" s="40"/>
      <c r="U3311" s="40"/>
      <c r="V3311" s="40"/>
      <c r="W3311" s="40"/>
      <c r="X3311" s="40"/>
      <c r="Y3311" s="40"/>
    </row>
    <row r="3312" spans="1:25" ht="15" customHeight="1" x14ac:dyDescent="0.2">
      <c r="A3312" s="40"/>
      <c r="B3312" s="274" t="s">
        <v>347</v>
      </c>
      <c r="C3312" s="296" t="s">
        <v>3454</v>
      </c>
      <c r="D3312" s="274" t="s">
        <v>40</v>
      </c>
      <c r="E3312" s="274" t="s">
        <v>3455</v>
      </c>
      <c r="F3312" s="404" t="s">
        <v>348</v>
      </c>
      <c r="G3312" s="404"/>
      <c r="H3312" s="295" t="s">
        <v>55</v>
      </c>
      <c r="I3312" s="298">
        <v>1.0149999999999999</v>
      </c>
      <c r="J3312" s="298">
        <v>0</v>
      </c>
      <c r="K3312" s="297">
        <v>85.68</v>
      </c>
      <c r="L3312" s="297">
        <v>86.96</v>
      </c>
      <c r="O3312" s="40"/>
      <c r="P3312" s="40"/>
      <c r="Q3312" s="40"/>
      <c r="R3312" s="40"/>
      <c r="S3312" s="40"/>
      <c r="T3312" s="40"/>
      <c r="U3312" s="40"/>
      <c r="V3312" s="40"/>
      <c r="W3312" s="40"/>
      <c r="X3312" s="40"/>
      <c r="Y3312" s="40"/>
    </row>
    <row r="3313" spans="1:25" ht="15" customHeight="1" x14ac:dyDescent="0.2">
      <c r="A3313" s="40"/>
      <c r="B3313" s="274" t="s">
        <v>347</v>
      </c>
      <c r="C3313" s="296" t="s">
        <v>749</v>
      </c>
      <c r="D3313" s="274" t="s">
        <v>40</v>
      </c>
      <c r="E3313" s="274" t="s">
        <v>750</v>
      </c>
      <c r="F3313" s="404" t="s">
        <v>348</v>
      </c>
      <c r="G3313" s="404"/>
      <c r="H3313" s="295" t="s">
        <v>44</v>
      </c>
      <c r="I3313" s="298">
        <v>8.9999999999999993E-3</v>
      </c>
      <c r="J3313" s="298">
        <v>0</v>
      </c>
      <c r="K3313" s="297">
        <v>3.22</v>
      </c>
      <c r="L3313" s="297">
        <v>0.02</v>
      </c>
      <c r="O3313" s="40"/>
      <c r="P3313" s="40"/>
      <c r="Q3313" s="40"/>
      <c r="R3313" s="40"/>
      <c r="S3313" s="40"/>
      <c r="T3313" s="40"/>
      <c r="U3313" s="40"/>
      <c r="V3313" s="40"/>
      <c r="W3313" s="40"/>
      <c r="X3313" s="40"/>
      <c r="Y3313" s="40"/>
    </row>
    <row r="3314" spans="1:25" ht="15" customHeight="1" x14ac:dyDescent="0.2">
      <c r="A3314" s="40"/>
      <c r="B3314" s="275"/>
      <c r="C3314" s="275"/>
      <c r="D3314" s="275"/>
      <c r="E3314" s="275"/>
      <c r="F3314" s="275"/>
      <c r="G3314" s="275" t="s">
        <v>331</v>
      </c>
      <c r="H3314" s="302">
        <v>5.28</v>
      </c>
      <c r="I3314" s="275" t="s">
        <v>332</v>
      </c>
      <c r="J3314" s="302">
        <v>0</v>
      </c>
      <c r="K3314" s="275" t="s">
        <v>333</v>
      </c>
      <c r="L3314" s="302">
        <v>5.28</v>
      </c>
      <c r="O3314" s="40"/>
      <c r="P3314" s="40"/>
      <c r="Q3314" s="40"/>
      <c r="R3314" s="40"/>
      <c r="S3314" s="40"/>
      <c r="T3314" s="40"/>
      <c r="U3314" s="40"/>
      <c r="V3314" s="40"/>
      <c r="W3314" s="40"/>
      <c r="X3314" s="40"/>
      <c r="Y3314" s="40"/>
    </row>
    <row r="3315" spans="1:25" ht="15" customHeight="1" thickBot="1" x14ac:dyDescent="0.25">
      <c r="A3315" s="40"/>
      <c r="B3315" s="275"/>
      <c r="C3315" s="275"/>
      <c r="D3315" s="275"/>
      <c r="E3315" s="275"/>
      <c r="F3315" s="275"/>
      <c r="G3315" s="275" t="s">
        <v>334</v>
      </c>
      <c r="H3315" s="302">
        <v>19.489999999999998</v>
      </c>
      <c r="I3315" s="409"/>
      <c r="J3315" s="409" t="s">
        <v>335</v>
      </c>
      <c r="K3315" s="275"/>
      <c r="L3315" s="302">
        <v>113.19</v>
      </c>
      <c r="O3315" s="40"/>
      <c r="P3315" s="40"/>
      <c r="Q3315" s="40"/>
      <c r="R3315" s="40"/>
      <c r="S3315" s="40"/>
      <c r="T3315" s="40"/>
      <c r="U3315" s="40"/>
      <c r="V3315" s="40"/>
      <c r="W3315" s="40"/>
      <c r="X3315" s="40"/>
      <c r="Y3315" s="40"/>
    </row>
    <row r="3316" spans="1:25" ht="15" customHeight="1" thickTop="1" x14ac:dyDescent="0.2">
      <c r="A3316" s="40"/>
      <c r="B3316" s="289"/>
      <c r="C3316" s="289"/>
      <c r="D3316" s="289"/>
      <c r="E3316" s="289"/>
      <c r="F3316" s="289"/>
      <c r="G3316" s="289"/>
      <c r="H3316" s="289"/>
      <c r="I3316" s="289"/>
      <c r="J3316" s="289"/>
      <c r="K3316" s="289"/>
      <c r="L3316" s="289"/>
      <c r="O3316" s="40"/>
      <c r="P3316" s="40"/>
      <c r="Q3316" s="40"/>
      <c r="R3316" s="40"/>
      <c r="S3316" s="40"/>
      <c r="T3316" s="40"/>
      <c r="U3316" s="40"/>
      <c r="V3316" s="40"/>
      <c r="W3316" s="40"/>
      <c r="X3316" s="40"/>
      <c r="Y3316" s="40"/>
    </row>
    <row r="3317" spans="1:25" ht="15" customHeight="1" x14ac:dyDescent="0.2">
      <c r="A3317" s="40"/>
      <c r="B3317" s="276" t="s">
        <v>2301</v>
      </c>
      <c r="C3317" s="277" t="s">
        <v>28</v>
      </c>
      <c r="D3317" s="276" t="s">
        <v>29</v>
      </c>
      <c r="E3317" s="276" t="s">
        <v>30</v>
      </c>
      <c r="F3317" s="405" t="s">
        <v>318</v>
      </c>
      <c r="G3317" s="405"/>
      <c r="H3317" s="284" t="s">
        <v>31</v>
      </c>
      <c r="I3317" s="277" t="s">
        <v>32</v>
      </c>
      <c r="J3317" s="277" t="s">
        <v>2407</v>
      </c>
      <c r="K3317" s="277" t="s">
        <v>33</v>
      </c>
      <c r="L3317" s="277" t="s">
        <v>35</v>
      </c>
      <c r="O3317" s="40"/>
      <c r="P3317" s="40"/>
      <c r="Q3317" s="40"/>
      <c r="R3317" s="40"/>
      <c r="S3317" s="40"/>
      <c r="T3317" s="40"/>
      <c r="U3317" s="40"/>
      <c r="V3317" s="40"/>
      <c r="W3317" s="40"/>
      <c r="X3317" s="40"/>
      <c r="Y3317" s="40"/>
    </row>
    <row r="3318" spans="1:25" ht="15" customHeight="1" x14ac:dyDescent="0.2">
      <c r="A3318" s="40"/>
      <c r="B3318" s="273" t="s">
        <v>319</v>
      </c>
      <c r="C3318" s="286" t="s">
        <v>2049</v>
      </c>
      <c r="D3318" s="273" t="s">
        <v>40</v>
      </c>
      <c r="E3318" s="273" t="s">
        <v>2050</v>
      </c>
      <c r="F3318" s="403" t="s">
        <v>338</v>
      </c>
      <c r="G3318" s="403"/>
      <c r="H3318" s="285" t="s">
        <v>55</v>
      </c>
      <c r="I3318" s="288">
        <v>1</v>
      </c>
      <c r="J3318" s="287"/>
      <c r="K3318" s="287">
        <v>24.36</v>
      </c>
      <c r="L3318" s="287">
        <v>24.36</v>
      </c>
      <c r="O3318" s="40"/>
      <c r="P3318" s="40"/>
      <c r="Q3318" s="40"/>
      <c r="R3318" s="40"/>
      <c r="S3318" s="40"/>
      <c r="T3318" s="40"/>
      <c r="U3318" s="40"/>
      <c r="V3318" s="40"/>
      <c r="W3318" s="40"/>
      <c r="X3318" s="40"/>
      <c r="Y3318" s="40"/>
    </row>
    <row r="3319" spans="1:25" ht="15" customHeight="1" x14ac:dyDescent="0.2">
      <c r="A3319" s="40"/>
      <c r="B3319" s="278" t="s">
        <v>321</v>
      </c>
      <c r="C3319" s="291" t="s">
        <v>397</v>
      </c>
      <c r="D3319" s="278" t="s">
        <v>40</v>
      </c>
      <c r="E3319" s="278" t="s">
        <v>398</v>
      </c>
      <c r="F3319" s="407" t="s">
        <v>324</v>
      </c>
      <c r="G3319" s="407"/>
      <c r="H3319" s="290" t="s">
        <v>325</v>
      </c>
      <c r="I3319" s="294">
        <v>0.114</v>
      </c>
      <c r="J3319" s="294">
        <v>0</v>
      </c>
      <c r="K3319" s="292">
        <v>29.9</v>
      </c>
      <c r="L3319" s="292">
        <v>3.4</v>
      </c>
      <c r="O3319" s="40"/>
      <c r="P3319" s="40"/>
      <c r="Q3319" s="40"/>
      <c r="R3319" s="40"/>
      <c r="S3319" s="40"/>
      <c r="T3319" s="40"/>
      <c r="U3319" s="40"/>
      <c r="V3319" s="40"/>
      <c r="W3319" s="40"/>
      <c r="X3319" s="40"/>
      <c r="Y3319" s="40"/>
    </row>
    <row r="3320" spans="1:25" ht="15" customHeight="1" x14ac:dyDescent="0.2">
      <c r="A3320" s="40"/>
      <c r="B3320" s="278" t="s">
        <v>321</v>
      </c>
      <c r="C3320" s="291" t="s">
        <v>395</v>
      </c>
      <c r="D3320" s="278" t="s">
        <v>40</v>
      </c>
      <c r="E3320" s="278" t="s">
        <v>396</v>
      </c>
      <c r="F3320" s="407" t="s">
        <v>324</v>
      </c>
      <c r="G3320" s="407"/>
      <c r="H3320" s="290" t="s">
        <v>325</v>
      </c>
      <c r="I3320" s="294">
        <v>0.114</v>
      </c>
      <c r="J3320" s="294">
        <v>0</v>
      </c>
      <c r="K3320" s="292">
        <v>24.84</v>
      </c>
      <c r="L3320" s="292">
        <v>2.83</v>
      </c>
      <c r="O3320" s="40"/>
      <c r="P3320" s="40"/>
      <c r="Q3320" s="40"/>
      <c r="R3320" s="40"/>
      <c r="S3320" s="40"/>
      <c r="T3320" s="40"/>
      <c r="U3320" s="40"/>
      <c r="V3320" s="40"/>
      <c r="W3320" s="40"/>
      <c r="X3320" s="40"/>
      <c r="Y3320" s="40"/>
    </row>
    <row r="3321" spans="1:25" ht="15" customHeight="1" x14ac:dyDescent="0.2">
      <c r="A3321" s="40"/>
      <c r="B3321" s="274" t="s">
        <v>347</v>
      </c>
      <c r="C3321" s="296" t="s">
        <v>2067</v>
      </c>
      <c r="D3321" s="274" t="s">
        <v>40</v>
      </c>
      <c r="E3321" s="274" t="s">
        <v>2068</v>
      </c>
      <c r="F3321" s="404" t="s">
        <v>348</v>
      </c>
      <c r="G3321" s="404"/>
      <c r="H3321" s="295" t="s">
        <v>55</v>
      </c>
      <c r="I3321" s="298">
        <v>1.2434000000000001</v>
      </c>
      <c r="J3321" s="298">
        <v>0</v>
      </c>
      <c r="K3321" s="297">
        <v>14.56</v>
      </c>
      <c r="L3321" s="297">
        <v>18.100000000000001</v>
      </c>
      <c r="O3321" s="40"/>
      <c r="P3321" s="40"/>
      <c r="Q3321" s="40"/>
      <c r="R3321" s="40"/>
      <c r="S3321" s="40"/>
      <c r="T3321" s="40"/>
      <c r="U3321" s="40"/>
      <c r="V3321" s="40"/>
      <c r="W3321" s="40"/>
      <c r="X3321" s="40"/>
      <c r="Y3321" s="40"/>
    </row>
    <row r="3322" spans="1:25" ht="15" customHeight="1" x14ac:dyDescent="0.2">
      <c r="A3322" s="40"/>
      <c r="B3322" s="274" t="s">
        <v>347</v>
      </c>
      <c r="C3322" s="296" t="s">
        <v>749</v>
      </c>
      <c r="D3322" s="274" t="s">
        <v>40</v>
      </c>
      <c r="E3322" s="274" t="s">
        <v>750</v>
      </c>
      <c r="F3322" s="404" t="s">
        <v>348</v>
      </c>
      <c r="G3322" s="404"/>
      <c r="H3322" s="295" t="s">
        <v>44</v>
      </c>
      <c r="I3322" s="298">
        <v>9.4000000000000004E-3</v>
      </c>
      <c r="J3322" s="298">
        <v>0</v>
      </c>
      <c r="K3322" s="297">
        <v>3.22</v>
      </c>
      <c r="L3322" s="297">
        <v>0.03</v>
      </c>
      <c r="O3322" s="40"/>
      <c r="P3322" s="40"/>
      <c r="Q3322" s="40"/>
      <c r="R3322" s="40"/>
      <c r="S3322" s="40"/>
      <c r="T3322" s="40"/>
      <c r="U3322" s="40"/>
      <c r="V3322" s="40"/>
      <c r="W3322" s="40"/>
      <c r="X3322" s="40"/>
      <c r="Y3322" s="40"/>
    </row>
    <row r="3323" spans="1:25" ht="15" customHeight="1" x14ac:dyDescent="0.2">
      <c r="A3323" s="40"/>
      <c r="B3323" s="275"/>
      <c r="C3323" s="275"/>
      <c r="D3323" s="275"/>
      <c r="E3323" s="275"/>
      <c r="F3323" s="275"/>
      <c r="G3323" s="275" t="s">
        <v>331</v>
      </c>
      <c r="H3323" s="302">
        <v>4.9000000000000004</v>
      </c>
      <c r="I3323" s="275" t="s">
        <v>332</v>
      </c>
      <c r="J3323" s="302">
        <v>0</v>
      </c>
      <c r="K3323" s="275" t="s">
        <v>333</v>
      </c>
      <c r="L3323" s="302">
        <v>4.9000000000000004</v>
      </c>
      <c r="O3323" s="40"/>
      <c r="P3323" s="40"/>
      <c r="Q3323" s="40"/>
      <c r="R3323" s="40"/>
      <c r="S3323" s="40"/>
      <c r="T3323" s="40"/>
      <c r="U3323" s="40"/>
      <c r="V3323" s="40"/>
      <c r="W3323" s="40"/>
      <c r="X3323" s="40"/>
      <c r="Y3323" s="40"/>
    </row>
    <row r="3324" spans="1:25" ht="15" customHeight="1" thickBot="1" x14ac:dyDescent="0.25">
      <c r="A3324" s="40"/>
      <c r="B3324" s="275"/>
      <c r="C3324" s="275"/>
      <c r="D3324" s="275"/>
      <c r="E3324" s="275"/>
      <c r="F3324" s="275"/>
      <c r="G3324" s="275" t="s">
        <v>334</v>
      </c>
      <c r="H3324" s="302">
        <v>5.0599999999999996</v>
      </c>
      <c r="I3324" s="409"/>
      <c r="J3324" s="409" t="s">
        <v>335</v>
      </c>
      <c r="K3324" s="275"/>
      <c r="L3324" s="302">
        <v>29.42</v>
      </c>
      <c r="O3324" s="40"/>
      <c r="P3324" s="40"/>
      <c r="Q3324" s="40"/>
      <c r="R3324" s="40"/>
      <c r="S3324" s="40"/>
      <c r="T3324" s="40"/>
      <c r="U3324" s="40"/>
      <c r="V3324" s="40"/>
      <c r="W3324" s="40"/>
      <c r="X3324" s="40"/>
      <c r="Y3324" s="40"/>
    </row>
    <row r="3325" spans="1:25" ht="15" customHeight="1" thickTop="1" x14ac:dyDescent="0.2">
      <c r="A3325" s="40"/>
      <c r="B3325" s="289"/>
      <c r="C3325" s="289"/>
      <c r="D3325" s="289"/>
      <c r="E3325" s="289"/>
      <c r="F3325" s="289"/>
      <c r="G3325" s="289"/>
      <c r="H3325" s="289"/>
      <c r="I3325" s="289"/>
      <c r="J3325" s="289"/>
      <c r="K3325" s="289"/>
      <c r="L3325" s="289"/>
      <c r="O3325" s="40"/>
      <c r="P3325" s="40"/>
      <c r="Q3325" s="40"/>
      <c r="R3325" s="40"/>
      <c r="S3325" s="40"/>
      <c r="T3325" s="40"/>
      <c r="U3325" s="40"/>
      <c r="V3325" s="40"/>
      <c r="W3325" s="40"/>
      <c r="X3325" s="40"/>
      <c r="Y3325" s="40"/>
    </row>
    <row r="3326" spans="1:25" ht="15" customHeight="1" x14ac:dyDescent="0.2">
      <c r="A3326" s="40"/>
      <c r="B3326" s="276" t="s">
        <v>2302</v>
      </c>
      <c r="C3326" s="277" t="s">
        <v>28</v>
      </c>
      <c r="D3326" s="276" t="s">
        <v>29</v>
      </c>
      <c r="E3326" s="276" t="s">
        <v>30</v>
      </c>
      <c r="F3326" s="405" t="s">
        <v>318</v>
      </c>
      <c r="G3326" s="405"/>
      <c r="H3326" s="284" t="s">
        <v>31</v>
      </c>
      <c r="I3326" s="277" t="s">
        <v>32</v>
      </c>
      <c r="J3326" s="277" t="s">
        <v>2407</v>
      </c>
      <c r="K3326" s="277" t="s">
        <v>33</v>
      </c>
      <c r="L3326" s="277" t="s">
        <v>35</v>
      </c>
      <c r="O3326" s="40"/>
      <c r="P3326" s="40"/>
      <c r="Q3326" s="40"/>
      <c r="R3326" s="40"/>
      <c r="S3326" s="40"/>
      <c r="T3326" s="40"/>
      <c r="U3326" s="40"/>
      <c r="V3326" s="40"/>
      <c r="W3326" s="40"/>
      <c r="X3326" s="40"/>
      <c r="Y3326" s="40"/>
    </row>
    <row r="3327" spans="1:25" ht="15" customHeight="1" x14ac:dyDescent="0.2">
      <c r="A3327" s="40"/>
      <c r="B3327" s="273" t="s">
        <v>319</v>
      </c>
      <c r="C3327" s="286" t="s">
        <v>2051</v>
      </c>
      <c r="D3327" s="273" t="s">
        <v>40</v>
      </c>
      <c r="E3327" s="273" t="s">
        <v>2052</v>
      </c>
      <c r="F3327" s="403" t="s">
        <v>338</v>
      </c>
      <c r="G3327" s="403"/>
      <c r="H3327" s="285" t="s">
        <v>55</v>
      </c>
      <c r="I3327" s="288">
        <v>1</v>
      </c>
      <c r="J3327" s="287"/>
      <c r="K3327" s="287">
        <v>26.24</v>
      </c>
      <c r="L3327" s="287">
        <v>26.24</v>
      </c>
      <c r="O3327" s="40"/>
      <c r="P3327" s="40"/>
      <c r="Q3327" s="40"/>
      <c r="R3327" s="40"/>
      <c r="S3327" s="40"/>
      <c r="T3327" s="40"/>
      <c r="U3327" s="40"/>
      <c r="V3327" s="40"/>
      <c r="W3327" s="40"/>
      <c r="X3327" s="40"/>
      <c r="Y3327" s="40"/>
    </row>
    <row r="3328" spans="1:25" ht="15" customHeight="1" x14ac:dyDescent="0.2">
      <c r="A3328" s="40"/>
      <c r="B3328" s="278" t="s">
        <v>321</v>
      </c>
      <c r="C3328" s="291" t="s">
        <v>395</v>
      </c>
      <c r="D3328" s="278" t="s">
        <v>40</v>
      </c>
      <c r="E3328" s="278" t="s">
        <v>396</v>
      </c>
      <c r="F3328" s="407" t="s">
        <v>324</v>
      </c>
      <c r="G3328" s="407"/>
      <c r="H3328" s="290" t="s">
        <v>325</v>
      </c>
      <c r="I3328" s="294">
        <v>6.08E-2</v>
      </c>
      <c r="J3328" s="294">
        <v>0</v>
      </c>
      <c r="K3328" s="292">
        <v>24.84</v>
      </c>
      <c r="L3328" s="292">
        <v>1.51</v>
      </c>
      <c r="O3328" s="40"/>
      <c r="P3328" s="40"/>
      <c r="Q3328" s="40"/>
      <c r="R3328" s="40"/>
      <c r="S3328" s="40"/>
      <c r="T3328" s="40"/>
      <c r="U3328" s="40"/>
      <c r="V3328" s="40"/>
      <c r="W3328" s="40"/>
      <c r="X3328" s="40"/>
      <c r="Y3328" s="40"/>
    </row>
    <row r="3329" spans="1:25" ht="15" customHeight="1" x14ac:dyDescent="0.2">
      <c r="A3329" s="40"/>
      <c r="B3329" s="278" t="s">
        <v>321</v>
      </c>
      <c r="C3329" s="291" t="s">
        <v>397</v>
      </c>
      <c r="D3329" s="278" t="s">
        <v>40</v>
      </c>
      <c r="E3329" s="278" t="s">
        <v>398</v>
      </c>
      <c r="F3329" s="407" t="s">
        <v>324</v>
      </c>
      <c r="G3329" s="407"/>
      <c r="H3329" s="290" t="s">
        <v>325</v>
      </c>
      <c r="I3329" s="294">
        <v>6.08E-2</v>
      </c>
      <c r="J3329" s="294">
        <v>0</v>
      </c>
      <c r="K3329" s="292">
        <v>29.9</v>
      </c>
      <c r="L3329" s="292">
        <v>1.81</v>
      </c>
      <c r="O3329" s="40"/>
      <c r="P3329" s="40"/>
      <c r="Q3329" s="40"/>
      <c r="R3329" s="40"/>
      <c r="S3329" s="40"/>
      <c r="T3329" s="40"/>
      <c r="U3329" s="40"/>
      <c r="V3329" s="40"/>
      <c r="W3329" s="40"/>
      <c r="X3329" s="40"/>
      <c r="Y3329" s="40"/>
    </row>
    <row r="3330" spans="1:25" ht="15" customHeight="1" x14ac:dyDescent="0.2">
      <c r="A3330" s="40"/>
      <c r="B3330" s="274" t="s">
        <v>347</v>
      </c>
      <c r="C3330" s="296" t="s">
        <v>749</v>
      </c>
      <c r="D3330" s="274" t="s">
        <v>40</v>
      </c>
      <c r="E3330" s="274" t="s">
        <v>750</v>
      </c>
      <c r="F3330" s="404" t="s">
        <v>348</v>
      </c>
      <c r="G3330" s="404"/>
      <c r="H3330" s="295" t="s">
        <v>44</v>
      </c>
      <c r="I3330" s="298">
        <v>8.9999999999999993E-3</v>
      </c>
      <c r="J3330" s="298">
        <v>0</v>
      </c>
      <c r="K3330" s="297">
        <v>3.22</v>
      </c>
      <c r="L3330" s="297">
        <v>0.02</v>
      </c>
      <c r="O3330" s="40"/>
      <c r="P3330" s="40"/>
      <c r="Q3330" s="40"/>
      <c r="R3330" s="40"/>
      <c r="S3330" s="40"/>
      <c r="T3330" s="40"/>
      <c r="U3330" s="40"/>
      <c r="V3330" s="40"/>
      <c r="W3330" s="40"/>
      <c r="X3330" s="40"/>
      <c r="Y3330" s="40"/>
    </row>
    <row r="3331" spans="1:25" ht="15" customHeight="1" x14ac:dyDescent="0.2">
      <c r="A3331" s="40"/>
      <c r="B3331" s="274" t="s">
        <v>347</v>
      </c>
      <c r="C3331" s="296" t="s">
        <v>2069</v>
      </c>
      <c r="D3331" s="274" t="s">
        <v>40</v>
      </c>
      <c r="E3331" s="274" t="s">
        <v>2070</v>
      </c>
      <c r="F3331" s="404" t="s">
        <v>348</v>
      </c>
      <c r="G3331" s="404"/>
      <c r="H3331" s="295" t="s">
        <v>55</v>
      </c>
      <c r="I3331" s="298">
        <v>1.0149999999999999</v>
      </c>
      <c r="J3331" s="298">
        <v>0</v>
      </c>
      <c r="K3331" s="297">
        <v>22.57</v>
      </c>
      <c r="L3331" s="297">
        <v>22.9</v>
      </c>
      <c r="O3331" s="40"/>
      <c r="P3331" s="40"/>
      <c r="Q3331" s="40"/>
      <c r="R3331" s="40"/>
      <c r="S3331" s="40"/>
      <c r="T3331" s="40"/>
      <c r="U3331" s="40"/>
      <c r="V3331" s="40"/>
      <c r="W3331" s="40"/>
      <c r="X3331" s="40"/>
      <c r="Y3331" s="40"/>
    </row>
    <row r="3332" spans="1:25" ht="15" customHeight="1" x14ac:dyDescent="0.2">
      <c r="A3332" s="40"/>
      <c r="B3332" s="275"/>
      <c r="C3332" s="275"/>
      <c r="D3332" s="275"/>
      <c r="E3332" s="275"/>
      <c r="F3332" s="275"/>
      <c r="G3332" s="275" t="s">
        <v>331</v>
      </c>
      <c r="H3332" s="302">
        <v>2.61</v>
      </c>
      <c r="I3332" s="275" t="s">
        <v>332</v>
      </c>
      <c r="J3332" s="302">
        <v>0</v>
      </c>
      <c r="K3332" s="275" t="s">
        <v>333</v>
      </c>
      <c r="L3332" s="302">
        <v>2.61</v>
      </c>
      <c r="O3332" s="40"/>
      <c r="P3332" s="40"/>
      <c r="Q3332" s="40"/>
      <c r="R3332" s="40"/>
      <c r="S3332" s="40"/>
      <c r="T3332" s="40"/>
      <c r="U3332" s="40"/>
      <c r="V3332" s="40"/>
      <c r="W3332" s="40"/>
      <c r="X3332" s="40"/>
      <c r="Y3332" s="40"/>
    </row>
    <row r="3333" spans="1:25" ht="15" customHeight="1" thickBot="1" x14ac:dyDescent="0.25">
      <c r="A3333" s="40"/>
      <c r="B3333" s="275"/>
      <c r="C3333" s="275"/>
      <c r="D3333" s="275"/>
      <c r="E3333" s="275"/>
      <c r="F3333" s="275"/>
      <c r="G3333" s="275" t="s">
        <v>334</v>
      </c>
      <c r="H3333" s="302">
        <v>5.46</v>
      </c>
      <c r="I3333" s="409"/>
      <c r="J3333" s="409" t="s">
        <v>335</v>
      </c>
      <c r="K3333" s="275"/>
      <c r="L3333" s="302">
        <v>31.7</v>
      </c>
      <c r="O3333" s="40"/>
      <c r="P3333" s="40"/>
      <c r="Q3333" s="40"/>
      <c r="R3333" s="40"/>
      <c r="S3333" s="40"/>
      <c r="T3333" s="40"/>
      <c r="U3333" s="40"/>
      <c r="V3333" s="40"/>
      <c r="W3333" s="40"/>
      <c r="X3333" s="40"/>
      <c r="Y3333" s="40"/>
    </row>
    <row r="3334" spans="1:25" ht="15" customHeight="1" thickTop="1" x14ac:dyDescent="0.2">
      <c r="A3334" s="40"/>
      <c r="B3334" s="289"/>
      <c r="C3334" s="289"/>
      <c r="D3334" s="289"/>
      <c r="E3334" s="289"/>
      <c r="F3334" s="289"/>
      <c r="G3334" s="289"/>
      <c r="H3334" s="289"/>
      <c r="I3334" s="289"/>
      <c r="J3334" s="289"/>
      <c r="K3334" s="289"/>
      <c r="L3334" s="289"/>
      <c r="O3334" s="40"/>
      <c r="P3334" s="40"/>
      <c r="Q3334" s="40"/>
      <c r="R3334" s="40"/>
      <c r="S3334" s="40"/>
      <c r="T3334" s="40"/>
      <c r="U3334" s="40"/>
      <c r="V3334" s="40"/>
      <c r="W3334" s="40"/>
      <c r="X3334" s="40"/>
      <c r="Y3334" s="40"/>
    </row>
    <row r="3335" spans="1:25" ht="15" customHeight="1" x14ac:dyDescent="0.2">
      <c r="A3335" s="40"/>
      <c r="B3335" s="276" t="s">
        <v>2303</v>
      </c>
      <c r="C3335" s="277" t="s">
        <v>28</v>
      </c>
      <c r="D3335" s="276" t="s">
        <v>29</v>
      </c>
      <c r="E3335" s="276" t="s">
        <v>30</v>
      </c>
      <c r="F3335" s="405" t="s">
        <v>318</v>
      </c>
      <c r="G3335" s="405"/>
      <c r="H3335" s="284" t="s">
        <v>31</v>
      </c>
      <c r="I3335" s="277" t="s">
        <v>32</v>
      </c>
      <c r="J3335" s="277" t="s">
        <v>2407</v>
      </c>
      <c r="K3335" s="277" t="s">
        <v>33</v>
      </c>
      <c r="L3335" s="277" t="s">
        <v>35</v>
      </c>
      <c r="O3335" s="40"/>
      <c r="P3335" s="40"/>
      <c r="Q3335" s="40"/>
      <c r="R3335" s="40"/>
      <c r="S3335" s="40"/>
      <c r="T3335" s="40"/>
      <c r="U3335" s="40"/>
      <c r="V3335" s="40"/>
      <c r="W3335" s="40"/>
      <c r="X3335" s="40"/>
      <c r="Y3335" s="40"/>
    </row>
    <row r="3336" spans="1:25" ht="15" customHeight="1" x14ac:dyDescent="0.2">
      <c r="A3336" s="40"/>
      <c r="B3336" s="273" t="s">
        <v>319</v>
      </c>
      <c r="C3336" s="286" t="s">
        <v>3310</v>
      </c>
      <c r="D3336" s="273" t="s">
        <v>40</v>
      </c>
      <c r="E3336" s="273" t="s">
        <v>3311</v>
      </c>
      <c r="F3336" s="403" t="s">
        <v>338</v>
      </c>
      <c r="G3336" s="403"/>
      <c r="H3336" s="285" t="s">
        <v>55</v>
      </c>
      <c r="I3336" s="288">
        <v>1</v>
      </c>
      <c r="J3336" s="287"/>
      <c r="K3336" s="287">
        <v>16.100000000000001</v>
      </c>
      <c r="L3336" s="287">
        <v>16.100000000000001</v>
      </c>
      <c r="O3336" s="40"/>
      <c r="P3336" s="40"/>
      <c r="Q3336" s="40"/>
      <c r="R3336" s="40"/>
      <c r="S3336" s="40"/>
      <c r="T3336" s="40"/>
      <c r="U3336" s="40"/>
      <c r="V3336" s="40"/>
      <c r="W3336" s="40"/>
      <c r="X3336" s="40"/>
      <c r="Y3336" s="40"/>
    </row>
    <row r="3337" spans="1:25" ht="15" customHeight="1" x14ac:dyDescent="0.2">
      <c r="A3337" s="40"/>
      <c r="B3337" s="278" t="s">
        <v>321</v>
      </c>
      <c r="C3337" s="291" t="s">
        <v>395</v>
      </c>
      <c r="D3337" s="278" t="s">
        <v>40</v>
      </c>
      <c r="E3337" s="278" t="s">
        <v>396</v>
      </c>
      <c r="F3337" s="407" t="s">
        <v>324</v>
      </c>
      <c r="G3337" s="407"/>
      <c r="H3337" s="290" t="s">
        <v>325</v>
      </c>
      <c r="I3337" s="294">
        <v>7.5999999999999998E-2</v>
      </c>
      <c r="J3337" s="294">
        <v>0</v>
      </c>
      <c r="K3337" s="292">
        <v>24.84</v>
      </c>
      <c r="L3337" s="292">
        <v>1.88</v>
      </c>
      <c r="O3337" s="40"/>
      <c r="P3337" s="40"/>
      <c r="Q3337" s="40"/>
      <c r="R3337" s="40"/>
      <c r="S3337" s="40"/>
      <c r="T3337" s="40"/>
      <c r="U3337" s="40"/>
      <c r="V3337" s="40"/>
      <c r="W3337" s="40"/>
      <c r="X3337" s="40"/>
      <c r="Y3337" s="40"/>
    </row>
    <row r="3338" spans="1:25" ht="15" customHeight="1" x14ac:dyDescent="0.2">
      <c r="A3338" s="40"/>
      <c r="B3338" s="278" t="s">
        <v>321</v>
      </c>
      <c r="C3338" s="291" t="s">
        <v>397</v>
      </c>
      <c r="D3338" s="278" t="s">
        <v>40</v>
      </c>
      <c r="E3338" s="278" t="s">
        <v>398</v>
      </c>
      <c r="F3338" s="407" t="s">
        <v>324</v>
      </c>
      <c r="G3338" s="407"/>
      <c r="H3338" s="290" t="s">
        <v>325</v>
      </c>
      <c r="I3338" s="294">
        <v>7.5999999999999998E-2</v>
      </c>
      <c r="J3338" s="294">
        <v>0</v>
      </c>
      <c r="K3338" s="292">
        <v>29.9</v>
      </c>
      <c r="L3338" s="292">
        <v>2.27</v>
      </c>
      <c r="O3338" s="40"/>
      <c r="P3338" s="40"/>
      <c r="Q3338" s="40"/>
      <c r="R3338" s="40"/>
      <c r="S3338" s="40"/>
      <c r="T3338" s="40"/>
      <c r="U3338" s="40"/>
      <c r="V3338" s="40"/>
      <c r="W3338" s="40"/>
      <c r="X3338" s="40"/>
      <c r="Y3338" s="40"/>
    </row>
    <row r="3339" spans="1:25" ht="15" customHeight="1" x14ac:dyDescent="0.2">
      <c r="A3339" s="40"/>
      <c r="B3339" s="274" t="s">
        <v>347</v>
      </c>
      <c r="C3339" s="296" t="s">
        <v>3456</v>
      </c>
      <c r="D3339" s="274" t="s">
        <v>40</v>
      </c>
      <c r="E3339" s="274" t="s">
        <v>3457</v>
      </c>
      <c r="F3339" s="404" t="s">
        <v>348</v>
      </c>
      <c r="G3339" s="404"/>
      <c r="H3339" s="295" t="s">
        <v>55</v>
      </c>
      <c r="I3339" s="298">
        <v>1.2434000000000001</v>
      </c>
      <c r="J3339" s="298">
        <v>0</v>
      </c>
      <c r="K3339" s="297">
        <v>9.59</v>
      </c>
      <c r="L3339" s="297">
        <v>11.92</v>
      </c>
      <c r="O3339" s="40"/>
      <c r="P3339" s="40"/>
      <c r="Q3339" s="40"/>
      <c r="R3339" s="40"/>
      <c r="S3339" s="40"/>
      <c r="T3339" s="40"/>
      <c r="U3339" s="40"/>
      <c r="V3339" s="40"/>
      <c r="W3339" s="40"/>
      <c r="X3339" s="40"/>
      <c r="Y3339" s="40"/>
    </row>
    <row r="3340" spans="1:25" ht="15" customHeight="1" x14ac:dyDescent="0.2">
      <c r="A3340" s="40"/>
      <c r="B3340" s="274" t="s">
        <v>347</v>
      </c>
      <c r="C3340" s="296" t="s">
        <v>749</v>
      </c>
      <c r="D3340" s="274" t="s">
        <v>40</v>
      </c>
      <c r="E3340" s="274" t="s">
        <v>750</v>
      </c>
      <c r="F3340" s="404" t="s">
        <v>348</v>
      </c>
      <c r="G3340" s="404"/>
      <c r="H3340" s="295" t="s">
        <v>44</v>
      </c>
      <c r="I3340" s="298">
        <v>9.4000000000000004E-3</v>
      </c>
      <c r="J3340" s="298">
        <v>0</v>
      </c>
      <c r="K3340" s="297">
        <v>3.22</v>
      </c>
      <c r="L3340" s="297">
        <v>0.03</v>
      </c>
      <c r="O3340" s="40"/>
      <c r="P3340" s="40"/>
      <c r="Q3340" s="40"/>
      <c r="R3340" s="40"/>
      <c r="S3340" s="40"/>
      <c r="T3340" s="40"/>
      <c r="U3340" s="40"/>
      <c r="V3340" s="40"/>
      <c r="W3340" s="40"/>
      <c r="X3340" s="40"/>
      <c r="Y3340" s="40"/>
    </row>
    <row r="3341" spans="1:25" ht="15" customHeight="1" x14ac:dyDescent="0.2">
      <c r="A3341" s="40"/>
      <c r="B3341" s="275"/>
      <c r="C3341" s="275"/>
      <c r="D3341" s="275"/>
      <c r="E3341" s="275"/>
      <c r="F3341" s="275"/>
      <c r="G3341" s="275" t="s">
        <v>331</v>
      </c>
      <c r="H3341" s="302">
        <v>3.26</v>
      </c>
      <c r="I3341" s="275" t="s">
        <v>332</v>
      </c>
      <c r="J3341" s="302">
        <v>0</v>
      </c>
      <c r="K3341" s="275" t="s">
        <v>333</v>
      </c>
      <c r="L3341" s="302">
        <v>3.26</v>
      </c>
      <c r="O3341" s="40"/>
      <c r="P3341" s="40"/>
      <c r="Q3341" s="40"/>
      <c r="R3341" s="40"/>
      <c r="S3341" s="40"/>
      <c r="T3341" s="40"/>
      <c r="U3341" s="40"/>
      <c r="V3341" s="40"/>
      <c r="W3341" s="40"/>
      <c r="X3341" s="40"/>
      <c r="Y3341" s="40"/>
    </row>
    <row r="3342" spans="1:25" ht="15" customHeight="1" thickBot="1" x14ac:dyDescent="0.25">
      <c r="A3342" s="40"/>
      <c r="B3342" s="275"/>
      <c r="C3342" s="275"/>
      <c r="D3342" s="275"/>
      <c r="E3342" s="275"/>
      <c r="F3342" s="275"/>
      <c r="G3342" s="275" t="s">
        <v>334</v>
      </c>
      <c r="H3342" s="302">
        <v>3.35</v>
      </c>
      <c r="I3342" s="409"/>
      <c r="J3342" s="409" t="s">
        <v>335</v>
      </c>
      <c r="K3342" s="275"/>
      <c r="L3342" s="302">
        <v>19.45</v>
      </c>
      <c r="O3342" s="40"/>
      <c r="P3342" s="40"/>
      <c r="Q3342" s="40"/>
      <c r="R3342" s="40"/>
      <c r="S3342" s="40"/>
      <c r="T3342" s="40"/>
      <c r="U3342" s="40"/>
      <c r="V3342" s="40"/>
      <c r="W3342" s="40"/>
      <c r="X3342" s="40"/>
      <c r="Y3342" s="40"/>
    </row>
    <row r="3343" spans="1:25" ht="15" customHeight="1" thickTop="1" x14ac:dyDescent="0.2">
      <c r="A3343" s="40"/>
      <c r="B3343" s="289"/>
      <c r="C3343" s="289"/>
      <c r="D3343" s="289"/>
      <c r="E3343" s="289"/>
      <c r="F3343" s="289"/>
      <c r="G3343" s="289"/>
      <c r="H3343" s="289"/>
      <c r="I3343" s="289"/>
      <c r="J3343" s="289"/>
      <c r="K3343" s="289"/>
      <c r="L3343" s="289"/>
      <c r="O3343" s="40"/>
      <c r="P3343" s="40"/>
      <c r="Q3343" s="40"/>
      <c r="R3343" s="40"/>
      <c r="S3343" s="40"/>
      <c r="T3343" s="40"/>
      <c r="U3343" s="40"/>
      <c r="V3343" s="40"/>
      <c r="W3343" s="40"/>
      <c r="X3343" s="40"/>
      <c r="Y3343" s="40"/>
    </row>
    <row r="3344" spans="1:25" ht="15" customHeight="1" x14ac:dyDescent="0.2">
      <c r="A3344" s="40"/>
      <c r="B3344" s="276" t="s">
        <v>2304</v>
      </c>
      <c r="C3344" s="277" t="s">
        <v>28</v>
      </c>
      <c r="D3344" s="276" t="s">
        <v>29</v>
      </c>
      <c r="E3344" s="276" t="s">
        <v>30</v>
      </c>
      <c r="F3344" s="405" t="s">
        <v>318</v>
      </c>
      <c r="G3344" s="405"/>
      <c r="H3344" s="284" t="s">
        <v>31</v>
      </c>
      <c r="I3344" s="277" t="s">
        <v>32</v>
      </c>
      <c r="J3344" s="277" t="s">
        <v>2407</v>
      </c>
      <c r="K3344" s="277" t="s">
        <v>33</v>
      </c>
      <c r="L3344" s="277" t="s">
        <v>35</v>
      </c>
      <c r="O3344" s="40"/>
      <c r="P3344" s="40"/>
      <c r="Q3344" s="40"/>
      <c r="R3344" s="40"/>
      <c r="S3344" s="40"/>
      <c r="T3344" s="40"/>
      <c r="U3344" s="40"/>
      <c r="V3344" s="40"/>
      <c r="W3344" s="40"/>
      <c r="X3344" s="40"/>
      <c r="Y3344" s="40"/>
    </row>
    <row r="3345" spans="1:25" ht="15" customHeight="1" x14ac:dyDescent="0.2">
      <c r="A3345" s="40"/>
      <c r="B3345" s="273" t="s">
        <v>319</v>
      </c>
      <c r="C3345" s="286" t="s">
        <v>3312</v>
      </c>
      <c r="D3345" s="273" t="s">
        <v>40</v>
      </c>
      <c r="E3345" s="273" t="s">
        <v>3313</v>
      </c>
      <c r="F3345" s="403" t="s">
        <v>338</v>
      </c>
      <c r="G3345" s="403"/>
      <c r="H3345" s="285" t="s">
        <v>55</v>
      </c>
      <c r="I3345" s="288">
        <v>1</v>
      </c>
      <c r="J3345" s="287"/>
      <c r="K3345" s="287">
        <v>23.29</v>
      </c>
      <c r="L3345" s="287">
        <v>23.29</v>
      </c>
      <c r="O3345" s="40"/>
      <c r="P3345" s="40"/>
      <c r="Q3345" s="40"/>
      <c r="R3345" s="40"/>
      <c r="S3345" s="40"/>
      <c r="T3345" s="40"/>
      <c r="U3345" s="40"/>
      <c r="V3345" s="40"/>
      <c r="W3345" s="40"/>
      <c r="X3345" s="40"/>
      <c r="Y3345" s="40"/>
    </row>
    <row r="3346" spans="1:25" ht="15" customHeight="1" x14ac:dyDescent="0.2">
      <c r="A3346" s="40"/>
      <c r="B3346" s="278" t="s">
        <v>321</v>
      </c>
      <c r="C3346" s="291" t="s">
        <v>395</v>
      </c>
      <c r="D3346" s="278" t="s">
        <v>40</v>
      </c>
      <c r="E3346" s="278" t="s">
        <v>396</v>
      </c>
      <c r="F3346" s="407" t="s">
        <v>324</v>
      </c>
      <c r="G3346" s="407"/>
      <c r="H3346" s="290" t="s">
        <v>325</v>
      </c>
      <c r="I3346" s="294">
        <v>0.114</v>
      </c>
      <c r="J3346" s="294">
        <v>0</v>
      </c>
      <c r="K3346" s="292">
        <v>24.84</v>
      </c>
      <c r="L3346" s="292">
        <v>2.83</v>
      </c>
      <c r="O3346" s="40"/>
      <c r="P3346" s="40"/>
      <c r="Q3346" s="40"/>
      <c r="R3346" s="40"/>
      <c r="S3346" s="40"/>
      <c r="T3346" s="40"/>
      <c r="U3346" s="40"/>
      <c r="V3346" s="40"/>
      <c r="W3346" s="40"/>
      <c r="X3346" s="40"/>
      <c r="Y3346" s="40"/>
    </row>
    <row r="3347" spans="1:25" ht="15" customHeight="1" x14ac:dyDescent="0.2">
      <c r="A3347" s="40"/>
      <c r="B3347" s="278" t="s">
        <v>321</v>
      </c>
      <c r="C3347" s="291" t="s">
        <v>397</v>
      </c>
      <c r="D3347" s="278" t="s">
        <v>40</v>
      </c>
      <c r="E3347" s="278" t="s">
        <v>398</v>
      </c>
      <c r="F3347" s="407" t="s">
        <v>324</v>
      </c>
      <c r="G3347" s="407"/>
      <c r="H3347" s="290" t="s">
        <v>325</v>
      </c>
      <c r="I3347" s="294">
        <v>0.114</v>
      </c>
      <c r="J3347" s="294">
        <v>0</v>
      </c>
      <c r="K3347" s="292">
        <v>29.9</v>
      </c>
      <c r="L3347" s="292">
        <v>3.4</v>
      </c>
      <c r="O3347" s="40"/>
      <c r="P3347" s="40"/>
      <c r="Q3347" s="40"/>
      <c r="R3347" s="40"/>
      <c r="S3347" s="40"/>
      <c r="T3347" s="40"/>
      <c r="U3347" s="40"/>
      <c r="V3347" s="40"/>
      <c r="W3347" s="40"/>
      <c r="X3347" s="40"/>
      <c r="Y3347" s="40"/>
    </row>
    <row r="3348" spans="1:25" ht="15" customHeight="1" x14ac:dyDescent="0.2">
      <c r="A3348" s="40"/>
      <c r="B3348" s="274" t="s">
        <v>347</v>
      </c>
      <c r="C3348" s="296" t="s">
        <v>3458</v>
      </c>
      <c r="D3348" s="274" t="s">
        <v>40</v>
      </c>
      <c r="E3348" s="274" t="s">
        <v>3459</v>
      </c>
      <c r="F3348" s="404" t="s">
        <v>348</v>
      </c>
      <c r="G3348" s="404"/>
      <c r="H3348" s="295" t="s">
        <v>55</v>
      </c>
      <c r="I3348" s="298">
        <v>1.2434000000000001</v>
      </c>
      <c r="J3348" s="298">
        <v>0</v>
      </c>
      <c r="K3348" s="297">
        <v>13.7</v>
      </c>
      <c r="L3348" s="297">
        <v>17.03</v>
      </c>
      <c r="O3348" s="40"/>
      <c r="P3348" s="40"/>
      <c r="Q3348" s="40"/>
      <c r="R3348" s="40"/>
      <c r="S3348" s="40"/>
      <c r="T3348" s="40"/>
      <c r="U3348" s="40"/>
      <c r="V3348" s="40"/>
      <c r="W3348" s="40"/>
      <c r="X3348" s="40"/>
      <c r="Y3348" s="40"/>
    </row>
    <row r="3349" spans="1:25" ht="15" customHeight="1" x14ac:dyDescent="0.2">
      <c r="A3349" s="40"/>
      <c r="B3349" s="274" t="s">
        <v>347</v>
      </c>
      <c r="C3349" s="296" t="s">
        <v>749</v>
      </c>
      <c r="D3349" s="274" t="s">
        <v>40</v>
      </c>
      <c r="E3349" s="274" t="s">
        <v>750</v>
      </c>
      <c r="F3349" s="404" t="s">
        <v>348</v>
      </c>
      <c r="G3349" s="404"/>
      <c r="H3349" s="295" t="s">
        <v>44</v>
      </c>
      <c r="I3349" s="298">
        <v>9.4000000000000004E-3</v>
      </c>
      <c r="J3349" s="298">
        <v>0</v>
      </c>
      <c r="K3349" s="297">
        <v>3.22</v>
      </c>
      <c r="L3349" s="297">
        <v>0.03</v>
      </c>
      <c r="O3349" s="40"/>
      <c r="P3349" s="40"/>
      <c r="Q3349" s="40"/>
      <c r="R3349" s="40"/>
      <c r="S3349" s="40"/>
      <c r="T3349" s="40"/>
      <c r="U3349" s="40"/>
      <c r="V3349" s="40"/>
      <c r="W3349" s="40"/>
      <c r="X3349" s="40"/>
      <c r="Y3349" s="40"/>
    </row>
    <row r="3350" spans="1:25" ht="15" customHeight="1" x14ac:dyDescent="0.2">
      <c r="A3350" s="40"/>
      <c r="B3350" s="275"/>
      <c r="C3350" s="275"/>
      <c r="D3350" s="275"/>
      <c r="E3350" s="275"/>
      <c r="F3350" s="275"/>
      <c r="G3350" s="275" t="s">
        <v>331</v>
      </c>
      <c r="H3350" s="302">
        <v>4.9000000000000004</v>
      </c>
      <c r="I3350" s="275" t="s">
        <v>332</v>
      </c>
      <c r="J3350" s="302">
        <v>0</v>
      </c>
      <c r="K3350" s="275" t="s">
        <v>333</v>
      </c>
      <c r="L3350" s="302">
        <v>4.9000000000000004</v>
      </c>
      <c r="O3350" s="40"/>
      <c r="P3350" s="40"/>
      <c r="Q3350" s="40"/>
      <c r="R3350" s="40"/>
      <c r="S3350" s="40"/>
      <c r="T3350" s="40"/>
      <c r="U3350" s="40"/>
      <c r="V3350" s="40"/>
      <c r="W3350" s="40"/>
      <c r="X3350" s="40"/>
      <c r="Y3350" s="40"/>
    </row>
    <row r="3351" spans="1:25" ht="15" customHeight="1" thickBot="1" x14ac:dyDescent="0.25">
      <c r="A3351" s="40"/>
      <c r="B3351" s="275"/>
      <c r="C3351" s="275"/>
      <c r="D3351" s="275"/>
      <c r="E3351" s="275"/>
      <c r="F3351" s="275"/>
      <c r="G3351" s="275" t="s">
        <v>334</v>
      </c>
      <c r="H3351" s="302">
        <v>4.84</v>
      </c>
      <c r="I3351" s="409"/>
      <c r="J3351" s="409" t="s">
        <v>335</v>
      </c>
      <c r="K3351" s="275"/>
      <c r="L3351" s="302">
        <v>28.13</v>
      </c>
      <c r="O3351" s="40"/>
      <c r="P3351" s="40"/>
      <c r="Q3351" s="40"/>
      <c r="R3351" s="40"/>
      <c r="S3351" s="40"/>
      <c r="T3351" s="40"/>
      <c r="U3351" s="40"/>
      <c r="V3351" s="40"/>
      <c r="W3351" s="40"/>
      <c r="X3351" s="40"/>
      <c r="Y3351" s="40"/>
    </row>
    <row r="3352" spans="1:25" ht="15" customHeight="1" thickTop="1" x14ac:dyDescent="0.2">
      <c r="A3352" s="40"/>
      <c r="B3352" s="289"/>
      <c r="C3352" s="289"/>
      <c r="D3352" s="289"/>
      <c r="E3352" s="289"/>
      <c r="F3352" s="289"/>
      <c r="G3352" s="289"/>
      <c r="H3352" s="289"/>
      <c r="I3352" s="289"/>
      <c r="J3352" s="289"/>
      <c r="K3352" s="289"/>
      <c r="L3352" s="289"/>
      <c r="O3352" s="40"/>
      <c r="P3352" s="40"/>
      <c r="Q3352" s="40"/>
      <c r="R3352" s="40"/>
      <c r="S3352" s="40"/>
      <c r="T3352" s="40"/>
      <c r="U3352" s="40"/>
      <c r="V3352" s="40"/>
      <c r="W3352" s="40"/>
      <c r="X3352" s="40"/>
      <c r="Y3352" s="40"/>
    </row>
    <row r="3353" spans="1:25" ht="15" customHeight="1" x14ac:dyDescent="0.2">
      <c r="A3353" s="40"/>
      <c r="B3353" s="276" t="s">
        <v>2306</v>
      </c>
      <c r="C3353" s="277" t="s">
        <v>28</v>
      </c>
      <c r="D3353" s="276" t="s">
        <v>29</v>
      </c>
      <c r="E3353" s="276" t="s">
        <v>30</v>
      </c>
      <c r="F3353" s="405" t="s">
        <v>318</v>
      </c>
      <c r="G3353" s="405"/>
      <c r="H3353" s="284" t="s">
        <v>31</v>
      </c>
      <c r="I3353" s="277" t="s">
        <v>32</v>
      </c>
      <c r="J3353" s="277" t="s">
        <v>2407</v>
      </c>
      <c r="K3353" s="277" t="s">
        <v>33</v>
      </c>
      <c r="L3353" s="277" t="s">
        <v>35</v>
      </c>
      <c r="O3353" s="40"/>
      <c r="P3353" s="40"/>
      <c r="Q3353" s="40"/>
      <c r="R3353" s="40"/>
      <c r="S3353" s="40"/>
      <c r="T3353" s="40"/>
      <c r="U3353" s="40"/>
      <c r="V3353" s="40"/>
      <c r="W3353" s="40"/>
      <c r="X3353" s="40"/>
      <c r="Y3353" s="40"/>
    </row>
    <row r="3354" spans="1:25" ht="15" customHeight="1" x14ac:dyDescent="0.2">
      <c r="A3354" s="40"/>
      <c r="B3354" s="273" t="s">
        <v>319</v>
      </c>
      <c r="C3354" s="286" t="s">
        <v>3314</v>
      </c>
      <c r="D3354" s="273" t="s">
        <v>40</v>
      </c>
      <c r="E3354" s="273" t="s">
        <v>3315</v>
      </c>
      <c r="F3354" s="403" t="s">
        <v>338</v>
      </c>
      <c r="G3354" s="403"/>
      <c r="H3354" s="285" t="s">
        <v>55</v>
      </c>
      <c r="I3354" s="288">
        <v>1</v>
      </c>
      <c r="J3354" s="287"/>
      <c r="K3354" s="287">
        <v>22.69</v>
      </c>
      <c r="L3354" s="287">
        <v>22.69</v>
      </c>
      <c r="O3354" s="40"/>
      <c r="P3354" s="40"/>
      <c r="Q3354" s="40"/>
      <c r="R3354" s="40"/>
      <c r="S3354" s="40"/>
      <c r="T3354" s="40"/>
      <c r="U3354" s="40"/>
      <c r="V3354" s="40"/>
      <c r="W3354" s="40"/>
      <c r="X3354" s="40"/>
      <c r="Y3354" s="40"/>
    </row>
    <row r="3355" spans="1:25" ht="15" customHeight="1" x14ac:dyDescent="0.2">
      <c r="A3355" s="40"/>
      <c r="B3355" s="278" t="s">
        <v>321</v>
      </c>
      <c r="C3355" s="291" t="s">
        <v>397</v>
      </c>
      <c r="D3355" s="278" t="s">
        <v>40</v>
      </c>
      <c r="E3355" s="278" t="s">
        <v>398</v>
      </c>
      <c r="F3355" s="407" t="s">
        <v>324</v>
      </c>
      <c r="G3355" s="407"/>
      <c r="H3355" s="290" t="s">
        <v>325</v>
      </c>
      <c r="I3355" s="294">
        <v>1.1900000000000001E-2</v>
      </c>
      <c r="J3355" s="294">
        <v>0</v>
      </c>
      <c r="K3355" s="292">
        <v>29.9</v>
      </c>
      <c r="L3355" s="292">
        <v>0.35</v>
      </c>
      <c r="O3355" s="40"/>
      <c r="P3355" s="40"/>
      <c r="Q3355" s="40"/>
      <c r="R3355" s="40"/>
      <c r="S3355" s="40"/>
      <c r="T3355" s="40"/>
      <c r="U3355" s="40"/>
      <c r="V3355" s="40"/>
      <c r="W3355" s="40"/>
      <c r="X3355" s="40"/>
      <c r="Y3355" s="40"/>
    </row>
    <row r="3356" spans="1:25" ht="15" customHeight="1" x14ac:dyDescent="0.2">
      <c r="A3356" s="40"/>
      <c r="B3356" s="278" t="s">
        <v>321</v>
      </c>
      <c r="C3356" s="291" t="s">
        <v>395</v>
      </c>
      <c r="D3356" s="278" t="s">
        <v>40</v>
      </c>
      <c r="E3356" s="278" t="s">
        <v>396</v>
      </c>
      <c r="F3356" s="407" t="s">
        <v>324</v>
      </c>
      <c r="G3356" s="407"/>
      <c r="H3356" s="290" t="s">
        <v>325</v>
      </c>
      <c r="I3356" s="294">
        <v>1.1900000000000001E-2</v>
      </c>
      <c r="J3356" s="294">
        <v>0</v>
      </c>
      <c r="K3356" s="292">
        <v>24.84</v>
      </c>
      <c r="L3356" s="292">
        <v>0.28999999999999998</v>
      </c>
      <c r="O3356" s="40"/>
      <c r="P3356" s="40"/>
      <c r="Q3356" s="40"/>
      <c r="R3356" s="40"/>
      <c r="S3356" s="40"/>
      <c r="T3356" s="40"/>
      <c r="U3356" s="40"/>
      <c r="V3356" s="40"/>
      <c r="W3356" s="40"/>
      <c r="X3356" s="40"/>
      <c r="Y3356" s="40"/>
    </row>
    <row r="3357" spans="1:25" ht="15" customHeight="1" x14ac:dyDescent="0.2">
      <c r="A3357" s="40"/>
      <c r="B3357" s="274" t="s">
        <v>347</v>
      </c>
      <c r="C3357" s="296" t="s">
        <v>749</v>
      </c>
      <c r="D3357" s="274" t="s">
        <v>40</v>
      </c>
      <c r="E3357" s="274" t="s">
        <v>750</v>
      </c>
      <c r="F3357" s="404" t="s">
        <v>348</v>
      </c>
      <c r="G3357" s="404"/>
      <c r="H3357" s="295" t="s">
        <v>44</v>
      </c>
      <c r="I3357" s="298">
        <v>0.01</v>
      </c>
      <c r="J3357" s="298">
        <v>0</v>
      </c>
      <c r="K3357" s="297">
        <v>3.22</v>
      </c>
      <c r="L3357" s="297">
        <v>0.03</v>
      </c>
      <c r="O3357" s="40"/>
      <c r="P3357" s="40"/>
      <c r="Q3357" s="40"/>
      <c r="R3357" s="40"/>
      <c r="S3357" s="40"/>
      <c r="T3357" s="40"/>
      <c r="U3357" s="40"/>
      <c r="V3357" s="40"/>
      <c r="W3357" s="40"/>
      <c r="X3357" s="40"/>
      <c r="Y3357" s="40"/>
    </row>
    <row r="3358" spans="1:25" ht="15" customHeight="1" x14ac:dyDescent="0.2">
      <c r="A3358" s="40"/>
      <c r="B3358" s="274" t="s">
        <v>347</v>
      </c>
      <c r="C3358" s="296" t="s">
        <v>3460</v>
      </c>
      <c r="D3358" s="274" t="s">
        <v>40</v>
      </c>
      <c r="E3358" s="274" t="s">
        <v>3461</v>
      </c>
      <c r="F3358" s="404" t="s">
        <v>348</v>
      </c>
      <c r="G3358" s="404"/>
      <c r="H3358" s="295" t="s">
        <v>55</v>
      </c>
      <c r="I3358" s="298">
        <v>1.0269999999999999</v>
      </c>
      <c r="J3358" s="298">
        <v>0</v>
      </c>
      <c r="K3358" s="297">
        <v>21.45</v>
      </c>
      <c r="L3358" s="297">
        <v>22.02</v>
      </c>
      <c r="O3358" s="40"/>
      <c r="P3358" s="40"/>
      <c r="Q3358" s="40"/>
      <c r="R3358" s="40"/>
      <c r="S3358" s="40"/>
      <c r="T3358" s="40"/>
      <c r="U3358" s="40"/>
      <c r="V3358" s="40"/>
      <c r="W3358" s="40"/>
      <c r="X3358" s="40"/>
      <c r="Y3358" s="40"/>
    </row>
    <row r="3359" spans="1:25" ht="15" customHeight="1" x14ac:dyDescent="0.2">
      <c r="A3359" s="40"/>
      <c r="B3359" s="275"/>
      <c r="C3359" s="275"/>
      <c r="D3359" s="275"/>
      <c r="E3359" s="275"/>
      <c r="F3359" s="275"/>
      <c r="G3359" s="275" t="s">
        <v>331</v>
      </c>
      <c r="H3359" s="302">
        <v>0.5</v>
      </c>
      <c r="I3359" s="275" t="s">
        <v>332</v>
      </c>
      <c r="J3359" s="302">
        <v>0</v>
      </c>
      <c r="K3359" s="275" t="s">
        <v>333</v>
      </c>
      <c r="L3359" s="302">
        <v>0.5</v>
      </c>
      <c r="O3359" s="40"/>
      <c r="P3359" s="40"/>
      <c r="Q3359" s="40"/>
      <c r="R3359" s="40"/>
      <c r="S3359" s="40"/>
      <c r="T3359" s="40"/>
      <c r="U3359" s="40"/>
      <c r="V3359" s="40"/>
      <c r="W3359" s="40"/>
      <c r="X3359" s="40"/>
      <c r="Y3359" s="40"/>
    </row>
    <row r="3360" spans="1:25" ht="15" customHeight="1" thickBot="1" x14ac:dyDescent="0.25">
      <c r="A3360" s="40"/>
      <c r="B3360" s="275"/>
      <c r="C3360" s="275"/>
      <c r="D3360" s="275"/>
      <c r="E3360" s="275"/>
      <c r="F3360" s="275"/>
      <c r="G3360" s="275" t="s">
        <v>334</v>
      </c>
      <c r="H3360" s="302">
        <v>4.72</v>
      </c>
      <c r="I3360" s="409"/>
      <c r="J3360" s="409" t="s">
        <v>335</v>
      </c>
      <c r="K3360" s="275"/>
      <c r="L3360" s="302">
        <v>27.41</v>
      </c>
      <c r="O3360" s="40"/>
      <c r="P3360" s="40"/>
      <c r="Q3360" s="40"/>
      <c r="R3360" s="40"/>
      <c r="S3360" s="40"/>
      <c r="T3360" s="40"/>
      <c r="U3360" s="40"/>
      <c r="V3360" s="40"/>
      <c r="W3360" s="40"/>
      <c r="X3360" s="40"/>
      <c r="Y3360" s="40"/>
    </row>
    <row r="3361" spans="1:25" ht="15" customHeight="1" thickTop="1" x14ac:dyDescent="0.2">
      <c r="A3361" s="40"/>
      <c r="B3361" s="289"/>
      <c r="C3361" s="289"/>
      <c r="D3361" s="289"/>
      <c r="E3361" s="289"/>
      <c r="F3361" s="289"/>
      <c r="G3361" s="289"/>
      <c r="H3361" s="289"/>
      <c r="I3361" s="289"/>
      <c r="J3361" s="289"/>
      <c r="K3361" s="289"/>
      <c r="L3361" s="289"/>
      <c r="O3361" s="40"/>
      <c r="P3361" s="40"/>
      <c r="Q3361" s="40"/>
      <c r="R3361" s="40"/>
      <c r="S3361" s="40"/>
      <c r="T3361" s="40"/>
      <c r="U3361" s="40"/>
      <c r="V3361" s="40"/>
      <c r="W3361" s="40"/>
      <c r="X3361" s="40"/>
      <c r="Y3361" s="40"/>
    </row>
    <row r="3362" spans="1:25" ht="15" customHeight="1" x14ac:dyDescent="0.2">
      <c r="A3362" s="40"/>
      <c r="B3362" s="276" t="s">
        <v>2307</v>
      </c>
      <c r="C3362" s="277" t="s">
        <v>28</v>
      </c>
      <c r="D3362" s="276" t="s">
        <v>29</v>
      </c>
      <c r="E3362" s="276" t="s">
        <v>30</v>
      </c>
      <c r="F3362" s="405" t="s">
        <v>318</v>
      </c>
      <c r="G3362" s="405"/>
      <c r="H3362" s="284" t="s">
        <v>31</v>
      </c>
      <c r="I3362" s="277" t="s">
        <v>32</v>
      </c>
      <c r="J3362" s="277" t="s">
        <v>2407</v>
      </c>
      <c r="K3362" s="277" t="s">
        <v>33</v>
      </c>
      <c r="L3362" s="277" t="s">
        <v>35</v>
      </c>
      <c r="O3362" s="40"/>
      <c r="P3362" s="40"/>
      <c r="Q3362" s="40"/>
      <c r="R3362" s="40"/>
      <c r="S3362" s="40"/>
      <c r="T3362" s="40"/>
      <c r="U3362" s="40"/>
      <c r="V3362" s="40"/>
      <c r="W3362" s="40"/>
      <c r="X3362" s="40"/>
      <c r="Y3362" s="40"/>
    </row>
    <row r="3363" spans="1:25" ht="15" customHeight="1" x14ac:dyDescent="0.2">
      <c r="A3363" s="40"/>
      <c r="B3363" s="273" t="s">
        <v>319</v>
      </c>
      <c r="C3363" s="286" t="s">
        <v>206</v>
      </c>
      <c r="D3363" s="273" t="s">
        <v>40</v>
      </c>
      <c r="E3363" s="273" t="s">
        <v>207</v>
      </c>
      <c r="F3363" s="403" t="s">
        <v>338</v>
      </c>
      <c r="G3363" s="403"/>
      <c r="H3363" s="285" t="s">
        <v>55</v>
      </c>
      <c r="I3363" s="288">
        <v>1</v>
      </c>
      <c r="J3363" s="287"/>
      <c r="K3363" s="287">
        <v>2.93</v>
      </c>
      <c r="L3363" s="287">
        <v>2.93</v>
      </c>
      <c r="O3363" s="40"/>
      <c r="P3363" s="40"/>
      <c r="Q3363" s="40"/>
      <c r="R3363" s="40"/>
      <c r="S3363" s="40"/>
      <c r="T3363" s="40"/>
      <c r="U3363" s="40"/>
      <c r="V3363" s="40"/>
      <c r="W3363" s="40"/>
      <c r="X3363" s="40"/>
      <c r="Y3363" s="40"/>
    </row>
    <row r="3364" spans="1:25" ht="15" customHeight="1" x14ac:dyDescent="0.2">
      <c r="A3364" s="40"/>
      <c r="B3364" s="278" t="s">
        <v>321</v>
      </c>
      <c r="C3364" s="291" t="s">
        <v>395</v>
      </c>
      <c r="D3364" s="278" t="s">
        <v>40</v>
      </c>
      <c r="E3364" s="278" t="s">
        <v>396</v>
      </c>
      <c r="F3364" s="407" t="s">
        <v>324</v>
      </c>
      <c r="G3364" s="407"/>
      <c r="H3364" s="290" t="s">
        <v>325</v>
      </c>
      <c r="I3364" s="294">
        <v>2.3E-2</v>
      </c>
      <c r="J3364" s="294">
        <v>0</v>
      </c>
      <c r="K3364" s="292">
        <v>24.84</v>
      </c>
      <c r="L3364" s="292">
        <v>0.56999999999999995</v>
      </c>
      <c r="O3364" s="40"/>
      <c r="P3364" s="40"/>
      <c r="Q3364" s="40"/>
      <c r="R3364" s="40"/>
      <c r="S3364" s="40"/>
      <c r="T3364" s="40"/>
      <c r="U3364" s="40"/>
      <c r="V3364" s="40"/>
      <c r="W3364" s="40"/>
      <c r="X3364" s="40"/>
      <c r="Y3364" s="40"/>
    </row>
    <row r="3365" spans="1:25" ht="15" customHeight="1" x14ac:dyDescent="0.2">
      <c r="A3365" s="40"/>
      <c r="B3365" s="278" t="s">
        <v>321</v>
      </c>
      <c r="C3365" s="291" t="s">
        <v>397</v>
      </c>
      <c r="D3365" s="278" t="s">
        <v>40</v>
      </c>
      <c r="E3365" s="278" t="s">
        <v>398</v>
      </c>
      <c r="F3365" s="407" t="s">
        <v>324</v>
      </c>
      <c r="G3365" s="407"/>
      <c r="H3365" s="290" t="s">
        <v>325</v>
      </c>
      <c r="I3365" s="294">
        <v>2.3E-2</v>
      </c>
      <c r="J3365" s="294">
        <v>0</v>
      </c>
      <c r="K3365" s="292">
        <v>29.9</v>
      </c>
      <c r="L3365" s="292">
        <v>0.68</v>
      </c>
      <c r="O3365" s="40"/>
      <c r="P3365" s="40"/>
      <c r="Q3365" s="40"/>
      <c r="R3365" s="40"/>
      <c r="S3365" s="40"/>
      <c r="T3365" s="40"/>
      <c r="U3365" s="40"/>
      <c r="V3365" s="40"/>
      <c r="W3365" s="40"/>
      <c r="X3365" s="40"/>
      <c r="Y3365" s="40"/>
    </row>
    <row r="3366" spans="1:25" ht="15" customHeight="1" x14ac:dyDescent="0.2">
      <c r="A3366" s="40"/>
      <c r="B3366" s="274" t="s">
        <v>347</v>
      </c>
      <c r="C3366" s="296" t="s">
        <v>751</v>
      </c>
      <c r="D3366" s="274" t="s">
        <v>40</v>
      </c>
      <c r="E3366" s="274" t="s">
        <v>752</v>
      </c>
      <c r="F3366" s="404" t="s">
        <v>348</v>
      </c>
      <c r="G3366" s="404"/>
      <c r="H3366" s="295" t="s">
        <v>55</v>
      </c>
      <c r="I3366" s="298">
        <v>1.2434000000000001</v>
      </c>
      <c r="J3366" s="298">
        <v>0</v>
      </c>
      <c r="K3366" s="297">
        <v>1.33</v>
      </c>
      <c r="L3366" s="297">
        <v>1.65</v>
      </c>
      <c r="O3366" s="40"/>
      <c r="P3366" s="40"/>
      <c r="Q3366" s="40"/>
      <c r="R3366" s="40"/>
      <c r="S3366" s="40"/>
      <c r="T3366" s="40"/>
      <c r="U3366" s="40"/>
      <c r="V3366" s="40"/>
      <c r="W3366" s="40"/>
      <c r="X3366" s="40"/>
      <c r="Y3366" s="40"/>
    </row>
    <row r="3367" spans="1:25" ht="15" customHeight="1" x14ac:dyDescent="0.2">
      <c r="A3367" s="40"/>
      <c r="B3367" s="274" t="s">
        <v>347</v>
      </c>
      <c r="C3367" s="296" t="s">
        <v>749</v>
      </c>
      <c r="D3367" s="274" t="s">
        <v>40</v>
      </c>
      <c r="E3367" s="274" t="s">
        <v>750</v>
      </c>
      <c r="F3367" s="404" t="s">
        <v>348</v>
      </c>
      <c r="G3367" s="404"/>
      <c r="H3367" s="295" t="s">
        <v>44</v>
      </c>
      <c r="I3367" s="298">
        <v>9.4000000000000004E-3</v>
      </c>
      <c r="J3367" s="298">
        <v>0</v>
      </c>
      <c r="K3367" s="297">
        <v>3.22</v>
      </c>
      <c r="L3367" s="297">
        <v>0.03</v>
      </c>
      <c r="O3367" s="40"/>
      <c r="P3367" s="40"/>
      <c r="Q3367" s="40"/>
      <c r="R3367" s="40"/>
      <c r="S3367" s="40"/>
      <c r="T3367" s="40"/>
      <c r="U3367" s="40"/>
      <c r="V3367" s="40"/>
      <c r="W3367" s="40"/>
      <c r="X3367" s="40"/>
      <c r="Y3367" s="40"/>
    </row>
    <row r="3368" spans="1:25" ht="15" customHeight="1" x14ac:dyDescent="0.2">
      <c r="A3368" s="40"/>
      <c r="B3368" s="275"/>
      <c r="C3368" s="275"/>
      <c r="D3368" s="275"/>
      <c r="E3368" s="275"/>
      <c r="F3368" s="275"/>
      <c r="G3368" s="275" t="s">
        <v>331</v>
      </c>
      <c r="H3368" s="302">
        <v>0.98</v>
      </c>
      <c r="I3368" s="275" t="s">
        <v>332</v>
      </c>
      <c r="J3368" s="302">
        <v>0</v>
      </c>
      <c r="K3368" s="275" t="s">
        <v>333</v>
      </c>
      <c r="L3368" s="302">
        <v>0.98</v>
      </c>
      <c r="O3368" s="40"/>
      <c r="P3368" s="40"/>
      <c r="Q3368" s="40"/>
      <c r="R3368" s="40"/>
      <c r="S3368" s="40"/>
      <c r="T3368" s="40"/>
      <c r="U3368" s="40"/>
      <c r="V3368" s="40"/>
      <c r="W3368" s="40"/>
      <c r="X3368" s="40"/>
      <c r="Y3368" s="40"/>
    </row>
    <row r="3369" spans="1:25" ht="15" customHeight="1" thickBot="1" x14ac:dyDescent="0.25">
      <c r="A3369" s="40"/>
      <c r="B3369" s="275"/>
      <c r="C3369" s="275"/>
      <c r="D3369" s="275"/>
      <c r="E3369" s="275"/>
      <c r="F3369" s="275"/>
      <c r="G3369" s="275" t="s">
        <v>334</v>
      </c>
      <c r="H3369" s="302">
        <v>0.6</v>
      </c>
      <c r="I3369" s="409"/>
      <c r="J3369" s="409" t="s">
        <v>335</v>
      </c>
      <c r="K3369" s="275"/>
      <c r="L3369" s="302">
        <v>3.53</v>
      </c>
      <c r="O3369" s="40"/>
      <c r="P3369" s="40"/>
      <c r="Q3369" s="40"/>
      <c r="R3369" s="40"/>
      <c r="S3369" s="40"/>
      <c r="T3369" s="40"/>
      <c r="U3369" s="40"/>
      <c r="V3369" s="40"/>
      <c r="W3369" s="40"/>
      <c r="X3369" s="40"/>
      <c r="Y3369" s="40"/>
    </row>
    <row r="3370" spans="1:25" ht="15" customHeight="1" thickTop="1" x14ac:dyDescent="0.2">
      <c r="A3370" s="40"/>
      <c r="B3370" s="289"/>
      <c r="C3370" s="289"/>
      <c r="D3370" s="289"/>
      <c r="E3370" s="289"/>
      <c r="F3370" s="289"/>
      <c r="G3370" s="289"/>
      <c r="H3370" s="289"/>
      <c r="I3370" s="289"/>
      <c r="J3370" s="289"/>
      <c r="K3370" s="289"/>
      <c r="L3370" s="289"/>
      <c r="O3370" s="40"/>
      <c r="P3370" s="40"/>
      <c r="Q3370" s="40"/>
      <c r="R3370" s="40"/>
      <c r="S3370" s="40"/>
      <c r="T3370" s="40"/>
      <c r="U3370" s="40"/>
      <c r="V3370" s="40"/>
      <c r="W3370" s="40"/>
      <c r="X3370" s="40"/>
      <c r="Y3370" s="40"/>
    </row>
    <row r="3371" spans="1:25" ht="15" customHeight="1" x14ac:dyDescent="0.2">
      <c r="A3371" s="40"/>
      <c r="B3371" s="276" t="s">
        <v>2308</v>
      </c>
      <c r="C3371" s="277" t="s">
        <v>28</v>
      </c>
      <c r="D3371" s="276" t="s">
        <v>29</v>
      </c>
      <c r="E3371" s="276" t="s">
        <v>30</v>
      </c>
      <c r="F3371" s="405" t="s">
        <v>318</v>
      </c>
      <c r="G3371" s="405"/>
      <c r="H3371" s="284" t="s">
        <v>31</v>
      </c>
      <c r="I3371" s="277" t="s">
        <v>32</v>
      </c>
      <c r="J3371" s="277" t="s">
        <v>2407</v>
      </c>
      <c r="K3371" s="277" t="s">
        <v>33</v>
      </c>
      <c r="L3371" s="277" t="s">
        <v>35</v>
      </c>
      <c r="O3371" s="40"/>
      <c r="P3371" s="40"/>
      <c r="Q3371" s="40"/>
      <c r="R3371" s="40"/>
      <c r="S3371" s="40"/>
      <c r="T3371" s="40"/>
      <c r="U3371" s="40"/>
      <c r="V3371" s="40"/>
      <c r="W3371" s="40"/>
      <c r="X3371" s="40"/>
      <c r="Y3371" s="40"/>
    </row>
    <row r="3372" spans="1:25" ht="15" customHeight="1" x14ac:dyDescent="0.2">
      <c r="A3372" s="40"/>
      <c r="B3372" s="273" t="s">
        <v>319</v>
      </c>
      <c r="C3372" s="286" t="s">
        <v>208</v>
      </c>
      <c r="D3372" s="273" t="s">
        <v>40</v>
      </c>
      <c r="E3372" s="273" t="s">
        <v>209</v>
      </c>
      <c r="F3372" s="403" t="s">
        <v>338</v>
      </c>
      <c r="G3372" s="403"/>
      <c r="H3372" s="285" t="s">
        <v>55</v>
      </c>
      <c r="I3372" s="288">
        <v>1</v>
      </c>
      <c r="J3372" s="287"/>
      <c r="K3372" s="287">
        <v>4.22</v>
      </c>
      <c r="L3372" s="287">
        <v>4.22</v>
      </c>
      <c r="O3372" s="40"/>
      <c r="P3372" s="40"/>
      <c r="Q3372" s="40"/>
      <c r="R3372" s="40"/>
      <c r="S3372" s="40"/>
      <c r="T3372" s="40"/>
      <c r="U3372" s="40"/>
      <c r="V3372" s="40"/>
      <c r="W3372" s="40"/>
      <c r="X3372" s="40"/>
      <c r="Y3372" s="40"/>
    </row>
    <row r="3373" spans="1:25" ht="15" customHeight="1" x14ac:dyDescent="0.2">
      <c r="A3373" s="40"/>
      <c r="B3373" s="278" t="s">
        <v>321</v>
      </c>
      <c r="C3373" s="291" t="s">
        <v>397</v>
      </c>
      <c r="D3373" s="278" t="s">
        <v>40</v>
      </c>
      <c r="E3373" s="278" t="s">
        <v>398</v>
      </c>
      <c r="F3373" s="407" t="s">
        <v>324</v>
      </c>
      <c r="G3373" s="407"/>
      <c r="H3373" s="290" t="s">
        <v>325</v>
      </c>
      <c r="I3373" s="294">
        <v>2.9000000000000001E-2</v>
      </c>
      <c r="J3373" s="294">
        <v>0</v>
      </c>
      <c r="K3373" s="292">
        <v>29.9</v>
      </c>
      <c r="L3373" s="292">
        <v>0.86</v>
      </c>
      <c r="O3373" s="40"/>
      <c r="P3373" s="40"/>
      <c r="Q3373" s="40"/>
      <c r="R3373" s="40"/>
      <c r="S3373" s="40"/>
      <c r="T3373" s="40"/>
      <c r="U3373" s="40"/>
      <c r="V3373" s="40"/>
      <c r="W3373" s="40"/>
      <c r="X3373" s="40"/>
      <c r="Y3373" s="40"/>
    </row>
    <row r="3374" spans="1:25" ht="15" customHeight="1" x14ac:dyDescent="0.2">
      <c r="A3374" s="40"/>
      <c r="B3374" s="278" t="s">
        <v>321</v>
      </c>
      <c r="C3374" s="291" t="s">
        <v>395</v>
      </c>
      <c r="D3374" s="278" t="s">
        <v>40</v>
      </c>
      <c r="E3374" s="278" t="s">
        <v>396</v>
      </c>
      <c r="F3374" s="407" t="s">
        <v>324</v>
      </c>
      <c r="G3374" s="407"/>
      <c r="H3374" s="290" t="s">
        <v>325</v>
      </c>
      <c r="I3374" s="294">
        <v>2.9000000000000001E-2</v>
      </c>
      <c r="J3374" s="294">
        <v>0</v>
      </c>
      <c r="K3374" s="292">
        <v>24.84</v>
      </c>
      <c r="L3374" s="292">
        <v>0.72</v>
      </c>
      <c r="O3374" s="40"/>
      <c r="P3374" s="40"/>
      <c r="Q3374" s="40"/>
      <c r="R3374" s="40"/>
      <c r="S3374" s="40"/>
      <c r="T3374" s="40"/>
      <c r="U3374" s="40"/>
      <c r="V3374" s="40"/>
      <c r="W3374" s="40"/>
      <c r="X3374" s="40"/>
      <c r="Y3374" s="40"/>
    </row>
    <row r="3375" spans="1:25" ht="15" customHeight="1" x14ac:dyDescent="0.2">
      <c r="A3375" s="40"/>
      <c r="B3375" s="274" t="s">
        <v>347</v>
      </c>
      <c r="C3375" s="296" t="s">
        <v>753</v>
      </c>
      <c r="D3375" s="274" t="s">
        <v>40</v>
      </c>
      <c r="E3375" s="274" t="s">
        <v>754</v>
      </c>
      <c r="F3375" s="404" t="s">
        <v>348</v>
      </c>
      <c r="G3375" s="404"/>
      <c r="H3375" s="295" t="s">
        <v>55</v>
      </c>
      <c r="I3375" s="298">
        <v>1.2434000000000001</v>
      </c>
      <c r="J3375" s="298">
        <v>0</v>
      </c>
      <c r="K3375" s="297">
        <v>2.1</v>
      </c>
      <c r="L3375" s="297">
        <v>2.61</v>
      </c>
      <c r="O3375" s="40"/>
      <c r="P3375" s="40"/>
      <c r="Q3375" s="40"/>
      <c r="R3375" s="40"/>
      <c r="S3375" s="40"/>
      <c r="T3375" s="40"/>
      <c r="U3375" s="40"/>
      <c r="V3375" s="40"/>
      <c r="W3375" s="40"/>
      <c r="X3375" s="40"/>
      <c r="Y3375" s="40"/>
    </row>
    <row r="3376" spans="1:25" ht="15" customHeight="1" x14ac:dyDescent="0.2">
      <c r="A3376" s="40"/>
      <c r="B3376" s="274" t="s">
        <v>347</v>
      </c>
      <c r="C3376" s="296" t="s">
        <v>749</v>
      </c>
      <c r="D3376" s="274" t="s">
        <v>40</v>
      </c>
      <c r="E3376" s="274" t="s">
        <v>750</v>
      </c>
      <c r="F3376" s="404" t="s">
        <v>348</v>
      </c>
      <c r="G3376" s="404"/>
      <c r="H3376" s="295" t="s">
        <v>44</v>
      </c>
      <c r="I3376" s="298">
        <v>9.4000000000000004E-3</v>
      </c>
      <c r="J3376" s="298">
        <v>0</v>
      </c>
      <c r="K3376" s="297">
        <v>3.22</v>
      </c>
      <c r="L3376" s="297">
        <v>0.03</v>
      </c>
      <c r="O3376" s="40"/>
      <c r="P3376" s="40"/>
      <c r="Q3376" s="40"/>
      <c r="R3376" s="40"/>
      <c r="S3376" s="40"/>
      <c r="T3376" s="40"/>
      <c r="U3376" s="40"/>
      <c r="V3376" s="40"/>
      <c r="W3376" s="40"/>
      <c r="X3376" s="40"/>
      <c r="Y3376" s="40"/>
    </row>
    <row r="3377" spans="1:25" ht="15" customHeight="1" x14ac:dyDescent="0.2">
      <c r="A3377" s="40"/>
      <c r="B3377" s="275"/>
      <c r="C3377" s="275"/>
      <c r="D3377" s="275"/>
      <c r="E3377" s="275"/>
      <c r="F3377" s="275"/>
      <c r="G3377" s="275" t="s">
        <v>331</v>
      </c>
      <c r="H3377" s="302">
        <v>1.24</v>
      </c>
      <c r="I3377" s="275" t="s">
        <v>332</v>
      </c>
      <c r="J3377" s="302">
        <v>0</v>
      </c>
      <c r="K3377" s="275" t="s">
        <v>333</v>
      </c>
      <c r="L3377" s="302">
        <v>1.24</v>
      </c>
      <c r="O3377" s="40"/>
      <c r="P3377" s="40"/>
      <c r="Q3377" s="40"/>
      <c r="R3377" s="40"/>
      <c r="S3377" s="40"/>
      <c r="T3377" s="40"/>
      <c r="U3377" s="40"/>
      <c r="V3377" s="40"/>
      <c r="W3377" s="40"/>
      <c r="X3377" s="40"/>
      <c r="Y3377" s="40"/>
    </row>
    <row r="3378" spans="1:25" ht="15" customHeight="1" thickBot="1" x14ac:dyDescent="0.25">
      <c r="A3378" s="40"/>
      <c r="B3378" s="275"/>
      <c r="C3378" s="275"/>
      <c r="D3378" s="275"/>
      <c r="E3378" s="275"/>
      <c r="F3378" s="275"/>
      <c r="G3378" s="275" t="s">
        <v>334</v>
      </c>
      <c r="H3378" s="302">
        <v>0.87</v>
      </c>
      <c r="I3378" s="409"/>
      <c r="J3378" s="409" t="s">
        <v>335</v>
      </c>
      <c r="K3378" s="275"/>
      <c r="L3378" s="302">
        <v>5.09</v>
      </c>
      <c r="O3378" s="40"/>
      <c r="P3378" s="40"/>
      <c r="Q3378" s="40"/>
      <c r="R3378" s="40"/>
      <c r="S3378" s="40"/>
      <c r="T3378" s="40"/>
      <c r="U3378" s="40"/>
      <c r="V3378" s="40"/>
      <c r="W3378" s="40"/>
      <c r="X3378" s="40"/>
      <c r="Y3378" s="40"/>
    </row>
    <row r="3379" spans="1:25" ht="15" customHeight="1" thickTop="1" x14ac:dyDescent="0.2">
      <c r="A3379" s="40"/>
      <c r="B3379" s="289"/>
      <c r="C3379" s="289"/>
      <c r="D3379" s="289"/>
      <c r="E3379" s="289"/>
      <c r="F3379" s="289"/>
      <c r="G3379" s="289"/>
      <c r="H3379" s="289"/>
      <c r="I3379" s="289"/>
      <c r="J3379" s="289"/>
      <c r="K3379" s="289"/>
      <c r="L3379" s="289"/>
      <c r="O3379" s="40"/>
      <c r="P3379" s="40"/>
      <c r="Q3379" s="40"/>
      <c r="R3379" s="40"/>
      <c r="S3379" s="40"/>
      <c r="T3379" s="40"/>
      <c r="U3379" s="40"/>
      <c r="V3379" s="40"/>
      <c r="W3379" s="40"/>
      <c r="X3379" s="40"/>
      <c r="Y3379" s="40"/>
    </row>
    <row r="3380" spans="1:25" ht="15" customHeight="1" x14ac:dyDescent="0.2">
      <c r="A3380" s="40"/>
      <c r="B3380" s="276" t="s">
        <v>2309</v>
      </c>
      <c r="C3380" s="277" t="s">
        <v>28</v>
      </c>
      <c r="D3380" s="276" t="s">
        <v>29</v>
      </c>
      <c r="E3380" s="276" t="s">
        <v>30</v>
      </c>
      <c r="F3380" s="405" t="s">
        <v>318</v>
      </c>
      <c r="G3380" s="405"/>
      <c r="H3380" s="284" t="s">
        <v>31</v>
      </c>
      <c r="I3380" s="277" t="s">
        <v>32</v>
      </c>
      <c r="J3380" s="277" t="s">
        <v>2407</v>
      </c>
      <c r="K3380" s="277" t="s">
        <v>33</v>
      </c>
      <c r="L3380" s="277" t="s">
        <v>35</v>
      </c>
      <c r="O3380" s="40"/>
      <c r="P3380" s="40"/>
      <c r="Q3380" s="40"/>
      <c r="R3380" s="40"/>
      <c r="S3380" s="40"/>
      <c r="T3380" s="40"/>
      <c r="U3380" s="40"/>
      <c r="V3380" s="40"/>
      <c r="W3380" s="40"/>
      <c r="X3380" s="40"/>
      <c r="Y3380" s="40"/>
    </row>
    <row r="3381" spans="1:25" ht="15" customHeight="1" x14ac:dyDescent="0.2">
      <c r="A3381" s="40"/>
      <c r="B3381" s="273" t="s">
        <v>319</v>
      </c>
      <c r="C3381" s="286" t="s">
        <v>210</v>
      </c>
      <c r="D3381" s="273" t="s">
        <v>40</v>
      </c>
      <c r="E3381" s="273" t="s">
        <v>211</v>
      </c>
      <c r="F3381" s="403" t="s">
        <v>338</v>
      </c>
      <c r="G3381" s="403"/>
      <c r="H3381" s="285" t="s">
        <v>55</v>
      </c>
      <c r="I3381" s="288">
        <v>1</v>
      </c>
      <c r="J3381" s="287"/>
      <c r="K3381" s="287">
        <v>6.48</v>
      </c>
      <c r="L3381" s="287">
        <v>6.48</v>
      </c>
      <c r="O3381" s="40"/>
      <c r="P3381" s="40"/>
      <c r="Q3381" s="40"/>
      <c r="R3381" s="40"/>
      <c r="S3381" s="40"/>
      <c r="T3381" s="40"/>
      <c r="U3381" s="40"/>
      <c r="V3381" s="40"/>
      <c r="W3381" s="40"/>
      <c r="X3381" s="40"/>
      <c r="Y3381" s="40"/>
    </row>
    <row r="3382" spans="1:25" ht="15" customHeight="1" x14ac:dyDescent="0.2">
      <c r="A3382" s="40"/>
      <c r="B3382" s="278" t="s">
        <v>321</v>
      </c>
      <c r="C3382" s="291" t="s">
        <v>397</v>
      </c>
      <c r="D3382" s="278" t="s">
        <v>40</v>
      </c>
      <c r="E3382" s="278" t="s">
        <v>398</v>
      </c>
      <c r="F3382" s="407" t="s">
        <v>324</v>
      </c>
      <c r="G3382" s="407"/>
      <c r="H3382" s="290" t="s">
        <v>325</v>
      </c>
      <c r="I3382" s="294">
        <v>3.9E-2</v>
      </c>
      <c r="J3382" s="294">
        <v>0</v>
      </c>
      <c r="K3382" s="292">
        <v>29.9</v>
      </c>
      <c r="L3382" s="292">
        <v>1.1599999999999999</v>
      </c>
      <c r="O3382" s="40"/>
      <c r="P3382" s="40"/>
      <c r="Q3382" s="40"/>
      <c r="R3382" s="40"/>
      <c r="S3382" s="40"/>
      <c r="T3382" s="40"/>
      <c r="U3382" s="40"/>
      <c r="V3382" s="40"/>
      <c r="W3382" s="40"/>
      <c r="X3382" s="40"/>
      <c r="Y3382" s="40"/>
    </row>
    <row r="3383" spans="1:25" ht="15" customHeight="1" x14ac:dyDescent="0.2">
      <c r="A3383" s="40"/>
      <c r="B3383" s="278" t="s">
        <v>321</v>
      </c>
      <c r="C3383" s="291" t="s">
        <v>395</v>
      </c>
      <c r="D3383" s="278" t="s">
        <v>40</v>
      </c>
      <c r="E3383" s="278" t="s">
        <v>396</v>
      </c>
      <c r="F3383" s="407" t="s">
        <v>324</v>
      </c>
      <c r="G3383" s="407"/>
      <c r="H3383" s="290" t="s">
        <v>325</v>
      </c>
      <c r="I3383" s="294">
        <v>3.9E-2</v>
      </c>
      <c r="J3383" s="294">
        <v>0</v>
      </c>
      <c r="K3383" s="292">
        <v>24.84</v>
      </c>
      <c r="L3383" s="292">
        <v>0.96</v>
      </c>
      <c r="O3383" s="40"/>
      <c r="P3383" s="40"/>
      <c r="Q3383" s="40"/>
      <c r="R3383" s="40"/>
      <c r="S3383" s="40"/>
      <c r="T3383" s="40"/>
      <c r="U3383" s="40"/>
      <c r="V3383" s="40"/>
      <c r="W3383" s="40"/>
      <c r="X3383" s="40"/>
      <c r="Y3383" s="40"/>
    </row>
    <row r="3384" spans="1:25" ht="15" customHeight="1" x14ac:dyDescent="0.2">
      <c r="A3384" s="40"/>
      <c r="B3384" s="274" t="s">
        <v>347</v>
      </c>
      <c r="C3384" s="296" t="s">
        <v>749</v>
      </c>
      <c r="D3384" s="274" t="s">
        <v>40</v>
      </c>
      <c r="E3384" s="274" t="s">
        <v>750</v>
      </c>
      <c r="F3384" s="404" t="s">
        <v>348</v>
      </c>
      <c r="G3384" s="404"/>
      <c r="H3384" s="295" t="s">
        <v>44</v>
      </c>
      <c r="I3384" s="298">
        <v>9.4000000000000004E-3</v>
      </c>
      <c r="J3384" s="298">
        <v>0</v>
      </c>
      <c r="K3384" s="297">
        <v>3.22</v>
      </c>
      <c r="L3384" s="297">
        <v>0.03</v>
      </c>
      <c r="O3384" s="40"/>
      <c r="P3384" s="40"/>
      <c r="Q3384" s="40"/>
      <c r="R3384" s="40"/>
      <c r="S3384" s="40"/>
      <c r="T3384" s="40"/>
      <c r="U3384" s="40"/>
      <c r="V3384" s="40"/>
      <c r="W3384" s="40"/>
      <c r="X3384" s="40"/>
      <c r="Y3384" s="40"/>
    </row>
    <row r="3385" spans="1:25" ht="15" customHeight="1" x14ac:dyDescent="0.2">
      <c r="A3385" s="40"/>
      <c r="B3385" s="274" t="s">
        <v>347</v>
      </c>
      <c r="C3385" s="296" t="s">
        <v>755</v>
      </c>
      <c r="D3385" s="274" t="s">
        <v>40</v>
      </c>
      <c r="E3385" s="274" t="s">
        <v>756</v>
      </c>
      <c r="F3385" s="404" t="s">
        <v>348</v>
      </c>
      <c r="G3385" s="404"/>
      <c r="H3385" s="295" t="s">
        <v>55</v>
      </c>
      <c r="I3385" s="298">
        <v>1.2434000000000001</v>
      </c>
      <c r="J3385" s="298">
        <v>0</v>
      </c>
      <c r="K3385" s="297">
        <v>3.49</v>
      </c>
      <c r="L3385" s="297">
        <v>4.33</v>
      </c>
      <c r="O3385" s="40"/>
      <c r="P3385" s="40"/>
      <c r="Q3385" s="40"/>
      <c r="R3385" s="40"/>
      <c r="S3385" s="40"/>
      <c r="T3385" s="40"/>
      <c r="U3385" s="40"/>
      <c r="V3385" s="40"/>
      <c r="W3385" s="40"/>
      <c r="X3385" s="40"/>
      <c r="Y3385" s="40"/>
    </row>
    <row r="3386" spans="1:25" ht="15" customHeight="1" x14ac:dyDescent="0.2">
      <c r="A3386" s="40"/>
      <c r="B3386" s="275"/>
      <c r="C3386" s="275"/>
      <c r="D3386" s="275"/>
      <c r="E3386" s="275"/>
      <c r="F3386" s="275"/>
      <c r="G3386" s="275" t="s">
        <v>331</v>
      </c>
      <c r="H3386" s="302">
        <v>1.67</v>
      </c>
      <c r="I3386" s="275" t="s">
        <v>332</v>
      </c>
      <c r="J3386" s="302">
        <v>0</v>
      </c>
      <c r="K3386" s="275" t="s">
        <v>333</v>
      </c>
      <c r="L3386" s="302">
        <v>1.67</v>
      </c>
      <c r="O3386" s="40"/>
      <c r="P3386" s="40"/>
      <c r="Q3386" s="40"/>
      <c r="R3386" s="40"/>
      <c r="S3386" s="40"/>
      <c r="T3386" s="40"/>
      <c r="U3386" s="40"/>
      <c r="V3386" s="40"/>
      <c r="W3386" s="40"/>
      <c r="X3386" s="40"/>
      <c r="Y3386" s="40"/>
    </row>
    <row r="3387" spans="1:25" ht="15" customHeight="1" thickBot="1" x14ac:dyDescent="0.25">
      <c r="A3387" s="40"/>
      <c r="B3387" s="275"/>
      <c r="C3387" s="275"/>
      <c r="D3387" s="275"/>
      <c r="E3387" s="275"/>
      <c r="F3387" s="275"/>
      <c r="G3387" s="275" t="s">
        <v>334</v>
      </c>
      <c r="H3387" s="302">
        <v>1.34</v>
      </c>
      <c r="I3387" s="409"/>
      <c r="J3387" s="409" t="s">
        <v>335</v>
      </c>
      <c r="K3387" s="275"/>
      <c r="L3387" s="302">
        <v>7.82</v>
      </c>
      <c r="O3387" s="40"/>
      <c r="P3387" s="40"/>
      <c r="Q3387" s="40"/>
      <c r="R3387" s="40"/>
      <c r="S3387" s="40"/>
      <c r="T3387" s="40"/>
      <c r="U3387" s="40"/>
      <c r="V3387" s="40"/>
      <c r="W3387" s="40"/>
      <c r="X3387" s="40"/>
      <c r="Y3387" s="40"/>
    </row>
    <row r="3388" spans="1:25" ht="15" customHeight="1" thickTop="1" x14ac:dyDescent="0.2">
      <c r="A3388" s="40"/>
      <c r="B3388" s="289"/>
      <c r="C3388" s="289"/>
      <c r="D3388" s="289"/>
      <c r="E3388" s="289"/>
      <c r="F3388" s="289"/>
      <c r="G3388" s="289"/>
      <c r="H3388" s="289"/>
      <c r="I3388" s="289"/>
      <c r="J3388" s="289"/>
      <c r="K3388" s="289"/>
      <c r="L3388" s="289"/>
      <c r="O3388" s="40"/>
      <c r="P3388" s="40"/>
      <c r="Q3388" s="40"/>
      <c r="R3388" s="40"/>
      <c r="S3388" s="40"/>
      <c r="T3388" s="40"/>
      <c r="U3388" s="40"/>
      <c r="V3388" s="40"/>
      <c r="W3388" s="40"/>
      <c r="X3388" s="40"/>
      <c r="Y3388" s="40"/>
    </row>
    <row r="3389" spans="1:25" ht="15" customHeight="1" x14ac:dyDescent="0.2">
      <c r="A3389" s="40"/>
      <c r="B3389" s="276" t="s">
        <v>2310</v>
      </c>
      <c r="C3389" s="277" t="s">
        <v>28</v>
      </c>
      <c r="D3389" s="276" t="s">
        <v>29</v>
      </c>
      <c r="E3389" s="276" t="s">
        <v>30</v>
      </c>
      <c r="F3389" s="405" t="s">
        <v>318</v>
      </c>
      <c r="G3389" s="405"/>
      <c r="H3389" s="284" t="s">
        <v>31</v>
      </c>
      <c r="I3389" s="277" t="s">
        <v>32</v>
      </c>
      <c r="J3389" s="277" t="s">
        <v>2407</v>
      </c>
      <c r="K3389" s="277" t="s">
        <v>33</v>
      </c>
      <c r="L3389" s="277" t="s">
        <v>35</v>
      </c>
      <c r="O3389" s="40"/>
      <c r="P3389" s="40"/>
      <c r="Q3389" s="40"/>
      <c r="R3389" s="40"/>
      <c r="S3389" s="40"/>
      <c r="T3389" s="40"/>
      <c r="U3389" s="40"/>
      <c r="V3389" s="40"/>
      <c r="W3389" s="40"/>
      <c r="X3389" s="40"/>
      <c r="Y3389" s="40"/>
    </row>
    <row r="3390" spans="1:25" ht="15" customHeight="1" x14ac:dyDescent="0.2">
      <c r="A3390" s="40"/>
      <c r="B3390" s="273" t="s">
        <v>319</v>
      </c>
      <c r="C3390" s="286" t="s">
        <v>212</v>
      </c>
      <c r="D3390" s="273" t="s">
        <v>40</v>
      </c>
      <c r="E3390" s="273" t="s">
        <v>213</v>
      </c>
      <c r="F3390" s="403" t="s">
        <v>338</v>
      </c>
      <c r="G3390" s="403"/>
      <c r="H3390" s="285" t="s">
        <v>55</v>
      </c>
      <c r="I3390" s="288">
        <v>1</v>
      </c>
      <c r="J3390" s="287"/>
      <c r="K3390" s="287">
        <v>9.0500000000000007</v>
      </c>
      <c r="L3390" s="287">
        <v>9.0500000000000007</v>
      </c>
      <c r="O3390" s="40"/>
      <c r="P3390" s="40"/>
      <c r="Q3390" s="40"/>
      <c r="R3390" s="40"/>
      <c r="S3390" s="40"/>
      <c r="T3390" s="40"/>
      <c r="U3390" s="40"/>
      <c r="V3390" s="40"/>
      <c r="W3390" s="40"/>
      <c r="X3390" s="40"/>
      <c r="Y3390" s="40"/>
    </row>
    <row r="3391" spans="1:25" ht="15" customHeight="1" x14ac:dyDescent="0.2">
      <c r="A3391" s="40"/>
      <c r="B3391" s="278" t="s">
        <v>321</v>
      </c>
      <c r="C3391" s="291" t="s">
        <v>397</v>
      </c>
      <c r="D3391" s="278" t="s">
        <v>40</v>
      </c>
      <c r="E3391" s="278" t="s">
        <v>398</v>
      </c>
      <c r="F3391" s="407" t="s">
        <v>324</v>
      </c>
      <c r="G3391" s="407"/>
      <c r="H3391" s="290" t="s">
        <v>325</v>
      </c>
      <c r="I3391" s="294">
        <v>5.0999999999999997E-2</v>
      </c>
      <c r="J3391" s="294">
        <v>0</v>
      </c>
      <c r="K3391" s="292">
        <v>29.9</v>
      </c>
      <c r="L3391" s="292">
        <v>1.52</v>
      </c>
      <c r="O3391" s="40"/>
      <c r="P3391" s="40"/>
      <c r="Q3391" s="40"/>
      <c r="R3391" s="40"/>
      <c r="S3391" s="40"/>
      <c r="T3391" s="40"/>
      <c r="U3391" s="40"/>
      <c r="V3391" s="40"/>
      <c r="W3391" s="40"/>
      <c r="X3391" s="40"/>
      <c r="Y3391" s="40"/>
    </row>
    <row r="3392" spans="1:25" ht="15" customHeight="1" x14ac:dyDescent="0.2">
      <c r="A3392" s="40"/>
      <c r="B3392" s="278" t="s">
        <v>321</v>
      </c>
      <c r="C3392" s="291" t="s">
        <v>395</v>
      </c>
      <c r="D3392" s="278" t="s">
        <v>40</v>
      </c>
      <c r="E3392" s="278" t="s">
        <v>396</v>
      </c>
      <c r="F3392" s="407" t="s">
        <v>324</v>
      </c>
      <c r="G3392" s="407"/>
      <c r="H3392" s="290" t="s">
        <v>325</v>
      </c>
      <c r="I3392" s="294">
        <v>5.0999999999999997E-2</v>
      </c>
      <c r="J3392" s="294">
        <v>0</v>
      </c>
      <c r="K3392" s="292">
        <v>24.84</v>
      </c>
      <c r="L3392" s="292">
        <v>1.26</v>
      </c>
      <c r="O3392" s="40"/>
      <c r="P3392" s="40"/>
      <c r="Q3392" s="40"/>
      <c r="R3392" s="40"/>
      <c r="S3392" s="40"/>
      <c r="T3392" s="40"/>
      <c r="U3392" s="40"/>
      <c r="V3392" s="40"/>
      <c r="W3392" s="40"/>
      <c r="X3392" s="40"/>
      <c r="Y3392" s="40"/>
    </row>
    <row r="3393" spans="1:25" ht="15" customHeight="1" x14ac:dyDescent="0.2">
      <c r="A3393" s="40"/>
      <c r="B3393" s="274" t="s">
        <v>347</v>
      </c>
      <c r="C3393" s="296" t="s">
        <v>749</v>
      </c>
      <c r="D3393" s="274" t="s">
        <v>40</v>
      </c>
      <c r="E3393" s="274" t="s">
        <v>750</v>
      </c>
      <c r="F3393" s="404" t="s">
        <v>348</v>
      </c>
      <c r="G3393" s="404"/>
      <c r="H3393" s="295" t="s">
        <v>44</v>
      </c>
      <c r="I3393" s="298">
        <v>9.4000000000000004E-3</v>
      </c>
      <c r="J3393" s="298">
        <v>0</v>
      </c>
      <c r="K3393" s="297">
        <v>3.22</v>
      </c>
      <c r="L3393" s="297">
        <v>0.03</v>
      </c>
      <c r="O3393" s="40"/>
      <c r="P3393" s="40"/>
      <c r="Q3393" s="40"/>
      <c r="R3393" s="40"/>
      <c r="S3393" s="40"/>
      <c r="T3393" s="40"/>
      <c r="U3393" s="40"/>
      <c r="V3393" s="40"/>
      <c r="W3393" s="40"/>
      <c r="X3393" s="40"/>
      <c r="Y3393" s="40"/>
    </row>
    <row r="3394" spans="1:25" ht="15" customHeight="1" x14ac:dyDescent="0.2">
      <c r="A3394" s="40"/>
      <c r="B3394" s="274" t="s">
        <v>347</v>
      </c>
      <c r="C3394" s="296" t="s">
        <v>757</v>
      </c>
      <c r="D3394" s="274" t="s">
        <v>40</v>
      </c>
      <c r="E3394" s="274" t="s">
        <v>758</v>
      </c>
      <c r="F3394" s="404" t="s">
        <v>348</v>
      </c>
      <c r="G3394" s="404"/>
      <c r="H3394" s="295" t="s">
        <v>55</v>
      </c>
      <c r="I3394" s="298">
        <v>1.2434000000000001</v>
      </c>
      <c r="J3394" s="298">
        <v>0</v>
      </c>
      <c r="K3394" s="297">
        <v>5.0199999999999996</v>
      </c>
      <c r="L3394" s="297">
        <v>6.24</v>
      </c>
      <c r="O3394" s="40"/>
      <c r="P3394" s="40"/>
      <c r="Q3394" s="40"/>
      <c r="R3394" s="40"/>
      <c r="S3394" s="40"/>
      <c r="T3394" s="40"/>
      <c r="U3394" s="40"/>
      <c r="V3394" s="40"/>
      <c r="W3394" s="40"/>
      <c r="X3394" s="40"/>
      <c r="Y3394" s="40"/>
    </row>
    <row r="3395" spans="1:25" ht="15" customHeight="1" x14ac:dyDescent="0.2">
      <c r="A3395" s="40"/>
      <c r="B3395" s="275"/>
      <c r="C3395" s="275"/>
      <c r="D3395" s="275"/>
      <c r="E3395" s="275"/>
      <c r="F3395" s="275"/>
      <c r="G3395" s="275" t="s">
        <v>331</v>
      </c>
      <c r="H3395" s="302">
        <v>2.1800000000000002</v>
      </c>
      <c r="I3395" s="275" t="s">
        <v>332</v>
      </c>
      <c r="J3395" s="302">
        <v>0</v>
      </c>
      <c r="K3395" s="275" t="s">
        <v>333</v>
      </c>
      <c r="L3395" s="302">
        <v>2.1800000000000002</v>
      </c>
      <c r="O3395" s="40"/>
      <c r="P3395" s="40"/>
      <c r="Q3395" s="40"/>
      <c r="R3395" s="40"/>
      <c r="S3395" s="40"/>
      <c r="T3395" s="40"/>
      <c r="U3395" s="40"/>
      <c r="V3395" s="40"/>
      <c r="W3395" s="40"/>
      <c r="X3395" s="40"/>
      <c r="Y3395" s="40"/>
    </row>
    <row r="3396" spans="1:25" ht="15" customHeight="1" thickBot="1" x14ac:dyDescent="0.25">
      <c r="A3396" s="40"/>
      <c r="B3396" s="275"/>
      <c r="C3396" s="275"/>
      <c r="D3396" s="275"/>
      <c r="E3396" s="275"/>
      <c r="F3396" s="275"/>
      <c r="G3396" s="275" t="s">
        <v>334</v>
      </c>
      <c r="H3396" s="302">
        <v>1.88</v>
      </c>
      <c r="I3396" s="409"/>
      <c r="J3396" s="409" t="s">
        <v>335</v>
      </c>
      <c r="K3396" s="275"/>
      <c r="L3396" s="302">
        <v>10.93</v>
      </c>
      <c r="O3396" s="40"/>
      <c r="P3396" s="40"/>
      <c r="Q3396" s="40"/>
      <c r="R3396" s="40"/>
      <c r="S3396" s="40"/>
      <c r="T3396" s="40"/>
      <c r="U3396" s="40"/>
      <c r="V3396" s="40"/>
      <c r="W3396" s="40"/>
      <c r="X3396" s="40"/>
      <c r="Y3396" s="40"/>
    </row>
    <row r="3397" spans="1:25" ht="15" customHeight="1" thickTop="1" x14ac:dyDescent="0.2">
      <c r="A3397" s="40"/>
      <c r="B3397" s="289"/>
      <c r="C3397" s="289"/>
      <c r="D3397" s="289"/>
      <c r="E3397" s="289"/>
      <c r="F3397" s="289"/>
      <c r="G3397" s="289"/>
      <c r="H3397" s="289"/>
      <c r="I3397" s="289"/>
      <c r="J3397" s="289"/>
      <c r="K3397" s="289"/>
      <c r="L3397" s="289"/>
      <c r="O3397" s="40"/>
      <c r="P3397" s="40"/>
      <c r="Q3397" s="40"/>
      <c r="R3397" s="40"/>
      <c r="S3397" s="40"/>
      <c r="T3397" s="40"/>
      <c r="U3397" s="40"/>
      <c r="V3397" s="40"/>
      <c r="W3397" s="40"/>
      <c r="X3397" s="40"/>
      <c r="Y3397" s="40"/>
    </row>
    <row r="3398" spans="1:25" ht="15" customHeight="1" x14ac:dyDescent="0.2">
      <c r="A3398" s="40"/>
      <c r="B3398" s="276" t="s">
        <v>2311</v>
      </c>
      <c r="C3398" s="277" t="s">
        <v>28</v>
      </c>
      <c r="D3398" s="276" t="s">
        <v>29</v>
      </c>
      <c r="E3398" s="276" t="s">
        <v>30</v>
      </c>
      <c r="F3398" s="405" t="s">
        <v>318</v>
      </c>
      <c r="G3398" s="405"/>
      <c r="H3398" s="284" t="s">
        <v>31</v>
      </c>
      <c r="I3398" s="277" t="s">
        <v>32</v>
      </c>
      <c r="J3398" s="277" t="s">
        <v>2407</v>
      </c>
      <c r="K3398" s="277" t="s">
        <v>33</v>
      </c>
      <c r="L3398" s="277" t="s">
        <v>35</v>
      </c>
      <c r="O3398" s="40"/>
      <c r="P3398" s="40"/>
      <c r="Q3398" s="40"/>
      <c r="R3398" s="40"/>
      <c r="S3398" s="40"/>
      <c r="T3398" s="40"/>
      <c r="U3398" s="40"/>
      <c r="V3398" s="40"/>
      <c r="W3398" s="40"/>
      <c r="X3398" s="40"/>
      <c r="Y3398" s="40"/>
    </row>
    <row r="3399" spans="1:25" ht="15" customHeight="1" x14ac:dyDescent="0.2">
      <c r="A3399" s="40"/>
      <c r="B3399" s="273" t="s">
        <v>319</v>
      </c>
      <c r="C3399" s="286" t="s">
        <v>351</v>
      </c>
      <c r="D3399" s="273" t="s">
        <v>40</v>
      </c>
      <c r="E3399" s="273" t="s">
        <v>352</v>
      </c>
      <c r="F3399" s="403" t="s">
        <v>338</v>
      </c>
      <c r="G3399" s="403"/>
      <c r="H3399" s="285" t="s">
        <v>44</v>
      </c>
      <c r="I3399" s="288">
        <v>1</v>
      </c>
      <c r="J3399" s="287"/>
      <c r="K3399" s="287">
        <v>166.36</v>
      </c>
      <c r="L3399" s="287">
        <v>166.36</v>
      </c>
      <c r="O3399" s="40"/>
      <c r="P3399" s="40"/>
      <c r="Q3399" s="40"/>
      <c r="R3399" s="40"/>
      <c r="S3399" s="40"/>
      <c r="T3399" s="40"/>
      <c r="U3399" s="40"/>
      <c r="V3399" s="40"/>
      <c r="W3399" s="40"/>
      <c r="X3399" s="40"/>
      <c r="Y3399" s="40"/>
    </row>
    <row r="3400" spans="1:25" ht="15" customHeight="1" x14ac:dyDescent="0.2">
      <c r="A3400" s="40"/>
      <c r="B3400" s="278" t="s">
        <v>321</v>
      </c>
      <c r="C3400" s="291" t="s">
        <v>693</v>
      </c>
      <c r="D3400" s="278" t="s">
        <v>40</v>
      </c>
      <c r="E3400" s="278" t="s">
        <v>694</v>
      </c>
      <c r="F3400" s="407" t="s">
        <v>324</v>
      </c>
      <c r="G3400" s="407"/>
      <c r="H3400" s="290" t="s">
        <v>59</v>
      </c>
      <c r="I3400" s="294">
        <v>3.8999999999999998E-3</v>
      </c>
      <c r="J3400" s="294">
        <v>0</v>
      </c>
      <c r="K3400" s="292">
        <v>555.04999999999995</v>
      </c>
      <c r="L3400" s="292">
        <v>2.16</v>
      </c>
      <c r="O3400" s="40"/>
      <c r="P3400" s="40"/>
      <c r="Q3400" s="40"/>
      <c r="R3400" s="40"/>
      <c r="S3400" s="40"/>
      <c r="T3400" s="40"/>
      <c r="U3400" s="40"/>
      <c r="V3400" s="40"/>
      <c r="W3400" s="40"/>
      <c r="X3400" s="40"/>
      <c r="Y3400" s="40"/>
    </row>
    <row r="3401" spans="1:25" ht="15" customHeight="1" x14ac:dyDescent="0.2">
      <c r="A3401" s="40"/>
      <c r="B3401" s="278" t="s">
        <v>321</v>
      </c>
      <c r="C3401" s="291" t="s">
        <v>1034</v>
      </c>
      <c r="D3401" s="278" t="s">
        <v>40</v>
      </c>
      <c r="E3401" s="278" t="s">
        <v>1035</v>
      </c>
      <c r="F3401" s="407" t="s">
        <v>346</v>
      </c>
      <c r="G3401" s="407"/>
      <c r="H3401" s="290" t="s">
        <v>59</v>
      </c>
      <c r="I3401" s="294">
        <v>3.5999999999999997E-2</v>
      </c>
      <c r="J3401" s="294">
        <v>0</v>
      </c>
      <c r="K3401" s="292">
        <v>273.29000000000002</v>
      </c>
      <c r="L3401" s="292">
        <v>9.83</v>
      </c>
      <c r="O3401" s="40"/>
      <c r="P3401" s="40"/>
      <c r="Q3401" s="40"/>
      <c r="R3401" s="40"/>
      <c r="S3401" s="40"/>
      <c r="T3401" s="40"/>
      <c r="U3401" s="40"/>
      <c r="V3401" s="40"/>
      <c r="W3401" s="40"/>
      <c r="X3401" s="40"/>
      <c r="Y3401" s="40"/>
    </row>
    <row r="3402" spans="1:25" ht="15" customHeight="1" x14ac:dyDescent="0.2">
      <c r="A3402" s="40"/>
      <c r="B3402" s="278" t="s">
        <v>321</v>
      </c>
      <c r="C3402" s="291" t="s">
        <v>322</v>
      </c>
      <c r="D3402" s="278" t="s">
        <v>40</v>
      </c>
      <c r="E3402" s="278" t="s">
        <v>323</v>
      </c>
      <c r="F3402" s="407" t="s">
        <v>324</v>
      </c>
      <c r="G3402" s="407"/>
      <c r="H3402" s="290" t="s">
        <v>325</v>
      </c>
      <c r="I3402" s="294">
        <v>0.99670000000000003</v>
      </c>
      <c r="J3402" s="294">
        <v>0</v>
      </c>
      <c r="K3402" s="292">
        <v>23.08</v>
      </c>
      <c r="L3402" s="292">
        <v>23</v>
      </c>
      <c r="O3402" s="40"/>
      <c r="P3402" s="40"/>
      <c r="Q3402" s="40"/>
      <c r="R3402" s="40"/>
      <c r="S3402" s="40"/>
      <c r="T3402" s="40"/>
      <c r="U3402" s="40"/>
      <c r="V3402" s="40"/>
      <c r="W3402" s="40"/>
      <c r="X3402" s="40"/>
      <c r="Y3402" s="40"/>
    </row>
    <row r="3403" spans="1:25" ht="15" customHeight="1" x14ac:dyDescent="0.2">
      <c r="A3403" s="40"/>
      <c r="B3403" s="278" t="s">
        <v>321</v>
      </c>
      <c r="C3403" s="291" t="s">
        <v>689</v>
      </c>
      <c r="D3403" s="278" t="s">
        <v>40</v>
      </c>
      <c r="E3403" s="278" t="s">
        <v>690</v>
      </c>
      <c r="F3403" s="407" t="s">
        <v>324</v>
      </c>
      <c r="G3403" s="407"/>
      <c r="H3403" s="290" t="s">
        <v>59</v>
      </c>
      <c r="I3403" s="294">
        <v>2.7799999999999998E-2</v>
      </c>
      <c r="J3403" s="294">
        <v>0</v>
      </c>
      <c r="K3403" s="292">
        <v>800.5</v>
      </c>
      <c r="L3403" s="292">
        <v>22.25</v>
      </c>
      <c r="O3403" s="40"/>
      <c r="P3403" s="40"/>
      <c r="Q3403" s="40"/>
      <c r="R3403" s="40"/>
      <c r="S3403" s="40"/>
      <c r="T3403" s="40"/>
      <c r="U3403" s="40"/>
      <c r="V3403" s="40"/>
      <c r="W3403" s="40"/>
      <c r="X3403" s="40"/>
      <c r="Y3403" s="40"/>
    </row>
    <row r="3404" spans="1:25" ht="15" customHeight="1" x14ac:dyDescent="0.2">
      <c r="A3404" s="40"/>
      <c r="B3404" s="278" t="s">
        <v>321</v>
      </c>
      <c r="C3404" s="291" t="s">
        <v>1036</v>
      </c>
      <c r="D3404" s="278" t="s">
        <v>40</v>
      </c>
      <c r="E3404" s="278" t="s">
        <v>2621</v>
      </c>
      <c r="F3404" s="407" t="s">
        <v>337</v>
      </c>
      <c r="G3404" s="407"/>
      <c r="H3404" s="290" t="s">
        <v>59</v>
      </c>
      <c r="I3404" s="294">
        <v>1.7500000000000002E-2</v>
      </c>
      <c r="J3404" s="294">
        <v>0</v>
      </c>
      <c r="K3404" s="292">
        <v>3061.76</v>
      </c>
      <c r="L3404" s="292">
        <v>53.58</v>
      </c>
      <c r="O3404" s="40"/>
      <c r="P3404" s="40"/>
      <c r="Q3404" s="40"/>
      <c r="R3404" s="40"/>
      <c r="S3404" s="40"/>
      <c r="T3404" s="40"/>
      <c r="U3404" s="40"/>
      <c r="V3404" s="40"/>
      <c r="W3404" s="40"/>
      <c r="X3404" s="40"/>
      <c r="Y3404" s="40"/>
    </row>
    <row r="3405" spans="1:25" ht="15" customHeight="1" x14ac:dyDescent="0.2">
      <c r="A3405" s="40"/>
      <c r="B3405" s="278" t="s">
        <v>321</v>
      </c>
      <c r="C3405" s="291" t="s">
        <v>468</v>
      </c>
      <c r="D3405" s="278" t="s">
        <v>40</v>
      </c>
      <c r="E3405" s="278" t="s">
        <v>469</v>
      </c>
      <c r="F3405" s="407" t="s">
        <v>324</v>
      </c>
      <c r="G3405" s="407"/>
      <c r="H3405" s="290" t="s">
        <v>325</v>
      </c>
      <c r="I3405" s="294">
        <v>1.2685999999999999</v>
      </c>
      <c r="J3405" s="294">
        <v>0</v>
      </c>
      <c r="K3405" s="292">
        <v>27.93</v>
      </c>
      <c r="L3405" s="292">
        <v>35.43</v>
      </c>
      <c r="O3405" s="40"/>
      <c r="P3405" s="40"/>
      <c r="Q3405" s="40"/>
      <c r="R3405" s="40"/>
      <c r="S3405" s="40"/>
      <c r="T3405" s="40"/>
      <c r="U3405" s="40"/>
      <c r="V3405" s="40"/>
      <c r="W3405" s="40"/>
      <c r="X3405" s="40"/>
      <c r="Y3405" s="40"/>
    </row>
    <row r="3406" spans="1:25" ht="15" customHeight="1" x14ac:dyDescent="0.2">
      <c r="A3406" s="40"/>
      <c r="B3406" s="274" t="s">
        <v>347</v>
      </c>
      <c r="C3406" s="296" t="s">
        <v>697</v>
      </c>
      <c r="D3406" s="274" t="s">
        <v>40</v>
      </c>
      <c r="E3406" s="274" t="s">
        <v>2622</v>
      </c>
      <c r="F3406" s="404" t="s">
        <v>348</v>
      </c>
      <c r="G3406" s="404"/>
      <c r="H3406" s="295" t="s">
        <v>44</v>
      </c>
      <c r="I3406" s="298">
        <v>38.691000000000003</v>
      </c>
      <c r="J3406" s="298">
        <v>0</v>
      </c>
      <c r="K3406" s="297">
        <v>0.52</v>
      </c>
      <c r="L3406" s="297">
        <v>20.11</v>
      </c>
      <c r="O3406" s="40"/>
      <c r="P3406" s="40"/>
      <c r="Q3406" s="40"/>
      <c r="R3406" s="40"/>
      <c r="S3406" s="40"/>
      <c r="T3406" s="40"/>
      <c r="U3406" s="40"/>
      <c r="V3406" s="40"/>
      <c r="W3406" s="40"/>
      <c r="X3406" s="40"/>
      <c r="Y3406" s="40"/>
    </row>
    <row r="3407" spans="1:25" ht="15" customHeight="1" x14ac:dyDescent="0.2">
      <c r="A3407" s="40"/>
      <c r="B3407" s="275"/>
      <c r="C3407" s="275"/>
      <c r="D3407" s="275"/>
      <c r="E3407" s="275"/>
      <c r="F3407" s="275"/>
      <c r="G3407" s="275" t="s">
        <v>331</v>
      </c>
      <c r="H3407" s="302">
        <v>82.21</v>
      </c>
      <c r="I3407" s="275" t="s">
        <v>332</v>
      </c>
      <c r="J3407" s="302">
        <v>0</v>
      </c>
      <c r="K3407" s="275" t="s">
        <v>333</v>
      </c>
      <c r="L3407" s="302">
        <v>82.21</v>
      </c>
      <c r="O3407" s="40"/>
      <c r="P3407" s="40"/>
      <c r="Q3407" s="40"/>
      <c r="R3407" s="40"/>
      <c r="S3407" s="40"/>
      <c r="T3407" s="40"/>
      <c r="U3407" s="40"/>
      <c r="V3407" s="40"/>
      <c r="W3407" s="40"/>
      <c r="X3407" s="40"/>
      <c r="Y3407" s="40"/>
    </row>
    <row r="3408" spans="1:25" ht="15" customHeight="1" thickBot="1" x14ac:dyDescent="0.25">
      <c r="A3408" s="40"/>
      <c r="B3408" s="275"/>
      <c r="C3408" s="275"/>
      <c r="D3408" s="275"/>
      <c r="E3408" s="275"/>
      <c r="F3408" s="275"/>
      <c r="G3408" s="275" t="s">
        <v>334</v>
      </c>
      <c r="H3408" s="302">
        <v>34.61</v>
      </c>
      <c r="I3408" s="409"/>
      <c r="J3408" s="409" t="s">
        <v>335</v>
      </c>
      <c r="K3408" s="275"/>
      <c r="L3408" s="302">
        <v>200.97</v>
      </c>
      <c r="O3408" s="40"/>
      <c r="P3408" s="40"/>
      <c r="Q3408" s="40"/>
      <c r="R3408" s="40"/>
      <c r="S3408" s="40"/>
      <c r="T3408" s="40"/>
      <c r="U3408" s="40"/>
      <c r="V3408" s="40"/>
      <c r="W3408" s="40"/>
      <c r="X3408" s="40"/>
      <c r="Y3408" s="40"/>
    </row>
    <row r="3409" spans="1:25" ht="15" customHeight="1" thickTop="1" x14ac:dyDescent="0.2">
      <c r="A3409" s="40"/>
      <c r="B3409" s="289"/>
      <c r="C3409" s="289"/>
      <c r="D3409" s="289"/>
      <c r="E3409" s="289"/>
      <c r="F3409" s="289"/>
      <c r="G3409" s="289"/>
      <c r="H3409" s="289"/>
      <c r="I3409" s="289"/>
      <c r="J3409" s="289"/>
      <c r="K3409" s="289"/>
      <c r="L3409" s="289"/>
      <c r="O3409" s="40"/>
      <c r="P3409" s="40"/>
      <c r="Q3409" s="40"/>
      <c r="R3409" s="40"/>
      <c r="S3409" s="40"/>
      <c r="T3409" s="40"/>
      <c r="U3409" s="40"/>
      <c r="V3409" s="40"/>
      <c r="W3409" s="40"/>
      <c r="X3409" s="40"/>
      <c r="Y3409" s="40"/>
    </row>
    <row r="3410" spans="1:25" ht="15" customHeight="1" x14ac:dyDescent="0.2">
      <c r="A3410" s="40"/>
      <c r="B3410" s="276" t="s">
        <v>2312</v>
      </c>
      <c r="C3410" s="277" t="s">
        <v>28</v>
      </c>
      <c r="D3410" s="276" t="s">
        <v>29</v>
      </c>
      <c r="E3410" s="276" t="s">
        <v>30</v>
      </c>
      <c r="F3410" s="405" t="s">
        <v>318</v>
      </c>
      <c r="G3410" s="405"/>
      <c r="H3410" s="284" t="s">
        <v>31</v>
      </c>
      <c r="I3410" s="277" t="s">
        <v>32</v>
      </c>
      <c r="J3410" s="277" t="s">
        <v>2407</v>
      </c>
      <c r="K3410" s="277" t="s">
        <v>33</v>
      </c>
      <c r="L3410" s="277" t="s">
        <v>35</v>
      </c>
      <c r="O3410" s="40"/>
      <c r="P3410" s="40"/>
      <c r="Q3410" s="40"/>
      <c r="R3410" s="40"/>
      <c r="S3410" s="40"/>
      <c r="T3410" s="40"/>
      <c r="U3410" s="40"/>
      <c r="V3410" s="40"/>
      <c r="W3410" s="40"/>
      <c r="X3410" s="40"/>
      <c r="Y3410" s="40"/>
    </row>
    <row r="3411" spans="1:25" ht="15" customHeight="1" x14ac:dyDescent="0.2">
      <c r="A3411" s="40"/>
      <c r="B3411" s="273" t="s">
        <v>319</v>
      </c>
      <c r="C3411" s="286" t="s">
        <v>1605</v>
      </c>
      <c r="D3411" s="273" t="s">
        <v>51</v>
      </c>
      <c r="E3411" s="273" t="s">
        <v>1606</v>
      </c>
      <c r="F3411" s="403" t="s">
        <v>1776</v>
      </c>
      <c r="G3411" s="403"/>
      <c r="H3411" s="285" t="s">
        <v>44</v>
      </c>
      <c r="I3411" s="288">
        <v>1</v>
      </c>
      <c r="J3411" s="287"/>
      <c r="K3411" s="287">
        <v>218.9</v>
      </c>
      <c r="L3411" s="287">
        <v>218.9</v>
      </c>
      <c r="O3411" s="40"/>
      <c r="P3411" s="40"/>
      <c r="Q3411" s="40"/>
      <c r="R3411" s="40"/>
      <c r="S3411" s="40"/>
      <c r="T3411" s="40"/>
      <c r="U3411" s="40"/>
      <c r="V3411" s="40"/>
      <c r="W3411" s="40"/>
      <c r="X3411" s="40"/>
      <c r="Y3411" s="40"/>
    </row>
    <row r="3412" spans="1:25" ht="15" customHeight="1" x14ac:dyDescent="0.2">
      <c r="A3412" s="40"/>
      <c r="B3412" s="274" t="s">
        <v>347</v>
      </c>
      <c r="C3412" s="296" t="s">
        <v>2615</v>
      </c>
      <c r="D3412" s="274" t="s">
        <v>51</v>
      </c>
      <c r="E3412" s="274" t="s">
        <v>1863</v>
      </c>
      <c r="F3412" s="404" t="s">
        <v>586</v>
      </c>
      <c r="G3412" s="404"/>
      <c r="H3412" s="295" t="s">
        <v>325</v>
      </c>
      <c r="I3412" s="298">
        <v>1.518</v>
      </c>
      <c r="J3412" s="298">
        <v>0</v>
      </c>
      <c r="K3412" s="297">
        <v>19.468454999999999</v>
      </c>
      <c r="L3412" s="297">
        <v>29.55</v>
      </c>
      <c r="O3412" s="40"/>
      <c r="P3412" s="40"/>
      <c r="Q3412" s="40"/>
      <c r="R3412" s="40"/>
      <c r="S3412" s="40"/>
      <c r="T3412" s="40"/>
      <c r="U3412" s="40"/>
      <c r="V3412" s="40"/>
      <c r="W3412" s="40"/>
      <c r="X3412" s="40"/>
      <c r="Y3412" s="40"/>
    </row>
    <row r="3413" spans="1:25" ht="15" customHeight="1" x14ac:dyDescent="0.2">
      <c r="A3413" s="40"/>
      <c r="B3413" s="274" t="s">
        <v>347</v>
      </c>
      <c r="C3413" s="296" t="s">
        <v>2616</v>
      </c>
      <c r="D3413" s="274" t="s">
        <v>51</v>
      </c>
      <c r="E3413" s="274" t="s">
        <v>2617</v>
      </c>
      <c r="F3413" s="404" t="s">
        <v>586</v>
      </c>
      <c r="G3413" s="404"/>
      <c r="H3413" s="295" t="s">
        <v>325</v>
      </c>
      <c r="I3413" s="298">
        <v>1.518</v>
      </c>
      <c r="J3413" s="298">
        <v>0</v>
      </c>
      <c r="K3413" s="297">
        <v>16.574783</v>
      </c>
      <c r="L3413" s="297">
        <v>25.16</v>
      </c>
      <c r="O3413" s="40"/>
      <c r="P3413" s="40"/>
      <c r="Q3413" s="40"/>
      <c r="R3413" s="40"/>
      <c r="S3413" s="40"/>
      <c r="T3413" s="40"/>
      <c r="U3413" s="40"/>
      <c r="V3413" s="40"/>
      <c r="W3413" s="40"/>
      <c r="X3413" s="40"/>
      <c r="Y3413" s="40"/>
    </row>
    <row r="3414" spans="1:25" ht="15" customHeight="1" x14ac:dyDescent="0.2">
      <c r="A3414" s="40"/>
      <c r="B3414" s="274" t="s">
        <v>347</v>
      </c>
      <c r="C3414" s="296" t="s">
        <v>1777</v>
      </c>
      <c r="D3414" s="274" t="s">
        <v>51</v>
      </c>
      <c r="E3414" s="274" t="s">
        <v>4053</v>
      </c>
      <c r="F3414" s="404" t="s">
        <v>348</v>
      </c>
      <c r="G3414" s="404"/>
      <c r="H3414" s="295" t="s">
        <v>44</v>
      </c>
      <c r="I3414" s="298">
        <v>1</v>
      </c>
      <c r="J3414" s="298">
        <v>0</v>
      </c>
      <c r="K3414" s="297">
        <v>164.19</v>
      </c>
      <c r="L3414" s="297">
        <v>164.19</v>
      </c>
      <c r="O3414" s="40"/>
      <c r="P3414" s="40"/>
      <c r="Q3414" s="40"/>
      <c r="R3414" s="40"/>
      <c r="S3414" s="40"/>
      <c r="T3414" s="40"/>
      <c r="U3414" s="40"/>
      <c r="V3414" s="40"/>
      <c r="W3414" s="40"/>
      <c r="X3414" s="40"/>
      <c r="Y3414" s="40"/>
    </row>
    <row r="3415" spans="1:25" ht="15" customHeight="1" x14ac:dyDescent="0.2">
      <c r="A3415" s="40"/>
      <c r="B3415" s="275"/>
      <c r="C3415" s="275"/>
      <c r="D3415" s="275"/>
      <c r="E3415" s="275"/>
      <c r="F3415" s="275"/>
      <c r="G3415" s="275" t="s">
        <v>331</v>
      </c>
      <c r="H3415" s="302">
        <v>54.71</v>
      </c>
      <c r="I3415" s="275" t="s">
        <v>332</v>
      </c>
      <c r="J3415" s="302">
        <v>0</v>
      </c>
      <c r="K3415" s="275" t="s">
        <v>333</v>
      </c>
      <c r="L3415" s="302">
        <v>54.71</v>
      </c>
      <c r="O3415" s="40"/>
      <c r="P3415" s="40"/>
      <c r="Q3415" s="40"/>
      <c r="R3415" s="40"/>
      <c r="S3415" s="40"/>
      <c r="T3415" s="40"/>
      <c r="U3415" s="40"/>
      <c r="V3415" s="40"/>
      <c r="W3415" s="40"/>
      <c r="X3415" s="40"/>
      <c r="Y3415" s="40"/>
    </row>
    <row r="3416" spans="1:25" ht="15" customHeight="1" thickBot="1" x14ac:dyDescent="0.25">
      <c r="A3416" s="40"/>
      <c r="B3416" s="275"/>
      <c r="C3416" s="275"/>
      <c r="D3416" s="275"/>
      <c r="E3416" s="275"/>
      <c r="F3416" s="275"/>
      <c r="G3416" s="275" t="s">
        <v>334</v>
      </c>
      <c r="H3416" s="302">
        <v>45.55</v>
      </c>
      <c r="I3416" s="409"/>
      <c r="J3416" s="409" t="s">
        <v>335</v>
      </c>
      <c r="K3416" s="275"/>
      <c r="L3416" s="302">
        <v>264.45</v>
      </c>
      <c r="O3416" s="40"/>
      <c r="P3416" s="40"/>
      <c r="Q3416" s="40"/>
      <c r="R3416" s="40"/>
      <c r="S3416" s="40"/>
      <c r="T3416" s="40"/>
      <c r="U3416" s="40"/>
      <c r="V3416" s="40"/>
      <c r="W3416" s="40"/>
      <c r="X3416" s="40"/>
      <c r="Y3416" s="40"/>
    </row>
    <row r="3417" spans="1:25" ht="15" customHeight="1" thickTop="1" x14ac:dyDescent="0.2">
      <c r="A3417" s="40"/>
      <c r="B3417" s="289"/>
      <c r="C3417" s="289"/>
      <c r="D3417" s="289"/>
      <c r="E3417" s="289"/>
      <c r="F3417" s="289"/>
      <c r="G3417" s="289"/>
      <c r="H3417" s="289"/>
      <c r="I3417" s="289"/>
      <c r="J3417" s="289"/>
      <c r="K3417" s="289"/>
      <c r="L3417" s="289"/>
      <c r="O3417" s="40"/>
      <c r="P3417" s="40"/>
      <c r="Q3417" s="40"/>
      <c r="R3417" s="40"/>
      <c r="S3417" s="40"/>
      <c r="T3417" s="40"/>
      <c r="U3417" s="40"/>
      <c r="V3417" s="40"/>
      <c r="W3417" s="40"/>
      <c r="X3417" s="40"/>
      <c r="Y3417" s="40"/>
    </row>
    <row r="3418" spans="1:25" ht="15" customHeight="1" x14ac:dyDescent="0.2">
      <c r="A3418" s="40"/>
      <c r="B3418" s="276" t="s">
        <v>2313</v>
      </c>
      <c r="C3418" s="277" t="s">
        <v>28</v>
      </c>
      <c r="D3418" s="276" t="s">
        <v>29</v>
      </c>
      <c r="E3418" s="276" t="s">
        <v>30</v>
      </c>
      <c r="F3418" s="405" t="s">
        <v>318</v>
      </c>
      <c r="G3418" s="405"/>
      <c r="H3418" s="284" t="s">
        <v>31</v>
      </c>
      <c r="I3418" s="277" t="s">
        <v>32</v>
      </c>
      <c r="J3418" s="277" t="s">
        <v>2407</v>
      </c>
      <c r="K3418" s="277" t="s">
        <v>33</v>
      </c>
      <c r="L3418" s="277" t="s">
        <v>35</v>
      </c>
      <c r="O3418" s="40"/>
      <c r="P3418" s="40"/>
      <c r="Q3418" s="40"/>
      <c r="R3418" s="40"/>
      <c r="S3418" s="40"/>
      <c r="T3418" s="40"/>
      <c r="U3418" s="40"/>
      <c r="V3418" s="40"/>
      <c r="W3418" s="40"/>
      <c r="X3418" s="40"/>
      <c r="Y3418" s="40"/>
    </row>
    <row r="3419" spans="1:25" ht="15" customHeight="1" x14ac:dyDescent="0.2">
      <c r="A3419" s="40"/>
      <c r="B3419" s="273" t="s">
        <v>319</v>
      </c>
      <c r="C3419" s="286" t="s">
        <v>3316</v>
      </c>
      <c r="D3419" s="273" t="s">
        <v>40</v>
      </c>
      <c r="E3419" s="273" t="s">
        <v>3317</v>
      </c>
      <c r="F3419" s="403" t="s">
        <v>338</v>
      </c>
      <c r="G3419" s="403"/>
      <c r="H3419" s="285" t="s">
        <v>44</v>
      </c>
      <c r="I3419" s="288">
        <v>1</v>
      </c>
      <c r="J3419" s="287"/>
      <c r="K3419" s="287">
        <v>83.91</v>
      </c>
      <c r="L3419" s="287">
        <v>83.91</v>
      </c>
      <c r="O3419" s="40"/>
      <c r="P3419" s="40"/>
      <c r="Q3419" s="40"/>
      <c r="R3419" s="40"/>
      <c r="S3419" s="40"/>
      <c r="T3419" s="40"/>
      <c r="U3419" s="40"/>
      <c r="V3419" s="40"/>
      <c r="W3419" s="40"/>
      <c r="X3419" s="40"/>
      <c r="Y3419" s="40"/>
    </row>
    <row r="3420" spans="1:25" ht="15" customHeight="1" x14ac:dyDescent="0.2">
      <c r="A3420" s="40"/>
      <c r="B3420" s="278" t="s">
        <v>321</v>
      </c>
      <c r="C3420" s="291" t="s">
        <v>764</v>
      </c>
      <c r="D3420" s="278" t="s">
        <v>40</v>
      </c>
      <c r="E3420" s="278" t="s">
        <v>765</v>
      </c>
      <c r="F3420" s="407" t="s">
        <v>338</v>
      </c>
      <c r="G3420" s="407"/>
      <c r="H3420" s="290" t="s">
        <v>44</v>
      </c>
      <c r="I3420" s="294">
        <v>1</v>
      </c>
      <c r="J3420" s="294">
        <v>0</v>
      </c>
      <c r="K3420" s="292">
        <v>12.5</v>
      </c>
      <c r="L3420" s="292">
        <v>12.5</v>
      </c>
      <c r="O3420" s="40"/>
      <c r="P3420" s="40"/>
      <c r="Q3420" s="40"/>
      <c r="R3420" s="40"/>
      <c r="S3420" s="40"/>
      <c r="T3420" s="40"/>
      <c r="U3420" s="40"/>
      <c r="V3420" s="40"/>
      <c r="W3420" s="40"/>
      <c r="X3420" s="40"/>
      <c r="Y3420" s="40"/>
    </row>
    <row r="3421" spans="1:25" ht="15" customHeight="1" x14ac:dyDescent="0.2">
      <c r="A3421" s="40"/>
      <c r="B3421" s="278" t="s">
        <v>321</v>
      </c>
      <c r="C3421" s="291" t="s">
        <v>3462</v>
      </c>
      <c r="D3421" s="278" t="s">
        <v>40</v>
      </c>
      <c r="E3421" s="278" t="s">
        <v>3463</v>
      </c>
      <c r="F3421" s="407" t="s">
        <v>338</v>
      </c>
      <c r="G3421" s="407"/>
      <c r="H3421" s="290" t="s">
        <v>44</v>
      </c>
      <c r="I3421" s="294">
        <v>1</v>
      </c>
      <c r="J3421" s="294">
        <v>0</v>
      </c>
      <c r="K3421" s="292">
        <v>71.41</v>
      </c>
      <c r="L3421" s="292">
        <v>71.41</v>
      </c>
      <c r="O3421" s="40"/>
      <c r="P3421" s="40"/>
      <c r="Q3421" s="40"/>
      <c r="R3421" s="40"/>
      <c r="S3421" s="40"/>
      <c r="T3421" s="40"/>
      <c r="U3421" s="40"/>
      <c r="V3421" s="40"/>
      <c r="W3421" s="40"/>
      <c r="X3421" s="40"/>
      <c r="Y3421" s="40"/>
    </row>
    <row r="3422" spans="1:25" ht="15" customHeight="1" x14ac:dyDescent="0.2">
      <c r="A3422" s="40"/>
      <c r="B3422" s="275"/>
      <c r="C3422" s="275"/>
      <c r="D3422" s="275"/>
      <c r="E3422" s="275"/>
      <c r="F3422" s="275"/>
      <c r="G3422" s="275" t="s">
        <v>331</v>
      </c>
      <c r="H3422" s="302">
        <v>37.39</v>
      </c>
      <c r="I3422" s="275" t="s">
        <v>332</v>
      </c>
      <c r="J3422" s="302">
        <v>0</v>
      </c>
      <c r="K3422" s="275" t="s">
        <v>333</v>
      </c>
      <c r="L3422" s="302">
        <v>37.39</v>
      </c>
      <c r="O3422" s="40"/>
      <c r="P3422" s="40"/>
      <c r="Q3422" s="40"/>
      <c r="R3422" s="40"/>
      <c r="S3422" s="40"/>
      <c r="T3422" s="40"/>
      <c r="U3422" s="40"/>
      <c r="V3422" s="40"/>
      <c r="W3422" s="40"/>
      <c r="X3422" s="40"/>
      <c r="Y3422" s="40"/>
    </row>
    <row r="3423" spans="1:25" ht="15" customHeight="1" thickBot="1" x14ac:dyDescent="0.25">
      <c r="A3423" s="40"/>
      <c r="B3423" s="275"/>
      <c r="C3423" s="275"/>
      <c r="D3423" s="275"/>
      <c r="E3423" s="275"/>
      <c r="F3423" s="275"/>
      <c r="G3423" s="275" t="s">
        <v>334</v>
      </c>
      <c r="H3423" s="302">
        <v>17.46</v>
      </c>
      <c r="I3423" s="409"/>
      <c r="J3423" s="409" t="s">
        <v>335</v>
      </c>
      <c r="K3423" s="275"/>
      <c r="L3423" s="302">
        <v>101.37</v>
      </c>
      <c r="O3423" s="40"/>
      <c r="P3423" s="40"/>
      <c r="Q3423" s="40"/>
      <c r="R3423" s="40"/>
      <c r="S3423" s="40"/>
      <c r="T3423" s="40"/>
      <c r="U3423" s="40"/>
      <c r="V3423" s="40"/>
      <c r="W3423" s="40"/>
      <c r="X3423" s="40"/>
      <c r="Y3423" s="40"/>
    </row>
    <row r="3424" spans="1:25" ht="15" customHeight="1" thickTop="1" x14ac:dyDescent="0.2">
      <c r="A3424" s="40"/>
      <c r="B3424" s="289"/>
      <c r="C3424" s="289"/>
      <c r="D3424" s="289"/>
      <c r="E3424" s="289"/>
      <c r="F3424" s="289"/>
      <c r="G3424" s="289"/>
      <c r="H3424" s="289"/>
      <c r="I3424" s="289"/>
      <c r="J3424" s="289"/>
      <c r="K3424" s="289"/>
      <c r="L3424" s="289"/>
      <c r="O3424" s="40"/>
      <c r="P3424" s="40"/>
      <c r="Q3424" s="40"/>
      <c r="R3424" s="40"/>
      <c r="S3424" s="40"/>
      <c r="T3424" s="40"/>
      <c r="U3424" s="40"/>
      <c r="V3424" s="40"/>
      <c r="W3424" s="40"/>
      <c r="X3424" s="40"/>
      <c r="Y3424" s="40"/>
    </row>
    <row r="3425" spans="1:25" ht="15" customHeight="1" x14ac:dyDescent="0.2">
      <c r="A3425" s="40"/>
      <c r="B3425" s="276" t="s">
        <v>2314</v>
      </c>
      <c r="C3425" s="277" t="s">
        <v>28</v>
      </c>
      <c r="D3425" s="276" t="s">
        <v>29</v>
      </c>
      <c r="E3425" s="276" t="s">
        <v>30</v>
      </c>
      <c r="F3425" s="405" t="s">
        <v>318</v>
      </c>
      <c r="G3425" s="405"/>
      <c r="H3425" s="284" t="s">
        <v>31</v>
      </c>
      <c r="I3425" s="277" t="s">
        <v>32</v>
      </c>
      <c r="J3425" s="277" t="s">
        <v>2407</v>
      </c>
      <c r="K3425" s="277" t="s">
        <v>33</v>
      </c>
      <c r="L3425" s="277" t="s">
        <v>35</v>
      </c>
      <c r="O3425" s="40"/>
      <c r="P3425" s="40"/>
      <c r="Q3425" s="40"/>
      <c r="R3425" s="40"/>
      <c r="S3425" s="40"/>
      <c r="T3425" s="40"/>
      <c r="U3425" s="40"/>
      <c r="V3425" s="40"/>
      <c r="W3425" s="40"/>
      <c r="X3425" s="40"/>
      <c r="Y3425" s="40"/>
    </row>
    <row r="3426" spans="1:25" ht="15" customHeight="1" x14ac:dyDescent="0.2">
      <c r="A3426" s="40"/>
      <c r="B3426" s="273" t="s">
        <v>319</v>
      </c>
      <c r="C3426" s="286" t="s">
        <v>3318</v>
      </c>
      <c r="D3426" s="273" t="s">
        <v>40</v>
      </c>
      <c r="E3426" s="273" t="s">
        <v>3319</v>
      </c>
      <c r="F3426" s="403" t="s">
        <v>338</v>
      </c>
      <c r="G3426" s="403"/>
      <c r="H3426" s="285" t="s">
        <v>44</v>
      </c>
      <c r="I3426" s="288">
        <v>1</v>
      </c>
      <c r="J3426" s="287"/>
      <c r="K3426" s="287">
        <v>58.18</v>
      </c>
      <c r="L3426" s="287">
        <v>58.18</v>
      </c>
      <c r="O3426" s="40"/>
      <c r="P3426" s="40"/>
      <c r="Q3426" s="40"/>
      <c r="R3426" s="40"/>
      <c r="S3426" s="40"/>
      <c r="T3426" s="40"/>
      <c r="U3426" s="40"/>
      <c r="V3426" s="40"/>
      <c r="W3426" s="40"/>
      <c r="X3426" s="40"/>
      <c r="Y3426" s="40"/>
    </row>
    <row r="3427" spans="1:25" ht="15" customHeight="1" x14ac:dyDescent="0.2">
      <c r="A3427" s="40"/>
      <c r="B3427" s="278" t="s">
        <v>321</v>
      </c>
      <c r="C3427" s="291" t="s">
        <v>3464</v>
      </c>
      <c r="D3427" s="278" t="s">
        <v>40</v>
      </c>
      <c r="E3427" s="278" t="s">
        <v>3465</v>
      </c>
      <c r="F3427" s="407" t="s">
        <v>338</v>
      </c>
      <c r="G3427" s="407"/>
      <c r="H3427" s="290" t="s">
        <v>44</v>
      </c>
      <c r="I3427" s="294">
        <v>1</v>
      </c>
      <c r="J3427" s="294">
        <v>0</v>
      </c>
      <c r="K3427" s="292">
        <v>45.68</v>
      </c>
      <c r="L3427" s="292">
        <v>45.68</v>
      </c>
      <c r="O3427" s="40"/>
      <c r="P3427" s="40"/>
      <c r="Q3427" s="40"/>
      <c r="R3427" s="40"/>
      <c r="S3427" s="40"/>
      <c r="T3427" s="40"/>
      <c r="U3427" s="40"/>
      <c r="V3427" s="40"/>
      <c r="W3427" s="40"/>
      <c r="X3427" s="40"/>
      <c r="Y3427" s="40"/>
    </row>
    <row r="3428" spans="1:25" ht="15" customHeight="1" x14ac:dyDescent="0.2">
      <c r="A3428" s="40"/>
      <c r="B3428" s="278" t="s">
        <v>321</v>
      </c>
      <c r="C3428" s="291" t="s">
        <v>764</v>
      </c>
      <c r="D3428" s="278" t="s">
        <v>40</v>
      </c>
      <c r="E3428" s="278" t="s">
        <v>765</v>
      </c>
      <c r="F3428" s="407" t="s">
        <v>338</v>
      </c>
      <c r="G3428" s="407"/>
      <c r="H3428" s="290" t="s">
        <v>44</v>
      </c>
      <c r="I3428" s="294">
        <v>1</v>
      </c>
      <c r="J3428" s="294">
        <v>0</v>
      </c>
      <c r="K3428" s="292">
        <v>12.5</v>
      </c>
      <c r="L3428" s="292">
        <v>12.5</v>
      </c>
      <c r="O3428" s="40"/>
      <c r="P3428" s="40"/>
      <c r="Q3428" s="40"/>
      <c r="R3428" s="40"/>
      <c r="S3428" s="40"/>
      <c r="T3428" s="40"/>
      <c r="U3428" s="40"/>
      <c r="V3428" s="40"/>
      <c r="W3428" s="40"/>
      <c r="X3428" s="40"/>
      <c r="Y3428" s="40"/>
    </row>
    <row r="3429" spans="1:25" ht="15" customHeight="1" x14ac:dyDescent="0.2">
      <c r="A3429" s="40"/>
      <c r="B3429" s="275"/>
      <c r="C3429" s="275"/>
      <c r="D3429" s="275"/>
      <c r="E3429" s="275"/>
      <c r="F3429" s="275"/>
      <c r="G3429" s="275" t="s">
        <v>331</v>
      </c>
      <c r="H3429" s="302">
        <v>22.8</v>
      </c>
      <c r="I3429" s="275" t="s">
        <v>332</v>
      </c>
      <c r="J3429" s="302">
        <v>0</v>
      </c>
      <c r="K3429" s="275" t="s">
        <v>333</v>
      </c>
      <c r="L3429" s="302">
        <v>22.8</v>
      </c>
      <c r="O3429" s="40"/>
      <c r="P3429" s="40"/>
      <c r="Q3429" s="40"/>
      <c r="R3429" s="40"/>
      <c r="S3429" s="40"/>
      <c r="T3429" s="40"/>
      <c r="U3429" s="40"/>
      <c r="V3429" s="40"/>
      <c r="W3429" s="40"/>
      <c r="X3429" s="40"/>
      <c r="Y3429" s="40"/>
    </row>
    <row r="3430" spans="1:25" ht="15" customHeight="1" thickBot="1" x14ac:dyDescent="0.25">
      <c r="A3430" s="40"/>
      <c r="B3430" s="275"/>
      <c r="C3430" s="275"/>
      <c r="D3430" s="275"/>
      <c r="E3430" s="275"/>
      <c r="F3430" s="275"/>
      <c r="G3430" s="275" t="s">
        <v>334</v>
      </c>
      <c r="H3430" s="302">
        <v>12.1</v>
      </c>
      <c r="I3430" s="409"/>
      <c r="J3430" s="409" t="s">
        <v>335</v>
      </c>
      <c r="K3430" s="275"/>
      <c r="L3430" s="302">
        <v>70.28</v>
      </c>
      <c r="O3430" s="40"/>
      <c r="P3430" s="40"/>
      <c r="Q3430" s="40"/>
      <c r="R3430" s="40"/>
      <c r="S3430" s="40"/>
      <c r="T3430" s="40"/>
      <c r="U3430" s="40"/>
      <c r="V3430" s="40"/>
      <c r="W3430" s="40"/>
      <c r="X3430" s="40"/>
      <c r="Y3430" s="40"/>
    </row>
    <row r="3431" spans="1:25" ht="15" customHeight="1" thickTop="1" x14ac:dyDescent="0.2">
      <c r="A3431" s="40"/>
      <c r="B3431" s="289"/>
      <c r="C3431" s="289"/>
      <c r="D3431" s="289"/>
      <c r="E3431" s="289"/>
      <c r="F3431" s="289"/>
      <c r="G3431" s="289"/>
      <c r="H3431" s="289"/>
      <c r="I3431" s="289"/>
      <c r="J3431" s="289"/>
      <c r="K3431" s="289"/>
      <c r="L3431" s="289"/>
      <c r="O3431" s="40"/>
      <c r="P3431" s="40"/>
      <c r="Q3431" s="40"/>
      <c r="R3431" s="40"/>
      <c r="S3431" s="40"/>
      <c r="T3431" s="40"/>
      <c r="U3431" s="40"/>
      <c r="V3431" s="40"/>
      <c r="W3431" s="40"/>
      <c r="X3431" s="40"/>
      <c r="Y3431" s="40"/>
    </row>
    <row r="3432" spans="1:25" ht="15" customHeight="1" x14ac:dyDescent="0.2">
      <c r="A3432" s="40"/>
      <c r="B3432" s="276" t="s">
        <v>2315</v>
      </c>
      <c r="C3432" s="277" t="s">
        <v>28</v>
      </c>
      <c r="D3432" s="276" t="s">
        <v>29</v>
      </c>
      <c r="E3432" s="276" t="s">
        <v>30</v>
      </c>
      <c r="F3432" s="405" t="s">
        <v>318</v>
      </c>
      <c r="G3432" s="405"/>
      <c r="H3432" s="284" t="s">
        <v>31</v>
      </c>
      <c r="I3432" s="277" t="s">
        <v>32</v>
      </c>
      <c r="J3432" s="277" t="s">
        <v>2407</v>
      </c>
      <c r="K3432" s="277" t="s">
        <v>33</v>
      </c>
      <c r="L3432" s="277" t="s">
        <v>35</v>
      </c>
      <c r="O3432" s="40"/>
      <c r="P3432" s="40"/>
      <c r="Q3432" s="40"/>
      <c r="R3432" s="40"/>
      <c r="S3432" s="40"/>
      <c r="T3432" s="40"/>
      <c r="U3432" s="40"/>
      <c r="V3432" s="40"/>
      <c r="W3432" s="40"/>
      <c r="X3432" s="40"/>
      <c r="Y3432" s="40"/>
    </row>
    <row r="3433" spans="1:25" ht="15" customHeight="1" x14ac:dyDescent="0.2">
      <c r="A3433" s="40"/>
      <c r="B3433" s="273" t="s">
        <v>319</v>
      </c>
      <c r="C3433" s="286" t="s">
        <v>216</v>
      </c>
      <c r="D3433" s="273" t="s">
        <v>40</v>
      </c>
      <c r="E3433" s="273" t="s">
        <v>217</v>
      </c>
      <c r="F3433" s="403" t="s">
        <v>338</v>
      </c>
      <c r="G3433" s="403"/>
      <c r="H3433" s="285" t="s">
        <v>44</v>
      </c>
      <c r="I3433" s="288">
        <v>1</v>
      </c>
      <c r="J3433" s="287"/>
      <c r="K3433" s="287">
        <v>40.99</v>
      </c>
      <c r="L3433" s="287">
        <v>40.99</v>
      </c>
      <c r="O3433" s="40"/>
      <c r="P3433" s="40"/>
      <c r="Q3433" s="40"/>
      <c r="R3433" s="40"/>
      <c r="S3433" s="40"/>
      <c r="T3433" s="40"/>
      <c r="U3433" s="40"/>
      <c r="V3433" s="40"/>
      <c r="W3433" s="40"/>
      <c r="X3433" s="40"/>
      <c r="Y3433" s="40"/>
    </row>
    <row r="3434" spans="1:25" ht="15" customHeight="1" x14ac:dyDescent="0.2">
      <c r="A3434" s="40"/>
      <c r="B3434" s="278" t="s">
        <v>321</v>
      </c>
      <c r="C3434" s="291" t="s">
        <v>766</v>
      </c>
      <c r="D3434" s="278" t="s">
        <v>40</v>
      </c>
      <c r="E3434" s="278" t="s">
        <v>767</v>
      </c>
      <c r="F3434" s="407" t="s">
        <v>338</v>
      </c>
      <c r="G3434" s="407"/>
      <c r="H3434" s="290" t="s">
        <v>44</v>
      </c>
      <c r="I3434" s="294">
        <v>1</v>
      </c>
      <c r="J3434" s="294">
        <v>0</v>
      </c>
      <c r="K3434" s="292">
        <v>28.49</v>
      </c>
      <c r="L3434" s="292">
        <v>28.49</v>
      </c>
      <c r="O3434" s="40"/>
      <c r="P3434" s="40"/>
      <c r="Q3434" s="40"/>
      <c r="R3434" s="40"/>
      <c r="S3434" s="40"/>
      <c r="T3434" s="40"/>
      <c r="U3434" s="40"/>
      <c r="V3434" s="40"/>
      <c r="W3434" s="40"/>
      <c r="X3434" s="40"/>
      <c r="Y3434" s="40"/>
    </row>
    <row r="3435" spans="1:25" ht="15" customHeight="1" x14ac:dyDescent="0.2">
      <c r="A3435" s="40"/>
      <c r="B3435" s="278" t="s">
        <v>321</v>
      </c>
      <c r="C3435" s="291" t="s">
        <v>764</v>
      </c>
      <c r="D3435" s="278" t="s">
        <v>40</v>
      </c>
      <c r="E3435" s="278" t="s">
        <v>765</v>
      </c>
      <c r="F3435" s="407" t="s">
        <v>338</v>
      </c>
      <c r="G3435" s="407"/>
      <c r="H3435" s="290" t="s">
        <v>44</v>
      </c>
      <c r="I3435" s="294">
        <v>1</v>
      </c>
      <c r="J3435" s="294">
        <v>0</v>
      </c>
      <c r="K3435" s="292">
        <v>12.5</v>
      </c>
      <c r="L3435" s="292">
        <v>12.5</v>
      </c>
      <c r="O3435" s="40"/>
      <c r="P3435" s="40"/>
      <c r="Q3435" s="40"/>
      <c r="R3435" s="40"/>
      <c r="S3435" s="40"/>
      <c r="T3435" s="40"/>
      <c r="U3435" s="40"/>
      <c r="V3435" s="40"/>
      <c r="W3435" s="40"/>
      <c r="X3435" s="40"/>
      <c r="Y3435" s="40"/>
    </row>
    <row r="3436" spans="1:25" ht="15" customHeight="1" x14ac:dyDescent="0.2">
      <c r="A3436" s="40"/>
      <c r="B3436" s="275"/>
      <c r="C3436" s="275"/>
      <c r="D3436" s="275"/>
      <c r="E3436" s="275"/>
      <c r="F3436" s="275"/>
      <c r="G3436" s="275" t="s">
        <v>331</v>
      </c>
      <c r="H3436" s="302">
        <v>19.14</v>
      </c>
      <c r="I3436" s="275" t="s">
        <v>332</v>
      </c>
      <c r="J3436" s="302">
        <v>0</v>
      </c>
      <c r="K3436" s="275" t="s">
        <v>333</v>
      </c>
      <c r="L3436" s="302">
        <v>19.14</v>
      </c>
      <c r="O3436" s="40"/>
      <c r="P3436" s="40"/>
      <c r="Q3436" s="40"/>
      <c r="R3436" s="40"/>
      <c r="S3436" s="40"/>
      <c r="T3436" s="40"/>
      <c r="U3436" s="40"/>
      <c r="V3436" s="40"/>
      <c r="W3436" s="40"/>
      <c r="X3436" s="40"/>
      <c r="Y3436" s="40"/>
    </row>
    <row r="3437" spans="1:25" ht="15" customHeight="1" thickBot="1" x14ac:dyDescent="0.25">
      <c r="A3437" s="40"/>
      <c r="B3437" s="275"/>
      <c r="C3437" s="275"/>
      <c r="D3437" s="275"/>
      <c r="E3437" s="275"/>
      <c r="F3437" s="275"/>
      <c r="G3437" s="275" t="s">
        <v>334</v>
      </c>
      <c r="H3437" s="302">
        <v>8.5299999999999994</v>
      </c>
      <c r="I3437" s="409"/>
      <c r="J3437" s="409" t="s">
        <v>335</v>
      </c>
      <c r="K3437" s="275"/>
      <c r="L3437" s="302">
        <v>49.52</v>
      </c>
      <c r="O3437" s="40"/>
      <c r="P3437" s="40"/>
      <c r="Q3437" s="40"/>
      <c r="R3437" s="40"/>
      <c r="S3437" s="40"/>
      <c r="T3437" s="40"/>
      <c r="U3437" s="40"/>
      <c r="V3437" s="40"/>
      <c r="W3437" s="40"/>
      <c r="X3437" s="40"/>
      <c r="Y3437" s="40"/>
    </row>
    <row r="3438" spans="1:25" ht="15" customHeight="1" thickTop="1" x14ac:dyDescent="0.2">
      <c r="A3438" s="40"/>
      <c r="B3438" s="289"/>
      <c r="C3438" s="289"/>
      <c r="D3438" s="289"/>
      <c r="E3438" s="289"/>
      <c r="F3438" s="289"/>
      <c r="G3438" s="289"/>
      <c r="H3438" s="289"/>
      <c r="I3438" s="289"/>
      <c r="J3438" s="289"/>
      <c r="K3438" s="289"/>
      <c r="L3438" s="289"/>
      <c r="O3438" s="40"/>
      <c r="P3438" s="40"/>
      <c r="Q3438" s="40"/>
      <c r="R3438" s="40"/>
      <c r="S3438" s="40"/>
      <c r="T3438" s="40"/>
      <c r="U3438" s="40"/>
      <c r="V3438" s="40"/>
      <c r="W3438" s="40"/>
      <c r="X3438" s="40"/>
      <c r="Y3438" s="40"/>
    </row>
    <row r="3439" spans="1:25" ht="15" customHeight="1" x14ac:dyDescent="0.2">
      <c r="A3439" s="40"/>
      <c r="B3439" s="276" t="s">
        <v>2316</v>
      </c>
      <c r="C3439" s="277" t="s">
        <v>28</v>
      </c>
      <c r="D3439" s="276" t="s">
        <v>29</v>
      </c>
      <c r="E3439" s="276" t="s">
        <v>30</v>
      </c>
      <c r="F3439" s="405" t="s">
        <v>318</v>
      </c>
      <c r="G3439" s="405"/>
      <c r="H3439" s="284" t="s">
        <v>31</v>
      </c>
      <c r="I3439" s="277" t="s">
        <v>32</v>
      </c>
      <c r="J3439" s="277" t="s">
        <v>2407</v>
      </c>
      <c r="K3439" s="277" t="s">
        <v>33</v>
      </c>
      <c r="L3439" s="277" t="s">
        <v>35</v>
      </c>
      <c r="O3439" s="40"/>
      <c r="P3439" s="40"/>
      <c r="Q3439" s="40"/>
      <c r="R3439" s="40"/>
      <c r="S3439" s="40"/>
      <c r="T3439" s="40"/>
      <c r="U3439" s="40"/>
      <c r="V3439" s="40"/>
      <c r="W3439" s="40"/>
      <c r="X3439" s="40"/>
      <c r="Y3439" s="40"/>
    </row>
    <row r="3440" spans="1:25" ht="15" customHeight="1" x14ac:dyDescent="0.2">
      <c r="A3440" s="40"/>
      <c r="B3440" s="273" t="s">
        <v>319</v>
      </c>
      <c r="C3440" s="286" t="s">
        <v>3162</v>
      </c>
      <c r="D3440" s="273" t="s">
        <v>40</v>
      </c>
      <c r="E3440" s="273" t="s">
        <v>3163</v>
      </c>
      <c r="F3440" s="403" t="s">
        <v>338</v>
      </c>
      <c r="G3440" s="403"/>
      <c r="H3440" s="285" t="s">
        <v>44</v>
      </c>
      <c r="I3440" s="288">
        <v>1</v>
      </c>
      <c r="J3440" s="287"/>
      <c r="K3440" s="287">
        <v>66.099999999999994</v>
      </c>
      <c r="L3440" s="287">
        <v>66.099999999999994</v>
      </c>
      <c r="O3440" s="40"/>
      <c r="P3440" s="40"/>
      <c r="Q3440" s="40"/>
      <c r="R3440" s="40"/>
      <c r="S3440" s="40"/>
      <c r="T3440" s="40"/>
      <c r="U3440" s="40"/>
      <c r="V3440" s="40"/>
      <c r="W3440" s="40"/>
      <c r="X3440" s="40"/>
      <c r="Y3440" s="40"/>
    </row>
    <row r="3441" spans="1:25" ht="15" customHeight="1" x14ac:dyDescent="0.2">
      <c r="A3441" s="40"/>
      <c r="B3441" s="278" t="s">
        <v>321</v>
      </c>
      <c r="C3441" s="291" t="s">
        <v>764</v>
      </c>
      <c r="D3441" s="278" t="s">
        <v>40</v>
      </c>
      <c r="E3441" s="278" t="s">
        <v>765</v>
      </c>
      <c r="F3441" s="407" t="s">
        <v>338</v>
      </c>
      <c r="G3441" s="407"/>
      <c r="H3441" s="290" t="s">
        <v>44</v>
      </c>
      <c r="I3441" s="294">
        <v>1</v>
      </c>
      <c r="J3441" s="294">
        <v>0</v>
      </c>
      <c r="K3441" s="292">
        <v>12.5</v>
      </c>
      <c r="L3441" s="292">
        <v>12.5</v>
      </c>
      <c r="O3441" s="40"/>
      <c r="P3441" s="40"/>
      <c r="Q3441" s="40"/>
      <c r="R3441" s="40"/>
      <c r="S3441" s="40"/>
      <c r="T3441" s="40"/>
      <c r="U3441" s="40"/>
      <c r="V3441" s="40"/>
      <c r="W3441" s="40"/>
      <c r="X3441" s="40"/>
      <c r="Y3441" s="40"/>
    </row>
    <row r="3442" spans="1:25" ht="15" customHeight="1" x14ac:dyDescent="0.2">
      <c r="A3442" s="40"/>
      <c r="B3442" s="278" t="s">
        <v>321</v>
      </c>
      <c r="C3442" s="291" t="s">
        <v>3177</v>
      </c>
      <c r="D3442" s="278" t="s">
        <v>40</v>
      </c>
      <c r="E3442" s="278" t="s">
        <v>3178</v>
      </c>
      <c r="F3442" s="407" t="s">
        <v>338</v>
      </c>
      <c r="G3442" s="407"/>
      <c r="H3442" s="290" t="s">
        <v>44</v>
      </c>
      <c r="I3442" s="294">
        <v>1</v>
      </c>
      <c r="J3442" s="294">
        <v>0</v>
      </c>
      <c r="K3442" s="292">
        <v>53.6</v>
      </c>
      <c r="L3442" s="292">
        <v>53.6</v>
      </c>
      <c r="O3442" s="40"/>
      <c r="P3442" s="40"/>
      <c r="Q3442" s="40"/>
      <c r="R3442" s="40"/>
      <c r="S3442" s="40"/>
      <c r="T3442" s="40"/>
      <c r="U3442" s="40"/>
      <c r="V3442" s="40"/>
      <c r="W3442" s="40"/>
      <c r="X3442" s="40"/>
      <c r="Y3442" s="40"/>
    </row>
    <row r="3443" spans="1:25" ht="15" customHeight="1" x14ac:dyDescent="0.2">
      <c r="A3443" s="40"/>
      <c r="B3443" s="275"/>
      <c r="C3443" s="275"/>
      <c r="D3443" s="275"/>
      <c r="E3443" s="275"/>
      <c r="F3443" s="275"/>
      <c r="G3443" s="275" t="s">
        <v>331</v>
      </c>
      <c r="H3443" s="302">
        <v>30.12</v>
      </c>
      <c r="I3443" s="275" t="s">
        <v>332</v>
      </c>
      <c r="J3443" s="302">
        <v>0</v>
      </c>
      <c r="K3443" s="275" t="s">
        <v>333</v>
      </c>
      <c r="L3443" s="302">
        <v>30.12</v>
      </c>
      <c r="O3443" s="40"/>
      <c r="P3443" s="40"/>
      <c r="Q3443" s="40"/>
      <c r="R3443" s="40"/>
      <c r="S3443" s="40"/>
      <c r="T3443" s="40"/>
      <c r="U3443" s="40"/>
      <c r="V3443" s="40"/>
      <c r="W3443" s="40"/>
      <c r="X3443" s="40"/>
      <c r="Y3443" s="40"/>
    </row>
    <row r="3444" spans="1:25" ht="15" customHeight="1" thickBot="1" x14ac:dyDescent="0.25">
      <c r="A3444" s="40"/>
      <c r="B3444" s="275"/>
      <c r="C3444" s="275"/>
      <c r="D3444" s="275"/>
      <c r="E3444" s="275"/>
      <c r="F3444" s="275"/>
      <c r="G3444" s="275" t="s">
        <v>334</v>
      </c>
      <c r="H3444" s="302">
        <v>13.75</v>
      </c>
      <c r="I3444" s="409"/>
      <c r="J3444" s="409" t="s">
        <v>335</v>
      </c>
      <c r="K3444" s="275"/>
      <c r="L3444" s="302">
        <v>79.849999999999994</v>
      </c>
      <c r="O3444" s="40"/>
      <c r="P3444" s="40"/>
      <c r="Q3444" s="40"/>
      <c r="R3444" s="40"/>
      <c r="S3444" s="40"/>
      <c r="T3444" s="40"/>
      <c r="U3444" s="40"/>
      <c r="V3444" s="40"/>
      <c r="W3444" s="40"/>
      <c r="X3444" s="40"/>
      <c r="Y3444" s="40"/>
    </row>
    <row r="3445" spans="1:25" ht="15" customHeight="1" thickTop="1" x14ac:dyDescent="0.2">
      <c r="A3445" s="40"/>
      <c r="B3445" s="289"/>
      <c r="C3445" s="289"/>
      <c r="D3445" s="289"/>
      <c r="E3445" s="289"/>
      <c r="F3445" s="289"/>
      <c r="G3445" s="289"/>
      <c r="H3445" s="289"/>
      <c r="I3445" s="289"/>
      <c r="J3445" s="289"/>
      <c r="K3445" s="289"/>
      <c r="L3445" s="289"/>
      <c r="O3445" s="40"/>
      <c r="P3445" s="40"/>
      <c r="Q3445" s="40"/>
      <c r="R3445" s="40"/>
      <c r="S3445" s="40"/>
      <c r="T3445" s="40"/>
      <c r="U3445" s="40"/>
      <c r="V3445" s="40"/>
      <c r="W3445" s="40"/>
      <c r="X3445" s="40"/>
      <c r="Y3445" s="40"/>
    </row>
    <row r="3446" spans="1:25" ht="15" customHeight="1" x14ac:dyDescent="0.2">
      <c r="A3446" s="40"/>
      <c r="B3446" s="276" t="s">
        <v>2317</v>
      </c>
      <c r="C3446" s="277" t="s">
        <v>28</v>
      </c>
      <c r="D3446" s="276" t="s">
        <v>29</v>
      </c>
      <c r="E3446" s="276" t="s">
        <v>30</v>
      </c>
      <c r="F3446" s="405" t="s">
        <v>318</v>
      </c>
      <c r="G3446" s="405"/>
      <c r="H3446" s="284" t="s">
        <v>31</v>
      </c>
      <c r="I3446" s="277" t="s">
        <v>32</v>
      </c>
      <c r="J3446" s="277" t="s">
        <v>2407</v>
      </c>
      <c r="K3446" s="277" t="s">
        <v>33</v>
      </c>
      <c r="L3446" s="277" t="s">
        <v>35</v>
      </c>
      <c r="O3446" s="40"/>
      <c r="P3446" s="40"/>
      <c r="Q3446" s="40"/>
      <c r="R3446" s="40"/>
      <c r="S3446" s="40"/>
      <c r="T3446" s="40"/>
      <c r="U3446" s="40"/>
      <c r="V3446" s="40"/>
      <c r="W3446" s="40"/>
      <c r="X3446" s="40"/>
      <c r="Y3446" s="40"/>
    </row>
    <row r="3447" spans="1:25" ht="15" customHeight="1" x14ac:dyDescent="0.2">
      <c r="A3447" s="40"/>
      <c r="B3447" s="273" t="s">
        <v>319</v>
      </c>
      <c r="C3447" s="286" t="s">
        <v>3320</v>
      </c>
      <c r="D3447" s="273" t="s">
        <v>40</v>
      </c>
      <c r="E3447" s="273" t="s">
        <v>3321</v>
      </c>
      <c r="F3447" s="403" t="s">
        <v>338</v>
      </c>
      <c r="G3447" s="403"/>
      <c r="H3447" s="285" t="s">
        <v>44</v>
      </c>
      <c r="I3447" s="288">
        <v>1</v>
      </c>
      <c r="J3447" s="287"/>
      <c r="K3447" s="287">
        <v>91.15</v>
      </c>
      <c r="L3447" s="287">
        <v>91.15</v>
      </c>
      <c r="O3447" s="40"/>
      <c r="P3447" s="40"/>
      <c r="Q3447" s="40"/>
      <c r="R3447" s="40"/>
      <c r="S3447" s="40"/>
      <c r="T3447" s="40"/>
      <c r="U3447" s="40"/>
      <c r="V3447" s="40"/>
      <c r="W3447" s="40"/>
      <c r="X3447" s="40"/>
      <c r="Y3447" s="40"/>
    </row>
    <row r="3448" spans="1:25" ht="15" customHeight="1" x14ac:dyDescent="0.2">
      <c r="A3448" s="40"/>
      <c r="B3448" s="278" t="s">
        <v>321</v>
      </c>
      <c r="C3448" s="291" t="s">
        <v>3466</v>
      </c>
      <c r="D3448" s="278" t="s">
        <v>40</v>
      </c>
      <c r="E3448" s="278" t="s">
        <v>3467</v>
      </c>
      <c r="F3448" s="407" t="s">
        <v>338</v>
      </c>
      <c r="G3448" s="407"/>
      <c r="H3448" s="290" t="s">
        <v>44</v>
      </c>
      <c r="I3448" s="294">
        <v>1</v>
      </c>
      <c r="J3448" s="294">
        <v>0</v>
      </c>
      <c r="K3448" s="292">
        <v>78.650000000000006</v>
      </c>
      <c r="L3448" s="292">
        <v>78.650000000000006</v>
      </c>
      <c r="O3448" s="40"/>
      <c r="P3448" s="40"/>
      <c r="Q3448" s="40"/>
      <c r="R3448" s="40"/>
      <c r="S3448" s="40"/>
      <c r="T3448" s="40"/>
      <c r="U3448" s="40"/>
      <c r="V3448" s="40"/>
      <c r="W3448" s="40"/>
      <c r="X3448" s="40"/>
      <c r="Y3448" s="40"/>
    </row>
    <row r="3449" spans="1:25" ht="15" customHeight="1" x14ac:dyDescent="0.2">
      <c r="A3449" s="40"/>
      <c r="B3449" s="278" t="s">
        <v>321</v>
      </c>
      <c r="C3449" s="291" t="s">
        <v>764</v>
      </c>
      <c r="D3449" s="278" t="s">
        <v>40</v>
      </c>
      <c r="E3449" s="278" t="s">
        <v>765</v>
      </c>
      <c r="F3449" s="407" t="s">
        <v>338</v>
      </c>
      <c r="G3449" s="407"/>
      <c r="H3449" s="290" t="s">
        <v>44</v>
      </c>
      <c r="I3449" s="294">
        <v>1</v>
      </c>
      <c r="J3449" s="294">
        <v>0</v>
      </c>
      <c r="K3449" s="292">
        <v>12.5</v>
      </c>
      <c r="L3449" s="292">
        <v>12.5</v>
      </c>
      <c r="O3449" s="40"/>
      <c r="P3449" s="40"/>
      <c r="Q3449" s="40"/>
      <c r="R3449" s="40"/>
      <c r="S3449" s="40"/>
      <c r="T3449" s="40"/>
      <c r="U3449" s="40"/>
      <c r="V3449" s="40"/>
      <c r="W3449" s="40"/>
      <c r="X3449" s="40"/>
      <c r="Y3449" s="40"/>
    </row>
    <row r="3450" spans="1:25" ht="15" customHeight="1" x14ac:dyDescent="0.2">
      <c r="A3450" s="40"/>
      <c r="B3450" s="275"/>
      <c r="C3450" s="275"/>
      <c r="D3450" s="275"/>
      <c r="E3450" s="275"/>
      <c r="F3450" s="275"/>
      <c r="G3450" s="275" t="s">
        <v>331</v>
      </c>
      <c r="H3450" s="302">
        <v>41.06</v>
      </c>
      <c r="I3450" s="275" t="s">
        <v>332</v>
      </c>
      <c r="J3450" s="302">
        <v>0</v>
      </c>
      <c r="K3450" s="275" t="s">
        <v>333</v>
      </c>
      <c r="L3450" s="302">
        <v>41.06</v>
      </c>
      <c r="O3450" s="40"/>
      <c r="P3450" s="40"/>
      <c r="Q3450" s="40"/>
      <c r="R3450" s="40"/>
      <c r="S3450" s="40"/>
      <c r="T3450" s="40"/>
      <c r="U3450" s="40"/>
      <c r="V3450" s="40"/>
      <c r="W3450" s="40"/>
      <c r="X3450" s="40"/>
      <c r="Y3450" s="40"/>
    </row>
    <row r="3451" spans="1:25" ht="15" customHeight="1" thickBot="1" x14ac:dyDescent="0.25">
      <c r="A3451" s="40"/>
      <c r="B3451" s="275"/>
      <c r="C3451" s="275"/>
      <c r="D3451" s="275"/>
      <c r="E3451" s="275"/>
      <c r="F3451" s="275"/>
      <c r="G3451" s="275" t="s">
        <v>334</v>
      </c>
      <c r="H3451" s="302">
        <v>18.96</v>
      </c>
      <c r="I3451" s="409"/>
      <c r="J3451" s="409" t="s">
        <v>335</v>
      </c>
      <c r="K3451" s="275"/>
      <c r="L3451" s="302">
        <v>110.11</v>
      </c>
      <c r="O3451" s="40"/>
      <c r="P3451" s="40"/>
      <c r="Q3451" s="40"/>
      <c r="R3451" s="40"/>
      <c r="S3451" s="40"/>
      <c r="T3451" s="40"/>
      <c r="U3451" s="40"/>
      <c r="V3451" s="40"/>
      <c r="W3451" s="40"/>
      <c r="X3451" s="40"/>
      <c r="Y3451" s="40"/>
    </row>
    <row r="3452" spans="1:25" ht="15" customHeight="1" thickTop="1" x14ac:dyDescent="0.2">
      <c r="A3452" s="40"/>
      <c r="B3452" s="289"/>
      <c r="C3452" s="289"/>
      <c r="D3452" s="289"/>
      <c r="E3452" s="289"/>
      <c r="F3452" s="289"/>
      <c r="G3452" s="289"/>
      <c r="H3452" s="289"/>
      <c r="I3452" s="289"/>
      <c r="J3452" s="289"/>
      <c r="K3452" s="289"/>
      <c r="L3452" s="289"/>
      <c r="O3452" s="40"/>
      <c r="P3452" s="40"/>
      <c r="Q3452" s="40"/>
      <c r="R3452" s="40"/>
      <c r="S3452" s="40"/>
      <c r="T3452" s="40"/>
      <c r="U3452" s="40"/>
      <c r="V3452" s="40"/>
      <c r="W3452" s="40"/>
      <c r="X3452" s="40"/>
      <c r="Y3452" s="40"/>
    </row>
    <row r="3453" spans="1:25" ht="15" customHeight="1" x14ac:dyDescent="0.2">
      <c r="A3453" s="40"/>
      <c r="B3453" s="276" t="s">
        <v>2318</v>
      </c>
      <c r="C3453" s="277" t="s">
        <v>28</v>
      </c>
      <c r="D3453" s="276" t="s">
        <v>29</v>
      </c>
      <c r="E3453" s="276" t="s">
        <v>30</v>
      </c>
      <c r="F3453" s="405" t="s">
        <v>318</v>
      </c>
      <c r="G3453" s="405"/>
      <c r="H3453" s="284" t="s">
        <v>31</v>
      </c>
      <c r="I3453" s="277" t="s">
        <v>32</v>
      </c>
      <c r="J3453" s="277" t="s">
        <v>2407</v>
      </c>
      <c r="K3453" s="277" t="s">
        <v>33</v>
      </c>
      <c r="L3453" s="277" t="s">
        <v>35</v>
      </c>
      <c r="O3453" s="40"/>
      <c r="P3453" s="40"/>
      <c r="Q3453" s="40"/>
      <c r="R3453" s="40"/>
      <c r="S3453" s="40"/>
      <c r="T3453" s="40"/>
      <c r="U3453" s="40"/>
      <c r="V3453" s="40"/>
      <c r="W3453" s="40"/>
      <c r="X3453" s="40"/>
      <c r="Y3453" s="40"/>
    </row>
    <row r="3454" spans="1:25" ht="15" customHeight="1" x14ac:dyDescent="0.2">
      <c r="A3454" s="40"/>
      <c r="B3454" s="273" t="s">
        <v>319</v>
      </c>
      <c r="C3454" s="286" t="s">
        <v>1607</v>
      </c>
      <c r="D3454" s="273" t="s">
        <v>40</v>
      </c>
      <c r="E3454" s="273" t="s">
        <v>1608</v>
      </c>
      <c r="F3454" s="403" t="s">
        <v>338</v>
      </c>
      <c r="G3454" s="403"/>
      <c r="H3454" s="285" t="s">
        <v>44</v>
      </c>
      <c r="I3454" s="288">
        <v>1</v>
      </c>
      <c r="J3454" s="287"/>
      <c r="K3454" s="287">
        <v>33.75</v>
      </c>
      <c r="L3454" s="287">
        <v>33.75</v>
      </c>
      <c r="O3454" s="40"/>
      <c r="P3454" s="40"/>
      <c r="Q3454" s="40"/>
      <c r="R3454" s="40"/>
      <c r="S3454" s="40"/>
      <c r="T3454" s="40"/>
      <c r="U3454" s="40"/>
      <c r="V3454" s="40"/>
      <c r="W3454" s="40"/>
      <c r="X3454" s="40"/>
      <c r="Y3454" s="40"/>
    </row>
    <row r="3455" spans="1:25" ht="15" customHeight="1" x14ac:dyDescent="0.2">
      <c r="A3455" s="40"/>
      <c r="B3455" s="278" t="s">
        <v>321</v>
      </c>
      <c r="C3455" s="291" t="s">
        <v>764</v>
      </c>
      <c r="D3455" s="278" t="s">
        <v>40</v>
      </c>
      <c r="E3455" s="278" t="s">
        <v>765</v>
      </c>
      <c r="F3455" s="407" t="s">
        <v>338</v>
      </c>
      <c r="G3455" s="407"/>
      <c r="H3455" s="290" t="s">
        <v>44</v>
      </c>
      <c r="I3455" s="294">
        <v>1</v>
      </c>
      <c r="J3455" s="294">
        <v>0</v>
      </c>
      <c r="K3455" s="292">
        <v>12.5</v>
      </c>
      <c r="L3455" s="292">
        <v>12.5</v>
      </c>
      <c r="O3455" s="40"/>
      <c r="P3455" s="40"/>
      <c r="Q3455" s="40"/>
      <c r="R3455" s="40"/>
      <c r="S3455" s="40"/>
      <c r="T3455" s="40"/>
      <c r="U3455" s="40"/>
      <c r="V3455" s="40"/>
      <c r="W3455" s="40"/>
      <c r="X3455" s="40"/>
      <c r="Y3455" s="40"/>
    </row>
    <row r="3456" spans="1:25" ht="15" customHeight="1" x14ac:dyDescent="0.2">
      <c r="A3456" s="40"/>
      <c r="B3456" s="278" t="s">
        <v>321</v>
      </c>
      <c r="C3456" s="291" t="s">
        <v>214</v>
      </c>
      <c r="D3456" s="278" t="s">
        <v>40</v>
      </c>
      <c r="E3456" s="278" t="s">
        <v>215</v>
      </c>
      <c r="F3456" s="407" t="s">
        <v>338</v>
      </c>
      <c r="G3456" s="407"/>
      <c r="H3456" s="290" t="s">
        <v>44</v>
      </c>
      <c r="I3456" s="294">
        <v>1</v>
      </c>
      <c r="J3456" s="294">
        <v>0</v>
      </c>
      <c r="K3456" s="292">
        <v>21.25</v>
      </c>
      <c r="L3456" s="292">
        <v>21.25</v>
      </c>
      <c r="O3456" s="40"/>
      <c r="P3456" s="40"/>
      <c r="Q3456" s="40"/>
      <c r="R3456" s="40"/>
      <c r="S3456" s="40"/>
      <c r="T3456" s="40"/>
      <c r="U3456" s="40"/>
      <c r="V3456" s="40"/>
      <c r="W3456" s="40"/>
      <c r="X3456" s="40"/>
      <c r="Y3456" s="40"/>
    </row>
    <row r="3457" spans="1:25" ht="15" customHeight="1" x14ac:dyDescent="0.2">
      <c r="A3457" s="40"/>
      <c r="B3457" s="275"/>
      <c r="C3457" s="275"/>
      <c r="D3457" s="275"/>
      <c r="E3457" s="275"/>
      <c r="F3457" s="275"/>
      <c r="G3457" s="275" t="s">
        <v>331</v>
      </c>
      <c r="H3457" s="302">
        <v>15.48</v>
      </c>
      <c r="I3457" s="275" t="s">
        <v>332</v>
      </c>
      <c r="J3457" s="302">
        <v>0</v>
      </c>
      <c r="K3457" s="275" t="s">
        <v>333</v>
      </c>
      <c r="L3457" s="302">
        <v>15.48</v>
      </c>
      <c r="O3457" s="40"/>
      <c r="P3457" s="40"/>
      <c r="Q3457" s="40"/>
      <c r="R3457" s="40"/>
      <c r="S3457" s="40"/>
      <c r="T3457" s="40"/>
      <c r="U3457" s="40"/>
      <c r="V3457" s="40"/>
      <c r="W3457" s="40"/>
      <c r="X3457" s="40"/>
      <c r="Y3457" s="40"/>
    </row>
    <row r="3458" spans="1:25" ht="15" customHeight="1" thickBot="1" x14ac:dyDescent="0.25">
      <c r="A3458" s="40"/>
      <c r="B3458" s="275"/>
      <c r="C3458" s="275"/>
      <c r="D3458" s="275"/>
      <c r="E3458" s="275"/>
      <c r="F3458" s="275"/>
      <c r="G3458" s="275" t="s">
        <v>334</v>
      </c>
      <c r="H3458" s="302">
        <v>7.02</v>
      </c>
      <c r="I3458" s="409"/>
      <c r="J3458" s="409" t="s">
        <v>335</v>
      </c>
      <c r="K3458" s="275"/>
      <c r="L3458" s="302">
        <v>40.770000000000003</v>
      </c>
      <c r="O3458" s="40"/>
      <c r="P3458" s="40"/>
      <c r="Q3458" s="40"/>
      <c r="R3458" s="40"/>
      <c r="S3458" s="40"/>
      <c r="T3458" s="40"/>
      <c r="U3458" s="40"/>
      <c r="V3458" s="40"/>
      <c r="W3458" s="40"/>
      <c r="X3458" s="40"/>
      <c r="Y3458" s="40"/>
    </row>
    <row r="3459" spans="1:25" ht="15" customHeight="1" thickTop="1" x14ac:dyDescent="0.2">
      <c r="A3459" s="40"/>
      <c r="B3459" s="289"/>
      <c r="C3459" s="289"/>
      <c r="D3459" s="289"/>
      <c r="E3459" s="289"/>
      <c r="F3459" s="289"/>
      <c r="G3459" s="289"/>
      <c r="H3459" s="289"/>
      <c r="I3459" s="289"/>
      <c r="J3459" s="289"/>
      <c r="K3459" s="289"/>
      <c r="L3459" s="289"/>
      <c r="O3459" s="40"/>
      <c r="P3459" s="40"/>
      <c r="Q3459" s="40"/>
      <c r="R3459" s="40"/>
      <c r="S3459" s="40"/>
      <c r="T3459" s="40"/>
      <c r="U3459" s="40"/>
      <c r="V3459" s="40"/>
      <c r="W3459" s="40"/>
      <c r="X3459" s="40"/>
      <c r="Y3459" s="40"/>
    </row>
    <row r="3460" spans="1:25" ht="15" customHeight="1" x14ac:dyDescent="0.2">
      <c r="A3460" s="40"/>
      <c r="B3460" s="276" t="s">
        <v>2319</v>
      </c>
      <c r="C3460" s="277" t="s">
        <v>28</v>
      </c>
      <c r="D3460" s="276" t="s">
        <v>29</v>
      </c>
      <c r="E3460" s="276" t="s">
        <v>30</v>
      </c>
      <c r="F3460" s="405" t="s">
        <v>318</v>
      </c>
      <c r="G3460" s="405"/>
      <c r="H3460" s="284" t="s">
        <v>31</v>
      </c>
      <c r="I3460" s="277" t="s">
        <v>32</v>
      </c>
      <c r="J3460" s="277" t="s">
        <v>2407</v>
      </c>
      <c r="K3460" s="277" t="s">
        <v>33</v>
      </c>
      <c r="L3460" s="277" t="s">
        <v>35</v>
      </c>
      <c r="O3460" s="40"/>
      <c r="P3460" s="40"/>
      <c r="Q3460" s="40"/>
      <c r="R3460" s="40"/>
      <c r="S3460" s="40"/>
      <c r="T3460" s="40"/>
      <c r="U3460" s="40"/>
      <c r="V3460" s="40"/>
      <c r="W3460" s="40"/>
      <c r="X3460" s="40"/>
      <c r="Y3460" s="40"/>
    </row>
    <row r="3461" spans="1:25" ht="15" customHeight="1" x14ac:dyDescent="0.2">
      <c r="A3461" s="40"/>
      <c r="B3461" s="273" t="s">
        <v>319</v>
      </c>
      <c r="C3461" s="286" t="s">
        <v>1609</v>
      </c>
      <c r="D3461" s="273" t="s">
        <v>51</v>
      </c>
      <c r="E3461" s="273" t="s">
        <v>1610</v>
      </c>
      <c r="F3461" s="403" t="s">
        <v>1778</v>
      </c>
      <c r="G3461" s="403"/>
      <c r="H3461" s="285" t="s">
        <v>44</v>
      </c>
      <c r="I3461" s="288">
        <v>1</v>
      </c>
      <c r="J3461" s="287"/>
      <c r="K3461" s="287">
        <v>12.04</v>
      </c>
      <c r="L3461" s="287">
        <v>12.04</v>
      </c>
      <c r="O3461" s="40"/>
      <c r="P3461" s="40"/>
      <c r="Q3461" s="40"/>
      <c r="R3461" s="40"/>
      <c r="S3461" s="40"/>
      <c r="T3461" s="40"/>
      <c r="U3461" s="40"/>
      <c r="V3461" s="40"/>
      <c r="W3461" s="40"/>
      <c r="X3461" s="40"/>
      <c r="Y3461" s="40"/>
    </row>
    <row r="3462" spans="1:25" ht="15" customHeight="1" x14ac:dyDescent="0.2">
      <c r="A3462" s="40"/>
      <c r="B3462" s="274" t="s">
        <v>347</v>
      </c>
      <c r="C3462" s="296" t="s">
        <v>2616</v>
      </c>
      <c r="D3462" s="274" t="s">
        <v>51</v>
      </c>
      <c r="E3462" s="274" t="s">
        <v>2617</v>
      </c>
      <c r="F3462" s="404" t="s">
        <v>586</v>
      </c>
      <c r="G3462" s="404"/>
      <c r="H3462" s="295" t="s">
        <v>325</v>
      </c>
      <c r="I3462" s="298">
        <v>0.2</v>
      </c>
      <c r="J3462" s="298">
        <v>0</v>
      </c>
      <c r="K3462" s="297">
        <v>16.574783</v>
      </c>
      <c r="L3462" s="297">
        <v>3.31</v>
      </c>
      <c r="O3462" s="40"/>
      <c r="P3462" s="40"/>
      <c r="Q3462" s="40"/>
      <c r="R3462" s="40"/>
      <c r="S3462" s="40"/>
      <c r="T3462" s="40"/>
      <c r="U3462" s="40"/>
      <c r="V3462" s="40"/>
      <c r="W3462" s="40"/>
      <c r="X3462" s="40"/>
      <c r="Y3462" s="40"/>
    </row>
    <row r="3463" spans="1:25" ht="15" customHeight="1" x14ac:dyDescent="0.2">
      <c r="A3463" s="40"/>
      <c r="B3463" s="274" t="s">
        <v>347</v>
      </c>
      <c r="C3463" s="296" t="s">
        <v>1779</v>
      </c>
      <c r="D3463" s="274" t="s">
        <v>51</v>
      </c>
      <c r="E3463" s="274" t="s">
        <v>1780</v>
      </c>
      <c r="F3463" s="404" t="s">
        <v>348</v>
      </c>
      <c r="G3463" s="404"/>
      <c r="H3463" s="295" t="s">
        <v>44</v>
      </c>
      <c r="I3463" s="298">
        <v>1</v>
      </c>
      <c r="J3463" s="298">
        <v>0</v>
      </c>
      <c r="K3463" s="297">
        <v>4.84</v>
      </c>
      <c r="L3463" s="297">
        <v>4.84</v>
      </c>
      <c r="O3463" s="40"/>
      <c r="P3463" s="40"/>
      <c r="Q3463" s="40"/>
      <c r="R3463" s="40"/>
      <c r="S3463" s="40"/>
      <c r="T3463" s="40"/>
      <c r="U3463" s="40"/>
      <c r="V3463" s="40"/>
      <c r="W3463" s="40"/>
      <c r="X3463" s="40"/>
      <c r="Y3463" s="40"/>
    </row>
    <row r="3464" spans="1:25" ht="15" customHeight="1" x14ac:dyDescent="0.2">
      <c r="A3464" s="40"/>
      <c r="B3464" s="274" t="s">
        <v>347</v>
      </c>
      <c r="C3464" s="296" t="s">
        <v>2615</v>
      </c>
      <c r="D3464" s="274" t="s">
        <v>51</v>
      </c>
      <c r="E3464" s="274" t="s">
        <v>1863</v>
      </c>
      <c r="F3464" s="404" t="s">
        <v>586</v>
      </c>
      <c r="G3464" s="404"/>
      <c r="H3464" s="295" t="s">
        <v>325</v>
      </c>
      <c r="I3464" s="298">
        <v>0.2</v>
      </c>
      <c r="J3464" s="298">
        <v>0</v>
      </c>
      <c r="K3464" s="297">
        <v>19.468454999999999</v>
      </c>
      <c r="L3464" s="297">
        <v>3.89</v>
      </c>
      <c r="O3464" s="40"/>
      <c r="P3464" s="40"/>
      <c r="Q3464" s="40"/>
      <c r="R3464" s="40"/>
      <c r="S3464" s="40"/>
      <c r="T3464" s="40"/>
      <c r="U3464" s="40"/>
      <c r="V3464" s="40"/>
      <c r="W3464" s="40"/>
      <c r="X3464" s="40"/>
      <c r="Y3464" s="40"/>
    </row>
    <row r="3465" spans="1:25" ht="15" customHeight="1" x14ac:dyDescent="0.2">
      <c r="A3465" s="40"/>
      <c r="B3465" s="275"/>
      <c r="C3465" s="275"/>
      <c r="D3465" s="275"/>
      <c r="E3465" s="275"/>
      <c r="F3465" s="275"/>
      <c r="G3465" s="275" t="s">
        <v>331</v>
      </c>
      <c r="H3465" s="302">
        <v>7.2</v>
      </c>
      <c r="I3465" s="275" t="s">
        <v>332</v>
      </c>
      <c r="J3465" s="302">
        <v>0</v>
      </c>
      <c r="K3465" s="275" t="s">
        <v>333</v>
      </c>
      <c r="L3465" s="302">
        <v>7.2</v>
      </c>
      <c r="O3465" s="40"/>
      <c r="P3465" s="40"/>
      <c r="Q3465" s="40"/>
      <c r="R3465" s="40"/>
      <c r="S3465" s="40"/>
      <c r="T3465" s="40"/>
      <c r="U3465" s="40"/>
      <c r="V3465" s="40"/>
      <c r="W3465" s="40"/>
      <c r="X3465" s="40"/>
      <c r="Y3465" s="40"/>
    </row>
    <row r="3466" spans="1:25" ht="15" customHeight="1" thickBot="1" x14ac:dyDescent="0.25">
      <c r="A3466" s="40"/>
      <c r="B3466" s="275"/>
      <c r="C3466" s="275"/>
      <c r="D3466" s="275"/>
      <c r="E3466" s="275"/>
      <c r="F3466" s="275"/>
      <c r="G3466" s="275" t="s">
        <v>334</v>
      </c>
      <c r="H3466" s="302">
        <v>2.5</v>
      </c>
      <c r="I3466" s="409"/>
      <c r="J3466" s="409" t="s">
        <v>335</v>
      </c>
      <c r="K3466" s="275"/>
      <c r="L3466" s="302">
        <v>14.54</v>
      </c>
      <c r="O3466" s="40"/>
      <c r="P3466" s="40"/>
      <c r="Q3466" s="40"/>
      <c r="R3466" s="40"/>
      <c r="S3466" s="40"/>
      <c r="T3466" s="40"/>
      <c r="U3466" s="40"/>
      <c r="V3466" s="40"/>
      <c r="W3466" s="40"/>
      <c r="X3466" s="40"/>
      <c r="Y3466" s="40"/>
    </row>
    <row r="3467" spans="1:25" ht="15" customHeight="1" thickTop="1" x14ac:dyDescent="0.2">
      <c r="A3467" s="40"/>
      <c r="B3467" s="289"/>
      <c r="C3467" s="289"/>
      <c r="D3467" s="289"/>
      <c r="E3467" s="289"/>
      <c r="F3467" s="289"/>
      <c r="G3467" s="289"/>
      <c r="H3467" s="289"/>
      <c r="I3467" s="289"/>
      <c r="J3467" s="289"/>
      <c r="K3467" s="289"/>
      <c r="L3467" s="289"/>
      <c r="O3467" s="40"/>
      <c r="P3467" s="40"/>
      <c r="Q3467" s="40"/>
      <c r="R3467" s="40"/>
      <c r="S3467" s="40"/>
      <c r="T3467" s="40"/>
      <c r="U3467" s="40"/>
      <c r="V3467" s="40"/>
      <c r="W3467" s="40"/>
      <c r="X3467" s="40"/>
      <c r="Y3467" s="40"/>
    </row>
    <row r="3468" spans="1:25" ht="15" customHeight="1" x14ac:dyDescent="0.2">
      <c r="A3468" s="40"/>
      <c r="B3468" s="276" t="s">
        <v>2320</v>
      </c>
      <c r="C3468" s="277" t="s">
        <v>28</v>
      </c>
      <c r="D3468" s="276" t="s">
        <v>29</v>
      </c>
      <c r="E3468" s="276" t="s">
        <v>30</v>
      </c>
      <c r="F3468" s="405" t="s">
        <v>318</v>
      </c>
      <c r="G3468" s="405"/>
      <c r="H3468" s="284" t="s">
        <v>31</v>
      </c>
      <c r="I3468" s="277" t="s">
        <v>32</v>
      </c>
      <c r="J3468" s="277" t="s">
        <v>2407</v>
      </c>
      <c r="K3468" s="277" t="s">
        <v>33</v>
      </c>
      <c r="L3468" s="277" t="s">
        <v>35</v>
      </c>
      <c r="O3468" s="40"/>
      <c r="P3468" s="40"/>
      <c r="Q3468" s="40"/>
      <c r="R3468" s="40"/>
      <c r="S3468" s="40"/>
      <c r="T3468" s="40"/>
      <c r="U3468" s="40"/>
      <c r="V3468" s="40"/>
      <c r="W3468" s="40"/>
      <c r="X3468" s="40"/>
      <c r="Y3468" s="40"/>
    </row>
    <row r="3469" spans="1:25" ht="15" customHeight="1" x14ac:dyDescent="0.2">
      <c r="A3469" s="40"/>
      <c r="B3469" s="273" t="s">
        <v>319</v>
      </c>
      <c r="C3469" s="286" t="s">
        <v>1611</v>
      </c>
      <c r="D3469" s="273" t="s">
        <v>51</v>
      </c>
      <c r="E3469" s="273" t="s">
        <v>1612</v>
      </c>
      <c r="F3469" s="403" t="s">
        <v>1689</v>
      </c>
      <c r="G3469" s="403"/>
      <c r="H3469" s="285" t="s">
        <v>44</v>
      </c>
      <c r="I3469" s="288">
        <v>1</v>
      </c>
      <c r="J3469" s="287"/>
      <c r="K3469" s="287">
        <v>8.48</v>
      </c>
      <c r="L3469" s="287">
        <v>8.48</v>
      </c>
      <c r="O3469" s="40"/>
      <c r="P3469" s="40"/>
      <c r="Q3469" s="40"/>
      <c r="R3469" s="40"/>
      <c r="S3469" s="40"/>
      <c r="T3469" s="40"/>
      <c r="U3469" s="40"/>
      <c r="V3469" s="40"/>
      <c r="W3469" s="40"/>
      <c r="X3469" s="40"/>
      <c r="Y3469" s="40"/>
    </row>
    <row r="3470" spans="1:25" ht="15" customHeight="1" x14ac:dyDescent="0.2">
      <c r="A3470" s="40"/>
      <c r="B3470" s="274" t="s">
        <v>347</v>
      </c>
      <c r="C3470" s="296" t="s">
        <v>1781</v>
      </c>
      <c r="D3470" s="274" t="s">
        <v>51</v>
      </c>
      <c r="E3470" s="274" t="s">
        <v>1782</v>
      </c>
      <c r="F3470" s="404" t="s">
        <v>348</v>
      </c>
      <c r="G3470" s="404"/>
      <c r="H3470" s="295" t="s">
        <v>44</v>
      </c>
      <c r="I3470" s="298">
        <v>1</v>
      </c>
      <c r="J3470" s="298">
        <v>0</v>
      </c>
      <c r="K3470" s="297">
        <v>6.72</v>
      </c>
      <c r="L3470" s="297">
        <v>6.72</v>
      </c>
      <c r="O3470" s="40"/>
      <c r="P3470" s="40"/>
      <c r="Q3470" s="40"/>
      <c r="R3470" s="40"/>
      <c r="S3470" s="40"/>
      <c r="T3470" s="40"/>
      <c r="U3470" s="40"/>
      <c r="V3470" s="40"/>
      <c r="W3470" s="40"/>
      <c r="X3470" s="40"/>
      <c r="Y3470" s="40"/>
    </row>
    <row r="3471" spans="1:25" ht="15" customHeight="1" x14ac:dyDescent="0.2">
      <c r="A3471" s="40"/>
      <c r="B3471" s="274" t="s">
        <v>347</v>
      </c>
      <c r="C3471" s="296" t="s">
        <v>2615</v>
      </c>
      <c r="D3471" s="274" t="s">
        <v>51</v>
      </c>
      <c r="E3471" s="274" t="s">
        <v>1863</v>
      </c>
      <c r="F3471" s="404" t="s">
        <v>586</v>
      </c>
      <c r="G3471" s="404"/>
      <c r="H3471" s="295" t="s">
        <v>325</v>
      </c>
      <c r="I3471" s="298">
        <v>4.9000000000000002E-2</v>
      </c>
      <c r="J3471" s="298">
        <v>0</v>
      </c>
      <c r="K3471" s="297">
        <v>19.468454999999999</v>
      </c>
      <c r="L3471" s="297">
        <v>0.95</v>
      </c>
      <c r="O3471" s="40"/>
      <c r="P3471" s="40"/>
      <c r="Q3471" s="40"/>
      <c r="R3471" s="40"/>
      <c r="S3471" s="40"/>
      <c r="T3471" s="40"/>
      <c r="U3471" s="40"/>
      <c r="V3471" s="40"/>
      <c r="W3471" s="40"/>
      <c r="X3471" s="40"/>
      <c r="Y3471" s="40"/>
    </row>
    <row r="3472" spans="1:25" ht="15" customHeight="1" x14ac:dyDescent="0.2">
      <c r="A3472" s="40"/>
      <c r="B3472" s="274" t="s">
        <v>347</v>
      </c>
      <c r="C3472" s="296" t="s">
        <v>2616</v>
      </c>
      <c r="D3472" s="274" t="s">
        <v>51</v>
      </c>
      <c r="E3472" s="274" t="s">
        <v>2617</v>
      </c>
      <c r="F3472" s="404" t="s">
        <v>586</v>
      </c>
      <c r="G3472" s="404"/>
      <c r="H3472" s="295" t="s">
        <v>325</v>
      </c>
      <c r="I3472" s="298">
        <v>4.9000000000000002E-2</v>
      </c>
      <c r="J3472" s="298">
        <v>0</v>
      </c>
      <c r="K3472" s="297">
        <v>16.574783</v>
      </c>
      <c r="L3472" s="297">
        <v>0.81</v>
      </c>
      <c r="O3472" s="40"/>
      <c r="P3472" s="40"/>
      <c r="Q3472" s="40"/>
      <c r="R3472" s="40"/>
      <c r="S3472" s="40"/>
      <c r="T3472" s="40"/>
      <c r="U3472" s="40"/>
      <c r="V3472" s="40"/>
      <c r="W3472" s="40"/>
      <c r="X3472" s="40"/>
      <c r="Y3472" s="40"/>
    </row>
    <row r="3473" spans="1:25" ht="15" customHeight="1" x14ac:dyDescent="0.2">
      <c r="A3473" s="40"/>
      <c r="B3473" s="275"/>
      <c r="C3473" s="275"/>
      <c r="D3473" s="275"/>
      <c r="E3473" s="275"/>
      <c r="F3473" s="275"/>
      <c r="G3473" s="275" t="s">
        <v>331</v>
      </c>
      <c r="H3473" s="302">
        <v>1.76</v>
      </c>
      <c r="I3473" s="275" t="s">
        <v>332</v>
      </c>
      <c r="J3473" s="302">
        <v>0</v>
      </c>
      <c r="K3473" s="275" t="s">
        <v>333</v>
      </c>
      <c r="L3473" s="302">
        <v>1.76</v>
      </c>
      <c r="O3473" s="40"/>
      <c r="P3473" s="40"/>
      <c r="Q3473" s="40"/>
      <c r="R3473" s="40"/>
      <c r="S3473" s="40"/>
      <c r="T3473" s="40"/>
      <c r="U3473" s="40"/>
      <c r="V3473" s="40"/>
      <c r="W3473" s="40"/>
      <c r="X3473" s="40"/>
      <c r="Y3473" s="40"/>
    </row>
    <row r="3474" spans="1:25" ht="15" customHeight="1" thickBot="1" x14ac:dyDescent="0.25">
      <c r="A3474" s="40"/>
      <c r="B3474" s="275"/>
      <c r="C3474" s="275"/>
      <c r="D3474" s="275"/>
      <c r="E3474" s="275"/>
      <c r="F3474" s="275"/>
      <c r="G3474" s="275" t="s">
        <v>334</v>
      </c>
      <c r="H3474" s="302">
        <v>1.76</v>
      </c>
      <c r="I3474" s="409"/>
      <c r="J3474" s="409" t="s">
        <v>335</v>
      </c>
      <c r="K3474" s="275"/>
      <c r="L3474" s="302">
        <v>10.24</v>
      </c>
      <c r="O3474" s="40"/>
      <c r="P3474" s="40"/>
      <c r="Q3474" s="40"/>
      <c r="R3474" s="40"/>
      <c r="S3474" s="40"/>
      <c r="T3474" s="40"/>
      <c r="U3474" s="40"/>
      <c r="V3474" s="40"/>
      <c r="W3474" s="40"/>
      <c r="X3474" s="40"/>
      <c r="Y3474" s="40"/>
    </row>
    <row r="3475" spans="1:25" ht="15" customHeight="1" thickTop="1" x14ac:dyDescent="0.2">
      <c r="A3475" s="40"/>
      <c r="B3475" s="289"/>
      <c r="C3475" s="289"/>
      <c r="D3475" s="289"/>
      <c r="E3475" s="289"/>
      <c r="F3475" s="289"/>
      <c r="G3475" s="289"/>
      <c r="H3475" s="289"/>
      <c r="I3475" s="289"/>
      <c r="J3475" s="289"/>
      <c r="K3475" s="289"/>
      <c r="L3475" s="289"/>
      <c r="O3475" s="40"/>
      <c r="P3475" s="40"/>
      <c r="Q3475" s="40"/>
      <c r="R3475" s="40"/>
      <c r="S3475" s="40"/>
      <c r="T3475" s="40"/>
      <c r="U3475" s="40"/>
      <c r="V3475" s="40"/>
      <c r="W3475" s="40"/>
      <c r="X3475" s="40"/>
      <c r="Y3475" s="40"/>
    </row>
    <row r="3476" spans="1:25" ht="15" customHeight="1" x14ac:dyDescent="0.2">
      <c r="A3476" s="40"/>
      <c r="B3476" s="276" t="s">
        <v>2322</v>
      </c>
      <c r="C3476" s="277" t="s">
        <v>28</v>
      </c>
      <c r="D3476" s="276" t="s">
        <v>29</v>
      </c>
      <c r="E3476" s="276" t="s">
        <v>30</v>
      </c>
      <c r="F3476" s="405" t="s">
        <v>318</v>
      </c>
      <c r="G3476" s="405"/>
      <c r="H3476" s="284" t="s">
        <v>31</v>
      </c>
      <c r="I3476" s="277" t="s">
        <v>32</v>
      </c>
      <c r="J3476" s="277" t="s">
        <v>2407</v>
      </c>
      <c r="K3476" s="277" t="s">
        <v>33</v>
      </c>
      <c r="L3476" s="277" t="s">
        <v>35</v>
      </c>
      <c r="O3476" s="40"/>
      <c r="P3476" s="40"/>
      <c r="Q3476" s="40"/>
      <c r="R3476" s="40"/>
      <c r="S3476" s="40"/>
      <c r="T3476" s="40"/>
      <c r="U3476" s="40"/>
      <c r="V3476" s="40"/>
      <c r="W3476" s="40"/>
      <c r="X3476" s="40"/>
      <c r="Y3476" s="40"/>
    </row>
    <row r="3477" spans="1:25" ht="15" customHeight="1" x14ac:dyDescent="0.2">
      <c r="A3477" s="40"/>
      <c r="B3477" s="273" t="s">
        <v>319</v>
      </c>
      <c r="C3477" s="286" t="s">
        <v>1613</v>
      </c>
      <c r="D3477" s="273" t="s">
        <v>40</v>
      </c>
      <c r="E3477" s="273" t="s">
        <v>1614</v>
      </c>
      <c r="F3477" s="403" t="s">
        <v>338</v>
      </c>
      <c r="G3477" s="403"/>
      <c r="H3477" s="285" t="s">
        <v>44</v>
      </c>
      <c r="I3477" s="288">
        <v>1</v>
      </c>
      <c r="J3477" s="287"/>
      <c r="K3477" s="287">
        <v>39.58</v>
      </c>
      <c r="L3477" s="287">
        <v>39.58</v>
      </c>
      <c r="O3477" s="40"/>
      <c r="P3477" s="40"/>
      <c r="Q3477" s="40"/>
      <c r="R3477" s="40"/>
      <c r="S3477" s="40"/>
      <c r="T3477" s="40"/>
      <c r="U3477" s="40"/>
      <c r="V3477" s="40"/>
      <c r="W3477" s="40"/>
      <c r="X3477" s="40"/>
      <c r="Y3477" s="40"/>
    </row>
    <row r="3478" spans="1:25" ht="15" customHeight="1" x14ac:dyDescent="0.2">
      <c r="A3478" s="40"/>
      <c r="B3478" s="278" t="s">
        <v>321</v>
      </c>
      <c r="C3478" s="291" t="s">
        <v>764</v>
      </c>
      <c r="D3478" s="278" t="s">
        <v>40</v>
      </c>
      <c r="E3478" s="278" t="s">
        <v>765</v>
      </c>
      <c r="F3478" s="407" t="s">
        <v>338</v>
      </c>
      <c r="G3478" s="407"/>
      <c r="H3478" s="290" t="s">
        <v>44</v>
      </c>
      <c r="I3478" s="294">
        <v>1</v>
      </c>
      <c r="J3478" s="294">
        <v>0</v>
      </c>
      <c r="K3478" s="292">
        <v>12.5</v>
      </c>
      <c r="L3478" s="292">
        <v>12.5</v>
      </c>
      <c r="O3478" s="40"/>
      <c r="P3478" s="40"/>
      <c r="Q3478" s="40"/>
      <c r="R3478" s="40"/>
      <c r="S3478" s="40"/>
      <c r="T3478" s="40"/>
      <c r="U3478" s="40"/>
      <c r="V3478" s="40"/>
      <c r="W3478" s="40"/>
      <c r="X3478" s="40"/>
      <c r="Y3478" s="40"/>
    </row>
    <row r="3479" spans="1:25" ht="15" customHeight="1" x14ac:dyDescent="0.2">
      <c r="A3479" s="40"/>
      <c r="B3479" s="278" t="s">
        <v>321</v>
      </c>
      <c r="C3479" s="291" t="s">
        <v>1619</v>
      </c>
      <c r="D3479" s="278" t="s">
        <v>40</v>
      </c>
      <c r="E3479" s="278" t="s">
        <v>1620</v>
      </c>
      <c r="F3479" s="407" t="s">
        <v>338</v>
      </c>
      <c r="G3479" s="407"/>
      <c r="H3479" s="290" t="s">
        <v>44</v>
      </c>
      <c r="I3479" s="294">
        <v>1</v>
      </c>
      <c r="J3479" s="294">
        <v>0</v>
      </c>
      <c r="K3479" s="292">
        <v>27.08</v>
      </c>
      <c r="L3479" s="292">
        <v>27.08</v>
      </c>
      <c r="O3479" s="40"/>
      <c r="P3479" s="40"/>
      <c r="Q3479" s="40"/>
      <c r="R3479" s="40"/>
      <c r="S3479" s="40"/>
      <c r="T3479" s="40"/>
      <c r="U3479" s="40"/>
      <c r="V3479" s="40"/>
      <c r="W3479" s="40"/>
      <c r="X3479" s="40"/>
      <c r="Y3479" s="40"/>
    </row>
    <row r="3480" spans="1:25" ht="15" customHeight="1" x14ac:dyDescent="0.2">
      <c r="A3480" s="40"/>
      <c r="B3480" s="275"/>
      <c r="C3480" s="275"/>
      <c r="D3480" s="275"/>
      <c r="E3480" s="275"/>
      <c r="F3480" s="275"/>
      <c r="G3480" s="275" t="s">
        <v>331</v>
      </c>
      <c r="H3480" s="302">
        <v>19.14</v>
      </c>
      <c r="I3480" s="275" t="s">
        <v>332</v>
      </c>
      <c r="J3480" s="302">
        <v>0</v>
      </c>
      <c r="K3480" s="275" t="s">
        <v>333</v>
      </c>
      <c r="L3480" s="302">
        <v>19.14</v>
      </c>
      <c r="O3480" s="40"/>
      <c r="P3480" s="40"/>
      <c r="Q3480" s="40"/>
      <c r="R3480" s="40"/>
      <c r="S3480" s="40"/>
      <c r="T3480" s="40"/>
      <c r="U3480" s="40"/>
      <c r="V3480" s="40"/>
      <c r="W3480" s="40"/>
      <c r="X3480" s="40"/>
      <c r="Y3480" s="40"/>
    </row>
    <row r="3481" spans="1:25" ht="15" customHeight="1" thickBot="1" x14ac:dyDescent="0.25">
      <c r="A3481" s="40"/>
      <c r="B3481" s="275"/>
      <c r="C3481" s="275"/>
      <c r="D3481" s="275"/>
      <c r="E3481" s="275"/>
      <c r="F3481" s="275"/>
      <c r="G3481" s="275" t="s">
        <v>334</v>
      </c>
      <c r="H3481" s="302">
        <v>8.23</v>
      </c>
      <c r="I3481" s="409"/>
      <c r="J3481" s="409" t="s">
        <v>335</v>
      </c>
      <c r="K3481" s="275"/>
      <c r="L3481" s="302">
        <v>47.81</v>
      </c>
      <c r="O3481" s="40"/>
      <c r="P3481" s="40"/>
      <c r="Q3481" s="40"/>
      <c r="R3481" s="40"/>
      <c r="S3481" s="40"/>
      <c r="T3481" s="40"/>
      <c r="U3481" s="40"/>
      <c r="V3481" s="40"/>
      <c r="W3481" s="40"/>
      <c r="X3481" s="40"/>
      <c r="Y3481" s="40"/>
    </row>
    <row r="3482" spans="1:25" ht="15" customHeight="1" thickTop="1" x14ac:dyDescent="0.2">
      <c r="A3482" s="40"/>
      <c r="B3482" s="289"/>
      <c r="C3482" s="289"/>
      <c r="D3482" s="289"/>
      <c r="E3482" s="289"/>
      <c r="F3482" s="289"/>
      <c r="G3482" s="289"/>
      <c r="H3482" s="289"/>
      <c r="I3482" s="289"/>
      <c r="J3482" s="289"/>
      <c r="K3482" s="289"/>
      <c r="L3482" s="289"/>
      <c r="O3482" s="40"/>
      <c r="P3482" s="40"/>
      <c r="Q3482" s="40"/>
      <c r="R3482" s="40"/>
      <c r="S3482" s="40"/>
      <c r="T3482" s="40"/>
      <c r="U3482" s="40"/>
      <c r="V3482" s="40"/>
      <c r="W3482" s="40"/>
      <c r="X3482" s="40"/>
      <c r="Y3482" s="40"/>
    </row>
    <row r="3483" spans="1:25" ht="15" customHeight="1" x14ac:dyDescent="0.2">
      <c r="A3483" s="40"/>
      <c r="B3483" s="276" t="s">
        <v>2323</v>
      </c>
      <c r="C3483" s="277" t="s">
        <v>28</v>
      </c>
      <c r="D3483" s="276" t="s">
        <v>29</v>
      </c>
      <c r="E3483" s="276" t="s">
        <v>30</v>
      </c>
      <c r="F3483" s="405" t="s">
        <v>318</v>
      </c>
      <c r="G3483" s="405"/>
      <c r="H3483" s="284" t="s">
        <v>31</v>
      </c>
      <c r="I3483" s="277" t="s">
        <v>32</v>
      </c>
      <c r="J3483" s="277" t="s">
        <v>2407</v>
      </c>
      <c r="K3483" s="277" t="s">
        <v>33</v>
      </c>
      <c r="L3483" s="277" t="s">
        <v>35</v>
      </c>
      <c r="O3483" s="40"/>
      <c r="P3483" s="40"/>
      <c r="Q3483" s="40"/>
      <c r="R3483" s="40"/>
      <c r="S3483" s="40"/>
      <c r="T3483" s="40"/>
      <c r="U3483" s="40"/>
      <c r="V3483" s="40"/>
      <c r="W3483" s="40"/>
      <c r="X3483" s="40"/>
      <c r="Y3483" s="40"/>
    </row>
    <row r="3484" spans="1:25" ht="15" customHeight="1" x14ac:dyDescent="0.2">
      <c r="A3484" s="40"/>
      <c r="B3484" s="273" t="s">
        <v>319</v>
      </c>
      <c r="C3484" s="286" t="s">
        <v>3211</v>
      </c>
      <c r="D3484" s="273" t="s">
        <v>51</v>
      </c>
      <c r="E3484" s="273" t="s">
        <v>3322</v>
      </c>
      <c r="F3484" s="403" t="s">
        <v>1778</v>
      </c>
      <c r="G3484" s="403"/>
      <c r="H3484" s="285" t="s">
        <v>44</v>
      </c>
      <c r="I3484" s="288">
        <v>1</v>
      </c>
      <c r="J3484" s="287"/>
      <c r="K3484" s="287">
        <v>21.87</v>
      </c>
      <c r="L3484" s="287">
        <v>21.87</v>
      </c>
      <c r="O3484" s="40"/>
      <c r="P3484" s="40"/>
      <c r="Q3484" s="40"/>
      <c r="R3484" s="40"/>
      <c r="S3484" s="40"/>
      <c r="T3484" s="40"/>
      <c r="U3484" s="40"/>
      <c r="V3484" s="40"/>
      <c r="W3484" s="40"/>
      <c r="X3484" s="40"/>
      <c r="Y3484" s="40"/>
    </row>
    <row r="3485" spans="1:25" ht="15" customHeight="1" x14ac:dyDescent="0.2">
      <c r="A3485" s="40"/>
      <c r="B3485" s="274" t="s">
        <v>347</v>
      </c>
      <c r="C3485" s="296" t="s">
        <v>2616</v>
      </c>
      <c r="D3485" s="274" t="s">
        <v>51</v>
      </c>
      <c r="E3485" s="274" t="s">
        <v>2617</v>
      </c>
      <c r="F3485" s="404" t="s">
        <v>586</v>
      </c>
      <c r="G3485" s="404"/>
      <c r="H3485" s="295" t="s">
        <v>325</v>
      </c>
      <c r="I3485" s="298">
        <v>0.20799999999999999</v>
      </c>
      <c r="J3485" s="298">
        <v>0</v>
      </c>
      <c r="K3485" s="297">
        <v>16.574783</v>
      </c>
      <c r="L3485" s="297">
        <v>3.44</v>
      </c>
      <c r="O3485" s="40"/>
      <c r="P3485" s="40"/>
      <c r="Q3485" s="40"/>
      <c r="R3485" s="40"/>
      <c r="S3485" s="40"/>
      <c r="T3485" s="40"/>
      <c r="U3485" s="40"/>
      <c r="V3485" s="40"/>
      <c r="W3485" s="40"/>
      <c r="X3485" s="40"/>
      <c r="Y3485" s="40"/>
    </row>
    <row r="3486" spans="1:25" ht="15" customHeight="1" x14ac:dyDescent="0.2">
      <c r="A3486" s="40"/>
      <c r="B3486" s="274" t="s">
        <v>347</v>
      </c>
      <c r="C3486" s="296" t="s">
        <v>3468</v>
      </c>
      <c r="D3486" s="274" t="s">
        <v>51</v>
      </c>
      <c r="E3486" s="274" t="s">
        <v>3469</v>
      </c>
      <c r="F3486" s="404" t="s">
        <v>348</v>
      </c>
      <c r="G3486" s="404"/>
      <c r="H3486" s="295" t="s">
        <v>44</v>
      </c>
      <c r="I3486" s="298">
        <v>1</v>
      </c>
      <c r="J3486" s="298">
        <v>0</v>
      </c>
      <c r="K3486" s="297">
        <v>14.39</v>
      </c>
      <c r="L3486" s="297">
        <v>14.39</v>
      </c>
      <c r="O3486" s="40"/>
      <c r="P3486" s="40"/>
      <c r="Q3486" s="40"/>
      <c r="R3486" s="40"/>
      <c r="S3486" s="40"/>
      <c r="T3486" s="40"/>
      <c r="U3486" s="40"/>
      <c r="V3486" s="40"/>
      <c r="W3486" s="40"/>
      <c r="X3486" s="40"/>
      <c r="Y3486" s="40"/>
    </row>
    <row r="3487" spans="1:25" ht="15" customHeight="1" x14ac:dyDescent="0.2">
      <c r="A3487" s="40"/>
      <c r="B3487" s="274" t="s">
        <v>347</v>
      </c>
      <c r="C3487" s="296" t="s">
        <v>2615</v>
      </c>
      <c r="D3487" s="274" t="s">
        <v>51</v>
      </c>
      <c r="E3487" s="274" t="s">
        <v>1863</v>
      </c>
      <c r="F3487" s="404" t="s">
        <v>586</v>
      </c>
      <c r="G3487" s="404"/>
      <c r="H3487" s="295" t="s">
        <v>325</v>
      </c>
      <c r="I3487" s="298">
        <v>0.20799999999999999</v>
      </c>
      <c r="J3487" s="298">
        <v>0</v>
      </c>
      <c r="K3487" s="297">
        <v>19.468454999999999</v>
      </c>
      <c r="L3487" s="297">
        <v>4.04</v>
      </c>
      <c r="O3487" s="40"/>
      <c r="P3487" s="40"/>
      <c r="Q3487" s="40"/>
      <c r="R3487" s="40"/>
      <c r="S3487" s="40"/>
      <c r="T3487" s="40"/>
      <c r="U3487" s="40"/>
      <c r="V3487" s="40"/>
      <c r="W3487" s="40"/>
      <c r="X3487" s="40"/>
      <c r="Y3487" s="40"/>
    </row>
    <row r="3488" spans="1:25" ht="15" customHeight="1" x14ac:dyDescent="0.2">
      <c r="A3488" s="40"/>
      <c r="B3488" s="275"/>
      <c r="C3488" s="275"/>
      <c r="D3488" s="275"/>
      <c r="E3488" s="275"/>
      <c r="F3488" s="275"/>
      <c r="G3488" s="275" t="s">
        <v>331</v>
      </c>
      <c r="H3488" s="302">
        <v>7.48</v>
      </c>
      <c r="I3488" s="275" t="s">
        <v>332</v>
      </c>
      <c r="J3488" s="302">
        <v>0</v>
      </c>
      <c r="K3488" s="275" t="s">
        <v>333</v>
      </c>
      <c r="L3488" s="302">
        <v>7.48</v>
      </c>
      <c r="O3488" s="40"/>
      <c r="P3488" s="40"/>
      <c r="Q3488" s="40"/>
      <c r="R3488" s="40"/>
      <c r="S3488" s="40"/>
      <c r="T3488" s="40"/>
      <c r="U3488" s="40"/>
      <c r="V3488" s="40"/>
      <c r="W3488" s="40"/>
      <c r="X3488" s="40"/>
      <c r="Y3488" s="40"/>
    </row>
    <row r="3489" spans="1:25" ht="15" customHeight="1" thickBot="1" x14ac:dyDescent="0.25">
      <c r="A3489" s="40"/>
      <c r="B3489" s="275"/>
      <c r="C3489" s="275"/>
      <c r="D3489" s="275"/>
      <c r="E3489" s="275"/>
      <c r="F3489" s="275"/>
      <c r="G3489" s="275" t="s">
        <v>334</v>
      </c>
      <c r="H3489" s="302">
        <v>4.55</v>
      </c>
      <c r="I3489" s="409"/>
      <c r="J3489" s="409" t="s">
        <v>335</v>
      </c>
      <c r="K3489" s="275"/>
      <c r="L3489" s="302">
        <v>26.42</v>
      </c>
      <c r="O3489" s="40"/>
      <c r="P3489" s="40"/>
      <c r="Q3489" s="40"/>
      <c r="R3489" s="40"/>
      <c r="S3489" s="40"/>
      <c r="T3489" s="40"/>
      <c r="U3489" s="40"/>
      <c r="V3489" s="40"/>
      <c r="W3489" s="40"/>
      <c r="X3489" s="40"/>
      <c r="Y3489" s="40"/>
    </row>
    <row r="3490" spans="1:25" ht="15" customHeight="1" thickTop="1" x14ac:dyDescent="0.2">
      <c r="A3490" s="40"/>
      <c r="B3490" s="289"/>
      <c r="C3490" s="289"/>
      <c r="D3490" s="289"/>
      <c r="E3490" s="289"/>
      <c r="F3490" s="289"/>
      <c r="G3490" s="289"/>
      <c r="H3490" s="289"/>
      <c r="I3490" s="289"/>
      <c r="J3490" s="289"/>
      <c r="K3490" s="289"/>
      <c r="L3490" s="289"/>
      <c r="O3490" s="40"/>
      <c r="P3490" s="40"/>
      <c r="Q3490" s="40"/>
      <c r="R3490" s="40"/>
      <c r="S3490" s="40"/>
      <c r="T3490" s="40"/>
      <c r="U3490" s="40"/>
      <c r="V3490" s="40"/>
      <c r="W3490" s="40"/>
      <c r="X3490" s="40"/>
      <c r="Y3490" s="40"/>
    </row>
    <row r="3491" spans="1:25" ht="15" customHeight="1" x14ac:dyDescent="0.2">
      <c r="A3491" s="40"/>
      <c r="B3491" s="276" t="s">
        <v>2324</v>
      </c>
      <c r="C3491" s="277" t="s">
        <v>28</v>
      </c>
      <c r="D3491" s="276" t="s">
        <v>29</v>
      </c>
      <c r="E3491" s="276" t="s">
        <v>30</v>
      </c>
      <c r="F3491" s="405" t="s">
        <v>318</v>
      </c>
      <c r="G3491" s="405"/>
      <c r="H3491" s="284" t="s">
        <v>31</v>
      </c>
      <c r="I3491" s="277" t="s">
        <v>32</v>
      </c>
      <c r="J3491" s="277" t="s">
        <v>2407</v>
      </c>
      <c r="K3491" s="277" t="s">
        <v>33</v>
      </c>
      <c r="L3491" s="277" t="s">
        <v>35</v>
      </c>
      <c r="O3491" s="40"/>
      <c r="P3491" s="40"/>
      <c r="Q3491" s="40"/>
      <c r="R3491" s="40"/>
      <c r="S3491" s="40"/>
      <c r="T3491" s="40"/>
      <c r="U3491" s="40"/>
      <c r="V3491" s="40"/>
      <c r="W3491" s="40"/>
      <c r="X3491" s="40"/>
      <c r="Y3491" s="40"/>
    </row>
    <row r="3492" spans="1:25" ht="15" customHeight="1" x14ac:dyDescent="0.2">
      <c r="A3492" s="40"/>
      <c r="B3492" s="273" t="s">
        <v>319</v>
      </c>
      <c r="C3492" s="286" t="s">
        <v>768</v>
      </c>
      <c r="D3492" s="273" t="s">
        <v>40</v>
      </c>
      <c r="E3492" s="273" t="s">
        <v>769</v>
      </c>
      <c r="F3492" s="403" t="s">
        <v>338</v>
      </c>
      <c r="G3492" s="403"/>
      <c r="H3492" s="285" t="s">
        <v>44</v>
      </c>
      <c r="I3492" s="288">
        <v>1</v>
      </c>
      <c r="J3492" s="287"/>
      <c r="K3492" s="287">
        <v>44.9</v>
      </c>
      <c r="L3492" s="287">
        <v>44.9</v>
      </c>
      <c r="O3492" s="40"/>
      <c r="P3492" s="40"/>
      <c r="Q3492" s="40"/>
      <c r="R3492" s="40"/>
      <c r="S3492" s="40"/>
      <c r="T3492" s="40"/>
      <c r="U3492" s="40"/>
      <c r="V3492" s="40"/>
      <c r="W3492" s="40"/>
      <c r="X3492" s="40"/>
      <c r="Y3492" s="40"/>
    </row>
    <row r="3493" spans="1:25" ht="15" customHeight="1" x14ac:dyDescent="0.2">
      <c r="A3493" s="40"/>
      <c r="B3493" s="278" t="s">
        <v>321</v>
      </c>
      <c r="C3493" s="291" t="s">
        <v>395</v>
      </c>
      <c r="D3493" s="278" t="s">
        <v>40</v>
      </c>
      <c r="E3493" s="278" t="s">
        <v>396</v>
      </c>
      <c r="F3493" s="407" t="s">
        <v>324</v>
      </c>
      <c r="G3493" s="407"/>
      <c r="H3493" s="290" t="s">
        <v>325</v>
      </c>
      <c r="I3493" s="294">
        <v>0.48599999999999999</v>
      </c>
      <c r="J3493" s="294">
        <v>0</v>
      </c>
      <c r="K3493" s="292">
        <v>24.84</v>
      </c>
      <c r="L3493" s="292">
        <v>12.07</v>
      </c>
      <c r="O3493" s="40"/>
      <c r="P3493" s="40"/>
      <c r="Q3493" s="40"/>
      <c r="R3493" s="40"/>
      <c r="S3493" s="40"/>
      <c r="T3493" s="40"/>
      <c r="U3493" s="40"/>
      <c r="V3493" s="40"/>
      <c r="W3493" s="40"/>
      <c r="X3493" s="40"/>
      <c r="Y3493" s="40"/>
    </row>
    <row r="3494" spans="1:25" ht="15" customHeight="1" x14ac:dyDescent="0.2">
      <c r="A3494" s="40"/>
      <c r="B3494" s="278" t="s">
        <v>321</v>
      </c>
      <c r="C3494" s="291" t="s">
        <v>397</v>
      </c>
      <c r="D3494" s="278" t="s">
        <v>40</v>
      </c>
      <c r="E3494" s="278" t="s">
        <v>398</v>
      </c>
      <c r="F3494" s="407" t="s">
        <v>324</v>
      </c>
      <c r="G3494" s="407"/>
      <c r="H3494" s="290" t="s">
        <v>325</v>
      </c>
      <c r="I3494" s="294">
        <v>0.48599999999999999</v>
      </c>
      <c r="J3494" s="294">
        <v>0</v>
      </c>
      <c r="K3494" s="292">
        <v>29.9</v>
      </c>
      <c r="L3494" s="292">
        <v>14.53</v>
      </c>
      <c r="O3494" s="40"/>
      <c r="P3494" s="40"/>
      <c r="Q3494" s="40"/>
      <c r="R3494" s="40"/>
      <c r="S3494" s="40"/>
      <c r="T3494" s="40"/>
      <c r="U3494" s="40"/>
      <c r="V3494" s="40"/>
      <c r="W3494" s="40"/>
      <c r="X3494" s="40"/>
      <c r="Y3494" s="40"/>
    </row>
    <row r="3495" spans="1:25" ht="15" customHeight="1" x14ac:dyDescent="0.2">
      <c r="A3495" s="40"/>
      <c r="B3495" s="274" t="s">
        <v>347</v>
      </c>
      <c r="C3495" s="296" t="s">
        <v>1238</v>
      </c>
      <c r="D3495" s="274" t="s">
        <v>40</v>
      </c>
      <c r="E3495" s="274" t="s">
        <v>4054</v>
      </c>
      <c r="F3495" s="404" t="s">
        <v>348</v>
      </c>
      <c r="G3495" s="404"/>
      <c r="H3495" s="295" t="s">
        <v>44</v>
      </c>
      <c r="I3495" s="298">
        <v>1</v>
      </c>
      <c r="J3495" s="298">
        <v>0</v>
      </c>
      <c r="K3495" s="297">
        <v>9.74</v>
      </c>
      <c r="L3495" s="297">
        <v>9.74</v>
      </c>
      <c r="O3495" s="40"/>
      <c r="P3495" s="40"/>
      <c r="Q3495" s="40"/>
      <c r="R3495" s="40"/>
      <c r="S3495" s="40"/>
      <c r="T3495" s="40"/>
      <c r="U3495" s="40"/>
      <c r="V3495" s="40"/>
      <c r="W3495" s="40"/>
      <c r="X3495" s="40"/>
      <c r="Y3495" s="40"/>
    </row>
    <row r="3496" spans="1:25" ht="15" customHeight="1" x14ac:dyDescent="0.2">
      <c r="A3496" s="40"/>
      <c r="B3496" s="274" t="s">
        <v>347</v>
      </c>
      <c r="C3496" s="296" t="s">
        <v>760</v>
      </c>
      <c r="D3496" s="274" t="s">
        <v>40</v>
      </c>
      <c r="E3496" s="274" t="s">
        <v>761</v>
      </c>
      <c r="F3496" s="404" t="s">
        <v>348</v>
      </c>
      <c r="G3496" s="404"/>
      <c r="H3496" s="295" t="s">
        <v>44</v>
      </c>
      <c r="I3496" s="298">
        <v>1</v>
      </c>
      <c r="J3496" s="298">
        <v>0</v>
      </c>
      <c r="K3496" s="297">
        <v>8.56</v>
      </c>
      <c r="L3496" s="297">
        <v>8.56</v>
      </c>
      <c r="O3496" s="40"/>
      <c r="P3496" s="40"/>
      <c r="Q3496" s="40"/>
      <c r="R3496" s="40"/>
      <c r="S3496" s="40"/>
      <c r="T3496" s="40"/>
      <c r="U3496" s="40"/>
      <c r="V3496" s="40"/>
      <c r="W3496" s="40"/>
      <c r="X3496" s="40"/>
      <c r="Y3496" s="40"/>
    </row>
    <row r="3497" spans="1:25" ht="15" customHeight="1" x14ac:dyDescent="0.2">
      <c r="A3497" s="40"/>
      <c r="B3497" s="275"/>
      <c r="C3497" s="275"/>
      <c r="D3497" s="275"/>
      <c r="E3497" s="275"/>
      <c r="F3497" s="275"/>
      <c r="G3497" s="275" t="s">
        <v>331</v>
      </c>
      <c r="H3497" s="302">
        <v>20.92</v>
      </c>
      <c r="I3497" s="275" t="s">
        <v>332</v>
      </c>
      <c r="J3497" s="302">
        <v>0</v>
      </c>
      <c r="K3497" s="275" t="s">
        <v>333</v>
      </c>
      <c r="L3497" s="302">
        <v>20.92</v>
      </c>
      <c r="O3497" s="40"/>
      <c r="P3497" s="40"/>
      <c r="Q3497" s="40"/>
      <c r="R3497" s="40"/>
      <c r="S3497" s="40"/>
      <c r="T3497" s="40"/>
      <c r="U3497" s="40"/>
      <c r="V3497" s="40"/>
      <c r="W3497" s="40"/>
      <c r="X3497" s="40"/>
      <c r="Y3497" s="40"/>
    </row>
    <row r="3498" spans="1:25" ht="15" customHeight="1" thickBot="1" x14ac:dyDescent="0.25">
      <c r="A3498" s="40"/>
      <c r="B3498" s="275"/>
      <c r="C3498" s="275"/>
      <c r="D3498" s="275"/>
      <c r="E3498" s="275"/>
      <c r="F3498" s="275"/>
      <c r="G3498" s="275" t="s">
        <v>334</v>
      </c>
      <c r="H3498" s="302">
        <v>9.34</v>
      </c>
      <c r="I3498" s="409"/>
      <c r="J3498" s="409" t="s">
        <v>335</v>
      </c>
      <c r="K3498" s="275"/>
      <c r="L3498" s="302">
        <v>54.24</v>
      </c>
      <c r="O3498" s="40"/>
      <c r="P3498" s="40"/>
      <c r="Q3498" s="40"/>
      <c r="R3498" s="40"/>
      <c r="S3498" s="40"/>
      <c r="T3498" s="40"/>
      <c r="U3498" s="40"/>
      <c r="V3498" s="40"/>
      <c r="W3498" s="40"/>
      <c r="X3498" s="40"/>
      <c r="Y3498" s="40"/>
    </row>
    <row r="3499" spans="1:25" ht="15" customHeight="1" thickTop="1" x14ac:dyDescent="0.2">
      <c r="A3499" s="40"/>
      <c r="B3499" s="289"/>
      <c r="C3499" s="289"/>
      <c r="D3499" s="289"/>
      <c r="E3499" s="289"/>
      <c r="F3499" s="289"/>
      <c r="G3499" s="289"/>
      <c r="H3499" s="289"/>
      <c r="I3499" s="289"/>
      <c r="J3499" s="289"/>
      <c r="K3499" s="289"/>
      <c r="L3499" s="289"/>
      <c r="O3499" s="40"/>
      <c r="P3499" s="40"/>
      <c r="Q3499" s="40"/>
      <c r="R3499" s="40"/>
      <c r="S3499" s="40"/>
      <c r="T3499" s="40"/>
      <c r="U3499" s="40"/>
      <c r="V3499" s="40"/>
      <c r="W3499" s="40"/>
      <c r="X3499" s="40"/>
      <c r="Y3499" s="40"/>
    </row>
    <row r="3500" spans="1:25" ht="15" customHeight="1" x14ac:dyDescent="0.2">
      <c r="A3500" s="40"/>
      <c r="B3500" s="276" t="s">
        <v>2325</v>
      </c>
      <c r="C3500" s="277" t="s">
        <v>28</v>
      </c>
      <c r="D3500" s="276" t="s">
        <v>29</v>
      </c>
      <c r="E3500" s="276" t="s">
        <v>30</v>
      </c>
      <c r="F3500" s="405" t="s">
        <v>318</v>
      </c>
      <c r="G3500" s="405"/>
      <c r="H3500" s="284" t="s">
        <v>31</v>
      </c>
      <c r="I3500" s="277" t="s">
        <v>32</v>
      </c>
      <c r="J3500" s="277" t="s">
        <v>2407</v>
      </c>
      <c r="K3500" s="277" t="s">
        <v>33</v>
      </c>
      <c r="L3500" s="277" t="s">
        <v>35</v>
      </c>
      <c r="O3500" s="40"/>
      <c r="P3500" s="40"/>
      <c r="Q3500" s="40"/>
      <c r="R3500" s="40"/>
      <c r="S3500" s="40"/>
      <c r="T3500" s="40"/>
      <c r="U3500" s="40"/>
      <c r="V3500" s="40"/>
      <c r="W3500" s="40"/>
      <c r="X3500" s="40"/>
      <c r="Y3500" s="40"/>
    </row>
    <row r="3501" spans="1:25" ht="15" customHeight="1" x14ac:dyDescent="0.2">
      <c r="A3501" s="40"/>
      <c r="B3501" s="273" t="s">
        <v>319</v>
      </c>
      <c r="C3501" s="286" t="s">
        <v>3323</v>
      </c>
      <c r="D3501" s="273" t="s">
        <v>40</v>
      </c>
      <c r="E3501" s="273" t="s">
        <v>3324</v>
      </c>
      <c r="F3501" s="403" t="s">
        <v>338</v>
      </c>
      <c r="G3501" s="403"/>
      <c r="H3501" s="285" t="s">
        <v>44</v>
      </c>
      <c r="I3501" s="288">
        <v>1</v>
      </c>
      <c r="J3501" s="287"/>
      <c r="K3501" s="287">
        <v>89.71</v>
      </c>
      <c r="L3501" s="287">
        <v>89.71</v>
      </c>
      <c r="O3501" s="40"/>
      <c r="P3501" s="40"/>
      <c r="Q3501" s="40"/>
      <c r="R3501" s="40"/>
      <c r="S3501" s="40"/>
      <c r="T3501" s="40"/>
      <c r="U3501" s="40"/>
      <c r="V3501" s="40"/>
      <c r="W3501" s="40"/>
      <c r="X3501" s="40"/>
      <c r="Y3501" s="40"/>
    </row>
    <row r="3502" spans="1:25" ht="15" customHeight="1" x14ac:dyDescent="0.2">
      <c r="A3502" s="40"/>
      <c r="B3502" s="278" t="s">
        <v>321</v>
      </c>
      <c r="C3502" s="291" t="s">
        <v>395</v>
      </c>
      <c r="D3502" s="278" t="s">
        <v>40</v>
      </c>
      <c r="E3502" s="278" t="s">
        <v>396</v>
      </c>
      <c r="F3502" s="407" t="s">
        <v>324</v>
      </c>
      <c r="G3502" s="407"/>
      <c r="H3502" s="290" t="s">
        <v>325</v>
      </c>
      <c r="I3502" s="294">
        <v>0.91900000000000004</v>
      </c>
      <c r="J3502" s="294">
        <v>0</v>
      </c>
      <c r="K3502" s="292">
        <v>24.84</v>
      </c>
      <c r="L3502" s="292">
        <v>22.82</v>
      </c>
      <c r="O3502" s="40"/>
      <c r="P3502" s="40"/>
      <c r="Q3502" s="40"/>
      <c r="R3502" s="40"/>
      <c r="S3502" s="40"/>
      <c r="T3502" s="40"/>
      <c r="U3502" s="40"/>
      <c r="V3502" s="40"/>
      <c r="W3502" s="40"/>
      <c r="X3502" s="40"/>
      <c r="Y3502" s="40"/>
    </row>
    <row r="3503" spans="1:25" ht="15" customHeight="1" x14ac:dyDescent="0.2">
      <c r="A3503" s="40"/>
      <c r="B3503" s="278" t="s">
        <v>321</v>
      </c>
      <c r="C3503" s="291" t="s">
        <v>397</v>
      </c>
      <c r="D3503" s="278" t="s">
        <v>40</v>
      </c>
      <c r="E3503" s="278" t="s">
        <v>398</v>
      </c>
      <c r="F3503" s="407" t="s">
        <v>324</v>
      </c>
      <c r="G3503" s="407"/>
      <c r="H3503" s="290" t="s">
        <v>325</v>
      </c>
      <c r="I3503" s="294">
        <v>0.91900000000000004</v>
      </c>
      <c r="J3503" s="294">
        <v>0</v>
      </c>
      <c r="K3503" s="292">
        <v>29.9</v>
      </c>
      <c r="L3503" s="292">
        <v>27.47</v>
      </c>
      <c r="O3503" s="40"/>
      <c r="P3503" s="40"/>
      <c r="Q3503" s="40"/>
      <c r="R3503" s="40"/>
      <c r="S3503" s="40"/>
      <c r="T3503" s="40"/>
      <c r="U3503" s="40"/>
      <c r="V3503" s="40"/>
      <c r="W3503" s="40"/>
      <c r="X3503" s="40"/>
      <c r="Y3503" s="40"/>
    </row>
    <row r="3504" spans="1:25" ht="15" customHeight="1" x14ac:dyDescent="0.2">
      <c r="A3504" s="40"/>
      <c r="B3504" s="274" t="s">
        <v>347</v>
      </c>
      <c r="C3504" s="296" t="s">
        <v>760</v>
      </c>
      <c r="D3504" s="274" t="s">
        <v>40</v>
      </c>
      <c r="E3504" s="274" t="s">
        <v>761</v>
      </c>
      <c r="F3504" s="404" t="s">
        <v>348</v>
      </c>
      <c r="G3504" s="404"/>
      <c r="H3504" s="295" t="s">
        <v>44</v>
      </c>
      <c r="I3504" s="298">
        <v>2</v>
      </c>
      <c r="J3504" s="298">
        <v>0</v>
      </c>
      <c r="K3504" s="297">
        <v>8.56</v>
      </c>
      <c r="L3504" s="297">
        <v>17.12</v>
      </c>
      <c r="O3504" s="40"/>
      <c r="P3504" s="40"/>
      <c r="Q3504" s="40"/>
      <c r="R3504" s="40"/>
      <c r="S3504" s="40"/>
      <c r="T3504" s="40"/>
      <c r="U3504" s="40"/>
      <c r="V3504" s="40"/>
      <c r="W3504" s="40"/>
      <c r="X3504" s="40"/>
      <c r="Y3504" s="40"/>
    </row>
    <row r="3505" spans="1:25" ht="15" customHeight="1" x14ac:dyDescent="0.2">
      <c r="A3505" s="40"/>
      <c r="B3505" s="274" t="s">
        <v>347</v>
      </c>
      <c r="C3505" s="296" t="s">
        <v>762</v>
      </c>
      <c r="D3505" s="274" t="s">
        <v>40</v>
      </c>
      <c r="E3505" s="274" t="s">
        <v>763</v>
      </c>
      <c r="F3505" s="404" t="s">
        <v>348</v>
      </c>
      <c r="G3505" s="404"/>
      <c r="H3505" s="295" t="s">
        <v>44</v>
      </c>
      <c r="I3505" s="298">
        <v>2</v>
      </c>
      <c r="J3505" s="298">
        <v>0</v>
      </c>
      <c r="K3505" s="297">
        <v>11.15</v>
      </c>
      <c r="L3505" s="297">
        <v>22.3</v>
      </c>
      <c r="O3505" s="40"/>
      <c r="P3505" s="40"/>
      <c r="Q3505" s="40"/>
      <c r="R3505" s="40"/>
      <c r="S3505" s="40"/>
      <c r="T3505" s="40"/>
      <c r="U3505" s="40"/>
      <c r="V3505" s="40"/>
      <c r="W3505" s="40"/>
      <c r="X3505" s="40"/>
      <c r="Y3505" s="40"/>
    </row>
    <row r="3506" spans="1:25" ht="15" customHeight="1" x14ac:dyDescent="0.2">
      <c r="A3506" s="40"/>
      <c r="B3506" s="275"/>
      <c r="C3506" s="275"/>
      <c r="D3506" s="275"/>
      <c r="E3506" s="275"/>
      <c r="F3506" s="275"/>
      <c r="G3506" s="275" t="s">
        <v>331</v>
      </c>
      <c r="H3506" s="302">
        <v>39.57</v>
      </c>
      <c r="I3506" s="275" t="s">
        <v>332</v>
      </c>
      <c r="J3506" s="302">
        <v>0</v>
      </c>
      <c r="K3506" s="275" t="s">
        <v>333</v>
      </c>
      <c r="L3506" s="302">
        <v>39.57</v>
      </c>
      <c r="O3506" s="40"/>
      <c r="P3506" s="40"/>
      <c r="Q3506" s="40"/>
      <c r="R3506" s="40"/>
      <c r="S3506" s="40"/>
      <c r="T3506" s="40"/>
      <c r="U3506" s="40"/>
      <c r="V3506" s="40"/>
      <c r="W3506" s="40"/>
      <c r="X3506" s="40"/>
      <c r="Y3506" s="40"/>
    </row>
    <row r="3507" spans="1:25" ht="15" customHeight="1" thickBot="1" x14ac:dyDescent="0.25">
      <c r="A3507" s="40"/>
      <c r="B3507" s="275"/>
      <c r="C3507" s="275"/>
      <c r="D3507" s="275"/>
      <c r="E3507" s="275"/>
      <c r="F3507" s="275"/>
      <c r="G3507" s="275" t="s">
        <v>334</v>
      </c>
      <c r="H3507" s="302">
        <v>18.66</v>
      </c>
      <c r="I3507" s="409"/>
      <c r="J3507" s="409" t="s">
        <v>335</v>
      </c>
      <c r="K3507" s="275"/>
      <c r="L3507" s="302">
        <v>108.37</v>
      </c>
      <c r="O3507" s="40"/>
      <c r="P3507" s="40"/>
      <c r="Q3507" s="40"/>
      <c r="R3507" s="40"/>
      <c r="S3507" s="40"/>
      <c r="T3507" s="40"/>
      <c r="U3507" s="40"/>
      <c r="V3507" s="40"/>
      <c r="W3507" s="40"/>
      <c r="X3507" s="40"/>
      <c r="Y3507" s="40"/>
    </row>
    <row r="3508" spans="1:25" ht="15" customHeight="1" thickTop="1" x14ac:dyDescent="0.2">
      <c r="A3508" s="40"/>
      <c r="B3508" s="289"/>
      <c r="C3508" s="289"/>
      <c r="D3508" s="289"/>
      <c r="E3508" s="289"/>
      <c r="F3508" s="289"/>
      <c r="G3508" s="289"/>
      <c r="H3508" s="289"/>
      <c r="I3508" s="289"/>
      <c r="J3508" s="289"/>
      <c r="K3508" s="289"/>
      <c r="L3508" s="289"/>
      <c r="O3508" s="40"/>
      <c r="P3508" s="40"/>
      <c r="Q3508" s="40"/>
      <c r="R3508" s="40"/>
      <c r="S3508" s="40"/>
      <c r="T3508" s="40"/>
      <c r="U3508" s="40"/>
      <c r="V3508" s="40"/>
      <c r="W3508" s="40"/>
      <c r="X3508" s="40"/>
      <c r="Y3508" s="40"/>
    </row>
    <row r="3509" spans="1:25" ht="15" customHeight="1" x14ac:dyDescent="0.2">
      <c r="A3509" s="40"/>
      <c r="B3509" s="276" t="s">
        <v>2326</v>
      </c>
      <c r="C3509" s="277" t="s">
        <v>28</v>
      </c>
      <c r="D3509" s="276" t="s">
        <v>29</v>
      </c>
      <c r="E3509" s="276" t="s">
        <v>30</v>
      </c>
      <c r="F3509" s="405" t="s">
        <v>318</v>
      </c>
      <c r="G3509" s="405"/>
      <c r="H3509" s="284" t="s">
        <v>31</v>
      </c>
      <c r="I3509" s="277" t="s">
        <v>32</v>
      </c>
      <c r="J3509" s="277" t="s">
        <v>2407</v>
      </c>
      <c r="K3509" s="277" t="s">
        <v>33</v>
      </c>
      <c r="L3509" s="277" t="s">
        <v>35</v>
      </c>
      <c r="O3509" s="40"/>
      <c r="P3509" s="40"/>
      <c r="Q3509" s="40"/>
      <c r="R3509" s="40"/>
      <c r="S3509" s="40"/>
      <c r="T3509" s="40"/>
      <c r="U3509" s="40"/>
      <c r="V3509" s="40"/>
      <c r="W3509" s="40"/>
      <c r="X3509" s="40"/>
      <c r="Y3509" s="40"/>
    </row>
    <row r="3510" spans="1:25" ht="15" customHeight="1" x14ac:dyDescent="0.2">
      <c r="A3510" s="40"/>
      <c r="B3510" s="273" t="s">
        <v>319</v>
      </c>
      <c r="C3510" s="286" t="s">
        <v>3325</v>
      </c>
      <c r="D3510" s="273" t="s">
        <v>40</v>
      </c>
      <c r="E3510" s="273" t="s">
        <v>3326</v>
      </c>
      <c r="F3510" s="403" t="s">
        <v>338</v>
      </c>
      <c r="G3510" s="403"/>
      <c r="H3510" s="285" t="s">
        <v>44</v>
      </c>
      <c r="I3510" s="288">
        <v>1</v>
      </c>
      <c r="J3510" s="287"/>
      <c r="K3510" s="287">
        <v>62.76</v>
      </c>
      <c r="L3510" s="287">
        <v>62.76</v>
      </c>
      <c r="O3510" s="40"/>
      <c r="P3510" s="40"/>
      <c r="Q3510" s="40"/>
      <c r="R3510" s="40"/>
      <c r="S3510" s="40"/>
      <c r="T3510" s="40"/>
      <c r="U3510" s="40"/>
      <c r="V3510" s="40"/>
      <c r="W3510" s="40"/>
      <c r="X3510" s="40"/>
      <c r="Y3510" s="40"/>
    </row>
    <row r="3511" spans="1:25" ht="15" customHeight="1" x14ac:dyDescent="0.2">
      <c r="A3511" s="40"/>
      <c r="B3511" s="278" t="s">
        <v>321</v>
      </c>
      <c r="C3511" s="291" t="s">
        <v>397</v>
      </c>
      <c r="D3511" s="278" t="s">
        <v>40</v>
      </c>
      <c r="E3511" s="278" t="s">
        <v>398</v>
      </c>
      <c r="F3511" s="407" t="s">
        <v>324</v>
      </c>
      <c r="G3511" s="407"/>
      <c r="H3511" s="290" t="s">
        <v>325</v>
      </c>
      <c r="I3511" s="294">
        <v>0.65600000000000003</v>
      </c>
      <c r="J3511" s="294">
        <v>0</v>
      </c>
      <c r="K3511" s="292">
        <v>29.9</v>
      </c>
      <c r="L3511" s="292">
        <v>19.61</v>
      </c>
      <c r="O3511" s="40"/>
      <c r="P3511" s="40"/>
      <c r="Q3511" s="40"/>
      <c r="R3511" s="40"/>
      <c r="S3511" s="40"/>
      <c r="T3511" s="40"/>
      <c r="U3511" s="40"/>
      <c r="V3511" s="40"/>
      <c r="W3511" s="40"/>
      <c r="X3511" s="40"/>
      <c r="Y3511" s="40"/>
    </row>
    <row r="3512" spans="1:25" ht="15" customHeight="1" x14ac:dyDescent="0.2">
      <c r="A3512" s="40"/>
      <c r="B3512" s="278" t="s">
        <v>321</v>
      </c>
      <c r="C3512" s="291" t="s">
        <v>395</v>
      </c>
      <c r="D3512" s="278" t="s">
        <v>40</v>
      </c>
      <c r="E3512" s="278" t="s">
        <v>396</v>
      </c>
      <c r="F3512" s="407" t="s">
        <v>324</v>
      </c>
      <c r="G3512" s="407"/>
      <c r="H3512" s="290" t="s">
        <v>325</v>
      </c>
      <c r="I3512" s="294">
        <v>0.65600000000000003</v>
      </c>
      <c r="J3512" s="294">
        <v>0</v>
      </c>
      <c r="K3512" s="292">
        <v>24.84</v>
      </c>
      <c r="L3512" s="292">
        <v>16.29</v>
      </c>
      <c r="O3512" s="40"/>
      <c r="P3512" s="40"/>
      <c r="Q3512" s="40"/>
      <c r="R3512" s="40"/>
      <c r="S3512" s="40"/>
      <c r="T3512" s="40"/>
      <c r="U3512" s="40"/>
      <c r="V3512" s="40"/>
      <c r="W3512" s="40"/>
      <c r="X3512" s="40"/>
      <c r="Y3512" s="40"/>
    </row>
    <row r="3513" spans="1:25" ht="15" customHeight="1" x14ac:dyDescent="0.2">
      <c r="A3513" s="40"/>
      <c r="B3513" s="274" t="s">
        <v>347</v>
      </c>
      <c r="C3513" s="296" t="s">
        <v>760</v>
      </c>
      <c r="D3513" s="274" t="s">
        <v>40</v>
      </c>
      <c r="E3513" s="274" t="s">
        <v>761</v>
      </c>
      <c r="F3513" s="404" t="s">
        <v>348</v>
      </c>
      <c r="G3513" s="404"/>
      <c r="H3513" s="295" t="s">
        <v>44</v>
      </c>
      <c r="I3513" s="298">
        <v>2</v>
      </c>
      <c r="J3513" s="298">
        <v>0</v>
      </c>
      <c r="K3513" s="297">
        <v>8.56</v>
      </c>
      <c r="L3513" s="297">
        <v>17.12</v>
      </c>
      <c r="O3513" s="40"/>
      <c r="P3513" s="40"/>
      <c r="Q3513" s="40"/>
      <c r="R3513" s="40"/>
      <c r="S3513" s="40"/>
      <c r="T3513" s="40"/>
      <c r="U3513" s="40"/>
      <c r="V3513" s="40"/>
      <c r="W3513" s="40"/>
      <c r="X3513" s="40"/>
      <c r="Y3513" s="40"/>
    </row>
    <row r="3514" spans="1:25" ht="15" customHeight="1" x14ac:dyDescent="0.2">
      <c r="A3514" s="40"/>
      <c r="B3514" s="274" t="s">
        <v>347</v>
      </c>
      <c r="C3514" s="296" t="s">
        <v>1238</v>
      </c>
      <c r="D3514" s="274" t="s">
        <v>40</v>
      </c>
      <c r="E3514" s="274" t="s">
        <v>4054</v>
      </c>
      <c r="F3514" s="404" t="s">
        <v>348</v>
      </c>
      <c r="G3514" s="404"/>
      <c r="H3514" s="295" t="s">
        <v>44</v>
      </c>
      <c r="I3514" s="298">
        <v>1</v>
      </c>
      <c r="J3514" s="298">
        <v>0</v>
      </c>
      <c r="K3514" s="297">
        <v>9.74</v>
      </c>
      <c r="L3514" s="297">
        <v>9.74</v>
      </c>
      <c r="O3514" s="40"/>
      <c r="P3514" s="40"/>
      <c r="Q3514" s="40"/>
      <c r="R3514" s="40"/>
      <c r="S3514" s="40"/>
      <c r="T3514" s="40"/>
      <c r="U3514" s="40"/>
      <c r="V3514" s="40"/>
      <c r="W3514" s="40"/>
      <c r="X3514" s="40"/>
      <c r="Y3514" s="40"/>
    </row>
    <row r="3515" spans="1:25" ht="15" customHeight="1" x14ac:dyDescent="0.2">
      <c r="A3515" s="40"/>
      <c r="B3515" s="275"/>
      <c r="C3515" s="275"/>
      <c r="D3515" s="275"/>
      <c r="E3515" s="275"/>
      <c r="F3515" s="275"/>
      <c r="G3515" s="275" t="s">
        <v>331</v>
      </c>
      <c r="H3515" s="302">
        <v>28.24</v>
      </c>
      <c r="I3515" s="275" t="s">
        <v>332</v>
      </c>
      <c r="J3515" s="302">
        <v>0</v>
      </c>
      <c r="K3515" s="275" t="s">
        <v>333</v>
      </c>
      <c r="L3515" s="302">
        <v>28.24</v>
      </c>
      <c r="O3515" s="40"/>
      <c r="P3515" s="40"/>
      <c r="Q3515" s="40"/>
      <c r="R3515" s="40"/>
      <c r="S3515" s="40"/>
      <c r="T3515" s="40"/>
      <c r="U3515" s="40"/>
      <c r="V3515" s="40"/>
      <c r="W3515" s="40"/>
      <c r="X3515" s="40"/>
      <c r="Y3515" s="40"/>
    </row>
    <row r="3516" spans="1:25" ht="15" customHeight="1" thickBot="1" x14ac:dyDescent="0.25">
      <c r="A3516" s="40"/>
      <c r="B3516" s="275"/>
      <c r="C3516" s="275"/>
      <c r="D3516" s="275"/>
      <c r="E3516" s="275"/>
      <c r="F3516" s="275"/>
      <c r="G3516" s="275" t="s">
        <v>334</v>
      </c>
      <c r="H3516" s="302">
        <v>13.06</v>
      </c>
      <c r="I3516" s="409"/>
      <c r="J3516" s="409" t="s">
        <v>335</v>
      </c>
      <c r="K3516" s="275"/>
      <c r="L3516" s="302">
        <v>75.819999999999993</v>
      </c>
      <c r="O3516" s="40"/>
      <c r="P3516" s="40"/>
      <c r="Q3516" s="40"/>
      <c r="R3516" s="40"/>
      <c r="S3516" s="40"/>
      <c r="T3516" s="40"/>
      <c r="U3516" s="40"/>
      <c r="V3516" s="40"/>
      <c r="W3516" s="40"/>
      <c r="X3516" s="40"/>
      <c r="Y3516" s="40"/>
    </row>
    <row r="3517" spans="1:25" ht="15" customHeight="1" thickTop="1" x14ac:dyDescent="0.2">
      <c r="A3517" s="40"/>
      <c r="B3517" s="289"/>
      <c r="C3517" s="289"/>
      <c r="D3517" s="289"/>
      <c r="E3517" s="289"/>
      <c r="F3517" s="289"/>
      <c r="G3517" s="289"/>
      <c r="H3517" s="289"/>
      <c r="I3517" s="289"/>
      <c r="J3517" s="289"/>
      <c r="K3517" s="289"/>
      <c r="L3517" s="289"/>
      <c r="O3517" s="40"/>
      <c r="P3517" s="40"/>
      <c r="Q3517" s="40"/>
      <c r="R3517" s="40"/>
      <c r="S3517" s="40"/>
      <c r="T3517" s="40"/>
      <c r="U3517" s="40"/>
      <c r="V3517" s="40"/>
      <c r="W3517" s="40"/>
      <c r="X3517" s="40"/>
      <c r="Y3517" s="40"/>
    </row>
    <row r="3518" spans="1:25" ht="15" customHeight="1" x14ac:dyDescent="0.2">
      <c r="A3518" s="40"/>
      <c r="B3518" s="276" t="s">
        <v>2328</v>
      </c>
      <c r="C3518" s="277" t="s">
        <v>28</v>
      </c>
      <c r="D3518" s="276" t="s">
        <v>29</v>
      </c>
      <c r="E3518" s="276" t="s">
        <v>30</v>
      </c>
      <c r="F3518" s="405" t="s">
        <v>318</v>
      </c>
      <c r="G3518" s="405"/>
      <c r="H3518" s="284" t="s">
        <v>31</v>
      </c>
      <c r="I3518" s="277" t="s">
        <v>32</v>
      </c>
      <c r="J3518" s="277" t="s">
        <v>2407</v>
      </c>
      <c r="K3518" s="277" t="s">
        <v>33</v>
      </c>
      <c r="L3518" s="277" t="s">
        <v>35</v>
      </c>
      <c r="O3518" s="40"/>
      <c r="P3518" s="40"/>
      <c r="Q3518" s="40"/>
      <c r="R3518" s="40"/>
      <c r="S3518" s="40"/>
      <c r="T3518" s="40"/>
      <c r="U3518" s="40"/>
      <c r="V3518" s="40"/>
      <c r="W3518" s="40"/>
      <c r="X3518" s="40"/>
      <c r="Y3518" s="40"/>
    </row>
    <row r="3519" spans="1:25" ht="15" customHeight="1" x14ac:dyDescent="0.2">
      <c r="A3519" s="40"/>
      <c r="B3519" s="273" t="s">
        <v>319</v>
      </c>
      <c r="C3519" s="286" t="s">
        <v>1615</v>
      </c>
      <c r="D3519" s="273" t="s">
        <v>40</v>
      </c>
      <c r="E3519" s="273" t="s">
        <v>1616</v>
      </c>
      <c r="F3519" s="403" t="s">
        <v>338</v>
      </c>
      <c r="G3519" s="403"/>
      <c r="H3519" s="285" t="s">
        <v>44</v>
      </c>
      <c r="I3519" s="288">
        <v>1</v>
      </c>
      <c r="J3519" s="287"/>
      <c r="K3519" s="287">
        <v>50.78</v>
      </c>
      <c r="L3519" s="287">
        <v>50.78</v>
      </c>
      <c r="O3519" s="40"/>
      <c r="P3519" s="40"/>
      <c r="Q3519" s="40"/>
      <c r="R3519" s="40"/>
      <c r="S3519" s="40"/>
      <c r="T3519" s="40"/>
      <c r="U3519" s="40"/>
      <c r="V3519" s="40"/>
      <c r="W3519" s="40"/>
      <c r="X3519" s="40"/>
      <c r="Y3519" s="40"/>
    </row>
    <row r="3520" spans="1:25" ht="15" customHeight="1" x14ac:dyDescent="0.2">
      <c r="A3520" s="40"/>
      <c r="B3520" s="278" t="s">
        <v>321</v>
      </c>
      <c r="C3520" s="291" t="s">
        <v>395</v>
      </c>
      <c r="D3520" s="278" t="s">
        <v>40</v>
      </c>
      <c r="E3520" s="278" t="s">
        <v>396</v>
      </c>
      <c r="F3520" s="407" t="s">
        <v>324</v>
      </c>
      <c r="G3520" s="407"/>
      <c r="H3520" s="290" t="s">
        <v>325</v>
      </c>
      <c r="I3520" s="294">
        <v>0.57199999999999995</v>
      </c>
      <c r="J3520" s="294">
        <v>0</v>
      </c>
      <c r="K3520" s="292">
        <v>24.84</v>
      </c>
      <c r="L3520" s="292">
        <v>14.2</v>
      </c>
      <c r="O3520" s="40"/>
      <c r="P3520" s="40"/>
      <c r="Q3520" s="40"/>
      <c r="R3520" s="40"/>
      <c r="S3520" s="40"/>
      <c r="T3520" s="40"/>
      <c r="U3520" s="40"/>
      <c r="V3520" s="40"/>
      <c r="W3520" s="40"/>
      <c r="X3520" s="40"/>
      <c r="Y3520" s="40"/>
    </row>
    <row r="3521" spans="1:25" ht="15" customHeight="1" x14ac:dyDescent="0.2">
      <c r="A3521" s="40"/>
      <c r="B3521" s="278" t="s">
        <v>321</v>
      </c>
      <c r="C3521" s="291" t="s">
        <v>397</v>
      </c>
      <c r="D3521" s="278" t="s">
        <v>40</v>
      </c>
      <c r="E3521" s="278" t="s">
        <v>398</v>
      </c>
      <c r="F3521" s="407" t="s">
        <v>324</v>
      </c>
      <c r="G3521" s="407"/>
      <c r="H3521" s="290" t="s">
        <v>325</v>
      </c>
      <c r="I3521" s="294">
        <v>0.57199999999999995</v>
      </c>
      <c r="J3521" s="294">
        <v>0</v>
      </c>
      <c r="K3521" s="292">
        <v>29.9</v>
      </c>
      <c r="L3521" s="292">
        <v>17.100000000000001</v>
      </c>
      <c r="O3521" s="40"/>
      <c r="P3521" s="40"/>
      <c r="Q3521" s="40"/>
      <c r="R3521" s="40"/>
      <c r="S3521" s="40"/>
      <c r="T3521" s="40"/>
      <c r="U3521" s="40"/>
      <c r="V3521" s="40"/>
      <c r="W3521" s="40"/>
      <c r="X3521" s="40"/>
      <c r="Y3521" s="40"/>
    </row>
    <row r="3522" spans="1:25" ht="15" customHeight="1" x14ac:dyDescent="0.2">
      <c r="A3522" s="40"/>
      <c r="B3522" s="274" t="s">
        <v>347</v>
      </c>
      <c r="C3522" s="296" t="s">
        <v>1238</v>
      </c>
      <c r="D3522" s="274" t="s">
        <v>40</v>
      </c>
      <c r="E3522" s="274" t="s">
        <v>4054</v>
      </c>
      <c r="F3522" s="404" t="s">
        <v>348</v>
      </c>
      <c r="G3522" s="404"/>
      <c r="H3522" s="295" t="s">
        <v>44</v>
      </c>
      <c r="I3522" s="298">
        <v>2</v>
      </c>
      <c r="J3522" s="298">
        <v>0</v>
      </c>
      <c r="K3522" s="297">
        <v>9.74</v>
      </c>
      <c r="L3522" s="297">
        <v>19.48</v>
      </c>
      <c r="O3522" s="40"/>
      <c r="P3522" s="40"/>
      <c r="Q3522" s="40"/>
      <c r="R3522" s="40"/>
      <c r="S3522" s="40"/>
      <c r="T3522" s="40"/>
      <c r="U3522" s="40"/>
      <c r="V3522" s="40"/>
      <c r="W3522" s="40"/>
      <c r="X3522" s="40"/>
      <c r="Y3522" s="40"/>
    </row>
    <row r="3523" spans="1:25" ht="15" customHeight="1" x14ac:dyDescent="0.2">
      <c r="A3523" s="40"/>
      <c r="B3523" s="275"/>
      <c r="C3523" s="275"/>
      <c r="D3523" s="275"/>
      <c r="E3523" s="275"/>
      <c r="F3523" s="275"/>
      <c r="G3523" s="275" t="s">
        <v>331</v>
      </c>
      <c r="H3523" s="302">
        <v>24.62</v>
      </c>
      <c r="I3523" s="275" t="s">
        <v>332</v>
      </c>
      <c r="J3523" s="302">
        <v>0</v>
      </c>
      <c r="K3523" s="275" t="s">
        <v>333</v>
      </c>
      <c r="L3523" s="302">
        <v>24.62</v>
      </c>
      <c r="O3523" s="40"/>
      <c r="P3523" s="40"/>
      <c r="Q3523" s="40"/>
      <c r="R3523" s="40"/>
      <c r="S3523" s="40"/>
      <c r="T3523" s="40"/>
      <c r="U3523" s="40"/>
      <c r="V3523" s="40"/>
      <c r="W3523" s="40"/>
      <c r="X3523" s="40"/>
      <c r="Y3523" s="40"/>
    </row>
    <row r="3524" spans="1:25" ht="15" customHeight="1" thickBot="1" x14ac:dyDescent="0.25">
      <c r="A3524" s="40"/>
      <c r="B3524" s="275"/>
      <c r="C3524" s="275"/>
      <c r="D3524" s="275"/>
      <c r="E3524" s="275"/>
      <c r="F3524" s="275"/>
      <c r="G3524" s="275" t="s">
        <v>334</v>
      </c>
      <c r="H3524" s="302">
        <v>10.56</v>
      </c>
      <c r="I3524" s="409"/>
      <c r="J3524" s="409" t="s">
        <v>335</v>
      </c>
      <c r="K3524" s="275"/>
      <c r="L3524" s="302">
        <v>61.34</v>
      </c>
      <c r="O3524" s="40"/>
      <c r="P3524" s="40"/>
      <c r="Q3524" s="40"/>
      <c r="R3524" s="40"/>
      <c r="S3524" s="40"/>
      <c r="T3524" s="40"/>
      <c r="U3524" s="40"/>
      <c r="V3524" s="40"/>
      <c r="W3524" s="40"/>
      <c r="X3524" s="40"/>
      <c r="Y3524" s="40"/>
    </row>
    <row r="3525" spans="1:25" ht="15" customHeight="1" thickTop="1" x14ac:dyDescent="0.2">
      <c r="A3525" s="40"/>
      <c r="B3525" s="289"/>
      <c r="C3525" s="289"/>
      <c r="D3525" s="289"/>
      <c r="E3525" s="289"/>
      <c r="F3525" s="289"/>
      <c r="G3525" s="289"/>
      <c r="H3525" s="289"/>
      <c r="I3525" s="289"/>
      <c r="J3525" s="289"/>
      <c r="K3525" s="289"/>
      <c r="L3525" s="289"/>
      <c r="O3525" s="40"/>
      <c r="P3525" s="40"/>
      <c r="Q3525" s="40"/>
      <c r="R3525" s="40"/>
      <c r="S3525" s="40"/>
      <c r="T3525" s="40"/>
      <c r="U3525" s="40"/>
      <c r="V3525" s="40"/>
      <c r="W3525" s="40"/>
      <c r="X3525" s="40"/>
      <c r="Y3525" s="40"/>
    </row>
    <row r="3526" spans="1:25" ht="15" customHeight="1" x14ac:dyDescent="0.2">
      <c r="A3526" s="40"/>
      <c r="B3526" s="276" t="s">
        <v>2329</v>
      </c>
      <c r="C3526" s="277" t="s">
        <v>28</v>
      </c>
      <c r="D3526" s="276" t="s">
        <v>29</v>
      </c>
      <c r="E3526" s="276" t="s">
        <v>30</v>
      </c>
      <c r="F3526" s="405" t="s">
        <v>318</v>
      </c>
      <c r="G3526" s="405"/>
      <c r="H3526" s="284" t="s">
        <v>31</v>
      </c>
      <c r="I3526" s="277" t="s">
        <v>32</v>
      </c>
      <c r="J3526" s="277" t="s">
        <v>2407</v>
      </c>
      <c r="K3526" s="277" t="s">
        <v>33</v>
      </c>
      <c r="L3526" s="277" t="s">
        <v>35</v>
      </c>
      <c r="O3526" s="40"/>
      <c r="P3526" s="40"/>
      <c r="Q3526" s="40"/>
      <c r="R3526" s="40"/>
      <c r="S3526" s="40"/>
      <c r="T3526" s="40"/>
      <c r="U3526" s="40"/>
      <c r="V3526" s="40"/>
      <c r="W3526" s="40"/>
      <c r="X3526" s="40"/>
      <c r="Y3526" s="40"/>
    </row>
    <row r="3527" spans="1:25" ht="15" customHeight="1" x14ac:dyDescent="0.2">
      <c r="A3527" s="40"/>
      <c r="B3527" s="273" t="s">
        <v>319</v>
      </c>
      <c r="C3527" s="286" t="s">
        <v>1617</v>
      </c>
      <c r="D3527" s="273" t="s">
        <v>40</v>
      </c>
      <c r="E3527" s="273" t="s">
        <v>1618</v>
      </c>
      <c r="F3527" s="403" t="s">
        <v>338</v>
      </c>
      <c r="G3527" s="403"/>
      <c r="H3527" s="285" t="s">
        <v>44</v>
      </c>
      <c r="I3527" s="288">
        <v>1</v>
      </c>
      <c r="J3527" s="287"/>
      <c r="K3527" s="287">
        <v>56.22</v>
      </c>
      <c r="L3527" s="287">
        <v>56.22</v>
      </c>
      <c r="O3527" s="40"/>
      <c r="P3527" s="40"/>
      <c r="Q3527" s="40"/>
      <c r="R3527" s="40"/>
      <c r="S3527" s="40"/>
      <c r="T3527" s="40"/>
      <c r="U3527" s="40"/>
      <c r="V3527" s="40"/>
      <c r="W3527" s="40"/>
      <c r="X3527" s="40"/>
      <c r="Y3527" s="40"/>
    </row>
    <row r="3528" spans="1:25" ht="15" customHeight="1" x14ac:dyDescent="0.2">
      <c r="A3528" s="40"/>
      <c r="B3528" s="278" t="s">
        <v>321</v>
      </c>
      <c r="C3528" s="291" t="s">
        <v>397</v>
      </c>
      <c r="D3528" s="278" t="s">
        <v>40</v>
      </c>
      <c r="E3528" s="278" t="s">
        <v>398</v>
      </c>
      <c r="F3528" s="407" t="s">
        <v>324</v>
      </c>
      <c r="G3528" s="407"/>
      <c r="H3528" s="290" t="s">
        <v>325</v>
      </c>
      <c r="I3528" s="294">
        <v>0.57199999999999995</v>
      </c>
      <c r="J3528" s="294">
        <v>0</v>
      </c>
      <c r="K3528" s="292">
        <v>29.9</v>
      </c>
      <c r="L3528" s="292">
        <v>17.100000000000001</v>
      </c>
      <c r="O3528" s="40"/>
      <c r="P3528" s="40"/>
      <c r="Q3528" s="40"/>
      <c r="R3528" s="40"/>
      <c r="S3528" s="40"/>
      <c r="T3528" s="40"/>
      <c r="U3528" s="40"/>
      <c r="V3528" s="40"/>
      <c r="W3528" s="40"/>
      <c r="X3528" s="40"/>
      <c r="Y3528" s="40"/>
    </row>
    <row r="3529" spans="1:25" ht="15" customHeight="1" x14ac:dyDescent="0.2">
      <c r="A3529" s="40"/>
      <c r="B3529" s="278" t="s">
        <v>321</v>
      </c>
      <c r="C3529" s="291" t="s">
        <v>395</v>
      </c>
      <c r="D3529" s="278" t="s">
        <v>40</v>
      </c>
      <c r="E3529" s="278" t="s">
        <v>396</v>
      </c>
      <c r="F3529" s="407" t="s">
        <v>324</v>
      </c>
      <c r="G3529" s="407"/>
      <c r="H3529" s="290" t="s">
        <v>325</v>
      </c>
      <c r="I3529" s="294">
        <v>0.57199999999999995</v>
      </c>
      <c r="J3529" s="294">
        <v>0</v>
      </c>
      <c r="K3529" s="292">
        <v>24.84</v>
      </c>
      <c r="L3529" s="292">
        <v>14.2</v>
      </c>
      <c r="O3529" s="40"/>
      <c r="P3529" s="40"/>
      <c r="Q3529" s="40"/>
      <c r="R3529" s="40"/>
      <c r="S3529" s="40"/>
      <c r="T3529" s="40"/>
      <c r="U3529" s="40"/>
      <c r="V3529" s="40"/>
      <c r="W3529" s="40"/>
      <c r="X3529" s="40"/>
      <c r="Y3529" s="40"/>
    </row>
    <row r="3530" spans="1:25" ht="15" customHeight="1" x14ac:dyDescent="0.2">
      <c r="A3530" s="40"/>
      <c r="B3530" s="274" t="s">
        <v>347</v>
      </c>
      <c r="C3530" s="296" t="s">
        <v>770</v>
      </c>
      <c r="D3530" s="274" t="s">
        <v>40</v>
      </c>
      <c r="E3530" s="274" t="s">
        <v>4055</v>
      </c>
      <c r="F3530" s="404" t="s">
        <v>348</v>
      </c>
      <c r="G3530" s="404"/>
      <c r="H3530" s="295" t="s">
        <v>44</v>
      </c>
      <c r="I3530" s="298">
        <v>2</v>
      </c>
      <c r="J3530" s="298">
        <v>0</v>
      </c>
      <c r="K3530" s="297">
        <v>12.46</v>
      </c>
      <c r="L3530" s="297">
        <v>24.92</v>
      </c>
      <c r="O3530" s="40"/>
      <c r="P3530" s="40"/>
      <c r="Q3530" s="40"/>
      <c r="R3530" s="40"/>
      <c r="S3530" s="40"/>
      <c r="T3530" s="40"/>
      <c r="U3530" s="40"/>
      <c r="V3530" s="40"/>
      <c r="W3530" s="40"/>
      <c r="X3530" s="40"/>
      <c r="Y3530" s="40"/>
    </row>
    <row r="3531" spans="1:25" ht="15" customHeight="1" x14ac:dyDescent="0.2">
      <c r="A3531" s="40"/>
      <c r="B3531" s="275"/>
      <c r="C3531" s="275"/>
      <c r="D3531" s="275"/>
      <c r="E3531" s="275"/>
      <c r="F3531" s="275"/>
      <c r="G3531" s="275" t="s">
        <v>331</v>
      </c>
      <c r="H3531" s="302">
        <v>24.62</v>
      </c>
      <c r="I3531" s="275" t="s">
        <v>332</v>
      </c>
      <c r="J3531" s="302">
        <v>0</v>
      </c>
      <c r="K3531" s="275" t="s">
        <v>333</v>
      </c>
      <c r="L3531" s="302">
        <v>24.62</v>
      </c>
      <c r="O3531" s="40"/>
      <c r="P3531" s="40"/>
      <c r="Q3531" s="40"/>
      <c r="R3531" s="40"/>
      <c r="S3531" s="40"/>
      <c r="T3531" s="40"/>
      <c r="U3531" s="40"/>
      <c r="V3531" s="40"/>
      <c r="W3531" s="40"/>
      <c r="X3531" s="40"/>
      <c r="Y3531" s="40"/>
    </row>
    <row r="3532" spans="1:25" ht="15" customHeight="1" thickBot="1" x14ac:dyDescent="0.25">
      <c r="A3532" s="40"/>
      <c r="B3532" s="275"/>
      <c r="C3532" s="275"/>
      <c r="D3532" s="275"/>
      <c r="E3532" s="275"/>
      <c r="F3532" s="275"/>
      <c r="G3532" s="275" t="s">
        <v>334</v>
      </c>
      <c r="H3532" s="302">
        <v>11.69</v>
      </c>
      <c r="I3532" s="409"/>
      <c r="J3532" s="409" t="s">
        <v>335</v>
      </c>
      <c r="K3532" s="275"/>
      <c r="L3532" s="302">
        <v>67.91</v>
      </c>
      <c r="O3532" s="40"/>
      <c r="P3532" s="40"/>
      <c r="Q3532" s="40"/>
      <c r="R3532" s="40"/>
      <c r="S3532" s="40"/>
      <c r="T3532" s="40"/>
      <c r="U3532" s="40"/>
      <c r="V3532" s="40"/>
      <c r="W3532" s="40"/>
      <c r="X3532" s="40"/>
      <c r="Y3532" s="40"/>
    </row>
    <row r="3533" spans="1:25" ht="15" customHeight="1" thickTop="1" x14ac:dyDescent="0.2">
      <c r="A3533" s="40"/>
      <c r="B3533" s="289"/>
      <c r="C3533" s="289"/>
      <c r="D3533" s="289"/>
      <c r="E3533" s="289"/>
      <c r="F3533" s="289"/>
      <c r="G3533" s="289"/>
      <c r="H3533" s="289"/>
      <c r="I3533" s="289"/>
      <c r="J3533" s="289"/>
      <c r="K3533" s="289"/>
      <c r="L3533" s="289"/>
      <c r="O3533" s="40"/>
      <c r="P3533" s="40"/>
      <c r="Q3533" s="40"/>
      <c r="R3533" s="40"/>
      <c r="S3533" s="40"/>
      <c r="T3533" s="40"/>
      <c r="U3533" s="40"/>
      <c r="V3533" s="40"/>
      <c r="W3533" s="40"/>
      <c r="X3533" s="40"/>
      <c r="Y3533" s="40"/>
    </row>
    <row r="3534" spans="1:25" ht="15" customHeight="1" x14ac:dyDescent="0.2">
      <c r="A3534" s="40"/>
      <c r="B3534" s="276" t="s">
        <v>2330</v>
      </c>
      <c r="C3534" s="277" t="s">
        <v>28</v>
      </c>
      <c r="D3534" s="276" t="s">
        <v>29</v>
      </c>
      <c r="E3534" s="276" t="s">
        <v>30</v>
      </c>
      <c r="F3534" s="405" t="s">
        <v>318</v>
      </c>
      <c r="G3534" s="405"/>
      <c r="H3534" s="284" t="s">
        <v>31</v>
      </c>
      <c r="I3534" s="277" t="s">
        <v>32</v>
      </c>
      <c r="J3534" s="277" t="s">
        <v>2407</v>
      </c>
      <c r="K3534" s="277" t="s">
        <v>33</v>
      </c>
      <c r="L3534" s="277" t="s">
        <v>35</v>
      </c>
      <c r="O3534" s="40"/>
      <c r="P3534" s="40"/>
      <c r="Q3534" s="40"/>
      <c r="R3534" s="40"/>
      <c r="S3534" s="40"/>
      <c r="T3534" s="40"/>
      <c r="U3534" s="40"/>
      <c r="V3534" s="40"/>
      <c r="W3534" s="40"/>
      <c r="X3534" s="40"/>
      <c r="Y3534" s="40"/>
    </row>
    <row r="3535" spans="1:25" ht="15" customHeight="1" x14ac:dyDescent="0.2">
      <c r="A3535" s="40"/>
      <c r="B3535" s="273" t="s">
        <v>319</v>
      </c>
      <c r="C3535" s="286" t="s">
        <v>1619</v>
      </c>
      <c r="D3535" s="273" t="s">
        <v>40</v>
      </c>
      <c r="E3535" s="273" t="s">
        <v>1620</v>
      </c>
      <c r="F3535" s="403" t="s">
        <v>338</v>
      </c>
      <c r="G3535" s="403"/>
      <c r="H3535" s="285" t="s">
        <v>44</v>
      </c>
      <c r="I3535" s="288">
        <v>1</v>
      </c>
      <c r="J3535" s="287"/>
      <c r="K3535" s="287">
        <v>27.08</v>
      </c>
      <c r="L3535" s="287">
        <v>27.08</v>
      </c>
      <c r="O3535" s="40"/>
      <c r="P3535" s="40"/>
      <c r="Q3535" s="40"/>
      <c r="R3535" s="40"/>
      <c r="S3535" s="40"/>
      <c r="T3535" s="40"/>
      <c r="U3535" s="40"/>
      <c r="V3535" s="40"/>
      <c r="W3535" s="40"/>
      <c r="X3535" s="40"/>
      <c r="Y3535" s="40"/>
    </row>
    <row r="3536" spans="1:25" ht="15" customHeight="1" x14ac:dyDescent="0.2">
      <c r="A3536" s="40"/>
      <c r="B3536" s="278" t="s">
        <v>321</v>
      </c>
      <c r="C3536" s="291" t="s">
        <v>397</v>
      </c>
      <c r="D3536" s="278" t="s">
        <v>40</v>
      </c>
      <c r="E3536" s="278" t="s">
        <v>398</v>
      </c>
      <c r="F3536" s="407" t="s">
        <v>324</v>
      </c>
      <c r="G3536" s="407"/>
      <c r="H3536" s="290" t="s">
        <v>325</v>
      </c>
      <c r="I3536" s="294">
        <v>0.317</v>
      </c>
      <c r="J3536" s="294">
        <v>0</v>
      </c>
      <c r="K3536" s="292">
        <v>29.9</v>
      </c>
      <c r="L3536" s="292">
        <v>9.4700000000000006</v>
      </c>
      <c r="O3536" s="40"/>
      <c r="P3536" s="40"/>
      <c r="Q3536" s="40"/>
      <c r="R3536" s="40"/>
      <c r="S3536" s="40"/>
      <c r="T3536" s="40"/>
      <c r="U3536" s="40"/>
      <c r="V3536" s="40"/>
      <c r="W3536" s="40"/>
      <c r="X3536" s="40"/>
      <c r="Y3536" s="40"/>
    </row>
    <row r="3537" spans="1:25" ht="15" customHeight="1" x14ac:dyDescent="0.2">
      <c r="A3537" s="40"/>
      <c r="B3537" s="278" t="s">
        <v>321</v>
      </c>
      <c r="C3537" s="291" t="s">
        <v>395</v>
      </c>
      <c r="D3537" s="278" t="s">
        <v>40</v>
      </c>
      <c r="E3537" s="278" t="s">
        <v>396</v>
      </c>
      <c r="F3537" s="407" t="s">
        <v>324</v>
      </c>
      <c r="G3537" s="407"/>
      <c r="H3537" s="290" t="s">
        <v>325</v>
      </c>
      <c r="I3537" s="294">
        <v>0.317</v>
      </c>
      <c r="J3537" s="294">
        <v>0</v>
      </c>
      <c r="K3537" s="292">
        <v>24.84</v>
      </c>
      <c r="L3537" s="292">
        <v>7.87</v>
      </c>
      <c r="O3537" s="40"/>
      <c r="P3537" s="40"/>
      <c r="Q3537" s="40"/>
      <c r="R3537" s="40"/>
      <c r="S3537" s="40"/>
      <c r="T3537" s="40"/>
      <c r="U3537" s="40"/>
      <c r="V3537" s="40"/>
      <c r="W3537" s="40"/>
      <c r="X3537" s="40"/>
      <c r="Y3537" s="40"/>
    </row>
    <row r="3538" spans="1:25" ht="15" customHeight="1" x14ac:dyDescent="0.2">
      <c r="A3538" s="40"/>
      <c r="B3538" s="274" t="s">
        <v>347</v>
      </c>
      <c r="C3538" s="296" t="s">
        <v>1238</v>
      </c>
      <c r="D3538" s="274" t="s">
        <v>40</v>
      </c>
      <c r="E3538" s="274" t="s">
        <v>4054</v>
      </c>
      <c r="F3538" s="404" t="s">
        <v>348</v>
      </c>
      <c r="G3538" s="404"/>
      <c r="H3538" s="295" t="s">
        <v>44</v>
      </c>
      <c r="I3538" s="298">
        <v>1</v>
      </c>
      <c r="J3538" s="298">
        <v>0</v>
      </c>
      <c r="K3538" s="297">
        <v>9.74</v>
      </c>
      <c r="L3538" s="297">
        <v>9.74</v>
      </c>
      <c r="O3538" s="40"/>
      <c r="P3538" s="40"/>
      <c r="Q3538" s="40"/>
      <c r="R3538" s="40"/>
      <c r="S3538" s="40"/>
      <c r="T3538" s="40"/>
      <c r="U3538" s="40"/>
      <c r="V3538" s="40"/>
      <c r="W3538" s="40"/>
      <c r="X3538" s="40"/>
      <c r="Y3538" s="40"/>
    </row>
    <row r="3539" spans="1:25" ht="15" customHeight="1" x14ac:dyDescent="0.2">
      <c r="A3539" s="40"/>
      <c r="B3539" s="275"/>
      <c r="C3539" s="275"/>
      <c r="D3539" s="275"/>
      <c r="E3539" s="275"/>
      <c r="F3539" s="275"/>
      <c r="G3539" s="275" t="s">
        <v>331</v>
      </c>
      <c r="H3539" s="302">
        <v>13.64</v>
      </c>
      <c r="I3539" s="275" t="s">
        <v>332</v>
      </c>
      <c r="J3539" s="302">
        <v>0</v>
      </c>
      <c r="K3539" s="275" t="s">
        <v>333</v>
      </c>
      <c r="L3539" s="302">
        <v>13.64</v>
      </c>
      <c r="O3539" s="40"/>
      <c r="P3539" s="40"/>
      <c r="Q3539" s="40"/>
      <c r="R3539" s="40"/>
      <c r="S3539" s="40"/>
      <c r="T3539" s="40"/>
      <c r="U3539" s="40"/>
      <c r="V3539" s="40"/>
      <c r="W3539" s="40"/>
      <c r="X3539" s="40"/>
      <c r="Y3539" s="40"/>
    </row>
    <row r="3540" spans="1:25" ht="15" customHeight="1" thickBot="1" x14ac:dyDescent="0.25">
      <c r="A3540" s="40"/>
      <c r="B3540" s="275"/>
      <c r="C3540" s="275"/>
      <c r="D3540" s="275"/>
      <c r="E3540" s="275"/>
      <c r="F3540" s="275"/>
      <c r="G3540" s="275" t="s">
        <v>334</v>
      </c>
      <c r="H3540" s="302">
        <v>5.63</v>
      </c>
      <c r="I3540" s="409"/>
      <c r="J3540" s="409" t="s">
        <v>335</v>
      </c>
      <c r="K3540" s="275"/>
      <c r="L3540" s="302">
        <v>32.71</v>
      </c>
      <c r="O3540" s="40"/>
      <c r="P3540" s="40"/>
      <c r="Q3540" s="40"/>
      <c r="R3540" s="40"/>
      <c r="S3540" s="40"/>
      <c r="T3540" s="40"/>
      <c r="U3540" s="40"/>
      <c r="V3540" s="40"/>
      <c r="W3540" s="40"/>
      <c r="X3540" s="40"/>
      <c r="Y3540" s="40"/>
    </row>
    <row r="3541" spans="1:25" ht="15" customHeight="1" thickTop="1" x14ac:dyDescent="0.2">
      <c r="A3541" s="40"/>
      <c r="B3541" s="289"/>
      <c r="C3541" s="289"/>
      <c r="D3541" s="289"/>
      <c r="E3541" s="289"/>
      <c r="F3541" s="289"/>
      <c r="G3541" s="289"/>
      <c r="H3541" s="289"/>
      <c r="I3541" s="289"/>
      <c r="J3541" s="289"/>
      <c r="K3541" s="289"/>
      <c r="L3541" s="289"/>
      <c r="O3541" s="40"/>
      <c r="P3541" s="40"/>
      <c r="Q3541" s="40"/>
      <c r="R3541" s="40"/>
      <c r="S3541" s="40"/>
      <c r="T3541" s="40"/>
      <c r="U3541" s="40"/>
      <c r="V3541" s="40"/>
      <c r="W3541" s="40"/>
      <c r="X3541" s="40"/>
      <c r="Y3541" s="40"/>
    </row>
    <row r="3542" spans="1:25" ht="15" customHeight="1" x14ac:dyDescent="0.2">
      <c r="A3542" s="40"/>
      <c r="B3542" s="276" t="s">
        <v>2903</v>
      </c>
      <c r="C3542" s="277" t="s">
        <v>28</v>
      </c>
      <c r="D3542" s="276" t="s">
        <v>29</v>
      </c>
      <c r="E3542" s="276" t="s">
        <v>30</v>
      </c>
      <c r="F3542" s="405" t="s">
        <v>318</v>
      </c>
      <c r="G3542" s="405"/>
      <c r="H3542" s="284" t="s">
        <v>31</v>
      </c>
      <c r="I3542" s="277" t="s">
        <v>32</v>
      </c>
      <c r="J3542" s="277" t="s">
        <v>2407</v>
      </c>
      <c r="K3542" s="277" t="s">
        <v>33</v>
      </c>
      <c r="L3542" s="277" t="s">
        <v>35</v>
      </c>
      <c r="O3542" s="40"/>
      <c r="P3542" s="40"/>
      <c r="Q3542" s="40"/>
      <c r="R3542" s="40"/>
      <c r="S3542" s="40"/>
      <c r="T3542" s="40"/>
      <c r="U3542" s="40"/>
      <c r="V3542" s="40"/>
      <c r="W3542" s="40"/>
      <c r="X3542" s="40"/>
      <c r="Y3542" s="40"/>
    </row>
    <row r="3543" spans="1:25" ht="15" customHeight="1" x14ac:dyDescent="0.2">
      <c r="A3543" s="40"/>
      <c r="B3543" s="273" t="s">
        <v>319</v>
      </c>
      <c r="C3543" s="286" t="s">
        <v>1621</v>
      </c>
      <c r="D3543" s="273" t="s">
        <v>40</v>
      </c>
      <c r="E3543" s="273" t="s">
        <v>1622</v>
      </c>
      <c r="F3543" s="403" t="s">
        <v>338</v>
      </c>
      <c r="G3543" s="403"/>
      <c r="H3543" s="285" t="s">
        <v>44</v>
      </c>
      <c r="I3543" s="288">
        <v>1</v>
      </c>
      <c r="J3543" s="287"/>
      <c r="K3543" s="287">
        <v>29.8</v>
      </c>
      <c r="L3543" s="287">
        <v>29.8</v>
      </c>
      <c r="O3543" s="40"/>
      <c r="P3543" s="40"/>
      <c r="Q3543" s="40"/>
      <c r="R3543" s="40"/>
      <c r="S3543" s="40"/>
      <c r="T3543" s="40"/>
      <c r="U3543" s="40"/>
      <c r="V3543" s="40"/>
      <c r="W3543" s="40"/>
      <c r="X3543" s="40"/>
      <c r="Y3543" s="40"/>
    </row>
    <row r="3544" spans="1:25" ht="15" customHeight="1" x14ac:dyDescent="0.2">
      <c r="A3544" s="40"/>
      <c r="B3544" s="278" t="s">
        <v>321</v>
      </c>
      <c r="C3544" s="291" t="s">
        <v>397</v>
      </c>
      <c r="D3544" s="278" t="s">
        <v>40</v>
      </c>
      <c r="E3544" s="278" t="s">
        <v>398</v>
      </c>
      <c r="F3544" s="407" t="s">
        <v>324</v>
      </c>
      <c r="G3544" s="407"/>
      <c r="H3544" s="290" t="s">
        <v>325</v>
      </c>
      <c r="I3544" s="294">
        <v>0.317</v>
      </c>
      <c r="J3544" s="294">
        <v>0</v>
      </c>
      <c r="K3544" s="292">
        <v>29.9</v>
      </c>
      <c r="L3544" s="292">
        <v>9.4700000000000006</v>
      </c>
      <c r="O3544" s="40"/>
      <c r="P3544" s="40"/>
      <c r="Q3544" s="40"/>
      <c r="R3544" s="40"/>
      <c r="S3544" s="40"/>
      <c r="T3544" s="40"/>
      <c r="U3544" s="40"/>
      <c r="V3544" s="40"/>
      <c r="W3544" s="40"/>
      <c r="X3544" s="40"/>
      <c r="Y3544" s="40"/>
    </row>
    <row r="3545" spans="1:25" ht="15" customHeight="1" x14ac:dyDescent="0.2">
      <c r="A3545" s="40"/>
      <c r="B3545" s="278" t="s">
        <v>321</v>
      </c>
      <c r="C3545" s="291" t="s">
        <v>395</v>
      </c>
      <c r="D3545" s="278" t="s">
        <v>40</v>
      </c>
      <c r="E3545" s="278" t="s">
        <v>396</v>
      </c>
      <c r="F3545" s="407" t="s">
        <v>324</v>
      </c>
      <c r="G3545" s="407"/>
      <c r="H3545" s="290" t="s">
        <v>325</v>
      </c>
      <c r="I3545" s="294">
        <v>0.317</v>
      </c>
      <c r="J3545" s="294">
        <v>0</v>
      </c>
      <c r="K3545" s="292">
        <v>24.84</v>
      </c>
      <c r="L3545" s="292">
        <v>7.87</v>
      </c>
      <c r="O3545" s="40"/>
      <c r="P3545" s="40"/>
      <c r="Q3545" s="40"/>
      <c r="R3545" s="40"/>
      <c r="S3545" s="40"/>
      <c r="T3545" s="40"/>
      <c r="U3545" s="40"/>
      <c r="V3545" s="40"/>
      <c r="W3545" s="40"/>
      <c r="X3545" s="40"/>
      <c r="Y3545" s="40"/>
    </row>
    <row r="3546" spans="1:25" ht="15" customHeight="1" x14ac:dyDescent="0.2">
      <c r="A3546" s="40"/>
      <c r="B3546" s="274" t="s">
        <v>347</v>
      </c>
      <c r="C3546" s="296" t="s">
        <v>770</v>
      </c>
      <c r="D3546" s="274" t="s">
        <v>40</v>
      </c>
      <c r="E3546" s="274" t="s">
        <v>4055</v>
      </c>
      <c r="F3546" s="404" t="s">
        <v>348</v>
      </c>
      <c r="G3546" s="404"/>
      <c r="H3546" s="295" t="s">
        <v>44</v>
      </c>
      <c r="I3546" s="298">
        <v>1</v>
      </c>
      <c r="J3546" s="298">
        <v>0</v>
      </c>
      <c r="K3546" s="297">
        <v>12.46</v>
      </c>
      <c r="L3546" s="297">
        <v>12.46</v>
      </c>
      <c r="O3546" s="40"/>
      <c r="P3546" s="40"/>
      <c r="Q3546" s="40"/>
      <c r="R3546" s="40"/>
      <c r="S3546" s="40"/>
      <c r="T3546" s="40"/>
      <c r="U3546" s="40"/>
      <c r="V3546" s="40"/>
      <c r="W3546" s="40"/>
      <c r="X3546" s="40"/>
      <c r="Y3546" s="40"/>
    </row>
    <row r="3547" spans="1:25" ht="15" customHeight="1" x14ac:dyDescent="0.2">
      <c r="A3547" s="40"/>
      <c r="B3547" s="275"/>
      <c r="C3547" s="275"/>
      <c r="D3547" s="275"/>
      <c r="E3547" s="275"/>
      <c r="F3547" s="275"/>
      <c r="G3547" s="275" t="s">
        <v>331</v>
      </c>
      <c r="H3547" s="302">
        <v>13.64</v>
      </c>
      <c r="I3547" s="275" t="s">
        <v>332</v>
      </c>
      <c r="J3547" s="302">
        <v>0</v>
      </c>
      <c r="K3547" s="275" t="s">
        <v>333</v>
      </c>
      <c r="L3547" s="302">
        <v>13.64</v>
      </c>
      <c r="O3547" s="40"/>
      <c r="P3547" s="40"/>
      <c r="Q3547" s="40"/>
      <c r="R3547" s="40"/>
      <c r="S3547" s="40"/>
      <c r="T3547" s="40"/>
      <c r="U3547" s="40"/>
      <c r="V3547" s="40"/>
      <c r="W3547" s="40"/>
      <c r="X3547" s="40"/>
      <c r="Y3547" s="40"/>
    </row>
    <row r="3548" spans="1:25" ht="15" customHeight="1" thickBot="1" x14ac:dyDescent="0.25">
      <c r="A3548" s="40"/>
      <c r="B3548" s="275"/>
      <c r="C3548" s="275"/>
      <c r="D3548" s="275"/>
      <c r="E3548" s="275"/>
      <c r="F3548" s="275"/>
      <c r="G3548" s="275" t="s">
        <v>334</v>
      </c>
      <c r="H3548" s="302">
        <v>6.2</v>
      </c>
      <c r="I3548" s="409"/>
      <c r="J3548" s="409" t="s">
        <v>335</v>
      </c>
      <c r="K3548" s="275"/>
      <c r="L3548" s="302">
        <v>36</v>
      </c>
      <c r="O3548" s="40"/>
      <c r="P3548" s="40"/>
      <c r="Q3548" s="40"/>
      <c r="R3548" s="40"/>
      <c r="S3548" s="40"/>
      <c r="T3548" s="40"/>
      <c r="U3548" s="40"/>
      <c r="V3548" s="40"/>
      <c r="W3548" s="40"/>
      <c r="X3548" s="40"/>
      <c r="Y3548" s="40"/>
    </row>
    <row r="3549" spans="1:25" ht="15" customHeight="1" thickTop="1" x14ac:dyDescent="0.2">
      <c r="A3549" s="40"/>
      <c r="B3549" s="289"/>
      <c r="C3549" s="289"/>
      <c r="D3549" s="289"/>
      <c r="E3549" s="289"/>
      <c r="F3549" s="289"/>
      <c r="G3549" s="289"/>
      <c r="H3549" s="289"/>
      <c r="I3549" s="289"/>
      <c r="J3549" s="289"/>
      <c r="K3549" s="289"/>
      <c r="L3549" s="289"/>
      <c r="O3549" s="40"/>
      <c r="P3549" s="40"/>
      <c r="Q3549" s="40"/>
      <c r="R3549" s="40"/>
      <c r="S3549" s="40"/>
      <c r="T3549" s="40"/>
      <c r="U3549" s="40"/>
      <c r="V3549" s="40"/>
      <c r="W3549" s="40"/>
      <c r="X3549" s="40"/>
      <c r="Y3549" s="40"/>
    </row>
    <row r="3550" spans="1:25" ht="15" customHeight="1" x14ac:dyDescent="0.2">
      <c r="A3550" s="40"/>
      <c r="B3550" s="276" t="s">
        <v>2904</v>
      </c>
      <c r="C3550" s="277" t="s">
        <v>28</v>
      </c>
      <c r="D3550" s="276" t="s">
        <v>29</v>
      </c>
      <c r="E3550" s="276" t="s">
        <v>30</v>
      </c>
      <c r="F3550" s="405" t="s">
        <v>318</v>
      </c>
      <c r="G3550" s="405"/>
      <c r="H3550" s="284" t="s">
        <v>31</v>
      </c>
      <c r="I3550" s="277" t="s">
        <v>32</v>
      </c>
      <c r="J3550" s="277" t="s">
        <v>2407</v>
      </c>
      <c r="K3550" s="277" t="s">
        <v>33</v>
      </c>
      <c r="L3550" s="277" t="s">
        <v>35</v>
      </c>
      <c r="O3550" s="40"/>
      <c r="P3550" s="40"/>
      <c r="Q3550" s="40"/>
      <c r="R3550" s="40"/>
      <c r="S3550" s="40"/>
      <c r="T3550" s="40"/>
      <c r="U3550" s="40"/>
      <c r="V3550" s="40"/>
      <c r="W3550" s="40"/>
      <c r="X3550" s="40"/>
      <c r="Y3550" s="40"/>
    </row>
    <row r="3551" spans="1:25" ht="15" customHeight="1" x14ac:dyDescent="0.2">
      <c r="A3551" s="40"/>
      <c r="B3551" s="273" t="s">
        <v>319</v>
      </c>
      <c r="C3551" s="286" t="s">
        <v>3213</v>
      </c>
      <c r="D3551" s="273" t="s">
        <v>51</v>
      </c>
      <c r="E3551" s="273" t="s">
        <v>3327</v>
      </c>
      <c r="F3551" s="403" t="s">
        <v>1804</v>
      </c>
      <c r="G3551" s="403"/>
      <c r="H3551" s="285" t="s">
        <v>44</v>
      </c>
      <c r="I3551" s="288">
        <v>1</v>
      </c>
      <c r="J3551" s="287"/>
      <c r="K3551" s="287">
        <v>185.91</v>
      </c>
      <c r="L3551" s="287">
        <v>185.91</v>
      </c>
      <c r="O3551" s="40"/>
      <c r="P3551" s="40"/>
      <c r="Q3551" s="40"/>
      <c r="R3551" s="40"/>
      <c r="S3551" s="40"/>
      <c r="T3551" s="40"/>
      <c r="U3551" s="40"/>
      <c r="V3551" s="40"/>
      <c r="W3551" s="40"/>
      <c r="X3551" s="40"/>
      <c r="Y3551" s="40"/>
    </row>
    <row r="3552" spans="1:25" ht="15" customHeight="1" x14ac:dyDescent="0.2">
      <c r="A3552" s="40"/>
      <c r="B3552" s="274" t="s">
        <v>347</v>
      </c>
      <c r="C3552" s="296" t="s">
        <v>3475</v>
      </c>
      <c r="D3552" s="274" t="s">
        <v>51</v>
      </c>
      <c r="E3552" s="274" t="s">
        <v>4057</v>
      </c>
      <c r="F3552" s="404" t="s">
        <v>348</v>
      </c>
      <c r="G3552" s="404"/>
      <c r="H3552" s="295" t="s">
        <v>55</v>
      </c>
      <c r="I3552" s="298">
        <v>8.6</v>
      </c>
      <c r="J3552" s="298">
        <v>0</v>
      </c>
      <c r="K3552" s="297">
        <v>1.72</v>
      </c>
      <c r="L3552" s="297">
        <v>14.79</v>
      </c>
      <c r="O3552" s="40"/>
      <c r="P3552" s="40"/>
      <c r="Q3552" s="40"/>
      <c r="R3552" s="40"/>
      <c r="S3552" s="40"/>
      <c r="T3552" s="40"/>
      <c r="U3552" s="40"/>
      <c r="V3552" s="40"/>
      <c r="W3552" s="40"/>
      <c r="X3552" s="40"/>
      <c r="Y3552" s="40"/>
    </row>
    <row r="3553" spans="1:25" ht="15" customHeight="1" x14ac:dyDescent="0.2">
      <c r="A3553" s="40"/>
      <c r="B3553" s="274" t="s">
        <v>347</v>
      </c>
      <c r="C3553" s="296" t="s">
        <v>2615</v>
      </c>
      <c r="D3553" s="274" t="s">
        <v>51</v>
      </c>
      <c r="E3553" s="274" t="s">
        <v>1863</v>
      </c>
      <c r="F3553" s="404" t="s">
        <v>586</v>
      </c>
      <c r="G3553" s="404"/>
      <c r="H3553" s="295" t="s">
        <v>325</v>
      </c>
      <c r="I3553" s="298">
        <v>3.012</v>
      </c>
      <c r="J3553" s="298">
        <v>0</v>
      </c>
      <c r="K3553" s="297">
        <v>19.468454999999999</v>
      </c>
      <c r="L3553" s="297">
        <v>58.63</v>
      </c>
      <c r="O3553" s="40"/>
      <c r="P3553" s="40"/>
      <c r="Q3553" s="40"/>
      <c r="R3553" s="40"/>
      <c r="S3553" s="40"/>
      <c r="T3553" s="40"/>
      <c r="U3553" s="40"/>
      <c r="V3553" s="40"/>
      <c r="W3553" s="40"/>
      <c r="X3553" s="40"/>
      <c r="Y3553" s="40"/>
    </row>
    <row r="3554" spans="1:25" ht="15" customHeight="1" x14ac:dyDescent="0.2">
      <c r="A3554" s="40"/>
      <c r="B3554" s="274" t="s">
        <v>347</v>
      </c>
      <c r="C3554" s="296" t="s">
        <v>2029</v>
      </c>
      <c r="D3554" s="274" t="s">
        <v>51</v>
      </c>
      <c r="E3554" s="274" t="s">
        <v>2030</v>
      </c>
      <c r="F3554" s="404" t="s">
        <v>348</v>
      </c>
      <c r="G3554" s="404"/>
      <c r="H3554" s="295" t="s">
        <v>55</v>
      </c>
      <c r="I3554" s="298">
        <v>0.08</v>
      </c>
      <c r="J3554" s="298">
        <v>0</v>
      </c>
      <c r="K3554" s="297">
        <v>1.03</v>
      </c>
      <c r="L3554" s="297">
        <v>0.08</v>
      </c>
      <c r="O3554" s="40"/>
      <c r="P3554" s="40"/>
      <c r="Q3554" s="40"/>
      <c r="R3554" s="40"/>
      <c r="S3554" s="40"/>
      <c r="T3554" s="40"/>
      <c r="U3554" s="40"/>
      <c r="V3554" s="40"/>
      <c r="W3554" s="40"/>
      <c r="X3554" s="40"/>
      <c r="Y3554" s="40"/>
    </row>
    <row r="3555" spans="1:25" ht="15" customHeight="1" x14ac:dyDescent="0.2">
      <c r="A3555" s="40"/>
      <c r="B3555" s="274" t="s">
        <v>347</v>
      </c>
      <c r="C3555" s="296" t="s">
        <v>3473</v>
      </c>
      <c r="D3555" s="274" t="s">
        <v>51</v>
      </c>
      <c r="E3555" s="274" t="s">
        <v>3474</v>
      </c>
      <c r="F3555" s="404" t="s">
        <v>348</v>
      </c>
      <c r="G3555" s="404"/>
      <c r="H3555" s="295" t="s">
        <v>44</v>
      </c>
      <c r="I3555" s="298">
        <v>2</v>
      </c>
      <c r="J3555" s="298">
        <v>0</v>
      </c>
      <c r="K3555" s="297">
        <v>1.28</v>
      </c>
      <c r="L3555" s="297">
        <v>2.56</v>
      </c>
      <c r="O3555" s="40"/>
      <c r="P3555" s="40"/>
      <c r="Q3555" s="40"/>
      <c r="R3555" s="40"/>
      <c r="S3555" s="40"/>
      <c r="T3555" s="40"/>
      <c r="U3555" s="40"/>
      <c r="V3555" s="40"/>
      <c r="W3555" s="40"/>
      <c r="X3555" s="40"/>
      <c r="Y3555" s="40"/>
    </row>
    <row r="3556" spans="1:25" ht="15" customHeight="1" x14ac:dyDescent="0.2">
      <c r="A3556" s="40"/>
      <c r="B3556" s="274" t="s">
        <v>347</v>
      </c>
      <c r="C3556" s="296" t="s">
        <v>3478</v>
      </c>
      <c r="D3556" s="274" t="s">
        <v>51</v>
      </c>
      <c r="E3556" s="274" t="s">
        <v>4058</v>
      </c>
      <c r="F3556" s="404" t="s">
        <v>348</v>
      </c>
      <c r="G3556" s="404"/>
      <c r="H3556" s="295" t="s">
        <v>55</v>
      </c>
      <c r="I3556" s="298">
        <v>1.2</v>
      </c>
      <c r="J3556" s="298">
        <v>0</v>
      </c>
      <c r="K3556" s="297">
        <v>5.63</v>
      </c>
      <c r="L3556" s="297">
        <v>6.75</v>
      </c>
      <c r="O3556" s="40"/>
      <c r="P3556" s="40"/>
      <c r="Q3556" s="40"/>
      <c r="R3556" s="40"/>
      <c r="S3556" s="40"/>
      <c r="T3556" s="40"/>
      <c r="U3556" s="40"/>
      <c r="V3556" s="40"/>
      <c r="W3556" s="40"/>
      <c r="X3556" s="40"/>
      <c r="Y3556" s="40"/>
    </row>
    <row r="3557" spans="1:25" ht="15" customHeight="1" x14ac:dyDescent="0.2">
      <c r="A3557" s="40"/>
      <c r="B3557" s="274" t="s">
        <v>347</v>
      </c>
      <c r="C3557" s="296" t="s">
        <v>3471</v>
      </c>
      <c r="D3557" s="274" t="s">
        <v>51</v>
      </c>
      <c r="E3557" s="274" t="s">
        <v>3472</v>
      </c>
      <c r="F3557" s="404" t="s">
        <v>348</v>
      </c>
      <c r="G3557" s="404"/>
      <c r="H3557" s="295" t="s">
        <v>44</v>
      </c>
      <c r="I3557" s="298">
        <v>1</v>
      </c>
      <c r="J3557" s="298">
        <v>0</v>
      </c>
      <c r="K3557" s="297">
        <v>48.63</v>
      </c>
      <c r="L3557" s="297">
        <v>48.63</v>
      </c>
      <c r="O3557" s="40"/>
      <c r="P3557" s="40"/>
      <c r="Q3557" s="40"/>
      <c r="R3557" s="40"/>
      <c r="S3557" s="40"/>
      <c r="T3557" s="40"/>
      <c r="U3557" s="40"/>
      <c r="V3557" s="40"/>
      <c r="W3557" s="40"/>
      <c r="X3557" s="40"/>
      <c r="Y3557" s="40"/>
    </row>
    <row r="3558" spans="1:25" ht="15" customHeight="1" x14ac:dyDescent="0.2">
      <c r="A3558" s="40"/>
      <c r="B3558" s="274" t="s">
        <v>347</v>
      </c>
      <c r="C3558" s="296" t="s">
        <v>3477</v>
      </c>
      <c r="D3558" s="274" t="s">
        <v>51</v>
      </c>
      <c r="E3558" s="274" t="s">
        <v>4056</v>
      </c>
      <c r="F3558" s="404" t="s">
        <v>348</v>
      </c>
      <c r="G3558" s="404"/>
      <c r="H3558" s="295" t="s">
        <v>44</v>
      </c>
      <c r="I3558" s="298">
        <v>1</v>
      </c>
      <c r="J3558" s="298">
        <v>0</v>
      </c>
      <c r="K3558" s="297">
        <v>2.79</v>
      </c>
      <c r="L3558" s="297">
        <v>2.79</v>
      </c>
      <c r="O3558" s="40"/>
      <c r="P3558" s="40"/>
      <c r="Q3558" s="40"/>
      <c r="R3558" s="40"/>
      <c r="S3558" s="40"/>
      <c r="T3558" s="40"/>
      <c r="U3558" s="40"/>
      <c r="V3558" s="40"/>
      <c r="W3558" s="40"/>
      <c r="X3558" s="40"/>
      <c r="Y3558" s="40"/>
    </row>
    <row r="3559" spans="1:25" ht="15" customHeight="1" x14ac:dyDescent="0.2">
      <c r="A3559" s="40"/>
      <c r="B3559" s="274" t="s">
        <v>347</v>
      </c>
      <c r="C3559" s="296" t="s">
        <v>3476</v>
      </c>
      <c r="D3559" s="274" t="s">
        <v>51</v>
      </c>
      <c r="E3559" s="274" t="s">
        <v>4059</v>
      </c>
      <c r="F3559" s="404" t="s">
        <v>348</v>
      </c>
      <c r="G3559" s="404"/>
      <c r="H3559" s="295" t="s">
        <v>44</v>
      </c>
      <c r="I3559" s="298">
        <v>2</v>
      </c>
      <c r="J3559" s="298">
        <v>0</v>
      </c>
      <c r="K3559" s="297">
        <v>0.88</v>
      </c>
      <c r="L3559" s="297">
        <v>1.76</v>
      </c>
      <c r="O3559" s="40"/>
      <c r="P3559" s="40"/>
      <c r="Q3559" s="40"/>
      <c r="R3559" s="40"/>
      <c r="S3559" s="40"/>
      <c r="T3559" s="40"/>
      <c r="U3559" s="40"/>
      <c r="V3559" s="40"/>
      <c r="W3559" s="40"/>
      <c r="X3559" s="40"/>
      <c r="Y3559" s="40"/>
    </row>
    <row r="3560" spans="1:25" ht="15" customHeight="1" x14ac:dyDescent="0.2">
      <c r="A3560" s="40"/>
      <c r="B3560" s="274" t="s">
        <v>347</v>
      </c>
      <c r="C3560" s="296" t="s">
        <v>2616</v>
      </c>
      <c r="D3560" s="274" t="s">
        <v>51</v>
      </c>
      <c r="E3560" s="274" t="s">
        <v>2617</v>
      </c>
      <c r="F3560" s="404" t="s">
        <v>586</v>
      </c>
      <c r="G3560" s="404"/>
      <c r="H3560" s="295" t="s">
        <v>325</v>
      </c>
      <c r="I3560" s="298">
        <v>3.012</v>
      </c>
      <c r="J3560" s="298">
        <v>0</v>
      </c>
      <c r="K3560" s="297">
        <v>16.574783</v>
      </c>
      <c r="L3560" s="297">
        <v>49.92</v>
      </c>
      <c r="O3560" s="40"/>
      <c r="P3560" s="40"/>
      <c r="Q3560" s="40"/>
      <c r="R3560" s="40"/>
      <c r="S3560" s="40"/>
      <c r="T3560" s="40"/>
      <c r="U3560" s="40"/>
      <c r="V3560" s="40"/>
      <c r="W3560" s="40"/>
      <c r="X3560" s="40"/>
      <c r="Y3560" s="40"/>
    </row>
    <row r="3561" spans="1:25" ht="15" customHeight="1" x14ac:dyDescent="0.2">
      <c r="A3561" s="40"/>
      <c r="B3561" s="275"/>
      <c r="C3561" s="275"/>
      <c r="D3561" s="275"/>
      <c r="E3561" s="275"/>
      <c r="F3561" s="275"/>
      <c r="G3561" s="275" t="s">
        <v>331</v>
      </c>
      <c r="H3561" s="302">
        <v>108.55</v>
      </c>
      <c r="I3561" s="275" t="s">
        <v>332</v>
      </c>
      <c r="J3561" s="302">
        <v>0</v>
      </c>
      <c r="K3561" s="275" t="s">
        <v>333</v>
      </c>
      <c r="L3561" s="302">
        <v>108.55</v>
      </c>
      <c r="O3561" s="40"/>
      <c r="P3561" s="40"/>
      <c r="Q3561" s="40"/>
      <c r="R3561" s="40"/>
      <c r="S3561" s="40"/>
      <c r="T3561" s="40"/>
      <c r="U3561" s="40"/>
      <c r="V3561" s="40"/>
      <c r="W3561" s="40"/>
      <c r="X3561" s="40"/>
      <c r="Y3561" s="40"/>
    </row>
    <row r="3562" spans="1:25" ht="15" customHeight="1" thickBot="1" x14ac:dyDescent="0.25">
      <c r="A3562" s="40"/>
      <c r="B3562" s="275"/>
      <c r="C3562" s="275"/>
      <c r="D3562" s="275"/>
      <c r="E3562" s="275"/>
      <c r="F3562" s="275"/>
      <c r="G3562" s="275" t="s">
        <v>334</v>
      </c>
      <c r="H3562" s="302">
        <v>38.68</v>
      </c>
      <c r="I3562" s="409"/>
      <c r="J3562" s="409" t="s">
        <v>335</v>
      </c>
      <c r="K3562" s="275"/>
      <c r="L3562" s="302">
        <v>224.59</v>
      </c>
      <c r="O3562" s="40"/>
      <c r="P3562" s="40"/>
      <c r="Q3562" s="40"/>
      <c r="R3562" s="40"/>
      <c r="S3562" s="40"/>
      <c r="T3562" s="40"/>
      <c r="U3562" s="40"/>
      <c r="V3562" s="40"/>
      <c r="W3562" s="40"/>
      <c r="X3562" s="40"/>
      <c r="Y3562" s="40"/>
    </row>
    <row r="3563" spans="1:25" ht="15" customHeight="1" thickTop="1" x14ac:dyDescent="0.2">
      <c r="A3563" s="40"/>
      <c r="B3563" s="289"/>
      <c r="C3563" s="289"/>
      <c r="D3563" s="289"/>
      <c r="E3563" s="289"/>
      <c r="F3563" s="289"/>
      <c r="G3563" s="289"/>
      <c r="H3563" s="289"/>
      <c r="I3563" s="289"/>
      <c r="J3563" s="289"/>
      <c r="K3563" s="289"/>
      <c r="L3563" s="289"/>
      <c r="O3563" s="40"/>
      <c r="P3563" s="40"/>
      <c r="Q3563" s="40"/>
      <c r="R3563" s="40"/>
      <c r="S3563" s="40"/>
      <c r="T3563" s="40"/>
      <c r="U3563" s="40"/>
      <c r="V3563" s="40"/>
      <c r="W3563" s="40"/>
      <c r="X3563" s="40"/>
      <c r="Y3563" s="40"/>
    </row>
    <row r="3564" spans="1:25" ht="15" customHeight="1" x14ac:dyDescent="0.2">
      <c r="A3564" s="40"/>
      <c r="B3564" s="276" t="s">
        <v>2905</v>
      </c>
      <c r="C3564" s="277" t="s">
        <v>28</v>
      </c>
      <c r="D3564" s="276" t="s">
        <v>29</v>
      </c>
      <c r="E3564" s="276" t="s">
        <v>30</v>
      </c>
      <c r="F3564" s="405" t="s">
        <v>318</v>
      </c>
      <c r="G3564" s="405"/>
      <c r="H3564" s="284" t="s">
        <v>31</v>
      </c>
      <c r="I3564" s="277" t="s">
        <v>32</v>
      </c>
      <c r="J3564" s="277" t="s">
        <v>33</v>
      </c>
      <c r="K3564" s="277" t="s">
        <v>35</v>
      </c>
      <c r="L3564" s="281"/>
      <c r="O3564" s="40"/>
      <c r="P3564" s="40"/>
      <c r="Q3564" s="40"/>
      <c r="R3564" s="40"/>
      <c r="S3564" s="40"/>
      <c r="T3564" s="40"/>
      <c r="U3564" s="40"/>
      <c r="V3564" s="40"/>
      <c r="W3564" s="40"/>
      <c r="X3564" s="40"/>
      <c r="Y3564" s="40"/>
    </row>
    <row r="3565" spans="1:25" ht="15" customHeight="1" x14ac:dyDescent="0.2">
      <c r="A3565" s="40"/>
      <c r="B3565" s="273" t="s">
        <v>319</v>
      </c>
      <c r="C3565" s="286" t="s">
        <v>3215</v>
      </c>
      <c r="D3565" s="273" t="s">
        <v>143</v>
      </c>
      <c r="E3565" s="273" t="s">
        <v>3328</v>
      </c>
      <c r="F3565" s="403" t="s">
        <v>781</v>
      </c>
      <c r="G3565" s="403"/>
      <c r="H3565" s="285" t="s">
        <v>165</v>
      </c>
      <c r="I3565" s="288">
        <v>1</v>
      </c>
      <c r="J3565" s="287">
        <v>299.52999999999997</v>
      </c>
      <c r="K3565" s="287">
        <v>299.52999999999997</v>
      </c>
      <c r="L3565" s="281"/>
      <c r="O3565" s="40"/>
      <c r="P3565" s="40"/>
      <c r="Q3565" s="40"/>
      <c r="R3565" s="40"/>
      <c r="S3565" s="40"/>
      <c r="T3565" s="40"/>
      <c r="U3565" s="40"/>
      <c r="V3565" s="40"/>
      <c r="W3565" s="40"/>
      <c r="X3565" s="40"/>
      <c r="Y3565" s="40"/>
    </row>
    <row r="3566" spans="1:25" ht="15" customHeight="1" x14ac:dyDescent="0.2">
      <c r="A3566" s="40"/>
      <c r="B3566" s="276" t="s">
        <v>27</v>
      </c>
      <c r="C3566" s="277" t="s">
        <v>28</v>
      </c>
      <c r="D3566" s="276" t="s">
        <v>29</v>
      </c>
      <c r="E3566" s="276" t="s">
        <v>30</v>
      </c>
      <c r="F3566" s="405" t="s">
        <v>318</v>
      </c>
      <c r="G3566" s="406"/>
      <c r="H3566" s="284" t="s">
        <v>31</v>
      </c>
      <c r="I3566" s="277" t="s">
        <v>32</v>
      </c>
      <c r="J3566" s="277" t="s">
        <v>33</v>
      </c>
      <c r="K3566" s="277" t="s">
        <v>35</v>
      </c>
      <c r="L3566" s="182"/>
      <c r="O3566" s="40"/>
      <c r="P3566" s="40"/>
      <c r="Q3566" s="40"/>
      <c r="R3566" s="40"/>
      <c r="S3566" s="40"/>
      <c r="T3566" s="40"/>
      <c r="U3566" s="40"/>
      <c r="V3566" s="40"/>
      <c r="W3566" s="40"/>
      <c r="X3566" s="40"/>
      <c r="Y3566" s="40"/>
    </row>
    <row r="3567" spans="1:25" ht="15" customHeight="1" x14ac:dyDescent="0.2">
      <c r="A3567" s="40"/>
      <c r="B3567" s="274" t="s">
        <v>347</v>
      </c>
      <c r="C3567" s="296" t="s">
        <v>4040</v>
      </c>
      <c r="D3567" s="274" t="s">
        <v>143</v>
      </c>
      <c r="E3567" s="274" t="s">
        <v>2566</v>
      </c>
      <c r="F3567" s="404" t="s">
        <v>586</v>
      </c>
      <c r="G3567" s="404"/>
      <c r="H3567" s="295" t="s">
        <v>578</v>
      </c>
      <c r="I3567" s="298">
        <v>1</v>
      </c>
      <c r="J3567" s="297" t="s">
        <v>3640</v>
      </c>
      <c r="K3567" s="280" t="s">
        <v>3718</v>
      </c>
      <c r="L3567" s="182"/>
      <c r="O3567" s="40"/>
      <c r="P3567" s="40"/>
      <c r="Q3567" s="40"/>
      <c r="R3567" s="40"/>
      <c r="S3567" s="40"/>
      <c r="T3567" s="40"/>
      <c r="U3567" s="40"/>
      <c r="V3567" s="40"/>
      <c r="W3567" s="40"/>
      <c r="X3567" s="40"/>
      <c r="Y3567" s="40"/>
    </row>
    <row r="3568" spans="1:25" ht="15" customHeight="1" x14ac:dyDescent="0.2">
      <c r="A3568" s="40"/>
      <c r="B3568" s="278" t="s">
        <v>319</v>
      </c>
      <c r="C3568" s="291" t="s">
        <v>575</v>
      </c>
      <c r="D3568" s="278" t="s">
        <v>143</v>
      </c>
      <c r="E3568" s="278" t="s">
        <v>576</v>
      </c>
      <c r="F3568" s="407" t="s">
        <v>577</v>
      </c>
      <c r="G3568" s="407"/>
      <c r="H3568" s="290" t="s">
        <v>578</v>
      </c>
      <c r="I3568" s="294">
        <v>1</v>
      </c>
      <c r="J3568" s="292" t="s">
        <v>3684</v>
      </c>
      <c r="K3568" s="293" t="s">
        <v>3684</v>
      </c>
      <c r="L3568" s="185"/>
      <c r="O3568" s="40"/>
      <c r="P3568" s="40"/>
      <c r="Q3568" s="40"/>
      <c r="R3568" s="40"/>
      <c r="S3568" s="40"/>
      <c r="T3568" s="40"/>
      <c r="U3568" s="40"/>
      <c r="V3568" s="40"/>
      <c r="W3568" s="40"/>
      <c r="X3568" s="40"/>
      <c r="Y3568" s="40"/>
    </row>
    <row r="3569" spans="1:25" ht="15" customHeight="1" x14ac:dyDescent="0.2">
      <c r="A3569" s="40"/>
      <c r="B3569" s="274" t="s">
        <v>347</v>
      </c>
      <c r="C3569" s="296" t="s">
        <v>3615</v>
      </c>
      <c r="D3569" s="274" t="s">
        <v>143</v>
      </c>
      <c r="E3569" s="274" t="s">
        <v>2418</v>
      </c>
      <c r="F3569" s="404" t="s">
        <v>586</v>
      </c>
      <c r="G3569" s="404"/>
      <c r="H3569" s="295" t="s">
        <v>578</v>
      </c>
      <c r="I3569" s="298">
        <v>1</v>
      </c>
      <c r="J3569" s="297" t="s">
        <v>2419</v>
      </c>
      <c r="K3569" s="280" t="s">
        <v>2606</v>
      </c>
      <c r="L3569" s="185"/>
      <c r="O3569" s="40"/>
      <c r="P3569" s="40"/>
      <c r="Q3569" s="40"/>
      <c r="R3569" s="40"/>
      <c r="S3569" s="40"/>
      <c r="T3569" s="40"/>
      <c r="U3569" s="40"/>
      <c r="V3569" s="40"/>
      <c r="W3569" s="40"/>
      <c r="X3569" s="40"/>
      <c r="Y3569" s="40"/>
    </row>
    <row r="3570" spans="1:25" ht="15" customHeight="1" x14ac:dyDescent="0.2">
      <c r="A3570" s="40"/>
      <c r="B3570" s="278" t="s">
        <v>319</v>
      </c>
      <c r="C3570" s="291" t="s">
        <v>681</v>
      </c>
      <c r="D3570" s="278" t="s">
        <v>143</v>
      </c>
      <c r="E3570" s="278" t="s">
        <v>682</v>
      </c>
      <c r="F3570" s="407" t="s">
        <v>577</v>
      </c>
      <c r="G3570" s="407"/>
      <c r="H3570" s="290" t="s">
        <v>578</v>
      </c>
      <c r="I3570" s="294">
        <v>1</v>
      </c>
      <c r="J3570" s="292" t="s">
        <v>2131</v>
      </c>
      <c r="K3570" s="293" t="s">
        <v>2131</v>
      </c>
      <c r="L3570" s="183"/>
      <c r="O3570" s="40"/>
      <c r="P3570" s="40"/>
      <c r="Q3570" s="40"/>
      <c r="R3570" s="40"/>
      <c r="S3570" s="40"/>
      <c r="T3570" s="40"/>
      <c r="U3570" s="40"/>
      <c r="V3570" s="40"/>
      <c r="W3570" s="40"/>
      <c r="X3570" s="40"/>
      <c r="Y3570" s="40"/>
    </row>
    <row r="3571" spans="1:25" ht="15" customHeight="1" thickBot="1" x14ac:dyDescent="0.25">
      <c r="A3571" s="40"/>
      <c r="B3571" s="274" t="s">
        <v>347</v>
      </c>
      <c r="C3571" s="296" t="s">
        <v>4060</v>
      </c>
      <c r="D3571" s="274" t="s">
        <v>143</v>
      </c>
      <c r="E3571" s="274" t="s">
        <v>3328</v>
      </c>
      <c r="F3571" s="404" t="s">
        <v>348</v>
      </c>
      <c r="G3571" s="404"/>
      <c r="H3571" s="295" t="s">
        <v>165</v>
      </c>
      <c r="I3571" s="298">
        <v>1</v>
      </c>
      <c r="J3571" s="297" t="s">
        <v>4061</v>
      </c>
      <c r="K3571" s="280" t="s">
        <v>4061</v>
      </c>
      <c r="L3571" s="183"/>
      <c r="O3571" s="40"/>
      <c r="P3571" s="40"/>
      <c r="Q3571" s="40"/>
      <c r="R3571" s="40"/>
      <c r="S3571" s="40"/>
      <c r="T3571" s="40"/>
      <c r="U3571" s="40"/>
      <c r="V3571" s="40"/>
      <c r="W3571" s="40"/>
      <c r="X3571" s="40"/>
      <c r="Y3571" s="40"/>
    </row>
    <row r="3572" spans="1:25" ht="15" customHeight="1" thickTop="1" x14ac:dyDescent="0.2">
      <c r="A3572" s="40"/>
      <c r="B3572" s="408" t="s">
        <v>2416</v>
      </c>
      <c r="C3572" s="406"/>
      <c r="D3572" s="406"/>
      <c r="E3572" s="406"/>
      <c r="F3572" s="406"/>
      <c r="G3572" s="406"/>
      <c r="H3572" s="406"/>
      <c r="I3572" s="406"/>
      <c r="J3572" s="406"/>
      <c r="K3572" s="406"/>
      <c r="L3572" s="184"/>
      <c r="O3572" s="40"/>
      <c r="P3572" s="40"/>
      <c r="Q3572" s="40"/>
      <c r="R3572" s="40"/>
      <c r="S3572" s="40"/>
      <c r="T3572" s="40"/>
      <c r="U3572" s="40"/>
      <c r="V3572" s="40"/>
      <c r="W3572" s="40"/>
      <c r="X3572" s="40"/>
      <c r="Y3572" s="40"/>
    </row>
    <row r="3573" spans="1:25" ht="15" customHeight="1" x14ac:dyDescent="0.2">
      <c r="A3573" s="40"/>
      <c r="B3573" s="276" t="s">
        <v>27</v>
      </c>
      <c r="C3573" s="277" t="s">
        <v>28</v>
      </c>
      <c r="D3573" s="276" t="s">
        <v>29</v>
      </c>
      <c r="E3573" s="276" t="s">
        <v>30</v>
      </c>
      <c r="F3573" s="405" t="s">
        <v>318</v>
      </c>
      <c r="G3573" s="406"/>
      <c r="H3573" s="284" t="s">
        <v>31</v>
      </c>
      <c r="I3573" s="277" t="s">
        <v>32</v>
      </c>
      <c r="J3573" s="277" t="s">
        <v>33</v>
      </c>
      <c r="K3573" s="277" t="s">
        <v>35</v>
      </c>
      <c r="L3573" s="180"/>
      <c r="O3573" s="40"/>
      <c r="P3573" s="40"/>
      <c r="Q3573" s="40"/>
      <c r="R3573" s="40"/>
      <c r="S3573" s="40"/>
      <c r="T3573" s="40"/>
      <c r="U3573" s="40"/>
      <c r="V3573" s="40"/>
      <c r="W3573" s="40"/>
      <c r="X3573" s="40"/>
      <c r="Y3573" s="40"/>
    </row>
    <row r="3574" spans="1:25" ht="15" customHeight="1" x14ac:dyDescent="0.2">
      <c r="A3574" s="40"/>
      <c r="B3574" s="274" t="s">
        <v>347</v>
      </c>
      <c r="C3574" s="296" t="s">
        <v>4060</v>
      </c>
      <c r="D3574" s="274" t="s">
        <v>143</v>
      </c>
      <c r="E3574" s="274" t="s">
        <v>3328</v>
      </c>
      <c r="F3574" s="404" t="s">
        <v>348</v>
      </c>
      <c r="G3574" s="404"/>
      <c r="H3574" s="295" t="s">
        <v>165</v>
      </c>
      <c r="I3574" s="298">
        <v>1</v>
      </c>
      <c r="J3574" s="297" t="s">
        <v>4061</v>
      </c>
      <c r="K3574" s="280" t="s">
        <v>4061</v>
      </c>
      <c r="L3574" s="178"/>
      <c r="O3574" s="40"/>
      <c r="P3574" s="40"/>
      <c r="Q3574" s="40"/>
      <c r="R3574" s="40"/>
      <c r="S3574" s="40"/>
      <c r="T3574" s="40"/>
      <c r="U3574" s="40"/>
      <c r="V3574" s="40"/>
      <c r="W3574" s="40"/>
      <c r="X3574" s="40"/>
      <c r="Y3574" s="40"/>
    </row>
    <row r="3575" spans="1:25" ht="15" customHeight="1" x14ac:dyDescent="0.2">
      <c r="A3575" s="40"/>
      <c r="B3575" s="274" t="s">
        <v>347</v>
      </c>
      <c r="C3575" s="296" t="s">
        <v>3587</v>
      </c>
      <c r="D3575" s="274" t="s">
        <v>143</v>
      </c>
      <c r="E3575" s="274" t="s">
        <v>2436</v>
      </c>
      <c r="F3575" s="404" t="s">
        <v>348</v>
      </c>
      <c r="G3575" s="404"/>
      <c r="H3575" s="295" t="s">
        <v>165</v>
      </c>
      <c r="I3575" s="298">
        <v>4.0000000000000002E-4</v>
      </c>
      <c r="J3575" s="297" t="s">
        <v>3588</v>
      </c>
      <c r="K3575" s="280" t="s">
        <v>2117</v>
      </c>
      <c r="L3575" s="182"/>
      <c r="O3575" s="40"/>
      <c r="P3575" s="40"/>
      <c r="Q3575" s="40"/>
      <c r="R3575" s="40"/>
      <c r="S3575" s="40"/>
      <c r="T3575" s="40"/>
      <c r="U3575" s="40"/>
      <c r="V3575" s="40"/>
      <c r="W3575" s="40"/>
      <c r="X3575" s="40"/>
      <c r="Y3575" s="40"/>
    </row>
    <row r="3576" spans="1:25" ht="15" customHeight="1" x14ac:dyDescent="0.2">
      <c r="A3576" s="40"/>
      <c r="B3576" s="274" t="s">
        <v>347</v>
      </c>
      <c r="C3576" s="296" t="s">
        <v>4043</v>
      </c>
      <c r="D3576" s="274" t="s">
        <v>143</v>
      </c>
      <c r="E3576" s="274" t="s">
        <v>1173</v>
      </c>
      <c r="F3576" s="404" t="s">
        <v>348</v>
      </c>
      <c r="G3576" s="404"/>
      <c r="H3576" s="295" t="s">
        <v>165</v>
      </c>
      <c r="I3576" s="298">
        <v>2.0000000000000001E-4</v>
      </c>
      <c r="J3576" s="297" t="s">
        <v>2167</v>
      </c>
      <c r="K3576" s="280" t="s">
        <v>2117</v>
      </c>
      <c r="L3576" s="182"/>
      <c r="O3576" s="40"/>
      <c r="P3576" s="40"/>
      <c r="Q3576" s="40"/>
      <c r="R3576" s="40"/>
      <c r="S3576" s="40"/>
      <c r="T3576" s="40"/>
      <c r="U3576" s="40"/>
      <c r="V3576" s="40"/>
      <c r="W3576" s="40"/>
      <c r="X3576" s="40"/>
      <c r="Y3576" s="40"/>
    </row>
    <row r="3577" spans="1:25" ht="15" customHeight="1" x14ac:dyDescent="0.2">
      <c r="A3577" s="40"/>
      <c r="B3577" s="274" t="s">
        <v>347</v>
      </c>
      <c r="C3577" s="296" t="s">
        <v>4042</v>
      </c>
      <c r="D3577" s="274" t="s">
        <v>143</v>
      </c>
      <c r="E3577" s="274" t="s">
        <v>1175</v>
      </c>
      <c r="F3577" s="404" t="s">
        <v>348</v>
      </c>
      <c r="G3577" s="404"/>
      <c r="H3577" s="295" t="s">
        <v>165</v>
      </c>
      <c r="I3577" s="298">
        <v>1E-4</v>
      </c>
      <c r="J3577" s="297" t="s">
        <v>2568</v>
      </c>
      <c r="K3577" s="280" t="s">
        <v>2117</v>
      </c>
      <c r="L3577" s="185"/>
      <c r="O3577" s="40"/>
      <c r="P3577" s="40"/>
      <c r="Q3577" s="40"/>
      <c r="R3577" s="40"/>
      <c r="S3577" s="40"/>
      <c r="T3577" s="40"/>
      <c r="U3577" s="40"/>
      <c r="V3577" s="40"/>
      <c r="W3577" s="40"/>
      <c r="X3577" s="40"/>
      <c r="Y3577" s="40"/>
    </row>
    <row r="3578" spans="1:25" ht="15" customHeight="1" x14ac:dyDescent="0.2">
      <c r="A3578" s="40"/>
      <c r="B3578" s="274" t="s">
        <v>347</v>
      </c>
      <c r="C3578" s="296" t="s">
        <v>3626</v>
      </c>
      <c r="D3578" s="274" t="s">
        <v>143</v>
      </c>
      <c r="E3578" s="274" t="s">
        <v>2434</v>
      </c>
      <c r="F3578" s="404" t="s">
        <v>348</v>
      </c>
      <c r="G3578" s="404"/>
      <c r="H3578" s="295" t="s">
        <v>2433</v>
      </c>
      <c r="I3578" s="298">
        <v>4.5999999999999999E-3</v>
      </c>
      <c r="J3578" s="297" t="s">
        <v>3627</v>
      </c>
      <c r="K3578" s="280" t="s">
        <v>2137</v>
      </c>
      <c r="L3578" s="185"/>
      <c r="O3578" s="40"/>
      <c r="P3578" s="40"/>
      <c r="Q3578" s="40"/>
      <c r="R3578" s="40"/>
      <c r="S3578" s="40"/>
      <c r="T3578" s="40"/>
      <c r="U3578" s="40"/>
      <c r="V3578" s="40"/>
      <c r="W3578" s="40"/>
      <c r="X3578" s="40"/>
      <c r="Y3578" s="40"/>
    </row>
    <row r="3579" spans="1:25" ht="15" customHeight="1" x14ac:dyDescent="0.2">
      <c r="A3579" s="40"/>
      <c r="B3579" s="274" t="s">
        <v>347</v>
      </c>
      <c r="C3579" s="296" t="s">
        <v>3601</v>
      </c>
      <c r="D3579" s="274" t="s">
        <v>143</v>
      </c>
      <c r="E3579" s="274" t="s">
        <v>1165</v>
      </c>
      <c r="F3579" s="404" t="s">
        <v>348</v>
      </c>
      <c r="G3579" s="404"/>
      <c r="H3579" s="295" t="s">
        <v>165</v>
      </c>
      <c r="I3579" s="298">
        <v>8.9999999999999993E-3</v>
      </c>
      <c r="J3579" s="297" t="s">
        <v>3602</v>
      </c>
      <c r="K3579" s="280" t="s">
        <v>4033</v>
      </c>
      <c r="L3579" s="183"/>
      <c r="O3579" s="40"/>
      <c r="P3579" s="40"/>
      <c r="Q3579" s="40"/>
      <c r="R3579" s="40"/>
      <c r="S3579" s="40"/>
      <c r="T3579" s="40"/>
      <c r="U3579" s="40"/>
      <c r="V3579" s="40"/>
      <c r="W3579" s="40"/>
      <c r="X3579" s="40"/>
      <c r="Y3579" s="40"/>
    </row>
    <row r="3580" spans="1:25" ht="15" customHeight="1" thickBot="1" x14ac:dyDescent="0.25">
      <c r="A3580" s="40"/>
      <c r="B3580" s="274" t="s">
        <v>347</v>
      </c>
      <c r="C3580" s="296" t="s">
        <v>3616</v>
      </c>
      <c r="D3580" s="274" t="s">
        <v>143</v>
      </c>
      <c r="E3580" s="274" t="s">
        <v>1170</v>
      </c>
      <c r="F3580" s="404" t="s">
        <v>809</v>
      </c>
      <c r="G3580" s="404"/>
      <c r="H3580" s="295" t="s">
        <v>165</v>
      </c>
      <c r="I3580" s="298">
        <v>0.2036</v>
      </c>
      <c r="J3580" s="297" t="s">
        <v>1858</v>
      </c>
      <c r="K3580" s="280" t="s">
        <v>4035</v>
      </c>
      <c r="L3580" s="183"/>
      <c r="O3580" s="40"/>
      <c r="P3580" s="40"/>
      <c r="Q3580" s="40"/>
      <c r="R3580" s="40"/>
      <c r="S3580" s="40"/>
      <c r="T3580" s="40"/>
      <c r="U3580" s="40"/>
      <c r="V3580" s="40"/>
      <c r="W3580" s="40"/>
      <c r="X3580" s="40"/>
      <c r="Y3580" s="40"/>
    </row>
    <row r="3581" spans="1:25" ht="15" customHeight="1" thickTop="1" x14ac:dyDescent="0.2">
      <c r="A3581" s="40"/>
      <c r="B3581" s="274" t="s">
        <v>347</v>
      </c>
      <c r="C3581" s="296" t="s">
        <v>3594</v>
      </c>
      <c r="D3581" s="274" t="s">
        <v>143</v>
      </c>
      <c r="E3581" s="274" t="s">
        <v>1171</v>
      </c>
      <c r="F3581" s="404" t="s">
        <v>348</v>
      </c>
      <c r="G3581" s="404"/>
      <c r="H3581" s="295" t="s">
        <v>165</v>
      </c>
      <c r="I3581" s="298">
        <v>2.0000000000000001E-4</v>
      </c>
      <c r="J3581" s="297" t="s">
        <v>2139</v>
      </c>
      <c r="K3581" s="280" t="s">
        <v>2117</v>
      </c>
      <c r="L3581" s="184"/>
      <c r="O3581" s="40"/>
      <c r="P3581" s="40"/>
      <c r="Q3581" s="40"/>
      <c r="R3581" s="40"/>
      <c r="S3581" s="40"/>
      <c r="T3581" s="40"/>
      <c r="U3581" s="40"/>
      <c r="V3581" s="40"/>
      <c r="W3581" s="40"/>
      <c r="X3581" s="40"/>
      <c r="Y3581" s="40"/>
    </row>
    <row r="3582" spans="1:25" ht="15" customHeight="1" x14ac:dyDescent="0.2">
      <c r="A3582" s="40"/>
      <c r="B3582" s="274" t="s">
        <v>347</v>
      </c>
      <c r="C3582" s="296" t="s">
        <v>3653</v>
      </c>
      <c r="D3582" s="274" t="s">
        <v>143</v>
      </c>
      <c r="E3582" s="274" t="s">
        <v>1172</v>
      </c>
      <c r="F3582" s="404" t="s">
        <v>348</v>
      </c>
      <c r="G3582" s="404"/>
      <c r="H3582" s="295" t="s">
        <v>165</v>
      </c>
      <c r="I3582" s="298">
        <v>2.0000000000000001E-4</v>
      </c>
      <c r="J3582" s="297" t="s">
        <v>2157</v>
      </c>
      <c r="K3582" s="280" t="s">
        <v>2117</v>
      </c>
      <c r="L3582" s="180"/>
      <c r="O3582" s="40"/>
      <c r="P3582" s="40"/>
      <c r="Q3582" s="40"/>
      <c r="R3582" s="40"/>
      <c r="S3582" s="40"/>
      <c r="T3582" s="40"/>
      <c r="U3582" s="40"/>
      <c r="V3582" s="40"/>
      <c r="W3582" s="40"/>
      <c r="X3582" s="40"/>
      <c r="Y3582" s="40"/>
    </row>
    <row r="3583" spans="1:25" ht="15" customHeight="1" x14ac:dyDescent="0.2">
      <c r="A3583" s="40"/>
      <c r="B3583" s="274" t="s">
        <v>347</v>
      </c>
      <c r="C3583" s="296" t="s">
        <v>3583</v>
      </c>
      <c r="D3583" s="274" t="s">
        <v>143</v>
      </c>
      <c r="E3583" s="274" t="s">
        <v>1158</v>
      </c>
      <c r="F3583" s="404" t="s">
        <v>348</v>
      </c>
      <c r="G3583" s="404"/>
      <c r="H3583" s="295" t="s">
        <v>165</v>
      </c>
      <c r="I3583" s="298">
        <v>0.2036</v>
      </c>
      <c r="J3583" s="297" t="s">
        <v>1850</v>
      </c>
      <c r="K3583" s="280" t="s">
        <v>4034</v>
      </c>
      <c r="L3583" s="178"/>
      <c r="O3583" s="40"/>
      <c r="P3583" s="40"/>
      <c r="Q3583" s="40"/>
      <c r="R3583" s="40"/>
      <c r="S3583" s="40"/>
      <c r="T3583" s="40"/>
      <c r="U3583" s="40"/>
      <c r="V3583" s="40"/>
      <c r="W3583" s="40"/>
      <c r="X3583" s="40"/>
      <c r="Y3583" s="40"/>
    </row>
    <row r="3584" spans="1:25" ht="15" customHeight="1" x14ac:dyDescent="0.2">
      <c r="A3584" s="40"/>
      <c r="B3584" s="274" t="s">
        <v>347</v>
      </c>
      <c r="C3584" s="296" t="s">
        <v>3586</v>
      </c>
      <c r="D3584" s="274" t="s">
        <v>143</v>
      </c>
      <c r="E3584" s="274" t="s">
        <v>1162</v>
      </c>
      <c r="F3584" s="404" t="s">
        <v>348</v>
      </c>
      <c r="G3584" s="404"/>
      <c r="H3584" s="295" t="s">
        <v>165</v>
      </c>
      <c r="I3584" s="298">
        <v>2.9999999999999997E-4</v>
      </c>
      <c r="J3584" s="297" t="s">
        <v>2140</v>
      </c>
      <c r="K3584" s="280" t="s">
        <v>2117</v>
      </c>
      <c r="L3584" s="182"/>
      <c r="O3584" s="40"/>
      <c r="P3584" s="40"/>
      <c r="Q3584" s="40"/>
      <c r="R3584" s="40"/>
      <c r="S3584" s="40"/>
      <c r="T3584" s="40"/>
      <c r="U3584" s="40"/>
      <c r="V3584" s="40"/>
      <c r="W3584" s="40"/>
      <c r="X3584" s="40"/>
      <c r="Y3584" s="40"/>
    </row>
    <row r="3585" spans="1:25" ht="15" customHeight="1" x14ac:dyDescent="0.2">
      <c r="A3585" s="40"/>
      <c r="B3585" s="274" t="s">
        <v>347</v>
      </c>
      <c r="C3585" s="296" t="s">
        <v>3634</v>
      </c>
      <c r="D3585" s="274" t="s">
        <v>143</v>
      </c>
      <c r="E3585" s="274" t="s">
        <v>1168</v>
      </c>
      <c r="F3585" s="404" t="s">
        <v>348</v>
      </c>
      <c r="G3585" s="404"/>
      <c r="H3585" s="295" t="s">
        <v>165</v>
      </c>
      <c r="I3585" s="298">
        <v>8.9999999999999993E-3</v>
      </c>
      <c r="J3585" s="297" t="s">
        <v>2138</v>
      </c>
      <c r="K3585" s="280" t="s">
        <v>2170</v>
      </c>
      <c r="L3585" s="182"/>
      <c r="O3585" s="40"/>
      <c r="P3585" s="40"/>
      <c r="Q3585" s="40"/>
      <c r="R3585" s="40"/>
      <c r="S3585" s="40"/>
      <c r="T3585" s="40"/>
      <c r="U3585" s="40"/>
      <c r="V3585" s="40"/>
      <c r="W3585" s="40"/>
      <c r="X3585" s="40"/>
      <c r="Y3585" s="40"/>
    </row>
    <row r="3586" spans="1:25" ht="15" customHeight="1" x14ac:dyDescent="0.2">
      <c r="A3586" s="40"/>
      <c r="B3586" s="274" t="s">
        <v>347</v>
      </c>
      <c r="C3586" s="296" t="s">
        <v>3645</v>
      </c>
      <c r="D3586" s="274" t="s">
        <v>143</v>
      </c>
      <c r="E3586" s="274" t="s">
        <v>1161</v>
      </c>
      <c r="F3586" s="404" t="s">
        <v>348</v>
      </c>
      <c r="G3586" s="404"/>
      <c r="H3586" s="295" t="s">
        <v>165</v>
      </c>
      <c r="I3586" s="298">
        <v>0.1595</v>
      </c>
      <c r="J3586" s="297" t="s">
        <v>2143</v>
      </c>
      <c r="K3586" s="280" t="s">
        <v>2627</v>
      </c>
      <c r="L3586" s="185"/>
      <c r="O3586" s="40"/>
      <c r="P3586" s="40"/>
      <c r="Q3586" s="40"/>
      <c r="R3586" s="40"/>
      <c r="S3586" s="40"/>
      <c r="T3586" s="40"/>
      <c r="U3586" s="40"/>
      <c r="V3586" s="40"/>
      <c r="W3586" s="40"/>
      <c r="X3586" s="40"/>
      <c r="Y3586" s="40"/>
    </row>
    <row r="3587" spans="1:25" ht="15" customHeight="1" x14ac:dyDescent="0.2">
      <c r="A3587" s="40"/>
      <c r="B3587" s="274" t="s">
        <v>347</v>
      </c>
      <c r="C3587" s="296" t="s">
        <v>3598</v>
      </c>
      <c r="D3587" s="274" t="s">
        <v>143</v>
      </c>
      <c r="E3587" s="274" t="s">
        <v>1159</v>
      </c>
      <c r="F3587" s="404" t="s">
        <v>348</v>
      </c>
      <c r="G3587" s="404"/>
      <c r="H3587" s="295" t="s">
        <v>165</v>
      </c>
      <c r="I3587" s="298">
        <v>3.0000000000000001E-3</v>
      </c>
      <c r="J3587" s="297" t="s">
        <v>3599</v>
      </c>
      <c r="K3587" s="280" t="s">
        <v>3841</v>
      </c>
      <c r="L3587" s="185"/>
      <c r="O3587" s="40"/>
      <c r="P3587" s="40"/>
      <c r="Q3587" s="40"/>
      <c r="R3587" s="40"/>
      <c r="S3587" s="40"/>
      <c r="T3587" s="40"/>
      <c r="U3587" s="40"/>
      <c r="V3587" s="40"/>
      <c r="W3587" s="40"/>
      <c r="X3587" s="40"/>
      <c r="Y3587" s="40"/>
    </row>
    <row r="3588" spans="1:25" ht="15" customHeight="1" x14ac:dyDescent="0.2">
      <c r="A3588" s="40"/>
      <c r="B3588" s="274" t="s">
        <v>347</v>
      </c>
      <c r="C3588" s="296" t="s">
        <v>3615</v>
      </c>
      <c r="D3588" s="274" t="s">
        <v>143</v>
      </c>
      <c r="E3588" s="274" t="s">
        <v>2418</v>
      </c>
      <c r="F3588" s="404" t="s">
        <v>586</v>
      </c>
      <c r="G3588" s="404"/>
      <c r="H3588" s="295" t="s">
        <v>578</v>
      </c>
      <c r="I3588" s="298">
        <v>1</v>
      </c>
      <c r="J3588" s="297" t="s">
        <v>2419</v>
      </c>
      <c r="K3588" s="280" t="s">
        <v>2606</v>
      </c>
      <c r="L3588" s="183"/>
      <c r="O3588" s="40"/>
      <c r="P3588" s="40"/>
      <c r="Q3588" s="40"/>
      <c r="R3588" s="40"/>
      <c r="S3588" s="40"/>
      <c r="T3588" s="40"/>
      <c r="U3588" s="40"/>
      <c r="V3588" s="40"/>
      <c r="W3588" s="40"/>
      <c r="X3588" s="40"/>
      <c r="Y3588" s="40"/>
    </row>
    <row r="3589" spans="1:25" ht="15" customHeight="1" thickBot="1" x14ac:dyDescent="0.25">
      <c r="A3589" s="40"/>
      <c r="B3589" s="274" t="s">
        <v>347</v>
      </c>
      <c r="C3589" s="296" t="s">
        <v>3646</v>
      </c>
      <c r="D3589" s="274" t="s">
        <v>143</v>
      </c>
      <c r="E3589" s="274" t="s">
        <v>3647</v>
      </c>
      <c r="F3589" s="404" t="s">
        <v>348</v>
      </c>
      <c r="G3589" s="404"/>
      <c r="H3589" s="295" t="s">
        <v>1160</v>
      </c>
      <c r="I3589" s="298">
        <v>1.6000000000000001E-3</v>
      </c>
      <c r="J3589" s="297" t="s">
        <v>3648</v>
      </c>
      <c r="K3589" s="280" t="s">
        <v>2135</v>
      </c>
      <c r="L3589" s="183"/>
      <c r="O3589" s="40"/>
      <c r="P3589" s="40"/>
      <c r="Q3589" s="40"/>
      <c r="R3589" s="40"/>
      <c r="S3589" s="40"/>
      <c r="T3589" s="40"/>
      <c r="U3589" s="40"/>
      <c r="V3589" s="40"/>
      <c r="W3589" s="40"/>
      <c r="X3589" s="40"/>
      <c r="Y3589" s="40"/>
    </row>
    <row r="3590" spans="1:25" ht="15" customHeight="1" thickTop="1" x14ac:dyDescent="0.2">
      <c r="A3590" s="40"/>
      <c r="B3590" s="274" t="s">
        <v>347</v>
      </c>
      <c r="C3590" s="296" t="s">
        <v>3631</v>
      </c>
      <c r="D3590" s="274" t="s">
        <v>143</v>
      </c>
      <c r="E3590" s="274" t="s">
        <v>2435</v>
      </c>
      <c r="F3590" s="404" t="s">
        <v>348</v>
      </c>
      <c r="G3590" s="404"/>
      <c r="H3590" s="295" t="s">
        <v>165</v>
      </c>
      <c r="I3590" s="298">
        <v>2.0000000000000001E-4</v>
      </c>
      <c r="J3590" s="297" t="s">
        <v>2122</v>
      </c>
      <c r="K3590" s="280" t="s">
        <v>2125</v>
      </c>
      <c r="L3590" s="184"/>
      <c r="O3590" s="40"/>
      <c r="P3590" s="40"/>
      <c r="Q3590" s="40"/>
      <c r="R3590" s="40"/>
      <c r="S3590" s="40"/>
      <c r="T3590" s="40"/>
      <c r="U3590" s="40"/>
      <c r="V3590" s="40"/>
      <c r="W3590" s="40"/>
      <c r="X3590" s="40"/>
      <c r="Y3590" s="40"/>
    </row>
    <row r="3591" spans="1:25" ht="15" customHeight="1" x14ac:dyDescent="0.2">
      <c r="A3591" s="40"/>
      <c r="B3591" s="274" t="s">
        <v>347</v>
      </c>
      <c r="C3591" s="296" t="s">
        <v>3613</v>
      </c>
      <c r="D3591" s="274" t="s">
        <v>143</v>
      </c>
      <c r="E3591" s="274" t="s">
        <v>1163</v>
      </c>
      <c r="F3591" s="404" t="s">
        <v>348</v>
      </c>
      <c r="G3591" s="404"/>
      <c r="H3591" s="295" t="s">
        <v>165</v>
      </c>
      <c r="I3591" s="298">
        <v>1E-4</v>
      </c>
      <c r="J3591" s="297" t="s">
        <v>3614</v>
      </c>
      <c r="K3591" s="280" t="s">
        <v>2117</v>
      </c>
      <c r="L3591" s="180"/>
      <c r="O3591" s="40"/>
      <c r="P3591" s="40"/>
      <c r="Q3591" s="40"/>
      <c r="R3591" s="40"/>
      <c r="S3591" s="40"/>
      <c r="T3591" s="40"/>
      <c r="U3591" s="40"/>
      <c r="V3591" s="40"/>
      <c r="W3591" s="40"/>
      <c r="X3591" s="40"/>
      <c r="Y3591" s="40"/>
    </row>
    <row r="3592" spans="1:25" ht="15" customHeight="1" x14ac:dyDescent="0.2">
      <c r="A3592" s="40"/>
      <c r="B3592" s="274" t="s">
        <v>347</v>
      </c>
      <c r="C3592" s="296" t="s">
        <v>4044</v>
      </c>
      <c r="D3592" s="274" t="s">
        <v>143</v>
      </c>
      <c r="E3592" s="274" t="s">
        <v>1174</v>
      </c>
      <c r="F3592" s="404" t="s">
        <v>348</v>
      </c>
      <c r="G3592" s="404"/>
      <c r="H3592" s="295" t="s">
        <v>165</v>
      </c>
      <c r="I3592" s="298">
        <v>2.0000000000000001E-4</v>
      </c>
      <c r="J3592" s="297" t="s">
        <v>2122</v>
      </c>
      <c r="K3592" s="280" t="s">
        <v>2125</v>
      </c>
      <c r="L3592" s="178"/>
      <c r="O3592" s="40"/>
      <c r="P3592" s="40"/>
      <c r="Q3592" s="40"/>
      <c r="R3592" s="40"/>
      <c r="S3592" s="40"/>
      <c r="T3592" s="40"/>
      <c r="U3592" s="40"/>
      <c r="V3592" s="40"/>
      <c r="W3592" s="40"/>
      <c r="X3592" s="40"/>
      <c r="Y3592" s="40"/>
    </row>
    <row r="3593" spans="1:25" ht="15" customHeight="1" x14ac:dyDescent="0.2">
      <c r="A3593" s="40"/>
      <c r="B3593" s="274" t="s">
        <v>347</v>
      </c>
      <c r="C3593" s="296" t="s">
        <v>3636</v>
      </c>
      <c r="D3593" s="274" t="s">
        <v>143</v>
      </c>
      <c r="E3593" s="274" t="s">
        <v>2432</v>
      </c>
      <c r="F3593" s="404" t="s">
        <v>348</v>
      </c>
      <c r="G3593" s="404"/>
      <c r="H3593" s="295" t="s">
        <v>2433</v>
      </c>
      <c r="I3593" s="298">
        <v>1.5E-3</v>
      </c>
      <c r="J3593" s="297" t="s">
        <v>3637</v>
      </c>
      <c r="K3593" s="280" t="s">
        <v>2166</v>
      </c>
      <c r="L3593" s="182"/>
      <c r="O3593" s="40"/>
      <c r="P3593" s="40"/>
      <c r="Q3593" s="40"/>
      <c r="R3593" s="40"/>
      <c r="S3593" s="40"/>
      <c r="T3593" s="40"/>
      <c r="U3593" s="40"/>
      <c r="V3593" s="40"/>
      <c r="W3593" s="40"/>
      <c r="X3593" s="40"/>
      <c r="Y3593" s="40"/>
    </row>
    <row r="3594" spans="1:25" ht="15" customHeight="1" x14ac:dyDescent="0.2">
      <c r="A3594" s="40"/>
      <c r="B3594" s="274" t="s">
        <v>347</v>
      </c>
      <c r="C3594" s="296" t="s">
        <v>3635</v>
      </c>
      <c r="D3594" s="274" t="s">
        <v>143</v>
      </c>
      <c r="E3594" s="274" t="s">
        <v>1169</v>
      </c>
      <c r="F3594" s="404" t="s">
        <v>348</v>
      </c>
      <c r="G3594" s="404"/>
      <c r="H3594" s="295" t="s">
        <v>165</v>
      </c>
      <c r="I3594" s="298">
        <v>3.5999999999999999E-3</v>
      </c>
      <c r="J3594" s="297" t="s">
        <v>1868</v>
      </c>
      <c r="K3594" s="280" t="s">
        <v>2141</v>
      </c>
      <c r="L3594" s="182"/>
      <c r="O3594" s="40"/>
      <c r="P3594" s="40"/>
      <c r="Q3594" s="40"/>
      <c r="R3594" s="40"/>
      <c r="S3594" s="40"/>
      <c r="T3594" s="40"/>
      <c r="U3594" s="40"/>
      <c r="V3594" s="40"/>
      <c r="W3594" s="40"/>
      <c r="X3594" s="40"/>
      <c r="Y3594" s="40"/>
    </row>
    <row r="3595" spans="1:25" ht="15" customHeight="1" x14ac:dyDescent="0.2">
      <c r="A3595" s="40"/>
      <c r="B3595" s="274" t="s">
        <v>347</v>
      </c>
      <c r="C3595" s="296" t="s">
        <v>3606</v>
      </c>
      <c r="D3595" s="274" t="s">
        <v>143</v>
      </c>
      <c r="E3595" s="274" t="s">
        <v>1166</v>
      </c>
      <c r="F3595" s="404" t="s">
        <v>809</v>
      </c>
      <c r="G3595" s="404"/>
      <c r="H3595" s="295" t="s">
        <v>1167</v>
      </c>
      <c r="I3595" s="298">
        <v>8.0000000000000004E-4</v>
      </c>
      <c r="J3595" s="297" t="s">
        <v>2136</v>
      </c>
      <c r="K3595" s="280" t="s">
        <v>2171</v>
      </c>
      <c r="L3595" s="185"/>
      <c r="O3595" s="40"/>
      <c r="P3595" s="40"/>
      <c r="Q3595" s="40"/>
      <c r="R3595" s="40"/>
      <c r="S3595" s="40"/>
      <c r="T3595" s="40"/>
      <c r="U3595" s="40"/>
      <c r="V3595" s="40"/>
      <c r="W3595" s="40"/>
      <c r="X3595" s="40"/>
      <c r="Y3595" s="40"/>
    </row>
    <row r="3596" spans="1:25" ht="15" customHeight="1" x14ac:dyDescent="0.2">
      <c r="A3596" s="40"/>
      <c r="B3596" s="274" t="s">
        <v>347</v>
      </c>
      <c r="C3596" s="296" t="s">
        <v>4040</v>
      </c>
      <c r="D3596" s="274" t="s">
        <v>143</v>
      </c>
      <c r="E3596" s="274" t="s">
        <v>2566</v>
      </c>
      <c r="F3596" s="404" t="s">
        <v>586</v>
      </c>
      <c r="G3596" s="404"/>
      <c r="H3596" s="295" t="s">
        <v>578</v>
      </c>
      <c r="I3596" s="298">
        <v>1</v>
      </c>
      <c r="J3596" s="297" t="s">
        <v>3640</v>
      </c>
      <c r="K3596" s="280" t="s">
        <v>3718</v>
      </c>
      <c r="L3596" s="185"/>
      <c r="O3596" s="40"/>
      <c r="P3596" s="40"/>
      <c r="Q3596" s="40"/>
      <c r="R3596" s="40"/>
      <c r="S3596" s="40"/>
      <c r="T3596" s="40"/>
      <c r="U3596" s="40"/>
      <c r="V3596" s="40"/>
      <c r="W3596" s="40"/>
      <c r="X3596" s="40"/>
      <c r="Y3596" s="40"/>
    </row>
    <row r="3597" spans="1:25" ht="15" customHeight="1" x14ac:dyDescent="0.2">
      <c r="A3597" s="40"/>
      <c r="B3597" s="274" t="s">
        <v>347</v>
      </c>
      <c r="C3597" s="296" t="s">
        <v>3596</v>
      </c>
      <c r="D3597" s="274" t="s">
        <v>143</v>
      </c>
      <c r="E3597" s="274" t="s">
        <v>2437</v>
      </c>
      <c r="F3597" s="404" t="s">
        <v>348</v>
      </c>
      <c r="G3597" s="404"/>
      <c r="H3597" s="295" t="s">
        <v>165</v>
      </c>
      <c r="I3597" s="298">
        <v>1.1999999999999999E-3</v>
      </c>
      <c r="J3597" s="297" t="s">
        <v>3597</v>
      </c>
      <c r="K3597" s="280" t="s">
        <v>2135</v>
      </c>
      <c r="L3597" s="183"/>
      <c r="O3597" s="40"/>
      <c r="P3597" s="40"/>
      <c r="Q3597" s="40"/>
      <c r="R3597" s="40"/>
      <c r="S3597" s="40"/>
      <c r="T3597" s="40"/>
      <c r="U3597" s="40"/>
      <c r="V3597" s="40"/>
      <c r="W3597" s="40"/>
      <c r="X3597" s="40"/>
      <c r="Y3597" s="40"/>
    </row>
    <row r="3598" spans="1:25" ht="15" customHeight="1" x14ac:dyDescent="0.2">
      <c r="A3598" s="40"/>
      <c r="B3598" s="274" t="s">
        <v>347</v>
      </c>
      <c r="C3598" s="296" t="s">
        <v>3604</v>
      </c>
      <c r="D3598" s="274" t="s">
        <v>143</v>
      </c>
      <c r="E3598" s="274" t="s">
        <v>1164</v>
      </c>
      <c r="F3598" s="404" t="s">
        <v>809</v>
      </c>
      <c r="G3598" s="404"/>
      <c r="H3598" s="295" t="s">
        <v>165</v>
      </c>
      <c r="I3598" s="298">
        <v>8.9999999999999993E-3</v>
      </c>
      <c r="J3598" s="297" t="s">
        <v>2145</v>
      </c>
      <c r="K3598" s="280" t="s">
        <v>2560</v>
      </c>
      <c r="L3598" s="281"/>
      <c r="O3598" s="40"/>
      <c r="P3598" s="40"/>
      <c r="Q3598" s="40"/>
      <c r="R3598" s="40"/>
      <c r="S3598" s="40"/>
      <c r="T3598" s="40"/>
      <c r="U3598" s="40"/>
      <c r="V3598" s="40"/>
      <c r="W3598" s="40"/>
      <c r="X3598" s="40"/>
      <c r="Y3598" s="40"/>
    </row>
    <row r="3599" spans="1:25" ht="15" customHeight="1" x14ac:dyDescent="0.2">
      <c r="A3599" s="40"/>
      <c r="B3599" s="275"/>
      <c r="C3599" s="275"/>
      <c r="D3599" s="275"/>
      <c r="E3599" s="275"/>
      <c r="F3599" s="275" t="s">
        <v>331</v>
      </c>
      <c r="G3599" s="302">
        <v>32.76</v>
      </c>
      <c r="H3599" s="275" t="s">
        <v>332</v>
      </c>
      <c r="I3599" s="302">
        <v>0</v>
      </c>
      <c r="J3599" s="275" t="s">
        <v>333</v>
      </c>
      <c r="K3599" s="302">
        <v>32.76</v>
      </c>
      <c r="L3599" s="281"/>
      <c r="O3599" s="40"/>
      <c r="P3599" s="40"/>
      <c r="Q3599" s="40"/>
      <c r="R3599" s="40"/>
      <c r="S3599" s="40"/>
      <c r="T3599" s="40"/>
      <c r="U3599" s="40"/>
      <c r="V3599" s="40"/>
      <c r="W3599" s="40"/>
      <c r="X3599" s="40"/>
      <c r="Y3599" s="40"/>
    </row>
    <row r="3600" spans="1:25" ht="15" customHeight="1" thickBot="1" x14ac:dyDescent="0.25">
      <c r="A3600" s="40"/>
      <c r="B3600" s="275"/>
      <c r="C3600" s="275"/>
      <c r="D3600" s="275"/>
      <c r="E3600" s="275"/>
      <c r="F3600" s="275" t="s">
        <v>334</v>
      </c>
      <c r="G3600" s="302">
        <v>62.33</v>
      </c>
      <c r="H3600" s="275"/>
      <c r="I3600" s="409" t="s">
        <v>335</v>
      </c>
      <c r="J3600" s="409"/>
      <c r="K3600" s="302">
        <v>361.86</v>
      </c>
      <c r="L3600" s="281"/>
      <c r="O3600" s="40"/>
      <c r="P3600" s="40"/>
      <c r="Q3600" s="40"/>
      <c r="R3600" s="40"/>
      <c r="S3600" s="40"/>
      <c r="T3600" s="40"/>
      <c r="U3600" s="40"/>
      <c r="V3600" s="40"/>
      <c r="W3600" s="40"/>
      <c r="X3600" s="40"/>
      <c r="Y3600" s="40"/>
    </row>
    <row r="3601" spans="1:25" ht="15" customHeight="1" thickTop="1" x14ac:dyDescent="0.2">
      <c r="A3601" s="40"/>
      <c r="B3601" s="289"/>
      <c r="C3601" s="289"/>
      <c r="D3601" s="289"/>
      <c r="E3601" s="289"/>
      <c r="F3601" s="289"/>
      <c r="G3601" s="289"/>
      <c r="H3601" s="289"/>
      <c r="I3601" s="289"/>
      <c r="J3601" s="289"/>
      <c r="K3601" s="289"/>
      <c r="L3601" s="289"/>
      <c r="O3601" s="40"/>
      <c r="P3601" s="40"/>
      <c r="Q3601" s="40"/>
      <c r="R3601" s="40"/>
      <c r="S3601" s="40"/>
      <c r="T3601" s="40"/>
      <c r="U3601" s="40"/>
      <c r="V3601" s="40"/>
      <c r="W3601" s="40"/>
      <c r="X3601" s="40"/>
      <c r="Y3601" s="40"/>
    </row>
    <row r="3602" spans="1:25" ht="15" customHeight="1" x14ac:dyDescent="0.2">
      <c r="A3602" s="40"/>
      <c r="B3602" s="276" t="s">
        <v>2906</v>
      </c>
      <c r="C3602" s="277" t="s">
        <v>28</v>
      </c>
      <c r="D3602" s="276" t="s">
        <v>29</v>
      </c>
      <c r="E3602" s="276" t="s">
        <v>30</v>
      </c>
      <c r="F3602" s="405" t="s">
        <v>318</v>
      </c>
      <c r="G3602" s="405"/>
      <c r="H3602" s="284" t="s">
        <v>31</v>
      </c>
      <c r="I3602" s="277" t="s">
        <v>32</v>
      </c>
      <c r="J3602" s="277" t="s">
        <v>2407</v>
      </c>
      <c r="K3602" s="277" t="s">
        <v>33</v>
      </c>
      <c r="L3602" s="277" t="s">
        <v>35</v>
      </c>
      <c r="O3602" s="40"/>
      <c r="P3602" s="40"/>
      <c r="Q3602" s="40"/>
      <c r="R3602" s="40"/>
      <c r="S3602" s="40"/>
      <c r="T3602" s="40"/>
      <c r="U3602" s="40"/>
      <c r="V3602" s="40"/>
      <c r="W3602" s="40"/>
      <c r="X3602" s="40"/>
      <c r="Y3602" s="40"/>
    </row>
    <row r="3603" spans="1:25" ht="15" customHeight="1" x14ac:dyDescent="0.2">
      <c r="A3603" s="40"/>
      <c r="B3603" s="273" t="s">
        <v>319</v>
      </c>
      <c r="C3603" s="286" t="s">
        <v>3329</v>
      </c>
      <c r="D3603" s="273" t="s">
        <v>40</v>
      </c>
      <c r="E3603" s="273" t="s">
        <v>3330</v>
      </c>
      <c r="F3603" s="403" t="s">
        <v>338</v>
      </c>
      <c r="G3603" s="403"/>
      <c r="H3603" s="285" t="s">
        <v>44</v>
      </c>
      <c r="I3603" s="288">
        <v>1</v>
      </c>
      <c r="J3603" s="287"/>
      <c r="K3603" s="287">
        <v>145.87</v>
      </c>
      <c r="L3603" s="287">
        <v>145.87</v>
      </c>
      <c r="O3603" s="40"/>
      <c r="P3603" s="40"/>
      <c r="Q3603" s="40"/>
      <c r="R3603" s="40"/>
      <c r="S3603" s="40"/>
      <c r="T3603" s="40"/>
      <c r="U3603" s="40"/>
      <c r="V3603" s="40"/>
      <c r="W3603" s="40"/>
      <c r="X3603" s="40"/>
      <c r="Y3603" s="40"/>
    </row>
    <row r="3604" spans="1:25" ht="15" customHeight="1" x14ac:dyDescent="0.2">
      <c r="A3604" s="40"/>
      <c r="B3604" s="278" t="s">
        <v>321</v>
      </c>
      <c r="C3604" s="291" t="s">
        <v>395</v>
      </c>
      <c r="D3604" s="278" t="s">
        <v>40</v>
      </c>
      <c r="E3604" s="278" t="s">
        <v>396</v>
      </c>
      <c r="F3604" s="407" t="s">
        <v>324</v>
      </c>
      <c r="G3604" s="407"/>
      <c r="H3604" s="290" t="s">
        <v>325</v>
      </c>
      <c r="I3604" s="294">
        <v>0.78300000000000003</v>
      </c>
      <c r="J3604" s="294">
        <v>0</v>
      </c>
      <c r="K3604" s="292">
        <v>24.84</v>
      </c>
      <c r="L3604" s="292">
        <v>19.440000000000001</v>
      </c>
      <c r="O3604" s="40"/>
      <c r="P3604" s="40"/>
      <c r="Q3604" s="40"/>
      <c r="R3604" s="40"/>
      <c r="S3604" s="40"/>
      <c r="T3604" s="40"/>
      <c r="U3604" s="40"/>
      <c r="V3604" s="40"/>
      <c r="W3604" s="40"/>
      <c r="X3604" s="40"/>
      <c r="Y3604" s="40"/>
    </row>
    <row r="3605" spans="1:25" ht="15" customHeight="1" x14ac:dyDescent="0.2">
      <c r="A3605" s="40"/>
      <c r="B3605" s="278" t="s">
        <v>321</v>
      </c>
      <c r="C3605" s="291" t="s">
        <v>397</v>
      </c>
      <c r="D3605" s="278" t="s">
        <v>40</v>
      </c>
      <c r="E3605" s="278" t="s">
        <v>398</v>
      </c>
      <c r="F3605" s="407" t="s">
        <v>324</v>
      </c>
      <c r="G3605" s="407"/>
      <c r="H3605" s="290" t="s">
        <v>325</v>
      </c>
      <c r="I3605" s="294">
        <v>0.78300000000000003</v>
      </c>
      <c r="J3605" s="294">
        <v>0</v>
      </c>
      <c r="K3605" s="292">
        <v>29.9</v>
      </c>
      <c r="L3605" s="292">
        <v>23.41</v>
      </c>
      <c r="O3605" s="40"/>
      <c r="P3605" s="40"/>
      <c r="Q3605" s="40"/>
      <c r="R3605" s="40"/>
      <c r="S3605" s="40"/>
      <c r="T3605" s="40"/>
      <c r="U3605" s="40"/>
      <c r="V3605" s="40"/>
      <c r="W3605" s="40"/>
      <c r="X3605" s="40"/>
      <c r="Y3605" s="40"/>
    </row>
    <row r="3606" spans="1:25" ht="15" customHeight="1" x14ac:dyDescent="0.2">
      <c r="A3606" s="40"/>
      <c r="B3606" s="274" t="s">
        <v>347</v>
      </c>
      <c r="C3606" s="296" t="s">
        <v>3479</v>
      </c>
      <c r="D3606" s="274" t="s">
        <v>40</v>
      </c>
      <c r="E3606" s="274" t="s">
        <v>3480</v>
      </c>
      <c r="F3606" s="404" t="s">
        <v>348</v>
      </c>
      <c r="G3606" s="404"/>
      <c r="H3606" s="295" t="s">
        <v>44</v>
      </c>
      <c r="I3606" s="298">
        <v>3</v>
      </c>
      <c r="J3606" s="298">
        <v>0</v>
      </c>
      <c r="K3606" s="297">
        <v>3.16</v>
      </c>
      <c r="L3606" s="297">
        <v>9.48</v>
      </c>
      <c r="O3606" s="40"/>
      <c r="P3606" s="40"/>
      <c r="Q3606" s="40"/>
      <c r="R3606" s="40"/>
      <c r="S3606" s="40"/>
      <c r="T3606" s="40"/>
      <c r="U3606" s="40"/>
      <c r="V3606" s="40"/>
      <c r="W3606" s="40"/>
      <c r="X3606" s="40"/>
      <c r="Y3606" s="40"/>
    </row>
    <row r="3607" spans="1:25" ht="15" customHeight="1" x14ac:dyDescent="0.2">
      <c r="A3607" s="40"/>
      <c r="B3607" s="274" t="s">
        <v>347</v>
      </c>
      <c r="C3607" s="296" t="s">
        <v>3481</v>
      </c>
      <c r="D3607" s="274" t="s">
        <v>40</v>
      </c>
      <c r="E3607" s="274" t="s">
        <v>3482</v>
      </c>
      <c r="F3607" s="404" t="s">
        <v>348</v>
      </c>
      <c r="G3607" s="404"/>
      <c r="H3607" s="295" t="s">
        <v>44</v>
      </c>
      <c r="I3607" s="298">
        <v>1</v>
      </c>
      <c r="J3607" s="298">
        <v>0</v>
      </c>
      <c r="K3607" s="297">
        <v>93.54</v>
      </c>
      <c r="L3607" s="297">
        <v>93.54</v>
      </c>
      <c r="O3607" s="40"/>
      <c r="P3607" s="40"/>
      <c r="Q3607" s="40"/>
      <c r="R3607" s="40"/>
      <c r="S3607" s="40"/>
      <c r="T3607" s="40"/>
      <c r="U3607" s="40"/>
      <c r="V3607" s="40"/>
      <c r="W3607" s="40"/>
      <c r="X3607" s="40"/>
      <c r="Y3607" s="40"/>
    </row>
    <row r="3608" spans="1:25" ht="15" customHeight="1" x14ac:dyDescent="0.2">
      <c r="A3608" s="40"/>
      <c r="B3608" s="275"/>
      <c r="C3608" s="275"/>
      <c r="D3608" s="275"/>
      <c r="E3608" s="275"/>
      <c r="F3608" s="275"/>
      <c r="G3608" s="275" t="s">
        <v>331</v>
      </c>
      <c r="H3608" s="302">
        <v>33.700000000000003</v>
      </c>
      <c r="I3608" s="275" t="s">
        <v>332</v>
      </c>
      <c r="J3608" s="302">
        <v>0</v>
      </c>
      <c r="K3608" s="275" t="s">
        <v>333</v>
      </c>
      <c r="L3608" s="302">
        <v>33.700000000000003</v>
      </c>
      <c r="O3608" s="40"/>
      <c r="P3608" s="40"/>
      <c r="Q3608" s="40"/>
      <c r="R3608" s="40"/>
      <c r="S3608" s="40"/>
      <c r="T3608" s="40"/>
      <c r="U3608" s="40"/>
      <c r="V3608" s="40"/>
      <c r="W3608" s="40"/>
      <c r="X3608" s="40"/>
      <c r="Y3608" s="40"/>
    </row>
    <row r="3609" spans="1:25" ht="15" customHeight="1" thickBot="1" x14ac:dyDescent="0.25">
      <c r="A3609" s="40"/>
      <c r="B3609" s="275"/>
      <c r="C3609" s="275"/>
      <c r="D3609" s="275"/>
      <c r="E3609" s="275"/>
      <c r="F3609" s="275"/>
      <c r="G3609" s="275" t="s">
        <v>334</v>
      </c>
      <c r="H3609" s="302">
        <v>30.35</v>
      </c>
      <c r="I3609" s="409"/>
      <c r="J3609" s="409" t="s">
        <v>335</v>
      </c>
      <c r="K3609" s="275"/>
      <c r="L3609" s="302">
        <v>176.22</v>
      </c>
      <c r="O3609" s="40"/>
      <c r="P3609" s="40"/>
      <c r="Q3609" s="40"/>
      <c r="R3609" s="40"/>
      <c r="S3609" s="40"/>
      <c r="T3609" s="40"/>
      <c r="U3609" s="40"/>
      <c r="V3609" s="40"/>
      <c r="W3609" s="40"/>
      <c r="X3609" s="40"/>
      <c r="Y3609" s="40"/>
    </row>
    <row r="3610" spans="1:25" ht="15" customHeight="1" thickTop="1" x14ac:dyDescent="0.2">
      <c r="A3610" s="40"/>
      <c r="B3610" s="289"/>
      <c r="C3610" s="289"/>
      <c r="D3610" s="289"/>
      <c r="E3610" s="289"/>
      <c r="F3610" s="289"/>
      <c r="G3610" s="289"/>
      <c r="H3610" s="289"/>
      <c r="I3610" s="289"/>
      <c r="J3610" s="289"/>
      <c r="K3610" s="289"/>
      <c r="L3610" s="289"/>
      <c r="O3610" s="40"/>
      <c r="P3610" s="40"/>
      <c r="Q3610" s="40"/>
      <c r="R3610" s="40"/>
      <c r="S3610" s="40"/>
      <c r="T3610" s="40"/>
      <c r="U3610" s="40"/>
      <c r="V3610" s="40"/>
      <c r="W3610" s="40"/>
      <c r="X3610" s="40"/>
      <c r="Y3610" s="40"/>
    </row>
    <row r="3611" spans="1:25" ht="15" customHeight="1" x14ac:dyDescent="0.2">
      <c r="A3611" s="40"/>
      <c r="B3611" s="276" t="s">
        <v>2907</v>
      </c>
      <c r="C3611" s="277" t="s">
        <v>28</v>
      </c>
      <c r="D3611" s="276" t="s">
        <v>29</v>
      </c>
      <c r="E3611" s="276" t="s">
        <v>30</v>
      </c>
      <c r="F3611" s="405" t="s">
        <v>318</v>
      </c>
      <c r="G3611" s="405"/>
      <c r="H3611" s="284" t="s">
        <v>31</v>
      </c>
      <c r="I3611" s="277" t="s">
        <v>32</v>
      </c>
      <c r="J3611" s="277" t="s">
        <v>2407</v>
      </c>
      <c r="K3611" s="277" t="s">
        <v>33</v>
      </c>
      <c r="L3611" s="277" t="s">
        <v>35</v>
      </c>
      <c r="O3611" s="40"/>
      <c r="P3611" s="40"/>
      <c r="Q3611" s="40"/>
      <c r="R3611" s="40"/>
      <c r="S3611" s="40"/>
      <c r="T3611" s="40"/>
      <c r="U3611" s="40"/>
      <c r="V3611" s="40"/>
      <c r="W3611" s="40"/>
      <c r="X3611" s="40"/>
      <c r="Y3611" s="40"/>
    </row>
    <row r="3612" spans="1:25" ht="15" customHeight="1" x14ac:dyDescent="0.2">
      <c r="A3612" s="40"/>
      <c r="B3612" s="273" t="s">
        <v>319</v>
      </c>
      <c r="C3612" s="286" t="s">
        <v>2059</v>
      </c>
      <c r="D3612" s="273" t="s">
        <v>40</v>
      </c>
      <c r="E3612" s="273" t="s">
        <v>2060</v>
      </c>
      <c r="F3612" s="403" t="s">
        <v>338</v>
      </c>
      <c r="G3612" s="403"/>
      <c r="H3612" s="285" t="s">
        <v>44</v>
      </c>
      <c r="I3612" s="288">
        <v>1</v>
      </c>
      <c r="J3612" s="287"/>
      <c r="K3612" s="287">
        <v>10.69</v>
      </c>
      <c r="L3612" s="287">
        <v>10.69</v>
      </c>
      <c r="O3612" s="40"/>
      <c r="P3612" s="40"/>
      <c r="Q3612" s="40"/>
      <c r="R3612" s="40"/>
      <c r="S3612" s="40"/>
      <c r="T3612" s="40"/>
      <c r="U3612" s="40"/>
      <c r="V3612" s="40"/>
      <c r="W3612" s="40"/>
      <c r="X3612" s="40"/>
      <c r="Y3612" s="40"/>
    </row>
    <row r="3613" spans="1:25" ht="15" customHeight="1" x14ac:dyDescent="0.2">
      <c r="A3613" s="40"/>
      <c r="B3613" s="278" t="s">
        <v>321</v>
      </c>
      <c r="C3613" s="291" t="s">
        <v>395</v>
      </c>
      <c r="D3613" s="278" t="s">
        <v>40</v>
      </c>
      <c r="E3613" s="278" t="s">
        <v>396</v>
      </c>
      <c r="F3613" s="407" t="s">
        <v>324</v>
      </c>
      <c r="G3613" s="407"/>
      <c r="H3613" s="290" t="s">
        <v>325</v>
      </c>
      <c r="I3613" s="294">
        <v>3.5200000000000002E-2</v>
      </c>
      <c r="J3613" s="294">
        <v>0</v>
      </c>
      <c r="K3613" s="292">
        <v>24.84</v>
      </c>
      <c r="L3613" s="292">
        <v>0.87</v>
      </c>
      <c r="O3613" s="40"/>
      <c r="P3613" s="40"/>
      <c r="Q3613" s="40"/>
      <c r="R3613" s="40"/>
      <c r="S3613" s="40"/>
      <c r="T3613" s="40"/>
      <c r="U3613" s="40"/>
      <c r="V3613" s="40"/>
      <c r="W3613" s="40"/>
      <c r="X3613" s="40"/>
      <c r="Y3613" s="40"/>
    </row>
    <row r="3614" spans="1:25" ht="15" customHeight="1" x14ac:dyDescent="0.2">
      <c r="A3614" s="40"/>
      <c r="B3614" s="278" t="s">
        <v>321</v>
      </c>
      <c r="C3614" s="291" t="s">
        <v>397</v>
      </c>
      <c r="D3614" s="278" t="s">
        <v>40</v>
      </c>
      <c r="E3614" s="278" t="s">
        <v>398</v>
      </c>
      <c r="F3614" s="407" t="s">
        <v>324</v>
      </c>
      <c r="G3614" s="407"/>
      <c r="H3614" s="290" t="s">
        <v>325</v>
      </c>
      <c r="I3614" s="294">
        <v>3.5200000000000002E-2</v>
      </c>
      <c r="J3614" s="294">
        <v>0</v>
      </c>
      <c r="K3614" s="292">
        <v>29.9</v>
      </c>
      <c r="L3614" s="292">
        <v>1.05</v>
      </c>
      <c r="O3614" s="40"/>
      <c r="P3614" s="40"/>
      <c r="Q3614" s="40"/>
      <c r="R3614" s="40"/>
      <c r="S3614" s="40"/>
      <c r="T3614" s="40"/>
      <c r="U3614" s="40"/>
      <c r="V3614" s="40"/>
      <c r="W3614" s="40"/>
      <c r="X3614" s="40"/>
      <c r="Y3614" s="40"/>
    </row>
    <row r="3615" spans="1:25" ht="15" customHeight="1" x14ac:dyDescent="0.2">
      <c r="A3615" s="40"/>
      <c r="B3615" s="274" t="s">
        <v>347</v>
      </c>
      <c r="C3615" s="296" t="s">
        <v>782</v>
      </c>
      <c r="D3615" s="274" t="s">
        <v>40</v>
      </c>
      <c r="E3615" s="274" t="s">
        <v>783</v>
      </c>
      <c r="F3615" s="404" t="s">
        <v>348</v>
      </c>
      <c r="G3615" s="404"/>
      <c r="H3615" s="295" t="s">
        <v>44</v>
      </c>
      <c r="I3615" s="298">
        <v>1</v>
      </c>
      <c r="J3615" s="298">
        <v>0</v>
      </c>
      <c r="K3615" s="297">
        <v>1.1399999999999999</v>
      </c>
      <c r="L3615" s="297">
        <v>1.1399999999999999</v>
      </c>
      <c r="O3615" s="40"/>
      <c r="P3615" s="40"/>
      <c r="Q3615" s="40"/>
      <c r="R3615" s="40"/>
      <c r="S3615" s="40"/>
      <c r="T3615" s="40"/>
      <c r="U3615" s="40"/>
      <c r="V3615" s="40"/>
      <c r="W3615" s="40"/>
      <c r="X3615" s="40"/>
      <c r="Y3615" s="40"/>
    </row>
    <row r="3616" spans="1:25" ht="15" customHeight="1" x14ac:dyDescent="0.2">
      <c r="A3616" s="40"/>
      <c r="B3616" s="274" t="s">
        <v>347</v>
      </c>
      <c r="C3616" s="296" t="s">
        <v>784</v>
      </c>
      <c r="D3616" s="274" t="s">
        <v>40</v>
      </c>
      <c r="E3616" s="274" t="s">
        <v>785</v>
      </c>
      <c r="F3616" s="404" t="s">
        <v>348</v>
      </c>
      <c r="G3616" s="404"/>
      <c r="H3616" s="295" t="s">
        <v>44</v>
      </c>
      <c r="I3616" s="298">
        <v>1</v>
      </c>
      <c r="J3616" s="298">
        <v>0</v>
      </c>
      <c r="K3616" s="297">
        <v>7.63</v>
      </c>
      <c r="L3616" s="297">
        <v>7.63</v>
      </c>
      <c r="O3616" s="40"/>
      <c r="P3616" s="40"/>
      <c r="Q3616" s="40"/>
      <c r="R3616" s="40"/>
      <c r="S3616" s="40"/>
      <c r="T3616" s="40"/>
      <c r="U3616" s="40"/>
      <c r="V3616" s="40"/>
      <c r="W3616" s="40"/>
      <c r="X3616" s="40"/>
      <c r="Y3616" s="40"/>
    </row>
    <row r="3617" spans="1:25" ht="15" customHeight="1" x14ac:dyDescent="0.2">
      <c r="A3617" s="40"/>
      <c r="B3617" s="275"/>
      <c r="C3617" s="275"/>
      <c r="D3617" s="275"/>
      <c r="E3617" s="275"/>
      <c r="F3617" s="275"/>
      <c r="G3617" s="275" t="s">
        <v>331</v>
      </c>
      <c r="H3617" s="302">
        <v>1.5</v>
      </c>
      <c r="I3617" s="275" t="s">
        <v>332</v>
      </c>
      <c r="J3617" s="302">
        <v>0</v>
      </c>
      <c r="K3617" s="275" t="s">
        <v>333</v>
      </c>
      <c r="L3617" s="302">
        <v>1.5</v>
      </c>
      <c r="O3617" s="40"/>
      <c r="P3617" s="40"/>
      <c r="Q3617" s="40"/>
      <c r="R3617" s="40"/>
      <c r="S3617" s="40"/>
      <c r="T3617" s="40"/>
      <c r="U3617" s="40"/>
      <c r="V3617" s="40"/>
      <c r="W3617" s="40"/>
      <c r="X3617" s="40"/>
      <c r="Y3617" s="40"/>
    </row>
    <row r="3618" spans="1:25" ht="15" customHeight="1" thickBot="1" x14ac:dyDescent="0.25">
      <c r="A3618" s="40"/>
      <c r="B3618" s="275"/>
      <c r="C3618" s="275"/>
      <c r="D3618" s="275"/>
      <c r="E3618" s="275"/>
      <c r="F3618" s="275"/>
      <c r="G3618" s="275" t="s">
        <v>334</v>
      </c>
      <c r="H3618" s="302">
        <v>2.2200000000000002</v>
      </c>
      <c r="I3618" s="409"/>
      <c r="J3618" s="409" t="s">
        <v>335</v>
      </c>
      <c r="K3618" s="275"/>
      <c r="L3618" s="302">
        <v>12.91</v>
      </c>
      <c r="O3618" s="40"/>
      <c r="P3618" s="40"/>
      <c r="Q3618" s="40"/>
      <c r="R3618" s="40"/>
      <c r="S3618" s="40"/>
      <c r="T3618" s="40"/>
      <c r="U3618" s="40"/>
      <c r="V3618" s="40"/>
      <c r="W3618" s="40"/>
      <c r="X3618" s="40"/>
      <c r="Y3618" s="40"/>
    </row>
    <row r="3619" spans="1:25" ht="15" customHeight="1" thickTop="1" x14ac:dyDescent="0.2">
      <c r="A3619" s="40"/>
      <c r="B3619" s="289"/>
      <c r="C3619" s="289"/>
      <c r="D3619" s="289"/>
      <c r="E3619" s="289"/>
      <c r="F3619" s="289"/>
      <c r="G3619" s="289"/>
      <c r="H3619" s="289"/>
      <c r="I3619" s="289"/>
      <c r="J3619" s="289"/>
      <c r="K3619" s="289"/>
      <c r="L3619" s="289"/>
      <c r="O3619" s="40"/>
      <c r="P3619" s="40"/>
      <c r="Q3619" s="40"/>
      <c r="R3619" s="40"/>
      <c r="S3619" s="40"/>
      <c r="T3619" s="40"/>
      <c r="U3619" s="40"/>
      <c r="V3619" s="40"/>
      <c r="W3619" s="40"/>
      <c r="X3619" s="40"/>
      <c r="Y3619" s="40"/>
    </row>
    <row r="3620" spans="1:25" ht="15" customHeight="1" x14ac:dyDescent="0.2">
      <c r="A3620" s="40"/>
      <c r="B3620" s="276" t="s">
        <v>2908</v>
      </c>
      <c r="C3620" s="277" t="s">
        <v>28</v>
      </c>
      <c r="D3620" s="276" t="s">
        <v>29</v>
      </c>
      <c r="E3620" s="276" t="s">
        <v>30</v>
      </c>
      <c r="F3620" s="405" t="s">
        <v>318</v>
      </c>
      <c r="G3620" s="405"/>
      <c r="H3620" s="284" t="s">
        <v>31</v>
      </c>
      <c r="I3620" s="277" t="s">
        <v>32</v>
      </c>
      <c r="J3620" s="277" t="s">
        <v>2407</v>
      </c>
      <c r="K3620" s="277" t="s">
        <v>33</v>
      </c>
      <c r="L3620" s="277" t="s">
        <v>35</v>
      </c>
      <c r="O3620" s="40"/>
      <c r="P3620" s="40"/>
      <c r="Q3620" s="40"/>
      <c r="R3620" s="40"/>
      <c r="S3620" s="40"/>
      <c r="T3620" s="40"/>
      <c r="U3620" s="40"/>
      <c r="V3620" s="40"/>
      <c r="W3620" s="40"/>
      <c r="X3620" s="40"/>
      <c r="Y3620" s="40"/>
    </row>
    <row r="3621" spans="1:25" ht="15" customHeight="1" x14ac:dyDescent="0.2">
      <c r="A3621" s="40"/>
      <c r="B3621" s="273" t="s">
        <v>319</v>
      </c>
      <c r="C3621" s="286" t="s">
        <v>222</v>
      </c>
      <c r="D3621" s="273" t="s">
        <v>40</v>
      </c>
      <c r="E3621" s="273" t="s">
        <v>223</v>
      </c>
      <c r="F3621" s="403" t="s">
        <v>338</v>
      </c>
      <c r="G3621" s="403"/>
      <c r="H3621" s="285" t="s">
        <v>44</v>
      </c>
      <c r="I3621" s="288">
        <v>1</v>
      </c>
      <c r="J3621" s="287"/>
      <c r="K3621" s="287">
        <v>11.37</v>
      </c>
      <c r="L3621" s="287">
        <v>11.37</v>
      </c>
      <c r="O3621" s="40"/>
      <c r="P3621" s="40"/>
      <c r="Q3621" s="40"/>
      <c r="R3621" s="40"/>
      <c r="S3621" s="40"/>
      <c r="T3621" s="40"/>
      <c r="U3621" s="40"/>
      <c r="V3621" s="40"/>
      <c r="W3621" s="40"/>
      <c r="X3621" s="40"/>
      <c r="Y3621" s="40"/>
    </row>
    <row r="3622" spans="1:25" ht="15" customHeight="1" x14ac:dyDescent="0.2">
      <c r="A3622" s="40"/>
      <c r="B3622" s="278" t="s">
        <v>321</v>
      </c>
      <c r="C3622" s="291" t="s">
        <v>397</v>
      </c>
      <c r="D3622" s="278" t="s">
        <v>40</v>
      </c>
      <c r="E3622" s="278" t="s">
        <v>398</v>
      </c>
      <c r="F3622" s="407" t="s">
        <v>324</v>
      </c>
      <c r="G3622" s="407"/>
      <c r="H3622" s="290" t="s">
        <v>325</v>
      </c>
      <c r="I3622" s="294">
        <v>4.7600000000000003E-2</v>
      </c>
      <c r="J3622" s="294">
        <v>0</v>
      </c>
      <c r="K3622" s="292">
        <v>29.9</v>
      </c>
      <c r="L3622" s="292">
        <v>1.42</v>
      </c>
      <c r="O3622" s="40"/>
      <c r="P3622" s="40"/>
      <c r="Q3622" s="40"/>
      <c r="R3622" s="40"/>
      <c r="S3622" s="40"/>
      <c r="T3622" s="40"/>
      <c r="U3622" s="40"/>
      <c r="V3622" s="40"/>
      <c r="W3622" s="40"/>
      <c r="X3622" s="40"/>
      <c r="Y3622" s="40"/>
    </row>
    <row r="3623" spans="1:25" ht="15" customHeight="1" x14ac:dyDescent="0.2">
      <c r="A3623" s="40"/>
      <c r="B3623" s="278" t="s">
        <v>321</v>
      </c>
      <c r="C3623" s="291" t="s">
        <v>395</v>
      </c>
      <c r="D3623" s="278" t="s">
        <v>40</v>
      </c>
      <c r="E3623" s="278" t="s">
        <v>396</v>
      </c>
      <c r="F3623" s="407" t="s">
        <v>324</v>
      </c>
      <c r="G3623" s="407"/>
      <c r="H3623" s="290" t="s">
        <v>325</v>
      </c>
      <c r="I3623" s="294">
        <v>4.7600000000000003E-2</v>
      </c>
      <c r="J3623" s="294">
        <v>0</v>
      </c>
      <c r="K3623" s="292">
        <v>24.84</v>
      </c>
      <c r="L3623" s="292">
        <v>1.18</v>
      </c>
      <c r="O3623" s="40"/>
      <c r="P3623" s="40"/>
      <c r="Q3623" s="40"/>
      <c r="R3623" s="40"/>
      <c r="S3623" s="40"/>
      <c r="T3623" s="40"/>
      <c r="U3623" s="40"/>
      <c r="V3623" s="40"/>
      <c r="W3623" s="40"/>
      <c r="X3623" s="40"/>
      <c r="Y3623" s="40"/>
    </row>
    <row r="3624" spans="1:25" ht="15" customHeight="1" x14ac:dyDescent="0.2">
      <c r="A3624" s="40"/>
      <c r="B3624" s="274" t="s">
        <v>347</v>
      </c>
      <c r="C3624" s="296" t="s">
        <v>782</v>
      </c>
      <c r="D3624" s="274" t="s">
        <v>40</v>
      </c>
      <c r="E3624" s="274" t="s">
        <v>783</v>
      </c>
      <c r="F3624" s="404" t="s">
        <v>348</v>
      </c>
      <c r="G3624" s="404"/>
      <c r="H3624" s="295" t="s">
        <v>44</v>
      </c>
      <c r="I3624" s="298">
        <v>1</v>
      </c>
      <c r="J3624" s="298">
        <v>0</v>
      </c>
      <c r="K3624" s="297">
        <v>1.1399999999999999</v>
      </c>
      <c r="L3624" s="297">
        <v>1.1399999999999999</v>
      </c>
      <c r="O3624" s="40"/>
      <c r="P3624" s="40"/>
      <c r="Q3624" s="40"/>
      <c r="R3624" s="40"/>
      <c r="S3624" s="40"/>
      <c r="T3624" s="40"/>
      <c r="U3624" s="40"/>
      <c r="V3624" s="40"/>
      <c r="W3624" s="40"/>
      <c r="X3624" s="40"/>
      <c r="Y3624" s="40"/>
    </row>
    <row r="3625" spans="1:25" ht="15" customHeight="1" x14ac:dyDescent="0.2">
      <c r="A3625" s="40"/>
      <c r="B3625" s="274" t="s">
        <v>347</v>
      </c>
      <c r="C3625" s="296" t="s">
        <v>784</v>
      </c>
      <c r="D3625" s="274" t="s">
        <v>40</v>
      </c>
      <c r="E3625" s="274" t="s">
        <v>785</v>
      </c>
      <c r="F3625" s="404" t="s">
        <v>348</v>
      </c>
      <c r="G3625" s="404"/>
      <c r="H3625" s="295" t="s">
        <v>44</v>
      </c>
      <c r="I3625" s="298">
        <v>1</v>
      </c>
      <c r="J3625" s="298">
        <v>0</v>
      </c>
      <c r="K3625" s="297">
        <v>7.63</v>
      </c>
      <c r="L3625" s="297">
        <v>7.63</v>
      </c>
      <c r="O3625" s="40"/>
      <c r="P3625" s="40"/>
      <c r="Q3625" s="40"/>
      <c r="R3625" s="40"/>
      <c r="S3625" s="40"/>
      <c r="T3625" s="40"/>
      <c r="U3625" s="40"/>
      <c r="V3625" s="40"/>
      <c r="W3625" s="40"/>
      <c r="X3625" s="40"/>
      <c r="Y3625" s="40"/>
    </row>
    <row r="3626" spans="1:25" ht="15" customHeight="1" x14ac:dyDescent="0.2">
      <c r="A3626" s="40"/>
      <c r="B3626" s="275"/>
      <c r="C3626" s="275"/>
      <c r="D3626" s="275"/>
      <c r="E3626" s="275"/>
      <c r="F3626" s="275"/>
      <c r="G3626" s="275" t="s">
        <v>331</v>
      </c>
      <c r="H3626" s="302">
        <v>2.04</v>
      </c>
      <c r="I3626" s="275" t="s">
        <v>332</v>
      </c>
      <c r="J3626" s="302">
        <v>0</v>
      </c>
      <c r="K3626" s="275" t="s">
        <v>333</v>
      </c>
      <c r="L3626" s="302">
        <v>2.04</v>
      </c>
      <c r="O3626" s="40"/>
      <c r="P3626" s="40"/>
      <c r="Q3626" s="40"/>
      <c r="R3626" s="40"/>
      <c r="S3626" s="40"/>
      <c r="T3626" s="40"/>
      <c r="U3626" s="40"/>
      <c r="V3626" s="40"/>
      <c r="W3626" s="40"/>
      <c r="X3626" s="40"/>
      <c r="Y3626" s="40"/>
    </row>
    <row r="3627" spans="1:25" ht="15" customHeight="1" thickBot="1" x14ac:dyDescent="0.25">
      <c r="A3627" s="40"/>
      <c r="B3627" s="275"/>
      <c r="C3627" s="275"/>
      <c r="D3627" s="275"/>
      <c r="E3627" s="275"/>
      <c r="F3627" s="275"/>
      <c r="G3627" s="275" t="s">
        <v>334</v>
      </c>
      <c r="H3627" s="302">
        <v>2.36</v>
      </c>
      <c r="I3627" s="409"/>
      <c r="J3627" s="409" t="s">
        <v>335</v>
      </c>
      <c r="K3627" s="275"/>
      <c r="L3627" s="302">
        <v>13.73</v>
      </c>
      <c r="O3627" s="40"/>
      <c r="P3627" s="40"/>
      <c r="Q3627" s="40"/>
      <c r="R3627" s="40"/>
      <c r="S3627" s="40"/>
      <c r="T3627" s="40"/>
      <c r="U3627" s="40"/>
      <c r="V3627" s="40"/>
      <c r="W3627" s="40"/>
      <c r="X3627" s="40"/>
      <c r="Y3627" s="40"/>
    </row>
    <row r="3628" spans="1:25" ht="15" customHeight="1" thickTop="1" x14ac:dyDescent="0.2">
      <c r="A3628" s="40"/>
      <c r="B3628" s="289"/>
      <c r="C3628" s="289"/>
      <c r="D3628" s="289"/>
      <c r="E3628" s="289"/>
      <c r="F3628" s="289"/>
      <c r="G3628" s="289"/>
      <c r="H3628" s="289"/>
      <c r="I3628" s="289"/>
      <c r="J3628" s="289"/>
      <c r="K3628" s="289"/>
      <c r="L3628" s="289"/>
      <c r="O3628" s="40"/>
      <c r="P3628" s="40"/>
      <c r="Q3628" s="40"/>
      <c r="R3628" s="40"/>
      <c r="S3628" s="40"/>
      <c r="T3628" s="40"/>
      <c r="U3628" s="40"/>
      <c r="V3628" s="40"/>
      <c r="W3628" s="40"/>
      <c r="X3628" s="40"/>
      <c r="Y3628" s="40"/>
    </row>
    <row r="3629" spans="1:25" ht="15" customHeight="1" x14ac:dyDescent="0.2">
      <c r="A3629" s="40"/>
      <c r="B3629" s="276" t="s">
        <v>2909</v>
      </c>
      <c r="C3629" s="277" t="s">
        <v>28</v>
      </c>
      <c r="D3629" s="276" t="s">
        <v>29</v>
      </c>
      <c r="E3629" s="276" t="s">
        <v>30</v>
      </c>
      <c r="F3629" s="405" t="s">
        <v>318</v>
      </c>
      <c r="G3629" s="405"/>
      <c r="H3629" s="284" t="s">
        <v>31</v>
      </c>
      <c r="I3629" s="277" t="s">
        <v>32</v>
      </c>
      <c r="J3629" s="277" t="s">
        <v>2407</v>
      </c>
      <c r="K3629" s="277" t="s">
        <v>33</v>
      </c>
      <c r="L3629" s="277" t="s">
        <v>35</v>
      </c>
      <c r="O3629" s="40"/>
      <c r="P3629" s="40"/>
      <c r="Q3629" s="40"/>
      <c r="R3629" s="40"/>
      <c r="S3629" s="40"/>
      <c r="T3629" s="40"/>
      <c r="U3629" s="40"/>
      <c r="V3629" s="40"/>
      <c r="W3629" s="40"/>
      <c r="X3629" s="40"/>
      <c r="Y3629" s="40"/>
    </row>
    <row r="3630" spans="1:25" ht="15" customHeight="1" x14ac:dyDescent="0.2">
      <c r="A3630" s="40"/>
      <c r="B3630" s="273" t="s">
        <v>319</v>
      </c>
      <c r="C3630" s="286" t="s">
        <v>3331</v>
      </c>
      <c r="D3630" s="273" t="s">
        <v>40</v>
      </c>
      <c r="E3630" s="273" t="s">
        <v>3332</v>
      </c>
      <c r="F3630" s="403" t="s">
        <v>338</v>
      </c>
      <c r="G3630" s="403"/>
      <c r="H3630" s="285" t="s">
        <v>44</v>
      </c>
      <c r="I3630" s="288">
        <v>1</v>
      </c>
      <c r="J3630" s="287"/>
      <c r="K3630" s="287">
        <v>12.74</v>
      </c>
      <c r="L3630" s="287">
        <v>12.74</v>
      </c>
      <c r="O3630" s="40"/>
      <c r="P3630" s="40"/>
      <c r="Q3630" s="40"/>
      <c r="R3630" s="40"/>
      <c r="S3630" s="40"/>
      <c r="T3630" s="40"/>
      <c r="U3630" s="40"/>
      <c r="V3630" s="40"/>
      <c r="W3630" s="40"/>
      <c r="X3630" s="40"/>
      <c r="Y3630" s="40"/>
    </row>
    <row r="3631" spans="1:25" ht="15" customHeight="1" x14ac:dyDescent="0.2">
      <c r="A3631" s="40"/>
      <c r="B3631" s="278" t="s">
        <v>321</v>
      </c>
      <c r="C3631" s="291" t="s">
        <v>395</v>
      </c>
      <c r="D3631" s="278" t="s">
        <v>40</v>
      </c>
      <c r="E3631" s="278" t="s">
        <v>396</v>
      </c>
      <c r="F3631" s="407" t="s">
        <v>324</v>
      </c>
      <c r="G3631" s="407"/>
      <c r="H3631" s="290" t="s">
        <v>325</v>
      </c>
      <c r="I3631" s="294">
        <v>6.6299999999999998E-2</v>
      </c>
      <c r="J3631" s="294">
        <v>0</v>
      </c>
      <c r="K3631" s="292">
        <v>24.84</v>
      </c>
      <c r="L3631" s="292">
        <v>1.64</v>
      </c>
      <c r="O3631" s="40"/>
      <c r="P3631" s="40"/>
      <c r="Q3631" s="40"/>
      <c r="R3631" s="40"/>
      <c r="S3631" s="40"/>
      <c r="T3631" s="40"/>
      <c r="U3631" s="40"/>
      <c r="V3631" s="40"/>
      <c r="W3631" s="40"/>
      <c r="X3631" s="40"/>
      <c r="Y3631" s="40"/>
    </row>
    <row r="3632" spans="1:25" ht="15" customHeight="1" x14ac:dyDescent="0.2">
      <c r="A3632" s="40"/>
      <c r="B3632" s="278" t="s">
        <v>321</v>
      </c>
      <c r="C3632" s="291" t="s">
        <v>397</v>
      </c>
      <c r="D3632" s="278" t="s">
        <v>40</v>
      </c>
      <c r="E3632" s="278" t="s">
        <v>398</v>
      </c>
      <c r="F3632" s="407" t="s">
        <v>324</v>
      </c>
      <c r="G3632" s="407"/>
      <c r="H3632" s="290" t="s">
        <v>325</v>
      </c>
      <c r="I3632" s="294">
        <v>6.6299999999999998E-2</v>
      </c>
      <c r="J3632" s="294">
        <v>0</v>
      </c>
      <c r="K3632" s="292">
        <v>29.9</v>
      </c>
      <c r="L3632" s="292">
        <v>1.98</v>
      </c>
      <c r="O3632" s="40"/>
      <c r="P3632" s="40"/>
      <c r="Q3632" s="40"/>
      <c r="R3632" s="40"/>
      <c r="S3632" s="40"/>
      <c r="T3632" s="40"/>
      <c r="U3632" s="40"/>
      <c r="V3632" s="40"/>
      <c r="W3632" s="40"/>
      <c r="X3632" s="40"/>
      <c r="Y3632" s="40"/>
    </row>
    <row r="3633" spans="1:25" ht="15" customHeight="1" x14ac:dyDescent="0.2">
      <c r="A3633" s="40"/>
      <c r="B3633" s="274" t="s">
        <v>347</v>
      </c>
      <c r="C3633" s="296" t="s">
        <v>771</v>
      </c>
      <c r="D3633" s="274" t="s">
        <v>40</v>
      </c>
      <c r="E3633" s="274" t="s">
        <v>772</v>
      </c>
      <c r="F3633" s="404" t="s">
        <v>348</v>
      </c>
      <c r="G3633" s="404"/>
      <c r="H3633" s="295" t="s">
        <v>44</v>
      </c>
      <c r="I3633" s="298">
        <v>1</v>
      </c>
      <c r="J3633" s="298">
        <v>0</v>
      </c>
      <c r="K3633" s="297">
        <v>1.49</v>
      </c>
      <c r="L3633" s="297">
        <v>1.49</v>
      </c>
      <c r="O3633" s="40"/>
      <c r="P3633" s="40"/>
      <c r="Q3633" s="40"/>
      <c r="R3633" s="40"/>
      <c r="S3633" s="40"/>
      <c r="T3633" s="40"/>
      <c r="U3633" s="40"/>
      <c r="V3633" s="40"/>
      <c r="W3633" s="40"/>
      <c r="X3633" s="40"/>
      <c r="Y3633" s="40"/>
    </row>
    <row r="3634" spans="1:25" ht="15" customHeight="1" x14ac:dyDescent="0.2">
      <c r="A3634" s="40"/>
      <c r="B3634" s="274" t="s">
        <v>347</v>
      </c>
      <c r="C3634" s="296" t="s">
        <v>784</v>
      </c>
      <c r="D3634" s="274" t="s">
        <v>40</v>
      </c>
      <c r="E3634" s="274" t="s">
        <v>785</v>
      </c>
      <c r="F3634" s="404" t="s">
        <v>348</v>
      </c>
      <c r="G3634" s="404"/>
      <c r="H3634" s="295" t="s">
        <v>44</v>
      </c>
      <c r="I3634" s="298">
        <v>1</v>
      </c>
      <c r="J3634" s="298">
        <v>0</v>
      </c>
      <c r="K3634" s="297">
        <v>7.63</v>
      </c>
      <c r="L3634" s="297">
        <v>7.63</v>
      </c>
      <c r="O3634" s="40"/>
      <c r="P3634" s="40"/>
      <c r="Q3634" s="40"/>
      <c r="R3634" s="40"/>
      <c r="S3634" s="40"/>
      <c r="T3634" s="40"/>
      <c r="U3634" s="40"/>
      <c r="V3634" s="40"/>
      <c r="W3634" s="40"/>
      <c r="X3634" s="40"/>
      <c r="Y3634" s="40"/>
    </row>
    <row r="3635" spans="1:25" ht="15" customHeight="1" x14ac:dyDescent="0.2">
      <c r="A3635" s="40"/>
      <c r="B3635" s="275"/>
      <c r="C3635" s="275"/>
      <c r="D3635" s="275"/>
      <c r="E3635" s="275"/>
      <c r="F3635" s="275"/>
      <c r="G3635" s="275" t="s">
        <v>331</v>
      </c>
      <c r="H3635" s="302">
        <v>2.84</v>
      </c>
      <c r="I3635" s="275" t="s">
        <v>332</v>
      </c>
      <c r="J3635" s="302">
        <v>0</v>
      </c>
      <c r="K3635" s="275" t="s">
        <v>333</v>
      </c>
      <c r="L3635" s="302">
        <v>2.84</v>
      </c>
      <c r="O3635" s="40"/>
      <c r="P3635" s="40"/>
      <c r="Q3635" s="40"/>
      <c r="R3635" s="40"/>
      <c r="S3635" s="40"/>
      <c r="T3635" s="40"/>
      <c r="U3635" s="40"/>
      <c r="V3635" s="40"/>
      <c r="W3635" s="40"/>
      <c r="X3635" s="40"/>
      <c r="Y3635" s="40"/>
    </row>
    <row r="3636" spans="1:25" ht="15" customHeight="1" thickBot="1" x14ac:dyDescent="0.25">
      <c r="A3636" s="40"/>
      <c r="B3636" s="275"/>
      <c r="C3636" s="275"/>
      <c r="D3636" s="275"/>
      <c r="E3636" s="275"/>
      <c r="F3636" s="275"/>
      <c r="G3636" s="275" t="s">
        <v>334</v>
      </c>
      <c r="H3636" s="302">
        <v>2.65</v>
      </c>
      <c r="I3636" s="409"/>
      <c r="J3636" s="409" t="s">
        <v>335</v>
      </c>
      <c r="K3636" s="275"/>
      <c r="L3636" s="302">
        <v>15.39</v>
      </c>
      <c r="O3636" s="40"/>
      <c r="P3636" s="40"/>
      <c r="Q3636" s="40"/>
      <c r="R3636" s="40"/>
      <c r="S3636" s="40"/>
      <c r="T3636" s="40"/>
      <c r="U3636" s="40"/>
      <c r="V3636" s="40"/>
      <c r="W3636" s="40"/>
      <c r="X3636" s="40"/>
      <c r="Y3636" s="40"/>
    </row>
    <row r="3637" spans="1:25" ht="15" customHeight="1" thickTop="1" x14ac:dyDescent="0.2">
      <c r="A3637" s="40"/>
      <c r="B3637" s="289"/>
      <c r="C3637" s="289"/>
      <c r="D3637" s="289"/>
      <c r="E3637" s="289"/>
      <c r="F3637" s="289"/>
      <c r="G3637" s="289"/>
      <c r="H3637" s="289"/>
      <c r="I3637" s="289"/>
      <c r="J3637" s="289"/>
      <c r="K3637" s="289"/>
      <c r="L3637" s="289"/>
      <c r="O3637" s="40"/>
      <c r="P3637" s="40"/>
      <c r="Q3637" s="40"/>
      <c r="R3637" s="40"/>
      <c r="S3637" s="40"/>
      <c r="T3637" s="40"/>
      <c r="U3637" s="40"/>
      <c r="V3637" s="40"/>
      <c r="W3637" s="40"/>
      <c r="X3637" s="40"/>
      <c r="Y3637" s="40"/>
    </row>
    <row r="3638" spans="1:25" ht="15" customHeight="1" x14ac:dyDescent="0.2">
      <c r="A3638" s="40"/>
      <c r="B3638" s="276" t="s">
        <v>2910</v>
      </c>
      <c r="C3638" s="277" t="s">
        <v>28</v>
      </c>
      <c r="D3638" s="276" t="s">
        <v>29</v>
      </c>
      <c r="E3638" s="276" t="s">
        <v>30</v>
      </c>
      <c r="F3638" s="405" t="s">
        <v>318</v>
      </c>
      <c r="G3638" s="405"/>
      <c r="H3638" s="284" t="s">
        <v>31</v>
      </c>
      <c r="I3638" s="277" t="s">
        <v>32</v>
      </c>
      <c r="J3638" s="277" t="s">
        <v>2407</v>
      </c>
      <c r="K3638" s="277" t="s">
        <v>33</v>
      </c>
      <c r="L3638" s="277" t="s">
        <v>35</v>
      </c>
      <c r="O3638" s="40"/>
      <c r="P3638" s="40"/>
      <c r="Q3638" s="40"/>
      <c r="R3638" s="40"/>
      <c r="S3638" s="40"/>
      <c r="T3638" s="40"/>
      <c r="U3638" s="40"/>
      <c r="V3638" s="40"/>
      <c r="W3638" s="40"/>
      <c r="X3638" s="40"/>
      <c r="Y3638" s="40"/>
    </row>
    <row r="3639" spans="1:25" ht="15" customHeight="1" x14ac:dyDescent="0.2">
      <c r="A3639" s="40"/>
      <c r="B3639" s="273" t="s">
        <v>319</v>
      </c>
      <c r="C3639" s="286" t="s">
        <v>2055</v>
      </c>
      <c r="D3639" s="273" t="s">
        <v>40</v>
      </c>
      <c r="E3639" s="273" t="s">
        <v>2056</v>
      </c>
      <c r="F3639" s="403" t="s">
        <v>338</v>
      </c>
      <c r="G3639" s="403"/>
      <c r="H3639" s="285" t="s">
        <v>44</v>
      </c>
      <c r="I3639" s="288">
        <v>1</v>
      </c>
      <c r="J3639" s="287"/>
      <c r="K3639" s="287">
        <v>51.25</v>
      </c>
      <c r="L3639" s="287">
        <v>51.25</v>
      </c>
      <c r="O3639" s="40"/>
      <c r="P3639" s="40"/>
      <c r="Q3639" s="40"/>
      <c r="R3639" s="40"/>
      <c r="S3639" s="40"/>
      <c r="T3639" s="40"/>
      <c r="U3639" s="40"/>
      <c r="V3639" s="40"/>
      <c r="W3639" s="40"/>
      <c r="X3639" s="40"/>
      <c r="Y3639" s="40"/>
    </row>
    <row r="3640" spans="1:25" ht="15" customHeight="1" x14ac:dyDescent="0.2">
      <c r="A3640" s="40"/>
      <c r="B3640" s="278" t="s">
        <v>321</v>
      </c>
      <c r="C3640" s="291" t="s">
        <v>395</v>
      </c>
      <c r="D3640" s="278" t="s">
        <v>40</v>
      </c>
      <c r="E3640" s="278" t="s">
        <v>396</v>
      </c>
      <c r="F3640" s="407" t="s">
        <v>324</v>
      </c>
      <c r="G3640" s="407"/>
      <c r="H3640" s="290" t="s">
        <v>325</v>
      </c>
      <c r="I3640" s="294">
        <v>9.5200000000000007E-2</v>
      </c>
      <c r="J3640" s="294">
        <v>0</v>
      </c>
      <c r="K3640" s="292">
        <v>24.84</v>
      </c>
      <c r="L3640" s="292">
        <v>2.36</v>
      </c>
      <c r="O3640" s="40"/>
      <c r="P3640" s="40"/>
      <c r="Q3640" s="40"/>
      <c r="R3640" s="40"/>
      <c r="S3640" s="40"/>
      <c r="T3640" s="40"/>
      <c r="U3640" s="40"/>
      <c r="V3640" s="40"/>
      <c r="W3640" s="40"/>
      <c r="X3640" s="40"/>
      <c r="Y3640" s="40"/>
    </row>
    <row r="3641" spans="1:25" ht="15" customHeight="1" x14ac:dyDescent="0.2">
      <c r="A3641" s="40"/>
      <c r="B3641" s="278" t="s">
        <v>321</v>
      </c>
      <c r="C3641" s="291" t="s">
        <v>397</v>
      </c>
      <c r="D3641" s="278" t="s">
        <v>40</v>
      </c>
      <c r="E3641" s="278" t="s">
        <v>398</v>
      </c>
      <c r="F3641" s="407" t="s">
        <v>324</v>
      </c>
      <c r="G3641" s="407"/>
      <c r="H3641" s="290" t="s">
        <v>325</v>
      </c>
      <c r="I3641" s="294">
        <v>9.5200000000000007E-2</v>
      </c>
      <c r="J3641" s="294">
        <v>0</v>
      </c>
      <c r="K3641" s="292">
        <v>29.9</v>
      </c>
      <c r="L3641" s="292">
        <v>2.84</v>
      </c>
      <c r="O3641" s="40"/>
      <c r="P3641" s="40"/>
      <c r="Q3641" s="40"/>
      <c r="R3641" s="40"/>
      <c r="S3641" s="40"/>
      <c r="T3641" s="40"/>
      <c r="U3641" s="40"/>
      <c r="V3641" s="40"/>
      <c r="W3641" s="40"/>
      <c r="X3641" s="40"/>
      <c r="Y3641" s="40"/>
    </row>
    <row r="3642" spans="1:25" ht="15" customHeight="1" x14ac:dyDescent="0.2">
      <c r="A3642" s="40"/>
      <c r="B3642" s="274" t="s">
        <v>347</v>
      </c>
      <c r="C3642" s="296" t="s">
        <v>773</v>
      </c>
      <c r="D3642" s="274" t="s">
        <v>40</v>
      </c>
      <c r="E3642" s="274" t="s">
        <v>774</v>
      </c>
      <c r="F3642" s="404" t="s">
        <v>348</v>
      </c>
      <c r="G3642" s="404"/>
      <c r="H3642" s="295" t="s">
        <v>44</v>
      </c>
      <c r="I3642" s="298">
        <v>1</v>
      </c>
      <c r="J3642" s="298">
        <v>0</v>
      </c>
      <c r="K3642" s="297">
        <v>43.77</v>
      </c>
      <c r="L3642" s="297">
        <v>43.77</v>
      </c>
      <c r="O3642" s="40"/>
      <c r="P3642" s="40"/>
      <c r="Q3642" s="40"/>
      <c r="R3642" s="40"/>
      <c r="S3642" s="40"/>
      <c r="T3642" s="40"/>
      <c r="U3642" s="40"/>
      <c r="V3642" s="40"/>
      <c r="W3642" s="40"/>
      <c r="X3642" s="40"/>
      <c r="Y3642" s="40"/>
    </row>
    <row r="3643" spans="1:25" ht="15" customHeight="1" x14ac:dyDescent="0.2">
      <c r="A3643" s="40"/>
      <c r="B3643" s="274" t="s">
        <v>347</v>
      </c>
      <c r="C3643" s="296" t="s">
        <v>782</v>
      </c>
      <c r="D3643" s="274" t="s">
        <v>40</v>
      </c>
      <c r="E3643" s="274" t="s">
        <v>783</v>
      </c>
      <c r="F3643" s="404" t="s">
        <v>348</v>
      </c>
      <c r="G3643" s="404"/>
      <c r="H3643" s="295" t="s">
        <v>44</v>
      </c>
      <c r="I3643" s="298">
        <v>2</v>
      </c>
      <c r="J3643" s="298">
        <v>0</v>
      </c>
      <c r="K3643" s="297">
        <v>1.1399999999999999</v>
      </c>
      <c r="L3643" s="297">
        <v>2.2799999999999998</v>
      </c>
      <c r="O3643" s="40"/>
      <c r="P3643" s="40"/>
      <c r="Q3643" s="40"/>
      <c r="R3643" s="40"/>
      <c r="S3643" s="40"/>
      <c r="T3643" s="40"/>
      <c r="U3643" s="40"/>
      <c r="V3643" s="40"/>
      <c r="W3643" s="40"/>
      <c r="X3643" s="40"/>
      <c r="Y3643" s="40"/>
    </row>
    <row r="3644" spans="1:25" ht="15" customHeight="1" x14ac:dyDescent="0.2">
      <c r="A3644" s="40"/>
      <c r="B3644" s="275"/>
      <c r="C3644" s="275"/>
      <c r="D3644" s="275"/>
      <c r="E3644" s="275"/>
      <c r="F3644" s="275"/>
      <c r="G3644" s="275" t="s">
        <v>331</v>
      </c>
      <c r="H3644" s="302">
        <v>4.09</v>
      </c>
      <c r="I3644" s="275" t="s">
        <v>332</v>
      </c>
      <c r="J3644" s="302">
        <v>0</v>
      </c>
      <c r="K3644" s="275" t="s">
        <v>333</v>
      </c>
      <c r="L3644" s="302">
        <v>4.09</v>
      </c>
      <c r="O3644" s="40"/>
      <c r="P3644" s="40"/>
      <c r="Q3644" s="40"/>
      <c r="R3644" s="40"/>
      <c r="S3644" s="40"/>
      <c r="T3644" s="40"/>
      <c r="U3644" s="40"/>
      <c r="V3644" s="40"/>
      <c r="W3644" s="40"/>
      <c r="X3644" s="40"/>
      <c r="Y3644" s="40"/>
    </row>
    <row r="3645" spans="1:25" ht="15" customHeight="1" thickBot="1" x14ac:dyDescent="0.25">
      <c r="A3645" s="40"/>
      <c r="B3645" s="275"/>
      <c r="C3645" s="275"/>
      <c r="D3645" s="275"/>
      <c r="E3645" s="275"/>
      <c r="F3645" s="275"/>
      <c r="G3645" s="275" t="s">
        <v>334</v>
      </c>
      <c r="H3645" s="302">
        <v>10.66</v>
      </c>
      <c r="I3645" s="409"/>
      <c r="J3645" s="409" t="s">
        <v>335</v>
      </c>
      <c r="K3645" s="275"/>
      <c r="L3645" s="302">
        <v>61.91</v>
      </c>
      <c r="O3645" s="40"/>
      <c r="P3645" s="40"/>
      <c r="Q3645" s="40"/>
      <c r="R3645" s="40"/>
      <c r="S3645" s="40"/>
      <c r="T3645" s="40"/>
      <c r="U3645" s="40"/>
      <c r="V3645" s="40"/>
      <c r="W3645" s="40"/>
      <c r="X3645" s="40"/>
      <c r="Y3645" s="40"/>
    </row>
    <row r="3646" spans="1:25" ht="15" customHeight="1" thickTop="1" x14ac:dyDescent="0.2">
      <c r="A3646" s="40"/>
      <c r="B3646" s="289"/>
      <c r="C3646" s="289"/>
      <c r="D3646" s="289"/>
      <c r="E3646" s="289"/>
      <c r="F3646" s="289"/>
      <c r="G3646" s="289"/>
      <c r="H3646" s="289"/>
      <c r="I3646" s="289"/>
      <c r="J3646" s="289"/>
      <c r="K3646" s="289"/>
      <c r="L3646" s="289"/>
      <c r="O3646" s="40"/>
      <c r="P3646" s="40"/>
      <c r="Q3646" s="40"/>
      <c r="R3646" s="40"/>
      <c r="S3646" s="40"/>
      <c r="T3646" s="40"/>
      <c r="U3646" s="40"/>
      <c r="V3646" s="40"/>
      <c r="W3646" s="40"/>
      <c r="X3646" s="40"/>
      <c r="Y3646" s="40"/>
    </row>
    <row r="3647" spans="1:25" ht="15" customHeight="1" x14ac:dyDescent="0.2">
      <c r="A3647" s="40"/>
      <c r="B3647" s="276" t="s">
        <v>2911</v>
      </c>
      <c r="C3647" s="277" t="s">
        <v>28</v>
      </c>
      <c r="D3647" s="276" t="s">
        <v>29</v>
      </c>
      <c r="E3647" s="276" t="s">
        <v>30</v>
      </c>
      <c r="F3647" s="405" t="s">
        <v>318</v>
      </c>
      <c r="G3647" s="405"/>
      <c r="H3647" s="284" t="s">
        <v>31</v>
      </c>
      <c r="I3647" s="277" t="s">
        <v>32</v>
      </c>
      <c r="J3647" s="277" t="s">
        <v>2407</v>
      </c>
      <c r="K3647" s="277" t="s">
        <v>33</v>
      </c>
      <c r="L3647" s="277" t="s">
        <v>35</v>
      </c>
      <c r="O3647" s="40"/>
      <c r="P3647" s="40"/>
      <c r="Q3647" s="40"/>
      <c r="R3647" s="40"/>
      <c r="S3647" s="40"/>
      <c r="T3647" s="40"/>
      <c r="U3647" s="40"/>
      <c r="V3647" s="40"/>
      <c r="W3647" s="40"/>
      <c r="X3647" s="40"/>
      <c r="Y3647" s="40"/>
    </row>
    <row r="3648" spans="1:25" ht="15" customHeight="1" x14ac:dyDescent="0.2">
      <c r="A3648" s="40"/>
      <c r="B3648" s="273" t="s">
        <v>319</v>
      </c>
      <c r="C3648" s="286" t="s">
        <v>218</v>
      </c>
      <c r="D3648" s="273" t="s">
        <v>40</v>
      </c>
      <c r="E3648" s="273" t="s">
        <v>219</v>
      </c>
      <c r="F3648" s="403" t="s">
        <v>338</v>
      </c>
      <c r="G3648" s="403"/>
      <c r="H3648" s="285" t="s">
        <v>44</v>
      </c>
      <c r="I3648" s="288">
        <v>1</v>
      </c>
      <c r="J3648" s="287"/>
      <c r="K3648" s="287">
        <v>54</v>
      </c>
      <c r="L3648" s="287">
        <v>54</v>
      </c>
      <c r="O3648" s="40"/>
      <c r="P3648" s="40"/>
      <c r="Q3648" s="40"/>
      <c r="R3648" s="40"/>
      <c r="S3648" s="40"/>
      <c r="T3648" s="40"/>
      <c r="U3648" s="40"/>
      <c r="V3648" s="40"/>
      <c r="W3648" s="40"/>
      <c r="X3648" s="40"/>
      <c r="Y3648" s="40"/>
    </row>
    <row r="3649" spans="1:25" ht="15" customHeight="1" x14ac:dyDescent="0.2">
      <c r="A3649" s="40"/>
      <c r="B3649" s="278" t="s">
        <v>321</v>
      </c>
      <c r="C3649" s="291" t="s">
        <v>395</v>
      </c>
      <c r="D3649" s="278" t="s">
        <v>40</v>
      </c>
      <c r="E3649" s="278" t="s">
        <v>396</v>
      </c>
      <c r="F3649" s="407" t="s">
        <v>324</v>
      </c>
      <c r="G3649" s="407"/>
      <c r="H3649" s="290" t="s">
        <v>325</v>
      </c>
      <c r="I3649" s="294">
        <v>0.13250000000000001</v>
      </c>
      <c r="J3649" s="294">
        <v>0</v>
      </c>
      <c r="K3649" s="292">
        <v>24.84</v>
      </c>
      <c r="L3649" s="292">
        <v>3.29</v>
      </c>
      <c r="O3649" s="40"/>
      <c r="P3649" s="40"/>
      <c r="Q3649" s="40"/>
      <c r="R3649" s="40"/>
      <c r="S3649" s="40"/>
      <c r="T3649" s="40"/>
      <c r="U3649" s="40"/>
      <c r="V3649" s="40"/>
      <c r="W3649" s="40"/>
      <c r="X3649" s="40"/>
      <c r="Y3649" s="40"/>
    </row>
    <row r="3650" spans="1:25" ht="15" customHeight="1" x14ac:dyDescent="0.2">
      <c r="A3650" s="40"/>
      <c r="B3650" s="278" t="s">
        <v>321</v>
      </c>
      <c r="C3650" s="291" t="s">
        <v>397</v>
      </c>
      <c r="D3650" s="278" t="s">
        <v>40</v>
      </c>
      <c r="E3650" s="278" t="s">
        <v>398</v>
      </c>
      <c r="F3650" s="407" t="s">
        <v>324</v>
      </c>
      <c r="G3650" s="407"/>
      <c r="H3650" s="290" t="s">
        <v>325</v>
      </c>
      <c r="I3650" s="294">
        <v>0.13250000000000001</v>
      </c>
      <c r="J3650" s="294">
        <v>0</v>
      </c>
      <c r="K3650" s="292">
        <v>29.9</v>
      </c>
      <c r="L3650" s="292">
        <v>3.96</v>
      </c>
      <c r="O3650" s="40"/>
      <c r="P3650" s="40"/>
      <c r="Q3650" s="40"/>
      <c r="R3650" s="40"/>
      <c r="S3650" s="40"/>
      <c r="T3650" s="40"/>
      <c r="U3650" s="40"/>
      <c r="V3650" s="40"/>
      <c r="W3650" s="40"/>
      <c r="X3650" s="40"/>
      <c r="Y3650" s="40"/>
    </row>
    <row r="3651" spans="1:25" ht="15" customHeight="1" x14ac:dyDescent="0.2">
      <c r="A3651" s="40"/>
      <c r="B3651" s="274" t="s">
        <v>347</v>
      </c>
      <c r="C3651" s="296" t="s">
        <v>771</v>
      </c>
      <c r="D3651" s="274" t="s">
        <v>40</v>
      </c>
      <c r="E3651" s="274" t="s">
        <v>772</v>
      </c>
      <c r="F3651" s="404" t="s">
        <v>348</v>
      </c>
      <c r="G3651" s="404"/>
      <c r="H3651" s="295" t="s">
        <v>44</v>
      </c>
      <c r="I3651" s="298">
        <v>2</v>
      </c>
      <c r="J3651" s="298">
        <v>0</v>
      </c>
      <c r="K3651" s="297">
        <v>1.49</v>
      </c>
      <c r="L3651" s="297">
        <v>2.98</v>
      </c>
      <c r="O3651" s="40"/>
      <c r="P3651" s="40"/>
      <c r="Q3651" s="40"/>
      <c r="R3651" s="40"/>
      <c r="S3651" s="40"/>
      <c r="T3651" s="40"/>
      <c r="U3651" s="40"/>
      <c r="V3651" s="40"/>
      <c r="W3651" s="40"/>
      <c r="X3651" s="40"/>
      <c r="Y3651" s="40"/>
    </row>
    <row r="3652" spans="1:25" ht="15" customHeight="1" x14ac:dyDescent="0.2">
      <c r="A3652" s="40"/>
      <c r="B3652" s="274" t="s">
        <v>347</v>
      </c>
      <c r="C3652" s="296" t="s">
        <v>773</v>
      </c>
      <c r="D3652" s="274" t="s">
        <v>40</v>
      </c>
      <c r="E3652" s="274" t="s">
        <v>774</v>
      </c>
      <c r="F3652" s="404" t="s">
        <v>348</v>
      </c>
      <c r="G3652" s="404"/>
      <c r="H3652" s="295" t="s">
        <v>44</v>
      </c>
      <c r="I3652" s="298">
        <v>1</v>
      </c>
      <c r="J3652" s="298">
        <v>0</v>
      </c>
      <c r="K3652" s="297">
        <v>43.77</v>
      </c>
      <c r="L3652" s="297">
        <v>43.77</v>
      </c>
      <c r="O3652" s="40"/>
      <c r="P3652" s="40"/>
      <c r="Q3652" s="40"/>
      <c r="R3652" s="40"/>
      <c r="S3652" s="40"/>
      <c r="T3652" s="40"/>
      <c r="U3652" s="40"/>
      <c r="V3652" s="40"/>
      <c r="W3652" s="40"/>
      <c r="X3652" s="40"/>
      <c r="Y3652" s="40"/>
    </row>
    <row r="3653" spans="1:25" ht="15" customHeight="1" x14ac:dyDescent="0.2">
      <c r="A3653" s="40"/>
      <c r="B3653" s="275"/>
      <c r="C3653" s="275"/>
      <c r="D3653" s="275"/>
      <c r="E3653" s="275"/>
      <c r="F3653" s="275"/>
      <c r="G3653" s="275" t="s">
        <v>331</v>
      </c>
      <c r="H3653" s="302">
        <v>5.69</v>
      </c>
      <c r="I3653" s="275" t="s">
        <v>332</v>
      </c>
      <c r="J3653" s="302">
        <v>0</v>
      </c>
      <c r="K3653" s="275" t="s">
        <v>333</v>
      </c>
      <c r="L3653" s="302">
        <v>5.69</v>
      </c>
      <c r="O3653" s="40"/>
      <c r="P3653" s="40"/>
      <c r="Q3653" s="40"/>
      <c r="R3653" s="40"/>
      <c r="S3653" s="40"/>
      <c r="T3653" s="40"/>
      <c r="U3653" s="40"/>
      <c r="V3653" s="40"/>
      <c r="W3653" s="40"/>
      <c r="X3653" s="40"/>
      <c r="Y3653" s="40"/>
    </row>
    <row r="3654" spans="1:25" ht="15" customHeight="1" thickBot="1" x14ac:dyDescent="0.25">
      <c r="A3654" s="40"/>
      <c r="B3654" s="275"/>
      <c r="C3654" s="275"/>
      <c r="D3654" s="275"/>
      <c r="E3654" s="275"/>
      <c r="F3654" s="275"/>
      <c r="G3654" s="275" t="s">
        <v>334</v>
      </c>
      <c r="H3654" s="302">
        <v>11.23</v>
      </c>
      <c r="I3654" s="409"/>
      <c r="J3654" s="409" t="s">
        <v>335</v>
      </c>
      <c r="K3654" s="275"/>
      <c r="L3654" s="302">
        <v>65.23</v>
      </c>
      <c r="O3654" s="40"/>
      <c r="P3654" s="40"/>
      <c r="Q3654" s="40"/>
      <c r="R3654" s="40"/>
      <c r="S3654" s="40"/>
      <c r="T3654" s="40"/>
      <c r="U3654" s="40"/>
      <c r="V3654" s="40"/>
      <c r="W3654" s="40"/>
      <c r="X3654" s="40"/>
      <c r="Y3654" s="40"/>
    </row>
    <row r="3655" spans="1:25" ht="15" customHeight="1" thickTop="1" x14ac:dyDescent="0.2">
      <c r="A3655" s="40"/>
      <c r="B3655" s="289"/>
      <c r="C3655" s="289"/>
      <c r="D3655" s="289"/>
      <c r="E3655" s="289"/>
      <c r="F3655" s="289"/>
      <c r="G3655" s="289"/>
      <c r="H3655" s="289"/>
      <c r="I3655" s="289"/>
      <c r="J3655" s="289"/>
      <c r="K3655" s="289"/>
      <c r="L3655" s="289"/>
      <c r="O3655" s="40"/>
      <c r="P3655" s="40"/>
      <c r="Q3655" s="40"/>
      <c r="R3655" s="40"/>
      <c r="S3655" s="40"/>
      <c r="T3655" s="40"/>
      <c r="U3655" s="40"/>
      <c r="V3655" s="40"/>
      <c r="W3655" s="40"/>
      <c r="X3655" s="40"/>
      <c r="Y3655" s="40"/>
    </row>
    <row r="3656" spans="1:25" ht="15" customHeight="1" x14ac:dyDescent="0.2">
      <c r="A3656" s="40"/>
      <c r="B3656" s="276" t="s">
        <v>2912</v>
      </c>
      <c r="C3656" s="277" t="s">
        <v>28</v>
      </c>
      <c r="D3656" s="276" t="s">
        <v>29</v>
      </c>
      <c r="E3656" s="276" t="s">
        <v>30</v>
      </c>
      <c r="F3656" s="405" t="s">
        <v>318</v>
      </c>
      <c r="G3656" s="405"/>
      <c r="H3656" s="284" t="s">
        <v>31</v>
      </c>
      <c r="I3656" s="277" t="s">
        <v>32</v>
      </c>
      <c r="J3656" s="277" t="s">
        <v>2407</v>
      </c>
      <c r="K3656" s="277" t="s">
        <v>33</v>
      </c>
      <c r="L3656" s="277" t="s">
        <v>35</v>
      </c>
      <c r="O3656" s="40"/>
      <c r="P3656" s="40"/>
      <c r="Q3656" s="40"/>
      <c r="R3656" s="40"/>
      <c r="S3656" s="40"/>
      <c r="T3656" s="40"/>
      <c r="U3656" s="40"/>
      <c r="V3656" s="40"/>
      <c r="W3656" s="40"/>
      <c r="X3656" s="40"/>
      <c r="Y3656" s="40"/>
    </row>
    <row r="3657" spans="1:25" ht="15" customHeight="1" x14ac:dyDescent="0.2">
      <c r="A3657" s="40"/>
      <c r="B3657" s="273" t="s">
        <v>319</v>
      </c>
      <c r="C3657" s="286" t="s">
        <v>2057</v>
      </c>
      <c r="D3657" s="273" t="s">
        <v>40</v>
      </c>
      <c r="E3657" s="273" t="s">
        <v>2058</v>
      </c>
      <c r="F3657" s="403" t="s">
        <v>338</v>
      </c>
      <c r="G3657" s="403"/>
      <c r="H3657" s="285" t="s">
        <v>44</v>
      </c>
      <c r="I3657" s="288">
        <v>1</v>
      </c>
      <c r="J3657" s="287"/>
      <c r="K3657" s="287">
        <v>57.3</v>
      </c>
      <c r="L3657" s="287">
        <v>57.3</v>
      </c>
      <c r="O3657" s="40"/>
      <c r="P3657" s="40"/>
      <c r="Q3657" s="40"/>
      <c r="R3657" s="40"/>
      <c r="S3657" s="40"/>
      <c r="T3657" s="40"/>
      <c r="U3657" s="40"/>
      <c r="V3657" s="40"/>
      <c r="W3657" s="40"/>
      <c r="X3657" s="40"/>
      <c r="Y3657" s="40"/>
    </row>
    <row r="3658" spans="1:25" ht="15" customHeight="1" x14ac:dyDescent="0.2">
      <c r="A3658" s="40"/>
      <c r="B3658" s="278" t="s">
        <v>321</v>
      </c>
      <c r="C3658" s="291" t="s">
        <v>397</v>
      </c>
      <c r="D3658" s="278" t="s">
        <v>40</v>
      </c>
      <c r="E3658" s="278" t="s">
        <v>398</v>
      </c>
      <c r="F3658" s="407" t="s">
        <v>324</v>
      </c>
      <c r="G3658" s="407"/>
      <c r="H3658" s="290" t="s">
        <v>325</v>
      </c>
      <c r="I3658" s="294">
        <v>0.18229999999999999</v>
      </c>
      <c r="J3658" s="294">
        <v>0</v>
      </c>
      <c r="K3658" s="292">
        <v>29.9</v>
      </c>
      <c r="L3658" s="292">
        <v>5.45</v>
      </c>
      <c r="O3658" s="40"/>
      <c r="P3658" s="40"/>
      <c r="Q3658" s="40"/>
      <c r="R3658" s="40"/>
      <c r="S3658" s="40"/>
      <c r="T3658" s="40"/>
      <c r="U3658" s="40"/>
      <c r="V3658" s="40"/>
      <c r="W3658" s="40"/>
      <c r="X3658" s="40"/>
      <c r="Y3658" s="40"/>
    </row>
    <row r="3659" spans="1:25" ht="15" customHeight="1" x14ac:dyDescent="0.2">
      <c r="A3659" s="40"/>
      <c r="B3659" s="278" t="s">
        <v>321</v>
      </c>
      <c r="C3659" s="291" t="s">
        <v>395</v>
      </c>
      <c r="D3659" s="278" t="s">
        <v>40</v>
      </c>
      <c r="E3659" s="278" t="s">
        <v>396</v>
      </c>
      <c r="F3659" s="407" t="s">
        <v>324</v>
      </c>
      <c r="G3659" s="407"/>
      <c r="H3659" s="290" t="s">
        <v>325</v>
      </c>
      <c r="I3659" s="294">
        <v>0.18229999999999999</v>
      </c>
      <c r="J3659" s="294">
        <v>0</v>
      </c>
      <c r="K3659" s="292">
        <v>24.84</v>
      </c>
      <c r="L3659" s="292">
        <v>4.5199999999999996</v>
      </c>
      <c r="O3659" s="40"/>
      <c r="P3659" s="40"/>
      <c r="Q3659" s="40"/>
      <c r="R3659" s="40"/>
      <c r="S3659" s="40"/>
      <c r="T3659" s="40"/>
      <c r="U3659" s="40"/>
      <c r="V3659" s="40"/>
      <c r="W3659" s="40"/>
      <c r="X3659" s="40"/>
      <c r="Y3659" s="40"/>
    </row>
    <row r="3660" spans="1:25" ht="15" customHeight="1" x14ac:dyDescent="0.2">
      <c r="A3660" s="40"/>
      <c r="B3660" s="274" t="s">
        <v>347</v>
      </c>
      <c r="C3660" s="296" t="s">
        <v>2073</v>
      </c>
      <c r="D3660" s="274" t="s">
        <v>40</v>
      </c>
      <c r="E3660" s="274" t="s">
        <v>2074</v>
      </c>
      <c r="F3660" s="404" t="s">
        <v>348</v>
      </c>
      <c r="G3660" s="404"/>
      <c r="H3660" s="295" t="s">
        <v>44</v>
      </c>
      <c r="I3660" s="298">
        <v>2</v>
      </c>
      <c r="J3660" s="298">
        <v>0</v>
      </c>
      <c r="K3660" s="297">
        <v>1.78</v>
      </c>
      <c r="L3660" s="297">
        <v>3.56</v>
      </c>
      <c r="O3660" s="40"/>
      <c r="P3660" s="40"/>
      <c r="Q3660" s="40"/>
      <c r="R3660" s="40"/>
      <c r="S3660" s="40"/>
      <c r="T3660" s="40"/>
      <c r="U3660" s="40"/>
      <c r="V3660" s="40"/>
      <c r="W3660" s="40"/>
      <c r="X3660" s="40"/>
      <c r="Y3660" s="40"/>
    </row>
    <row r="3661" spans="1:25" ht="15" customHeight="1" x14ac:dyDescent="0.2">
      <c r="A3661" s="40"/>
      <c r="B3661" s="274" t="s">
        <v>347</v>
      </c>
      <c r="C3661" s="296" t="s">
        <v>773</v>
      </c>
      <c r="D3661" s="274" t="s">
        <v>40</v>
      </c>
      <c r="E3661" s="274" t="s">
        <v>774</v>
      </c>
      <c r="F3661" s="404" t="s">
        <v>348</v>
      </c>
      <c r="G3661" s="404"/>
      <c r="H3661" s="295" t="s">
        <v>44</v>
      </c>
      <c r="I3661" s="298">
        <v>1</v>
      </c>
      <c r="J3661" s="298">
        <v>0</v>
      </c>
      <c r="K3661" s="297">
        <v>43.77</v>
      </c>
      <c r="L3661" s="297">
        <v>43.77</v>
      </c>
      <c r="O3661" s="40"/>
      <c r="P3661" s="40"/>
      <c r="Q3661" s="40"/>
      <c r="R3661" s="40"/>
      <c r="S3661" s="40"/>
      <c r="T3661" s="40"/>
      <c r="U3661" s="40"/>
      <c r="V3661" s="40"/>
      <c r="W3661" s="40"/>
      <c r="X3661" s="40"/>
      <c r="Y3661" s="40"/>
    </row>
    <row r="3662" spans="1:25" ht="15" customHeight="1" x14ac:dyDescent="0.2">
      <c r="A3662" s="40"/>
      <c r="B3662" s="275"/>
      <c r="C3662" s="275"/>
      <c r="D3662" s="275"/>
      <c r="E3662" s="275"/>
      <c r="F3662" s="275"/>
      <c r="G3662" s="275" t="s">
        <v>331</v>
      </c>
      <c r="H3662" s="302">
        <v>7.84</v>
      </c>
      <c r="I3662" s="275" t="s">
        <v>332</v>
      </c>
      <c r="J3662" s="302">
        <v>0</v>
      </c>
      <c r="K3662" s="275" t="s">
        <v>333</v>
      </c>
      <c r="L3662" s="302">
        <v>7.84</v>
      </c>
      <c r="O3662" s="40"/>
      <c r="P3662" s="40"/>
      <c r="Q3662" s="40"/>
      <c r="R3662" s="40"/>
      <c r="S3662" s="40"/>
      <c r="T3662" s="40"/>
      <c r="U3662" s="40"/>
      <c r="V3662" s="40"/>
      <c r="W3662" s="40"/>
      <c r="X3662" s="40"/>
      <c r="Y3662" s="40"/>
    </row>
    <row r="3663" spans="1:25" ht="15" customHeight="1" thickBot="1" x14ac:dyDescent="0.25">
      <c r="A3663" s="40"/>
      <c r="B3663" s="275"/>
      <c r="C3663" s="275"/>
      <c r="D3663" s="275"/>
      <c r="E3663" s="275"/>
      <c r="F3663" s="275"/>
      <c r="G3663" s="275" t="s">
        <v>334</v>
      </c>
      <c r="H3663" s="302">
        <v>11.92</v>
      </c>
      <c r="I3663" s="409"/>
      <c r="J3663" s="409" t="s">
        <v>335</v>
      </c>
      <c r="K3663" s="275"/>
      <c r="L3663" s="302">
        <v>69.22</v>
      </c>
      <c r="O3663" s="40"/>
      <c r="P3663" s="40"/>
      <c r="Q3663" s="40"/>
      <c r="R3663" s="40"/>
      <c r="S3663" s="40"/>
      <c r="T3663" s="40"/>
      <c r="U3663" s="40"/>
      <c r="V3663" s="40"/>
      <c r="W3663" s="40"/>
      <c r="X3663" s="40"/>
      <c r="Y3663" s="40"/>
    </row>
    <row r="3664" spans="1:25" ht="15" customHeight="1" thickTop="1" x14ac:dyDescent="0.2">
      <c r="A3664" s="40"/>
      <c r="B3664" s="289"/>
      <c r="C3664" s="289"/>
      <c r="D3664" s="289"/>
      <c r="E3664" s="289"/>
      <c r="F3664" s="289"/>
      <c r="G3664" s="289"/>
      <c r="H3664" s="289"/>
      <c r="I3664" s="289"/>
      <c r="J3664" s="289"/>
      <c r="K3664" s="289"/>
      <c r="L3664" s="289"/>
      <c r="O3664" s="40"/>
      <c r="P3664" s="40"/>
      <c r="Q3664" s="40"/>
      <c r="R3664" s="40"/>
      <c r="S3664" s="40"/>
      <c r="T3664" s="40"/>
      <c r="U3664" s="40"/>
      <c r="V3664" s="40"/>
      <c r="W3664" s="40"/>
      <c r="X3664" s="40"/>
      <c r="Y3664" s="40"/>
    </row>
    <row r="3665" spans="1:25" ht="15" customHeight="1" x14ac:dyDescent="0.2">
      <c r="A3665" s="40"/>
      <c r="B3665" s="276" t="s">
        <v>2913</v>
      </c>
      <c r="C3665" s="277" t="s">
        <v>28</v>
      </c>
      <c r="D3665" s="276" t="s">
        <v>29</v>
      </c>
      <c r="E3665" s="276" t="s">
        <v>30</v>
      </c>
      <c r="F3665" s="405" t="s">
        <v>318</v>
      </c>
      <c r="G3665" s="405"/>
      <c r="H3665" s="284" t="s">
        <v>31</v>
      </c>
      <c r="I3665" s="277" t="s">
        <v>32</v>
      </c>
      <c r="J3665" s="277" t="s">
        <v>2407</v>
      </c>
      <c r="K3665" s="277" t="s">
        <v>33</v>
      </c>
      <c r="L3665" s="277" t="s">
        <v>35</v>
      </c>
      <c r="O3665" s="40"/>
      <c r="P3665" s="40"/>
      <c r="Q3665" s="40"/>
      <c r="R3665" s="40"/>
      <c r="S3665" s="40"/>
      <c r="T3665" s="40"/>
      <c r="U3665" s="40"/>
      <c r="V3665" s="40"/>
      <c r="W3665" s="40"/>
      <c r="X3665" s="40"/>
      <c r="Y3665" s="40"/>
    </row>
    <row r="3666" spans="1:25" ht="15" customHeight="1" x14ac:dyDescent="0.2">
      <c r="A3666" s="40"/>
      <c r="B3666" s="273" t="s">
        <v>319</v>
      </c>
      <c r="C3666" s="286" t="s">
        <v>3333</v>
      </c>
      <c r="D3666" s="273" t="s">
        <v>40</v>
      </c>
      <c r="E3666" s="273" t="s">
        <v>3334</v>
      </c>
      <c r="F3666" s="403" t="s">
        <v>338</v>
      </c>
      <c r="G3666" s="403"/>
      <c r="H3666" s="285" t="s">
        <v>44</v>
      </c>
      <c r="I3666" s="288">
        <v>1</v>
      </c>
      <c r="J3666" s="287"/>
      <c r="K3666" s="287">
        <v>49.89</v>
      </c>
      <c r="L3666" s="287">
        <v>49.89</v>
      </c>
      <c r="O3666" s="40"/>
      <c r="P3666" s="40"/>
      <c r="Q3666" s="40"/>
      <c r="R3666" s="40"/>
      <c r="S3666" s="40"/>
      <c r="T3666" s="40"/>
      <c r="U3666" s="40"/>
      <c r="V3666" s="40"/>
      <c r="W3666" s="40"/>
      <c r="X3666" s="40"/>
      <c r="Y3666" s="40"/>
    </row>
    <row r="3667" spans="1:25" ht="15" customHeight="1" x14ac:dyDescent="0.2">
      <c r="A3667" s="40"/>
      <c r="B3667" s="278" t="s">
        <v>321</v>
      </c>
      <c r="C3667" s="291" t="s">
        <v>397</v>
      </c>
      <c r="D3667" s="278" t="s">
        <v>40</v>
      </c>
      <c r="E3667" s="278" t="s">
        <v>398</v>
      </c>
      <c r="F3667" s="407" t="s">
        <v>324</v>
      </c>
      <c r="G3667" s="407"/>
      <c r="H3667" s="290" t="s">
        <v>325</v>
      </c>
      <c r="I3667" s="294">
        <v>7.0300000000000001E-2</v>
      </c>
      <c r="J3667" s="294">
        <v>0</v>
      </c>
      <c r="K3667" s="292">
        <v>29.9</v>
      </c>
      <c r="L3667" s="292">
        <v>2.1</v>
      </c>
      <c r="O3667" s="40"/>
      <c r="P3667" s="40"/>
      <c r="Q3667" s="40"/>
      <c r="R3667" s="40"/>
      <c r="S3667" s="40"/>
      <c r="T3667" s="40"/>
      <c r="U3667" s="40"/>
      <c r="V3667" s="40"/>
      <c r="W3667" s="40"/>
      <c r="X3667" s="40"/>
      <c r="Y3667" s="40"/>
    </row>
    <row r="3668" spans="1:25" ht="15" customHeight="1" x14ac:dyDescent="0.2">
      <c r="A3668" s="40"/>
      <c r="B3668" s="278" t="s">
        <v>321</v>
      </c>
      <c r="C3668" s="291" t="s">
        <v>395</v>
      </c>
      <c r="D3668" s="278" t="s">
        <v>40</v>
      </c>
      <c r="E3668" s="278" t="s">
        <v>396</v>
      </c>
      <c r="F3668" s="407" t="s">
        <v>324</v>
      </c>
      <c r="G3668" s="407"/>
      <c r="H3668" s="290" t="s">
        <v>325</v>
      </c>
      <c r="I3668" s="294">
        <v>7.0300000000000001E-2</v>
      </c>
      <c r="J3668" s="294">
        <v>0</v>
      </c>
      <c r="K3668" s="292">
        <v>24.84</v>
      </c>
      <c r="L3668" s="292">
        <v>1.74</v>
      </c>
      <c r="O3668" s="40"/>
      <c r="P3668" s="40"/>
      <c r="Q3668" s="40"/>
      <c r="R3668" s="40"/>
      <c r="S3668" s="40"/>
      <c r="T3668" s="40"/>
      <c r="U3668" s="40"/>
      <c r="V3668" s="40"/>
      <c r="W3668" s="40"/>
      <c r="X3668" s="40"/>
      <c r="Y3668" s="40"/>
    </row>
    <row r="3669" spans="1:25" ht="15" customHeight="1" x14ac:dyDescent="0.2">
      <c r="A3669" s="40"/>
      <c r="B3669" s="274" t="s">
        <v>347</v>
      </c>
      <c r="C3669" s="296" t="s">
        <v>782</v>
      </c>
      <c r="D3669" s="274" t="s">
        <v>40</v>
      </c>
      <c r="E3669" s="274" t="s">
        <v>783</v>
      </c>
      <c r="F3669" s="404" t="s">
        <v>348</v>
      </c>
      <c r="G3669" s="404"/>
      <c r="H3669" s="295" t="s">
        <v>44</v>
      </c>
      <c r="I3669" s="298">
        <v>2</v>
      </c>
      <c r="J3669" s="298">
        <v>0</v>
      </c>
      <c r="K3669" s="297">
        <v>1.1399999999999999</v>
      </c>
      <c r="L3669" s="297">
        <v>2.2799999999999998</v>
      </c>
      <c r="O3669" s="40"/>
      <c r="P3669" s="40"/>
      <c r="Q3669" s="40"/>
      <c r="R3669" s="40"/>
      <c r="S3669" s="40"/>
      <c r="T3669" s="40"/>
      <c r="U3669" s="40"/>
      <c r="V3669" s="40"/>
      <c r="W3669" s="40"/>
      <c r="X3669" s="40"/>
      <c r="Y3669" s="40"/>
    </row>
    <row r="3670" spans="1:25" ht="15" customHeight="1" x14ac:dyDescent="0.2">
      <c r="A3670" s="40"/>
      <c r="B3670" s="274" t="s">
        <v>347</v>
      </c>
      <c r="C3670" s="296" t="s">
        <v>773</v>
      </c>
      <c r="D3670" s="274" t="s">
        <v>40</v>
      </c>
      <c r="E3670" s="274" t="s">
        <v>774</v>
      </c>
      <c r="F3670" s="404" t="s">
        <v>348</v>
      </c>
      <c r="G3670" s="404"/>
      <c r="H3670" s="295" t="s">
        <v>44</v>
      </c>
      <c r="I3670" s="298">
        <v>1</v>
      </c>
      <c r="J3670" s="298">
        <v>0</v>
      </c>
      <c r="K3670" s="297">
        <v>43.77</v>
      </c>
      <c r="L3670" s="297">
        <v>43.77</v>
      </c>
      <c r="O3670" s="40"/>
      <c r="P3670" s="40"/>
      <c r="Q3670" s="40"/>
      <c r="R3670" s="40"/>
      <c r="S3670" s="40"/>
      <c r="T3670" s="40"/>
      <c r="U3670" s="40"/>
      <c r="V3670" s="40"/>
      <c r="W3670" s="40"/>
      <c r="X3670" s="40"/>
      <c r="Y3670" s="40"/>
    </row>
    <row r="3671" spans="1:25" ht="15" customHeight="1" x14ac:dyDescent="0.2">
      <c r="A3671" s="40"/>
      <c r="B3671" s="275"/>
      <c r="C3671" s="275"/>
      <c r="D3671" s="275"/>
      <c r="E3671" s="275"/>
      <c r="F3671" s="275"/>
      <c r="G3671" s="275" t="s">
        <v>331</v>
      </c>
      <c r="H3671" s="302">
        <v>3.02</v>
      </c>
      <c r="I3671" s="275" t="s">
        <v>332</v>
      </c>
      <c r="J3671" s="302">
        <v>0</v>
      </c>
      <c r="K3671" s="275" t="s">
        <v>333</v>
      </c>
      <c r="L3671" s="302">
        <v>3.02</v>
      </c>
      <c r="O3671" s="40"/>
      <c r="P3671" s="40"/>
      <c r="Q3671" s="40"/>
      <c r="R3671" s="40"/>
      <c r="S3671" s="40"/>
      <c r="T3671" s="40"/>
      <c r="U3671" s="40"/>
      <c r="V3671" s="40"/>
      <c r="W3671" s="40"/>
      <c r="X3671" s="40"/>
      <c r="Y3671" s="40"/>
    </row>
    <row r="3672" spans="1:25" ht="15" customHeight="1" thickBot="1" x14ac:dyDescent="0.25">
      <c r="A3672" s="40"/>
      <c r="B3672" s="275"/>
      <c r="C3672" s="275"/>
      <c r="D3672" s="275"/>
      <c r="E3672" s="275"/>
      <c r="F3672" s="275"/>
      <c r="G3672" s="275" t="s">
        <v>334</v>
      </c>
      <c r="H3672" s="302">
        <v>10.38</v>
      </c>
      <c r="I3672" s="409"/>
      <c r="J3672" s="409" t="s">
        <v>335</v>
      </c>
      <c r="K3672" s="275"/>
      <c r="L3672" s="302">
        <v>60.27</v>
      </c>
      <c r="O3672" s="40"/>
      <c r="P3672" s="40"/>
      <c r="Q3672" s="40"/>
      <c r="R3672" s="40"/>
      <c r="S3672" s="40"/>
      <c r="T3672" s="40"/>
      <c r="U3672" s="40"/>
      <c r="V3672" s="40"/>
      <c r="W3672" s="40"/>
      <c r="X3672" s="40"/>
      <c r="Y3672" s="40"/>
    </row>
    <row r="3673" spans="1:25" ht="15" customHeight="1" thickTop="1" x14ac:dyDescent="0.2">
      <c r="A3673" s="40"/>
      <c r="B3673" s="289"/>
      <c r="C3673" s="289"/>
      <c r="D3673" s="289"/>
      <c r="E3673" s="289"/>
      <c r="F3673" s="289"/>
      <c r="G3673" s="289"/>
      <c r="H3673" s="289"/>
      <c r="I3673" s="289"/>
      <c r="J3673" s="289"/>
      <c r="K3673" s="289"/>
      <c r="L3673" s="289"/>
      <c r="O3673" s="40"/>
      <c r="P3673" s="40"/>
      <c r="Q3673" s="40"/>
      <c r="R3673" s="40"/>
      <c r="S3673" s="40"/>
      <c r="T3673" s="40"/>
      <c r="U3673" s="40"/>
      <c r="V3673" s="40"/>
      <c r="W3673" s="40"/>
      <c r="X3673" s="40"/>
      <c r="Y3673" s="40"/>
    </row>
    <row r="3674" spans="1:25" ht="15" customHeight="1" x14ac:dyDescent="0.2">
      <c r="A3674" s="40"/>
      <c r="B3674" s="276" t="s">
        <v>2915</v>
      </c>
      <c r="C3674" s="277" t="s">
        <v>28</v>
      </c>
      <c r="D3674" s="276" t="s">
        <v>29</v>
      </c>
      <c r="E3674" s="276" t="s">
        <v>30</v>
      </c>
      <c r="F3674" s="405" t="s">
        <v>318</v>
      </c>
      <c r="G3674" s="405"/>
      <c r="H3674" s="284" t="s">
        <v>31</v>
      </c>
      <c r="I3674" s="277" t="s">
        <v>32</v>
      </c>
      <c r="J3674" s="277" t="s">
        <v>2407</v>
      </c>
      <c r="K3674" s="277" t="s">
        <v>33</v>
      </c>
      <c r="L3674" s="277" t="s">
        <v>35</v>
      </c>
      <c r="O3674" s="40"/>
      <c r="P3674" s="40"/>
      <c r="Q3674" s="40"/>
      <c r="R3674" s="40"/>
      <c r="S3674" s="40"/>
      <c r="T3674" s="40"/>
      <c r="U3674" s="40"/>
      <c r="V3674" s="40"/>
      <c r="W3674" s="40"/>
      <c r="X3674" s="40"/>
      <c r="Y3674" s="40"/>
    </row>
    <row r="3675" spans="1:25" ht="15" customHeight="1" x14ac:dyDescent="0.2">
      <c r="A3675" s="40"/>
      <c r="B3675" s="273" t="s">
        <v>319</v>
      </c>
      <c r="C3675" s="286" t="s">
        <v>220</v>
      </c>
      <c r="D3675" s="273" t="s">
        <v>40</v>
      </c>
      <c r="E3675" s="273" t="s">
        <v>221</v>
      </c>
      <c r="F3675" s="403" t="s">
        <v>338</v>
      </c>
      <c r="G3675" s="403"/>
      <c r="H3675" s="285" t="s">
        <v>44</v>
      </c>
      <c r="I3675" s="288">
        <v>1</v>
      </c>
      <c r="J3675" s="287"/>
      <c r="K3675" s="287">
        <v>61.73</v>
      </c>
      <c r="L3675" s="287">
        <v>61.73</v>
      </c>
      <c r="O3675" s="40"/>
      <c r="P3675" s="40"/>
      <c r="Q3675" s="40"/>
      <c r="R3675" s="40"/>
      <c r="S3675" s="40"/>
      <c r="T3675" s="40"/>
      <c r="U3675" s="40"/>
      <c r="V3675" s="40"/>
      <c r="W3675" s="40"/>
      <c r="X3675" s="40"/>
      <c r="Y3675" s="40"/>
    </row>
    <row r="3676" spans="1:25" ht="15" customHeight="1" x14ac:dyDescent="0.2">
      <c r="A3676" s="40"/>
      <c r="B3676" s="278" t="s">
        <v>321</v>
      </c>
      <c r="C3676" s="291" t="s">
        <v>397</v>
      </c>
      <c r="D3676" s="278" t="s">
        <v>40</v>
      </c>
      <c r="E3676" s="278" t="s">
        <v>398</v>
      </c>
      <c r="F3676" s="407" t="s">
        <v>324</v>
      </c>
      <c r="G3676" s="407"/>
      <c r="H3676" s="290" t="s">
        <v>325</v>
      </c>
      <c r="I3676" s="294">
        <v>0.27050000000000002</v>
      </c>
      <c r="J3676" s="294">
        <v>0</v>
      </c>
      <c r="K3676" s="292">
        <v>29.9</v>
      </c>
      <c r="L3676" s="292">
        <v>8.08</v>
      </c>
      <c r="O3676" s="40"/>
      <c r="P3676" s="40"/>
      <c r="Q3676" s="40"/>
      <c r="R3676" s="40"/>
      <c r="S3676" s="40"/>
      <c r="T3676" s="40"/>
      <c r="U3676" s="40"/>
      <c r="V3676" s="40"/>
      <c r="W3676" s="40"/>
      <c r="X3676" s="40"/>
      <c r="Y3676" s="40"/>
    </row>
    <row r="3677" spans="1:25" ht="15" customHeight="1" x14ac:dyDescent="0.2">
      <c r="A3677" s="40"/>
      <c r="B3677" s="278" t="s">
        <v>321</v>
      </c>
      <c r="C3677" s="291" t="s">
        <v>395</v>
      </c>
      <c r="D3677" s="278" t="s">
        <v>40</v>
      </c>
      <c r="E3677" s="278" t="s">
        <v>396</v>
      </c>
      <c r="F3677" s="407" t="s">
        <v>324</v>
      </c>
      <c r="G3677" s="407"/>
      <c r="H3677" s="290" t="s">
        <v>325</v>
      </c>
      <c r="I3677" s="294">
        <v>0.27050000000000002</v>
      </c>
      <c r="J3677" s="294">
        <v>0</v>
      </c>
      <c r="K3677" s="292">
        <v>24.84</v>
      </c>
      <c r="L3677" s="292">
        <v>6.71</v>
      </c>
      <c r="O3677" s="40"/>
      <c r="P3677" s="40"/>
      <c r="Q3677" s="40"/>
      <c r="R3677" s="40"/>
      <c r="S3677" s="40"/>
      <c r="T3677" s="40"/>
      <c r="U3677" s="40"/>
      <c r="V3677" s="40"/>
      <c r="W3677" s="40"/>
      <c r="X3677" s="40"/>
      <c r="Y3677" s="40"/>
    </row>
    <row r="3678" spans="1:25" ht="15" customHeight="1" x14ac:dyDescent="0.2">
      <c r="A3678" s="40"/>
      <c r="B3678" s="274" t="s">
        <v>347</v>
      </c>
      <c r="C3678" s="296" t="s">
        <v>777</v>
      </c>
      <c r="D3678" s="274" t="s">
        <v>40</v>
      </c>
      <c r="E3678" s="274" t="s">
        <v>778</v>
      </c>
      <c r="F3678" s="404" t="s">
        <v>348</v>
      </c>
      <c r="G3678" s="404"/>
      <c r="H3678" s="295" t="s">
        <v>44</v>
      </c>
      <c r="I3678" s="298">
        <v>1</v>
      </c>
      <c r="J3678" s="298">
        <v>0</v>
      </c>
      <c r="K3678" s="297">
        <v>43.1</v>
      </c>
      <c r="L3678" s="297">
        <v>43.1</v>
      </c>
      <c r="O3678" s="40"/>
      <c r="P3678" s="40"/>
      <c r="Q3678" s="40"/>
      <c r="R3678" s="40"/>
      <c r="S3678" s="40"/>
      <c r="T3678" s="40"/>
      <c r="U3678" s="40"/>
      <c r="V3678" s="40"/>
      <c r="W3678" s="40"/>
      <c r="X3678" s="40"/>
      <c r="Y3678" s="40"/>
    </row>
    <row r="3679" spans="1:25" ht="15" customHeight="1" x14ac:dyDescent="0.2">
      <c r="A3679" s="40"/>
      <c r="B3679" s="274" t="s">
        <v>347</v>
      </c>
      <c r="C3679" s="296" t="s">
        <v>775</v>
      </c>
      <c r="D3679" s="274" t="s">
        <v>40</v>
      </c>
      <c r="E3679" s="274" t="s">
        <v>776</v>
      </c>
      <c r="F3679" s="404" t="s">
        <v>348</v>
      </c>
      <c r="G3679" s="404"/>
      <c r="H3679" s="295" t="s">
        <v>44</v>
      </c>
      <c r="I3679" s="298">
        <v>2</v>
      </c>
      <c r="J3679" s="298">
        <v>0</v>
      </c>
      <c r="K3679" s="297">
        <v>1.92</v>
      </c>
      <c r="L3679" s="297">
        <v>3.84</v>
      </c>
      <c r="O3679" s="40"/>
      <c r="P3679" s="40"/>
      <c r="Q3679" s="40"/>
      <c r="R3679" s="40"/>
      <c r="S3679" s="40"/>
      <c r="T3679" s="40"/>
      <c r="U3679" s="40"/>
      <c r="V3679" s="40"/>
      <c r="W3679" s="40"/>
      <c r="X3679" s="40"/>
      <c r="Y3679" s="40"/>
    </row>
    <row r="3680" spans="1:25" ht="15" customHeight="1" x14ac:dyDescent="0.2">
      <c r="A3680" s="40"/>
      <c r="B3680" s="275"/>
      <c r="C3680" s="275"/>
      <c r="D3680" s="275"/>
      <c r="E3680" s="275"/>
      <c r="F3680" s="275"/>
      <c r="G3680" s="275" t="s">
        <v>331</v>
      </c>
      <c r="H3680" s="302">
        <v>11.63</v>
      </c>
      <c r="I3680" s="275" t="s">
        <v>332</v>
      </c>
      <c r="J3680" s="302">
        <v>0</v>
      </c>
      <c r="K3680" s="275" t="s">
        <v>333</v>
      </c>
      <c r="L3680" s="302">
        <v>11.63</v>
      </c>
      <c r="O3680" s="40"/>
      <c r="P3680" s="40"/>
      <c r="Q3680" s="40"/>
      <c r="R3680" s="40"/>
      <c r="S3680" s="40"/>
      <c r="T3680" s="40"/>
      <c r="U3680" s="40"/>
      <c r="V3680" s="40"/>
      <c r="W3680" s="40"/>
      <c r="X3680" s="40"/>
      <c r="Y3680" s="40"/>
    </row>
    <row r="3681" spans="1:25" ht="15" customHeight="1" thickBot="1" x14ac:dyDescent="0.25">
      <c r="A3681" s="40"/>
      <c r="B3681" s="275"/>
      <c r="C3681" s="275"/>
      <c r="D3681" s="275"/>
      <c r="E3681" s="275"/>
      <c r="F3681" s="275"/>
      <c r="G3681" s="275" t="s">
        <v>334</v>
      </c>
      <c r="H3681" s="302">
        <v>12.84</v>
      </c>
      <c r="I3681" s="409"/>
      <c r="J3681" s="409" t="s">
        <v>335</v>
      </c>
      <c r="K3681" s="275"/>
      <c r="L3681" s="302">
        <v>74.569999999999993</v>
      </c>
      <c r="O3681" s="40"/>
      <c r="P3681" s="40"/>
      <c r="Q3681" s="40"/>
      <c r="R3681" s="40"/>
      <c r="S3681" s="40"/>
      <c r="T3681" s="40"/>
      <c r="U3681" s="40"/>
      <c r="V3681" s="40"/>
      <c r="W3681" s="40"/>
      <c r="X3681" s="40"/>
      <c r="Y3681" s="40"/>
    </row>
    <row r="3682" spans="1:25" ht="15" customHeight="1" thickTop="1" x14ac:dyDescent="0.2">
      <c r="A3682" s="40"/>
      <c r="B3682" s="289"/>
      <c r="C3682" s="289"/>
      <c r="D3682" s="289"/>
      <c r="E3682" s="289"/>
      <c r="F3682" s="289"/>
      <c r="G3682" s="289"/>
      <c r="H3682" s="289"/>
      <c r="I3682" s="289"/>
      <c r="J3682" s="289"/>
      <c r="K3682" s="289"/>
      <c r="L3682" s="289"/>
      <c r="O3682" s="40"/>
      <c r="P3682" s="40"/>
      <c r="Q3682" s="40"/>
      <c r="R3682" s="40"/>
      <c r="S3682" s="40"/>
      <c r="T3682" s="40"/>
      <c r="U3682" s="40"/>
      <c r="V3682" s="40"/>
      <c r="W3682" s="40"/>
      <c r="X3682" s="40"/>
      <c r="Y3682" s="40"/>
    </row>
    <row r="3683" spans="1:25" ht="15" customHeight="1" x14ac:dyDescent="0.2">
      <c r="A3683" s="40"/>
      <c r="B3683" s="276" t="s">
        <v>2916</v>
      </c>
      <c r="C3683" s="277" t="s">
        <v>28</v>
      </c>
      <c r="D3683" s="276" t="s">
        <v>29</v>
      </c>
      <c r="E3683" s="276" t="s">
        <v>30</v>
      </c>
      <c r="F3683" s="405" t="s">
        <v>318</v>
      </c>
      <c r="G3683" s="405"/>
      <c r="H3683" s="284" t="s">
        <v>31</v>
      </c>
      <c r="I3683" s="277" t="s">
        <v>32</v>
      </c>
      <c r="J3683" s="277" t="s">
        <v>33</v>
      </c>
      <c r="K3683" s="277" t="s">
        <v>35</v>
      </c>
      <c r="L3683" s="281"/>
      <c r="O3683" s="40"/>
      <c r="P3683" s="40"/>
      <c r="Q3683" s="40"/>
      <c r="R3683" s="40"/>
      <c r="S3683" s="40"/>
      <c r="T3683" s="40"/>
      <c r="U3683" s="40"/>
      <c r="V3683" s="40"/>
      <c r="W3683" s="40"/>
      <c r="X3683" s="40"/>
      <c r="Y3683" s="40"/>
    </row>
    <row r="3684" spans="1:25" ht="15" customHeight="1" x14ac:dyDescent="0.2">
      <c r="A3684" s="40"/>
      <c r="B3684" s="273" t="s">
        <v>319</v>
      </c>
      <c r="C3684" s="286" t="s">
        <v>3217</v>
      </c>
      <c r="D3684" s="273" t="s">
        <v>143</v>
      </c>
      <c r="E3684" s="273" t="s">
        <v>3335</v>
      </c>
      <c r="F3684" s="403" t="s">
        <v>781</v>
      </c>
      <c r="G3684" s="403"/>
      <c r="H3684" s="285" t="s">
        <v>165</v>
      </c>
      <c r="I3684" s="288">
        <v>1</v>
      </c>
      <c r="J3684" s="287">
        <v>83.01</v>
      </c>
      <c r="K3684" s="287">
        <v>83.01</v>
      </c>
      <c r="L3684" s="281"/>
      <c r="O3684" s="40"/>
      <c r="P3684" s="40"/>
      <c r="Q3684" s="40"/>
      <c r="R3684" s="40"/>
      <c r="S3684" s="40"/>
      <c r="T3684" s="40"/>
      <c r="U3684" s="40"/>
      <c r="V3684" s="40"/>
      <c r="W3684" s="40"/>
      <c r="X3684" s="40"/>
      <c r="Y3684" s="40"/>
    </row>
    <row r="3685" spans="1:25" ht="15" customHeight="1" x14ac:dyDescent="0.2">
      <c r="A3685" s="40"/>
      <c r="B3685" s="276" t="s">
        <v>27</v>
      </c>
      <c r="C3685" s="277" t="s">
        <v>28</v>
      </c>
      <c r="D3685" s="276" t="s">
        <v>29</v>
      </c>
      <c r="E3685" s="276" t="s">
        <v>30</v>
      </c>
      <c r="F3685" s="405" t="s">
        <v>318</v>
      </c>
      <c r="G3685" s="406"/>
      <c r="H3685" s="284" t="s">
        <v>31</v>
      </c>
      <c r="I3685" s="277" t="s">
        <v>32</v>
      </c>
      <c r="J3685" s="277" t="s">
        <v>33</v>
      </c>
      <c r="K3685" s="277" t="s">
        <v>35</v>
      </c>
      <c r="L3685" s="281"/>
      <c r="O3685" s="40"/>
      <c r="P3685" s="40"/>
      <c r="Q3685" s="40"/>
      <c r="R3685" s="40"/>
      <c r="S3685" s="40"/>
      <c r="T3685" s="40"/>
      <c r="U3685" s="40"/>
      <c r="V3685" s="40"/>
      <c r="W3685" s="40"/>
      <c r="X3685" s="40"/>
      <c r="Y3685" s="40"/>
    </row>
    <row r="3686" spans="1:25" ht="15" customHeight="1" x14ac:dyDescent="0.2">
      <c r="A3686" s="40"/>
      <c r="B3686" s="278" t="s">
        <v>319</v>
      </c>
      <c r="C3686" s="291" t="s">
        <v>575</v>
      </c>
      <c r="D3686" s="278" t="s">
        <v>143</v>
      </c>
      <c r="E3686" s="278" t="s">
        <v>576</v>
      </c>
      <c r="F3686" s="407" t="s">
        <v>577</v>
      </c>
      <c r="G3686" s="407"/>
      <c r="H3686" s="290" t="s">
        <v>578</v>
      </c>
      <c r="I3686" s="294">
        <v>0.6</v>
      </c>
      <c r="J3686" s="292" t="s">
        <v>3684</v>
      </c>
      <c r="K3686" s="293" t="s">
        <v>4062</v>
      </c>
      <c r="L3686" s="281"/>
      <c r="O3686" s="40"/>
      <c r="P3686" s="40"/>
      <c r="Q3686" s="40"/>
      <c r="R3686" s="40"/>
      <c r="S3686" s="40"/>
      <c r="T3686" s="40"/>
      <c r="U3686" s="40"/>
      <c r="V3686" s="40"/>
      <c r="W3686" s="40"/>
      <c r="X3686" s="40"/>
      <c r="Y3686" s="40"/>
    </row>
    <row r="3687" spans="1:25" ht="15" customHeight="1" x14ac:dyDescent="0.2">
      <c r="A3687" s="40"/>
      <c r="B3687" s="274" t="s">
        <v>347</v>
      </c>
      <c r="C3687" s="296" t="s">
        <v>4040</v>
      </c>
      <c r="D3687" s="274" t="s">
        <v>143</v>
      </c>
      <c r="E3687" s="274" t="s">
        <v>2566</v>
      </c>
      <c r="F3687" s="404" t="s">
        <v>586</v>
      </c>
      <c r="G3687" s="404"/>
      <c r="H3687" s="295" t="s">
        <v>578</v>
      </c>
      <c r="I3687" s="298">
        <v>0.6</v>
      </c>
      <c r="J3687" s="297" t="s">
        <v>3640</v>
      </c>
      <c r="K3687" s="280" t="s">
        <v>4063</v>
      </c>
      <c r="L3687" s="281"/>
      <c r="O3687" s="40"/>
      <c r="P3687" s="40"/>
      <c r="Q3687" s="40"/>
      <c r="R3687" s="40"/>
      <c r="S3687" s="40"/>
      <c r="T3687" s="40"/>
      <c r="U3687" s="40"/>
      <c r="V3687" s="40"/>
      <c r="W3687" s="40"/>
      <c r="X3687" s="40"/>
      <c r="Y3687" s="40"/>
    </row>
    <row r="3688" spans="1:25" ht="15" customHeight="1" x14ac:dyDescent="0.2">
      <c r="A3688" s="40"/>
      <c r="B3688" s="274" t="s">
        <v>347</v>
      </c>
      <c r="C3688" s="296" t="s">
        <v>4064</v>
      </c>
      <c r="D3688" s="274" t="s">
        <v>143</v>
      </c>
      <c r="E3688" s="274" t="s">
        <v>3484</v>
      </c>
      <c r="F3688" s="404" t="s">
        <v>348</v>
      </c>
      <c r="G3688" s="404"/>
      <c r="H3688" s="295" t="s">
        <v>165</v>
      </c>
      <c r="I3688" s="298">
        <v>1</v>
      </c>
      <c r="J3688" s="297" t="s">
        <v>3485</v>
      </c>
      <c r="K3688" s="280" t="s">
        <v>3485</v>
      </c>
      <c r="L3688" s="281"/>
      <c r="O3688" s="40"/>
      <c r="P3688" s="40"/>
      <c r="Q3688" s="40"/>
      <c r="R3688" s="40"/>
      <c r="S3688" s="40"/>
      <c r="T3688" s="40"/>
      <c r="U3688" s="40"/>
      <c r="V3688" s="40"/>
      <c r="W3688" s="40"/>
      <c r="X3688" s="40"/>
      <c r="Y3688" s="40"/>
    </row>
    <row r="3689" spans="1:25" ht="15" customHeight="1" x14ac:dyDescent="0.2">
      <c r="A3689" s="40"/>
      <c r="B3689" s="274" t="s">
        <v>347</v>
      </c>
      <c r="C3689" s="296" t="s">
        <v>3615</v>
      </c>
      <c r="D3689" s="274" t="s">
        <v>143</v>
      </c>
      <c r="E3689" s="274" t="s">
        <v>2418</v>
      </c>
      <c r="F3689" s="404" t="s">
        <v>586</v>
      </c>
      <c r="G3689" s="404"/>
      <c r="H3689" s="295" t="s">
        <v>578</v>
      </c>
      <c r="I3689" s="298">
        <v>0.6</v>
      </c>
      <c r="J3689" s="297" t="s">
        <v>2419</v>
      </c>
      <c r="K3689" s="280" t="s">
        <v>2624</v>
      </c>
      <c r="L3689" s="281"/>
      <c r="O3689" s="40"/>
      <c r="P3689" s="40"/>
      <c r="Q3689" s="40"/>
      <c r="R3689" s="40"/>
      <c r="S3689" s="40"/>
      <c r="T3689" s="40"/>
      <c r="U3689" s="40"/>
      <c r="V3689" s="40"/>
      <c r="W3689" s="40"/>
      <c r="X3689" s="40"/>
      <c r="Y3689" s="40"/>
    </row>
    <row r="3690" spans="1:25" ht="15" customHeight="1" x14ac:dyDescent="0.2">
      <c r="A3690" s="40"/>
      <c r="B3690" s="278" t="s">
        <v>319</v>
      </c>
      <c r="C3690" s="291" t="s">
        <v>681</v>
      </c>
      <c r="D3690" s="278" t="s">
        <v>143</v>
      </c>
      <c r="E3690" s="278" t="s">
        <v>682</v>
      </c>
      <c r="F3690" s="407" t="s">
        <v>577</v>
      </c>
      <c r="G3690" s="407"/>
      <c r="H3690" s="290" t="s">
        <v>578</v>
      </c>
      <c r="I3690" s="294">
        <v>0.6</v>
      </c>
      <c r="J3690" s="292" t="s">
        <v>2131</v>
      </c>
      <c r="K3690" s="293" t="s">
        <v>4065</v>
      </c>
      <c r="L3690" s="281"/>
      <c r="O3690" s="40"/>
      <c r="P3690" s="40"/>
      <c r="Q3690" s="40"/>
      <c r="R3690" s="40"/>
      <c r="S3690" s="40"/>
      <c r="T3690" s="40"/>
      <c r="U3690" s="40"/>
      <c r="V3690" s="40"/>
      <c r="W3690" s="40"/>
      <c r="X3690" s="40"/>
      <c r="Y3690" s="40"/>
    </row>
    <row r="3691" spans="1:25" ht="15" customHeight="1" x14ac:dyDescent="0.2">
      <c r="A3691" s="40"/>
      <c r="B3691" s="408" t="s">
        <v>2416</v>
      </c>
      <c r="C3691" s="406"/>
      <c r="D3691" s="406"/>
      <c r="E3691" s="406"/>
      <c r="F3691" s="406"/>
      <c r="G3691" s="406"/>
      <c r="H3691" s="406"/>
      <c r="I3691" s="406"/>
      <c r="J3691" s="406"/>
      <c r="K3691" s="406"/>
      <c r="L3691" s="281"/>
      <c r="O3691" s="40"/>
      <c r="P3691" s="40"/>
      <c r="Q3691" s="40"/>
      <c r="R3691" s="40"/>
      <c r="S3691" s="40"/>
      <c r="T3691" s="40"/>
      <c r="U3691" s="40"/>
      <c r="V3691" s="40"/>
      <c r="W3691" s="40"/>
      <c r="X3691" s="40"/>
      <c r="Y3691" s="40"/>
    </row>
    <row r="3692" spans="1:25" ht="15" customHeight="1" x14ac:dyDescent="0.2">
      <c r="A3692" s="40"/>
      <c r="B3692" s="276" t="s">
        <v>27</v>
      </c>
      <c r="C3692" s="277" t="s">
        <v>28</v>
      </c>
      <c r="D3692" s="276" t="s">
        <v>29</v>
      </c>
      <c r="E3692" s="276" t="s">
        <v>30</v>
      </c>
      <c r="F3692" s="405" t="s">
        <v>318</v>
      </c>
      <c r="G3692" s="406"/>
      <c r="H3692" s="284" t="s">
        <v>31</v>
      </c>
      <c r="I3692" s="277" t="s">
        <v>32</v>
      </c>
      <c r="J3692" s="277" t="s">
        <v>33</v>
      </c>
      <c r="K3692" s="277" t="s">
        <v>35</v>
      </c>
      <c r="L3692" s="281"/>
      <c r="O3692" s="40"/>
      <c r="P3692" s="40"/>
      <c r="Q3692" s="40"/>
      <c r="R3692" s="40"/>
      <c r="S3692" s="40"/>
      <c r="T3692" s="40"/>
      <c r="U3692" s="40"/>
      <c r="V3692" s="40"/>
      <c r="W3692" s="40"/>
      <c r="X3692" s="40"/>
      <c r="Y3692" s="40"/>
    </row>
    <row r="3693" spans="1:25" ht="15" customHeight="1" x14ac:dyDescent="0.2">
      <c r="A3693" s="40"/>
      <c r="B3693" s="274" t="s">
        <v>347</v>
      </c>
      <c r="C3693" s="296" t="s">
        <v>3615</v>
      </c>
      <c r="D3693" s="274" t="s">
        <v>143</v>
      </c>
      <c r="E3693" s="274" t="s">
        <v>2418</v>
      </c>
      <c r="F3693" s="404" t="s">
        <v>586</v>
      </c>
      <c r="G3693" s="404"/>
      <c r="H3693" s="295" t="s">
        <v>578</v>
      </c>
      <c r="I3693" s="298">
        <v>0.6</v>
      </c>
      <c r="J3693" s="297" t="s">
        <v>2419</v>
      </c>
      <c r="K3693" s="280" t="s">
        <v>2624</v>
      </c>
      <c r="L3693" s="281"/>
      <c r="O3693" s="40"/>
      <c r="P3693" s="40"/>
      <c r="Q3693" s="40"/>
      <c r="R3693" s="40"/>
      <c r="S3693" s="40"/>
      <c r="T3693" s="40"/>
      <c r="U3693" s="40"/>
      <c r="V3693" s="40"/>
      <c r="W3693" s="40"/>
      <c r="X3693" s="40"/>
      <c r="Y3693" s="40"/>
    </row>
    <row r="3694" spans="1:25" ht="15" customHeight="1" x14ac:dyDescent="0.2">
      <c r="A3694" s="40"/>
      <c r="B3694" s="274" t="s">
        <v>347</v>
      </c>
      <c r="C3694" s="296" t="s">
        <v>3587</v>
      </c>
      <c r="D3694" s="274" t="s">
        <v>143</v>
      </c>
      <c r="E3694" s="274" t="s">
        <v>2436</v>
      </c>
      <c r="F3694" s="404" t="s">
        <v>348</v>
      </c>
      <c r="G3694" s="404"/>
      <c r="H3694" s="295" t="s">
        <v>165</v>
      </c>
      <c r="I3694" s="298">
        <v>2.4000000000000001E-4</v>
      </c>
      <c r="J3694" s="297" t="s">
        <v>3588</v>
      </c>
      <c r="K3694" s="280" t="s">
        <v>2117</v>
      </c>
      <c r="L3694" s="185"/>
      <c r="O3694" s="40"/>
      <c r="P3694" s="40"/>
      <c r="Q3694" s="40"/>
      <c r="R3694" s="40"/>
      <c r="S3694" s="40"/>
      <c r="T3694" s="40"/>
      <c r="U3694" s="40"/>
      <c r="V3694" s="40"/>
      <c r="W3694" s="40"/>
      <c r="X3694" s="40"/>
      <c r="Y3694" s="40"/>
    </row>
    <row r="3695" spans="1:25" ht="15" customHeight="1" x14ac:dyDescent="0.2">
      <c r="A3695" s="40"/>
      <c r="B3695" s="274" t="s">
        <v>347</v>
      </c>
      <c r="C3695" s="296" t="s">
        <v>3636</v>
      </c>
      <c r="D3695" s="274" t="s">
        <v>143</v>
      </c>
      <c r="E3695" s="274" t="s">
        <v>2432</v>
      </c>
      <c r="F3695" s="404" t="s">
        <v>348</v>
      </c>
      <c r="G3695" s="404"/>
      <c r="H3695" s="295" t="s">
        <v>2433</v>
      </c>
      <c r="I3695" s="298">
        <v>8.9999999999999998E-4</v>
      </c>
      <c r="J3695" s="297" t="s">
        <v>3637</v>
      </c>
      <c r="K3695" s="280" t="s">
        <v>2137</v>
      </c>
      <c r="L3695" s="183"/>
      <c r="O3695" s="40"/>
      <c r="P3695" s="40"/>
      <c r="Q3695" s="40"/>
      <c r="R3695" s="40"/>
      <c r="S3695" s="40"/>
      <c r="T3695" s="40"/>
      <c r="U3695" s="40"/>
      <c r="V3695" s="40"/>
      <c r="W3695" s="40"/>
      <c r="X3695" s="40"/>
      <c r="Y3695" s="40"/>
    </row>
    <row r="3696" spans="1:25" ht="15" customHeight="1" thickBot="1" x14ac:dyDescent="0.25">
      <c r="A3696" s="40"/>
      <c r="B3696" s="274" t="s">
        <v>347</v>
      </c>
      <c r="C3696" s="296" t="s">
        <v>3601</v>
      </c>
      <c r="D3696" s="274" t="s">
        <v>143</v>
      </c>
      <c r="E3696" s="274" t="s">
        <v>1165</v>
      </c>
      <c r="F3696" s="404" t="s">
        <v>348</v>
      </c>
      <c r="G3696" s="404"/>
      <c r="H3696" s="295" t="s">
        <v>165</v>
      </c>
      <c r="I3696" s="298">
        <v>5.4000000000000003E-3</v>
      </c>
      <c r="J3696" s="297" t="s">
        <v>3602</v>
      </c>
      <c r="K3696" s="280" t="s">
        <v>3912</v>
      </c>
      <c r="L3696" s="183"/>
      <c r="O3696" s="40"/>
      <c r="P3696" s="40"/>
      <c r="Q3696" s="40"/>
      <c r="R3696" s="40"/>
      <c r="S3696" s="40"/>
      <c r="T3696" s="40"/>
      <c r="U3696" s="40"/>
      <c r="V3696" s="40"/>
      <c r="W3696" s="40"/>
      <c r="X3696" s="40"/>
      <c r="Y3696" s="40"/>
    </row>
    <row r="3697" spans="1:25" ht="15" customHeight="1" thickTop="1" x14ac:dyDescent="0.2">
      <c r="A3697" s="40"/>
      <c r="B3697" s="274" t="s">
        <v>347</v>
      </c>
      <c r="C3697" s="296" t="s">
        <v>4043</v>
      </c>
      <c r="D3697" s="274" t="s">
        <v>143</v>
      </c>
      <c r="E3697" s="274" t="s">
        <v>1173</v>
      </c>
      <c r="F3697" s="404" t="s">
        <v>348</v>
      </c>
      <c r="G3697" s="404"/>
      <c r="H3697" s="295" t="s">
        <v>165</v>
      </c>
      <c r="I3697" s="298">
        <v>1.2E-4</v>
      </c>
      <c r="J3697" s="297" t="s">
        <v>2167</v>
      </c>
      <c r="K3697" s="280" t="s">
        <v>2117</v>
      </c>
      <c r="L3697" s="184"/>
      <c r="O3697" s="40"/>
      <c r="P3697" s="40"/>
      <c r="Q3697" s="40"/>
      <c r="R3697" s="40"/>
      <c r="S3697" s="40"/>
      <c r="T3697" s="40"/>
      <c r="U3697" s="40"/>
      <c r="V3697" s="40"/>
      <c r="W3697" s="40"/>
      <c r="X3697" s="40"/>
      <c r="Y3697" s="40"/>
    </row>
    <row r="3698" spans="1:25" ht="15" customHeight="1" x14ac:dyDescent="0.2">
      <c r="A3698" s="40"/>
      <c r="B3698" s="274" t="s">
        <v>347</v>
      </c>
      <c r="C3698" s="296" t="s">
        <v>3606</v>
      </c>
      <c r="D3698" s="274" t="s">
        <v>143</v>
      </c>
      <c r="E3698" s="274" t="s">
        <v>1166</v>
      </c>
      <c r="F3698" s="404" t="s">
        <v>809</v>
      </c>
      <c r="G3698" s="404"/>
      <c r="H3698" s="295" t="s">
        <v>1167</v>
      </c>
      <c r="I3698" s="298">
        <v>4.8000000000000001E-4</v>
      </c>
      <c r="J3698" s="297" t="s">
        <v>2136</v>
      </c>
      <c r="K3698" s="280" t="s">
        <v>2195</v>
      </c>
      <c r="L3698" s="180"/>
      <c r="O3698" s="40"/>
      <c r="P3698" s="40"/>
      <c r="Q3698" s="40"/>
      <c r="R3698" s="40"/>
      <c r="S3698" s="40"/>
      <c r="T3698" s="40"/>
      <c r="U3698" s="40"/>
      <c r="V3698" s="40"/>
      <c r="W3698" s="40"/>
      <c r="X3698" s="40"/>
      <c r="Y3698" s="40"/>
    </row>
    <row r="3699" spans="1:25" ht="15" customHeight="1" x14ac:dyDescent="0.2">
      <c r="A3699" s="40"/>
      <c r="B3699" s="274" t="s">
        <v>347</v>
      </c>
      <c r="C3699" s="296" t="s">
        <v>3586</v>
      </c>
      <c r="D3699" s="274" t="s">
        <v>143</v>
      </c>
      <c r="E3699" s="274" t="s">
        <v>1162</v>
      </c>
      <c r="F3699" s="404" t="s">
        <v>348</v>
      </c>
      <c r="G3699" s="404"/>
      <c r="H3699" s="295" t="s">
        <v>165</v>
      </c>
      <c r="I3699" s="298">
        <v>1.8000000000000001E-4</v>
      </c>
      <c r="J3699" s="297" t="s">
        <v>2140</v>
      </c>
      <c r="K3699" s="280" t="s">
        <v>2117</v>
      </c>
      <c r="L3699" s="178"/>
      <c r="O3699" s="40"/>
      <c r="P3699" s="40"/>
      <c r="Q3699" s="40"/>
      <c r="R3699" s="40"/>
      <c r="S3699" s="40"/>
      <c r="T3699" s="40"/>
      <c r="U3699" s="40"/>
      <c r="V3699" s="40"/>
      <c r="W3699" s="40"/>
      <c r="X3699" s="40"/>
      <c r="Y3699" s="40"/>
    </row>
    <row r="3700" spans="1:25" ht="15" customHeight="1" x14ac:dyDescent="0.2">
      <c r="A3700" s="40"/>
      <c r="B3700" s="274" t="s">
        <v>347</v>
      </c>
      <c r="C3700" s="296" t="s">
        <v>3616</v>
      </c>
      <c r="D3700" s="274" t="s">
        <v>143</v>
      </c>
      <c r="E3700" s="274" t="s">
        <v>1170</v>
      </c>
      <c r="F3700" s="404" t="s">
        <v>809</v>
      </c>
      <c r="G3700" s="404"/>
      <c r="H3700" s="295" t="s">
        <v>165</v>
      </c>
      <c r="I3700" s="298">
        <v>0.12216</v>
      </c>
      <c r="J3700" s="297" t="s">
        <v>1858</v>
      </c>
      <c r="K3700" s="280" t="s">
        <v>3534</v>
      </c>
      <c r="L3700" s="185"/>
      <c r="O3700" s="40"/>
      <c r="P3700" s="40"/>
      <c r="Q3700" s="40"/>
      <c r="R3700" s="40"/>
      <c r="S3700" s="40"/>
      <c r="T3700" s="40"/>
      <c r="U3700" s="40"/>
      <c r="V3700" s="40"/>
      <c r="W3700" s="40"/>
      <c r="X3700" s="40"/>
      <c r="Y3700" s="40"/>
    </row>
    <row r="3701" spans="1:25" ht="15" customHeight="1" x14ac:dyDescent="0.2">
      <c r="A3701" s="40"/>
      <c r="B3701" s="274" t="s">
        <v>347</v>
      </c>
      <c r="C3701" s="296" t="s">
        <v>4044</v>
      </c>
      <c r="D3701" s="274" t="s">
        <v>143</v>
      </c>
      <c r="E3701" s="274" t="s">
        <v>1174</v>
      </c>
      <c r="F3701" s="404" t="s">
        <v>348</v>
      </c>
      <c r="G3701" s="404"/>
      <c r="H3701" s="295" t="s">
        <v>165</v>
      </c>
      <c r="I3701" s="298">
        <v>1.2E-4</v>
      </c>
      <c r="J3701" s="297" t="s">
        <v>2122</v>
      </c>
      <c r="K3701" s="280" t="s">
        <v>2135</v>
      </c>
      <c r="L3701" s="185"/>
      <c r="O3701" s="40"/>
      <c r="P3701" s="40"/>
      <c r="Q3701" s="40"/>
      <c r="R3701" s="40"/>
      <c r="S3701" s="40"/>
      <c r="T3701" s="40"/>
      <c r="U3701" s="40"/>
      <c r="V3701" s="40"/>
      <c r="W3701" s="40"/>
      <c r="X3701" s="40"/>
      <c r="Y3701" s="40"/>
    </row>
    <row r="3702" spans="1:25" ht="15" customHeight="1" x14ac:dyDescent="0.2">
      <c r="A3702" s="40"/>
      <c r="B3702" s="274" t="s">
        <v>347</v>
      </c>
      <c r="C3702" s="296" t="s">
        <v>3646</v>
      </c>
      <c r="D3702" s="274" t="s">
        <v>143</v>
      </c>
      <c r="E3702" s="274" t="s">
        <v>3647</v>
      </c>
      <c r="F3702" s="404" t="s">
        <v>348</v>
      </c>
      <c r="G3702" s="404"/>
      <c r="H3702" s="295" t="s">
        <v>1160</v>
      </c>
      <c r="I3702" s="298">
        <v>9.6000000000000002E-4</v>
      </c>
      <c r="J3702" s="297" t="s">
        <v>3648</v>
      </c>
      <c r="K3702" s="280" t="s">
        <v>2117</v>
      </c>
      <c r="L3702" s="185"/>
      <c r="O3702" s="40"/>
      <c r="P3702" s="40"/>
      <c r="Q3702" s="40"/>
      <c r="R3702" s="40"/>
      <c r="S3702" s="40"/>
      <c r="T3702" s="40"/>
      <c r="U3702" s="40"/>
      <c r="V3702" s="40"/>
      <c r="W3702" s="40"/>
      <c r="X3702" s="40"/>
      <c r="Y3702" s="40"/>
    </row>
    <row r="3703" spans="1:25" ht="15" customHeight="1" x14ac:dyDescent="0.2">
      <c r="A3703" s="40"/>
      <c r="B3703" s="274" t="s">
        <v>347</v>
      </c>
      <c r="C3703" s="296" t="s">
        <v>3583</v>
      </c>
      <c r="D3703" s="274" t="s">
        <v>143</v>
      </c>
      <c r="E3703" s="274" t="s">
        <v>1158</v>
      </c>
      <c r="F3703" s="404" t="s">
        <v>348</v>
      </c>
      <c r="G3703" s="404"/>
      <c r="H3703" s="295" t="s">
        <v>165</v>
      </c>
      <c r="I3703" s="298">
        <v>0.12216</v>
      </c>
      <c r="J3703" s="297" t="s">
        <v>1850</v>
      </c>
      <c r="K3703" s="280" t="s">
        <v>4033</v>
      </c>
      <c r="L3703" s="183"/>
      <c r="O3703" s="40"/>
      <c r="P3703" s="40"/>
      <c r="Q3703" s="40"/>
      <c r="R3703" s="40"/>
      <c r="S3703" s="40"/>
      <c r="T3703" s="40"/>
      <c r="U3703" s="40"/>
      <c r="V3703" s="40"/>
      <c r="W3703" s="40"/>
      <c r="X3703" s="40"/>
      <c r="Y3703" s="40"/>
    </row>
    <row r="3704" spans="1:25" ht="15" customHeight="1" thickBot="1" x14ac:dyDescent="0.25">
      <c r="A3704" s="40"/>
      <c r="B3704" s="274" t="s">
        <v>347</v>
      </c>
      <c r="C3704" s="296" t="s">
        <v>3631</v>
      </c>
      <c r="D3704" s="274" t="s">
        <v>143</v>
      </c>
      <c r="E3704" s="274" t="s">
        <v>2435</v>
      </c>
      <c r="F3704" s="404" t="s">
        <v>348</v>
      </c>
      <c r="G3704" s="404"/>
      <c r="H3704" s="295" t="s">
        <v>165</v>
      </c>
      <c r="I3704" s="298">
        <v>1.2E-4</v>
      </c>
      <c r="J3704" s="297" t="s">
        <v>2122</v>
      </c>
      <c r="K3704" s="280" t="s">
        <v>2135</v>
      </c>
      <c r="L3704" s="183"/>
      <c r="O3704" s="40"/>
      <c r="P3704" s="40"/>
      <c r="Q3704" s="40"/>
      <c r="R3704" s="40"/>
      <c r="S3704" s="40"/>
      <c r="T3704" s="40"/>
      <c r="U3704" s="40"/>
      <c r="V3704" s="40"/>
      <c r="W3704" s="40"/>
      <c r="X3704" s="40"/>
      <c r="Y3704" s="40"/>
    </row>
    <row r="3705" spans="1:25" ht="15" customHeight="1" thickTop="1" x14ac:dyDescent="0.2">
      <c r="A3705" s="40"/>
      <c r="B3705" s="274" t="s">
        <v>347</v>
      </c>
      <c r="C3705" s="296" t="s">
        <v>4064</v>
      </c>
      <c r="D3705" s="274" t="s">
        <v>143</v>
      </c>
      <c r="E3705" s="274" t="s">
        <v>3484</v>
      </c>
      <c r="F3705" s="404" t="s">
        <v>348</v>
      </c>
      <c r="G3705" s="404"/>
      <c r="H3705" s="295" t="s">
        <v>165</v>
      </c>
      <c r="I3705" s="298">
        <v>1</v>
      </c>
      <c r="J3705" s="297" t="s">
        <v>3485</v>
      </c>
      <c r="K3705" s="280" t="s">
        <v>3485</v>
      </c>
      <c r="L3705" s="184"/>
      <c r="O3705" s="40"/>
      <c r="P3705" s="40"/>
      <c r="Q3705" s="40"/>
      <c r="R3705" s="40"/>
      <c r="S3705" s="40"/>
      <c r="T3705" s="40"/>
      <c r="U3705" s="40"/>
      <c r="V3705" s="40"/>
      <c r="W3705" s="40"/>
      <c r="X3705" s="40"/>
      <c r="Y3705" s="40"/>
    </row>
    <row r="3706" spans="1:25" ht="15" customHeight="1" x14ac:dyDescent="0.2">
      <c r="A3706" s="40"/>
      <c r="B3706" s="274" t="s">
        <v>347</v>
      </c>
      <c r="C3706" s="296" t="s">
        <v>4040</v>
      </c>
      <c r="D3706" s="274" t="s">
        <v>143</v>
      </c>
      <c r="E3706" s="274" t="s">
        <v>2566</v>
      </c>
      <c r="F3706" s="404" t="s">
        <v>586</v>
      </c>
      <c r="G3706" s="404"/>
      <c r="H3706" s="295" t="s">
        <v>578</v>
      </c>
      <c r="I3706" s="298">
        <v>0.6</v>
      </c>
      <c r="J3706" s="297" t="s">
        <v>3640</v>
      </c>
      <c r="K3706" s="280" t="s">
        <v>4063</v>
      </c>
      <c r="L3706" s="180"/>
      <c r="O3706" s="40"/>
      <c r="P3706" s="40"/>
      <c r="Q3706" s="40"/>
      <c r="R3706" s="40"/>
      <c r="S3706" s="40"/>
      <c r="T3706" s="40"/>
      <c r="U3706" s="40"/>
      <c r="V3706" s="40"/>
      <c r="W3706" s="40"/>
      <c r="X3706" s="40"/>
      <c r="Y3706" s="40"/>
    </row>
    <row r="3707" spans="1:25" ht="15" customHeight="1" x14ac:dyDescent="0.2">
      <c r="A3707" s="40"/>
      <c r="B3707" s="274" t="s">
        <v>347</v>
      </c>
      <c r="C3707" s="296" t="s">
        <v>3626</v>
      </c>
      <c r="D3707" s="274" t="s">
        <v>143</v>
      </c>
      <c r="E3707" s="274" t="s">
        <v>2434</v>
      </c>
      <c r="F3707" s="404" t="s">
        <v>348</v>
      </c>
      <c r="G3707" s="404"/>
      <c r="H3707" s="295" t="s">
        <v>2433</v>
      </c>
      <c r="I3707" s="298">
        <v>2.7599999999999999E-3</v>
      </c>
      <c r="J3707" s="297" t="s">
        <v>3627</v>
      </c>
      <c r="K3707" s="280" t="s">
        <v>2125</v>
      </c>
      <c r="L3707" s="178"/>
      <c r="O3707" s="40"/>
      <c r="P3707" s="40"/>
      <c r="Q3707" s="40"/>
      <c r="R3707" s="40"/>
      <c r="S3707" s="40"/>
      <c r="T3707" s="40"/>
      <c r="U3707" s="40"/>
      <c r="V3707" s="40"/>
      <c r="W3707" s="40"/>
      <c r="X3707" s="40"/>
      <c r="Y3707" s="40"/>
    </row>
    <row r="3708" spans="1:25" ht="15" customHeight="1" x14ac:dyDescent="0.2">
      <c r="A3708" s="40"/>
      <c r="B3708" s="274" t="s">
        <v>347</v>
      </c>
      <c r="C3708" s="296" t="s">
        <v>3598</v>
      </c>
      <c r="D3708" s="274" t="s">
        <v>143</v>
      </c>
      <c r="E3708" s="274" t="s">
        <v>1159</v>
      </c>
      <c r="F3708" s="404" t="s">
        <v>348</v>
      </c>
      <c r="G3708" s="404"/>
      <c r="H3708" s="295" t="s">
        <v>165</v>
      </c>
      <c r="I3708" s="298">
        <v>1.8E-3</v>
      </c>
      <c r="J3708" s="297" t="s">
        <v>3599</v>
      </c>
      <c r="K3708" s="280" t="s">
        <v>2430</v>
      </c>
      <c r="L3708" s="185"/>
      <c r="O3708" s="40"/>
      <c r="P3708" s="40"/>
      <c r="Q3708" s="40"/>
      <c r="R3708" s="40"/>
      <c r="S3708" s="40"/>
      <c r="T3708" s="40"/>
      <c r="U3708" s="40"/>
      <c r="V3708" s="40"/>
      <c r="W3708" s="40"/>
      <c r="X3708" s="40"/>
      <c r="Y3708" s="40"/>
    </row>
    <row r="3709" spans="1:25" ht="15" customHeight="1" x14ac:dyDescent="0.2">
      <c r="A3709" s="40"/>
      <c r="B3709" s="274" t="s">
        <v>347</v>
      </c>
      <c r="C3709" s="296" t="s">
        <v>3634</v>
      </c>
      <c r="D3709" s="274" t="s">
        <v>143</v>
      </c>
      <c r="E3709" s="274" t="s">
        <v>1168</v>
      </c>
      <c r="F3709" s="404" t="s">
        <v>348</v>
      </c>
      <c r="G3709" s="404"/>
      <c r="H3709" s="295" t="s">
        <v>165</v>
      </c>
      <c r="I3709" s="298">
        <v>5.4000000000000003E-3</v>
      </c>
      <c r="J3709" s="297" t="s">
        <v>2138</v>
      </c>
      <c r="K3709" s="280" t="s">
        <v>2144</v>
      </c>
      <c r="L3709" s="185"/>
      <c r="O3709" s="40"/>
      <c r="P3709" s="40"/>
      <c r="Q3709" s="40"/>
      <c r="R3709" s="40"/>
      <c r="S3709" s="40"/>
      <c r="T3709" s="40"/>
      <c r="U3709" s="40"/>
      <c r="V3709" s="40"/>
      <c r="W3709" s="40"/>
      <c r="X3709" s="40"/>
      <c r="Y3709" s="40"/>
    </row>
    <row r="3710" spans="1:25" ht="15" customHeight="1" x14ac:dyDescent="0.2">
      <c r="A3710" s="40"/>
      <c r="B3710" s="274" t="s">
        <v>347</v>
      </c>
      <c r="C3710" s="296" t="s">
        <v>3596</v>
      </c>
      <c r="D3710" s="274" t="s">
        <v>143</v>
      </c>
      <c r="E3710" s="274" t="s">
        <v>2437</v>
      </c>
      <c r="F3710" s="404" t="s">
        <v>348</v>
      </c>
      <c r="G3710" s="404"/>
      <c r="H3710" s="295" t="s">
        <v>165</v>
      </c>
      <c r="I3710" s="298">
        <v>7.2000000000000005E-4</v>
      </c>
      <c r="J3710" s="297" t="s">
        <v>3597</v>
      </c>
      <c r="K3710" s="280" t="s">
        <v>2117</v>
      </c>
      <c r="L3710" s="281"/>
      <c r="O3710" s="40"/>
      <c r="P3710" s="40"/>
      <c r="Q3710" s="40"/>
      <c r="R3710" s="40"/>
      <c r="S3710" s="40"/>
      <c r="T3710" s="40"/>
      <c r="U3710" s="40"/>
      <c r="V3710" s="40"/>
      <c r="W3710" s="40"/>
      <c r="X3710" s="40"/>
      <c r="Y3710" s="40"/>
    </row>
    <row r="3711" spans="1:25" ht="15" customHeight="1" x14ac:dyDescent="0.2">
      <c r="A3711" s="40"/>
      <c r="B3711" s="274" t="s">
        <v>347</v>
      </c>
      <c r="C3711" s="296" t="s">
        <v>3635</v>
      </c>
      <c r="D3711" s="274" t="s">
        <v>143</v>
      </c>
      <c r="E3711" s="274" t="s">
        <v>1169</v>
      </c>
      <c r="F3711" s="404" t="s">
        <v>348</v>
      </c>
      <c r="G3711" s="404"/>
      <c r="H3711" s="295" t="s">
        <v>165</v>
      </c>
      <c r="I3711" s="298">
        <v>2.16E-3</v>
      </c>
      <c r="J3711" s="297" t="s">
        <v>1868</v>
      </c>
      <c r="K3711" s="280" t="s">
        <v>2125</v>
      </c>
      <c r="L3711" s="281"/>
      <c r="O3711" s="40"/>
      <c r="P3711" s="40"/>
      <c r="Q3711" s="40"/>
      <c r="R3711" s="40"/>
      <c r="S3711" s="40"/>
      <c r="T3711" s="40"/>
      <c r="U3711" s="40"/>
      <c r="V3711" s="40"/>
      <c r="W3711" s="40"/>
      <c r="X3711" s="40"/>
      <c r="Y3711" s="40"/>
    </row>
    <row r="3712" spans="1:25" ht="15" customHeight="1" x14ac:dyDescent="0.2">
      <c r="A3712" s="40"/>
      <c r="B3712" s="274" t="s">
        <v>347</v>
      </c>
      <c r="C3712" s="296" t="s">
        <v>3594</v>
      </c>
      <c r="D3712" s="274" t="s">
        <v>143</v>
      </c>
      <c r="E3712" s="274" t="s">
        <v>1171</v>
      </c>
      <c r="F3712" s="404" t="s">
        <v>348</v>
      </c>
      <c r="G3712" s="404"/>
      <c r="H3712" s="295" t="s">
        <v>165</v>
      </c>
      <c r="I3712" s="298">
        <v>1.2E-4</v>
      </c>
      <c r="J3712" s="297" t="s">
        <v>2139</v>
      </c>
      <c r="K3712" s="280" t="s">
        <v>2117</v>
      </c>
      <c r="L3712" s="281"/>
      <c r="O3712" s="40"/>
      <c r="P3712" s="40"/>
      <c r="Q3712" s="40"/>
      <c r="R3712" s="40"/>
      <c r="S3712" s="40"/>
      <c r="T3712" s="40"/>
      <c r="U3712" s="40"/>
      <c r="V3712" s="40"/>
      <c r="W3712" s="40"/>
      <c r="X3712" s="40"/>
      <c r="Y3712" s="40"/>
    </row>
    <row r="3713" spans="1:25" ht="15" customHeight="1" x14ac:dyDescent="0.2">
      <c r="A3713" s="40"/>
      <c r="B3713" s="274" t="s">
        <v>347</v>
      </c>
      <c r="C3713" s="296" t="s">
        <v>4042</v>
      </c>
      <c r="D3713" s="274" t="s">
        <v>143</v>
      </c>
      <c r="E3713" s="274" t="s">
        <v>1175</v>
      </c>
      <c r="F3713" s="404" t="s">
        <v>348</v>
      </c>
      <c r="G3713" s="404"/>
      <c r="H3713" s="295" t="s">
        <v>165</v>
      </c>
      <c r="I3713" s="298">
        <v>6.0000000000000002E-5</v>
      </c>
      <c r="J3713" s="297" t="s">
        <v>2568</v>
      </c>
      <c r="K3713" s="280" t="s">
        <v>2117</v>
      </c>
      <c r="L3713" s="281"/>
      <c r="O3713" s="40"/>
      <c r="P3713" s="40"/>
      <c r="Q3713" s="40"/>
      <c r="R3713" s="40"/>
      <c r="S3713" s="40"/>
      <c r="T3713" s="40"/>
      <c r="U3713" s="40"/>
      <c r="V3713" s="40"/>
      <c r="W3713" s="40"/>
      <c r="X3713" s="40"/>
      <c r="Y3713" s="40"/>
    </row>
    <row r="3714" spans="1:25" ht="15" customHeight="1" x14ac:dyDescent="0.2">
      <c r="A3714" s="40"/>
      <c r="B3714" s="274" t="s">
        <v>347</v>
      </c>
      <c r="C3714" s="296" t="s">
        <v>3653</v>
      </c>
      <c r="D3714" s="274" t="s">
        <v>143</v>
      </c>
      <c r="E3714" s="274" t="s">
        <v>1172</v>
      </c>
      <c r="F3714" s="404" t="s">
        <v>348</v>
      </c>
      <c r="G3714" s="404"/>
      <c r="H3714" s="295" t="s">
        <v>165</v>
      </c>
      <c r="I3714" s="298">
        <v>1.2E-4</v>
      </c>
      <c r="J3714" s="297" t="s">
        <v>2157</v>
      </c>
      <c r="K3714" s="280" t="s">
        <v>2117</v>
      </c>
      <c r="L3714" s="281"/>
      <c r="O3714" s="40"/>
      <c r="P3714" s="40"/>
      <c r="Q3714" s="40"/>
      <c r="R3714" s="40"/>
      <c r="S3714" s="40"/>
      <c r="T3714" s="40"/>
      <c r="U3714" s="40"/>
      <c r="V3714" s="40"/>
      <c r="W3714" s="40"/>
      <c r="X3714" s="40"/>
      <c r="Y3714" s="40"/>
    </row>
    <row r="3715" spans="1:25" ht="15" customHeight="1" x14ac:dyDescent="0.2">
      <c r="A3715" s="40"/>
      <c r="B3715" s="274" t="s">
        <v>347</v>
      </c>
      <c r="C3715" s="296" t="s">
        <v>3613</v>
      </c>
      <c r="D3715" s="274" t="s">
        <v>143</v>
      </c>
      <c r="E3715" s="274" t="s">
        <v>1163</v>
      </c>
      <c r="F3715" s="404" t="s">
        <v>348</v>
      </c>
      <c r="G3715" s="404"/>
      <c r="H3715" s="295" t="s">
        <v>165</v>
      </c>
      <c r="I3715" s="298">
        <v>6.0000000000000002E-5</v>
      </c>
      <c r="J3715" s="297" t="s">
        <v>3614</v>
      </c>
      <c r="K3715" s="280" t="s">
        <v>2117</v>
      </c>
      <c r="L3715" s="281"/>
      <c r="O3715" s="40"/>
      <c r="P3715" s="40"/>
      <c r="Q3715" s="40"/>
      <c r="R3715" s="40"/>
      <c r="S3715" s="40"/>
      <c r="T3715" s="40"/>
      <c r="U3715" s="40"/>
      <c r="V3715" s="40"/>
      <c r="W3715" s="40"/>
      <c r="X3715" s="40"/>
      <c r="Y3715" s="40"/>
    </row>
    <row r="3716" spans="1:25" ht="15" customHeight="1" x14ac:dyDescent="0.2">
      <c r="A3716" s="40"/>
      <c r="B3716" s="274" t="s">
        <v>347</v>
      </c>
      <c r="C3716" s="296" t="s">
        <v>3604</v>
      </c>
      <c r="D3716" s="274" t="s">
        <v>143</v>
      </c>
      <c r="E3716" s="274" t="s">
        <v>1164</v>
      </c>
      <c r="F3716" s="404" t="s">
        <v>809</v>
      </c>
      <c r="G3716" s="404"/>
      <c r="H3716" s="295" t="s">
        <v>165</v>
      </c>
      <c r="I3716" s="298">
        <v>5.4000000000000003E-3</v>
      </c>
      <c r="J3716" s="297" t="s">
        <v>2145</v>
      </c>
      <c r="K3716" s="280" t="s">
        <v>2141</v>
      </c>
      <c r="L3716" s="281"/>
      <c r="O3716" s="40"/>
      <c r="P3716" s="40"/>
      <c r="Q3716" s="40"/>
      <c r="R3716" s="40"/>
      <c r="S3716" s="40"/>
      <c r="T3716" s="40"/>
      <c r="U3716" s="40"/>
      <c r="V3716" s="40"/>
      <c r="W3716" s="40"/>
      <c r="X3716" s="40"/>
      <c r="Y3716" s="40"/>
    </row>
    <row r="3717" spans="1:25" ht="15" customHeight="1" x14ac:dyDescent="0.2">
      <c r="A3717" s="40"/>
      <c r="B3717" s="274" t="s">
        <v>347</v>
      </c>
      <c r="C3717" s="296" t="s">
        <v>3645</v>
      </c>
      <c r="D3717" s="274" t="s">
        <v>143</v>
      </c>
      <c r="E3717" s="274" t="s">
        <v>1161</v>
      </c>
      <c r="F3717" s="404" t="s">
        <v>348</v>
      </c>
      <c r="G3717" s="404"/>
      <c r="H3717" s="295" t="s">
        <v>165</v>
      </c>
      <c r="I3717" s="298">
        <v>9.5699999999999993E-2</v>
      </c>
      <c r="J3717" s="297" t="s">
        <v>2143</v>
      </c>
      <c r="K3717" s="280" t="s">
        <v>4066</v>
      </c>
      <c r="L3717" s="281"/>
      <c r="O3717" s="40"/>
      <c r="P3717" s="40"/>
      <c r="Q3717" s="40"/>
      <c r="R3717" s="40"/>
      <c r="S3717" s="40"/>
      <c r="T3717" s="40"/>
      <c r="U3717" s="40"/>
      <c r="V3717" s="40"/>
      <c r="W3717" s="40"/>
      <c r="X3717" s="40"/>
      <c r="Y3717" s="40"/>
    </row>
    <row r="3718" spans="1:25" ht="15" customHeight="1" x14ac:dyDescent="0.2">
      <c r="A3718" s="40"/>
      <c r="B3718" s="275"/>
      <c r="C3718" s="275"/>
      <c r="D3718" s="275"/>
      <c r="E3718" s="275"/>
      <c r="F3718" s="275" t="s">
        <v>331</v>
      </c>
      <c r="G3718" s="302">
        <v>19.649999999999999</v>
      </c>
      <c r="H3718" s="275" t="s">
        <v>332</v>
      </c>
      <c r="I3718" s="302">
        <v>0</v>
      </c>
      <c r="J3718" s="275" t="s">
        <v>333</v>
      </c>
      <c r="K3718" s="302">
        <v>19.649999999999999</v>
      </c>
      <c r="L3718" s="281"/>
      <c r="O3718" s="40"/>
      <c r="P3718" s="40"/>
      <c r="Q3718" s="40"/>
      <c r="R3718" s="40"/>
      <c r="S3718" s="40"/>
      <c r="T3718" s="40"/>
      <c r="U3718" s="40"/>
      <c r="V3718" s="40"/>
      <c r="W3718" s="40"/>
      <c r="X3718" s="40"/>
      <c r="Y3718" s="40"/>
    </row>
    <row r="3719" spans="1:25" ht="15" customHeight="1" thickBot="1" x14ac:dyDescent="0.25">
      <c r="A3719" s="40"/>
      <c r="B3719" s="275"/>
      <c r="C3719" s="275"/>
      <c r="D3719" s="275"/>
      <c r="E3719" s="275"/>
      <c r="F3719" s="275" t="s">
        <v>334</v>
      </c>
      <c r="G3719" s="302">
        <v>17.27</v>
      </c>
      <c r="H3719" s="275"/>
      <c r="I3719" s="409" t="s">
        <v>335</v>
      </c>
      <c r="J3719" s="409"/>
      <c r="K3719" s="302">
        <v>100.28</v>
      </c>
      <c r="L3719" s="281"/>
      <c r="O3719" s="40"/>
      <c r="P3719" s="40"/>
      <c r="Q3719" s="40"/>
      <c r="R3719" s="40"/>
      <c r="S3719" s="40"/>
      <c r="T3719" s="40"/>
      <c r="U3719" s="40"/>
      <c r="V3719" s="40"/>
      <c r="W3719" s="40"/>
      <c r="X3719" s="40"/>
      <c r="Y3719" s="40"/>
    </row>
    <row r="3720" spans="1:25" ht="15" customHeight="1" thickTop="1" x14ac:dyDescent="0.2">
      <c r="A3720" s="40"/>
      <c r="B3720" s="289"/>
      <c r="C3720" s="289"/>
      <c r="D3720" s="289"/>
      <c r="E3720" s="289"/>
      <c r="F3720" s="289"/>
      <c r="G3720" s="289"/>
      <c r="H3720" s="289"/>
      <c r="I3720" s="289"/>
      <c r="J3720" s="289"/>
      <c r="K3720" s="289"/>
      <c r="L3720" s="289"/>
      <c r="O3720" s="40"/>
      <c r="P3720" s="40"/>
      <c r="Q3720" s="40"/>
      <c r="R3720" s="40"/>
      <c r="S3720" s="40"/>
      <c r="T3720" s="40"/>
      <c r="U3720" s="40"/>
      <c r="V3720" s="40"/>
      <c r="W3720" s="40"/>
      <c r="X3720" s="40"/>
      <c r="Y3720" s="40"/>
    </row>
    <row r="3721" spans="1:25" ht="15" customHeight="1" x14ac:dyDescent="0.2">
      <c r="A3721" s="40"/>
      <c r="B3721" s="276" t="s">
        <v>2917</v>
      </c>
      <c r="C3721" s="277" t="s">
        <v>28</v>
      </c>
      <c r="D3721" s="276" t="s">
        <v>29</v>
      </c>
      <c r="E3721" s="276" t="s">
        <v>30</v>
      </c>
      <c r="F3721" s="405" t="s">
        <v>318</v>
      </c>
      <c r="G3721" s="405"/>
      <c r="H3721" s="284" t="s">
        <v>31</v>
      </c>
      <c r="I3721" s="277" t="s">
        <v>32</v>
      </c>
      <c r="J3721" s="277" t="s">
        <v>2407</v>
      </c>
      <c r="K3721" s="277" t="s">
        <v>33</v>
      </c>
      <c r="L3721" s="277" t="s">
        <v>35</v>
      </c>
      <c r="O3721" s="40"/>
      <c r="P3721" s="40"/>
      <c r="Q3721" s="40"/>
      <c r="R3721" s="40"/>
      <c r="S3721" s="40"/>
      <c r="T3721" s="40"/>
      <c r="U3721" s="40"/>
      <c r="V3721" s="40"/>
      <c r="W3721" s="40"/>
      <c r="X3721" s="40"/>
      <c r="Y3721" s="40"/>
    </row>
    <row r="3722" spans="1:25" ht="15" customHeight="1" x14ac:dyDescent="0.2">
      <c r="A3722" s="40"/>
      <c r="B3722" s="273" t="s">
        <v>319</v>
      </c>
      <c r="C3722" s="286" t="s">
        <v>3336</v>
      </c>
      <c r="D3722" s="273" t="s">
        <v>40</v>
      </c>
      <c r="E3722" s="273" t="s">
        <v>3337</v>
      </c>
      <c r="F3722" s="403" t="s">
        <v>338</v>
      </c>
      <c r="G3722" s="403"/>
      <c r="H3722" s="285" t="s">
        <v>44</v>
      </c>
      <c r="I3722" s="288">
        <v>1</v>
      </c>
      <c r="J3722" s="287"/>
      <c r="K3722" s="287">
        <v>383.45</v>
      </c>
      <c r="L3722" s="287">
        <v>383.45</v>
      </c>
      <c r="O3722" s="40"/>
      <c r="P3722" s="40"/>
      <c r="Q3722" s="40"/>
      <c r="R3722" s="40"/>
      <c r="S3722" s="40"/>
      <c r="T3722" s="40"/>
      <c r="U3722" s="40"/>
      <c r="V3722" s="40"/>
      <c r="W3722" s="40"/>
      <c r="X3722" s="40"/>
      <c r="Y3722" s="40"/>
    </row>
    <row r="3723" spans="1:25" ht="15" customHeight="1" x14ac:dyDescent="0.2">
      <c r="A3723" s="40"/>
      <c r="B3723" s="278" t="s">
        <v>321</v>
      </c>
      <c r="C3723" s="291" t="s">
        <v>397</v>
      </c>
      <c r="D3723" s="278" t="s">
        <v>40</v>
      </c>
      <c r="E3723" s="278" t="s">
        <v>398</v>
      </c>
      <c r="F3723" s="407" t="s">
        <v>324</v>
      </c>
      <c r="G3723" s="407"/>
      <c r="H3723" s="290" t="s">
        <v>325</v>
      </c>
      <c r="I3723" s="294">
        <v>1.3231999999999999</v>
      </c>
      <c r="J3723" s="294">
        <v>0</v>
      </c>
      <c r="K3723" s="292">
        <v>29.9</v>
      </c>
      <c r="L3723" s="292">
        <v>39.56</v>
      </c>
      <c r="O3723" s="40"/>
      <c r="P3723" s="40"/>
      <c r="Q3723" s="40"/>
      <c r="R3723" s="40"/>
      <c r="S3723" s="40"/>
      <c r="T3723" s="40"/>
      <c r="U3723" s="40"/>
      <c r="V3723" s="40"/>
      <c r="W3723" s="40"/>
      <c r="X3723" s="40"/>
      <c r="Y3723" s="40"/>
    </row>
    <row r="3724" spans="1:25" ht="15" customHeight="1" x14ac:dyDescent="0.2">
      <c r="A3724" s="40"/>
      <c r="B3724" s="278" t="s">
        <v>321</v>
      </c>
      <c r="C3724" s="291" t="s">
        <v>395</v>
      </c>
      <c r="D3724" s="278" t="s">
        <v>40</v>
      </c>
      <c r="E3724" s="278" t="s">
        <v>396</v>
      </c>
      <c r="F3724" s="407" t="s">
        <v>324</v>
      </c>
      <c r="G3724" s="407"/>
      <c r="H3724" s="290" t="s">
        <v>325</v>
      </c>
      <c r="I3724" s="294">
        <v>1.3231999999999999</v>
      </c>
      <c r="J3724" s="294">
        <v>0</v>
      </c>
      <c r="K3724" s="292">
        <v>24.84</v>
      </c>
      <c r="L3724" s="292">
        <v>32.86</v>
      </c>
      <c r="O3724" s="40"/>
      <c r="P3724" s="40"/>
      <c r="Q3724" s="40"/>
      <c r="R3724" s="40"/>
      <c r="S3724" s="40"/>
      <c r="T3724" s="40"/>
      <c r="U3724" s="40"/>
      <c r="V3724" s="40"/>
      <c r="W3724" s="40"/>
      <c r="X3724" s="40"/>
      <c r="Y3724" s="40"/>
    </row>
    <row r="3725" spans="1:25" ht="15" customHeight="1" x14ac:dyDescent="0.2">
      <c r="A3725" s="40"/>
      <c r="B3725" s="274" t="s">
        <v>347</v>
      </c>
      <c r="C3725" s="296" t="s">
        <v>3488</v>
      </c>
      <c r="D3725" s="274" t="s">
        <v>40</v>
      </c>
      <c r="E3725" s="274" t="s">
        <v>3489</v>
      </c>
      <c r="F3725" s="404" t="s">
        <v>348</v>
      </c>
      <c r="G3725" s="404"/>
      <c r="H3725" s="295" t="s">
        <v>44</v>
      </c>
      <c r="I3725" s="298">
        <v>3</v>
      </c>
      <c r="J3725" s="298">
        <v>0</v>
      </c>
      <c r="K3725" s="297">
        <v>6.17</v>
      </c>
      <c r="L3725" s="297">
        <v>18.510000000000002</v>
      </c>
      <c r="O3725" s="40"/>
      <c r="P3725" s="40"/>
      <c r="Q3725" s="40"/>
      <c r="R3725" s="40"/>
      <c r="S3725" s="40"/>
      <c r="T3725" s="40"/>
      <c r="U3725" s="40"/>
      <c r="V3725" s="40"/>
      <c r="W3725" s="40"/>
      <c r="X3725" s="40"/>
      <c r="Y3725" s="40"/>
    </row>
    <row r="3726" spans="1:25" ht="15" customHeight="1" x14ac:dyDescent="0.2">
      <c r="A3726" s="40"/>
      <c r="B3726" s="274" t="s">
        <v>347</v>
      </c>
      <c r="C3726" s="296" t="s">
        <v>3486</v>
      </c>
      <c r="D3726" s="274" t="s">
        <v>40</v>
      </c>
      <c r="E3726" s="274" t="s">
        <v>3487</v>
      </c>
      <c r="F3726" s="404" t="s">
        <v>348</v>
      </c>
      <c r="G3726" s="404"/>
      <c r="H3726" s="295" t="s">
        <v>44</v>
      </c>
      <c r="I3726" s="298">
        <v>1</v>
      </c>
      <c r="J3726" s="298">
        <v>0</v>
      </c>
      <c r="K3726" s="297">
        <v>292.52</v>
      </c>
      <c r="L3726" s="297">
        <v>292.52</v>
      </c>
      <c r="O3726" s="40"/>
      <c r="P3726" s="40"/>
      <c r="Q3726" s="40"/>
      <c r="R3726" s="40"/>
      <c r="S3726" s="40"/>
      <c r="T3726" s="40"/>
      <c r="U3726" s="40"/>
      <c r="V3726" s="40"/>
      <c r="W3726" s="40"/>
      <c r="X3726" s="40"/>
      <c r="Y3726" s="40"/>
    </row>
    <row r="3727" spans="1:25" ht="15" customHeight="1" x14ac:dyDescent="0.2">
      <c r="A3727" s="40"/>
      <c r="B3727" s="275"/>
      <c r="C3727" s="275"/>
      <c r="D3727" s="275"/>
      <c r="E3727" s="275"/>
      <c r="F3727" s="275"/>
      <c r="G3727" s="275" t="s">
        <v>331</v>
      </c>
      <c r="H3727" s="302">
        <v>56.97</v>
      </c>
      <c r="I3727" s="275" t="s">
        <v>332</v>
      </c>
      <c r="J3727" s="302">
        <v>0</v>
      </c>
      <c r="K3727" s="275" t="s">
        <v>333</v>
      </c>
      <c r="L3727" s="302">
        <v>56.97</v>
      </c>
      <c r="O3727" s="40"/>
      <c r="P3727" s="40"/>
      <c r="Q3727" s="40"/>
      <c r="R3727" s="40"/>
      <c r="S3727" s="40"/>
      <c r="T3727" s="40"/>
      <c r="U3727" s="40"/>
      <c r="V3727" s="40"/>
      <c r="W3727" s="40"/>
      <c r="X3727" s="40"/>
      <c r="Y3727" s="40"/>
    </row>
    <row r="3728" spans="1:25" ht="15" customHeight="1" thickBot="1" x14ac:dyDescent="0.25">
      <c r="A3728" s="40"/>
      <c r="B3728" s="275"/>
      <c r="C3728" s="275"/>
      <c r="D3728" s="275"/>
      <c r="E3728" s="275"/>
      <c r="F3728" s="275"/>
      <c r="G3728" s="275" t="s">
        <v>334</v>
      </c>
      <c r="H3728" s="302">
        <v>79.790000000000006</v>
      </c>
      <c r="I3728" s="409"/>
      <c r="J3728" s="409" t="s">
        <v>335</v>
      </c>
      <c r="K3728" s="275"/>
      <c r="L3728" s="302">
        <v>463.24</v>
      </c>
      <c r="O3728" s="40"/>
      <c r="P3728" s="40"/>
      <c r="Q3728" s="40"/>
      <c r="R3728" s="40"/>
      <c r="S3728" s="40"/>
      <c r="T3728" s="40"/>
      <c r="U3728" s="40"/>
      <c r="V3728" s="40"/>
      <c r="W3728" s="40"/>
      <c r="X3728" s="40"/>
      <c r="Y3728" s="40"/>
    </row>
    <row r="3729" spans="1:25" ht="15" customHeight="1" thickTop="1" x14ac:dyDescent="0.2">
      <c r="A3729" s="40"/>
      <c r="B3729" s="289"/>
      <c r="C3729" s="289"/>
      <c r="D3729" s="289"/>
      <c r="E3729" s="289"/>
      <c r="F3729" s="289"/>
      <c r="G3729" s="289"/>
      <c r="H3729" s="289"/>
      <c r="I3729" s="289"/>
      <c r="J3729" s="289"/>
      <c r="K3729" s="289"/>
      <c r="L3729" s="289"/>
      <c r="O3729" s="40"/>
      <c r="P3729" s="40"/>
      <c r="Q3729" s="40"/>
      <c r="R3729" s="40"/>
      <c r="S3729" s="40"/>
      <c r="T3729" s="40"/>
      <c r="U3729" s="40"/>
      <c r="V3729" s="40"/>
      <c r="W3729" s="40"/>
      <c r="X3729" s="40"/>
      <c r="Y3729" s="40"/>
    </row>
    <row r="3730" spans="1:25" ht="15" customHeight="1" x14ac:dyDescent="0.2">
      <c r="A3730" s="40"/>
      <c r="B3730" s="276" t="s">
        <v>2918</v>
      </c>
      <c r="C3730" s="277" t="s">
        <v>28</v>
      </c>
      <c r="D3730" s="276" t="s">
        <v>29</v>
      </c>
      <c r="E3730" s="276" t="s">
        <v>30</v>
      </c>
      <c r="F3730" s="405" t="s">
        <v>318</v>
      </c>
      <c r="G3730" s="405"/>
      <c r="H3730" s="284" t="s">
        <v>31</v>
      </c>
      <c r="I3730" s="277" t="s">
        <v>32</v>
      </c>
      <c r="J3730" s="277" t="s">
        <v>2407</v>
      </c>
      <c r="K3730" s="277" t="s">
        <v>33</v>
      </c>
      <c r="L3730" s="277" t="s">
        <v>35</v>
      </c>
      <c r="O3730" s="40"/>
      <c r="P3730" s="40"/>
      <c r="Q3730" s="40"/>
      <c r="R3730" s="40"/>
      <c r="S3730" s="40"/>
      <c r="T3730" s="40"/>
      <c r="U3730" s="40"/>
      <c r="V3730" s="40"/>
      <c r="W3730" s="40"/>
      <c r="X3730" s="40"/>
      <c r="Y3730" s="40"/>
    </row>
    <row r="3731" spans="1:25" ht="15" customHeight="1" x14ac:dyDescent="0.2">
      <c r="A3731" s="40"/>
      <c r="B3731" s="273" t="s">
        <v>319</v>
      </c>
      <c r="C3731" s="286" t="s">
        <v>3219</v>
      </c>
      <c r="D3731" s="273" t="s">
        <v>1497</v>
      </c>
      <c r="E3731" s="273" t="s">
        <v>3338</v>
      </c>
      <c r="F3731" s="403" t="s">
        <v>3490</v>
      </c>
      <c r="G3731" s="403"/>
      <c r="H3731" s="285" t="s">
        <v>1498</v>
      </c>
      <c r="I3731" s="288">
        <v>1</v>
      </c>
      <c r="J3731" s="287"/>
      <c r="K3731" s="287">
        <v>483.41</v>
      </c>
      <c r="L3731" s="287">
        <v>483.41</v>
      </c>
      <c r="O3731" s="40"/>
      <c r="P3731" s="40"/>
      <c r="Q3731" s="40"/>
      <c r="R3731" s="40"/>
      <c r="S3731" s="40"/>
      <c r="T3731" s="40"/>
      <c r="U3731" s="40"/>
      <c r="V3731" s="40"/>
      <c r="W3731" s="40"/>
      <c r="X3731" s="40"/>
      <c r="Y3731" s="40"/>
    </row>
    <row r="3732" spans="1:25" ht="15" customHeight="1" x14ac:dyDescent="0.2">
      <c r="A3732" s="40"/>
      <c r="B3732" s="276" t="s">
        <v>1392</v>
      </c>
      <c r="C3732" s="277" t="s">
        <v>28</v>
      </c>
      <c r="D3732" s="276" t="s">
        <v>29</v>
      </c>
      <c r="E3732" s="276" t="s">
        <v>586</v>
      </c>
      <c r="F3732" s="277" t="s">
        <v>3787</v>
      </c>
      <c r="G3732" s="406" t="s">
        <v>3788</v>
      </c>
      <c r="H3732" s="406"/>
      <c r="I3732" s="406"/>
      <c r="J3732" s="406"/>
      <c r="K3732" s="277" t="s">
        <v>3789</v>
      </c>
      <c r="L3732" s="281"/>
      <c r="O3732" s="40"/>
      <c r="P3732" s="40"/>
      <c r="Q3732" s="40"/>
      <c r="R3732" s="40"/>
      <c r="S3732" s="40"/>
      <c r="T3732" s="40"/>
      <c r="U3732" s="40"/>
      <c r="V3732" s="40"/>
      <c r="W3732" s="40"/>
      <c r="X3732" s="40"/>
      <c r="Y3732" s="40"/>
    </row>
    <row r="3733" spans="1:25" ht="15" customHeight="1" x14ac:dyDescent="0.2">
      <c r="A3733" s="40"/>
      <c r="B3733" s="274" t="s">
        <v>347</v>
      </c>
      <c r="C3733" s="296" t="s">
        <v>1696</v>
      </c>
      <c r="D3733" s="274" t="s">
        <v>1497</v>
      </c>
      <c r="E3733" s="274" t="s">
        <v>3790</v>
      </c>
      <c r="F3733" s="298">
        <v>1.5</v>
      </c>
      <c r="G3733" s="274"/>
      <c r="H3733" s="274"/>
      <c r="I3733" s="274"/>
      <c r="J3733" s="280" t="s">
        <v>3791</v>
      </c>
      <c r="K3733" s="280" t="s">
        <v>4067</v>
      </c>
      <c r="L3733" s="281"/>
      <c r="O3733" s="40"/>
      <c r="P3733" s="40"/>
      <c r="Q3733" s="40"/>
      <c r="R3733" s="40"/>
      <c r="S3733" s="40"/>
      <c r="T3733" s="40"/>
      <c r="U3733" s="40"/>
      <c r="V3733" s="40"/>
      <c r="W3733" s="40"/>
      <c r="X3733" s="40"/>
      <c r="Y3733" s="40"/>
    </row>
    <row r="3734" spans="1:25" ht="15" customHeight="1" x14ac:dyDescent="0.2">
      <c r="A3734" s="40"/>
      <c r="B3734" s="274" t="s">
        <v>347</v>
      </c>
      <c r="C3734" s="296" t="s">
        <v>3493</v>
      </c>
      <c r="D3734" s="274" t="s">
        <v>1497</v>
      </c>
      <c r="E3734" s="274" t="s">
        <v>4068</v>
      </c>
      <c r="F3734" s="298">
        <v>1.5</v>
      </c>
      <c r="G3734" s="274"/>
      <c r="H3734" s="274"/>
      <c r="I3734" s="274"/>
      <c r="J3734" s="280" t="s">
        <v>3794</v>
      </c>
      <c r="K3734" s="280" t="s">
        <v>4069</v>
      </c>
      <c r="L3734" s="281"/>
      <c r="O3734" s="40"/>
      <c r="P3734" s="40"/>
      <c r="Q3734" s="40"/>
      <c r="R3734" s="40"/>
      <c r="S3734" s="40"/>
      <c r="T3734" s="40"/>
      <c r="U3734" s="40"/>
      <c r="V3734" s="40"/>
      <c r="W3734" s="40"/>
      <c r="X3734" s="40"/>
      <c r="Y3734" s="40"/>
    </row>
    <row r="3735" spans="1:25" ht="15" customHeight="1" x14ac:dyDescent="0.2">
      <c r="A3735" s="40"/>
      <c r="B3735" s="412"/>
      <c r="C3735" s="412"/>
      <c r="D3735" s="412"/>
      <c r="E3735" s="412"/>
      <c r="F3735" s="412"/>
      <c r="G3735" s="412" t="s">
        <v>3796</v>
      </c>
      <c r="H3735" s="412"/>
      <c r="I3735" s="412"/>
      <c r="J3735" s="412"/>
      <c r="K3735" s="299">
        <v>0</v>
      </c>
      <c r="L3735" s="281"/>
      <c r="O3735" s="40"/>
      <c r="P3735" s="40"/>
      <c r="Q3735" s="40"/>
      <c r="R3735" s="40"/>
      <c r="S3735" s="40"/>
      <c r="T3735" s="40"/>
      <c r="U3735" s="40"/>
      <c r="V3735" s="40"/>
      <c r="W3735" s="40"/>
      <c r="X3735" s="40"/>
      <c r="Y3735" s="40"/>
    </row>
    <row r="3736" spans="1:25" ht="15" customHeight="1" x14ac:dyDescent="0.2">
      <c r="A3736" s="40"/>
      <c r="B3736" s="412"/>
      <c r="C3736" s="412"/>
      <c r="D3736" s="412"/>
      <c r="E3736" s="412"/>
      <c r="F3736" s="412"/>
      <c r="G3736" s="412" t="s">
        <v>3797</v>
      </c>
      <c r="H3736" s="412"/>
      <c r="I3736" s="412"/>
      <c r="J3736" s="412"/>
      <c r="K3736" s="279">
        <v>66.010000000000005</v>
      </c>
      <c r="L3736" s="281"/>
      <c r="O3736" s="40"/>
      <c r="P3736" s="40"/>
      <c r="Q3736" s="40"/>
      <c r="R3736" s="40"/>
      <c r="S3736" s="40"/>
      <c r="T3736" s="40"/>
      <c r="U3736" s="40"/>
      <c r="V3736" s="40"/>
      <c r="W3736" s="40"/>
      <c r="X3736" s="40"/>
      <c r="Y3736" s="40"/>
    </row>
    <row r="3737" spans="1:25" ht="15" customHeight="1" x14ac:dyDescent="0.2">
      <c r="A3737" s="40"/>
      <c r="B3737" s="412"/>
      <c r="C3737" s="412"/>
      <c r="D3737" s="412"/>
      <c r="E3737" s="412"/>
      <c r="F3737" s="412"/>
      <c r="G3737" s="412" t="s">
        <v>3798</v>
      </c>
      <c r="H3737" s="412"/>
      <c r="I3737" s="412"/>
      <c r="J3737" s="412"/>
      <c r="K3737" s="279">
        <v>66.010000000000005</v>
      </c>
      <c r="L3737" s="281"/>
      <c r="O3737" s="40"/>
      <c r="P3737" s="40"/>
      <c r="Q3737" s="40"/>
      <c r="R3737" s="40"/>
      <c r="S3737" s="40"/>
      <c r="T3737" s="40"/>
      <c r="U3737" s="40"/>
      <c r="V3737" s="40"/>
      <c r="W3737" s="40"/>
      <c r="X3737" s="40"/>
      <c r="Y3737" s="40"/>
    </row>
    <row r="3738" spans="1:25" ht="15" customHeight="1" x14ac:dyDescent="0.2">
      <c r="A3738" s="40"/>
      <c r="B3738" s="412"/>
      <c r="C3738" s="412"/>
      <c r="D3738" s="412"/>
      <c r="E3738" s="412"/>
      <c r="F3738" s="412"/>
      <c r="G3738" s="412" t="s">
        <v>3799</v>
      </c>
      <c r="H3738" s="412"/>
      <c r="I3738" s="412"/>
      <c r="J3738" s="412"/>
      <c r="K3738" s="279">
        <v>1</v>
      </c>
      <c r="L3738" s="281"/>
      <c r="O3738" s="40"/>
      <c r="P3738" s="40"/>
      <c r="Q3738" s="40"/>
      <c r="R3738" s="40"/>
      <c r="S3738" s="40"/>
      <c r="T3738" s="40"/>
      <c r="U3738" s="40"/>
      <c r="V3738" s="40"/>
      <c r="W3738" s="40"/>
      <c r="X3738" s="40"/>
      <c r="Y3738" s="40"/>
    </row>
    <row r="3739" spans="1:25" ht="15" customHeight="1" x14ac:dyDescent="0.2">
      <c r="A3739" s="40"/>
      <c r="B3739" s="412"/>
      <c r="C3739" s="412"/>
      <c r="D3739" s="412"/>
      <c r="E3739" s="412"/>
      <c r="F3739" s="412"/>
      <c r="G3739" s="412" t="s">
        <v>3800</v>
      </c>
      <c r="H3739" s="412"/>
      <c r="I3739" s="412"/>
      <c r="J3739" s="412"/>
      <c r="K3739" s="279">
        <v>66.010000000000005</v>
      </c>
      <c r="L3739" s="281"/>
      <c r="O3739" s="40"/>
      <c r="P3739" s="40"/>
      <c r="Q3739" s="40"/>
      <c r="R3739" s="40"/>
      <c r="S3739" s="40"/>
      <c r="T3739" s="40"/>
      <c r="U3739" s="40"/>
      <c r="V3739" s="40"/>
      <c r="W3739" s="40"/>
      <c r="X3739" s="40"/>
      <c r="Y3739" s="40"/>
    </row>
    <row r="3740" spans="1:25" ht="15" customHeight="1" x14ac:dyDescent="0.2">
      <c r="A3740" s="40"/>
      <c r="B3740" s="405" t="s">
        <v>3801</v>
      </c>
      <c r="C3740" s="406" t="s">
        <v>28</v>
      </c>
      <c r="D3740" s="405" t="s">
        <v>29</v>
      </c>
      <c r="E3740" s="405" t="s">
        <v>3802</v>
      </c>
      <c r="F3740" s="406" t="s">
        <v>3787</v>
      </c>
      <c r="G3740" s="277" t="s">
        <v>3803</v>
      </c>
      <c r="H3740" s="277" t="s">
        <v>3804</v>
      </c>
      <c r="I3740" s="277"/>
      <c r="J3740" s="277"/>
      <c r="K3740" s="277" t="s">
        <v>3788</v>
      </c>
      <c r="L3740" s="281"/>
      <c r="O3740" s="40"/>
      <c r="P3740" s="40"/>
      <c r="Q3740" s="40"/>
      <c r="R3740" s="40"/>
      <c r="S3740" s="40"/>
      <c r="T3740" s="40"/>
      <c r="U3740" s="40"/>
      <c r="V3740" s="40"/>
      <c r="W3740" s="40"/>
      <c r="X3740" s="40"/>
      <c r="Y3740" s="40"/>
    </row>
    <row r="3741" spans="1:25" ht="15" customHeight="1" x14ac:dyDescent="0.2">
      <c r="A3741" s="40"/>
      <c r="B3741" s="274" t="s">
        <v>347</v>
      </c>
      <c r="C3741" s="296" t="s">
        <v>3491</v>
      </c>
      <c r="D3741" s="274" t="s">
        <v>1497</v>
      </c>
      <c r="E3741" s="274" t="s">
        <v>3492</v>
      </c>
      <c r="F3741" s="298">
        <v>1</v>
      </c>
      <c r="G3741" s="295" t="s">
        <v>44</v>
      </c>
      <c r="H3741" s="413" t="s">
        <v>4070</v>
      </c>
      <c r="I3741" s="413"/>
      <c r="J3741" s="404"/>
      <c r="K3741" s="280" t="s">
        <v>4070</v>
      </c>
      <c r="L3741" s="281"/>
      <c r="O3741" s="40"/>
      <c r="P3741" s="40"/>
      <c r="Q3741" s="40"/>
      <c r="R3741" s="40"/>
      <c r="S3741" s="40"/>
      <c r="T3741" s="40"/>
      <c r="U3741" s="40"/>
      <c r="V3741" s="40"/>
      <c r="W3741" s="40"/>
      <c r="X3741" s="40"/>
      <c r="Y3741" s="40"/>
    </row>
    <row r="3742" spans="1:25" ht="15" customHeight="1" x14ac:dyDescent="0.2">
      <c r="A3742" s="40"/>
      <c r="B3742" s="412"/>
      <c r="C3742" s="412"/>
      <c r="D3742" s="412"/>
      <c r="E3742" s="412"/>
      <c r="F3742" s="412"/>
      <c r="G3742" s="412" t="s">
        <v>3812</v>
      </c>
      <c r="H3742" s="412"/>
      <c r="I3742" s="412"/>
      <c r="J3742" s="412"/>
      <c r="K3742" s="279">
        <v>417.4</v>
      </c>
      <c r="L3742" s="281"/>
      <c r="O3742" s="40"/>
      <c r="P3742" s="40"/>
      <c r="Q3742" s="40"/>
      <c r="R3742" s="40"/>
      <c r="S3742" s="40"/>
      <c r="T3742" s="40"/>
      <c r="U3742" s="40"/>
      <c r="V3742" s="40"/>
      <c r="W3742" s="40"/>
      <c r="X3742" s="40"/>
      <c r="Y3742" s="40"/>
    </row>
    <row r="3743" spans="1:25" ht="15" customHeight="1" x14ac:dyDescent="0.2">
      <c r="A3743" s="40"/>
      <c r="B3743" s="275"/>
      <c r="C3743" s="275"/>
      <c r="D3743" s="275"/>
      <c r="E3743" s="275"/>
      <c r="F3743" s="275"/>
      <c r="G3743" s="275" t="s">
        <v>331</v>
      </c>
      <c r="H3743" s="302">
        <v>0</v>
      </c>
      <c r="I3743" s="275" t="s">
        <v>332</v>
      </c>
      <c r="J3743" s="302">
        <v>66.010000000000005</v>
      </c>
      <c r="K3743" s="275" t="s">
        <v>333</v>
      </c>
      <c r="L3743" s="302">
        <v>66.010000000000005</v>
      </c>
      <c r="O3743" s="40"/>
      <c r="P3743" s="40"/>
      <c r="Q3743" s="40"/>
      <c r="R3743" s="40"/>
      <c r="S3743" s="40"/>
      <c r="T3743" s="40"/>
      <c r="U3743" s="40"/>
      <c r="V3743" s="40"/>
      <c r="W3743" s="40"/>
      <c r="X3743" s="40"/>
      <c r="Y3743" s="40"/>
    </row>
    <row r="3744" spans="1:25" ht="15" customHeight="1" thickBot="1" x14ac:dyDescent="0.25">
      <c r="A3744" s="40"/>
      <c r="B3744" s="275"/>
      <c r="C3744" s="275"/>
      <c r="D3744" s="275"/>
      <c r="E3744" s="275"/>
      <c r="F3744" s="275"/>
      <c r="G3744" s="275" t="s">
        <v>334</v>
      </c>
      <c r="H3744" s="302">
        <v>100.59</v>
      </c>
      <c r="I3744" s="409"/>
      <c r="J3744" s="409" t="s">
        <v>335</v>
      </c>
      <c r="K3744" s="275"/>
      <c r="L3744" s="302">
        <v>584</v>
      </c>
      <c r="O3744" s="40"/>
      <c r="P3744" s="40"/>
      <c r="Q3744" s="40"/>
      <c r="R3744" s="40"/>
      <c r="S3744" s="40"/>
      <c r="T3744" s="40"/>
      <c r="U3744" s="40"/>
      <c r="V3744" s="40"/>
      <c r="W3744" s="40"/>
      <c r="X3744" s="40"/>
      <c r="Y3744" s="40"/>
    </row>
    <row r="3745" spans="1:25" ht="15" customHeight="1" thickTop="1" x14ac:dyDescent="0.2">
      <c r="A3745" s="40"/>
      <c r="B3745" s="289"/>
      <c r="C3745" s="289"/>
      <c r="D3745" s="289"/>
      <c r="E3745" s="289"/>
      <c r="F3745" s="289"/>
      <c r="G3745" s="289"/>
      <c r="H3745" s="289"/>
      <c r="I3745" s="289"/>
      <c r="J3745" s="289"/>
      <c r="K3745" s="289"/>
      <c r="L3745" s="289"/>
      <c r="O3745" s="40"/>
      <c r="P3745" s="40"/>
      <c r="Q3745" s="40"/>
      <c r="R3745" s="40"/>
      <c r="S3745" s="40"/>
      <c r="T3745" s="40"/>
      <c r="U3745" s="40"/>
      <c r="V3745" s="40"/>
      <c r="W3745" s="40"/>
      <c r="X3745" s="40"/>
      <c r="Y3745" s="40"/>
    </row>
    <row r="3746" spans="1:25" ht="15" customHeight="1" x14ac:dyDescent="0.2">
      <c r="A3746" s="40"/>
      <c r="B3746" s="276" t="s">
        <v>2919</v>
      </c>
      <c r="C3746" s="277" t="s">
        <v>28</v>
      </c>
      <c r="D3746" s="276" t="s">
        <v>29</v>
      </c>
      <c r="E3746" s="276" t="s">
        <v>30</v>
      </c>
      <c r="F3746" s="405" t="s">
        <v>318</v>
      </c>
      <c r="G3746" s="405"/>
      <c r="H3746" s="284" t="s">
        <v>31</v>
      </c>
      <c r="I3746" s="277" t="s">
        <v>32</v>
      </c>
      <c r="J3746" s="277" t="s">
        <v>2407</v>
      </c>
      <c r="K3746" s="277" t="s">
        <v>33</v>
      </c>
      <c r="L3746" s="277" t="s">
        <v>35</v>
      </c>
      <c r="O3746" s="40"/>
      <c r="P3746" s="40"/>
      <c r="Q3746" s="40"/>
      <c r="R3746" s="40"/>
      <c r="S3746" s="40"/>
      <c r="T3746" s="40"/>
      <c r="U3746" s="40"/>
      <c r="V3746" s="40"/>
      <c r="W3746" s="40"/>
      <c r="X3746" s="40"/>
      <c r="Y3746" s="40"/>
    </row>
    <row r="3747" spans="1:25" ht="15" customHeight="1" x14ac:dyDescent="0.2">
      <c r="A3747" s="40"/>
      <c r="B3747" s="273" t="s">
        <v>319</v>
      </c>
      <c r="C3747" s="286" t="s">
        <v>1623</v>
      </c>
      <c r="D3747" s="273" t="s">
        <v>51</v>
      </c>
      <c r="E3747" s="273" t="s">
        <v>1624</v>
      </c>
      <c r="F3747" s="403" t="s">
        <v>1784</v>
      </c>
      <c r="G3747" s="403"/>
      <c r="H3747" s="285" t="s">
        <v>44</v>
      </c>
      <c r="I3747" s="288">
        <v>1</v>
      </c>
      <c r="J3747" s="287"/>
      <c r="K3747" s="287">
        <v>314.74</v>
      </c>
      <c r="L3747" s="287">
        <v>314.74</v>
      </c>
      <c r="O3747" s="40"/>
      <c r="P3747" s="40"/>
      <c r="Q3747" s="40"/>
      <c r="R3747" s="40"/>
      <c r="S3747" s="40"/>
      <c r="T3747" s="40"/>
      <c r="U3747" s="40"/>
      <c r="V3747" s="40"/>
      <c r="W3747" s="40"/>
      <c r="X3747" s="40"/>
      <c r="Y3747" s="40"/>
    </row>
    <row r="3748" spans="1:25" ht="15" customHeight="1" x14ac:dyDescent="0.2">
      <c r="A3748" s="40"/>
      <c r="B3748" s="274" t="s">
        <v>347</v>
      </c>
      <c r="C3748" s="296" t="s">
        <v>2615</v>
      </c>
      <c r="D3748" s="274" t="s">
        <v>51</v>
      </c>
      <c r="E3748" s="274" t="s">
        <v>1863</v>
      </c>
      <c r="F3748" s="404" t="s">
        <v>586</v>
      </c>
      <c r="G3748" s="404"/>
      <c r="H3748" s="295" t="s">
        <v>325</v>
      </c>
      <c r="I3748" s="298">
        <v>0.50600000000000001</v>
      </c>
      <c r="J3748" s="298">
        <v>0</v>
      </c>
      <c r="K3748" s="297">
        <v>19.468454999999999</v>
      </c>
      <c r="L3748" s="297">
        <v>9.85</v>
      </c>
      <c r="O3748" s="40"/>
      <c r="P3748" s="40"/>
      <c r="Q3748" s="40"/>
      <c r="R3748" s="40"/>
      <c r="S3748" s="40"/>
      <c r="T3748" s="40"/>
      <c r="U3748" s="40"/>
      <c r="V3748" s="40"/>
      <c r="W3748" s="40"/>
      <c r="X3748" s="40"/>
      <c r="Y3748" s="40"/>
    </row>
    <row r="3749" spans="1:25" ht="15" customHeight="1" x14ac:dyDescent="0.2">
      <c r="A3749" s="40"/>
      <c r="B3749" s="274" t="s">
        <v>347</v>
      </c>
      <c r="C3749" s="296" t="s">
        <v>1785</v>
      </c>
      <c r="D3749" s="274" t="s">
        <v>51</v>
      </c>
      <c r="E3749" s="274" t="s">
        <v>1786</v>
      </c>
      <c r="F3749" s="404" t="s">
        <v>348</v>
      </c>
      <c r="G3749" s="404"/>
      <c r="H3749" s="295" t="s">
        <v>44</v>
      </c>
      <c r="I3749" s="298">
        <v>1</v>
      </c>
      <c r="J3749" s="298">
        <v>0</v>
      </c>
      <c r="K3749" s="297">
        <v>296.51</v>
      </c>
      <c r="L3749" s="297">
        <v>296.51</v>
      </c>
      <c r="O3749" s="40"/>
      <c r="P3749" s="40"/>
      <c r="Q3749" s="40"/>
      <c r="R3749" s="40"/>
      <c r="S3749" s="40"/>
      <c r="T3749" s="40"/>
      <c r="U3749" s="40"/>
      <c r="V3749" s="40"/>
      <c r="W3749" s="40"/>
      <c r="X3749" s="40"/>
      <c r="Y3749" s="40"/>
    </row>
    <row r="3750" spans="1:25" ht="15" customHeight="1" x14ac:dyDescent="0.2">
      <c r="A3750" s="40"/>
      <c r="B3750" s="274" t="s">
        <v>347</v>
      </c>
      <c r="C3750" s="296" t="s">
        <v>2616</v>
      </c>
      <c r="D3750" s="274" t="s">
        <v>51</v>
      </c>
      <c r="E3750" s="274" t="s">
        <v>2617</v>
      </c>
      <c r="F3750" s="404" t="s">
        <v>586</v>
      </c>
      <c r="G3750" s="404"/>
      <c r="H3750" s="295" t="s">
        <v>325</v>
      </c>
      <c r="I3750" s="298">
        <v>0.50600000000000001</v>
      </c>
      <c r="J3750" s="298">
        <v>0</v>
      </c>
      <c r="K3750" s="297">
        <v>16.574783</v>
      </c>
      <c r="L3750" s="297">
        <v>8.3800000000000008</v>
      </c>
      <c r="O3750" s="40"/>
      <c r="P3750" s="40"/>
      <c r="Q3750" s="40"/>
      <c r="R3750" s="40"/>
      <c r="S3750" s="40"/>
      <c r="T3750" s="40"/>
      <c r="U3750" s="40"/>
      <c r="V3750" s="40"/>
      <c r="W3750" s="40"/>
      <c r="X3750" s="40"/>
      <c r="Y3750" s="40"/>
    </row>
    <row r="3751" spans="1:25" ht="15" customHeight="1" x14ac:dyDescent="0.2">
      <c r="A3751" s="40"/>
      <c r="B3751" s="275"/>
      <c r="C3751" s="275"/>
      <c r="D3751" s="275"/>
      <c r="E3751" s="275"/>
      <c r="F3751" s="275"/>
      <c r="G3751" s="275" t="s">
        <v>331</v>
      </c>
      <c r="H3751" s="302">
        <v>18.23</v>
      </c>
      <c r="I3751" s="275" t="s">
        <v>332</v>
      </c>
      <c r="J3751" s="302">
        <v>0</v>
      </c>
      <c r="K3751" s="275" t="s">
        <v>333</v>
      </c>
      <c r="L3751" s="302">
        <v>18.23</v>
      </c>
      <c r="O3751" s="40"/>
      <c r="P3751" s="40"/>
      <c r="Q3751" s="40"/>
      <c r="R3751" s="40"/>
      <c r="S3751" s="40"/>
      <c r="T3751" s="40"/>
      <c r="U3751" s="40"/>
      <c r="V3751" s="40"/>
      <c r="W3751" s="40"/>
      <c r="X3751" s="40"/>
      <c r="Y3751" s="40"/>
    </row>
    <row r="3752" spans="1:25" ht="15" customHeight="1" thickBot="1" x14ac:dyDescent="0.25">
      <c r="A3752" s="40"/>
      <c r="B3752" s="275"/>
      <c r="C3752" s="275"/>
      <c r="D3752" s="275"/>
      <c r="E3752" s="275"/>
      <c r="F3752" s="275"/>
      <c r="G3752" s="275" t="s">
        <v>334</v>
      </c>
      <c r="H3752" s="302">
        <v>65.489999999999995</v>
      </c>
      <c r="I3752" s="409"/>
      <c r="J3752" s="409" t="s">
        <v>335</v>
      </c>
      <c r="K3752" s="275"/>
      <c r="L3752" s="302">
        <v>380.23</v>
      </c>
      <c r="O3752" s="40"/>
      <c r="P3752" s="40"/>
      <c r="Q3752" s="40"/>
      <c r="R3752" s="40"/>
      <c r="S3752" s="40"/>
      <c r="T3752" s="40"/>
      <c r="U3752" s="40"/>
      <c r="V3752" s="40"/>
      <c r="W3752" s="40"/>
      <c r="X3752" s="40"/>
      <c r="Y3752" s="40"/>
    </row>
    <row r="3753" spans="1:25" ht="15" customHeight="1" thickTop="1" x14ac:dyDescent="0.2">
      <c r="A3753" s="40"/>
      <c r="B3753" s="289"/>
      <c r="C3753" s="289"/>
      <c r="D3753" s="289"/>
      <c r="E3753" s="289"/>
      <c r="F3753" s="289"/>
      <c r="G3753" s="289"/>
      <c r="H3753" s="289"/>
      <c r="I3753" s="289"/>
      <c r="J3753" s="289"/>
      <c r="K3753" s="289"/>
      <c r="L3753" s="289"/>
      <c r="O3753" s="40"/>
      <c r="P3753" s="40"/>
      <c r="Q3753" s="40"/>
      <c r="R3753" s="40"/>
      <c r="S3753" s="40"/>
      <c r="T3753" s="40"/>
      <c r="U3753" s="40"/>
      <c r="V3753" s="40"/>
      <c r="W3753" s="40"/>
      <c r="X3753" s="40"/>
      <c r="Y3753" s="40"/>
    </row>
    <row r="3754" spans="1:25" ht="15" customHeight="1" x14ac:dyDescent="0.2">
      <c r="A3754" s="40"/>
      <c r="B3754" s="276" t="s">
        <v>2920</v>
      </c>
      <c r="C3754" s="277" t="s">
        <v>28</v>
      </c>
      <c r="D3754" s="276" t="s">
        <v>29</v>
      </c>
      <c r="E3754" s="276" t="s">
        <v>30</v>
      </c>
      <c r="F3754" s="405" t="s">
        <v>318</v>
      </c>
      <c r="G3754" s="405"/>
      <c r="H3754" s="284" t="s">
        <v>31</v>
      </c>
      <c r="I3754" s="277" t="s">
        <v>32</v>
      </c>
      <c r="J3754" s="277" t="s">
        <v>2407</v>
      </c>
      <c r="K3754" s="277" t="s">
        <v>33</v>
      </c>
      <c r="L3754" s="277" t="s">
        <v>35</v>
      </c>
      <c r="O3754" s="40"/>
      <c r="P3754" s="40"/>
      <c r="Q3754" s="40"/>
      <c r="R3754" s="40"/>
      <c r="S3754" s="40"/>
      <c r="T3754" s="40"/>
      <c r="U3754" s="40"/>
      <c r="V3754" s="40"/>
      <c r="W3754" s="40"/>
      <c r="X3754" s="40"/>
      <c r="Y3754" s="40"/>
    </row>
    <row r="3755" spans="1:25" ht="15" customHeight="1" x14ac:dyDescent="0.2">
      <c r="A3755" s="40"/>
      <c r="B3755" s="273" t="s">
        <v>319</v>
      </c>
      <c r="C3755" s="286" t="s">
        <v>2354</v>
      </c>
      <c r="D3755" s="273" t="s">
        <v>196</v>
      </c>
      <c r="E3755" s="273" t="s">
        <v>4071</v>
      </c>
      <c r="F3755" s="403">
        <v>37.24</v>
      </c>
      <c r="G3755" s="403"/>
      <c r="H3755" s="285" t="s">
        <v>44</v>
      </c>
      <c r="I3755" s="288">
        <v>1</v>
      </c>
      <c r="J3755" s="287"/>
      <c r="K3755" s="287">
        <v>645.23</v>
      </c>
      <c r="L3755" s="287">
        <v>645.23</v>
      </c>
      <c r="O3755" s="40"/>
      <c r="P3755" s="40"/>
      <c r="Q3755" s="40"/>
      <c r="R3755" s="40"/>
      <c r="S3755" s="40"/>
      <c r="T3755" s="40"/>
      <c r="U3755" s="40"/>
      <c r="V3755" s="40"/>
      <c r="W3755" s="40"/>
      <c r="X3755" s="40"/>
      <c r="Y3755" s="40"/>
    </row>
    <row r="3756" spans="1:25" ht="15" customHeight="1" x14ac:dyDescent="0.2">
      <c r="A3756" s="40"/>
      <c r="B3756" s="274" t="s">
        <v>347</v>
      </c>
      <c r="C3756" s="296" t="s">
        <v>1704</v>
      </c>
      <c r="D3756" s="274" t="s">
        <v>196</v>
      </c>
      <c r="E3756" s="274" t="s">
        <v>3571</v>
      </c>
      <c r="F3756" s="404" t="s">
        <v>586</v>
      </c>
      <c r="G3756" s="404"/>
      <c r="H3756" s="295" t="s">
        <v>325</v>
      </c>
      <c r="I3756" s="298">
        <v>0.33329999999999999</v>
      </c>
      <c r="J3756" s="298">
        <v>0</v>
      </c>
      <c r="K3756" s="297">
        <v>31.24</v>
      </c>
      <c r="L3756" s="297">
        <v>10.41</v>
      </c>
      <c r="O3756" s="40"/>
      <c r="P3756" s="40"/>
      <c r="Q3756" s="40"/>
      <c r="R3756" s="40"/>
      <c r="S3756" s="40"/>
      <c r="T3756" s="40"/>
      <c r="U3756" s="40"/>
      <c r="V3756" s="40"/>
      <c r="W3756" s="40"/>
      <c r="X3756" s="40"/>
      <c r="Y3756" s="40"/>
    </row>
    <row r="3757" spans="1:25" ht="15" customHeight="1" x14ac:dyDescent="0.2">
      <c r="A3757" s="40"/>
      <c r="B3757" s="274" t="s">
        <v>347</v>
      </c>
      <c r="C3757" s="296" t="s">
        <v>1787</v>
      </c>
      <c r="D3757" s="274" t="s">
        <v>196</v>
      </c>
      <c r="E3757" s="274" t="s">
        <v>4072</v>
      </c>
      <c r="F3757" s="404" t="s">
        <v>586</v>
      </c>
      <c r="G3757" s="404"/>
      <c r="H3757" s="295" t="s">
        <v>325</v>
      </c>
      <c r="I3757" s="298">
        <v>0.33329999999999999</v>
      </c>
      <c r="J3757" s="298">
        <v>0</v>
      </c>
      <c r="K3757" s="297">
        <v>68.17</v>
      </c>
      <c r="L3757" s="297">
        <v>22.72</v>
      </c>
      <c r="O3757" s="40"/>
      <c r="P3757" s="40"/>
      <c r="Q3757" s="40"/>
      <c r="R3757" s="40"/>
      <c r="S3757" s="40"/>
      <c r="T3757" s="40"/>
      <c r="U3757" s="40"/>
      <c r="V3757" s="40"/>
      <c r="W3757" s="40"/>
      <c r="X3757" s="40"/>
      <c r="Y3757" s="40"/>
    </row>
    <row r="3758" spans="1:25" ht="15" customHeight="1" x14ac:dyDescent="0.2">
      <c r="A3758" s="40"/>
      <c r="B3758" s="274" t="s">
        <v>347</v>
      </c>
      <c r="C3758" s="296" t="s">
        <v>2623</v>
      </c>
      <c r="D3758" s="274" t="s">
        <v>196</v>
      </c>
      <c r="E3758" s="274" t="s">
        <v>4073</v>
      </c>
      <c r="F3758" s="404" t="s">
        <v>348</v>
      </c>
      <c r="G3758" s="404"/>
      <c r="H3758" s="295" t="s">
        <v>44</v>
      </c>
      <c r="I3758" s="298">
        <v>1</v>
      </c>
      <c r="J3758" s="298">
        <v>0</v>
      </c>
      <c r="K3758" s="297">
        <v>612.1</v>
      </c>
      <c r="L3758" s="297">
        <v>612.1</v>
      </c>
      <c r="O3758" s="40"/>
      <c r="P3758" s="40"/>
      <c r="Q3758" s="40"/>
      <c r="R3758" s="40"/>
      <c r="S3758" s="40"/>
      <c r="T3758" s="40"/>
      <c r="U3758" s="40"/>
      <c r="V3758" s="40"/>
      <c r="W3758" s="40"/>
      <c r="X3758" s="40"/>
      <c r="Y3758" s="40"/>
    </row>
    <row r="3759" spans="1:25" ht="15" customHeight="1" x14ac:dyDescent="0.2">
      <c r="A3759" s="40"/>
      <c r="B3759" s="275"/>
      <c r="C3759" s="275"/>
      <c r="D3759" s="275"/>
      <c r="E3759" s="275"/>
      <c r="F3759" s="275"/>
      <c r="G3759" s="275" t="s">
        <v>331</v>
      </c>
      <c r="H3759" s="302">
        <v>33.130000000000003</v>
      </c>
      <c r="I3759" s="275" t="s">
        <v>332</v>
      </c>
      <c r="J3759" s="302">
        <v>0</v>
      </c>
      <c r="K3759" s="275" t="s">
        <v>333</v>
      </c>
      <c r="L3759" s="302">
        <v>33.130000000000003</v>
      </c>
      <c r="O3759" s="40"/>
      <c r="P3759" s="40"/>
      <c r="Q3759" s="40"/>
      <c r="R3759" s="40"/>
      <c r="S3759" s="40"/>
      <c r="T3759" s="40"/>
      <c r="U3759" s="40"/>
      <c r="V3759" s="40"/>
      <c r="W3759" s="40"/>
      <c r="X3759" s="40"/>
      <c r="Y3759" s="40"/>
    </row>
    <row r="3760" spans="1:25" ht="15" customHeight="1" thickBot="1" x14ac:dyDescent="0.25">
      <c r="A3760" s="40"/>
      <c r="B3760" s="275"/>
      <c r="C3760" s="275"/>
      <c r="D3760" s="275"/>
      <c r="E3760" s="275"/>
      <c r="F3760" s="275"/>
      <c r="G3760" s="275" t="s">
        <v>334</v>
      </c>
      <c r="H3760" s="302">
        <v>134.27000000000001</v>
      </c>
      <c r="I3760" s="409"/>
      <c r="J3760" s="409" t="s">
        <v>335</v>
      </c>
      <c r="K3760" s="275"/>
      <c r="L3760" s="302">
        <v>779.5</v>
      </c>
      <c r="O3760" s="40"/>
      <c r="P3760" s="40"/>
      <c r="Q3760" s="40"/>
      <c r="R3760" s="40"/>
      <c r="S3760" s="40"/>
      <c r="T3760" s="40"/>
      <c r="U3760" s="40"/>
      <c r="V3760" s="40"/>
      <c r="W3760" s="40"/>
      <c r="X3760" s="40"/>
      <c r="Y3760" s="40"/>
    </row>
    <row r="3761" spans="1:25" ht="15" customHeight="1" thickTop="1" x14ac:dyDescent="0.2">
      <c r="A3761" s="40"/>
      <c r="B3761" s="289"/>
      <c r="C3761" s="289"/>
      <c r="D3761" s="289"/>
      <c r="E3761" s="289"/>
      <c r="F3761" s="289"/>
      <c r="G3761" s="289"/>
      <c r="H3761" s="289"/>
      <c r="I3761" s="289"/>
      <c r="J3761" s="289"/>
      <c r="K3761" s="289"/>
      <c r="L3761" s="289"/>
      <c r="O3761" s="40"/>
      <c r="P3761" s="40"/>
      <c r="Q3761" s="40"/>
      <c r="R3761" s="40"/>
      <c r="S3761" s="40"/>
      <c r="T3761" s="40"/>
      <c r="U3761" s="40"/>
      <c r="V3761" s="40"/>
      <c r="W3761" s="40"/>
      <c r="X3761" s="40"/>
      <c r="Y3761" s="40"/>
    </row>
    <row r="3762" spans="1:25" ht="15" customHeight="1" x14ac:dyDescent="0.2">
      <c r="A3762" s="40"/>
      <c r="B3762" s="276" t="s">
        <v>2921</v>
      </c>
      <c r="C3762" s="277" t="s">
        <v>28</v>
      </c>
      <c r="D3762" s="276" t="s">
        <v>29</v>
      </c>
      <c r="E3762" s="276" t="s">
        <v>30</v>
      </c>
      <c r="F3762" s="405" t="s">
        <v>318</v>
      </c>
      <c r="G3762" s="405"/>
      <c r="H3762" s="284" t="s">
        <v>31</v>
      </c>
      <c r="I3762" s="277" t="s">
        <v>32</v>
      </c>
      <c r="J3762" s="277" t="s">
        <v>2407</v>
      </c>
      <c r="K3762" s="277" t="s">
        <v>33</v>
      </c>
      <c r="L3762" s="277" t="s">
        <v>35</v>
      </c>
      <c r="O3762" s="40"/>
      <c r="P3762" s="40"/>
      <c r="Q3762" s="40"/>
      <c r="R3762" s="40"/>
      <c r="S3762" s="40"/>
      <c r="T3762" s="40"/>
      <c r="U3762" s="40"/>
      <c r="V3762" s="40"/>
      <c r="W3762" s="40"/>
      <c r="X3762" s="40"/>
      <c r="Y3762" s="40"/>
    </row>
    <row r="3763" spans="1:25" ht="15" customHeight="1" x14ac:dyDescent="0.2">
      <c r="A3763" s="40"/>
      <c r="B3763" s="273" t="s">
        <v>319</v>
      </c>
      <c r="C3763" s="286" t="s">
        <v>3221</v>
      </c>
      <c r="D3763" s="273" t="s">
        <v>1497</v>
      </c>
      <c r="E3763" s="273" t="s">
        <v>3339</v>
      </c>
      <c r="F3763" s="403" t="s">
        <v>3490</v>
      </c>
      <c r="G3763" s="403"/>
      <c r="H3763" s="285" t="s">
        <v>1498</v>
      </c>
      <c r="I3763" s="288">
        <v>1</v>
      </c>
      <c r="J3763" s="287"/>
      <c r="K3763" s="287">
        <v>129.25</v>
      </c>
      <c r="L3763" s="287">
        <v>129.25</v>
      </c>
      <c r="O3763" s="40"/>
      <c r="P3763" s="40"/>
      <c r="Q3763" s="40"/>
      <c r="R3763" s="40"/>
      <c r="S3763" s="40"/>
      <c r="T3763" s="40"/>
      <c r="U3763" s="40"/>
      <c r="V3763" s="40"/>
      <c r="W3763" s="40"/>
      <c r="X3763" s="40"/>
      <c r="Y3763" s="40"/>
    </row>
    <row r="3764" spans="1:25" ht="15" customHeight="1" x14ac:dyDescent="0.2">
      <c r="A3764" s="40"/>
      <c r="B3764" s="276" t="s">
        <v>1392</v>
      </c>
      <c r="C3764" s="277" t="s">
        <v>28</v>
      </c>
      <c r="D3764" s="276" t="s">
        <v>29</v>
      </c>
      <c r="E3764" s="276" t="s">
        <v>586</v>
      </c>
      <c r="F3764" s="277" t="s">
        <v>3787</v>
      </c>
      <c r="G3764" s="406" t="s">
        <v>3788</v>
      </c>
      <c r="H3764" s="406"/>
      <c r="I3764" s="406"/>
      <c r="J3764" s="406"/>
      <c r="K3764" s="277" t="s">
        <v>3789</v>
      </c>
      <c r="L3764" s="281"/>
      <c r="O3764" s="40"/>
      <c r="P3764" s="40"/>
      <c r="Q3764" s="40"/>
      <c r="R3764" s="40"/>
      <c r="S3764" s="40"/>
      <c r="T3764" s="40"/>
      <c r="U3764" s="40"/>
      <c r="V3764" s="40"/>
      <c r="W3764" s="40"/>
      <c r="X3764" s="40"/>
      <c r="Y3764" s="40"/>
    </row>
    <row r="3765" spans="1:25" ht="15" customHeight="1" x14ac:dyDescent="0.2">
      <c r="A3765" s="40"/>
      <c r="B3765" s="274" t="s">
        <v>347</v>
      </c>
      <c r="C3765" s="296" t="s">
        <v>1696</v>
      </c>
      <c r="D3765" s="274" t="s">
        <v>1497</v>
      </c>
      <c r="E3765" s="274" t="s">
        <v>3790</v>
      </c>
      <c r="F3765" s="298">
        <v>0.6</v>
      </c>
      <c r="G3765" s="274"/>
      <c r="H3765" s="274"/>
      <c r="I3765" s="274"/>
      <c r="J3765" s="280" t="s">
        <v>3791</v>
      </c>
      <c r="K3765" s="280" t="s">
        <v>4074</v>
      </c>
      <c r="L3765" s="281"/>
      <c r="O3765" s="40"/>
      <c r="P3765" s="40"/>
      <c r="Q3765" s="40"/>
      <c r="R3765" s="40"/>
      <c r="S3765" s="40"/>
      <c r="T3765" s="40"/>
      <c r="U3765" s="40"/>
      <c r="V3765" s="40"/>
      <c r="W3765" s="40"/>
      <c r="X3765" s="40"/>
      <c r="Y3765" s="40"/>
    </row>
    <row r="3766" spans="1:25" ht="15" customHeight="1" x14ac:dyDescent="0.2">
      <c r="A3766" s="40"/>
      <c r="B3766" s="274" t="s">
        <v>347</v>
      </c>
      <c r="C3766" s="296" t="s">
        <v>3493</v>
      </c>
      <c r="D3766" s="274" t="s">
        <v>1497</v>
      </c>
      <c r="E3766" s="274" t="s">
        <v>4068</v>
      </c>
      <c r="F3766" s="298">
        <v>0.6</v>
      </c>
      <c r="G3766" s="274"/>
      <c r="H3766" s="274"/>
      <c r="I3766" s="274"/>
      <c r="J3766" s="280" t="s">
        <v>3794</v>
      </c>
      <c r="K3766" s="280" t="s">
        <v>4075</v>
      </c>
      <c r="L3766" s="281"/>
      <c r="O3766" s="40"/>
      <c r="P3766" s="40"/>
      <c r="Q3766" s="40"/>
      <c r="R3766" s="40"/>
      <c r="S3766" s="40"/>
      <c r="T3766" s="40"/>
      <c r="U3766" s="40"/>
      <c r="V3766" s="40"/>
      <c r="W3766" s="40"/>
      <c r="X3766" s="40"/>
      <c r="Y3766" s="40"/>
    </row>
    <row r="3767" spans="1:25" ht="15" customHeight="1" x14ac:dyDescent="0.2">
      <c r="A3767" s="40"/>
      <c r="B3767" s="412"/>
      <c r="C3767" s="412"/>
      <c r="D3767" s="412"/>
      <c r="E3767" s="412"/>
      <c r="F3767" s="412"/>
      <c r="G3767" s="412" t="s">
        <v>3796</v>
      </c>
      <c r="H3767" s="412"/>
      <c r="I3767" s="412"/>
      <c r="J3767" s="412"/>
      <c r="K3767" s="299">
        <v>0</v>
      </c>
      <c r="L3767" s="281"/>
      <c r="O3767" s="40"/>
      <c r="P3767" s="40"/>
      <c r="Q3767" s="40"/>
      <c r="R3767" s="40"/>
      <c r="S3767" s="40"/>
      <c r="T3767" s="40"/>
      <c r="U3767" s="40"/>
      <c r="V3767" s="40"/>
      <c r="W3767" s="40"/>
      <c r="X3767" s="40"/>
      <c r="Y3767" s="40"/>
    </row>
    <row r="3768" spans="1:25" ht="15" customHeight="1" x14ac:dyDescent="0.2">
      <c r="A3768" s="40"/>
      <c r="B3768" s="412"/>
      <c r="C3768" s="412"/>
      <c r="D3768" s="412"/>
      <c r="E3768" s="412"/>
      <c r="F3768" s="412"/>
      <c r="G3768" s="412" t="s">
        <v>3797</v>
      </c>
      <c r="H3768" s="412"/>
      <c r="I3768" s="412"/>
      <c r="J3768" s="412"/>
      <c r="K3768" s="279">
        <v>26.4</v>
      </c>
      <c r="L3768" s="281"/>
      <c r="O3768" s="40"/>
      <c r="P3768" s="40"/>
      <c r="Q3768" s="40"/>
      <c r="R3768" s="40"/>
      <c r="S3768" s="40"/>
      <c r="T3768" s="40"/>
      <c r="U3768" s="40"/>
      <c r="V3768" s="40"/>
      <c r="W3768" s="40"/>
      <c r="X3768" s="40"/>
      <c r="Y3768" s="40"/>
    </row>
    <row r="3769" spans="1:25" ht="15" customHeight="1" x14ac:dyDescent="0.2">
      <c r="A3769" s="40"/>
      <c r="B3769" s="412"/>
      <c r="C3769" s="412"/>
      <c r="D3769" s="412"/>
      <c r="E3769" s="412"/>
      <c r="F3769" s="412"/>
      <c r="G3769" s="412" t="s">
        <v>3798</v>
      </c>
      <c r="H3769" s="412"/>
      <c r="I3769" s="412"/>
      <c r="J3769" s="412"/>
      <c r="K3769" s="279">
        <v>26.4</v>
      </c>
      <c r="L3769" s="281"/>
      <c r="O3769" s="40"/>
      <c r="P3769" s="40"/>
      <c r="Q3769" s="40"/>
      <c r="R3769" s="40"/>
      <c r="S3769" s="40"/>
      <c r="T3769" s="40"/>
      <c r="U3769" s="40"/>
      <c r="V3769" s="40"/>
      <c r="W3769" s="40"/>
      <c r="X3769" s="40"/>
      <c r="Y3769" s="40"/>
    </row>
    <row r="3770" spans="1:25" ht="15" customHeight="1" x14ac:dyDescent="0.2">
      <c r="A3770" s="40"/>
      <c r="B3770" s="412"/>
      <c r="C3770" s="412"/>
      <c r="D3770" s="412"/>
      <c r="E3770" s="412"/>
      <c r="F3770" s="412"/>
      <c r="G3770" s="412" t="s">
        <v>3799</v>
      </c>
      <c r="H3770" s="412"/>
      <c r="I3770" s="412"/>
      <c r="J3770" s="412"/>
      <c r="K3770" s="279">
        <v>1</v>
      </c>
      <c r="L3770" s="281"/>
      <c r="O3770" s="40"/>
      <c r="P3770" s="40"/>
      <c r="Q3770" s="40"/>
      <c r="R3770" s="40"/>
      <c r="S3770" s="40"/>
      <c r="T3770" s="40"/>
      <c r="U3770" s="40"/>
      <c r="V3770" s="40"/>
      <c r="W3770" s="40"/>
      <c r="X3770" s="40"/>
      <c r="Y3770" s="40"/>
    </row>
    <row r="3771" spans="1:25" ht="15" customHeight="1" x14ac:dyDescent="0.2">
      <c r="A3771" s="40"/>
      <c r="B3771" s="412"/>
      <c r="C3771" s="412"/>
      <c r="D3771" s="412"/>
      <c r="E3771" s="412"/>
      <c r="F3771" s="412"/>
      <c r="G3771" s="412" t="s">
        <v>3800</v>
      </c>
      <c r="H3771" s="412"/>
      <c r="I3771" s="412"/>
      <c r="J3771" s="412"/>
      <c r="K3771" s="279">
        <v>26.4</v>
      </c>
      <c r="L3771" s="281"/>
      <c r="O3771" s="40"/>
      <c r="P3771" s="40"/>
      <c r="Q3771" s="40"/>
      <c r="R3771" s="40"/>
      <c r="S3771" s="40"/>
      <c r="T3771" s="40"/>
      <c r="U3771" s="40"/>
      <c r="V3771" s="40"/>
      <c r="W3771" s="40"/>
      <c r="X3771" s="40"/>
      <c r="Y3771" s="40"/>
    </row>
    <row r="3772" spans="1:25" ht="15" customHeight="1" x14ac:dyDescent="0.2">
      <c r="A3772" s="40"/>
      <c r="B3772" s="405" t="s">
        <v>3801</v>
      </c>
      <c r="C3772" s="406" t="s">
        <v>28</v>
      </c>
      <c r="D3772" s="405" t="s">
        <v>29</v>
      </c>
      <c r="E3772" s="405" t="s">
        <v>3802</v>
      </c>
      <c r="F3772" s="406" t="s">
        <v>3787</v>
      </c>
      <c r="G3772" s="277" t="s">
        <v>3803</v>
      </c>
      <c r="H3772" s="277" t="s">
        <v>3804</v>
      </c>
      <c r="I3772" s="277"/>
      <c r="J3772" s="277"/>
      <c r="K3772" s="277" t="s">
        <v>3788</v>
      </c>
      <c r="L3772" s="281"/>
      <c r="O3772" s="40"/>
      <c r="P3772" s="40"/>
      <c r="Q3772" s="40"/>
      <c r="R3772" s="40"/>
      <c r="S3772" s="40"/>
      <c r="T3772" s="40"/>
      <c r="U3772" s="40"/>
      <c r="V3772" s="40"/>
      <c r="W3772" s="40"/>
      <c r="X3772" s="40"/>
      <c r="Y3772" s="40"/>
    </row>
    <row r="3773" spans="1:25" ht="15" customHeight="1" x14ac:dyDescent="0.2">
      <c r="A3773" s="40"/>
      <c r="B3773" s="274" t="s">
        <v>347</v>
      </c>
      <c r="C3773" s="296" t="s">
        <v>3494</v>
      </c>
      <c r="D3773" s="274" t="s">
        <v>1497</v>
      </c>
      <c r="E3773" s="274" t="s">
        <v>3495</v>
      </c>
      <c r="F3773" s="298">
        <v>1</v>
      </c>
      <c r="G3773" s="295" t="s">
        <v>44</v>
      </c>
      <c r="H3773" s="413" t="s">
        <v>4076</v>
      </c>
      <c r="I3773" s="413"/>
      <c r="J3773" s="404"/>
      <c r="K3773" s="280" t="s">
        <v>4076</v>
      </c>
      <c r="L3773" s="281"/>
      <c r="O3773" s="40"/>
      <c r="P3773" s="40"/>
      <c r="Q3773" s="40"/>
      <c r="R3773" s="40"/>
      <c r="S3773" s="40"/>
      <c r="T3773" s="40"/>
      <c r="U3773" s="40"/>
      <c r="V3773" s="40"/>
      <c r="W3773" s="40"/>
      <c r="X3773" s="40"/>
      <c r="Y3773" s="40"/>
    </row>
    <row r="3774" spans="1:25" ht="15" customHeight="1" x14ac:dyDescent="0.2">
      <c r="A3774" s="40"/>
      <c r="B3774" s="412"/>
      <c r="C3774" s="412"/>
      <c r="D3774" s="412"/>
      <c r="E3774" s="412"/>
      <c r="F3774" s="412"/>
      <c r="G3774" s="412" t="s">
        <v>3812</v>
      </c>
      <c r="H3774" s="412"/>
      <c r="I3774" s="412"/>
      <c r="J3774" s="412"/>
      <c r="K3774" s="279">
        <v>102.85</v>
      </c>
      <c r="L3774" s="281"/>
      <c r="O3774" s="40"/>
      <c r="P3774" s="40"/>
      <c r="Q3774" s="40"/>
      <c r="R3774" s="40"/>
      <c r="S3774" s="40"/>
      <c r="T3774" s="40"/>
      <c r="U3774" s="40"/>
      <c r="V3774" s="40"/>
      <c r="W3774" s="40"/>
      <c r="X3774" s="40"/>
      <c r="Y3774" s="40"/>
    </row>
    <row r="3775" spans="1:25" ht="15" customHeight="1" x14ac:dyDescent="0.2">
      <c r="A3775" s="40"/>
      <c r="B3775" s="275"/>
      <c r="C3775" s="275"/>
      <c r="D3775" s="275"/>
      <c r="E3775" s="275"/>
      <c r="F3775" s="275"/>
      <c r="G3775" s="275" t="s">
        <v>331</v>
      </c>
      <c r="H3775" s="302">
        <v>0</v>
      </c>
      <c r="I3775" s="275" t="s">
        <v>332</v>
      </c>
      <c r="J3775" s="302">
        <v>26.4</v>
      </c>
      <c r="K3775" s="275" t="s">
        <v>333</v>
      </c>
      <c r="L3775" s="302">
        <v>26.4</v>
      </c>
      <c r="O3775" s="40"/>
      <c r="P3775" s="40"/>
      <c r="Q3775" s="40"/>
      <c r="R3775" s="40"/>
      <c r="S3775" s="40"/>
      <c r="T3775" s="40"/>
      <c r="U3775" s="40"/>
      <c r="V3775" s="40"/>
      <c r="W3775" s="40"/>
      <c r="X3775" s="40"/>
      <c r="Y3775" s="40"/>
    </row>
    <row r="3776" spans="1:25" ht="15" customHeight="1" thickBot="1" x14ac:dyDescent="0.25">
      <c r="A3776" s="40"/>
      <c r="B3776" s="275"/>
      <c r="C3776" s="275"/>
      <c r="D3776" s="275"/>
      <c r="E3776" s="275"/>
      <c r="F3776" s="275"/>
      <c r="G3776" s="275" t="s">
        <v>334</v>
      </c>
      <c r="H3776" s="302">
        <v>26.89</v>
      </c>
      <c r="I3776" s="409"/>
      <c r="J3776" s="409" t="s">
        <v>335</v>
      </c>
      <c r="K3776" s="275"/>
      <c r="L3776" s="302">
        <v>156.13999999999999</v>
      </c>
      <c r="O3776" s="40"/>
      <c r="P3776" s="40"/>
      <c r="Q3776" s="40"/>
      <c r="R3776" s="40"/>
      <c r="S3776" s="40"/>
      <c r="T3776" s="40"/>
      <c r="U3776" s="40"/>
      <c r="V3776" s="40"/>
      <c r="W3776" s="40"/>
      <c r="X3776" s="40"/>
      <c r="Y3776" s="40"/>
    </row>
    <row r="3777" spans="1:25" ht="15" customHeight="1" thickTop="1" x14ac:dyDescent="0.2">
      <c r="A3777" s="40"/>
      <c r="B3777" s="289"/>
      <c r="C3777" s="289"/>
      <c r="D3777" s="289"/>
      <c r="E3777" s="289"/>
      <c r="F3777" s="289"/>
      <c r="G3777" s="289"/>
      <c r="H3777" s="289"/>
      <c r="I3777" s="289"/>
      <c r="J3777" s="289"/>
      <c r="K3777" s="289"/>
      <c r="L3777" s="289"/>
      <c r="O3777" s="40"/>
      <c r="P3777" s="40"/>
      <c r="Q3777" s="40"/>
      <c r="R3777" s="40"/>
      <c r="S3777" s="40"/>
      <c r="T3777" s="40"/>
      <c r="U3777" s="40"/>
      <c r="V3777" s="40"/>
      <c r="W3777" s="40"/>
      <c r="X3777" s="40"/>
      <c r="Y3777" s="40"/>
    </row>
    <row r="3778" spans="1:25" ht="15" customHeight="1" x14ac:dyDescent="0.2">
      <c r="A3778" s="40"/>
      <c r="B3778" s="276" t="s">
        <v>2922</v>
      </c>
      <c r="C3778" s="277" t="s">
        <v>28</v>
      </c>
      <c r="D3778" s="276" t="s">
        <v>29</v>
      </c>
      <c r="E3778" s="276" t="s">
        <v>30</v>
      </c>
      <c r="F3778" s="405" t="s">
        <v>318</v>
      </c>
      <c r="G3778" s="405"/>
      <c r="H3778" s="284" t="s">
        <v>31</v>
      </c>
      <c r="I3778" s="277" t="s">
        <v>32</v>
      </c>
      <c r="J3778" s="277" t="s">
        <v>2407</v>
      </c>
      <c r="K3778" s="277" t="s">
        <v>33</v>
      </c>
      <c r="L3778" s="277" t="s">
        <v>35</v>
      </c>
      <c r="O3778" s="40"/>
      <c r="P3778" s="40"/>
      <c r="Q3778" s="40"/>
      <c r="R3778" s="40"/>
      <c r="S3778" s="40"/>
      <c r="T3778" s="40"/>
      <c r="U3778" s="40"/>
      <c r="V3778" s="40"/>
      <c r="W3778" s="40"/>
      <c r="X3778" s="40"/>
      <c r="Y3778" s="40"/>
    </row>
    <row r="3779" spans="1:25" ht="15" customHeight="1" x14ac:dyDescent="0.2">
      <c r="A3779" s="40"/>
      <c r="B3779" s="273" t="s">
        <v>319</v>
      </c>
      <c r="C3779" s="286" t="s">
        <v>3223</v>
      </c>
      <c r="D3779" s="273" t="s">
        <v>1497</v>
      </c>
      <c r="E3779" s="273" t="s">
        <v>3340</v>
      </c>
      <c r="F3779" s="403" t="s">
        <v>3490</v>
      </c>
      <c r="G3779" s="403"/>
      <c r="H3779" s="285" t="s">
        <v>1498</v>
      </c>
      <c r="I3779" s="288">
        <v>1</v>
      </c>
      <c r="J3779" s="287"/>
      <c r="K3779" s="287">
        <v>137.84</v>
      </c>
      <c r="L3779" s="287">
        <v>137.84</v>
      </c>
      <c r="O3779" s="40"/>
      <c r="P3779" s="40"/>
      <c r="Q3779" s="40"/>
      <c r="R3779" s="40"/>
      <c r="S3779" s="40"/>
      <c r="T3779" s="40"/>
      <c r="U3779" s="40"/>
      <c r="V3779" s="40"/>
      <c r="W3779" s="40"/>
      <c r="X3779" s="40"/>
      <c r="Y3779" s="40"/>
    </row>
    <row r="3780" spans="1:25" ht="15" customHeight="1" x14ac:dyDescent="0.2">
      <c r="A3780" s="40"/>
      <c r="B3780" s="276" t="s">
        <v>1392</v>
      </c>
      <c r="C3780" s="277" t="s">
        <v>28</v>
      </c>
      <c r="D3780" s="276" t="s">
        <v>29</v>
      </c>
      <c r="E3780" s="276" t="s">
        <v>586</v>
      </c>
      <c r="F3780" s="277" t="s">
        <v>3787</v>
      </c>
      <c r="G3780" s="406" t="s">
        <v>3788</v>
      </c>
      <c r="H3780" s="406"/>
      <c r="I3780" s="406"/>
      <c r="J3780" s="406"/>
      <c r="K3780" s="277" t="s">
        <v>3789</v>
      </c>
      <c r="L3780" s="281"/>
      <c r="O3780" s="40"/>
      <c r="P3780" s="40"/>
      <c r="Q3780" s="40"/>
      <c r="R3780" s="40"/>
      <c r="S3780" s="40"/>
      <c r="T3780" s="40"/>
      <c r="U3780" s="40"/>
      <c r="V3780" s="40"/>
      <c r="W3780" s="40"/>
      <c r="X3780" s="40"/>
      <c r="Y3780" s="40"/>
    </row>
    <row r="3781" spans="1:25" ht="15" customHeight="1" x14ac:dyDescent="0.2">
      <c r="A3781" s="40"/>
      <c r="B3781" s="274" t="s">
        <v>347</v>
      </c>
      <c r="C3781" s="296" t="s">
        <v>3493</v>
      </c>
      <c r="D3781" s="274" t="s">
        <v>1497</v>
      </c>
      <c r="E3781" s="274" t="s">
        <v>4068</v>
      </c>
      <c r="F3781" s="298">
        <v>0.6</v>
      </c>
      <c r="G3781" s="274"/>
      <c r="H3781" s="274"/>
      <c r="I3781" s="274"/>
      <c r="J3781" s="280" t="s">
        <v>3794</v>
      </c>
      <c r="K3781" s="280" t="s">
        <v>4075</v>
      </c>
      <c r="L3781" s="281"/>
      <c r="O3781" s="40"/>
      <c r="P3781" s="40"/>
      <c r="Q3781" s="40"/>
      <c r="R3781" s="40"/>
      <c r="S3781" s="40"/>
      <c r="T3781" s="40"/>
      <c r="U3781" s="40"/>
      <c r="V3781" s="40"/>
      <c r="W3781" s="40"/>
      <c r="X3781" s="40"/>
      <c r="Y3781" s="40"/>
    </row>
    <row r="3782" spans="1:25" ht="15" customHeight="1" x14ac:dyDescent="0.2">
      <c r="A3782" s="40"/>
      <c r="B3782" s="274" t="s">
        <v>347</v>
      </c>
      <c r="C3782" s="296" t="s">
        <v>1696</v>
      </c>
      <c r="D3782" s="274" t="s">
        <v>1497</v>
      </c>
      <c r="E3782" s="274" t="s">
        <v>3790</v>
      </c>
      <c r="F3782" s="298">
        <v>0.6</v>
      </c>
      <c r="G3782" s="274"/>
      <c r="H3782" s="274"/>
      <c r="I3782" s="274"/>
      <c r="J3782" s="280" t="s">
        <v>3791</v>
      </c>
      <c r="K3782" s="280" t="s">
        <v>4074</v>
      </c>
      <c r="L3782" s="281"/>
      <c r="O3782" s="40"/>
      <c r="P3782" s="40"/>
      <c r="Q3782" s="40"/>
      <c r="R3782" s="40"/>
      <c r="S3782" s="40"/>
      <c r="T3782" s="40"/>
      <c r="U3782" s="40"/>
      <c r="V3782" s="40"/>
      <c r="W3782" s="40"/>
      <c r="X3782" s="40"/>
      <c r="Y3782" s="40"/>
    </row>
    <row r="3783" spans="1:25" ht="15" customHeight="1" x14ac:dyDescent="0.2">
      <c r="A3783" s="40"/>
      <c r="B3783" s="412"/>
      <c r="C3783" s="412"/>
      <c r="D3783" s="412"/>
      <c r="E3783" s="412"/>
      <c r="F3783" s="412"/>
      <c r="G3783" s="412" t="s">
        <v>3796</v>
      </c>
      <c r="H3783" s="412"/>
      <c r="I3783" s="412"/>
      <c r="J3783" s="412"/>
      <c r="K3783" s="299">
        <v>0</v>
      </c>
      <c r="L3783" s="281"/>
      <c r="O3783" s="40"/>
      <c r="P3783" s="40"/>
      <c r="Q3783" s="40"/>
      <c r="R3783" s="40"/>
      <c r="S3783" s="40"/>
      <c r="T3783" s="40"/>
      <c r="U3783" s="40"/>
      <c r="V3783" s="40"/>
      <c r="W3783" s="40"/>
      <c r="X3783" s="40"/>
      <c r="Y3783" s="40"/>
    </row>
    <row r="3784" spans="1:25" ht="15" customHeight="1" x14ac:dyDescent="0.2">
      <c r="A3784" s="40"/>
      <c r="B3784" s="412"/>
      <c r="C3784" s="412"/>
      <c r="D3784" s="412"/>
      <c r="E3784" s="412"/>
      <c r="F3784" s="412"/>
      <c r="G3784" s="412" t="s">
        <v>3797</v>
      </c>
      <c r="H3784" s="412"/>
      <c r="I3784" s="412"/>
      <c r="J3784" s="412"/>
      <c r="K3784" s="279">
        <v>26.4</v>
      </c>
      <c r="L3784" s="281"/>
      <c r="O3784" s="40"/>
      <c r="P3784" s="40"/>
      <c r="Q3784" s="40"/>
      <c r="R3784" s="40"/>
      <c r="S3784" s="40"/>
      <c r="T3784" s="40"/>
      <c r="U3784" s="40"/>
      <c r="V3784" s="40"/>
      <c r="W3784" s="40"/>
      <c r="X3784" s="40"/>
      <c r="Y3784" s="40"/>
    </row>
    <row r="3785" spans="1:25" ht="15" customHeight="1" x14ac:dyDescent="0.2">
      <c r="A3785" s="40"/>
      <c r="B3785" s="412"/>
      <c r="C3785" s="412"/>
      <c r="D3785" s="412"/>
      <c r="E3785" s="412"/>
      <c r="F3785" s="412"/>
      <c r="G3785" s="412" t="s">
        <v>3798</v>
      </c>
      <c r="H3785" s="412"/>
      <c r="I3785" s="412"/>
      <c r="J3785" s="412"/>
      <c r="K3785" s="279">
        <v>26.4</v>
      </c>
      <c r="L3785" s="281"/>
      <c r="O3785" s="40"/>
      <c r="P3785" s="40"/>
      <c r="Q3785" s="40"/>
      <c r="R3785" s="40"/>
      <c r="S3785" s="40"/>
      <c r="T3785" s="40"/>
      <c r="U3785" s="40"/>
      <c r="V3785" s="40"/>
      <c r="W3785" s="40"/>
      <c r="X3785" s="40"/>
      <c r="Y3785" s="40"/>
    </row>
    <row r="3786" spans="1:25" ht="15" customHeight="1" x14ac:dyDescent="0.2">
      <c r="A3786" s="40"/>
      <c r="B3786" s="412"/>
      <c r="C3786" s="412"/>
      <c r="D3786" s="412"/>
      <c r="E3786" s="412"/>
      <c r="F3786" s="412"/>
      <c r="G3786" s="412" t="s">
        <v>3799</v>
      </c>
      <c r="H3786" s="412"/>
      <c r="I3786" s="412"/>
      <c r="J3786" s="412"/>
      <c r="K3786" s="279">
        <v>1</v>
      </c>
      <c r="L3786" s="281"/>
      <c r="O3786" s="40"/>
      <c r="P3786" s="40"/>
      <c r="Q3786" s="40"/>
      <c r="R3786" s="40"/>
      <c r="S3786" s="40"/>
      <c r="T3786" s="40"/>
      <c r="U3786" s="40"/>
      <c r="V3786" s="40"/>
      <c r="W3786" s="40"/>
      <c r="X3786" s="40"/>
      <c r="Y3786" s="40"/>
    </row>
    <row r="3787" spans="1:25" ht="15" customHeight="1" x14ac:dyDescent="0.2">
      <c r="A3787" s="40"/>
      <c r="B3787" s="412"/>
      <c r="C3787" s="412"/>
      <c r="D3787" s="412"/>
      <c r="E3787" s="412"/>
      <c r="F3787" s="412"/>
      <c r="G3787" s="412" t="s">
        <v>3800</v>
      </c>
      <c r="H3787" s="412"/>
      <c r="I3787" s="412"/>
      <c r="J3787" s="412"/>
      <c r="K3787" s="279">
        <v>26.4</v>
      </c>
      <c r="L3787" s="281"/>
      <c r="O3787" s="40"/>
      <c r="P3787" s="40"/>
      <c r="Q3787" s="40"/>
      <c r="R3787" s="40"/>
      <c r="S3787" s="40"/>
      <c r="T3787" s="40"/>
      <c r="U3787" s="40"/>
      <c r="V3787" s="40"/>
      <c r="W3787" s="40"/>
      <c r="X3787" s="40"/>
      <c r="Y3787" s="40"/>
    </row>
    <row r="3788" spans="1:25" ht="15" customHeight="1" x14ac:dyDescent="0.2">
      <c r="A3788" s="40"/>
      <c r="B3788" s="405" t="s">
        <v>3801</v>
      </c>
      <c r="C3788" s="406" t="s">
        <v>28</v>
      </c>
      <c r="D3788" s="405" t="s">
        <v>29</v>
      </c>
      <c r="E3788" s="405" t="s">
        <v>3802</v>
      </c>
      <c r="F3788" s="406" t="s">
        <v>3787</v>
      </c>
      <c r="G3788" s="277" t="s">
        <v>3803</v>
      </c>
      <c r="H3788" s="277" t="s">
        <v>3804</v>
      </c>
      <c r="I3788" s="277"/>
      <c r="J3788" s="277"/>
      <c r="K3788" s="277" t="s">
        <v>3788</v>
      </c>
      <c r="L3788" s="281"/>
      <c r="O3788" s="40"/>
      <c r="P3788" s="40"/>
      <c r="Q3788" s="40"/>
      <c r="R3788" s="40"/>
      <c r="S3788" s="40"/>
      <c r="T3788" s="40"/>
      <c r="U3788" s="40"/>
      <c r="V3788" s="40"/>
      <c r="W3788" s="40"/>
      <c r="X3788" s="40"/>
      <c r="Y3788" s="40"/>
    </row>
    <row r="3789" spans="1:25" ht="15" customHeight="1" x14ac:dyDescent="0.2">
      <c r="A3789" s="40"/>
      <c r="B3789" s="274" t="s">
        <v>347</v>
      </c>
      <c r="C3789" s="296" t="s">
        <v>3496</v>
      </c>
      <c r="D3789" s="274" t="s">
        <v>1497</v>
      </c>
      <c r="E3789" s="274" t="s">
        <v>3497</v>
      </c>
      <c r="F3789" s="298">
        <v>1</v>
      </c>
      <c r="G3789" s="295" t="s">
        <v>44</v>
      </c>
      <c r="H3789" s="413" t="s">
        <v>4077</v>
      </c>
      <c r="I3789" s="413"/>
      <c r="J3789" s="404"/>
      <c r="K3789" s="280" t="s">
        <v>4077</v>
      </c>
      <c r="L3789" s="281"/>
      <c r="O3789" s="40"/>
      <c r="P3789" s="40"/>
      <c r="Q3789" s="40"/>
      <c r="R3789" s="40"/>
      <c r="S3789" s="40"/>
      <c r="T3789" s="40"/>
      <c r="U3789" s="40"/>
      <c r="V3789" s="40"/>
      <c r="W3789" s="40"/>
      <c r="X3789" s="40"/>
      <c r="Y3789" s="40"/>
    </row>
    <row r="3790" spans="1:25" ht="15" customHeight="1" x14ac:dyDescent="0.2">
      <c r="A3790" s="40"/>
      <c r="B3790" s="412"/>
      <c r="C3790" s="412"/>
      <c r="D3790" s="412"/>
      <c r="E3790" s="412"/>
      <c r="F3790" s="412"/>
      <c r="G3790" s="412" t="s">
        <v>3812</v>
      </c>
      <c r="H3790" s="412"/>
      <c r="I3790" s="412"/>
      <c r="J3790" s="412"/>
      <c r="K3790" s="279">
        <v>111.44</v>
      </c>
      <c r="L3790" s="281"/>
      <c r="O3790" s="40"/>
      <c r="P3790" s="40"/>
      <c r="Q3790" s="40"/>
      <c r="R3790" s="40"/>
      <c r="S3790" s="40"/>
      <c r="T3790" s="40"/>
      <c r="U3790" s="40"/>
      <c r="V3790" s="40"/>
      <c r="W3790" s="40"/>
      <c r="X3790" s="40"/>
      <c r="Y3790" s="40"/>
    </row>
    <row r="3791" spans="1:25" ht="15" customHeight="1" x14ac:dyDescent="0.2">
      <c r="A3791" s="40"/>
      <c r="B3791" s="275"/>
      <c r="C3791" s="275"/>
      <c r="D3791" s="275"/>
      <c r="E3791" s="275"/>
      <c r="F3791" s="275"/>
      <c r="G3791" s="275" t="s">
        <v>331</v>
      </c>
      <c r="H3791" s="302">
        <v>0</v>
      </c>
      <c r="I3791" s="275" t="s">
        <v>332</v>
      </c>
      <c r="J3791" s="302">
        <v>26.4</v>
      </c>
      <c r="K3791" s="275" t="s">
        <v>333</v>
      </c>
      <c r="L3791" s="302">
        <v>26.4</v>
      </c>
      <c r="O3791" s="40"/>
      <c r="P3791" s="40"/>
      <c r="Q3791" s="40"/>
      <c r="R3791" s="40"/>
      <c r="S3791" s="40"/>
      <c r="T3791" s="40"/>
      <c r="U3791" s="40"/>
      <c r="V3791" s="40"/>
      <c r="W3791" s="40"/>
      <c r="X3791" s="40"/>
      <c r="Y3791" s="40"/>
    </row>
    <row r="3792" spans="1:25" ht="15" customHeight="1" thickBot="1" x14ac:dyDescent="0.25">
      <c r="A3792" s="40"/>
      <c r="B3792" s="275"/>
      <c r="C3792" s="275"/>
      <c r="D3792" s="275"/>
      <c r="E3792" s="275"/>
      <c r="F3792" s="275"/>
      <c r="G3792" s="275" t="s">
        <v>334</v>
      </c>
      <c r="H3792" s="302">
        <v>28.68</v>
      </c>
      <c r="I3792" s="409"/>
      <c r="J3792" s="409" t="s">
        <v>335</v>
      </c>
      <c r="K3792" s="275"/>
      <c r="L3792" s="302">
        <v>166.52</v>
      </c>
      <c r="O3792" s="40"/>
      <c r="P3792" s="40"/>
      <c r="Q3792" s="40"/>
      <c r="R3792" s="40"/>
      <c r="S3792" s="40"/>
      <c r="T3792" s="40"/>
      <c r="U3792" s="40"/>
      <c r="V3792" s="40"/>
      <c r="W3792" s="40"/>
      <c r="X3792" s="40"/>
      <c r="Y3792" s="40"/>
    </row>
    <row r="3793" spans="1:25" ht="15" customHeight="1" thickTop="1" x14ac:dyDescent="0.2">
      <c r="A3793" s="40"/>
      <c r="B3793" s="289"/>
      <c r="C3793" s="289"/>
      <c r="D3793" s="289"/>
      <c r="E3793" s="289"/>
      <c r="F3793" s="289"/>
      <c r="G3793" s="289"/>
      <c r="H3793" s="289"/>
      <c r="I3793" s="289"/>
      <c r="J3793" s="289"/>
      <c r="K3793" s="289"/>
      <c r="L3793" s="289"/>
      <c r="O3793" s="40"/>
      <c r="P3793" s="40"/>
      <c r="Q3793" s="40"/>
      <c r="R3793" s="40"/>
      <c r="S3793" s="40"/>
      <c r="T3793" s="40"/>
      <c r="U3793" s="40"/>
      <c r="V3793" s="40"/>
      <c r="W3793" s="40"/>
      <c r="X3793" s="40"/>
      <c r="Y3793" s="40"/>
    </row>
    <row r="3794" spans="1:25" ht="15" customHeight="1" x14ac:dyDescent="0.2">
      <c r="A3794" s="40"/>
      <c r="B3794" s="276" t="s">
        <v>2923</v>
      </c>
      <c r="C3794" s="277" t="s">
        <v>28</v>
      </c>
      <c r="D3794" s="276" t="s">
        <v>29</v>
      </c>
      <c r="E3794" s="276" t="s">
        <v>30</v>
      </c>
      <c r="F3794" s="405" t="s">
        <v>318</v>
      </c>
      <c r="G3794" s="405"/>
      <c r="H3794" s="284" t="s">
        <v>31</v>
      </c>
      <c r="I3794" s="277" t="s">
        <v>32</v>
      </c>
      <c r="J3794" s="277" t="s">
        <v>2407</v>
      </c>
      <c r="K3794" s="277" t="s">
        <v>33</v>
      </c>
      <c r="L3794" s="277" t="s">
        <v>35</v>
      </c>
      <c r="O3794" s="40"/>
      <c r="P3794" s="40"/>
      <c r="Q3794" s="40"/>
      <c r="R3794" s="40"/>
      <c r="S3794" s="40"/>
      <c r="T3794" s="40"/>
      <c r="U3794" s="40"/>
      <c r="V3794" s="40"/>
      <c r="W3794" s="40"/>
      <c r="X3794" s="40"/>
      <c r="Y3794" s="40"/>
    </row>
    <row r="3795" spans="1:25" ht="15" customHeight="1" x14ac:dyDescent="0.2">
      <c r="A3795" s="40"/>
      <c r="B3795" s="273" t="s">
        <v>319</v>
      </c>
      <c r="C3795" s="286" t="s">
        <v>3225</v>
      </c>
      <c r="D3795" s="273" t="s">
        <v>51</v>
      </c>
      <c r="E3795" s="273" t="s">
        <v>3341</v>
      </c>
      <c r="F3795" s="403" t="s">
        <v>1689</v>
      </c>
      <c r="G3795" s="403"/>
      <c r="H3795" s="285" t="s">
        <v>44</v>
      </c>
      <c r="I3795" s="288">
        <v>1</v>
      </c>
      <c r="J3795" s="287"/>
      <c r="K3795" s="287">
        <v>13.11</v>
      </c>
      <c r="L3795" s="287">
        <v>13.11</v>
      </c>
      <c r="O3795" s="40"/>
      <c r="P3795" s="40"/>
      <c r="Q3795" s="40"/>
      <c r="R3795" s="40"/>
      <c r="S3795" s="40"/>
      <c r="T3795" s="40"/>
      <c r="U3795" s="40"/>
      <c r="V3795" s="40"/>
      <c r="W3795" s="40"/>
      <c r="X3795" s="40"/>
      <c r="Y3795" s="40"/>
    </row>
    <row r="3796" spans="1:25" ht="15" customHeight="1" x14ac:dyDescent="0.2">
      <c r="A3796" s="40"/>
      <c r="B3796" s="274" t="s">
        <v>347</v>
      </c>
      <c r="C3796" s="296" t="s">
        <v>2616</v>
      </c>
      <c r="D3796" s="274" t="s">
        <v>51</v>
      </c>
      <c r="E3796" s="274" t="s">
        <v>2617</v>
      </c>
      <c r="F3796" s="404" t="s">
        <v>586</v>
      </c>
      <c r="G3796" s="404"/>
      <c r="H3796" s="295" t="s">
        <v>325</v>
      </c>
      <c r="I3796" s="298">
        <v>0.152</v>
      </c>
      <c r="J3796" s="298">
        <v>0</v>
      </c>
      <c r="K3796" s="297">
        <v>16.574783</v>
      </c>
      <c r="L3796" s="297">
        <v>2.5099999999999998</v>
      </c>
      <c r="O3796" s="40"/>
      <c r="P3796" s="40"/>
      <c r="Q3796" s="40"/>
      <c r="R3796" s="40"/>
      <c r="S3796" s="40"/>
      <c r="T3796" s="40"/>
      <c r="U3796" s="40"/>
      <c r="V3796" s="40"/>
      <c r="W3796" s="40"/>
      <c r="X3796" s="40"/>
      <c r="Y3796" s="40"/>
    </row>
    <row r="3797" spans="1:25" ht="15" customHeight="1" x14ac:dyDescent="0.2">
      <c r="A3797" s="40"/>
      <c r="B3797" s="274" t="s">
        <v>347</v>
      </c>
      <c r="C3797" s="296" t="s">
        <v>3498</v>
      </c>
      <c r="D3797" s="274" t="s">
        <v>51</v>
      </c>
      <c r="E3797" s="274" t="s">
        <v>3499</v>
      </c>
      <c r="F3797" s="404" t="s">
        <v>348</v>
      </c>
      <c r="G3797" s="404"/>
      <c r="H3797" s="295" t="s">
        <v>44</v>
      </c>
      <c r="I3797" s="298">
        <v>1</v>
      </c>
      <c r="J3797" s="298">
        <v>0</v>
      </c>
      <c r="K3797" s="297">
        <v>7.65</v>
      </c>
      <c r="L3797" s="297">
        <v>7.65</v>
      </c>
      <c r="O3797" s="40"/>
      <c r="P3797" s="40"/>
      <c r="Q3797" s="40"/>
      <c r="R3797" s="40"/>
      <c r="S3797" s="40"/>
      <c r="T3797" s="40"/>
      <c r="U3797" s="40"/>
      <c r="V3797" s="40"/>
      <c r="W3797" s="40"/>
      <c r="X3797" s="40"/>
      <c r="Y3797" s="40"/>
    </row>
    <row r="3798" spans="1:25" ht="15" customHeight="1" x14ac:dyDescent="0.2">
      <c r="A3798" s="40"/>
      <c r="B3798" s="274" t="s">
        <v>347</v>
      </c>
      <c r="C3798" s="296" t="s">
        <v>2615</v>
      </c>
      <c r="D3798" s="274" t="s">
        <v>51</v>
      </c>
      <c r="E3798" s="274" t="s">
        <v>1863</v>
      </c>
      <c r="F3798" s="404" t="s">
        <v>586</v>
      </c>
      <c r="G3798" s="404"/>
      <c r="H3798" s="295" t="s">
        <v>325</v>
      </c>
      <c r="I3798" s="298">
        <v>0.152</v>
      </c>
      <c r="J3798" s="298">
        <v>0</v>
      </c>
      <c r="K3798" s="297">
        <v>19.468454999999999</v>
      </c>
      <c r="L3798" s="297">
        <v>2.95</v>
      </c>
      <c r="O3798" s="40"/>
      <c r="P3798" s="40"/>
      <c r="Q3798" s="40"/>
      <c r="R3798" s="40"/>
      <c r="S3798" s="40"/>
      <c r="T3798" s="40"/>
      <c r="U3798" s="40"/>
      <c r="V3798" s="40"/>
      <c r="W3798" s="40"/>
      <c r="X3798" s="40"/>
      <c r="Y3798" s="40"/>
    </row>
    <row r="3799" spans="1:25" ht="15" customHeight="1" x14ac:dyDescent="0.2">
      <c r="A3799" s="40"/>
      <c r="B3799" s="275"/>
      <c r="C3799" s="275"/>
      <c r="D3799" s="275"/>
      <c r="E3799" s="275"/>
      <c r="F3799" s="275"/>
      <c r="G3799" s="275" t="s">
        <v>331</v>
      </c>
      <c r="H3799" s="302">
        <v>5.46</v>
      </c>
      <c r="I3799" s="275" t="s">
        <v>332</v>
      </c>
      <c r="J3799" s="302">
        <v>0</v>
      </c>
      <c r="K3799" s="275" t="s">
        <v>333</v>
      </c>
      <c r="L3799" s="302">
        <v>5.46</v>
      </c>
      <c r="O3799" s="40"/>
      <c r="P3799" s="40"/>
      <c r="Q3799" s="40"/>
      <c r="R3799" s="40"/>
      <c r="S3799" s="40"/>
      <c r="T3799" s="40"/>
      <c r="U3799" s="40"/>
      <c r="V3799" s="40"/>
      <c r="W3799" s="40"/>
      <c r="X3799" s="40"/>
      <c r="Y3799" s="40"/>
    </row>
    <row r="3800" spans="1:25" ht="15" customHeight="1" thickBot="1" x14ac:dyDescent="0.25">
      <c r="A3800" s="40"/>
      <c r="B3800" s="275"/>
      <c r="C3800" s="275"/>
      <c r="D3800" s="275"/>
      <c r="E3800" s="275"/>
      <c r="F3800" s="275"/>
      <c r="G3800" s="275" t="s">
        <v>334</v>
      </c>
      <c r="H3800" s="302">
        <v>2.72</v>
      </c>
      <c r="I3800" s="409"/>
      <c r="J3800" s="409" t="s">
        <v>335</v>
      </c>
      <c r="K3800" s="275"/>
      <c r="L3800" s="302">
        <v>15.83</v>
      </c>
      <c r="O3800" s="40"/>
      <c r="P3800" s="40"/>
      <c r="Q3800" s="40"/>
      <c r="R3800" s="40"/>
      <c r="S3800" s="40"/>
      <c r="T3800" s="40"/>
      <c r="U3800" s="40"/>
      <c r="V3800" s="40"/>
      <c r="W3800" s="40"/>
      <c r="X3800" s="40"/>
      <c r="Y3800" s="40"/>
    </row>
    <row r="3801" spans="1:25" ht="15" customHeight="1" thickTop="1" x14ac:dyDescent="0.2">
      <c r="A3801" s="40"/>
      <c r="B3801" s="289"/>
      <c r="C3801" s="289"/>
      <c r="D3801" s="289"/>
      <c r="E3801" s="289"/>
      <c r="F3801" s="289"/>
      <c r="G3801" s="289"/>
      <c r="H3801" s="289"/>
      <c r="I3801" s="289"/>
      <c r="J3801" s="289"/>
      <c r="K3801" s="289"/>
      <c r="L3801" s="289"/>
      <c r="O3801" s="40"/>
      <c r="P3801" s="40"/>
      <c r="Q3801" s="40"/>
      <c r="R3801" s="40"/>
      <c r="S3801" s="40"/>
      <c r="T3801" s="40"/>
      <c r="U3801" s="40"/>
      <c r="V3801" s="40"/>
      <c r="W3801" s="40"/>
      <c r="X3801" s="40"/>
      <c r="Y3801" s="40"/>
    </row>
    <row r="3802" spans="1:25" ht="15" customHeight="1" x14ac:dyDescent="0.2">
      <c r="A3802" s="40"/>
      <c r="B3802" s="276" t="s">
        <v>2924</v>
      </c>
      <c r="C3802" s="277" t="s">
        <v>28</v>
      </c>
      <c r="D3802" s="276" t="s">
        <v>29</v>
      </c>
      <c r="E3802" s="276" t="s">
        <v>30</v>
      </c>
      <c r="F3802" s="405" t="s">
        <v>318</v>
      </c>
      <c r="G3802" s="405"/>
      <c r="H3802" s="284" t="s">
        <v>31</v>
      </c>
      <c r="I3802" s="277" t="s">
        <v>32</v>
      </c>
      <c r="J3802" s="277" t="s">
        <v>2407</v>
      </c>
      <c r="K3802" s="277" t="s">
        <v>33</v>
      </c>
      <c r="L3802" s="277" t="s">
        <v>35</v>
      </c>
      <c r="O3802" s="40"/>
      <c r="P3802" s="40"/>
      <c r="Q3802" s="40"/>
      <c r="R3802" s="40"/>
      <c r="S3802" s="40"/>
      <c r="T3802" s="40"/>
      <c r="U3802" s="40"/>
      <c r="V3802" s="40"/>
      <c r="W3802" s="40"/>
      <c r="X3802" s="40"/>
      <c r="Y3802" s="40"/>
    </row>
    <row r="3803" spans="1:25" ht="15" customHeight="1" x14ac:dyDescent="0.2">
      <c r="A3803" s="40"/>
      <c r="B3803" s="273" t="s">
        <v>319</v>
      </c>
      <c r="C3803" s="286" t="s">
        <v>1625</v>
      </c>
      <c r="D3803" s="273" t="s">
        <v>51</v>
      </c>
      <c r="E3803" s="273" t="s">
        <v>1626</v>
      </c>
      <c r="F3803" s="403" t="s">
        <v>1770</v>
      </c>
      <c r="G3803" s="403"/>
      <c r="H3803" s="285" t="s">
        <v>44</v>
      </c>
      <c r="I3803" s="288">
        <v>1</v>
      </c>
      <c r="J3803" s="287"/>
      <c r="K3803" s="287">
        <v>11.57</v>
      </c>
      <c r="L3803" s="287">
        <v>11.57</v>
      </c>
      <c r="O3803" s="40"/>
      <c r="P3803" s="40"/>
      <c r="Q3803" s="40"/>
      <c r="R3803" s="40"/>
      <c r="S3803" s="40"/>
      <c r="T3803" s="40"/>
      <c r="U3803" s="40"/>
      <c r="V3803" s="40"/>
      <c r="W3803" s="40"/>
      <c r="X3803" s="40"/>
      <c r="Y3803" s="40"/>
    </row>
    <row r="3804" spans="1:25" ht="15" customHeight="1" x14ac:dyDescent="0.2">
      <c r="A3804" s="40"/>
      <c r="B3804" s="274" t="s">
        <v>347</v>
      </c>
      <c r="C3804" s="296" t="s">
        <v>2616</v>
      </c>
      <c r="D3804" s="274" t="s">
        <v>51</v>
      </c>
      <c r="E3804" s="274" t="s">
        <v>2617</v>
      </c>
      <c r="F3804" s="404" t="s">
        <v>586</v>
      </c>
      <c r="G3804" s="404"/>
      <c r="H3804" s="295" t="s">
        <v>325</v>
      </c>
      <c r="I3804" s="298">
        <v>0.153</v>
      </c>
      <c r="J3804" s="298">
        <v>0</v>
      </c>
      <c r="K3804" s="297">
        <v>16.574783</v>
      </c>
      <c r="L3804" s="297">
        <v>2.5299999999999998</v>
      </c>
      <c r="O3804" s="40"/>
      <c r="P3804" s="40"/>
      <c r="Q3804" s="40"/>
      <c r="R3804" s="40"/>
      <c r="S3804" s="40"/>
      <c r="T3804" s="40"/>
      <c r="U3804" s="40"/>
      <c r="V3804" s="40"/>
      <c r="W3804" s="40"/>
      <c r="X3804" s="40"/>
      <c r="Y3804" s="40"/>
    </row>
    <row r="3805" spans="1:25" ht="15" customHeight="1" x14ac:dyDescent="0.2">
      <c r="A3805" s="40"/>
      <c r="B3805" s="274" t="s">
        <v>347</v>
      </c>
      <c r="C3805" s="296" t="s">
        <v>2615</v>
      </c>
      <c r="D3805" s="274" t="s">
        <v>51</v>
      </c>
      <c r="E3805" s="274" t="s">
        <v>1863</v>
      </c>
      <c r="F3805" s="404" t="s">
        <v>586</v>
      </c>
      <c r="G3805" s="404"/>
      <c r="H3805" s="295" t="s">
        <v>325</v>
      </c>
      <c r="I3805" s="298">
        <v>0.153</v>
      </c>
      <c r="J3805" s="298">
        <v>0</v>
      </c>
      <c r="K3805" s="297">
        <v>19.468454999999999</v>
      </c>
      <c r="L3805" s="297">
        <v>2.97</v>
      </c>
      <c r="O3805" s="40"/>
      <c r="P3805" s="40"/>
      <c r="Q3805" s="40"/>
      <c r="R3805" s="40"/>
      <c r="S3805" s="40"/>
      <c r="T3805" s="40"/>
      <c r="U3805" s="40"/>
      <c r="V3805" s="40"/>
      <c r="W3805" s="40"/>
      <c r="X3805" s="40"/>
      <c r="Y3805" s="40"/>
    </row>
    <row r="3806" spans="1:25" ht="15" customHeight="1" x14ac:dyDescent="0.2">
      <c r="A3806" s="40"/>
      <c r="B3806" s="274" t="s">
        <v>347</v>
      </c>
      <c r="C3806" s="296" t="s">
        <v>1788</v>
      </c>
      <c r="D3806" s="274" t="s">
        <v>51</v>
      </c>
      <c r="E3806" s="274" t="s">
        <v>1789</v>
      </c>
      <c r="F3806" s="404" t="s">
        <v>348</v>
      </c>
      <c r="G3806" s="404"/>
      <c r="H3806" s="295" t="s">
        <v>44</v>
      </c>
      <c r="I3806" s="298">
        <v>1</v>
      </c>
      <c r="J3806" s="298">
        <v>0</v>
      </c>
      <c r="K3806" s="297">
        <v>6.07</v>
      </c>
      <c r="L3806" s="297">
        <v>6.07</v>
      </c>
      <c r="O3806" s="40"/>
      <c r="P3806" s="40"/>
      <c r="Q3806" s="40"/>
      <c r="R3806" s="40"/>
      <c r="S3806" s="40"/>
      <c r="T3806" s="40"/>
      <c r="U3806" s="40"/>
      <c r="V3806" s="40"/>
      <c r="W3806" s="40"/>
      <c r="X3806" s="40"/>
      <c r="Y3806" s="40"/>
    </row>
    <row r="3807" spans="1:25" ht="15" customHeight="1" x14ac:dyDescent="0.2">
      <c r="A3807" s="40"/>
      <c r="B3807" s="275"/>
      <c r="C3807" s="275"/>
      <c r="D3807" s="275"/>
      <c r="E3807" s="275"/>
      <c r="F3807" s="275"/>
      <c r="G3807" s="275" t="s">
        <v>331</v>
      </c>
      <c r="H3807" s="302">
        <v>5.5</v>
      </c>
      <c r="I3807" s="275" t="s">
        <v>332</v>
      </c>
      <c r="J3807" s="302">
        <v>0</v>
      </c>
      <c r="K3807" s="275" t="s">
        <v>333</v>
      </c>
      <c r="L3807" s="302">
        <v>5.5</v>
      </c>
      <c r="O3807" s="40"/>
      <c r="P3807" s="40"/>
      <c r="Q3807" s="40"/>
      <c r="R3807" s="40"/>
      <c r="S3807" s="40"/>
      <c r="T3807" s="40"/>
      <c r="U3807" s="40"/>
      <c r="V3807" s="40"/>
      <c r="W3807" s="40"/>
      <c r="X3807" s="40"/>
      <c r="Y3807" s="40"/>
    </row>
    <row r="3808" spans="1:25" ht="15" customHeight="1" thickBot="1" x14ac:dyDescent="0.25">
      <c r="A3808" s="40"/>
      <c r="B3808" s="275"/>
      <c r="C3808" s="275"/>
      <c r="D3808" s="275"/>
      <c r="E3808" s="275"/>
      <c r="F3808" s="275"/>
      <c r="G3808" s="275" t="s">
        <v>334</v>
      </c>
      <c r="H3808" s="302">
        <v>2.4</v>
      </c>
      <c r="I3808" s="409"/>
      <c r="J3808" s="409" t="s">
        <v>335</v>
      </c>
      <c r="K3808" s="275"/>
      <c r="L3808" s="302">
        <v>13.97</v>
      </c>
      <c r="O3808" s="40"/>
      <c r="P3808" s="40"/>
      <c r="Q3808" s="40"/>
      <c r="R3808" s="40"/>
      <c r="S3808" s="40"/>
      <c r="T3808" s="40"/>
      <c r="U3808" s="40"/>
      <c r="V3808" s="40"/>
      <c r="W3808" s="40"/>
      <c r="X3808" s="40"/>
      <c r="Y3808" s="40"/>
    </row>
    <row r="3809" spans="1:25" ht="15" customHeight="1" thickTop="1" x14ac:dyDescent="0.2">
      <c r="A3809" s="40"/>
      <c r="B3809" s="289"/>
      <c r="C3809" s="289"/>
      <c r="D3809" s="289"/>
      <c r="E3809" s="289"/>
      <c r="F3809" s="289"/>
      <c r="G3809" s="289"/>
      <c r="H3809" s="289"/>
      <c r="I3809" s="289"/>
      <c r="J3809" s="289"/>
      <c r="K3809" s="289"/>
      <c r="L3809" s="289"/>
      <c r="O3809" s="40"/>
      <c r="P3809" s="40"/>
      <c r="Q3809" s="40"/>
      <c r="R3809" s="40"/>
      <c r="S3809" s="40"/>
      <c r="T3809" s="40"/>
      <c r="U3809" s="40"/>
      <c r="V3809" s="40"/>
      <c r="W3809" s="40"/>
      <c r="X3809" s="40"/>
      <c r="Y3809" s="40"/>
    </row>
    <row r="3810" spans="1:25" ht="15" customHeight="1" x14ac:dyDescent="0.2">
      <c r="A3810" s="40"/>
      <c r="B3810" s="276" t="s">
        <v>2925</v>
      </c>
      <c r="C3810" s="277" t="s">
        <v>28</v>
      </c>
      <c r="D3810" s="276" t="s">
        <v>29</v>
      </c>
      <c r="E3810" s="276" t="s">
        <v>30</v>
      </c>
      <c r="F3810" s="405" t="s">
        <v>318</v>
      </c>
      <c r="G3810" s="405"/>
      <c r="H3810" s="284" t="s">
        <v>31</v>
      </c>
      <c r="I3810" s="277" t="s">
        <v>32</v>
      </c>
      <c r="J3810" s="277" t="s">
        <v>33</v>
      </c>
      <c r="K3810" s="277" t="s">
        <v>35</v>
      </c>
      <c r="L3810" s="281"/>
      <c r="O3810" s="40"/>
      <c r="P3810" s="40"/>
      <c r="Q3810" s="40"/>
      <c r="R3810" s="40"/>
      <c r="S3810" s="40"/>
      <c r="T3810" s="40"/>
      <c r="U3810" s="40"/>
      <c r="V3810" s="40"/>
      <c r="W3810" s="40"/>
      <c r="X3810" s="40"/>
      <c r="Y3810" s="40"/>
    </row>
    <row r="3811" spans="1:25" ht="15" customHeight="1" x14ac:dyDescent="0.2">
      <c r="A3811" s="40"/>
      <c r="B3811" s="273" t="s">
        <v>319</v>
      </c>
      <c r="C3811" s="286" t="s">
        <v>3227</v>
      </c>
      <c r="D3811" s="273" t="s">
        <v>143</v>
      </c>
      <c r="E3811" s="273" t="s">
        <v>3342</v>
      </c>
      <c r="F3811" s="403" t="s">
        <v>1869</v>
      </c>
      <c r="G3811" s="403"/>
      <c r="H3811" s="285" t="s">
        <v>165</v>
      </c>
      <c r="I3811" s="288">
        <v>1</v>
      </c>
      <c r="J3811" s="287">
        <v>42.01</v>
      </c>
      <c r="K3811" s="287">
        <v>42.01</v>
      </c>
      <c r="L3811" s="281"/>
      <c r="O3811" s="40"/>
      <c r="P3811" s="40"/>
      <c r="Q3811" s="40"/>
      <c r="R3811" s="40"/>
      <c r="S3811" s="40"/>
      <c r="T3811" s="40"/>
      <c r="U3811" s="40"/>
      <c r="V3811" s="40"/>
      <c r="W3811" s="40"/>
      <c r="X3811" s="40"/>
      <c r="Y3811" s="40"/>
    </row>
    <row r="3812" spans="1:25" ht="15" customHeight="1" x14ac:dyDescent="0.2">
      <c r="A3812" s="40"/>
      <c r="B3812" s="276" t="s">
        <v>27</v>
      </c>
      <c r="C3812" s="277" t="s">
        <v>28</v>
      </c>
      <c r="D3812" s="276" t="s">
        <v>29</v>
      </c>
      <c r="E3812" s="276" t="s">
        <v>30</v>
      </c>
      <c r="F3812" s="405" t="s">
        <v>318</v>
      </c>
      <c r="G3812" s="406"/>
      <c r="H3812" s="284" t="s">
        <v>31</v>
      </c>
      <c r="I3812" s="277" t="s">
        <v>32</v>
      </c>
      <c r="J3812" s="277" t="s">
        <v>33</v>
      </c>
      <c r="K3812" s="277" t="s">
        <v>35</v>
      </c>
      <c r="L3812" s="281"/>
      <c r="O3812" s="40"/>
      <c r="P3812" s="40"/>
      <c r="Q3812" s="40"/>
      <c r="R3812" s="40"/>
      <c r="S3812" s="40"/>
      <c r="T3812" s="40"/>
      <c r="U3812" s="40"/>
      <c r="V3812" s="40"/>
      <c r="W3812" s="40"/>
      <c r="X3812" s="40"/>
      <c r="Y3812" s="40"/>
    </row>
    <row r="3813" spans="1:25" ht="15" customHeight="1" x14ac:dyDescent="0.2">
      <c r="A3813" s="40"/>
      <c r="B3813" s="278" t="s">
        <v>319</v>
      </c>
      <c r="C3813" s="291" t="s">
        <v>575</v>
      </c>
      <c r="D3813" s="278" t="s">
        <v>143</v>
      </c>
      <c r="E3813" s="278" t="s">
        <v>576</v>
      </c>
      <c r="F3813" s="407" t="s">
        <v>577</v>
      </c>
      <c r="G3813" s="407"/>
      <c r="H3813" s="290" t="s">
        <v>578</v>
      </c>
      <c r="I3813" s="294">
        <v>0.2</v>
      </c>
      <c r="J3813" s="292" t="s">
        <v>3684</v>
      </c>
      <c r="K3813" s="293" t="s">
        <v>3826</v>
      </c>
      <c r="L3813" s="281"/>
      <c r="O3813" s="40"/>
      <c r="P3813" s="40"/>
      <c r="Q3813" s="40"/>
      <c r="R3813" s="40"/>
      <c r="S3813" s="40"/>
      <c r="T3813" s="40"/>
      <c r="U3813" s="40"/>
      <c r="V3813" s="40"/>
      <c r="W3813" s="40"/>
      <c r="X3813" s="40"/>
      <c r="Y3813" s="40"/>
    </row>
    <row r="3814" spans="1:25" ht="15" customHeight="1" x14ac:dyDescent="0.2">
      <c r="A3814" s="40"/>
      <c r="B3814" s="274" t="s">
        <v>347</v>
      </c>
      <c r="C3814" s="296" t="s">
        <v>4078</v>
      </c>
      <c r="D3814" s="274" t="s">
        <v>143</v>
      </c>
      <c r="E3814" s="274" t="s">
        <v>3342</v>
      </c>
      <c r="F3814" s="404" t="s">
        <v>348</v>
      </c>
      <c r="G3814" s="404"/>
      <c r="H3814" s="295" t="s">
        <v>165</v>
      </c>
      <c r="I3814" s="298">
        <v>1</v>
      </c>
      <c r="J3814" s="297" t="s">
        <v>4079</v>
      </c>
      <c r="K3814" s="280" t="s">
        <v>4079</v>
      </c>
      <c r="L3814" s="281"/>
      <c r="O3814" s="40"/>
      <c r="P3814" s="40"/>
      <c r="Q3814" s="40"/>
      <c r="R3814" s="40"/>
      <c r="S3814" s="40"/>
      <c r="T3814" s="40"/>
      <c r="U3814" s="40"/>
      <c r="V3814" s="40"/>
      <c r="W3814" s="40"/>
      <c r="X3814" s="40"/>
      <c r="Y3814" s="40"/>
    </row>
    <row r="3815" spans="1:25" ht="15" customHeight="1" x14ac:dyDescent="0.2">
      <c r="A3815" s="40"/>
      <c r="B3815" s="274" t="s">
        <v>347</v>
      </c>
      <c r="C3815" s="296" t="s">
        <v>3615</v>
      </c>
      <c r="D3815" s="274" t="s">
        <v>143</v>
      </c>
      <c r="E3815" s="274" t="s">
        <v>2418</v>
      </c>
      <c r="F3815" s="404" t="s">
        <v>586</v>
      </c>
      <c r="G3815" s="404"/>
      <c r="H3815" s="295" t="s">
        <v>578</v>
      </c>
      <c r="I3815" s="298">
        <v>0.2</v>
      </c>
      <c r="J3815" s="297" t="s">
        <v>2419</v>
      </c>
      <c r="K3815" s="280" t="s">
        <v>2602</v>
      </c>
      <c r="L3815" s="281"/>
      <c r="O3815" s="40"/>
      <c r="P3815" s="40"/>
      <c r="Q3815" s="40"/>
      <c r="R3815" s="40"/>
      <c r="S3815" s="40"/>
      <c r="T3815" s="40"/>
      <c r="U3815" s="40"/>
      <c r="V3815" s="40"/>
      <c r="W3815" s="40"/>
      <c r="X3815" s="40"/>
      <c r="Y3815" s="40"/>
    </row>
    <row r="3816" spans="1:25" ht="15" customHeight="1" x14ac:dyDescent="0.2">
      <c r="A3816" s="40"/>
      <c r="B3816" s="278" t="s">
        <v>319</v>
      </c>
      <c r="C3816" s="291" t="s">
        <v>681</v>
      </c>
      <c r="D3816" s="278" t="s">
        <v>143</v>
      </c>
      <c r="E3816" s="278" t="s">
        <v>682</v>
      </c>
      <c r="F3816" s="407" t="s">
        <v>577</v>
      </c>
      <c r="G3816" s="407"/>
      <c r="H3816" s="290" t="s">
        <v>578</v>
      </c>
      <c r="I3816" s="294">
        <v>0.2</v>
      </c>
      <c r="J3816" s="292" t="s">
        <v>2131</v>
      </c>
      <c r="K3816" s="293" t="s">
        <v>2551</v>
      </c>
      <c r="L3816" s="281"/>
      <c r="O3816" s="40"/>
      <c r="P3816" s="40"/>
      <c r="Q3816" s="40"/>
      <c r="R3816" s="40"/>
      <c r="S3816" s="40"/>
      <c r="T3816" s="40"/>
      <c r="U3816" s="40"/>
      <c r="V3816" s="40"/>
      <c r="W3816" s="40"/>
      <c r="X3816" s="40"/>
      <c r="Y3816" s="40"/>
    </row>
    <row r="3817" spans="1:25" ht="15" customHeight="1" x14ac:dyDescent="0.2">
      <c r="A3817" s="40"/>
      <c r="B3817" s="274" t="s">
        <v>347</v>
      </c>
      <c r="C3817" s="296" t="s">
        <v>4040</v>
      </c>
      <c r="D3817" s="274" t="s">
        <v>143</v>
      </c>
      <c r="E3817" s="274" t="s">
        <v>2566</v>
      </c>
      <c r="F3817" s="404" t="s">
        <v>586</v>
      </c>
      <c r="G3817" s="404"/>
      <c r="H3817" s="295" t="s">
        <v>578</v>
      </c>
      <c r="I3817" s="298">
        <v>0.2</v>
      </c>
      <c r="J3817" s="297" t="s">
        <v>3640</v>
      </c>
      <c r="K3817" s="280" t="s">
        <v>3830</v>
      </c>
      <c r="L3817" s="281"/>
      <c r="O3817" s="40"/>
      <c r="P3817" s="40"/>
      <c r="Q3817" s="40"/>
      <c r="R3817" s="40"/>
      <c r="S3817" s="40"/>
      <c r="T3817" s="40"/>
      <c r="U3817" s="40"/>
      <c r="V3817" s="40"/>
      <c r="W3817" s="40"/>
      <c r="X3817" s="40"/>
      <c r="Y3817" s="40"/>
    </row>
    <row r="3818" spans="1:25" ht="15" customHeight="1" x14ac:dyDescent="0.2">
      <c r="A3818" s="40"/>
      <c r="B3818" s="408" t="s">
        <v>2416</v>
      </c>
      <c r="C3818" s="406"/>
      <c r="D3818" s="406"/>
      <c r="E3818" s="406"/>
      <c r="F3818" s="406"/>
      <c r="G3818" s="406"/>
      <c r="H3818" s="406"/>
      <c r="I3818" s="406"/>
      <c r="J3818" s="406"/>
      <c r="K3818" s="406"/>
      <c r="L3818" s="281"/>
      <c r="O3818" s="40"/>
      <c r="P3818" s="40"/>
      <c r="Q3818" s="40"/>
      <c r="R3818" s="40"/>
      <c r="S3818" s="40"/>
      <c r="T3818" s="40"/>
      <c r="U3818" s="40"/>
      <c r="V3818" s="40"/>
      <c r="W3818" s="40"/>
      <c r="X3818" s="40"/>
      <c r="Y3818" s="40"/>
    </row>
    <row r="3819" spans="1:25" ht="15" customHeight="1" x14ac:dyDescent="0.2">
      <c r="A3819" s="40"/>
      <c r="B3819" s="276" t="s">
        <v>27</v>
      </c>
      <c r="C3819" s="277" t="s">
        <v>28</v>
      </c>
      <c r="D3819" s="276" t="s">
        <v>29</v>
      </c>
      <c r="E3819" s="276" t="s">
        <v>30</v>
      </c>
      <c r="F3819" s="405" t="s">
        <v>318</v>
      </c>
      <c r="G3819" s="406"/>
      <c r="H3819" s="284" t="s">
        <v>31</v>
      </c>
      <c r="I3819" s="277" t="s">
        <v>32</v>
      </c>
      <c r="J3819" s="277" t="s">
        <v>33</v>
      </c>
      <c r="K3819" s="277" t="s">
        <v>35</v>
      </c>
      <c r="L3819" s="281"/>
      <c r="O3819" s="40"/>
      <c r="P3819" s="40"/>
      <c r="Q3819" s="40"/>
      <c r="R3819" s="40"/>
      <c r="S3819" s="40"/>
      <c r="T3819" s="40"/>
      <c r="U3819" s="40"/>
      <c r="V3819" s="40"/>
      <c r="W3819" s="40"/>
      <c r="X3819" s="40"/>
      <c r="Y3819" s="40"/>
    </row>
    <row r="3820" spans="1:25" ht="15" customHeight="1" x14ac:dyDescent="0.2">
      <c r="A3820" s="40"/>
      <c r="B3820" s="274" t="s">
        <v>347</v>
      </c>
      <c r="C3820" s="296" t="s">
        <v>4078</v>
      </c>
      <c r="D3820" s="274" t="s">
        <v>143</v>
      </c>
      <c r="E3820" s="274" t="s">
        <v>3342</v>
      </c>
      <c r="F3820" s="404" t="s">
        <v>348</v>
      </c>
      <c r="G3820" s="404"/>
      <c r="H3820" s="295" t="s">
        <v>165</v>
      </c>
      <c r="I3820" s="298">
        <v>1</v>
      </c>
      <c r="J3820" s="297" t="s">
        <v>4079</v>
      </c>
      <c r="K3820" s="280" t="s">
        <v>4079</v>
      </c>
      <c r="L3820" s="281"/>
      <c r="O3820" s="40"/>
      <c r="P3820" s="40"/>
      <c r="Q3820" s="40"/>
      <c r="R3820" s="40"/>
      <c r="S3820" s="40"/>
      <c r="T3820" s="40"/>
      <c r="U3820" s="40"/>
      <c r="V3820" s="40"/>
      <c r="W3820" s="40"/>
      <c r="X3820" s="40"/>
      <c r="Y3820" s="40"/>
    </row>
    <row r="3821" spans="1:25" ht="15" customHeight="1" thickBot="1" x14ac:dyDescent="0.25">
      <c r="A3821" s="40"/>
      <c r="B3821" s="274" t="s">
        <v>347</v>
      </c>
      <c r="C3821" s="296" t="s">
        <v>3594</v>
      </c>
      <c r="D3821" s="274" t="s">
        <v>143</v>
      </c>
      <c r="E3821" s="274" t="s">
        <v>1171</v>
      </c>
      <c r="F3821" s="404" t="s">
        <v>348</v>
      </c>
      <c r="G3821" s="404"/>
      <c r="H3821" s="295" t="s">
        <v>165</v>
      </c>
      <c r="I3821" s="298">
        <v>4.0000000000000003E-5</v>
      </c>
      <c r="J3821" s="297" t="s">
        <v>2139</v>
      </c>
      <c r="K3821" s="280" t="s">
        <v>2117</v>
      </c>
      <c r="L3821" s="281"/>
      <c r="O3821" s="40"/>
      <c r="P3821" s="40"/>
      <c r="Q3821" s="40"/>
      <c r="R3821" s="40"/>
      <c r="S3821" s="40"/>
      <c r="T3821" s="40"/>
      <c r="U3821" s="40"/>
      <c r="V3821" s="40"/>
      <c r="W3821" s="40"/>
      <c r="X3821" s="40"/>
      <c r="Y3821" s="40"/>
    </row>
    <row r="3822" spans="1:25" ht="15" customHeight="1" thickTop="1" x14ac:dyDescent="0.2">
      <c r="A3822" s="40"/>
      <c r="B3822" s="274" t="s">
        <v>347</v>
      </c>
      <c r="C3822" s="296" t="s">
        <v>3587</v>
      </c>
      <c r="D3822" s="274" t="s">
        <v>143</v>
      </c>
      <c r="E3822" s="274" t="s">
        <v>2436</v>
      </c>
      <c r="F3822" s="404" t="s">
        <v>348</v>
      </c>
      <c r="G3822" s="404"/>
      <c r="H3822" s="295" t="s">
        <v>165</v>
      </c>
      <c r="I3822" s="298">
        <v>8.0000000000000007E-5</v>
      </c>
      <c r="J3822" s="297" t="s">
        <v>3588</v>
      </c>
      <c r="K3822" s="280" t="s">
        <v>2117</v>
      </c>
      <c r="L3822" s="184"/>
      <c r="O3822" s="40"/>
      <c r="P3822" s="40"/>
      <c r="Q3822" s="40"/>
      <c r="R3822" s="40"/>
      <c r="S3822" s="40"/>
      <c r="T3822" s="40"/>
      <c r="U3822" s="40"/>
      <c r="V3822" s="40"/>
      <c r="W3822" s="40"/>
      <c r="X3822" s="40"/>
      <c r="Y3822" s="40"/>
    </row>
    <row r="3823" spans="1:25" ht="15" customHeight="1" x14ac:dyDescent="0.2">
      <c r="A3823" s="40"/>
      <c r="B3823" s="274" t="s">
        <v>347</v>
      </c>
      <c r="C3823" s="296" t="s">
        <v>3601</v>
      </c>
      <c r="D3823" s="274" t="s">
        <v>143</v>
      </c>
      <c r="E3823" s="274" t="s">
        <v>1165</v>
      </c>
      <c r="F3823" s="404" t="s">
        <v>348</v>
      </c>
      <c r="G3823" s="404"/>
      <c r="H3823" s="295" t="s">
        <v>165</v>
      </c>
      <c r="I3823" s="298">
        <v>1.8E-3</v>
      </c>
      <c r="J3823" s="297" t="s">
        <v>3602</v>
      </c>
      <c r="K3823" s="280" t="s">
        <v>2430</v>
      </c>
      <c r="O3823" s="40"/>
      <c r="P3823" s="40"/>
      <c r="Q3823" s="40"/>
      <c r="R3823" s="40"/>
      <c r="S3823" s="40"/>
      <c r="T3823" s="40"/>
      <c r="U3823" s="40"/>
      <c r="V3823" s="40"/>
      <c r="W3823" s="40"/>
      <c r="X3823" s="40"/>
      <c r="Y3823" s="40"/>
    </row>
    <row r="3824" spans="1:25" ht="15" customHeight="1" x14ac:dyDescent="0.2">
      <c r="A3824" s="40"/>
      <c r="B3824" s="274" t="s">
        <v>347</v>
      </c>
      <c r="C3824" s="296" t="s">
        <v>3613</v>
      </c>
      <c r="D3824" s="274" t="s">
        <v>143</v>
      </c>
      <c r="E3824" s="274" t="s">
        <v>1163</v>
      </c>
      <c r="F3824" s="404" t="s">
        <v>348</v>
      </c>
      <c r="G3824" s="404"/>
      <c r="H3824" s="295" t="s">
        <v>165</v>
      </c>
      <c r="I3824" s="298">
        <v>2.0000000000000002E-5</v>
      </c>
      <c r="J3824" s="297" t="s">
        <v>3614</v>
      </c>
      <c r="K3824" s="280" t="s">
        <v>2117</v>
      </c>
      <c r="O3824" s="40"/>
      <c r="P3824" s="40"/>
      <c r="Q3824" s="40"/>
      <c r="R3824" s="40"/>
      <c r="S3824" s="40"/>
      <c r="T3824" s="40"/>
      <c r="U3824" s="40"/>
      <c r="V3824" s="40"/>
      <c r="W3824" s="40"/>
      <c r="X3824" s="40"/>
      <c r="Y3824" s="40"/>
    </row>
    <row r="3825" spans="1:25" ht="15" customHeight="1" x14ac:dyDescent="0.2">
      <c r="A3825" s="40"/>
      <c r="B3825" s="274" t="s">
        <v>347</v>
      </c>
      <c r="C3825" s="296" t="s">
        <v>4043</v>
      </c>
      <c r="D3825" s="274" t="s">
        <v>143</v>
      </c>
      <c r="E3825" s="274" t="s">
        <v>1173</v>
      </c>
      <c r="F3825" s="404" t="s">
        <v>348</v>
      </c>
      <c r="G3825" s="404"/>
      <c r="H3825" s="295" t="s">
        <v>165</v>
      </c>
      <c r="I3825" s="298">
        <v>4.0000000000000003E-5</v>
      </c>
      <c r="J3825" s="297" t="s">
        <v>2167</v>
      </c>
      <c r="K3825" s="280" t="s">
        <v>2117</v>
      </c>
      <c r="O3825" s="40"/>
      <c r="P3825" s="40"/>
      <c r="Q3825" s="40"/>
      <c r="R3825" s="40"/>
      <c r="S3825" s="40"/>
      <c r="T3825" s="40"/>
      <c r="U3825" s="40"/>
      <c r="V3825" s="40"/>
      <c r="W3825" s="40"/>
      <c r="X3825" s="40"/>
      <c r="Y3825" s="40"/>
    </row>
    <row r="3826" spans="1:25" ht="15" customHeight="1" x14ac:dyDescent="0.2">
      <c r="A3826" s="40"/>
      <c r="B3826" s="274" t="s">
        <v>347</v>
      </c>
      <c r="C3826" s="296" t="s">
        <v>3636</v>
      </c>
      <c r="D3826" s="274" t="s">
        <v>143</v>
      </c>
      <c r="E3826" s="274" t="s">
        <v>2432</v>
      </c>
      <c r="F3826" s="404" t="s">
        <v>348</v>
      </c>
      <c r="G3826" s="404"/>
      <c r="H3826" s="295" t="s">
        <v>2433</v>
      </c>
      <c r="I3826" s="298">
        <v>2.9999999999999997E-4</v>
      </c>
      <c r="J3826" s="297" t="s">
        <v>3637</v>
      </c>
      <c r="K3826" s="280" t="s">
        <v>2135</v>
      </c>
      <c r="O3826" s="40"/>
      <c r="P3826" s="40"/>
      <c r="Q3826" s="40"/>
      <c r="R3826" s="40"/>
      <c r="S3826" s="40"/>
      <c r="T3826" s="40"/>
      <c r="U3826" s="40"/>
      <c r="V3826" s="40"/>
      <c r="W3826" s="40"/>
      <c r="X3826" s="40"/>
      <c r="Y3826" s="40"/>
    </row>
    <row r="3827" spans="1:25" ht="15" customHeight="1" x14ac:dyDescent="0.2">
      <c r="A3827" s="40"/>
      <c r="B3827" s="274" t="s">
        <v>347</v>
      </c>
      <c r="C3827" s="296" t="s">
        <v>3606</v>
      </c>
      <c r="D3827" s="274" t="s">
        <v>143</v>
      </c>
      <c r="E3827" s="274" t="s">
        <v>1166</v>
      </c>
      <c r="F3827" s="404" t="s">
        <v>809</v>
      </c>
      <c r="G3827" s="404"/>
      <c r="H3827" s="295" t="s">
        <v>1167</v>
      </c>
      <c r="I3827" s="298">
        <v>1.6000000000000001E-4</v>
      </c>
      <c r="J3827" s="297" t="s">
        <v>2136</v>
      </c>
      <c r="K3827" s="280" t="s">
        <v>2170</v>
      </c>
      <c r="O3827" s="40"/>
      <c r="P3827" s="40"/>
      <c r="Q3827" s="40"/>
      <c r="R3827" s="40"/>
      <c r="S3827" s="40"/>
      <c r="T3827" s="40"/>
      <c r="U3827" s="40"/>
      <c r="V3827" s="40"/>
      <c r="W3827" s="40"/>
      <c r="X3827" s="40"/>
      <c r="Y3827" s="40"/>
    </row>
    <row r="3828" spans="1:25" ht="15" customHeight="1" x14ac:dyDescent="0.2">
      <c r="A3828" s="40"/>
      <c r="B3828" s="274" t="s">
        <v>347</v>
      </c>
      <c r="C3828" s="296" t="s">
        <v>4042</v>
      </c>
      <c r="D3828" s="274" t="s">
        <v>143</v>
      </c>
      <c r="E3828" s="274" t="s">
        <v>1175</v>
      </c>
      <c r="F3828" s="404" t="s">
        <v>348</v>
      </c>
      <c r="G3828" s="404"/>
      <c r="H3828" s="295" t="s">
        <v>165</v>
      </c>
      <c r="I3828" s="298">
        <v>2.0000000000000002E-5</v>
      </c>
      <c r="J3828" s="297" t="s">
        <v>2568</v>
      </c>
      <c r="K3828" s="280" t="s">
        <v>2117</v>
      </c>
      <c r="O3828" s="40"/>
      <c r="P3828" s="40"/>
      <c r="Q3828" s="40"/>
      <c r="R3828" s="40"/>
      <c r="S3828" s="40"/>
      <c r="T3828" s="40"/>
      <c r="U3828" s="40"/>
      <c r="V3828" s="40"/>
      <c r="W3828" s="40"/>
      <c r="X3828" s="40"/>
      <c r="Y3828" s="40"/>
    </row>
    <row r="3829" spans="1:25" ht="15" customHeight="1" x14ac:dyDescent="0.2">
      <c r="A3829" s="40"/>
      <c r="B3829" s="274" t="s">
        <v>347</v>
      </c>
      <c r="C3829" s="296" t="s">
        <v>3645</v>
      </c>
      <c r="D3829" s="274" t="s">
        <v>143</v>
      </c>
      <c r="E3829" s="274" t="s">
        <v>1161</v>
      </c>
      <c r="F3829" s="404" t="s">
        <v>348</v>
      </c>
      <c r="G3829" s="404"/>
      <c r="H3829" s="295" t="s">
        <v>165</v>
      </c>
      <c r="I3829" s="298">
        <v>3.1899999999999998E-2</v>
      </c>
      <c r="J3829" s="297" t="s">
        <v>2143</v>
      </c>
      <c r="K3829" s="280" t="s">
        <v>2195</v>
      </c>
      <c r="O3829" s="40"/>
      <c r="P3829" s="40"/>
      <c r="Q3829" s="40"/>
      <c r="R3829" s="40"/>
      <c r="S3829" s="40"/>
      <c r="T3829" s="40"/>
      <c r="U3829" s="40"/>
      <c r="V3829" s="40"/>
      <c r="W3829" s="40"/>
      <c r="X3829" s="40"/>
      <c r="Y3829" s="40"/>
    </row>
    <row r="3830" spans="1:25" ht="15" customHeight="1" x14ac:dyDescent="0.2">
      <c r="A3830" s="40"/>
      <c r="B3830" s="274" t="s">
        <v>347</v>
      </c>
      <c r="C3830" s="296" t="s">
        <v>3615</v>
      </c>
      <c r="D3830" s="274" t="s">
        <v>143</v>
      </c>
      <c r="E3830" s="274" t="s">
        <v>2418</v>
      </c>
      <c r="F3830" s="404" t="s">
        <v>586</v>
      </c>
      <c r="G3830" s="404"/>
      <c r="H3830" s="295" t="s">
        <v>578</v>
      </c>
      <c r="I3830" s="298">
        <v>0.2</v>
      </c>
      <c r="J3830" s="297" t="s">
        <v>2419</v>
      </c>
      <c r="K3830" s="280" t="s">
        <v>2602</v>
      </c>
      <c r="O3830" s="40"/>
      <c r="P3830" s="40"/>
      <c r="Q3830" s="40"/>
      <c r="R3830" s="40"/>
      <c r="S3830" s="40"/>
      <c r="T3830" s="40"/>
      <c r="U3830" s="40"/>
      <c r="V3830" s="40"/>
      <c r="W3830" s="40"/>
      <c r="X3830" s="40"/>
      <c r="Y3830" s="40"/>
    </row>
    <row r="3831" spans="1:25" ht="15" customHeight="1" x14ac:dyDescent="0.2">
      <c r="A3831" s="40"/>
      <c r="B3831" s="274" t="s">
        <v>347</v>
      </c>
      <c r="C3831" s="296" t="s">
        <v>3635</v>
      </c>
      <c r="D3831" s="274" t="s">
        <v>143</v>
      </c>
      <c r="E3831" s="274" t="s">
        <v>1169</v>
      </c>
      <c r="F3831" s="404" t="s">
        <v>348</v>
      </c>
      <c r="G3831" s="404"/>
      <c r="H3831" s="295" t="s">
        <v>165</v>
      </c>
      <c r="I3831" s="298">
        <v>7.2000000000000005E-4</v>
      </c>
      <c r="J3831" s="297" t="s">
        <v>1868</v>
      </c>
      <c r="K3831" s="280" t="s">
        <v>2135</v>
      </c>
      <c r="O3831" s="40"/>
      <c r="P3831" s="40"/>
      <c r="Q3831" s="40"/>
      <c r="R3831" s="40"/>
      <c r="S3831" s="40"/>
      <c r="T3831" s="40"/>
      <c r="U3831" s="40"/>
      <c r="V3831" s="40"/>
      <c r="W3831" s="40"/>
      <c r="X3831" s="40"/>
      <c r="Y3831" s="40"/>
    </row>
    <row r="3832" spans="1:25" ht="15" customHeight="1" x14ac:dyDescent="0.2">
      <c r="A3832" s="40"/>
      <c r="B3832" s="274" t="s">
        <v>347</v>
      </c>
      <c r="C3832" s="296" t="s">
        <v>3616</v>
      </c>
      <c r="D3832" s="274" t="s">
        <v>143</v>
      </c>
      <c r="E3832" s="274" t="s">
        <v>1170</v>
      </c>
      <c r="F3832" s="404" t="s">
        <v>809</v>
      </c>
      <c r="G3832" s="404"/>
      <c r="H3832" s="295" t="s">
        <v>165</v>
      </c>
      <c r="I3832" s="298">
        <v>4.0719999999999999E-2</v>
      </c>
      <c r="J3832" s="297" t="s">
        <v>1858</v>
      </c>
      <c r="K3832" s="280" t="s">
        <v>3835</v>
      </c>
      <c r="O3832" s="40"/>
      <c r="P3832" s="40"/>
      <c r="Q3832" s="40"/>
      <c r="R3832" s="40"/>
      <c r="S3832" s="40"/>
      <c r="T3832" s="40"/>
      <c r="U3832" s="40"/>
      <c r="V3832" s="40"/>
      <c r="W3832" s="40"/>
      <c r="X3832" s="40"/>
      <c r="Y3832" s="40"/>
    </row>
    <row r="3833" spans="1:25" ht="15" customHeight="1" x14ac:dyDescent="0.2">
      <c r="A3833" s="40"/>
      <c r="B3833" s="274" t="s">
        <v>347</v>
      </c>
      <c r="C3833" s="296" t="s">
        <v>3634</v>
      </c>
      <c r="D3833" s="274" t="s">
        <v>143</v>
      </c>
      <c r="E3833" s="274" t="s">
        <v>1168</v>
      </c>
      <c r="F3833" s="404" t="s">
        <v>348</v>
      </c>
      <c r="G3833" s="404"/>
      <c r="H3833" s="295" t="s">
        <v>165</v>
      </c>
      <c r="I3833" s="298">
        <v>1.8E-3</v>
      </c>
      <c r="J3833" s="297" t="s">
        <v>2138</v>
      </c>
      <c r="K3833" s="280" t="s">
        <v>2117</v>
      </c>
      <c r="O3833" s="40"/>
      <c r="P3833" s="40"/>
      <c r="Q3833" s="40"/>
      <c r="R3833" s="40"/>
      <c r="S3833" s="40"/>
      <c r="T3833" s="40"/>
      <c r="U3833" s="40"/>
      <c r="V3833" s="40"/>
      <c r="W3833" s="40"/>
      <c r="X3833" s="40"/>
      <c r="Y3833" s="40"/>
    </row>
    <row r="3834" spans="1:25" ht="15" customHeight="1" x14ac:dyDescent="0.2">
      <c r="A3834" s="40"/>
      <c r="B3834" s="274" t="s">
        <v>347</v>
      </c>
      <c r="C3834" s="296" t="s">
        <v>3653</v>
      </c>
      <c r="D3834" s="274" t="s">
        <v>143</v>
      </c>
      <c r="E3834" s="274" t="s">
        <v>1172</v>
      </c>
      <c r="F3834" s="404" t="s">
        <v>348</v>
      </c>
      <c r="G3834" s="404"/>
      <c r="H3834" s="295" t="s">
        <v>165</v>
      </c>
      <c r="I3834" s="298">
        <v>4.0000000000000003E-5</v>
      </c>
      <c r="J3834" s="297" t="s">
        <v>2157</v>
      </c>
      <c r="K3834" s="280" t="s">
        <v>2117</v>
      </c>
      <c r="O3834" s="40"/>
      <c r="P3834" s="40"/>
      <c r="Q3834" s="40"/>
      <c r="R3834" s="40"/>
      <c r="S3834" s="40"/>
      <c r="T3834" s="40"/>
      <c r="U3834" s="40"/>
      <c r="V3834" s="40"/>
      <c r="W3834" s="40"/>
      <c r="X3834" s="40"/>
      <c r="Y3834" s="40"/>
    </row>
    <row r="3835" spans="1:25" ht="15" customHeight="1" x14ac:dyDescent="0.2">
      <c r="A3835" s="40"/>
      <c r="B3835" s="274" t="s">
        <v>347</v>
      </c>
      <c r="C3835" s="296" t="s">
        <v>3646</v>
      </c>
      <c r="D3835" s="274" t="s">
        <v>143</v>
      </c>
      <c r="E3835" s="274" t="s">
        <v>3647</v>
      </c>
      <c r="F3835" s="404" t="s">
        <v>348</v>
      </c>
      <c r="G3835" s="404"/>
      <c r="H3835" s="295" t="s">
        <v>1160</v>
      </c>
      <c r="I3835" s="298">
        <v>3.2000000000000003E-4</v>
      </c>
      <c r="J3835" s="297" t="s">
        <v>3648</v>
      </c>
      <c r="K3835" s="280" t="s">
        <v>2117</v>
      </c>
      <c r="O3835" s="40"/>
      <c r="P3835" s="40"/>
      <c r="Q3835" s="40"/>
      <c r="R3835" s="40"/>
      <c r="S3835" s="40"/>
      <c r="T3835" s="40"/>
      <c r="U3835" s="40"/>
      <c r="V3835" s="40"/>
      <c r="W3835" s="40"/>
      <c r="X3835" s="40"/>
      <c r="Y3835" s="40"/>
    </row>
    <row r="3836" spans="1:25" ht="15" customHeight="1" x14ac:dyDescent="0.2">
      <c r="A3836" s="40"/>
      <c r="B3836" s="274" t="s">
        <v>347</v>
      </c>
      <c r="C3836" s="296" t="s">
        <v>4040</v>
      </c>
      <c r="D3836" s="274" t="s">
        <v>143</v>
      </c>
      <c r="E3836" s="274" t="s">
        <v>2566</v>
      </c>
      <c r="F3836" s="404" t="s">
        <v>586</v>
      </c>
      <c r="G3836" s="404"/>
      <c r="H3836" s="295" t="s">
        <v>578</v>
      </c>
      <c r="I3836" s="298">
        <v>0.2</v>
      </c>
      <c r="J3836" s="297" t="s">
        <v>3640</v>
      </c>
      <c r="K3836" s="280" t="s">
        <v>3830</v>
      </c>
      <c r="O3836" s="40"/>
      <c r="P3836" s="40"/>
      <c r="Q3836" s="40"/>
      <c r="R3836" s="40"/>
      <c r="S3836" s="40"/>
      <c r="T3836" s="40"/>
      <c r="U3836" s="40"/>
      <c r="V3836" s="40"/>
      <c r="W3836" s="40"/>
      <c r="X3836" s="40"/>
      <c r="Y3836" s="40"/>
    </row>
    <row r="3837" spans="1:25" ht="15" customHeight="1" x14ac:dyDescent="0.2">
      <c r="A3837" s="40"/>
      <c r="B3837" s="274" t="s">
        <v>347</v>
      </c>
      <c r="C3837" s="296" t="s">
        <v>3626</v>
      </c>
      <c r="D3837" s="274" t="s">
        <v>143</v>
      </c>
      <c r="E3837" s="274" t="s">
        <v>2434</v>
      </c>
      <c r="F3837" s="404" t="s">
        <v>348</v>
      </c>
      <c r="G3837" s="404"/>
      <c r="H3837" s="295" t="s">
        <v>2433</v>
      </c>
      <c r="I3837" s="298">
        <v>9.2000000000000003E-4</v>
      </c>
      <c r="J3837" s="297" t="s">
        <v>3627</v>
      </c>
      <c r="K3837" s="280" t="s">
        <v>2135</v>
      </c>
      <c r="O3837" s="40"/>
      <c r="P3837" s="40"/>
      <c r="Q3837" s="40"/>
      <c r="R3837" s="40"/>
      <c r="S3837" s="40"/>
      <c r="T3837" s="40"/>
      <c r="U3837" s="40"/>
      <c r="V3837" s="40"/>
      <c r="W3837" s="40"/>
      <c r="X3837" s="40"/>
      <c r="Y3837" s="40"/>
    </row>
    <row r="3838" spans="1:25" ht="15" customHeight="1" x14ac:dyDescent="0.2">
      <c r="A3838" s="40"/>
      <c r="B3838" s="274" t="s">
        <v>347</v>
      </c>
      <c r="C3838" s="296" t="s">
        <v>3596</v>
      </c>
      <c r="D3838" s="274" t="s">
        <v>143</v>
      </c>
      <c r="E3838" s="274" t="s">
        <v>2437</v>
      </c>
      <c r="F3838" s="404" t="s">
        <v>348</v>
      </c>
      <c r="G3838" s="404"/>
      <c r="H3838" s="295" t="s">
        <v>165</v>
      </c>
      <c r="I3838" s="298">
        <v>2.4000000000000001E-4</v>
      </c>
      <c r="J3838" s="297" t="s">
        <v>3597</v>
      </c>
      <c r="K3838" s="280" t="s">
        <v>2117</v>
      </c>
      <c r="L3838" s="281"/>
      <c r="O3838" s="40"/>
      <c r="P3838" s="40"/>
      <c r="Q3838" s="40"/>
      <c r="R3838" s="40"/>
      <c r="S3838" s="40"/>
      <c r="T3838" s="40"/>
      <c r="U3838" s="40"/>
      <c r="V3838" s="40"/>
      <c r="W3838" s="40"/>
      <c r="X3838" s="40"/>
      <c r="Y3838" s="40"/>
    </row>
    <row r="3839" spans="1:25" ht="15" customHeight="1" x14ac:dyDescent="0.2">
      <c r="A3839" s="40"/>
      <c r="B3839" s="274" t="s">
        <v>347</v>
      </c>
      <c r="C3839" s="296" t="s">
        <v>3586</v>
      </c>
      <c r="D3839" s="274" t="s">
        <v>143</v>
      </c>
      <c r="E3839" s="274" t="s">
        <v>1162</v>
      </c>
      <c r="F3839" s="404" t="s">
        <v>348</v>
      </c>
      <c r="G3839" s="404"/>
      <c r="H3839" s="295" t="s">
        <v>165</v>
      </c>
      <c r="I3839" s="298">
        <v>6.0000000000000002E-5</v>
      </c>
      <c r="J3839" s="297" t="s">
        <v>2140</v>
      </c>
      <c r="K3839" s="280" t="s">
        <v>2117</v>
      </c>
      <c r="L3839" s="281"/>
      <c r="O3839" s="40"/>
      <c r="P3839" s="40"/>
      <c r="Q3839" s="40"/>
      <c r="R3839" s="40"/>
      <c r="S3839" s="40"/>
      <c r="T3839" s="40"/>
      <c r="U3839" s="40"/>
      <c r="V3839" s="40"/>
      <c r="W3839" s="40"/>
      <c r="X3839" s="40"/>
      <c r="Y3839" s="40"/>
    </row>
    <row r="3840" spans="1:25" ht="15" customHeight="1" x14ac:dyDescent="0.2">
      <c r="A3840" s="40"/>
      <c r="B3840" s="274" t="s">
        <v>347</v>
      </c>
      <c r="C3840" s="296" t="s">
        <v>3598</v>
      </c>
      <c r="D3840" s="274" t="s">
        <v>143</v>
      </c>
      <c r="E3840" s="274" t="s">
        <v>1159</v>
      </c>
      <c r="F3840" s="404" t="s">
        <v>348</v>
      </c>
      <c r="G3840" s="404"/>
      <c r="H3840" s="295" t="s">
        <v>165</v>
      </c>
      <c r="I3840" s="298">
        <v>5.9999999999999995E-4</v>
      </c>
      <c r="J3840" s="297" t="s">
        <v>3599</v>
      </c>
      <c r="K3840" s="280" t="s">
        <v>2560</v>
      </c>
      <c r="L3840" s="281"/>
      <c r="O3840" s="40"/>
      <c r="P3840" s="40"/>
      <c r="Q3840" s="40"/>
      <c r="R3840" s="40"/>
      <c r="S3840" s="40"/>
      <c r="T3840" s="40"/>
      <c r="U3840" s="40"/>
      <c r="V3840" s="40"/>
      <c r="W3840" s="40"/>
      <c r="X3840" s="40"/>
      <c r="Y3840" s="40"/>
    </row>
    <row r="3841" spans="1:25" ht="15" customHeight="1" x14ac:dyDescent="0.2">
      <c r="A3841" s="40"/>
      <c r="B3841" s="274" t="s">
        <v>347</v>
      </c>
      <c r="C3841" s="296" t="s">
        <v>3631</v>
      </c>
      <c r="D3841" s="274" t="s">
        <v>143</v>
      </c>
      <c r="E3841" s="274" t="s">
        <v>2435</v>
      </c>
      <c r="F3841" s="404" t="s">
        <v>348</v>
      </c>
      <c r="G3841" s="404"/>
      <c r="H3841" s="295" t="s">
        <v>165</v>
      </c>
      <c r="I3841" s="298">
        <v>4.0000000000000003E-5</v>
      </c>
      <c r="J3841" s="297" t="s">
        <v>2122</v>
      </c>
      <c r="K3841" s="280" t="s">
        <v>2117</v>
      </c>
      <c r="L3841" s="281"/>
      <c r="O3841" s="40"/>
      <c r="P3841" s="40"/>
      <c r="Q3841" s="40"/>
      <c r="R3841" s="40"/>
      <c r="S3841" s="40"/>
      <c r="T3841" s="40"/>
      <c r="U3841" s="40"/>
      <c r="V3841" s="40"/>
      <c r="W3841" s="40"/>
      <c r="X3841" s="40"/>
      <c r="Y3841" s="40"/>
    </row>
    <row r="3842" spans="1:25" ht="15" customHeight="1" x14ac:dyDescent="0.2">
      <c r="A3842" s="40"/>
      <c r="B3842" s="274" t="s">
        <v>347</v>
      </c>
      <c r="C3842" s="296" t="s">
        <v>4044</v>
      </c>
      <c r="D3842" s="274" t="s">
        <v>143</v>
      </c>
      <c r="E3842" s="274" t="s">
        <v>1174</v>
      </c>
      <c r="F3842" s="404" t="s">
        <v>348</v>
      </c>
      <c r="G3842" s="404"/>
      <c r="H3842" s="295" t="s">
        <v>165</v>
      </c>
      <c r="I3842" s="298">
        <v>4.0000000000000003E-5</v>
      </c>
      <c r="J3842" s="297" t="s">
        <v>2122</v>
      </c>
      <c r="K3842" s="280" t="s">
        <v>2117</v>
      </c>
      <c r="L3842" s="281"/>
      <c r="O3842" s="40"/>
      <c r="P3842" s="40"/>
      <c r="Q3842" s="40"/>
      <c r="R3842" s="40"/>
      <c r="S3842" s="40"/>
      <c r="T3842" s="40"/>
      <c r="U3842" s="40"/>
      <c r="V3842" s="40"/>
      <c r="W3842" s="40"/>
      <c r="X3842" s="40"/>
      <c r="Y3842" s="40"/>
    </row>
    <row r="3843" spans="1:25" ht="15" customHeight="1" x14ac:dyDescent="0.2">
      <c r="A3843" s="40"/>
      <c r="B3843" s="274" t="s">
        <v>347</v>
      </c>
      <c r="C3843" s="296" t="s">
        <v>3604</v>
      </c>
      <c r="D3843" s="274" t="s">
        <v>143</v>
      </c>
      <c r="E3843" s="274" t="s">
        <v>1164</v>
      </c>
      <c r="F3843" s="404" t="s">
        <v>809</v>
      </c>
      <c r="G3843" s="404"/>
      <c r="H3843" s="295" t="s">
        <v>165</v>
      </c>
      <c r="I3843" s="298">
        <v>1.8E-3</v>
      </c>
      <c r="J3843" s="297" t="s">
        <v>2145</v>
      </c>
      <c r="K3843" s="280" t="s">
        <v>2144</v>
      </c>
      <c r="L3843" s="281"/>
      <c r="O3843" s="40"/>
      <c r="P3843" s="40"/>
      <c r="Q3843" s="40"/>
      <c r="R3843" s="40"/>
      <c r="S3843" s="40"/>
      <c r="T3843" s="40"/>
      <c r="U3843" s="40"/>
      <c r="V3843" s="40"/>
      <c r="W3843" s="40"/>
      <c r="X3843" s="40"/>
      <c r="Y3843" s="40"/>
    </row>
    <row r="3844" spans="1:25" ht="15" customHeight="1" x14ac:dyDescent="0.2">
      <c r="A3844" s="40"/>
      <c r="B3844" s="274" t="s">
        <v>347</v>
      </c>
      <c r="C3844" s="296" t="s">
        <v>3583</v>
      </c>
      <c r="D3844" s="274" t="s">
        <v>143</v>
      </c>
      <c r="E3844" s="274" t="s">
        <v>1158</v>
      </c>
      <c r="F3844" s="404" t="s">
        <v>348</v>
      </c>
      <c r="G3844" s="404"/>
      <c r="H3844" s="295" t="s">
        <v>165</v>
      </c>
      <c r="I3844" s="298">
        <v>4.0719999999999999E-2</v>
      </c>
      <c r="J3844" s="297" t="s">
        <v>1850</v>
      </c>
      <c r="K3844" s="280" t="s">
        <v>3841</v>
      </c>
      <c r="L3844" s="281"/>
      <c r="O3844" s="40"/>
      <c r="P3844" s="40"/>
      <c r="Q3844" s="40"/>
      <c r="R3844" s="40"/>
      <c r="S3844" s="40"/>
      <c r="T3844" s="40"/>
      <c r="U3844" s="40"/>
      <c r="V3844" s="40"/>
      <c r="W3844" s="40"/>
      <c r="X3844" s="40"/>
      <c r="Y3844" s="40"/>
    </row>
    <row r="3845" spans="1:25" ht="15" customHeight="1" x14ac:dyDescent="0.2">
      <c r="A3845" s="40"/>
      <c r="B3845" s="275"/>
      <c r="C3845" s="275"/>
      <c r="D3845" s="275"/>
      <c r="E3845" s="275"/>
      <c r="F3845" s="275" t="s">
        <v>331</v>
      </c>
      <c r="G3845" s="302">
        <v>6.54</v>
      </c>
      <c r="H3845" s="275" t="s">
        <v>332</v>
      </c>
      <c r="I3845" s="302">
        <v>0</v>
      </c>
      <c r="J3845" s="275" t="s">
        <v>333</v>
      </c>
      <c r="K3845" s="302">
        <v>6.54</v>
      </c>
      <c r="L3845" s="281"/>
      <c r="O3845" s="40"/>
      <c r="P3845" s="40"/>
      <c r="Q3845" s="40"/>
      <c r="R3845" s="40"/>
      <c r="S3845" s="40"/>
      <c r="T3845" s="40"/>
      <c r="U3845" s="40"/>
      <c r="V3845" s="40"/>
      <c r="W3845" s="40"/>
      <c r="X3845" s="40"/>
      <c r="Y3845" s="40"/>
    </row>
    <row r="3846" spans="1:25" ht="15" customHeight="1" thickBot="1" x14ac:dyDescent="0.25">
      <c r="A3846" s="40"/>
      <c r="B3846" s="275"/>
      <c r="C3846" s="275"/>
      <c r="D3846" s="275"/>
      <c r="E3846" s="275"/>
      <c r="F3846" s="275" t="s">
        <v>334</v>
      </c>
      <c r="G3846" s="302">
        <v>8.74</v>
      </c>
      <c r="H3846" s="275"/>
      <c r="I3846" s="409" t="s">
        <v>335</v>
      </c>
      <c r="J3846" s="409"/>
      <c r="K3846" s="302">
        <v>50.75</v>
      </c>
      <c r="L3846" s="281"/>
      <c r="O3846" s="40"/>
      <c r="P3846" s="40"/>
      <c r="Q3846" s="40"/>
      <c r="R3846" s="40"/>
      <c r="S3846" s="40"/>
      <c r="T3846" s="40"/>
      <c r="U3846" s="40"/>
      <c r="V3846" s="40"/>
      <c r="W3846" s="40"/>
      <c r="X3846" s="40"/>
      <c r="Y3846" s="40"/>
    </row>
    <row r="3847" spans="1:25" ht="15" customHeight="1" thickTop="1" x14ac:dyDescent="0.2">
      <c r="A3847" s="40"/>
      <c r="B3847" s="289"/>
      <c r="C3847" s="289"/>
      <c r="D3847" s="289"/>
      <c r="E3847" s="289"/>
      <c r="F3847" s="289"/>
      <c r="G3847" s="289"/>
      <c r="H3847" s="289"/>
      <c r="I3847" s="289"/>
      <c r="J3847" s="289"/>
      <c r="K3847" s="289"/>
      <c r="L3847" s="289"/>
      <c r="O3847" s="40"/>
      <c r="P3847" s="40"/>
      <c r="Q3847" s="40"/>
      <c r="R3847" s="40"/>
      <c r="S3847" s="40"/>
      <c r="T3847" s="40"/>
      <c r="U3847" s="40"/>
      <c r="V3847" s="40"/>
      <c r="W3847" s="40"/>
      <c r="X3847" s="40"/>
      <c r="Y3847" s="40"/>
    </row>
    <row r="3848" spans="1:25" ht="15" customHeight="1" x14ac:dyDescent="0.2">
      <c r="A3848" s="40"/>
      <c r="B3848" s="276" t="s">
        <v>2926</v>
      </c>
      <c r="C3848" s="277" t="s">
        <v>28</v>
      </c>
      <c r="D3848" s="276" t="s">
        <v>29</v>
      </c>
      <c r="E3848" s="276" t="s">
        <v>30</v>
      </c>
      <c r="F3848" s="405" t="s">
        <v>318</v>
      </c>
      <c r="G3848" s="405"/>
      <c r="H3848" s="284" t="s">
        <v>31</v>
      </c>
      <c r="I3848" s="277" t="s">
        <v>32</v>
      </c>
      <c r="J3848" s="277" t="s">
        <v>2407</v>
      </c>
      <c r="K3848" s="277" t="s">
        <v>33</v>
      </c>
      <c r="L3848" s="277" t="s">
        <v>35</v>
      </c>
      <c r="O3848" s="40"/>
      <c r="P3848" s="40"/>
      <c r="Q3848" s="40"/>
      <c r="R3848" s="40"/>
      <c r="S3848" s="40"/>
      <c r="T3848" s="40"/>
      <c r="U3848" s="40"/>
      <c r="V3848" s="40"/>
      <c r="W3848" s="40"/>
      <c r="X3848" s="40"/>
      <c r="Y3848" s="40"/>
    </row>
    <row r="3849" spans="1:25" ht="15" customHeight="1" x14ac:dyDescent="0.2">
      <c r="A3849" s="40"/>
      <c r="B3849" s="273" t="s">
        <v>319</v>
      </c>
      <c r="C3849" s="286" t="s">
        <v>2356</v>
      </c>
      <c r="D3849" s="273" t="s">
        <v>51</v>
      </c>
      <c r="E3849" s="273" t="s">
        <v>2357</v>
      </c>
      <c r="F3849" s="403" t="s">
        <v>1804</v>
      </c>
      <c r="G3849" s="403"/>
      <c r="H3849" s="285" t="s">
        <v>55</v>
      </c>
      <c r="I3849" s="288">
        <v>1</v>
      </c>
      <c r="J3849" s="287"/>
      <c r="K3849" s="287">
        <v>44.39</v>
      </c>
      <c r="L3849" s="287">
        <v>44.39</v>
      </c>
      <c r="O3849" s="40"/>
      <c r="P3849" s="40"/>
      <c r="Q3849" s="40"/>
      <c r="R3849" s="40"/>
      <c r="S3849" s="40"/>
      <c r="T3849" s="40"/>
      <c r="U3849" s="40"/>
      <c r="V3849" s="40"/>
      <c r="W3849" s="40"/>
      <c r="X3849" s="40"/>
      <c r="Y3849" s="40"/>
    </row>
    <row r="3850" spans="1:25" ht="15" customHeight="1" x14ac:dyDescent="0.2">
      <c r="A3850" s="40"/>
      <c r="B3850" s="274" t="s">
        <v>347</v>
      </c>
      <c r="C3850" s="296" t="s">
        <v>2616</v>
      </c>
      <c r="D3850" s="274" t="s">
        <v>51</v>
      </c>
      <c r="E3850" s="274" t="s">
        <v>2617</v>
      </c>
      <c r="F3850" s="404" t="s">
        <v>586</v>
      </c>
      <c r="G3850" s="404"/>
      <c r="H3850" s="295" t="s">
        <v>325</v>
      </c>
      <c r="I3850" s="298">
        <v>0.50600000000000001</v>
      </c>
      <c r="J3850" s="298">
        <v>0</v>
      </c>
      <c r="K3850" s="297">
        <v>16.574783</v>
      </c>
      <c r="L3850" s="297">
        <v>8.3800000000000008</v>
      </c>
      <c r="O3850" s="40"/>
      <c r="P3850" s="40"/>
      <c r="Q3850" s="40"/>
      <c r="R3850" s="40"/>
      <c r="S3850" s="40"/>
      <c r="T3850" s="40"/>
      <c r="U3850" s="40"/>
      <c r="V3850" s="40"/>
      <c r="W3850" s="40"/>
      <c r="X3850" s="40"/>
      <c r="Y3850" s="40"/>
    </row>
    <row r="3851" spans="1:25" ht="15" customHeight="1" x14ac:dyDescent="0.2">
      <c r="A3851" s="40"/>
      <c r="B3851" s="274" t="s">
        <v>347</v>
      </c>
      <c r="C3851" s="296" t="s">
        <v>2615</v>
      </c>
      <c r="D3851" s="274" t="s">
        <v>51</v>
      </c>
      <c r="E3851" s="274" t="s">
        <v>1863</v>
      </c>
      <c r="F3851" s="404" t="s">
        <v>586</v>
      </c>
      <c r="G3851" s="404"/>
      <c r="H3851" s="295" t="s">
        <v>325</v>
      </c>
      <c r="I3851" s="298">
        <v>0.50600000000000001</v>
      </c>
      <c r="J3851" s="298">
        <v>0</v>
      </c>
      <c r="K3851" s="297">
        <v>19.468454999999999</v>
      </c>
      <c r="L3851" s="297">
        <v>9.85</v>
      </c>
      <c r="O3851" s="40"/>
      <c r="P3851" s="40"/>
      <c r="Q3851" s="40"/>
      <c r="R3851" s="40"/>
      <c r="S3851" s="40"/>
      <c r="T3851" s="40"/>
      <c r="U3851" s="40"/>
      <c r="V3851" s="40"/>
      <c r="W3851" s="40"/>
      <c r="X3851" s="40"/>
      <c r="Y3851" s="40"/>
    </row>
    <row r="3852" spans="1:25" ht="15" customHeight="1" x14ac:dyDescent="0.2">
      <c r="A3852" s="40"/>
      <c r="B3852" s="274" t="s">
        <v>347</v>
      </c>
      <c r="C3852" s="296" t="s">
        <v>2625</v>
      </c>
      <c r="D3852" s="274" t="s">
        <v>51</v>
      </c>
      <c r="E3852" s="274" t="s">
        <v>4080</v>
      </c>
      <c r="F3852" s="404" t="s">
        <v>348</v>
      </c>
      <c r="G3852" s="404"/>
      <c r="H3852" s="295" t="s">
        <v>55</v>
      </c>
      <c r="I3852" s="298">
        <v>1.1000000000000001</v>
      </c>
      <c r="J3852" s="298">
        <v>0</v>
      </c>
      <c r="K3852" s="297">
        <v>23.79</v>
      </c>
      <c r="L3852" s="297">
        <v>26.16</v>
      </c>
      <c r="O3852" s="40"/>
      <c r="P3852" s="40"/>
      <c r="Q3852" s="40"/>
      <c r="R3852" s="40"/>
      <c r="S3852" s="40"/>
      <c r="T3852" s="40"/>
      <c r="U3852" s="40"/>
      <c r="V3852" s="40"/>
      <c r="W3852" s="40"/>
      <c r="X3852" s="40"/>
      <c r="Y3852" s="40"/>
    </row>
    <row r="3853" spans="1:25" ht="15" customHeight="1" x14ac:dyDescent="0.2">
      <c r="A3853" s="40"/>
      <c r="B3853" s="275"/>
      <c r="C3853" s="275"/>
      <c r="D3853" s="275"/>
      <c r="E3853" s="275"/>
      <c r="F3853" s="275"/>
      <c r="G3853" s="275" t="s">
        <v>331</v>
      </c>
      <c r="H3853" s="302">
        <v>18.23</v>
      </c>
      <c r="I3853" s="275" t="s">
        <v>332</v>
      </c>
      <c r="J3853" s="302">
        <v>0</v>
      </c>
      <c r="K3853" s="275" t="s">
        <v>333</v>
      </c>
      <c r="L3853" s="302">
        <v>18.23</v>
      </c>
      <c r="O3853" s="40"/>
      <c r="P3853" s="40"/>
      <c r="Q3853" s="40"/>
      <c r="R3853" s="40"/>
      <c r="S3853" s="40"/>
      <c r="T3853" s="40"/>
      <c r="U3853" s="40"/>
      <c r="V3853" s="40"/>
      <c r="W3853" s="40"/>
      <c r="X3853" s="40"/>
      <c r="Y3853" s="40"/>
    </row>
    <row r="3854" spans="1:25" ht="15" customHeight="1" thickBot="1" x14ac:dyDescent="0.25">
      <c r="A3854" s="40"/>
      <c r="B3854" s="275"/>
      <c r="C3854" s="275"/>
      <c r="D3854" s="275"/>
      <c r="E3854" s="275"/>
      <c r="F3854" s="275"/>
      <c r="G3854" s="275" t="s">
        <v>334</v>
      </c>
      <c r="H3854" s="302">
        <v>9.23</v>
      </c>
      <c r="I3854" s="409"/>
      <c r="J3854" s="409" t="s">
        <v>335</v>
      </c>
      <c r="K3854" s="275"/>
      <c r="L3854" s="302">
        <v>53.62</v>
      </c>
      <c r="O3854" s="40"/>
      <c r="P3854" s="40"/>
      <c r="Q3854" s="40"/>
      <c r="R3854" s="40"/>
      <c r="S3854" s="40"/>
      <c r="T3854" s="40"/>
      <c r="U3854" s="40"/>
      <c r="V3854" s="40"/>
      <c r="W3854" s="40"/>
      <c r="X3854" s="40"/>
      <c r="Y3854" s="40"/>
    </row>
    <row r="3855" spans="1:25" ht="15" customHeight="1" thickTop="1" x14ac:dyDescent="0.2">
      <c r="A3855" s="40"/>
      <c r="B3855" s="289"/>
      <c r="C3855" s="289"/>
      <c r="D3855" s="289"/>
      <c r="E3855" s="289"/>
      <c r="F3855" s="289"/>
      <c r="G3855" s="289"/>
      <c r="H3855" s="289"/>
      <c r="I3855" s="289"/>
      <c r="J3855" s="289"/>
      <c r="K3855" s="289"/>
      <c r="L3855" s="289"/>
      <c r="O3855" s="40"/>
      <c r="P3855" s="40"/>
      <c r="Q3855" s="40"/>
      <c r="R3855" s="40"/>
      <c r="S3855" s="40"/>
      <c r="T3855" s="40"/>
      <c r="U3855" s="40"/>
      <c r="V3855" s="40"/>
      <c r="W3855" s="40"/>
      <c r="X3855" s="40"/>
      <c r="Y3855" s="40"/>
    </row>
    <row r="3856" spans="1:25" ht="15" customHeight="1" x14ac:dyDescent="0.2">
      <c r="A3856" s="40"/>
      <c r="B3856" s="276" t="s">
        <v>2927</v>
      </c>
      <c r="C3856" s="277" t="s">
        <v>28</v>
      </c>
      <c r="D3856" s="276" t="s">
        <v>29</v>
      </c>
      <c r="E3856" s="276" t="s">
        <v>30</v>
      </c>
      <c r="F3856" s="405" t="s">
        <v>318</v>
      </c>
      <c r="G3856" s="405"/>
      <c r="H3856" s="284" t="s">
        <v>31</v>
      </c>
      <c r="I3856" s="277" t="s">
        <v>32</v>
      </c>
      <c r="J3856" s="277" t="s">
        <v>2407</v>
      </c>
      <c r="K3856" s="277" t="s">
        <v>33</v>
      </c>
      <c r="L3856" s="277" t="s">
        <v>35</v>
      </c>
      <c r="O3856" s="40"/>
      <c r="P3856" s="40"/>
      <c r="Q3856" s="40"/>
      <c r="R3856" s="40"/>
      <c r="S3856" s="40"/>
      <c r="T3856" s="40"/>
      <c r="U3856" s="40"/>
      <c r="V3856" s="40"/>
      <c r="W3856" s="40"/>
      <c r="X3856" s="40"/>
      <c r="Y3856" s="40"/>
    </row>
    <row r="3857" spans="1:25" ht="15" customHeight="1" x14ac:dyDescent="0.2">
      <c r="A3857" s="40"/>
      <c r="B3857" s="273" t="s">
        <v>319</v>
      </c>
      <c r="C3857" s="286" t="s">
        <v>3229</v>
      </c>
      <c r="D3857" s="273" t="s">
        <v>1464</v>
      </c>
      <c r="E3857" s="273" t="s">
        <v>4081</v>
      </c>
      <c r="F3857" s="403">
        <v>15</v>
      </c>
      <c r="G3857" s="403"/>
      <c r="H3857" s="285" t="s">
        <v>55</v>
      </c>
      <c r="I3857" s="288">
        <v>1</v>
      </c>
      <c r="J3857" s="287"/>
      <c r="K3857" s="287">
        <v>77.7</v>
      </c>
      <c r="L3857" s="287">
        <v>77.7</v>
      </c>
      <c r="O3857" s="40"/>
      <c r="P3857" s="40"/>
      <c r="Q3857" s="40"/>
      <c r="R3857" s="40"/>
      <c r="S3857" s="40"/>
      <c r="T3857" s="40"/>
      <c r="U3857" s="40"/>
      <c r="V3857" s="40"/>
      <c r="W3857" s="40"/>
      <c r="X3857" s="40"/>
      <c r="Y3857" s="40"/>
    </row>
    <row r="3858" spans="1:25" ht="15" customHeight="1" x14ac:dyDescent="0.2">
      <c r="A3858" s="40"/>
      <c r="B3858" s="274" t="s">
        <v>347</v>
      </c>
      <c r="C3858" s="296" t="s">
        <v>1870</v>
      </c>
      <c r="D3858" s="274" t="s">
        <v>1464</v>
      </c>
      <c r="E3858" s="274" t="s">
        <v>2564</v>
      </c>
      <c r="F3858" s="404" t="s">
        <v>586</v>
      </c>
      <c r="G3858" s="404"/>
      <c r="H3858" s="295" t="s">
        <v>325</v>
      </c>
      <c r="I3858" s="298">
        <v>1</v>
      </c>
      <c r="J3858" s="298">
        <v>3</v>
      </c>
      <c r="K3858" s="297">
        <v>27.92</v>
      </c>
      <c r="L3858" s="297">
        <v>28.75</v>
      </c>
      <c r="O3858" s="40"/>
      <c r="P3858" s="40"/>
      <c r="Q3858" s="40"/>
      <c r="R3858" s="40"/>
      <c r="S3858" s="40"/>
      <c r="T3858" s="40"/>
      <c r="U3858" s="40"/>
      <c r="V3858" s="40"/>
      <c r="W3858" s="40"/>
      <c r="X3858" s="40"/>
      <c r="Y3858" s="40"/>
    </row>
    <row r="3859" spans="1:25" ht="15" customHeight="1" x14ac:dyDescent="0.2">
      <c r="A3859" s="40"/>
      <c r="B3859" s="274" t="s">
        <v>347</v>
      </c>
      <c r="C3859" s="296" t="s">
        <v>3502</v>
      </c>
      <c r="D3859" s="274" t="s">
        <v>1464</v>
      </c>
      <c r="E3859" s="274" t="s">
        <v>3503</v>
      </c>
      <c r="F3859" s="404" t="s">
        <v>348</v>
      </c>
      <c r="G3859" s="404"/>
      <c r="H3859" s="295" t="s">
        <v>44</v>
      </c>
      <c r="I3859" s="298">
        <v>0.33</v>
      </c>
      <c r="J3859" s="298">
        <v>0</v>
      </c>
      <c r="K3859" s="297">
        <v>23.59</v>
      </c>
      <c r="L3859" s="297">
        <v>7.78</v>
      </c>
      <c r="O3859" s="40"/>
      <c r="P3859" s="40"/>
      <c r="Q3859" s="40"/>
      <c r="R3859" s="40"/>
      <c r="S3859" s="40"/>
      <c r="T3859" s="40"/>
      <c r="U3859" s="40"/>
      <c r="V3859" s="40"/>
      <c r="W3859" s="40"/>
      <c r="X3859" s="40"/>
      <c r="Y3859" s="40"/>
    </row>
    <row r="3860" spans="1:25" ht="15" customHeight="1" x14ac:dyDescent="0.2">
      <c r="A3860" s="40"/>
      <c r="B3860" s="274" t="s">
        <v>347</v>
      </c>
      <c r="C3860" s="296" t="s">
        <v>3500</v>
      </c>
      <c r="D3860" s="274" t="s">
        <v>1464</v>
      </c>
      <c r="E3860" s="274" t="s">
        <v>3501</v>
      </c>
      <c r="F3860" s="404" t="s">
        <v>348</v>
      </c>
      <c r="G3860" s="404"/>
      <c r="H3860" s="295" t="s">
        <v>44</v>
      </c>
      <c r="I3860" s="298">
        <v>0.33</v>
      </c>
      <c r="J3860" s="298">
        <v>0</v>
      </c>
      <c r="K3860" s="297">
        <v>61.76</v>
      </c>
      <c r="L3860" s="297">
        <v>20.38</v>
      </c>
      <c r="O3860" s="40"/>
      <c r="P3860" s="40"/>
      <c r="Q3860" s="40"/>
      <c r="R3860" s="40"/>
      <c r="S3860" s="40"/>
      <c r="T3860" s="40"/>
      <c r="U3860" s="40"/>
      <c r="V3860" s="40"/>
      <c r="W3860" s="40"/>
      <c r="X3860" s="40"/>
      <c r="Y3860" s="40"/>
    </row>
    <row r="3861" spans="1:25" ht="15" customHeight="1" x14ac:dyDescent="0.2">
      <c r="A3861" s="40"/>
      <c r="B3861" s="274" t="s">
        <v>347</v>
      </c>
      <c r="C3861" s="296" t="s">
        <v>1683</v>
      </c>
      <c r="D3861" s="274" t="s">
        <v>1464</v>
      </c>
      <c r="E3861" s="274" t="s">
        <v>2523</v>
      </c>
      <c r="F3861" s="404" t="s">
        <v>586</v>
      </c>
      <c r="G3861" s="404"/>
      <c r="H3861" s="295" t="s">
        <v>325</v>
      </c>
      <c r="I3861" s="298">
        <v>1</v>
      </c>
      <c r="J3861" s="298">
        <v>3</v>
      </c>
      <c r="K3861" s="297">
        <v>20.190000000000001</v>
      </c>
      <c r="L3861" s="297">
        <v>20.79</v>
      </c>
      <c r="O3861" s="40"/>
      <c r="P3861" s="40"/>
      <c r="Q3861" s="40"/>
      <c r="R3861" s="40"/>
      <c r="S3861" s="40"/>
      <c r="T3861" s="40"/>
      <c r="U3861" s="40"/>
      <c r="V3861" s="40"/>
      <c r="W3861" s="40"/>
      <c r="X3861" s="40"/>
      <c r="Y3861" s="40"/>
    </row>
    <row r="3862" spans="1:25" ht="15" customHeight="1" x14ac:dyDescent="0.2">
      <c r="A3862" s="40"/>
      <c r="B3862" s="275"/>
      <c r="C3862" s="275"/>
      <c r="D3862" s="275"/>
      <c r="E3862" s="275"/>
      <c r="F3862" s="275"/>
      <c r="G3862" s="275" t="s">
        <v>331</v>
      </c>
      <c r="H3862" s="302">
        <v>49.54</v>
      </c>
      <c r="I3862" s="275" t="s">
        <v>332</v>
      </c>
      <c r="J3862" s="302">
        <v>0</v>
      </c>
      <c r="K3862" s="275" t="s">
        <v>333</v>
      </c>
      <c r="L3862" s="302">
        <v>49.54</v>
      </c>
      <c r="O3862" s="40"/>
      <c r="P3862" s="40"/>
      <c r="Q3862" s="40"/>
      <c r="R3862" s="40"/>
      <c r="S3862" s="40"/>
      <c r="T3862" s="40"/>
      <c r="U3862" s="40"/>
      <c r="V3862" s="40"/>
      <c r="W3862" s="40"/>
      <c r="X3862" s="40"/>
      <c r="Y3862" s="40"/>
    </row>
    <row r="3863" spans="1:25" ht="15" customHeight="1" thickBot="1" x14ac:dyDescent="0.25">
      <c r="A3863" s="40"/>
      <c r="B3863" s="275"/>
      <c r="C3863" s="275"/>
      <c r="D3863" s="275"/>
      <c r="E3863" s="275"/>
      <c r="F3863" s="275"/>
      <c r="G3863" s="275" t="s">
        <v>334</v>
      </c>
      <c r="H3863" s="302">
        <v>16.16</v>
      </c>
      <c r="I3863" s="409"/>
      <c r="J3863" s="409" t="s">
        <v>335</v>
      </c>
      <c r="K3863" s="275"/>
      <c r="L3863" s="302">
        <v>93.86</v>
      </c>
      <c r="O3863" s="40"/>
      <c r="P3863" s="40"/>
      <c r="Q3863" s="40"/>
      <c r="R3863" s="40"/>
      <c r="S3863" s="40"/>
      <c r="T3863" s="40"/>
      <c r="U3863" s="40"/>
      <c r="V3863" s="40"/>
      <c r="W3863" s="40"/>
      <c r="X3863" s="40"/>
      <c r="Y3863" s="40"/>
    </row>
    <row r="3864" spans="1:25" ht="15" customHeight="1" thickTop="1" x14ac:dyDescent="0.2">
      <c r="A3864" s="40"/>
      <c r="B3864" s="289"/>
      <c r="C3864" s="289"/>
      <c r="D3864" s="289"/>
      <c r="E3864" s="289"/>
      <c r="F3864" s="289"/>
      <c r="G3864" s="289"/>
      <c r="H3864" s="289"/>
      <c r="I3864" s="289"/>
      <c r="J3864" s="289"/>
      <c r="K3864" s="289"/>
      <c r="L3864" s="289"/>
      <c r="O3864" s="40"/>
      <c r="P3864" s="40"/>
      <c r="Q3864" s="40"/>
      <c r="R3864" s="40"/>
      <c r="S3864" s="40"/>
      <c r="T3864" s="40"/>
      <c r="U3864" s="40"/>
      <c r="V3864" s="40"/>
      <c r="W3864" s="40"/>
      <c r="X3864" s="40"/>
      <c r="Y3864" s="40"/>
    </row>
    <row r="3865" spans="1:25" ht="15" customHeight="1" x14ac:dyDescent="0.2">
      <c r="A3865" s="40"/>
      <c r="B3865" s="276" t="s">
        <v>2928</v>
      </c>
      <c r="C3865" s="277" t="s">
        <v>28</v>
      </c>
      <c r="D3865" s="276" t="s">
        <v>29</v>
      </c>
      <c r="E3865" s="276" t="s">
        <v>30</v>
      </c>
      <c r="F3865" s="405" t="s">
        <v>318</v>
      </c>
      <c r="G3865" s="405"/>
      <c r="H3865" s="284" t="s">
        <v>31</v>
      </c>
      <c r="I3865" s="277" t="s">
        <v>32</v>
      </c>
      <c r="J3865" s="277" t="s">
        <v>33</v>
      </c>
      <c r="K3865" s="277" t="s">
        <v>35</v>
      </c>
      <c r="L3865" s="281"/>
      <c r="O3865" s="40"/>
      <c r="P3865" s="40"/>
      <c r="Q3865" s="40"/>
      <c r="R3865" s="40"/>
      <c r="S3865" s="40"/>
      <c r="T3865" s="40"/>
      <c r="U3865" s="40"/>
      <c r="V3865" s="40"/>
      <c r="W3865" s="40"/>
      <c r="X3865" s="40"/>
      <c r="Y3865" s="40"/>
    </row>
    <row r="3866" spans="1:25" ht="15" customHeight="1" x14ac:dyDescent="0.2">
      <c r="A3866" s="40"/>
      <c r="B3866" s="273" t="s">
        <v>319</v>
      </c>
      <c r="C3866" s="286" t="s">
        <v>3231</v>
      </c>
      <c r="D3866" s="273" t="s">
        <v>143</v>
      </c>
      <c r="E3866" s="273" t="s">
        <v>3344</v>
      </c>
      <c r="F3866" s="403" t="s">
        <v>1869</v>
      </c>
      <c r="G3866" s="403"/>
      <c r="H3866" s="285" t="s">
        <v>165</v>
      </c>
      <c r="I3866" s="288">
        <v>1</v>
      </c>
      <c r="J3866" s="287">
        <v>24.69</v>
      </c>
      <c r="K3866" s="287">
        <v>24.69</v>
      </c>
      <c r="L3866" s="281"/>
      <c r="O3866" s="40"/>
      <c r="P3866" s="40"/>
      <c r="Q3866" s="40"/>
      <c r="R3866" s="40"/>
      <c r="S3866" s="40"/>
      <c r="T3866" s="40"/>
      <c r="U3866" s="40"/>
      <c r="V3866" s="40"/>
      <c r="W3866" s="40"/>
      <c r="X3866" s="40"/>
      <c r="Y3866" s="40"/>
    </row>
    <row r="3867" spans="1:25" ht="15" customHeight="1" x14ac:dyDescent="0.2">
      <c r="A3867" s="40"/>
      <c r="B3867" s="276" t="s">
        <v>27</v>
      </c>
      <c r="C3867" s="277" t="s">
        <v>28</v>
      </c>
      <c r="D3867" s="276" t="s">
        <v>29</v>
      </c>
      <c r="E3867" s="276" t="s">
        <v>30</v>
      </c>
      <c r="F3867" s="405" t="s">
        <v>318</v>
      </c>
      <c r="G3867" s="406"/>
      <c r="H3867" s="284" t="s">
        <v>31</v>
      </c>
      <c r="I3867" s="277" t="s">
        <v>32</v>
      </c>
      <c r="J3867" s="277" t="s">
        <v>33</v>
      </c>
      <c r="K3867" s="277" t="s">
        <v>35</v>
      </c>
      <c r="L3867" s="281"/>
      <c r="O3867" s="40"/>
      <c r="P3867" s="40"/>
      <c r="Q3867" s="40"/>
      <c r="R3867" s="40"/>
      <c r="S3867" s="40"/>
      <c r="T3867" s="40"/>
      <c r="U3867" s="40"/>
      <c r="V3867" s="40"/>
      <c r="W3867" s="40"/>
      <c r="X3867" s="40"/>
      <c r="Y3867" s="40"/>
    </row>
    <row r="3868" spans="1:25" ht="15" customHeight="1" x14ac:dyDescent="0.2">
      <c r="A3868" s="40"/>
      <c r="B3868" s="274" t="s">
        <v>347</v>
      </c>
      <c r="C3868" s="296" t="s">
        <v>3615</v>
      </c>
      <c r="D3868" s="274" t="s">
        <v>143</v>
      </c>
      <c r="E3868" s="274" t="s">
        <v>2418</v>
      </c>
      <c r="F3868" s="404" t="s">
        <v>586</v>
      </c>
      <c r="G3868" s="404"/>
      <c r="H3868" s="295" t="s">
        <v>578</v>
      </c>
      <c r="I3868" s="298">
        <v>0.2</v>
      </c>
      <c r="J3868" s="297" t="s">
        <v>2419</v>
      </c>
      <c r="K3868" s="280" t="s">
        <v>2602</v>
      </c>
      <c r="L3868" s="281"/>
      <c r="O3868" s="40"/>
      <c r="P3868" s="40"/>
      <c r="Q3868" s="40"/>
      <c r="R3868" s="40"/>
      <c r="S3868" s="40"/>
      <c r="T3868" s="40"/>
      <c r="U3868" s="40"/>
      <c r="V3868" s="40"/>
      <c r="W3868" s="40"/>
      <c r="X3868" s="40"/>
      <c r="Y3868" s="40"/>
    </row>
    <row r="3869" spans="1:25" ht="15" customHeight="1" x14ac:dyDescent="0.2">
      <c r="A3869" s="40"/>
      <c r="B3869" s="274" t="s">
        <v>347</v>
      </c>
      <c r="C3869" s="296" t="s">
        <v>4040</v>
      </c>
      <c r="D3869" s="274" t="s">
        <v>143</v>
      </c>
      <c r="E3869" s="274" t="s">
        <v>2566</v>
      </c>
      <c r="F3869" s="404" t="s">
        <v>586</v>
      </c>
      <c r="G3869" s="404"/>
      <c r="H3869" s="295" t="s">
        <v>578</v>
      </c>
      <c r="I3869" s="298">
        <v>0.2</v>
      </c>
      <c r="J3869" s="297" t="s">
        <v>3640</v>
      </c>
      <c r="K3869" s="280" t="s">
        <v>3830</v>
      </c>
      <c r="L3869" s="281"/>
      <c r="O3869" s="40"/>
      <c r="P3869" s="40"/>
      <c r="Q3869" s="40"/>
      <c r="R3869" s="40"/>
      <c r="S3869" s="40"/>
      <c r="T3869" s="40"/>
      <c r="U3869" s="40"/>
      <c r="V3869" s="40"/>
      <c r="W3869" s="40"/>
      <c r="X3869" s="40"/>
      <c r="Y3869" s="40"/>
    </row>
    <row r="3870" spans="1:25" ht="15" customHeight="1" x14ac:dyDescent="0.2">
      <c r="A3870" s="40"/>
      <c r="B3870" s="278" t="s">
        <v>319</v>
      </c>
      <c r="C3870" s="291" t="s">
        <v>681</v>
      </c>
      <c r="D3870" s="278" t="s">
        <v>143</v>
      </c>
      <c r="E3870" s="278" t="s">
        <v>682</v>
      </c>
      <c r="F3870" s="407" t="s">
        <v>577</v>
      </c>
      <c r="G3870" s="407"/>
      <c r="H3870" s="290" t="s">
        <v>578</v>
      </c>
      <c r="I3870" s="294">
        <v>0.2</v>
      </c>
      <c r="J3870" s="292" t="s">
        <v>2131</v>
      </c>
      <c r="K3870" s="293" t="s">
        <v>2551</v>
      </c>
      <c r="L3870" s="178"/>
      <c r="O3870" s="40"/>
      <c r="P3870" s="40"/>
      <c r="Q3870" s="40"/>
      <c r="R3870" s="40"/>
      <c r="S3870" s="40"/>
      <c r="T3870" s="40"/>
      <c r="U3870" s="40"/>
      <c r="V3870" s="40"/>
      <c r="W3870" s="40"/>
      <c r="X3870" s="40"/>
      <c r="Y3870" s="40"/>
    </row>
    <row r="3871" spans="1:25" ht="15" customHeight="1" x14ac:dyDescent="0.2">
      <c r="A3871" s="40"/>
      <c r="B3871" s="274" t="s">
        <v>347</v>
      </c>
      <c r="C3871" s="296" t="s">
        <v>4082</v>
      </c>
      <c r="D3871" s="274" t="s">
        <v>143</v>
      </c>
      <c r="E3871" s="274" t="s">
        <v>3344</v>
      </c>
      <c r="F3871" s="404" t="s">
        <v>348</v>
      </c>
      <c r="G3871" s="404"/>
      <c r="H3871" s="295" t="s">
        <v>165</v>
      </c>
      <c r="I3871" s="298">
        <v>1</v>
      </c>
      <c r="J3871" s="297" t="s">
        <v>4083</v>
      </c>
      <c r="K3871" s="280" t="s">
        <v>4083</v>
      </c>
      <c r="L3871" s="185"/>
      <c r="O3871" s="40"/>
      <c r="P3871" s="40"/>
      <c r="Q3871" s="40"/>
      <c r="R3871" s="40"/>
      <c r="S3871" s="40"/>
      <c r="T3871" s="40"/>
      <c r="U3871" s="40"/>
      <c r="V3871" s="40"/>
      <c r="W3871" s="40"/>
      <c r="X3871" s="40"/>
      <c r="Y3871" s="40"/>
    </row>
    <row r="3872" spans="1:25" ht="15" customHeight="1" x14ac:dyDescent="0.2">
      <c r="A3872" s="40"/>
      <c r="B3872" s="278" t="s">
        <v>319</v>
      </c>
      <c r="C3872" s="291" t="s">
        <v>575</v>
      </c>
      <c r="D3872" s="278" t="s">
        <v>143</v>
      </c>
      <c r="E3872" s="278" t="s">
        <v>576</v>
      </c>
      <c r="F3872" s="407" t="s">
        <v>577</v>
      </c>
      <c r="G3872" s="407"/>
      <c r="H3872" s="290" t="s">
        <v>578</v>
      </c>
      <c r="I3872" s="294">
        <v>0.2</v>
      </c>
      <c r="J3872" s="292" t="s">
        <v>3684</v>
      </c>
      <c r="K3872" s="293" t="s">
        <v>3826</v>
      </c>
      <c r="L3872" s="185"/>
      <c r="O3872" s="40"/>
      <c r="P3872" s="40"/>
      <c r="Q3872" s="40"/>
      <c r="R3872" s="40"/>
      <c r="S3872" s="40"/>
      <c r="T3872" s="40"/>
      <c r="U3872" s="40"/>
      <c r="V3872" s="40"/>
      <c r="W3872" s="40"/>
      <c r="X3872" s="40"/>
      <c r="Y3872" s="40"/>
    </row>
    <row r="3873" spans="1:25" ht="15" customHeight="1" x14ac:dyDescent="0.2">
      <c r="A3873" s="40"/>
      <c r="B3873" s="408" t="s">
        <v>2416</v>
      </c>
      <c r="C3873" s="406"/>
      <c r="D3873" s="406"/>
      <c r="E3873" s="406"/>
      <c r="F3873" s="406"/>
      <c r="G3873" s="406"/>
      <c r="H3873" s="406"/>
      <c r="I3873" s="406"/>
      <c r="J3873" s="406"/>
      <c r="K3873" s="406"/>
      <c r="L3873" s="185"/>
      <c r="O3873" s="40"/>
      <c r="P3873" s="40"/>
      <c r="Q3873" s="40"/>
      <c r="R3873" s="40"/>
      <c r="S3873" s="40"/>
      <c r="T3873" s="40"/>
      <c r="U3873" s="40"/>
      <c r="V3873" s="40"/>
      <c r="W3873" s="40"/>
      <c r="X3873" s="40"/>
      <c r="Y3873" s="40"/>
    </row>
    <row r="3874" spans="1:25" ht="15" customHeight="1" x14ac:dyDescent="0.2">
      <c r="A3874" s="40"/>
      <c r="B3874" s="276" t="s">
        <v>27</v>
      </c>
      <c r="C3874" s="277" t="s">
        <v>28</v>
      </c>
      <c r="D3874" s="276" t="s">
        <v>29</v>
      </c>
      <c r="E3874" s="276" t="s">
        <v>30</v>
      </c>
      <c r="F3874" s="405" t="s">
        <v>318</v>
      </c>
      <c r="G3874" s="406"/>
      <c r="H3874" s="284" t="s">
        <v>31</v>
      </c>
      <c r="I3874" s="277" t="s">
        <v>32</v>
      </c>
      <c r="J3874" s="277" t="s">
        <v>33</v>
      </c>
      <c r="K3874" s="277" t="s">
        <v>35</v>
      </c>
      <c r="L3874" s="183"/>
      <c r="O3874" s="40"/>
      <c r="P3874" s="40"/>
      <c r="Q3874" s="40"/>
      <c r="R3874" s="40"/>
      <c r="S3874" s="40"/>
      <c r="T3874" s="40"/>
      <c r="U3874" s="40"/>
      <c r="V3874" s="40"/>
      <c r="W3874" s="40"/>
      <c r="X3874" s="40"/>
      <c r="Y3874" s="40"/>
    </row>
    <row r="3875" spans="1:25" ht="15" customHeight="1" thickBot="1" x14ac:dyDescent="0.25">
      <c r="A3875" s="40"/>
      <c r="B3875" s="274" t="s">
        <v>347</v>
      </c>
      <c r="C3875" s="296" t="s">
        <v>3634</v>
      </c>
      <c r="D3875" s="274" t="s">
        <v>143</v>
      </c>
      <c r="E3875" s="274" t="s">
        <v>1168</v>
      </c>
      <c r="F3875" s="404" t="s">
        <v>348</v>
      </c>
      <c r="G3875" s="404"/>
      <c r="H3875" s="295" t="s">
        <v>165</v>
      </c>
      <c r="I3875" s="298">
        <v>1.8E-3</v>
      </c>
      <c r="J3875" s="297" t="s">
        <v>2138</v>
      </c>
      <c r="K3875" s="280" t="s">
        <v>2117</v>
      </c>
      <c r="L3875" s="183"/>
      <c r="O3875" s="40"/>
      <c r="P3875" s="40"/>
      <c r="Q3875" s="40"/>
      <c r="R3875" s="40"/>
      <c r="S3875" s="40"/>
      <c r="T3875" s="40"/>
      <c r="U3875" s="40"/>
      <c r="V3875" s="40"/>
      <c r="W3875" s="40"/>
      <c r="X3875" s="40"/>
      <c r="Y3875" s="40"/>
    </row>
    <row r="3876" spans="1:25" ht="15" customHeight="1" thickTop="1" x14ac:dyDescent="0.2">
      <c r="A3876" s="40"/>
      <c r="B3876" s="274" t="s">
        <v>347</v>
      </c>
      <c r="C3876" s="296" t="s">
        <v>3645</v>
      </c>
      <c r="D3876" s="274" t="s">
        <v>143</v>
      </c>
      <c r="E3876" s="274" t="s">
        <v>1161</v>
      </c>
      <c r="F3876" s="404" t="s">
        <v>348</v>
      </c>
      <c r="G3876" s="404"/>
      <c r="H3876" s="295" t="s">
        <v>165</v>
      </c>
      <c r="I3876" s="298">
        <v>3.1899999999999998E-2</v>
      </c>
      <c r="J3876" s="297" t="s">
        <v>2143</v>
      </c>
      <c r="K3876" s="280" t="s">
        <v>2195</v>
      </c>
      <c r="L3876" s="184"/>
      <c r="O3876" s="40"/>
      <c r="P3876" s="40"/>
      <c r="Q3876" s="40"/>
      <c r="R3876" s="40"/>
      <c r="S3876" s="40"/>
      <c r="T3876" s="40"/>
      <c r="U3876" s="40"/>
      <c r="V3876" s="40"/>
      <c r="W3876" s="40"/>
      <c r="X3876" s="40"/>
      <c r="Y3876" s="40"/>
    </row>
    <row r="3877" spans="1:25" ht="15" customHeight="1" x14ac:dyDescent="0.2">
      <c r="A3877" s="40"/>
      <c r="B3877" s="274" t="s">
        <v>347</v>
      </c>
      <c r="C3877" s="296" t="s">
        <v>3594</v>
      </c>
      <c r="D3877" s="274" t="s">
        <v>143</v>
      </c>
      <c r="E3877" s="274" t="s">
        <v>1171</v>
      </c>
      <c r="F3877" s="404" t="s">
        <v>348</v>
      </c>
      <c r="G3877" s="404"/>
      <c r="H3877" s="295" t="s">
        <v>165</v>
      </c>
      <c r="I3877" s="298">
        <v>4.0000000000000003E-5</v>
      </c>
      <c r="J3877" s="297" t="s">
        <v>2139</v>
      </c>
      <c r="K3877" s="280" t="s">
        <v>2117</v>
      </c>
      <c r="O3877" s="40"/>
      <c r="P3877" s="40"/>
      <c r="Q3877" s="40"/>
      <c r="R3877" s="40"/>
      <c r="S3877" s="40"/>
      <c r="T3877" s="40"/>
      <c r="U3877" s="40"/>
      <c r="V3877" s="40"/>
      <c r="W3877" s="40"/>
      <c r="X3877" s="40"/>
      <c r="Y3877" s="40"/>
    </row>
    <row r="3878" spans="1:25" ht="15" customHeight="1" x14ac:dyDescent="0.2">
      <c r="A3878" s="40"/>
      <c r="B3878" s="274" t="s">
        <v>347</v>
      </c>
      <c r="C3878" s="296" t="s">
        <v>3596</v>
      </c>
      <c r="D3878" s="274" t="s">
        <v>143</v>
      </c>
      <c r="E3878" s="274" t="s">
        <v>2437</v>
      </c>
      <c r="F3878" s="404" t="s">
        <v>348</v>
      </c>
      <c r="G3878" s="404"/>
      <c r="H3878" s="295" t="s">
        <v>165</v>
      </c>
      <c r="I3878" s="298">
        <v>2.4000000000000001E-4</v>
      </c>
      <c r="J3878" s="297" t="s">
        <v>3597</v>
      </c>
      <c r="K3878" s="280" t="s">
        <v>2117</v>
      </c>
      <c r="O3878" s="40"/>
      <c r="P3878" s="40"/>
      <c r="Q3878" s="40"/>
      <c r="R3878" s="40"/>
      <c r="S3878" s="40"/>
      <c r="T3878" s="40"/>
      <c r="U3878" s="40"/>
      <c r="V3878" s="40"/>
      <c r="W3878" s="40"/>
      <c r="X3878" s="40"/>
      <c r="Y3878" s="40"/>
    </row>
    <row r="3879" spans="1:25" ht="15" customHeight="1" x14ac:dyDescent="0.2">
      <c r="A3879" s="40"/>
      <c r="B3879" s="274" t="s">
        <v>347</v>
      </c>
      <c r="C3879" s="296" t="s">
        <v>4043</v>
      </c>
      <c r="D3879" s="274" t="s">
        <v>143</v>
      </c>
      <c r="E3879" s="274" t="s">
        <v>1173</v>
      </c>
      <c r="F3879" s="404" t="s">
        <v>348</v>
      </c>
      <c r="G3879" s="404"/>
      <c r="H3879" s="295" t="s">
        <v>165</v>
      </c>
      <c r="I3879" s="298">
        <v>4.0000000000000003E-5</v>
      </c>
      <c r="J3879" s="297" t="s">
        <v>2167</v>
      </c>
      <c r="K3879" s="280" t="s">
        <v>2117</v>
      </c>
      <c r="O3879" s="40"/>
      <c r="P3879" s="40"/>
      <c r="Q3879" s="40"/>
      <c r="R3879" s="40"/>
      <c r="S3879" s="40"/>
      <c r="T3879" s="40"/>
      <c r="U3879" s="40"/>
      <c r="V3879" s="40"/>
      <c r="W3879" s="40"/>
      <c r="X3879" s="40"/>
      <c r="Y3879" s="40"/>
    </row>
    <row r="3880" spans="1:25" ht="15" customHeight="1" x14ac:dyDescent="0.2">
      <c r="A3880" s="40"/>
      <c r="B3880" s="274" t="s">
        <v>347</v>
      </c>
      <c r="C3880" s="296" t="s">
        <v>3615</v>
      </c>
      <c r="D3880" s="274" t="s">
        <v>143</v>
      </c>
      <c r="E3880" s="274" t="s">
        <v>2418</v>
      </c>
      <c r="F3880" s="404" t="s">
        <v>586</v>
      </c>
      <c r="G3880" s="404"/>
      <c r="H3880" s="295" t="s">
        <v>578</v>
      </c>
      <c r="I3880" s="298">
        <v>0.2</v>
      </c>
      <c r="J3880" s="297" t="s">
        <v>2419</v>
      </c>
      <c r="K3880" s="280" t="s">
        <v>2602</v>
      </c>
      <c r="O3880" s="40"/>
      <c r="P3880" s="40"/>
      <c r="Q3880" s="40"/>
      <c r="R3880" s="40"/>
      <c r="S3880" s="40"/>
      <c r="T3880" s="40"/>
      <c r="U3880" s="40"/>
      <c r="V3880" s="40"/>
      <c r="W3880" s="40"/>
      <c r="X3880" s="40"/>
      <c r="Y3880" s="40"/>
    </row>
    <row r="3881" spans="1:25" ht="15" customHeight="1" x14ac:dyDescent="0.2">
      <c r="A3881" s="40"/>
      <c r="B3881" s="274" t="s">
        <v>347</v>
      </c>
      <c r="C3881" s="296" t="s">
        <v>3598</v>
      </c>
      <c r="D3881" s="274" t="s">
        <v>143</v>
      </c>
      <c r="E3881" s="274" t="s">
        <v>1159</v>
      </c>
      <c r="F3881" s="404" t="s">
        <v>348</v>
      </c>
      <c r="G3881" s="404"/>
      <c r="H3881" s="295" t="s">
        <v>165</v>
      </c>
      <c r="I3881" s="298">
        <v>5.9999999999999995E-4</v>
      </c>
      <c r="J3881" s="297" t="s">
        <v>3599</v>
      </c>
      <c r="K3881" s="280" t="s">
        <v>2560</v>
      </c>
      <c r="O3881" s="40"/>
      <c r="P3881" s="40"/>
      <c r="Q3881" s="40"/>
      <c r="R3881" s="40"/>
      <c r="S3881" s="40"/>
      <c r="T3881" s="40"/>
      <c r="U3881" s="40"/>
      <c r="V3881" s="40"/>
      <c r="W3881" s="40"/>
      <c r="X3881" s="40"/>
      <c r="Y3881" s="40"/>
    </row>
    <row r="3882" spans="1:25" ht="15" customHeight="1" x14ac:dyDescent="0.2">
      <c r="A3882" s="40"/>
      <c r="B3882" s="274" t="s">
        <v>347</v>
      </c>
      <c r="C3882" s="296" t="s">
        <v>4040</v>
      </c>
      <c r="D3882" s="274" t="s">
        <v>143</v>
      </c>
      <c r="E3882" s="274" t="s">
        <v>2566</v>
      </c>
      <c r="F3882" s="404" t="s">
        <v>586</v>
      </c>
      <c r="G3882" s="404"/>
      <c r="H3882" s="295" t="s">
        <v>578</v>
      </c>
      <c r="I3882" s="298">
        <v>0.2</v>
      </c>
      <c r="J3882" s="297" t="s">
        <v>3640</v>
      </c>
      <c r="K3882" s="280" t="s">
        <v>3830</v>
      </c>
      <c r="O3882" s="40"/>
      <c r="P3882" s="40"/>
      <c r="Q3882" s="40"/>
      <c r="R3882" s="40"/>
      <c r="S3882" s="40"/>
      <c r="T3882" s="40"/>
      <c r="U3882" s="40"/>
      <c r="V3882" s="40"/>
      <c r="W3882" s="40"/>
      <c r="X3882" s="40"/>
      <c r="Y3882" s="40"/>
    </row>
    <row r="3883" spans="1:25" ht="15" customHeight="1" x14ac:dyDescent="0.2">
      <c r="A3883" s="40"/>
      <c r="B3883" s="274" t="s">
        <v>347</v>
      </c>
      <c r="C3883" s="296" t="s">
        <v>3646</v>
      </c>
      <c r="D3883" s="274" t="s">
        <v>143</v>
      </c>
      <c r="E3883" s="274" t="s">
        <v>3647</v>
      </c>
      <c r="F3883" s="404" t="s">
        <v>348</v>
      </c>
      <c r="G3883" s="404"/>
      <c r="H3883" s="295" t="s">
        <v>1160</v>
      </c>
      <c r="I3883" s="298">
        <v>3.2000000000000003E-4</v>
      </c>
      <c r="J3883" s="297" t="s">
        <v>3648</v>
      </c>
      <c r="K3883" s="280" t="s">
        <v>2117</v>
      </c>
      <c r="O3883" s="40"/>
      <c r="P3883" s="40"/>
      <c r="Q3883" s="40"/>
      <c r="R3883" s="40"/>
      <c r="S3883" s="40"/>
      <c r="T3883" s="40"/>
      <c r="U3883" s="40"/>
      <c r="V3883" s="40"/>
      <c r="W3883" s="40"/>
      <c r="X3883" s="40"/>
      <c r="Y3883" s="40"/>
    </row>
    <row r="3884" spans="1:25" ht="15" customHeight="1" x14ac:dyDescent="0.2">
      <c r="A3884" s="40"/>
      <c r="B3884" s="274" t="s">
        <v>347</v>
      </c>
      <c r="C3884" s="296" t="s">
        <v>4044</v>
      </c>
      <c r="D3884" s="274" t="s">
        <v>143</v>
      </c>
      <c r="E3884" s="274" t="s">
        <v>1174</v>
      </c>
      <c r="F3884" s="404" t="s">
        <v>348</v>
      </c>
      <c r="G3884" s="404"/>
      <c r="H3884" s="295" t="s">
        <v>165</v>
      </c>
      <c r="I3884" s="298">
        <v>4.0000000000000003E-5</v>
      </c>
      <c r="J3884" s="297" t="s">
        <v>2122</v>
      </c>
      <c r="K3884" s="280" t="s">
        <v>2117</v>
      </c>
      <c r="O3884" s="40"/>
      <c r="P3884" s="40"/>
      <c r="Q3884" s="40"/>
      <c r="R3884" s="40"/>
      <c r="S3884" s="40"/>
      <c r="T3884" s="40"/>
      <c r="U3884" s="40"/>
      <c r="V3884" s="40"/>
      <c r="W3884" s="40"/>
      <c r="X3884" s="40"/>
      <c r="Y3884" s="40"/>
    </row>
    <row r="3885" spans="1:25" ht="15" customHeight="1" x14ac:dyDescent="0.2">
      <c r="A3885" s="40"/>
      <c r="B3885" s="274" t="s">
        <v>347</v>
      </c>
      <c r="C3885" s="296" t="s">
        <v>3631</v>
      </c>
      <c r="D3885" s="274" t="s">
        <v>143</v>
      </c>
      <c r="E3885" s="274" t="s">
        <v>2435</v>
      </c>
      <c r="F3885" s="404" t="s">
        <v>348</v>
      </c>
      <c r="G3885" s="404"/>
      <c r="H3885" s="295" t="s">
        <v>165</v>
      </c>
      <c r="I3885" s="298">
        <v>4.0000000000000003E-5</v>
      </c>
      <c r="J3885" s="297" t="s">
        <v>2122</v>
      </c>
      <c r="K3885" s="280" t="s">
        <v>2117</v>
      </c>
      <c r="O3885" s="40"/>
      <c r="P3885" s="40"/>
      <c r="Q3885" s="40"/>
      <c r="R3885" s="40"/>
      <c r="S3885" s="40"/>
      <c r="T3885" s="40"/>
      <c r="U3885" s="40"/>
      <c r="V3885" s="40"/>
      <c r="W3885" s="40"/>
      <c r="X3885" s="40"/>
      <c r="Y3885" s="40"/>
    </row>
    <row r="3886" spans="1:25" ht="15" customHeight="1" x14ac:dyDescent="0.2">
      <c r="A3886" s="40"/>
      <c r="B3886" s="274" t="s">
        <v>347</v>
      </c>
      <c r="C3886" s="296" t="s">
        <v>3626</v>
      </c>
      <c r="D3886" s="274" t="s">
        <v>143</v>
      </c>
      <c r="E3886" s="274" t="s">
        <v>2434</v>
      </c>
      <c r="F3886" s="404" t="s">
        <v>348</v>
      </c>
      <c r="G3886" s="404"/>
      <c r="H3886" s="295" t="s">
        <v>2433</v>
      </c>
      <c r="I3886" s="298">
        <v>9.2000000000000003E-4</v>
      </c>
      <c r="J3886" s="297" t="s">
        <v>3627</v>
      </c>
      <c r="K3886" s="280" t="s">
        <v>2135</v>
      </c>
      <c r="O3886" s="40"/>
      <c r="P3886" s="40"/>
      <c r="Q3886" s="40"/>
      <c r="R3886" s="40"/>
      <c r="S3886" s="40"/>
      <c r="T3886" s="40"/>
      <c r="U3886" s="40"/>
      <c r="V3886" s="40"/>
      <c r="W3886" s="40"/>
      <c r="X3886" s="40"/>
      <c r="Y3886" s="40"/>
    </row>
    <row r="3887" spans="1:25" ht="15" customHeight="1" x14ac:dyDescent="0.2">
      <c r="A3887" s="40"/>
      <c r="B3887" s="274" t="s">
        <v>347</v>
      </c>
      <c r="C3887" s="296" t="s">
        <v>3587</v>
      </c>
      <c r="D3887" s="274" t="s">
        <v>143</v>
      </c>
      <c r="E3887" s="274" t="s">
        <v>2436</v>
      </c>
      <c r="F3887" s="404" t="s">
        <v>348</v>
      </c>
      <c r="G3887" s="404"/>
      <c r="H3887" s="295" t="s">
        <v>165</v>
      </c>
      <c r="I3887" s="298">
        <v>8.0000000000000007E-5</v>
      </c>
      <c r="J3887" s="297" t="s">
        <v>3588</v>
      </c>
      <c r="K3887" s="280" t="s">
        <v>2117</v>
      </c>
      <c r="O3887" s="40"/>
      <c r="P3887" s="40"/>
      <c r="Q3887" s="40"/>
      <c r="R3887" s="40"/>
      <c r="S3887" s="40"/>
      <c r="T3887" s="40"/>
      <c r="U3887" s="40"/>
      <c r="V3887" s="40"/>
      <c r="W3887" s="40"/>
      <c r="X3887" s="40"/>
      <c r="Y3887" s="40"/>
    </row>
    <row r="3888" spans="1:25" ht="15" customHeight="1" x14ac:dyDescent="0.2">
      <c r="A3888" s="40"/>
      <c r="B3888" s="274" t="s">
        <v>347</v>
      </c>
      <c r="C3888" s="296" t="s">
        <v>3604</v>
      </c>
      <c r="D3888" s="274" t="s">
        <v>143</v>
      </c>
      <c r="E3888" s="274" t="s">
        <v>1164</v>
      </c>
      <c r="F3888" s="404" t="s">
        <v>809</v>
      </c>
      <c r="G3888" s="404"/>
      <c r="H3888" s="295" t="s">
        <v>165</v>
      </c>
      <c r="I3888" s="298">
        <v>1.8E-3</v>
      </c>
      <c r="J3888" s="297" t="s">
        <v>2145</v>
      </c>
      <c r="K3888" s="280" t="s">
        <v>2144</v>
      </c>
      <c r="O3888" s="40"/>
      <c r="P3888" s="40"/>
      <c r="Q3888" s="40"/>
      <c r="R3888" s="40"/>
      <c r="S3888" s="40"/>
      <c r="T3888" s="40"/>
      <c r="U3888" s="40"/>
      <c r="V3888" s="40"/>
      <c r="W3888" s="40"/>
      <c r="X3888" s="40"/>
      <c r="Y3888" s="40"/>
    </row>
    <row r="3889" spans="1:25" ht="15" customHeight="1" x14ac:dyDescent="0.2">
      <c r="A3889" s="40"/>
      <c r="B3889" s="274" t="s">
        <v>347</v>
      </c>
      <c r="C3889" s="296" t="s">
        <v>3583</v>
      </c>
      <c r="D3889" s="274" t="s">
        <v>143</v>
      </c>
      <c r="E3889" s="274" t="s">
        <v>1158</v>
      </c>
      <c r="F3889" s="404" t="s">
        <v>348</v>
      </c>
      <c r="G3889" s="404"/>
      <c r="H3889" s="295" t="s">
        <v>165</v>
      </c>
      <c r="I3889" s="298">
        <v>4.0719999999999999E-2</v>
      </c>
      <c r="J3889" s="297" t="s">
        <v>1850</v>
      </c>
      <c r="K3889" s="280" t="s">
        <v>3841</v>
      </c>
      <c r="O3889" s="40"/>
      <c r="P3889" s="40"/>
      <c r="Q3889" s="40"/>
      <c r="R3889" s="40"/>
      <c r="S3889" s="40"/>
      <c r="T3889" s="40"/>
      <c r="U3889" s="40"/>
      <c r="V3889" s="40"/>
      <c r="W3889" s="40"/>
      <c r="X3889" s="40"/>
      <c r="Y3889" s="40"/>
    </row>
    <row r="3890" spans="1:25" ht="15" customHeight="1" x14ac:dyDescent="0.2">
      <c r="A3890" s="40"/>
      <c r="B3890" s="274" t="s">
        <v>347</v>
      </c>
      <c r="C3890" s="296" t="s">
        <v>4042</v>
      </c>
      <c r="D3890" s="274" t="s">
        <v>143</v>
      </c>
      <c r="E3890" s="274" t="s">
        <v>1175</v>
      </c>
      <c r="F3890" s="404" t="s">
        <v>348</v>
      </c>
      <c r="G3890" s="404"/>
      <c r="H3890" s="295" t="s">
        <v>165</v>
      </c>
      <c r="I3890" s="298">
        <v>2.0000000000000002E-5</v>
      </c>
      <c r="J3890" s="297" t="s">
        <v>2568</v>
      </c>
      <c r="K3890" s="280" t="s">
        <v>2117</v>
      </c>
      <c r="O3890" s="40"/>
      <c r="P3890" s="40"/>
      <c r="Q3890" s="40"/>
      <c r="R3890" s="40"/>
      <c r="S3890" s="40"/>
      <c r="T3890" s="40"/>
      <c r="U3890" s="40"/>
      <c r="V3890" s="40"/>
      <c r="W3890" s="40"/>
      <c r="X3890" s="40"/>
      <c r="Y3890" s="40"/>
    </row>
    <row r="3891" spans="1:25" ht="15" customHeight="1" x14ac:dyDescent="0.2">
      <c r="A3891" s="40"/>
      <c r="B3891" s="274" t="s">
        <v>347</v>
      </c>
      <c r="C3891" s="296" t="s">
        <v>3606</v>
      </c>
      <c r="D3891" s="274" t="s">
        <v>143</v>
      </c>
      <c r="E3891" s="274" t="s">
        <v>1166</v>
      </c>
      <c r="F3891" s="404" t="s">
        <v>809</v>
      </c>
      <c r="G3891" s="404"/>
      <c r="H3891" s="295" t="s">
        <v>1167</v>
      </c>
      <c r="I3891" s="298">
        <v>1.6000000000000001E-4</v>
      </c>
      <c r="J3891" s="297" t="s">
        <v>2136</v>
      </c>
      <c r="K3891" s="280" t="s">
        <v>2170</v>
      </c>
      <c r="O3891" s="40"/>
      <c r="P3891" s="40"/>
      <c r="Q3891" s="40"/>
      <c r="R3891" s="40"/>
      <c r="S3891" s="40"/>
      <c r="T3891" s="40"/>
      <c r="U3891" s="40"/>
      <c r="V3891" s="40"/>
      <c r="W3891" s="40"/>
      <c r="X3891" s="40"/>
      <c r="Y3891" s="40"/>
    </row>
    <row r="3892" spans="1:25" ht="15" customHeight="1" x14ac:dyDescent="0.2">
      <c r="A3892" s="40"/>
      <c r="B3892" s="274" t="s">
        <v>347</v>
      </c>
      <c r="C3892" s="296" t="s">
        <v>3613</v>
      </c>
      <c r="D3892" s="274" t="s">
        <v>143</v>
      </c>
      <c r="E3892" s="274" t="s">
        <v>1163</v>
      </c>
      <c r="F3892" s="404" t="s">
        <v>348</v>
      </c>
      <c r="G3892" s="404"/>
      <c r="H3892" s="295" t="s">
        <v>165</v>
      </c>
      <c r="I3892" s="298">
        <v>2.0000000000000002E-5</v>
      </c>
      <c r="J3892" s="297" t="s">
        <v>3614</v>
      </c>
      <c r="K3892" s="280" t="s">
        <v>2117</v>
      </c>
      <c r="O3892" s="40"/>
      <c r="P3892" s="40"/>
      <c r="Q3892" s="40"/>
      <c r="R3892" s="40"/>
      <c r="S3892" s="40"/>
      <c r="T3892" s="40"/>
      <c r="U3892" s="40"/>
      <c r="V3892" s="40"/>
      <c r="W3892" s="40"/>
      <c r="X3892" s="40"/>
      <c r="Y3892" s="40"/>
    </row>
    <row r="3893" spans="1:25" ht="15" customHeight="1" x14ac:dyDescent="0.2">
      <c r="A3893" s="40"/>
      <c r="B3893" s="274" t="s">
        <v>347</v>
      </c>
      <c r="C3893" s="296" t="s">
        <v>3586</v>
      </c>
      <c r="D3893" s="274" t="s">
        <v>143</v>
      </c>
      <c r="E3893" s="274" t="s">
        <v>1162</v>
      </c>
      <c r="F3893" s="404" t="s">
        <v>348</v>
      </c>
      <c r="G3893" s="404"/>
      <c r="H3893" s="295" t="s">
        <v>165</v>
      </c>
      <c r="I3893" s="298">
        <v>6.0000000000000002E-5</v>
      </c>
      <c r="J3893" s="297" t="s">
        <v>2140</v>
      </c>
      <c r="K3893" s="280" t="s">
        <v>2117</v>
      </c>
      <c r="O3893" s="40"/>
      <c r="P3893" s="40"/>
      <c r="Q3893" s="40"/>
      <c r="R3893" s="40"/>
      <c r="S3893" s="40"/>
      <c r="T3893" s="40"/>
      <c r="U3893" s="40"/>
      <c r="V3893" s="40"/>
      <c r="W3893" s="40"/>
      <c r="X3893" s="40"/>
      <c r="Y3893" s="40"/>
    </row>
    <row r="3894" spans="1:25" ht="15" customHeight="1" x14ac:dyDescent="0.2">
      <c r="A3894" s="40"/>
      <c r="B3894" s="274" t="s">
        <v>347</v>
      </c>
      <c r="C3894" s="296" t="s">
        <v>3636</v>
      </c>
      <c r="D3894" s="274" t="s">
        <v>143</v>
      </c>
      <c r="E3894" s="274" t="s">
        <v>2432</v>
      </c>
      <c r="F3894" s="404" t="s">
        <v>348</v>
      </c>
      <c r="G3894" s="404"/>
      <c r="H3894" s="295" t="s">
        <v>2433</v>
      </c>
      <c r="I3894" s="298">
        <v>2.9999999999999997E-4</v>
      </c>
      <c r="J3894" s="297" t="s">
        <v>3637</v>
      </c>
      <c r="K3894" s="280" t="s">
        <v>2135</v>
      </c>
      <c r="O3894" s="40"/>
      <c r="P3894" s="40"/>
      <c r="Q3894" s="40"/>
      <c r="R3894" s="40"/>
      <c r="S3894" s="40"/>
      <c r="T3894" s="40"/>
      <c r="U3894" s="40"/>
      <c r="V3894" s="40"/>
      <c r="W3894" s="40"/>
      <c r="X3894" s="40"/>
      <c r="Y3894" s="40"/>
    </row>
    <row r="3895" spans="1:25" ht="15" customHeight="1" x14ac:dyDescent="0.2">
      <c r="A3895" s="40"/>
      <c r="B3895" s="274" t="s">
        <v>347</v>
      </c>
      <c r="C3895" s="296" t="s">
        <v>3653</v>
      </c>
      <c r="D3895" s="274" t="s">
        <v>143</v>
      </c>
      <c r="E3895" s="274" t="s">
        <v>1172</v>
      </c>
      <c r="F3895" s="404" t="s">
        <v>348</v>
      </c>
      <c r="G3895" s="404"/>
      <c r="H3895" s="295" t="s">
        <v>165</v>
      </c>
      <c r="I3895" s="298">
        <v>4.0000000000000003E-5</v>
      </c>
      <c r="J3895" s="297" t="s">
        <v>2157</v>
      </c>
      <c r="K3895" s="280" t="s">
        <v>2117</v>
      </c>
      <c r="O3895" s="40"/>
      <c r="P3895" s="40"/>
      <c r="Q3895" s="40"/>
      <c r="R3895" s="40"/>
      <c r="S3895" s="40"/>
      <c r="T3895" s="40"/>
      <c r="U3895" s="40"/>
      <c r="V3895" s="40"/>
      <c r="W3895" s="40"/>
      <c r="X3895" s="40"/>
      <c r="Y3895" s="40"/>
    </row>
    <row r="3896" spans="1:25" ht="15" customHeight="1" x14ac:dyDescent="0.2">
      <c r="A3896" s="40"/>
      <c r="B3896" s="274" t="s">
        <v>347</v>
      </c>
      <c r="C3896" s="296" t="s">
        <v>3616</v>
      </c>
      <c r="D3896" s="274" t="s">
        <v>143</v>
      </c>
      <c r="E3896" s="274" t="s">
        <v>1170</v>
      </c>
      <c r="F3896" s="404" t="s">
        <v>809</v>
      </c>
      <c r="G3896" s="404"/>
      <c r="H3896" s="295" t="s">
        <v>165</v>
      </c>
      <c r="I3896" s="298">
        <v>4.0719999999999999E-2</v>
      </c>
      <c r="J3896" s="297" t="s">
        <v>1858</v>
      </c>
      <c r="K3896" s="280" t="s">
        <v>3835</v>
      </c>
      <c r="O3896" s="40"/>
      <c r="P3896" s="40"/>
      <c r="Q3896" s="40"/>
      <c r="R3896" s="40"/>
      <c r="S3896" s="40"/>
      <c r="T3896" s="40"/>
      <c r="U3896" s="40"/>
      <c r="V3896" s="40"/>
      <c r="W3896" s="40"/>
      <c r="X3896" s="40"/>
      <c r="Y3896" s="40"/>
    </row>
    <row r="3897" spans="1:25" ht="15" customHeight="1" x14ac:dyDescent="0.2">
      <c r="A3897" s="40"/>
      <c r="B3897" s="274" t="s">
        <v>347</v>
      </c>
      <c r="C3897" s="296" t="s">
        <v>3601</v>
      </c>
      <c r="D3897" s="274" t="s">
        <v>143</v>
      </c>
      <c r="E3897" s="274" t="s">
        <v>1165</v>
      </c>
      <c r="F3897" s="404" t="s">
        <v>348</v>
      </c>
      <c r="G3897" s="404"/>
      <c r="H3897" s="295" t="s">
        <v>165</v>
      </c>
      <c r="I3897" s="298">
        <v>1.8E-3</v>
      </c>
      <c r="J3897" s="297" t="s">
        <v>3602</v>
      </c>
      <c r="K3897" s="280" t="s">
        <v>2430</v>
      </c>
      <c r="O3897" s="40"/>
      <c r="P3897" s="40"/>
      <c r="Q3897" s="40"/>
      <c r="R3897" s="40"/>
      <c r="S3897" s="40"/>
      <c r="T3897" s="40"/>
      <c r="U3897" s="40"/>
      <c r="V3897" s="40"/>
      <c r="W3897" s="40"/>
      <c r="X3897" s="40"/>
      <c r="Y3897" s="40"/>
    </row>
    <row r="3898" spans="1:25" ht="15" customHeight="1" x14ac:dyDescent="0.2">
      <c r="A3898" s="40"/>
      <c r="B3898" s="274" t="s">
        <v>347</v>
      </c>
      <c r="C3898" s="296" t="s">
        <v>3635</v>
      </c>
      <c r="D3898" s="274" t="s">
        <v>143</v>
      </c>
      <c r="E3898" s="274" t="s">
        <v>1169</v>
      </c>
      <c r="F3898" s="404" t="s">
        <v>348</v>
      </c>
      <c r="G3898" s="404"/>
      <c r="H3898" s="295" t="s">
        <v>165</v>
      </c>
      <c r="I3898" s="298">
        <v>7.2000000000000005E-4</v>
      </c>
      <c r="J3898" s="297" t="s">
        <v>1868</v>
      </c>
      <c r="K3898" s="280" t="s">
        <v>2135</v>
      </c>
      <c r="O3898" s="40"/>
      <c r="P3898" s="40"/>
      <c r="Q3898" s="40"/>
      <c r="R3898" s="40"/>
      <c r="S3898" s="40"/>
      <c r="T3898" s="40"/>
      <c r="U3898" s="40"/>
      <c r="V3898" s="40"/>
      <c r="W3898" s="40"/>
      <c r="X3898" s="40"/>
      <c r="Y3898" s="40"/>
    </row>
    <row r="3899" spans="1:25" ht="15" customHeight="1" x14ac:dyDescent="0.2">
      <c r="A3899" s="40"/>
      <c r="B3899" s="274" t="s">
        <v>347</v>
      </c>
      <c r="C3899" s="296" t="s">
        <v>4082</v>
      </c>
      <c r="D3899" s="274" t="s">
        <v>143</v>
      </c>
      <c r="E3899" s="274" t="s">
        <v>3344</v>
      </c>
      <c r="F3899" s="404" t="s">
        <v>348</v>
      </c>
      <c r="G3899" s="404"/>
      <c r="H3899" s="295" t="s">
        <v>165</v>
      </c>
      <c r="I3899" s="298">
        <v>1</v>
      </c>
      <c r="J3899" s="297" t="s">
        <v>4083</v>
      </c>
      <c r="K3899" s="280" t="s">
        <v>4083</v>
      </c>
      <c r="O3899" s="40"/>
      <c r="P3899" s="40"/>
      <c r="Q3899" s="40"/>
      <c r="R3899" s="40"/>
      <c r="S3899" s="40"/>
      <c r="T3899" s="40"/>
      <c r="U3899" s="40"/>
      <c r="V3899" s="40"/>
      <c r="W3899" s="40"/>
      <c r="X3899" s="40"/>
      <c r="Y3899" s="40"/>
    </row>
    <row r="3900" spans="1:25" ht="15" customHeight="1" x14ac:dyDescent="0.2">
      <c r="A3900" s="40"/>
      <c r="B3900" s="275"/>
      <c r="C3900" s="275"/>
      <c r="D3900" s="275"/>
      <c r="E3900" s="275"/>
      <c r="F3900" s="275" t="s">
        <v>331</v>
      </c>
      <c r="G3900" s="302">
        <v>6.54</v>
      </c>
      <c r="H3900" s="275" t="s">
        <v>332</v>
      </c>
      <c r="I3900" s="302">
        <v>0</v>
      </c>
      <c r="J3900" s="275" t="s">
        <v>333</v>
      </c>
      <c r="K3900" s="302">
        <v>6.54</v>
      </c>
      <c r="O3900" s="40"/>
      <c r="P3900" s="40"/>
      <c r="Q3900" s="40"/>
      <c r="R3900" s="40"/>
      <c r="S3900" s="40"/>
      <c r="T3900" s="40"/>
      <c r="U3900" s="40"/>
      <c r="V3900" s="40"/>
      <c r="W3900" s="40"/>
      <c r="X3900" s="40"/>
      <c r="Y3900" s="40"/>
    </row>
    <row r="3901" spans="1:25" ht="15" customHeight="1" thickBot="1" x14ac:dyDescent="0.25">
      <c r="A3901" s="40"/>
      <c r="B3901" s="275"/>
      <c r="C3901" s="275"/>
      <c r="D3901" s="275"/>
      <c r="E3901" s="275"/>
      <c r="F3901" s="275" t="s">
        <v>334</v>
      </c>
      <c r="G3901" s="302">
        <v>5.13</v>
      </c>
      <c r="H3901" s="275"/>
      <c r="I3901" s="409" t="s">
        <v>335</v>
      </c>
      <c r="J3901" s="409"/>
      <c r="K3901" s="302">
        <v>29.82</v>
      </c>
      <c r="O3901" s="40"/>
      <c r="P3901" s="40"/>
      <c r="Q3901" s="40"/>
      <c r="R3901" s="40"/>
      <c r="S3901" s="40"/>
      <c r="T3901" s="40"/>
      <c r="U3901" s="40"/>
      <c r="V3901" s="40"/>
      <c r="W3901" s="40"/>
      <c r="X3901" s="40"/>
      <c r="Y3901" s="40"/>
    </row>
    <row r="3902" spans="1:25" ht="15" customHeight="1" thickTop="1" x14ac:dyDescent="0.2">
      <c r="A3902" s="40"/>
      <c r="B3902" s="289"/>
      <c r="C3902" s="289"/>
      <c r="D3902" s="289"/>
      <c r="E3902" s="289"/>
      <c r="F3902" s="289"/>
      <c r="G3902" s="289"/>
      <c r="H3902" s="289"/>
      <c r="I3902" s="289"/>
      <c r="J3902" s="289"/>
      <c r="K3902" s="289"/>
      <c r="L3902" s="289"/>
      <c r="O3902" s="40"/>
      <c r="P3902" s="40"/>
      <c r="Q3902" s="40"/>
      <c r="R3902" s="40"/>
      <c r="S3902" s="40"/>
      <c r="T3902" s="40"/>
      <c r="U3902" s="40"/>
      <c r="V3902" s="40"/>
      <c r="W3902" s="40"/>
      <c r="X3902" s="40"/>
      <c r="Y3902" s="40"/>
    </row>
    <row r="3903" spans="1:25" ht="15" customHeight="1" x14ac:dyDescent="0.2">
      <c r="A3903" s="40"/>
      <c r="B3903" s="276" t="s">
        <v>2929</v>
      </c>
      <c r="C3903" s="277" t="s">
        <v>28</v>
      </c>
      <c r="D3903" s="276" t="s">
        <v>29</v>
      </c>
      <c r="E3903" s="276" t="s">
        <v>30</v>
      </c>
      <c r="F3903" s="405" t="s">
        <v>318</v>
      </c>
      <c r="G3903" s="405"/>
      <c r="H3903" s="284" t="s">
        <v>31</v>
      </c>
      <c r="I3903" s="277" t="s">
        <v>32</v>
      </c>
      <c r="J3903" s="277" t="s">
        <v>33</v>
      </c>
      <c r="K3903" s="277" t="s">
        <v>35</v>
      </c>
      <c r="L3903" s="281"/>
      <c r="O3903" s="40"/>
      <c r="P3903" s="40"/>
      <c r="Q3903" s="40"/>
      <c r="R3903" s="40"/>
      <c r="S3903" s="40"/>
      <c r="T3903" s="40"/>
      <c r="U3903" s="40"/>
      <c r="V3903" s="40"/>
      <c r="W3903" s="40"/>
      <c r="X3903" s="40"/>
      <c r="Y3903" s="40"/>
    </row>
    <row r="3904" spans="1:25" ht="15" customHeight="1" x14ac:dyDescent="0.2">
      <c r="A3904" s="40"/>
      <c r="B3904" s="273" t="s">
        <v>319</v>
      </c>
      <c r="C3904" s="286" t="s">
        <v>2358</v>
      </c>
      <c r="D3904" s="273" t="s">
        <v>143</v>
      </c>
      <c r="E3904" s="273" t="s">
        <v>2359</v>
      </c>
      <c r="F3904" s="403" t="s">
        <v>1869</v>
      </c>
      <c r="G3904" s="403"/>
      <c r="H3904" s="285" t="s">
        <v>165</v>
      </c>
      <c r="I3904" s="288">
        <v>1</v>
      </c>
      <c r="J3904" s="287">
        <v>14.31</v>
      </c>
      <c r="K3904" s="287">
        <v>14.31</v>
      </c>
      <c r="L3904" s="281"/>
      <c r="O3904" s="40"/>
      <c r="P3904" s="40"/>
      <c r="Q3904" s="40"/>
      <c r="R3904" s="40"/>
      <c r="S3904" s="40"/>
      <c r="T3904" s="40"/>
      <c r="U3904" s="40"/>
      <c r="V3904" s="40"/>
      <c r="W3904" s="40"/>
      <c r="X3904" s="40"/>
      <c r="Y3904" s="40"/>
    </row>
    <row r="3905" spans="1:25" ht="15" customHeight="1" x14ac:dyDescent="0.2">
      <c r="A3905" s="40"/>
      <c r="B3905" s="276" t="s">
        <v>27</v>
      </c>
      <c r="C3905" s="277" t="s">
        <v>28</v>
      </c>
      <c r="D3905" s="276" t="s">
        <v>29</v>
      </c>
      <c r="E3905" s="276" t="s">
        <v>30</v>
      </c>
      <c r="F3905" s="405" t="s">
        <v>318</v>
      </c>
      <c r="G3905" s="406"/>
      <c r="H3905" s="284" t="s">
        <v>31</v>
      </c>
      <c r="I3905" s="277" t="s">
        <v>32</v>
      </c>
      <c r="J3905" s="277" t="s">
        <v>33</v>
      </c>
      <c r="K3905" s="277" t="s">
        <v>35</v>
      </c>
      <c r="L3905" s="281"/>
      <c r="O3905" s="40"/>
      <c r="P3905" s="40"/>
      <c r="Q3905" s="40"/>
      <c r="R3905" s="40"/>
      <c r="S3905" s="40"/>
      <c r="T3905" s="40"/>
      <c r="U3905" s="40"/>
      <c r="V3905" s="40"/>
      <c r="W3905" s="40"/>
      <c r="X3905" s="40"/>
      <c r="Y3905" s="40"/>
    </row>
    <row r="3906" spans="1:25" ht="15" customHeight="1" x14ac:dyDescent="0.2">
      <c r="A3906" s="40"/>
      <c r="B3906" s="278" t="s">
        <v>319</v>
      </c>
      <c r="C3906" s="291" t="s">
        <v>575</v>
      </c>
      <c r="D3906" s="278" t="s">
        <v>143</v>
      </c>
      <c r="E3906" s="278" t="s">
        <v>576</v>
      </c>
      <c r="F3906" s="407" t="s">
        <v>577</v>
      </c>
      <c r="G3906" s="407"/>
      <c r="H3906" s="290" t="s">
        <v>578</v>
      </c>
      <c r="I3906" s="294">
        <v>0.2</v>
      </c>
      <c r="J3906" s="292" t="s">
        <v>3684</v>
      </c>
      <c r="K3906" s="293" t="s">
        <v>3826</v>
      </c>
      <c r="L3906" s="281"/>
      <c r="O3906" s="40"/>
      <c r="P3906" s="40"/>
      <c r="Q3906" s="40"/>
      <c r="R3906" s="40"/>
      <c r="S3906" s="40"/>
      <c r="T3906" s="40"/>
      <c r="U3906" s="40"/>
      <c r="V3906" s="40"/>
      <c r="W3906" s="40"/>
      <c r="X3906" s="40"/>
      <c r="Y3906" s="40"/>
    </row>
    <row r="3907" spans="1:25" ht="15" customHeight="1" x14ac:dyDescent="0.2">
      <c r="A3907" s="40"/>
      <c r="B3907" s="274" t="s">
        <v>347</v>
      </c>
      <c r="C3907" s="296" t="s">
        <v>4084</v>
      </c>
      <c r="D3907" s="274" t="s">
        <v>143</v>
      </c>
      <c r="E3907" s="274" t="s">
        <v>2626</v>
      </c>
      <c r="F3907" s="404" t="s">
        <v>348</v>
      </c>
      <c r="G3907" s="404"/>
      <c r="H3907" s="295" t="s">
        <v>165</v>
      </c>
      <c r="I3907" s="298">
        <v>1</v>
      </c>
      <c r="J3907" s="297" t="s">
        <v>4085</v>
      </c>
      <c r="K3907" s="280" t="s">
        <v>4085</v>
      </c>
      <c r="L3907" s="281"/>
      <c r="O3907" s="40"/>
      <c r="P3907" s="40"/>
      <c r="Q3907" s="40"/>
      <c r="R3907" s="40"/>
      <c r="S3907" s="40"/>
      <c r="T3907" s="40"/>
      <c r="U3907" s="40"/>
      <c r="V3907" s="40"/>
      <c r="W3907" s="40"/>
      <c r="X3907" s="40"/>
      <c r="Y3907" s="40"/>
    </row>
    <row r="3908" spans="1:25" ht="15" customHeight="1" x14ac:dyDescent="0.2">
      <c r="A3908" s="40"/>
      <c r="B3908" s="274" t="s">
        <v>347</v>
      </c>
      <c r="C3908" s="296" t="s">
        <v>4040</v>
      </c>
      <c r="D3908" s="274" t="s">
        <v>143</v>
      </c>
      <c r="E3908" s="274" t="s">
        <v>2566</v>
      </c>
      <c r="F3908" s="404" t="s">
        <v>586</v>
      </c>
      <c r="G3908" s="404"/>
      <c r="H3908" s="295" t="s">
        <v>578</v>
      </c>
      <c r="I3908" s="298">
        <v>0.2</v>
      </c>
      <c r="J3908" s="297" t="s">
        <v>3640</v>
      </c>
      <c r="K3908" s="280" t="s">
        <v>3830</v>
      </c>
      <c r="L3908" s="281"/>
      <c r="O3908" s="40"/>
      <c r="P3908" s="40"/>
      <c r="Q3908" s="40"/>
      <c r="R3908" s="40"/>
      <c r="S3908" s="40"/>
      <c r="T3908" s="40"/>
      <c r="U3908" s="40"/>
      <c r="V3908" s="40"/>
      <c r="W3908" s="40"/>
      <c r="X3908" s="40"/>
      <c r="Y3908" s="40"/>
    </row>
    <row r="3909" spans="1:25" ht="15" customHeight="1" x14ac:dyDescent="0.2">
      <c r="A3909" s="40"/>
      <c r="B3909" s="274" t="s">
        <v>347</v>
      </c>
      <c r="C3909" s="296" t="s">
        <v>3615</v>
      </c>
      <c r="D3909" s="274" t="s">
        <v>143</v>
      </c>
      <c r="E3909" s="274" t="s">
        <v>2418</v>
      </c>
      <c r="F3909" s="404" t="s">
        <v>586</v>
      </c>
      <c r="G3909" s="404"/>
      <c r="H3909" s="295" t="s">
        <v>578</v>
      </c>
      <c r="I3909" s="298">
        <v>0.2</v>
      </c>
      <c r="J3909" s="297" t="s">
        <v>2419</v>
      </c>
      <c r="K3909" s="280" t="s">
        <v>2602</v>
      </c>
      <c r="L3909" s="281"/>
      <c r="O3909" s="40"/>
      <c r="P3909" s="40"/>
      <c r="Q3909" s="40"/>
      <c r="R3909" s="40"/>
      <c r="S3909" s="40"/>
      <c r="T3909" s="40"/>
      <c r="U3909" s="40"/>
      <c r="V3909" s="40"/>
      <c r="W3909" s="40"/>
      <c r="X3909" s="40"/>
      <c r="Y3909" s="40"/>
    </row>
    <row r="3910" spans="1:25" ht="15" customHeight="1" x14ac:dyDescent="0.2">
      <c r="A3910" s="40"/>
      <c r="B3910" s="278" t="s">
        <v>319</v>
      </c>
      <c r="C3910" s="291" t="s">
        <v>681</v>
      </c>
      <c r="D3910" s="278" t="s">
        <v>143</v>
      </c>
      <c r="E3910" s="278" t="s">
        <v>682</v>
      </c>
      <c r="F3910" s="407" t="s">
        <v>577</v>
      </c>
      <c r="G3910" s="407"/>
      <c r="H3910" s="290" t="s">
        <v>578</v>
      </c>
      <c r="I3910" s="294">
        <v>0.2</v>
      </c>
      <c r="J3910" s="292" t="s">
        <v>2131</v>
      </c>
      <c r="K3910" s="293" t="s">
        <v>2551</v>
      </c>
      <c r="L3910" s="281"/>
      <c r="O3910" s="40"/>
      <c r="P3910" s="40"/>
      <c r="Q3910" s="40"/>
      <c r="R3910" s="40"/>
      <c r="S3910" s="40"/>
      <c r="T3910" s="40"/>
      <c r="U3910" s="40"/>
      <c r="V3910" s="40"/>
      <c r="W3910" s="40"/>
      <c r="X3910" s="40"/>
      <c r="Y3910" s="40"/>
    </row>
    <row r="3911" spans="1:25" ht="15" customHeight="1" x14ac:dyDescent="0.2">
      <c r="A3911" s="40"/>
      <c r="B3911" s="408" t="s">
        <v>2416</v>
      </c>
      <c r="C3911" s="406"/>
      <c r="D3911" s="406"/>
      <c r="E3911" s="406"/>
      <c r="F3911" s="406"/>
      <c r="G3911" s="406"/>
      <c r="H3911" s="406"/>
      <c r="I3911" s="406"/>
      <c r="J3911" s="406"/>
      <c r="K3911" s="406"/>
      <c r="L3911" s="281"/>
      <c r="O3911" s="40"/>
      <c r="P3911" s="40"/>
      <c r="Q3911" s="40"/>
      <c r="R3911" s="40"/>
      <c r="S3911" s="40"/>
      <c r="T3911" s="40"/>
      <c r="U3911" s="40"/>
      <c r="V3911" s="40"/>
      <c r="W3911" s="40"/>
      <c r="X3911" s="40"/>
      <c r="Y3911" s="40"/>
    </row>
    <row r="3912" spans="1:25" ht="15" customHeight="1" x14ac:dyDescent="0.2">
      <c r="A3912" s="40"/>
      <c r="B3912" s="276" t="s">
        <v>27</v>
      </c>
      <c r="C3912" s="277" t="s">
        <v>28</v>
      </c>
      <c r="D3912" s="276" t="s">
        <v>29</v>
      </c>
      <c r="E3912" s="276" t="s">
        <v>30</v>
      </c>
      <c r="F3912" s="405" t="s">
        <v>318</v>
      </c>
      <c r="G3912" s="406"/>
      <c r="H3912" s="284" t="s">
        <v>31</v>
      </c>
      <c r="I3912" s="277" t="s">
        <v>32</v>
      </c>
      <c r="J3912" s="277" t="s">
        <v>33</v>
      </c>
      <c r="K3912" s="277" t="s">
        <v>35</v>
      </c>
      <c r="L3912" s="281"/>
      <c r="O3912" s="40"/>
      <c r="P3912" s="40"/>
      <c r="Q3912" s="40"/>
      <c r="R3912" s="40"/>
      <c r="S3912" s="40"/>
      <c r="T3912" s="40"/>
      <c r="U3912" s="40"/>
      <c r="V3912" s="40"/>
      <c r="W3912" s="40"/>
      <c r="X3912" s="40"/>
      <c r="Y3912" s="40"/>
    </row>
    <row r="3913" spans="1:25" ht="15" customHeight="1" x14ac:dyDescent="0.2">
      <c r="A3913" s="40"/>
      <c r="B3913" s="274" t="s">
        <v>347</v>
      </c>
      <c r="C3913" s="296" t="s">
        <v>3615</v>
      </c>
      <c r="D3913" s="274" t="s">
        <v>143</v>
      </c>
      <c r="E3913" s="274" t="s">
        <v>2418</v>
      </c>
      <c r="F3913" s="404" t="s">
        <v>586</v>
      </c>
      <c r="G3913" s="404"/>
      <c r="H3913" s="295" t="s">
        <v>578</v>
      </c>
      <c r="I3913" s="298">
        <v>0.2</v>
      </c>
      <c r="J3913" s="297" t="s">
        <v>2419</v>
      </c>
      <c r="K3913" s="280" t="s">
        <v>2602</v>
      </c>
      <c r="L3913" s="281"/>
      <c r="O3913" s="40"/>
      <c r="P3913" s="40"/>
      <c r="Q3913" s="40"/>
      <c r="R3913" s="40"/>
      <c r="S3913" s="40"/>
      <c r="T3913" s="40"/>
      <c r="U3913" s="40"/>
      <c r="V3913" s="40"/>
      <c r="W3913" s="40"/>
      <c r="X3913" s="40"/>
      <c r="Y3913" s="40"/>
    </row>
    <row r="3914" spans="1:25" ht="15" customHeight="1" x14ac:dyDescent="0.2">
      <c r="A3914" s="40"/>
      <c r="B3914" s="274" t="s">
        <v>347</v>
      </c>
      <c r="C3914" s="296" t="s">
        <v>3596</v>
      </c>
      <c r="D3914" s="274" t="s">
        <v>143</v>
      </c>
      <c r="E3914" s="274" t="s">
        <v>2437</v>
      </c>
      <c r="F3914" s="404" t="s">
        <v>348</v>
      </c>
      <c r="G3914" s="404"/>
      <c r="H3914" s="295" t="s">
        <v>165</v>
      </c>
      <c r="I3914" s="298">
        <v>2.4000000000000001E-4</v>
      </c>
      <c r="J3914" s="297" t="s">
        <v>3597</v>
      </c>
      <c r="K3914" s="280" t="s">
        <v>2117</v>
      </c>
      <c r="L3914" s="281"/>
      <c r="O3914" s="40"/>
      <c r="P3914" s="40"/>
      <c r="Q3914" s="40"/>
      <c r="R3914" s="40"/>
      <c r="S3914" s="40"/>
      <c r="T3914" s="40"/>
      <c r="U3914" s="40"/>
      <c r="V3914" s="40"/>
      <c r="W3914" s="40"/>
      <c r="X3914" s="40"/>
      <c r="Y3914" s="40"/>
    </row>
    <row r="3915" spans="1:25" ht="15" customHeight="1" x14ac:dyDescent="0.2">
      <c r="A3915" s="40"/>
      <c r="B3915" s="274" t="s">
        <v>347</v>
      </c>
      <c r="C3915" s="296" t="s">
        <v>4043</v>
      </c>
      <c r="D3915" s="274" t="s">
        <v>143</v>
      </c>
      <c r="E3915" s="274" t="s">
        <v>1173</v>
      </c>
      <c r="F3915" s="404" t="s">
        <v>348</v>
      </c>
      <c r="G3915" s="404"/>
      <c r="H3915" s="295" t="s">
        <v>165</v>
      </c>
      <c r="I3915" s="298">
        <v>4.0000000000000003E-5</v>
      </c>
      <c r="J3915" s="297" t="s">
        <v>2167</v>
      </c>
      <c r="K3915" s="280" t="s">
        <v>2117</v>
      </c>
      <c r="L3915" s="281"/>
      <c r="O3915" s="40"/>
      <c r="P3915" s="40"/>
      <c r="Q3915" s="40"/>
      <c r="R3915" s="40"/>
      <c r="S3915" s="40"/>
      <c r="T3915" s="40"/>
      <c r="U3915" s="40"/>
      <c r="V3915" s="40"/>
      <c r="W3915" s="40"/>
      <c r="X3915" s="40"/>
      <c r="Y3915" s="40"/>
    </row>
    <row r="3916" spans="1:25" ht="15" customHeight="1" x14ac:dyDescent="0.2">
      <c r="A3916" s="40"/>
      <c r="B3916" s="274" t="s">
        <v>347</v>
      </c>
      <c r="C3916" s="296" t="s">
        <v>3635</v>
      </c>
      <c r="D3916" s="274" t="s">
        <v>143</v>
      </c>
      <c r="E3916" s="274" t="s">
        <v>1169</v>
      </c>
      <c r="F3916" s="404" t="s">
        <v>348</v>
      </c>
      <c r="G3916" s="404"/>
      <c r="H3916" s="295" t="s">
        <v>165</v>
      </c>
      <c r="I3916" s="298">
        <v>7.2000000000000005E-4</v>
      </c>
      <c r="J3916" s="297" t="s">
        <v>1868</v>
      </c>
      <c r="K3916" s="280" t="s">
        <v>2135</v>
      </c>
      <c r="L3916" s="281"/>
      <c r="O3916" s="40"/>
      <c r="P3916" s="40"/>
      <c r="Q3916" s="40"/>
      <c r="R3916" s="40"/>
      <c r="S3916" s="40"/>
      <c r="T3916" s="40"/>
      <c r="U3916" s="40"/>
      <c r="V3916" s="40"/>
      <c r="W3916" s="40"/>
      <c r="X3916" s="40"/>
      <c r="Y3916" s="40"/>
    </row>
    <row r="3917" spans="1:25" ht="15" customHeight="1" x14ac:dyDescent="0.2">
      <c r="A3917" s="40"/>
      <c r="B3917" s="274" t="s">
        <v>347</v>
      </c>
      <c r="C3917" s="296" t="s">
        <v>3594</v>
      </c>
      <c r="D3917" s="274" t="s">
        <v>143</v>
      </c>
      <c r="E3917" s="274" t="s">
        <v>1171</v>
      </c>
      <c r="F3917" s="404" t="s">
        <v>348</v>
      </c>
      <c r="G3917" s="404"/>
      <c r="H3917" s="295" t="s">
        <v>165</v>
      </c>
      <c r="I3917" s="298">
        <v>4.0000000000000003E-5</v>
      </c>
      <c r="J3917" s="297" t="s">
        <v>2139</v>
      </c>
      <c r="K3917" s="280" t="s">
        <v>2117</v>
      </c>
      <c r="L3917" s="281"/>
      <c r="O3917" s="40"/>
      <c r="P3917" s="40"/>
      <c r="Q3917" s="40"/>
      <c r="R3917" s="40"/>
      <c r="S3917" s="40"/>
      <c r="T3917" s="40"/>
      <c r="U3917" s="40"/>
      <c r="V3917" s="40"/>
      <c r="W3917" s="40"/>
      <c r="X3917" s="40"/>
      <c r="Y3917" s="40"/>
    </row>
    <row r="3918" spans="1:25" ht="15" customHeight="1" x14ac:dyDescent="0.2">
      <c r="A3918" s="40"/>
      <c r="B3918" s="274" t="s">
        <v>347</v>
      </c>
      <c r="C3918" s="296" t="s">
        <v>3653</v>
      </c>
      <c r="D3918" s="274" t="s">
        <v>143</v>
      </c>
      <c r="E3918" s="274" t="s">
        <v>1172</v>
      </c>
      <c r="F3918" s="404" t="s">
        <v>348</v>
      </c>
      <c r="G3918" s="404"/>
      <c r="H3918" s="295" t="s">
        <v>165</v>
      </c>
      <c r="I3918" s="298">
        <v>4.0000000000000003E-5</v>
      </c>
      <c r="J3918" s="297" t="s">
        <v>2157</v>
      </c>
      <c r="K3918" s="280" t="s">
        <v>2117</v>
      </c>
      <c r="L3918" s="182"/>
      <c r="O3918" s="40"/>
      <c r="P3918" s="40"/>
      <c r="Q3918" s="40"/>
      <c r="R3918" s="40"/>
      <c r="S3918" s="40"/>
      <c r="T3918" s="40"/>
      <c r="U3918" s="40"/>
      <c r="V3918" s="40"/>
      <c r="W3918" s="40"/>
      <c r="X3918" s="40"/>
      <c r="Y3918" s="40"/>
    </row>
    <row r="3919" spans="1:25" ht="15" customHeight="1" x14ac:dyDescent="0.2">
      <c r="A3919" s="40"/>
      <c r="B3919" s="274" t="s">
        <v>347</v>
      </c>
      <c r="C3919" s="296" t="s">
        <v>3646</v>
      </c>
      <c r="D3919" s="274" t="s">
        <v>143</v>
      </c>
      <c r="E3919" s="274" t="s">
        <v>3647</v>
      </c>
      <c r="F3919" s="404" t="s">
        <v>348</v>
      </c>
      <c r="G3919" s="404"/>
      <c r="H3919" s="295" t="s">
        <v>1160</v>
      </c>
      <c r="I3919" s="298">
        <v>3.2000000000000003E-4</v>
      </c>
      <c r="J3919" s="297" t="s">
        <v>3648</v>
      </c>
      <c r="K3919" s="280" t="s">
        <v>2117</v>
      </c>
      <c r="L3919" s="182"/>
      <c r="O3919" s="40"/>
      <c r="P3919" s="40"/>
      <c r="Q3919" s="40"/>
      <c r="R3919" s="40"/>
      <c r="S3919" s="40"/>
      <c r="T3919" s="40"/>
      <c r="U3919" s="40"/>
      <c r="V3919" s="40"/>
      <c r="W3919" s="40"/>
      <c r="X3919" s="40"/>
      <c r="Y3919" s="40"/>
    </row>
    <row r="3920" spans="1:25" ht="15" customHeight="1" x14ac:dyDescent="0.2">
      <c r="A3920" s="40"/>
      <c r="B3920" s="274" t="s">
        <v>347</v>
      </c>
      <c r="C3920" s="296" t="s">
        <v>3636</v>
      </c>
      <c r="D3920" s="274" t="s">
        <v>143</v>
      </c>
      <c r="E3920" s="274" t="s">
        <v>2432</v>
      </c>
      <c r="F3920" s="404" t="s">
        <v>348</v>
      </c>
      <c r="G3920" s="404"/>
      <c r="H3920" s="295" t="s">
        <v>2433</v>
      </c>
      <c r="I3920" s="298">
        <v>2.9999999999999997E-4</v>
      </c>
      <c r="J3920" s="297" t="s">
        <v>3637</v>
      </c>
      <c r="K3920" s="280" t="s">
        <v>2135</v>
      </c>
      <c r="L3920" s="185"/>
      <c r="O3920" s="40"/>
      <c r="P3920" s="40"/>
      <c r="Q3920" s="40"/>
      <c r="R3920" s="40"/>
      <c r="S3920" s="40"/>
      <c r="T3920" s="40"/>
      <c r="U3920" s="40"/>
      <c r="V3920" s="40"/>
      <c r="W3920" s="40"/>
      <c r="X3920" s="40"/>
      <c r="Y3920" s="40"/>
    </row>
    <row r="3921" spans="1:25" ht="15" customHeight="1" x14ac:dyDescent="0.2">
      <c r="A3921" s="40"/>
      <c r="B3921" s="274" t="s">
        <v>347</v>
      </c>
      <c r="C3921" s="296" t="s">
        <v>3583</v>
      </c>
      <c r="D3921" s="274" t="s">
        <v>143</v>
      </c>
      <c r="E3921" s="274" t="s">
        <v>1158</v>
      </c>
      <c r="F3921" s="404" t="s">
        <v>348</v>
      </c>
      <c r="G3921" s="404"/>
      <c r="H3921" s="295" t="s">
        <v>165</v>
      </c>
      <c r="I3921" s="298">
        <v>4.0719999999999999E-2</v>
      </c>
      <c r="J3921" s="297" t="s">
        <v>1850</v>
      </c>
      <c r="K3921" s="280" t="s">
        <v>3841</v>
      </c>
      <c r="L3921" s="183"/>
      <c r="O3921" s="40"/>
      <c r="P3921" s="40"/>
      <c r="Q3921" s="40"/>
      <c r="R3921" s="40"/>
      <c r="S3921" s="40"/>
      <c r="T3921" s="40"/>
      <c r="U3921" s="40"/>
      <c r="V3921" s="40"/>
      <c r="W3921" s="40"/>
      <c r="X3921" s="40"/>
      <c r="Y3921" s="40"/>
    </row>
    <row r="3922" spans="1:25" ht="15" customHeight="1" thickBot="1" x14ac:dyDescent="0.25">
      <c r="A3922" s="40"/>
      <c r="B3922" s="274" t="s">
        <v>347</v>
      </c>
      <c r="C3922" s="296" t="s">
        <v>3616</v>
      </c>
      <c r="D3922" s="274" t="s">
        <v>143</v>
      </c>
      <c r="E3922" s="274" t="s">
        <v>1170</v>
      </c>
      <c r="F3922" s="404" t="s">
        <v>809</v>
      </c>
      <c r="G3922" s="404"/>
      <c r="H3922" s="295" t="s">
        <v>165</v>
      </c>
      <c r="I3922" s="298">
        <v>4.0719999999999999E-2</v>
      </c>
      <c r="J3922" s="297" t="s">
        <v>1858</v>
      </c>
      <c r="K3922" s="280" t="s">
        <v>3835</v>
      </c>
      <c r="L3922" s="183"/>
      <c r="O3922" s="40"/>
      <c r="P3922" s="40"/>
      <c r="Q3922" s="40"/>
      <c r="R3922" s="40"/>
      <c r="S3922" s="40"/>
      <c r="T3922" s="40"/>
      <c r="U3922" s="40"/>
      <c r="V3922" s="40"/>
      <c r="W3922" s="40"/>
      <c r="X3922" s="40"/>
      <c r="Y3922" s="40"/>
    </row>
    <row r="3923" spans="1:25" ht="15" customHeight="1" thickTop="1" x14ac:dyDescent="0.2">
      <c r="A3923" s="40"/>
      <c r="B3923" s="274" t="s">
        <v>347</v>
      </c>
      <c r="C3923" s="296" t="s">
        <v>3604</v>
      </c>
      <c r="D3923" s="274" t="s">
        <v>143</v>
      </c>
      <c r="E3923" s="274" t="s">
        <v>1164</v>
      </c>
      <c r="F3923" s="404" t="s">
        <v>809</v>
      </c>
      <c r="G3923" s="404"/>
      <c r="H3923" s="295" t="s">
        <v>165</v>
      </c>
      <c r="I3923" s="298">
        <v>1.8E-3</v>
      </c>
      <c r="J3923" s="297" t="s">
        <v>2145</v>
      </c>
      <c r="K3923" s="280" t="s">
        <v>2144</v>
      </c>
      <c r="L3923" s="184"/>
      <c r="O3923" s="40"/>
      <c r="P3923" s="40"/>
      <c r="Q3923" s="40"/>
      <c r="R3923" s="40"/>
      <c r="S3923" s="40"/>
      <c r="T3923" s="40"/>
      <c r="U3923" s="40"/>
      <c r="V3923" s="40"/>
      <c r="W3923" s="40"/>
      <c r="X3923" s="40"/>
      <c r="Y3923" s="40"/>
    </row>
    <row r="3924" spans="1:25" ht="15" customHeight="1" x14ac:dyDescent="0.2">
      <c r="A3924" s="40"/>
      <c r="B3924" s="274" t="s">
        <v>347</v>
      </c>
      <c r="C3924" s="296" t="s">
        <v>4040</v>
      </c>
      <c r="D3924" s="274" t="s">
        <v>143</v>
      </c>
      <c r="E3924" s="274" t="s">
        <v>2566</v>
      </c>
      <c r="F3924" s="404" t="s">
        <v>586</v>
      </c>
      <c r="G3924" s="404"/>
      <c r="H3924" s="295" t="s">
        <v>578</v>
      </c>
      <c r="I3924" s="298">
        <v>0.2</v>
      </c>
      <c r="J3924" s="297" t="s">
        <v>3640</v>
      </c>
      <c r="K3924" s="280" t="s">
        <v>3830</v>
      </c>
      <c r="L3924" s="180"/>
      <c r="O3924" s="40"/>
      <c r="P3924" s="40"/>
      <c r="Q3924" s="40"/>
      <c r="R3924" s="40"/>
      <c r="S3924" s="40"/>
      <c r="T3924" s="40"/>
      <c r="U3924" s="40"/>
      <c r="V3924" s="40"/>
      <c r="W3924" s="40"/>
      <c r="X3924" s="40"/>
      <c r="Y3924" s="40"/>
    </row>
    <row r="3925" spans="1:25" ht="15" customHeight="1" x14ac:dyDescent="0.2">
      <c r="A3925" s="40"/>
      <c r="B3925" s="274" t="s">
        <v>347</v>
      </c>
      <c r="C3925" s="296" t="s">
        <v>3586</v>
      </c>
      <c r="D3925" s="274" t="s">
        <v>143</v>
      </c>
      <c r="E3925" s="274" t="s">
        <v>1162</v>
      </c>
      <c r="F3925" s="404" t="s">
        <v>348</v>
      </c>
      <c r="G3925" s="404"/>
      <c r="H3925" s="295" t="s">
        <v>165</v>
      </c>
      <c r="I3925" s="298">
        <v>6.0000000000000002E-5</v>
      </c>
      <c r="J3925" s="297" t="s">
        <v>2140</v>
      </c>
      <c r="K3925" s="280" t="s">
        <v>2117</v>
      </c>
      <c r="L3925" s="178"/>
      <c r="O3925" s="40"/>
      <c r="P3925" s="40"/>
      <c r="Q3925" s="40"/>
      <c r="R3925" s="40"/>
      <c r="S3925" s="40"/>
      <c r="T3925" s="40"/>
      <c r="U3925" s="40"/>
      <c r="V3925" s="40"/>
      <c r="W3925" s="40"/>
      <c r="X3925" s="40"/>
      <c r="Y3925" s="40"/>
    </row>
    <row r="3926" spans="1:25" ht="15" customHeight="1" x14ac:dyDescent="0.2">
      <c r="A3926" s="40"/>
      <c r="B3926" s="274" t="s">
        <v>347</v>
      </c>
      <c r="C3926" s="296" t="s">
        <v>3634</v>
      </c>
      <c r="D3926" s="274" t="s">
        <v>143</v>
      </c>
      <c r="E3926" s="274" t="s">
        <v>1168</v>
      </c>
      <c r="F3926" s="404" t="s">
        <v>348</v>
      </c>
      <c r="G3926" s="404"/>
      <c r="H3926" s="295" t="s">
        <v>165</v>
      </c>
      <c r="I3926" s="298">
        <v>1.8E-3</v>
      </c>
      <c r="J3926" s="297" t="s">
        <v>2138</v>
      </c>
      <c r="K3926" s="280" t="s">
        <v>2117</v>
      </c>
      <c r="L3926" s="182"/>
      <c r="O3926" s="40"/>
      <c r="P3926" s="40"/>
      <c r="Q3926" s="40"/>
      <c r="R3926" s="40"/>
      <c r="S3926" s="40"/>
      <c r="T3926" s="40"/>
      <c r="U3926" s="40"/>
      <c r="V3926" s="40"/>
      <c r="W3926" s="40"/>
      <c r="X3926" s="40"/>
      <c r="Y3926" s="40"/>
    </row>
    <row r="3927" spans="1:25" ht="15" customHeight="1" x14ac:dyDescent="0.2">
      <c r="A3927" s="40"/>
      <c r="B3927" s="274" t="s">
        <v>347</v>
      </c>
      <c r="C3927" s="296" t="s">
        <v>3645</v>
      </c>
      <c r="D3927" s="274" t="s">
        <v>143</v>
      </c>
      <c r="E3927" s="274" t="s">
        <v>1161</v>
      </c>
      <c r="F3927" s="404" t="s">
        <v>348</v>
      </c>
      <c r="G3927" s="404"/>
      <c r="H3927" s="295" t="s">
        <v>165</v>
      </c>
      <c r="I3927" s="298">
        <v>3.1899999999999998E-2</v>
      </c>
      <c r="J3927" s="297" t="s">
        <v>2143</v>
      </c>
      <c r="K3927" s="280" t="s">
        <v>2195</v>
      </c>
      <c r="L3927" s="182"/>
      <c r="O3927" s="40"/>
      <c r="P3927" s="40"/>
      <c r="Q3927" s="40"/>
      <c r="R3927" s="40"/>
      <c r="S3927" s="40"/>
      <c r="T3927" s="40"/>
      <c r="U3927" s="40"/>
      <c r="V3927" s="40"/>
      <c r="W3927" s="40"/>
      <c r="X3927" s="40"/>
      <c r="Y3927" s="40"/>
    </row>
    <row r="3928" spans="1:25" ht="15" customHeight="1" x14ac:dyDescent="0.2">
      <c r="A3928" s="40"/>
      <c r="B3928" s="274" t="s">
        <v>347</v>
      </c>
      <c r="C3928" s="296" t="s">
        <v>3626</v>
      </c>
      <c r="D3928" s="274" t="s">
        <v>143</v>
      </c>
      <c r="E3928" s="274" t="s">
        <v>2434</v>
      </c>
      <c r="F3928" s="404" t="s">
        <v>348</v>
      </c>
      <c r="G3928" s="404"/>
      <c r="H3928" s="295" t="s">
        <v>2433</v>
      </c>
      <c r="I3928" s="298">
        <v>9.2000000000000003E-4</v>
      </c>
      <c r="J3928" s="297" t="s">
        <v>3627</v>
      </c>
      <c r="K3928" s="280" t="s">
        <v>2135</v>
      </c>
      <c r="L3928" s="182"/>
      <c r="O3928" s="40"/>
      <c r="P3928" s="40"/>
      <c r="Q3928" s="40"/>
      <c r="R3928" s="40"/>
      <c r="S3928" s="40"/>
      <c r="T3928" s="40"/>
      <c r="U3928" s="40"/>
      <c r="V3928" s="40"/>
      <c r="W3928" s="40"/>
      <c r="X3928" s="40"/>
      <c r="Y3928" s="40"/>
    </row>
    <row r="3929" spans="1:25" ht="15" customHeight="1" x14ac:dyDescent="0.2">
      <c r="A3929" s="40"/>
      <c r="B3929" s="274" t="s">
        <v>347</v>
      </c>
      <c r="C3929" s="296" t="s">
        <v>3613</v>
      </c>
      <c r="D3929" s="274" t="s">
        <v>143</v>
      </c>
      <c r="E3929" s="274" t="s">
        <v>1163</v>
      </c>
      <c r="F3929" s="404" t="s">
        <v>348</v>
      </c>
      <c r="G3929" s="404"/>
      <c r="H3929" s="295" t="s">
        <v>165</v>
      </c>
      <c r="I3929" s="298">
        <v>2.0000000000000002E-5</v>
      </c>
      <c r="J3929" s="297" t="s">
        <v>3614</v>
      </c>
      <c r="K3929" s="280" t="s">
        <v>2117</v>
      </c>
      <c r="L3929" s="185"/>
      <c r="O3929" s="40"/>
      <c r="P3929" s="40"/>
      <c r="Q3929" s="40"/>
      <c r="R3929" s="40"/>
      <c r="S3929" s="40"/>
      <c r="T3929" s="40"/>
      <c r="U3929" s="40"/>
      <c r="V3929" s="40"/>
      <c r="W3929" s="40"/>
      <c r="X3929" s="40"/>
      <c r="Y3929" s="40"/>
    </row>
    <row r="3930" spans="1:25" ht="15" customHeight="1" x14ac:dyDescent="0.2">
      <c r="A3930" s="40"/>
      <c r="B3930" s="274" t="s">
        <v>347</v>
      </c>
      <c r="C3930" s="296" t="s">
        <v>3598</v>
      </c>
      <c r="D3930" s="274" t="s">
        <v>143</v>
      </c>
      <c r="E3930" s="274" t="s">
        <v>1159</v>
      </c>
      <c r="F3930" s="404" t="s">
        <v>348</v>
      </c>
      <c r="G3930" s="404"/>
      <c r="H3930" s="295" t="s">
        <v>165</v>
      </c>
      <c r="I3930" s="298">
        <v>5.9999999999999995E-4</v>
      </c>
      <c r="J3930" s="297" t="s">
        <v>3599</v>
      </c>
      <c r="K3930" s="280" t="s">
        <v>2560</v>
      </c>
      <c r="L3930" s="183"/>
      <c r="O3930" s="40"/>
      <c r="P3930" s="40"/>
      <c r="Q3930" s="40"/>
      <c r="R3930" s="40"/>
      <c r="S3930" s="40"/>
      <c r="T3930" s="40"/>
      <c r="U3930" s="40"/>
      <c r="V3930" s="40"/>
      <c r="W3930" s="40"/>
      <c r="X3930" s="40"/>
      <c r="Y3930" s="40"/>
    </row>
    <row r="3931" spans="1:25" ht="15" customHeight="1" thickBot="1" x14ac:dyDescent="0.25">
      <c r="A3931" s="40"/>
      <c r="B3931" s="274" t="s">
        <v>347</v>
      </c>
      <c r="C3931" s="296" t="s">
        <v>3631</v>
      </c>
      <c r="D3931" s="274" t="s">
        <v>143</v>
      </c>
      <c r="E3931" s="274" t="s">
        <v>2435</v>
      </c>
      <c r="F3931" s="404" t="s">
        <v>348</v>
      </c>
      <c r="G3931" s="404"/>
      <c r="H3931" s="295" t="s">
        <v>165</v>
      </c>
      <c r="I3931" s="298">
        <v>4.0000000000000003E-5</v>
      </c>
      <c r="J3931" s="297" t="s">
        <v>2122</v>
      </c>
      <c r="K3931" s="280" t="s">
        <v>2117</v>
      </c>
      <c r="L3931" s="183"/>
      <c r="O3931" s="40"/>
      <c r="P3931" s="40"/>
      <c r="Q3931" s="40"/>
      <c r="R3931" s="40"/>
      <c r="S3931" s="40"/>
      <c r="T3931" s="40"/>
      <c r="U3931" s="40"/>
      <c r="V3931" s="40"/>
      <c r="W3931" s="40"/>
      <c r="X3931" s="40"/>
      <c r="Y3931" s="40"/>
    </row>
    <row r="3932" spans="1:25" ht="15" customHeight="1" thickTop="1" x14ac:dyDescent="0.2">
      <c r="A3932" s="40"/>
      <c r="B3932" s="274" t="s">
        <v>347</v>
      </c>
      <c r="C3932" s="296" t="s">
        <v>4044</v>
      </c>
      <c r="D3932" s="274" t="s">
        <v>143</v>
      </c>
      <c r="E3932" s="274" t="s">
        <v>1174</v>
      </c>
      <c r="F3932" s="404" t="s">
        <v>348</v>
      </c>
      <c r="G3932" s="404"/>
      <c r="H3932" s="295" t="s">
        <v>165</v>
      </c>
      <c r="I3932" s="298">
        <v>4.0000000000000003E-5</v>
      </c>
      <c r="J3932" s="297" t="s">
        <v>2122</v>
      </c>
      <c r="K3932" s="280" t="s">
        <v>2117</v>
      </c>
      <c r="L3932" s="184"/>
      <c r="O3932" s="40"/>
      <c r="P3932" s="40"/>
      <c r="Q3932" s="40"/>
      <c r="R3932" s="40"/>
      <c r="S3932" s="40"/>
      <c r="T3932" s="40"/>
      <c r="U3932" s="40"/>
      <c r="V3932" s="40"/>
      <c r="W3932" s="40"/>
      <c r="X3932" s="40"/>
      <c r="Y3932" s="40"/>
    </row>
    <row r="3933" spans="1:25" ht="15" customHeight="1" x14ac:dyDescent="0.2">
      <c r="A3933" s="40"/>
      <c r="B3933" s="274" t="s">
        <v>347</v>
      </c>
      <c r="C3933" s="296" t="s">
        <v>3606</v>
      </c>
      <c r="D3933" s="274" t="s">
        <v>143</v>
      </c>
      <c r="E3933" s="274" t="s">
        <v>1166</v>
      </c>
      <c r="F3933" s="404" t="s">
        <v>809</v>
      </c>
      <c r="G3933" s="404"/>
      <c r="H3933" s="295" t="s">
        <v>1167</v>
      </c>
      <c r="I3933" s="298">
        <v>1.6000000000000001E-4</v>
      </c>
      <c r="J3933" s="297" t="s">
        <v>2136</v>
      </c>
      <c r="K3933" s="280" t="s">
        <v>2170</v>
      </c>
      <c r="L3933" s="180"/>
      <c r="O3933" s="40"/>
      <c r="P3933" s="40"/>
      <c r="Q3933" s="40"/>
      <c r="R3933" s="40"/>
      <c r="S3933" s="40"/>
      <c r="T3933" s="40"/>
      <c r="U3933" s="40"/>
      <c r="V3933" s="40"/>
      <c r="W3933" s="40"/>
      <c r="X3933" s="40"/>
      <c r="Y3933" s="40"/>
    </row>
    <row r="3934" spans="1:25" ht="15" customHeight="1" x14ac:dyDescent="0.2">
      <c r="A3934" s="40"/>
      <c r="B3934" s="274" t="s">
        <v>347</v>
      </c>
      <c r="C3934" s="296" t="s">
        <v>4042</v>
      </c>
      <c r="D3934" s="274" t="s">
        <v>143</v>
      </c>
      <c r="E3934" s="274" t="s">
        <v>1175</v>
      </c>
      <c r="F3934" s="404" t="s">
        <v>348</v>
      </c>
      <c r="G3934" s="404"/>
      <c r="H3934" s="295" t="s">
        <v>165</v>
      </c>
      <c r="I3934" s="298">
        <v>2.0000000000000002E-5</v>
      </c>
      <c r="J3934" s="297" t="s">
        <v>2568</v>
      </c>
      <c r="K3934" s="280" t="s">
        <v>2117</v>
      </c>
      <c r="L3934" s="281"/>
      <c r="O3934" s="40"/>
      <c r="P3934" s="40"/>
      <c r="Q3934" s="40"/>
      <c r="R3934" s="40"/>
      <c r="S3934" s="40"/>
      <c r="T3934" s="40"/>
      <c r="U3934" s="40"/>
      <c r="V3934" s="40"/>
      <c r="W3934" s="40"/>
      <c r="X3934" s="40"/>
      <c r="Y3934" s="40"/>
    </row>
    <row r="3935" spans="1:25" ht="15" customHeight="1" x14ac:dyDescent="0.2">
      <c r="A3935" s="40"/>
      <c r="B3935" s="274" t="s">
        <v>347</v>
      </c>
      <c r="C3935" s="296" t="s">
        <v>3601</v>
      </c>
      <c r="D3935" s="274" t="s">
        <v>143</v>
      </c>
      <c r="E3935" s="274" t="s">
        <v>1165</v>
      </c>
      <c r="F3935" s="404" t="s">
        <v>348</v>
      </c>
      <c r="G3935" s="404"/>
      <c r="H3935" s="295" t="s">
        <v>165</v>
      </c>
      <c r="I3935" s="298">
        <v>1.8E-3</v>
      </c>
      <c r="J3935" s="297" t="s">
        <v>3602</v>
      </c>
      <c r="K3935" s="280" t="s">
        <v>2430</v>
      </c>
      <c r="L3935" s="281"/>
      <c r="O3935" s="40"/>
      <c r="P3935" s="40"/>
      <c r="Q3935" s="40"/>
      <c r="R3935" s="40"/>
      <c r="S3935" s="40"/>
      <c r="T3935" s="40"/>
      <c r="U3935" s="40"/>
      <c r="V3935" s="40"/>
      <c r="W3935" s="40"/>
      <c r="X3935" s="40"/>
      <c r="Y3935" s="40"/>
    </row>
    <row r="3936" spans="1:25" ht="15" customHeight="1" x14ac:dyDescent="0.2">
      <c r="A3936" s="40"/>
      <c r="B3936" s="274" t="s">
        <v>347</v>
      </c>
      <c r="C3936" s="296" t="s">
        <v>4084</v>
      </c>
      <c r="D3936" s="274" t="s">
        <v>143</v>
      </c>
      <c r="E3936" s="274" t="s">
        <v>2626</v>
      </c>
      <c r="F3936" s="404" t="s">
        <v>348</v>
      </c>
      <c r="G3936" s="404"/>
      <c r="H3936" s="295" t="s">
        <v>165</v>
      </c>
      <c r="I3936" s="298">
        <v>1</v>
      </c>
      <c r="J3936" s="297" t="s">
        <v>4085</v>
      </c>
      <c r="K3936" s="280" t="s">
        <v>4085</v>
      </c>
      <c r="L3936" s="281"/>
      <c r="O3936" s="40"/>
      <c r="P3936" s="40"/>
      <c r="Q3936" s="40"/>
      <c r="R3936" s="40"/>
      <c r="S3936" s="40"/>
      <c r="T3936" s="40"/>
      <c r="U3936" s="40"/>
      <c r="V3936" s="40"/>
      <c r="W3936" s="40"/>
      <c r="X3936" s="40"/>
      <c r="Y3936" s="40"/>
    </row>
    <row r="3937" spans="1:25" ht="15" customHeight="1" x14ac:dyDescent="0.2">
      <c r="A3937" s="40"/>
      <c r="B3937" s="274" t="s">
        <v>347</v>
      </c>
      <c r="C3937" s="296" t="s">
        <v>3587</v>
      </c>
      <c r="D3937" s="274" t="s">
        <v>143</v>
      </c>
      <c r="E3937" s="274" t="s">
        <v>2436</v>
      </c>
      <c r="F3937" s="404" t="s">
        <v>348</v>
      </c>
      <c r="G3937" s="404"/>
      <c r="H3937" s="295" t="s">
        <v>165</v>
      </c>
      <c r="I3937" s="298">
        <v>8.0000000000000007E-5</v>
      </c>
      <c r="J3937" s="297" t="s">
        <v>3588</v>
      </c>
      <c r="K3937" s="280" t="s">
        <v>2117</v>
      </c>
      <c r="L3937" s="281"/>
      <c r="O3937" s="40"/>
      <c r="P3937" s="40"/>
      <c r="Q3937" s="40"/>
      <c r="R3937" s="40"/>
      <c r="S3937" s="40"/>
      <c r="T3937" s="40"/>
      <c r="U3937" s="40"/>
      <c r="V3937" s="40"/>
      <c r="W3937" s="40"/>
      <c r="X3937" s="40"/>
      <c r="Y3937" s="40"/>
    </row>
    <row r="3938" spans="1:25" ht="15" customHeight="1" x14ac:dyDescent="0.2">
      <c r="A3938" s="40"/>
      <c r="B3938" s="275"/>
      <c r="C3938" s="275"/>
      <c r="D3938" s="275"/>
      <c r="E3938" s="275"/>
      <c r="F3938" s="275" t="s">
        <v>331</v>
      </c>
      <c r="G3938" s="302">
        <v>6.54</v>
      </c>
      <c r="H3938" s="275" t="s">
        <v>332</v>
      </c>
      <c r="I3938" s="302">
        <v>0</v>
      </c>
      <c r="J3938" s="275" t="s">
        <v>333</v>
      </c>
      <c r="K3938" s="302">
        <v>6.54</v>
      </c>
      <c r="L3938" s="281"/>
      <c r="O3938" s="40"/>
      <c r="P3938" s="40"/>
      <c r="Q3938" s="40"/>
      <c r="R3938" s="40"/>
      <c r="S3938" s="40"/>
      <c r="T3938" s="40"/>
      <c r="U3938" s="40"/>
      <c r="V3938" s="40"/>
      <c r="W3938" s="40"/>
      <c r="X3938" s="40"/>
      <c r="Y3938" s="40"/>
    </row>
    <row r="3939" spans="1:25" ht="15" customHeight="1" thickBot="1" x14ac:dyDescent="0.25">
      <c r="A3939" s="40"/>
      <c r="B3939" s="275"/>
      <c r="C3939" s="275"/>
      <c r="D3939" s="275"/>
      <c r="E3939" s="275"/>
      <c r="F3939" s="275" t="s">
        <v>334</v>
      </c>
      <c r="G3939" s="302">
        <v>2.97</v>
      </c>
      <c r="H3939" s="275"/>
      <c r="I3939" s="409" t="s">
        <v>335</v>
      </c>
      <c r="J3939" s="409"/>
      <c r="K3939" s="302">
        <v>17.28</v>
      </c>
      <c r="L3939" s="281"/>
      <c r="O3939" s="40"/>
      <c r="P3939" s="40"/>
      <c r="Q3939" s="40"/>
      <c r="R3939" s="40"/>
      <c r="S3939" s="40"/>
      <c r="T3939" s="40"/>
      <c r="U3939" s="40"/>
      <c r="V3939" s="40"/>
      <c r="W3939" s="40"/>
      <c r="X3939" s="40"/>
      <c r="Y3939" s="40"/>
    </row>
    <row r="3940" spans="1:25" ht="15" customHeight="1" thickTop="1" x14ac:dyDescent="0.2">
      <c r="A3940" s="40"/>
      <c r="B3940" s="289"/>
      <c r="C3940" s="289"/>
      <c r="D3940" s="289"/>
      <c r="E3940" s="289"/>
      <c r="F3940" s="289"/>
      <c r="G3940" s="289"/>
      <c r="H3940" s="289"/>
      <c r="I3940" s="289"/>
      <c r="J3940" s="289"/>
      <c r="K3940" s="289"/>
      <c r="L3940" s="289"/>
      <c r="O3940" s="40"/>
      <c r="P3940" s="40"/>
      <c r="Q3940" s="40"/>
      <c r="R3940" s="40"/>
      <c r="S3940" s="40"/>
      <c r="T3940" s="40"/>
      <c r="U3940" s="40"/>
      <c r="V3940" s="40"/>
      <c r="W3940" s="40"/>
      <c r="X3940" s="40"/>
      <c r="Y3940" s="40"/>
    </row>
    <row r="3941" spans="1:25" ht="15" customHeight="1" x14ac:dyDescent="0.2">
      <c r="A3941" s="40"/>
      <c r="B3941" s="276" t="s">
        <v>2930</v>
      </c>
      <c r="C3941" s="277" t="s">
        <v>28</v>
      </c>
      <c r="D3941" s="276" t="s">
        <v>29</v>
      </c>
      <c r="E3941" s="276" t="s">
        <v>30</v>
      </c>
      <c r="F3941" s="405" t="s">
        <v>318</v>
      </c>
      <c r="G3941" s="405"/>
      <c r="H3941" s="284" t="s">
        <v>31</v>
      </c>
      <c r="I3941" s="277" t="s">
        <v>32</v>
      </c>
      <c r="J3941" s="277" t="s">
        <v>2407</v>
      </c>
      <c r="K3941" s="277" t="s">
        <v>33</v>
      </c>
      <c r="L3941" s="277" t="s">
        <v>35</v>
      </c>
      <c r="O3941" s="40"/>
      <c r="P3941" s="40"/>
      <c r="Q3941" s="40"/>
      <c r="R3941" s="40"/>
      <c r="S3941" s="40"/>
      <c r="T3941" s="40"/>
      <c r="U3941" s="40"/>
      <c r="V3941" s="40"/>
      <c r="W3941" s="40"/>
      <c r="X3941" s="40"/>
      <c r="Y3941" s="40"/>
    </row>
    <row r="3942" spans="1:25" ht="15" customHeight="1" x14ac:dyDescent="0.2">
      <c r="A3942" s="40"/>
      <c r="B3942" s="273" t="s">
        <v>319</v>
      </c>
      <c r="C3942" s="286" t="s">
        <v>3233</v>
      </c>
      <c r="D3942" s="273" t="s">
        <v>1464</v>
      </c>
      <c r="E3942" s="273" t="s">
        <v>4086</v>
      </c>
      <c r="F3942" s="403">
        <v>15</v>
      </c>
      <c r="G3942" s="403"/>
      <c r="H3942" s="285" t="s">
        <v>44</v>
      </c>
      <c r="I3942" s="288">
        <v>1</v>
      </c>
      <c r="J3942" s="287"/>
      <c r="K3942" s="287">
        <v>60.4</v>
      </c>
      <c r="L3942" s="287">
        <v>60.4</v>
      </c>
      <c r="O3942" s="40"/>
      <c r="P3942" s="40"/>
      <c r="Q3942" s="40"/>
      <c r="R3942" s="40"/>
      <c r="S3942" s="40"/>
      <c r="T3942" s="40"/>
      <c r="U3942" s="40"/>
      <c r="V3942" s="40"/>
      <c r="W3942" s="40"/>
      <c r="X3942" s="40"/>
      <c r="Y3942" s="40"/>
    </row>
    <row r="3943" spans="1:25" ht="15" customHeight="1" x14ac:dyDescent="0.2">
      <c r="A3943" s="40"/>
      <c r="B3943" s="274" t="s">
        <v>347</v>
      </c>
      <c r="C3943" s="296" t="s">
        <v>1683</v>
      </c>
      <c r="D3943" s="274" t="s">
        <v>1464</v>
      </c>
      <c r="E3943" s="274" t="s">
        <v>2523</v>
      </c>
      <c r="F3943" s="404" t="s">
        <v>586</v>
      </c>
      <c r="G3943" s="404"/>
      <c r="H3943" s="295" t="s">
        <v>325</v>
      </c>
      <c r="I3943" s="298">
        <v>0.5</v>
      </c>
      <c r="J3943" s="298">
        <v>3</v>
      </c>
      <c r="K3943" s="297">
        <v>20.190000000000001</v>
      </c>
      <c r="L3943" s="297">
        <v>10.39</v>
      </c>
      <c r="O3943" s="40"/>
      <c r="P3943" s="40"/>
      <c r="Q3943" s="40"/>
      <c r="R3943" s="40"/>
      <c r="S3943" s="40"/>
      <c r="T3943" s="40"/>
      <c r="U3943" s="40"/>
      <c r="V3943" s="40"/>
      <c r="W3943" s="40"/>
      <c r="X3943" s="40"/>
      <c r="Y3943" s="40"/>
    </row>
    <row r="3944" spans="1:25" ht="15" customHeight="1" x14ac:dyDescent="0.2">
      <c r="A3944" s="40"/>
      <c r="B3944" s="274" t="s">
        <v>347</v>
      </c>
      <c r="C3944" s="296" t="s">
        <v>3504</v>
      </c>
      <c r="D3944" s="274" t="s">
        <v>1464</v>
      </c>
      <c r="E3944" s="274" t="s">
        <v>3505</v>
      </c>
      <c r="F3944" s="404" t="s">
        <v>348</v>
      </c>
      <c r="G3944" s="404"/>
      <c r="H3944" s="295" t="s">
        <v>44</v>
      </c>
      <c r="I3944" s="298">
        <v>1</v>
      </c>
      <c r="J3944" s="298">
        <v>0</v>
      </c>
      <c r="K3944" s="297">
        <v>35.64</v>
      </c>
      <c r="L3944" s="297">
        <v>35.64</v>
      </c>
      <c r="O3944" s="40"/>
      <c r="P3944" s="40"/>
      <c r="Q3944" s="40"/>
      <c r="R3944" s="40"/>
      <c r="S3944" s="40"/>
      <c r="T3944" s="40"/>
      <c r="U3944" s="40"/>
      <c r="V3944" s="40"/>
      <c r="W3944" s="40"/>
      <c r="X3944" s="40"/>
      <c r="Y3944" s="40"/>
    </row>
    <row r="3945" spans="1:25" ht="15" customHeight="1" x14ac:dyDescent="0.2">
      <c r="A3945" s="40"/>
      <c r="B3945" s="274" t="s">
        <v>347</v>
      </c>
      <c r="C3945" s="296" t="s">
        <v>1870</v>
      </c>
      <c r="D3945" s="274" t="s">
        <v>1464</v>
      </c>
      <c r="E3945" s="274" t="s">
        <v>2564</v>
      </c>
      <c r="F3945" s="404" t="s">
        <v>586</v>
      </c>
      <c r="G3945" s="404"/>
      <c r="H3945" s="295" t="s">
        <v>325</v>
      </c>
      <c r="I3945" s="298">
        <v>0.5</v>
      </c>
      <c r="J3945" s="298">
        <v>3</v>
      </c>
      <c r="K3945" s="297">
        <v>27.92</v>
      </c>
      <c r="L3945" s="297">
        <v>14.37</v>
      </c>
      <c r="O3945" s="40"/>
      <c r="P3945" s="40"/>
      <c r="Q3945" s="40"/>
      <c r="R3945" s="40"/>
      <c r="S3945" s="40"/>
      <c r="T3945" s="40"/>
      <c r="U3945" s="40"/>
      <c r="V3945" s="40"/>
      <c r="W3945" s="40"/>
      <c r="X3945" s="40"/>
      <c r="Y3945" s="40"/>
    </row>
    <row r="3946" spans="1:25" ht="15" customHeight="1" x14ac:dyDescent="0.2">
      <c r="A3946" s="40"/>
      <c r="B3946" s="275"/>
      <c r="C3946" s="275"/>
      <c r="D3946" s="275"/>
      <c r="E3946" s="275"/>
      <c r="F3946" s="275"/>
      <c r="G3946" s="275" t="s">
        <v>331</v>
      </c>
      <c r="H3946" s="302">
        <v>24.76</v>
      </c>
      <c r="I3946" s="275" t="s">
        <v>332</v>
      </c>
      <c r="J3946" s="302">
        <v>0</v>
      </c>
      <c r="K3946" s="275" t="s">
        <v>333</v>
      </c>
      <c r="L3946" s="302">
        <v>24.76</v>
      </c>
      <c r="O3946" s="40"/>
      <c r="P3946" s="40"/>
      <c r="Q3946" s="40"/>
      <c r="R3946" s="40"/>
      <c r="S3946" s="40"/>
      <c r="T3946" s="40"/>
      <c r="U3946" s="40"/>
      <c r="V3946" s="40"/>
      <c r="W3946" s="40"/>
      <c r="X3946" s="40"/>
      <c r="Y3946" s="40"/>
    </row>
    <row r="3947" spans="1:25" ht="15" customHeight="1" thickBot="1" x14ac:dyDescent="0.25">
      <c r="A3947" s="40"/>
      <c r="B3947" s="275"/>
      <c r="C3947" s="275"/>
      <c r="D3947" s="275"/>
      <c r="E3947" s="275"/>
      <c r="F3947" s="275"/>
      <c r="G3947" s="275" t="s">
        <v>334</v>
      </c>
      <c r="H3947" s="302">
        <v>12.56</v>
      </c>
      <c r="I3947" s="409"/>
      <c r="J3947" s="409" t="s">
        <v>335</v>
      </c>
      <c r="K3947" s="275"/>
      <c r="L3947" s="302">
        <v>72.959999999999994</v>
      </c>
      <c r="O3947" s="40"/>
      <c r="P3947" s="40"/>
      <c r="Q3947" s="40"/>
      <c r="R3947" s="40"/>
      <c r="S3947" s="40"/>
      <c r="T3947" s="40"/>
      <c r="U3947" s="40"/>
      <c r="V3947" s="40"/>
      <c r="W3947" s="40"/>
      <c r="X3947" s="40"/>
      <c r="Y3947" s="40"/>
    </row>
    <row r="3948" spans="1:25" ht="15" customHeight="1" thickTop="1" x14ac:dyDescent="0.2">
      <c r="A3948" s="40"/>
      <c r="B3948" s="289"/>
      <c r="C3948" s="289"/>
      <c r="D3948" s="289"/>
      <c r="E3948" s="289"/>
      <c r="F3948" s="289"/>
      <c r="G3948" s="289"/>
      <c r="H3948" s="289"/>
      <c r="I3948" s="289"/>
      <c r="J3948" s="289"/>
      <c r="K3948" s="289"/>
      <c r="L3948" s="289"/>
      <c r="O3948" s="40"/>
      <c r="P3948" s="40"/>
      <c r="Q3948" s="40"/>
      <c r="R3948" s="40"/>
      <c r="S3948" s="40"/>
      <c r="T3948" s="40"/>
      <c r="U3948" s="40"/>
      <c r="V3948" s="40"/>
      <c r="W3948" s="40"/>
      <c r="X3948" s="40"/>
      <c r="Y3948" s="40"/>
    </row>
    <row r="3949" spans="1:25" ht="15" customHeight="1" x14ac:dyDescent="0.2">
      <c r="A3949" s="40"/>
      <c r="B3949" s="276" t="s">
        <v>2931</v>
      </c>
      <c r="C3949" s="277" t="s">
        <v>28</v>
      </c>
      <c r="D3949" s="276" t="s">
        <v>29</v>
      </c>
      <c r="E3949" s="276" t="s">
        <v>30</v>
      </c>
      <c r="F3949" s="405" t="s">
        <v>318</v>
      </c>
      <c r="G3949" s="405"/>
      <c r="H3949" s="284" t="s">
        <v>31</v>
      </c>
      <c r="I3949" s="277" t="s">
        <v>32</v>
      </c>
      <c r="J3949" s="277" t="s">
        <v>2407</v>
      </c>
      <c r="K3949" s="277" t="s">
        <v>33</v>
      </c>
      <c r="L3949" s="277" t="s">
        <v>35</v>
      </c>
      <c r="O3949" s="40"/>
      <c r="P3949" s="40"/>
      <c r="Q3949" s="40"/>
      <c r="R3949" s="40"/>
      <c r="S3949" s="40"/>
      <c r="T3949" s="40"/>
      <c r="U3949" s="40"/>
      <c r="V3949" s="40"/>
      <c r="W3949" s="40"/>
      <c r="X3949" s="40"/>
      <c r="Y3949" s="40"/>
    </row>
    <row r="3950" spans="1:25" ht="15" customHeight="1" x14ac:dyDescent="0.2">
      <c r="A3950" s="40"/>
      <c r="B3950" s="273" t="s">
        <v>319</v>
      </c>
      <c r="C3950" s="286" t="s">
        <v>3235</v>
      </c>
      <c r="D3950" s="273" t="s">
        <v>51</v>
      </c>
      <c r="E3950" s="273" t="s">
        <v>3346</v>
      </c>
      <c r="F3950" s="403" t="s">
        <v>1770</v>
      </c>
      <c r="G3950" s="403"/>
      <c r="H3950" s="285" t="s">
        <v>44</v>
      </c>
      <c r="I3950" s="288">
        <v>1</v>
      </c>
      <c r="J3950" s="287"/>
      <c r="K3950" s="287">
        <v>9.86</v>
      </c>
      <c r="L3950" s="287">
        <v>9.86</v>
      </c>
      <c r="O3950" s="40"/>
      <c r="P3950" s="40"/>
      <c r="Q3950" s="40"/>
      <c r="R3950" s="40"/>
      <c r="S3950" s="40"/>
      <c r="T3950" s="40"/>
      <c r="U3950" s="40"/>
      <c r="V3950" s="40"/>
      <c r="W3950" s="40"/>
      <c r="X3950" s="40"/>
      <c r="Y3950" s="40"/>
    </row>
    <row r="3951" spans="1:25" ht="15" customHeight="1" x14ac:dyDescent="0.2">
      <c r="A3951" s="40"/>
      <c r="B3951" s="274" t="s">
        <v>347</v>
      </c>
      <c r="C3951" s="296" t="s">
        <v>3506</v>
      </c>
      <c r="D3951" s="274" t="s">
        <v>51</v>
      </c>
      <c r="E3951" s="274" t="s">
        <v>4087</v>
      </c>
      <c r="F3951" s="404" t="s">
        <v>348</v>
      </c>
      <c r="G3951" s="404"/>
      <c r="H3951" s="295" t="s">
        <v>44</v>
      </c>
      <c r="I3951" s="298">
        <v>1</v>
      </c>
      <c r="J3951" s="298">
        <v>0</v>
      </c>
      <c r="K3951" s="297">
        <v>4.75</v>
      </c>
      <c r="L3951" s="297">
        <v>4.75</v>
      </c>
      <c r="O3951" s="40"/>
      <c r="P3951" s="40"/>
      <c r="Q3951" s="40"/>
      <c r="R3951" s="40"/>
      <c r="S3951" s="40"/>
      <c r="T3951" s="40"/>
      <c r="U3951" s="40"/>
      <c r="V3951" s="40"/>
      <c r="W3951" s="40"/>
      <c r="X3951" s="40"/>
      <c r="Y3951" s="40"/>
    </row>
    <row r="3952" spans="1:25" ht="15" customHeight="1" x14ac:dyDescent="0.2">
      <c r="A3952" s="40"/>
      <c r="B3952" s="274" t="s">
        <v>347</v>
      </c>
      <c r="C3952" s="296" t="s">
        <v>2615</v>
      </c>
      <c r="D3952" s="274" t="s">
        <v>51</v>
      </c>
      <c r="E3952" s="274" t="s">
        <v>1863</v>
      </c>
      <c r="F3952" s="404" t="s">
        <v>586</v>
      </c>
      <c r="G3952" s="404"/>
      <c r="H3952" s="295" t="s">
        <v>325</v>
      </c>
      <c r="I3952" s="298">
        <v>0.14199999999999999</v>
      </c>
      <c r="J3952" s="298">
        <v>0</v>
      </c>
      <c r="K3952" s="297">
        <v>19.468454999999999</v>
      </c>
      <c r="L3952" s="297">
        <v>2.76</v>
      </c>
      <c r="O3952" s="40"/>
      <c r="P3952" s="40"/>
      <c r="Q3952" s="40"/>
      <c r="R3952" s="40"/>
      <c r="S3952" s="40"/>
      <c r="T3952" s="40"/>
      <c r="U3952" s="40"/>
      <c r="V3952" s="40"/>
      <c r="W3952" s="40"/>
      <c r="X3952" s="40"/>
      <c r="Y3952" s="40"/>
    </row>
    <row r="3953" spans="1:25" ht="15" customHeight="1" x14ac:dyDescent="0.2">
      <c r="A3953" s="40"/>
      <c r="B3953" s="274" t="s">
        <v>347</v>
      </c>
      <c r="C3953" s="296" t="s">
        <v>2616</v>
      </c>
      <c r="D3953" s="274" t="s">
        <v>51</v>
      </c>
      <c r="E3953" s="274" t="s">
        <v>2617</v>
      </c>
      <c r="F3953" s="404" t="s">
        <v>586</v>
      </c>
      <c r="G3953" s="404"/>
      <c r="H3953" s="295" t="s">
        <v>325</v>
      </c>
      <c r="I3953" s="298">
        <v>0.14199999999999999</v>
      </c>
      <c r="J3953" s="298">
        <v>0</v>
      </c>
      <c r="K3953" s="297">
        <v>16.574783</v>
      </c>
      <c r="L3953" s="297">
        <v>2.35</v>
      </c>
      <c r="O3953" s="40"/>
      <c r="P3953" s="40"/>
      <c r="Q3953" s="40"/>
      <c r="R3953" s="40"/>
      <c r="S3953" s="40"/>
      <c r="T3953" s="40"/>
      <c r="U3953" s="40"/>
      <c r="V3953" s="40"/>
      <c r="W3953" s="40"/>
      <c r="X3953" s="40"/>
      <c r="Y3953" s="40"/>
    </row>
    <row r="3954" spans="1:25" ht="15" customHeight="1" x14ac:dyDescent="0.2">
      <c r="A3954" s="40"/>
      <c r="B3954" s="275"/>
      <c r="C3954" s="275"/>
      <c r="D3954" s="275"/>
      <c r="E3954" s="275"/>
      <c r="F3954" s="275"/>
      <c r="G3954" s="275" t="s">
        <v>331</v>
      </c>
      <c r="H3954" s="302">
        <v>5.1100000000000003</v>
      </c>
      <c r="I3954" s="275" t="s">
        <v>332</v>
      </c>
      <c r="J3954" s="302">
        <v>0</v>
      </c>
      <c r="K3954" s="275" t="s">
        <v>333</v>
      </c>
      <c r="L3954" s="302">
        <v>5.1100000000000003</v>
      </c>
      <c r="O3954" s="40"/>
      <c r="P3954" s="40"/>
      <c r="Q3954" s="40"/>
      <c r="R3954" s="40"/>
      <c r="S3954" s="40"/>
      <c r="T3954" s="40"/>
      <c r="U3954" s="40"/>
      <c r="V3954" s="40"/>
      <c r="W3954" s="40"/>
      <c r="X3954" s="40"/>
      <c r="Y3954" s="40"/>
    </row>
    <row r="3955" spans="1:25" ht="15" customHeight="1" thickBot="1" x14ac:dyDescent="0.25">
      <c r="A3955" s="40"/>
      <c r="B3955" s="275"/>
      <c r="C3955" s="275"/>
      <c r="D3955" s="275"/>
      <c r="E3955" s="275"/>
      <c r="F3955" s="275"/>
      <c r="G3955" s="275" t="s">
        <v>334</v>
      </c>
      <c r="H3955" s="302">
        <v>2.0499999999999998</v>
      </c>
      <c r="I3955" s="409"/>
      <c r="J3955" s="409" t="s">
        <v>335</v>
      </c>
      <c r="K3955" s="275"/>
      <c r="L3955" s="302">
        <v>11.91</v>
      </c>
      <c r="O3955" s="40"/>
      <c r="P3955" s="40"/>
      <c r="Q3955" s="40"/>
      <c r="R3955" s="40"/>
      <c r="S3955" s="40"/>
      <c r="T3955" s="40"/>
      <c r="U3955" s="40"/>
      <c r="V3955" s="40"/>
      <c r="W3955" s="40"/>
      <c r="X3955" s="40"/>
      <c r="Y3955" s="40"/>
    </row>
    <row r="3956" spans="1:25" ht="15" customHeight="1" thickTop="1" x14ac:dyDescent="0.2">
      <c r="A3956" s="40"/>
      <c r="B3956" s="289"/>
      <c r="C3956" s="289"/>
      <c r="D3956" s="289"/>
      <c r="E3956" s="289"/>
      <c r="F3956" s="289"/>
      <c r="G3956" s="289"/>
      <c r="H3956" s="289"/>
      <c r="I3956" s="289"/>
      <c r="J3956" s="289"/>
      <c r="K3956" s="289"/>
      <c r="L3956" s="289"/>
      <c r="O3956" s="40"/>
      <c r="P3956" s="40"/>
      <c r="Q3956" s="40"/>
      <c r="R3956" s="40"/>
      <c r="S3956" s="40"/>
      <c r="T3956" s="40"/>
      <c r="U3956" s="40"/>
      <c r="V3956" s="40"/>
      <c r="W3956" s="40"/>
      <c r="X3956" s="40"/>
      <c r="Y3956" s="40"/>
    </row>
    <row r="3957" spans="1:25" ht="15" customHeight="1" x14ac:dyDescent="0.2">
      <c r="A3957" s="40"/>
      <c r="B3957" s="276" t="s">
        <v>3347</v>
      </c>
      <c r="C3957" s="277" t="s">
        <v>28</v>
      </c>
      <c r="D3957" s="276" t="s">
        <v>29</v>
      </c>
      <c r="E3957" s="276" t="s">
        <v>30</v>
      </c>
      <c r="F3957" s="405" t="s">
        <v>318</v>
      </c>
      <c r="G3957" s="405"/>
      <c r="H3957" s="284" t="s">
        <v>31</v>
      </c>
      <c r="I3957" s="277" t="s">
        <v>32</v>
      </c>
      <c r="J3957" s="277" t="s">
        <v>33</v>
      </c>
      <c r="K3957" s="277" t="s">
        <v>35</v>
      </c>
      <c r="L3957" s="281"/>
      <c r="O3957" s="40"/>
      <c r="P3957" s="40"/>
      <c r="Q3957" s="40"/>
      <c r="R3957" s="40"/>
      <c r="S3957" s="40"/>
      <c r="T3957" s="40"/>
      <c r="U3957" s="40"/>
      <c r="V3957" s="40"/>
      <c r="W3957" s="40"/>
      <c r="X3957" s="40"/>
      <c r="Y3957" s="40"/>
    </row>
    <row r="3958" spans="1:25" ht="15" customHeight="1" x14ac:dyDescent="0.2">
      <c r="A3958" s="40"/>
      <c r="B3958" s="273" t="s">
        <v>319</v>
      </c>
      <c r="C3958" s="286" t="s">
        <v>3237</v>
      </c>
      <c r="D3958" s="273" t="s">
        <v>143</v>
      </c>
      <c r="E3958" s="273" t="s">
        <v>3348</v>
      </c>
      <c r="F3958" s="403" t="s">
        <v>2031</v>
      </c>
      <c r="G3958" s="403"/>
      <c r="H3958" s="285" t="s">
        <v>165</v>
      </c>
      <c r="I3958" s="288">
        <v>1</v>
      </c>
      <c r="J3958" s="287">
        <v>23.22</v>
      </c>
      <c r="K3958" s="287">
        <v>23.22</v>
      </c>
      <c r="L3958" s="281"/>
      <c r="O3958" s="40"/>
      <c r="P3958" s="40"/>
      <c r="Q3958" s="40"/>
      <c r="R3958" s="40"/>
      <c r="S3958" s="40"/>
      <c r="T3958" s="40"/>
      <c r="U3958" s="40"/>
      <c r="V3958" s="40"/>
      <c r="W3958" s="40"/>
      <c r="X3958" s="40"/>
      <c r="Y3958" s="40"/>
    </row>
    <row r="3959" spans="1:25" ht="15" customHeight="1" x14ac:dyDescent="0.2">
      <c r="A3959" s="40"/>
      <c r="B3959" s="276" t="s">
        <v>27</v>
      </c>
      <c r="C3959" s="277" t="s">
        <v>28</v>
      </c>
      <c r="D3959" s="276" t="s">
        <v>29</v>
      </c>
      <c r="E3959" s="276" t="s">
        <v>30</v>
      </c>
      <c r="F3959" s="405" t="s">
        <v>318</v>
      </c>
      <c r="G3959" s="406"/>
      <c r="H3959" s="284" t="s">
        <v>31</v>
      </c>
      <c r="I3959" s="277" t="s">
        <v>32</v>
      </c>
      <c r="J3959" s="277" t="s">
        <v>33</v>
      </c>
      <c r="K3959" s="277" t="s">
        <v>35</v>
      </c>
      <c r="L3959" s="281"/>
      <c r="O3959" s="40"/>
      <c r="P3959" s="40"/>
      <c r="Q3959" s="40"/>
      <c r="R3959" s="40"/>
      <c r="S3959" s="40"/>
      <c r="T3959" s="40"/>
      <c r="U3959" s="40"/>
      <c r="V3959" s="40"/>
      <c r="W3959" s="40"/>
      <c r="X3959" s="40"/>
      <c r="Y3959" s="40"/>
    </row>
    <row r="3960" spans="1:25" ht="15" customHeight="1" x14ac:dyDescent="0.2">
      <c r="A3960" s="40"/>
      <c r="B3960" s="274" t="s">
        <v>347</v>
      </c>
      <c r="C3960" s="296" t="s">
        <v>4088</v>
      </c>
      <c r="D3960" s="274" t="s">
        <v>143</v>
      </c>
      <c r="E3960" s="274" t="s">
        <v>3348</v>
      </c>
      <c r="F3960" s="404" t="s">
        <v>348</v>
      </c>
      <c r="G3960" s="404"/>
      <c r="H3960" s="295" t="s">
        <v>165</v>
      </c>
      <c r="I3960" s="298">
        <v>1</v>
      </c>
      <c r="J3960" s="297" t="s">
        <v>4089</v>
      </c>
      <c r="K3960" s="280" t="s">
        <v>4089</v>
      </c>
      <c r="L3960" s="281"/>
      <c r="O3960" s="40"/>
      <c r="P3960" s="40"/>
      <c r="Q3960" s="40"/>
      <c r="R3960" s="40"/>
      <c r="S3960" s="40"/>
      <c r="T3960" s="40"/>
      <c r="U3960" s="40"/>
      <c r="V3960" s="40"/>
      <c r="W3960" s="40"/>
      <c r="X3960" s="40"/>
      <c r="Y3960" s="40"/>
    </row>
    <row r="3961" spans="1:25" ht="15" customHeight="1" x14ac:dyDescent="0.2">
      <c r="A3961" s="40"/>
      <c r="B3961" s="278" t="s">
        <v>319</v>
      </c>
      <c r="C3961" s="291" t="s">
        <v>575</v>
      </c>
      <c r="D3961" s="278" t="s">
        <v>143</v>
      </c>
      <c r="E3961" s="278" t="s">
        <v>576</v>
      </c>
      <c r="F3961" s="407" t="s">
        <v>577</v>
      </c>
      <c r="G3961" s="407"/>
      <c r="H3961" s="290" t="s">
        <v>578</v>
      </c>
      <c r="I3961" s="294">
        <v>0.35</v>
      </c>
      <c r="J3961" s="292" t="s">
        <v>3684</v>
      </c>
      <c r="K3961" s="293" t="s">
        <v>4090</v>
      </c>
      <c r="L3961" s="281"/>
      <c r="O3961" s="40"/>
      <c r="P3961" s="40"/>
      <c r="Q3961" s="40"/>
      <c r="R3961" s="40"/>
      <c r="S3961" s="40"/>
      <c r="T3961" s="40"/>
      <c r="U3961" s="40"/>
      <c r="V3961" s="40"/>
      <c r="W3961" s="40"/>
      <c r="X3961" s="40"/>
      <c r="Y3961" s="40"/>
    </row>
    <row r="3962" spans="1:25" ht="15" customHeight="1" x14ac:dyDescent="0.2">
      <c r="A3962" s="40"/>
      <c r="B3962" s="274" t="s">
        <v>347</v>
      </c>
      <c r="C3962" s="296" t="s">
        <v>4040</v>
      </c>
      <c r="D3962" s="274" t="s">
        <v>143</v>
      </c>
      <c r="E3962" s="274" t="s">
        <v>2566</v>
      </c>
      <c r="F3962" s="404" t="s">
        <v>586</v>
      </c>
      <c r="G3962" s="404"/>
      <c r="H3962" s="295" t="s">
        <v>578</v>
      </c>
      <c r="I3962" s="298">
        <v>0.35</v>
      </c>
      <c r="J3962" s="297" t="s">
        <v>3640</v>
      </c>
      <c r="K3962" s="280" t="s">
        <v>4091</v>
      </c>
      <c r="L3962" s="281"/>
      <c r="O3962" s="40"/>
      <c r="P3962" s="40"/>
      <c r="Q3962" s="40"/>
      <c r="R3962" s="40"/>
      <c r="S3962" s="40"/>
      <c r="T3962" s="40"/>
      <c r="U3962" s="40"/>
      <c r="V3962" s="40"/>
      <c r="W3962" s="40"/>
      <c r="X3962" s="40"/>
      <c r="Y3962" s="40"/>
    </row>
    <row r="3963" spans="1:25" ht="15" customHeight="1" x14ac:dyDescent="0.2">
      <c r="A3963" s="40"/>
      <c r="B3963" s="278" t="s">
        <v>319</v>
      </c>
      <c r="C3963" s="291" t="s">
        <v>681</v>
      </c>
      <c r="D3963" s="278" t="s">
        <v>143</v>
      </c>
      <c r="E3963" s="278" t="s">
        <v>682</v>
      </c>
      <c r="F3963" s="407" t="s">
        <v>577</v>
      </c>
      <c r="G3963" s="407"/>
      <c r="H3963" s="290" t="s">
        <v>578</v>
      </c>
      <c r="I3963" s="294">
        <v>0.35</v>
      </c>
      <c r="J3963" s="292" t="s">
        <v>2131</v>
      </c>
      <c r="K3963" s="293" t="s">
        <v>3719</v>
      </c>
      <c r="L3963" s="281"/>
      <c r="O3963" s="40"/>
      <c r="P3963" s="40"/>
      <c r="Q3963" s="40"/>
      <c r="R3963" s="40"/>
      <c r="S3963" s="40"/>
      <c r="T3963" s="40"/>
      <c r="U3963" s="40"/>
      <c r="V3963" s="40"/>
      <c r="W3963" s="40"/>
      <c r="X3963" s="40"/>
      <c r="Y3963" s="40"/>
    </row>
    <row r="3964" spans="1:25" ht="15" customHeight="1" x14ac:dyDescent="0.2">
      <c r="A3964" s="40"/>
      <c r="B3964" s="274" t="s">
        <v>347</v>
      </c>
      <c r="C3964" s="296" t="s">
        <v>3615</v>
      </c>
      <c r="D3964" s="274" t="s">
        <v>143</v>
      </c>
      <c r="E3964" s="274" t="s">
        <v>2418</v>
      </c>
      <c r="F3964" s="404" t="s">
        <v>586</v>
      </c>
      <c r="G3964" s="404"/>
      <c r="H3964" s="295" t="s">
        <v>578</v>
      </c>
      <c r="I3964" s="298">
        <v>0.35</v>
      </c>
      <c r="J3964" s="297" t="s">
        <v>2419</v>
      </c>
      <c r="K3964" s="280" t="s">
        <v>3507</v>
      </c>
      <c r="L3964" s="281"/>
      <c r="O3964" s="40"/>
      <c r="P3964" s="40"/>
      <c r="Q3964" s="40"/>
      <c r="R3964" s="40"/>
      <c r="S3964" s="40"/>
      <c r="T3964" s="40"/>
      <c r="U3964" s="40"/>
      <c r="V3964" s="40"/>
      <c r="W3964" s="40"/>
      <c r="X3964" s="40"/>
      <c r="Y3964" s="40"/>
    </row>
    <row r="3965" spans="1:25" ht="15" customHeight="1" x14ac:dyDescent="0.2">
      <c r="A3965" s="40"/>
      <c r="B3965" s="408" t="s">
        <v>2416</v>
      </c>
      <c r="C3965" s="406"/>
      <c r="D3965" s="406"/>
      <c r="E3965" s="406"/>
      <c r="F3965" s="406"/>
      <c r="G3965" s="406"/>
      <c r="H3965" s="406"/>
      <c r="I3965" s="406"/>
      <c r="J3965" s="406"/>
      <c r="K3965" s="406"/>
      <c r="L3965" s="281"/>
      <c r="O3965" s="40"/>
      <c r="P3965" s="40"/>
      <c r="Q3965" s="40"/>
      <c r="R3965" s="40"/>
      <c r="S3965" s="40"/>
      <c r="T3965" s="40"/>
      <c r="U3965" s="40"/>
      <c r="V3965" s="40"/>
      <c r="W3965" s="40"/>
      <c r="X3965" s="40"/>
      <c r="Y3965" s="40"/>
    </row>
    <row r="3966" spans="1:25" ht="15" customHeight="1" x14ac:dyDescent="0.2">
      <c r="A3966" s="40"/>
      <c r="B3966" s="276" t="s">
        <v>27</v>
      </c>
      <c r="C3966" s="277" t="s">
        <v>28</v>
      </c>
      <c r="D3966" s="276" t="s">
        <v>29</v>
      </c>
      <c r="E3966" s="276" t="s">
        <v>30</v>
      </c>
      <c r="F3966" s="405" t="s">
        <v>318</v>
      </c>
      <c r="G3966" s="406"/>
      <c r="H3966" s="284" t="s">
        <v>31</v>
      </c>
      <c r="I3966" s="277" t="s">
        <v>32</v>
      </c>
      <c r="J3966" s="277" t="s">
        <v>33</v>
      </c>
      <c r="K3966" s="277" t="s">
        <v>35</v>
      </c>
      <c r="L3966" s="178"/>
      <c r="O3966" s="40"/>
      <c r="P3966" s="40"/>
      <c r="Q3966" s="40"/>
      <c r="R3966" s="40"/>
      <c r="S3966" s="40"/>
      <c r="T3966" s="40"/>
      <c r="U3966" s="40"/>
      <c r="V3966" s="40"/>
      <c r="W3966" s="40"/>
      <c r="X3966" s="40"/>
      <c r="Y3966" s="40"/>
    </row>
    <row r="3967" spans="1:25" ht="15" customHeight="1" x14ac:dyDescent="0.2">
      <c r="A3967" s="40"/>
      <c r="B3967" s="274" t="s">
        <v>347</v>
      </c>
      <c r="C3967" s="296" t="s">
        <v>4042</v>
      </c>
      <c r="D3967" s="274" t="s">
        <v>143</v>
      </c>
      <c r="E3967" s="274" t="s">
        <v>1175</v>
      </c>
      <c r="F3967" s="404" t="s">
        <v>348</v>
      </c>
      <c r="G3967" s="404"/>
      <c r="H3967" s="295" t="s">
        <v>165</v>
      </c>
      <c r="I3967" s="298">
        <v>3.4999999999999997E-5</v>
      </c>
      <c r="J3967" s="297" t="s">
        <v>2568</v>
      </c>
      <c r="K3967" s="280" t="s">
        <v>2117</v>
      </c>
      <c r="L3967" s="185"/>
      <c r="O3967" s="40"/>
      <c r="P3967" s="40"/>
      <c r="Q3967" s="40"/>
      <c r="R3967" s="40"/>
      <c r="S3967" s="40"/>
      <c r="T3967" s="40"/>
      <c r="U3967" s="40"/>
      <c r="V3967" s="40"/>
      <c r="W3967" s="40"/>
      <c r="X3967" s="40"/>
      <c r="Y3967" s="40"/>
    </row>
    <row r="3968" spans="1:25" ht="15" customHeight="1" x14ac:dyDescent="0.2">
      <c r="A3968" s="40"/>
      <c r="B3968" s="274" t="s">
        <v>347</v>
      </c>
      <c r="C3968" s="296" t="s">
        <v>3606</v>
      </c>
      <c r="D3968" s="274" t="s">
        <v>143</v>
      </c>
      <c r="E3968" s="274" t="s">
        <v>1166</v>
      </c>
      <c r="F3968" s="404" t="s">
        <v>809</v>
      </c>
      <c r="G3968" s="404"/>
      <c r="H3968" s="295" t="s">
        <v>1167</v>
      </c>
      <c r="I3968" s="298">
        <v>2.7999999999999998E-4</v>
      </c>
      <c r="J3968" s="297" t="s">
        <v>2136</v>
      </c>
      <c r="K3968" s="280" t="s">
        <v>2129</v>
      </c>
      <c r="L3968" s="185"/>
      <c r="O3968" s="40"/>
      <c r="P3968" s="40"/>
      <c r="Q3968" s="40"/>
      <c r="R3968" s="40"/>
      <c r="S3968" s="40"/>
      <c r="T3968" s="40"/>
      <c r="U3968" s="40"/>
      <c r="V3968" s="40"/>
      <c r="W3968" s="40"/>
      <c r="X3968" s="40"/>
      <c r="Y3968" s="40"/>
    </row>
    <row r="3969" spans="1:25" ht="15" customHeight="1" x14ac:dyDescent="0.2">
      <c r="A3969" s="40"/>
      <c r="B3969" s="274" t="s">
        <v>347</v>
      </c>
      <c r="C3969" s="296" t="s">
        <v>4088</v>
      </c>
      <c r="D3969" s="274" t="s">
        <v>143</v>
      </c>
      <c r="E3969" s="274" t="s">
        <v>3348</v>
      </c>
      <c r="F3969" s="404" t="s">
        <v>348</v>
      </c>
      <c r="G3969" s="404"/>
      <c r="H3969" s="295" t="s">
        <v>165</v>
      </c>
      <c r="I3969" s="298">
        <v>1</v>
      </c>
      <c r="J3969" s="297" t="s">
        <v>4089</v>
      </c>
      <c r="K3969" s="280" t="s">
        <v>4089</v>
      </c>
      <c r="L3969" s="185"/>
      <c r="O3969" s="40"/>
      <c r="P3969" s="40"/>
      <c r="Q3969" s="40"/>
      <c r="R3969" s="40"/>
      <c r="S3969" s="40"/>
      <c r="T3969" s="40"/>
      <c r="U3969" s="40"/>
      <c r="V3969" s="40"/>
      <c r="W3969" s="40"/>
      <c r="X3969" s="40"/>
      <c r="Y3969" s="40"/>
    </row>
    <row r="3970" spans="1:25" ht="15" customHeight="1" x14ac:dyDescent="0.2">
      <c r="A3970" s="40"/>
      <c r="B3970" s="274" t="s">
        <v>347</v>
      </c>
      <c r="C3970" s="296" t="s">
        <v>3613</v>
      </c>
      <c r="D3970" s="274" t="s">
        <v>143</v>
      </c>
      <c r="E3970" s="274" t="s">
        <v>1163</v>
      </c>
      <c r="F3970" s="404" t="s">
        <v>348</v>
      </c>
      <c r="G3970" s="404"/>
      <c r="H3970" s="295" t="s">
        <v>165</v>
      </c>
      <c r="I3970" s="298">
        <v>3.4999999999999997E-5</v>
      </c>
      <c r="J3970" s="297" t="s">
        <v>3614</v>
      </c>
      <c r="K3970" s="280" t="s">
        <v>2117</v>
      </c>
      <c r="L3970" s="183"/>
      <c r="O3970" s="40"/>
      <c r="P3970" s="40"/>
      <c r="Q3970" s="40"/>
      <c r="R3970" s="40"/>
      <c r="S3970" s="40"/>
      <c r="T3970" s="40"/>
      <c r="U3970" s="40"/>
      <c r="V3970" s="40"/>
      <c r="W3970" s="40"/>
      <c r="X3970" s="40"/>
      <c r="Y3970" s="40"/>
    </row>
    <row r="3971" spans="1:25" ht="15" customHeight="1" thickBot="1" x14ac:dyDescent="0.25">
      <c r="A3971" s="40"/>
      <c r="B3971" s="274" t="s">
        <v>347</v>
      </c>
      <c r="C3971" s="296" t="s">
        <v>3583</v>
      </c>
      <c r="D3971" s="274" t="s">
        <v>143</v>
      </c>
      <c r="E3971" s="274" t="s">
        <v>1158</v>
      </c>
      <c r="F3971" s="404" t="s">
        <v>348</v>
      </c>
      <c r="G3971" s="404"/>
      <c r="H3971" s="295" t="s">
        <v>165</v>
      </c>
      <c r="I3971" s="298">
        <v>7.1260000000000004E-2</v>
      </c>
      <c r="J3971" s="297" t="s">
        <v>1850</v>
      </c>
      <c r="K3971" s="280" t="s">
        <v>3987</v>
      </c>
      <c r="L3971" s="183"/>
      <c r="O3971" s="40"/>
      <c r="P3971" s="40"/>
      <c r="Q3971" s="40"/>
      <c r="R3971" s="40"/>
      <c r="S3971" s="40"/>
      <c r="T3971" s="40"/>
      <c r="U3971" s="40"/>
      <c r="V3971" s="40"/>
      <c r="W3971" s="40"/>
      <c r="X3971" s="40"/>
      <c r="Y3971" s="40"/>
    </row>
    <row r="3972" spans="1:25" ht="15" customHeight="1" thickTop="1" x14ac:dyDescent="0.2">
      <c r="A3972" s="40"/>
      <c r="B3972" s="274" t="s">
        <v>347</v>
      </c>
      <c r="C3972" s="296" t="s">
        <v>3626</v>
      </c>
      <c r="D3972" s="274" t="s">
        <v>143</v>
      </c>
      <c r="E3972" s="274" t="s">
        <v>2434</v>
      </c>
      <c r="F3972" s="404" t="s">
        <v>348</v>
      </c>
      <c r="G3972" s="404"/>
      <c r="H3972" s="295" t="s">
        <v>2433</v>
      </c>
      <c r="I3972" s="298">
        <v>1.6100000000000001E-3</v>
      </c>
      <c r="J3972" s="297" t="s">
        <v>3627</v>
      </c>
      <c r="K3972" s="280" t="s">
        <v>2135</v>
      </c>
      <c r="L3972" s="184"/>
      <c r="O3972" s="40"/>
      <c r="P3972" s="40"/>
      <c r="Q3972" s="40"/>
      <c r="R3972" s="40"/>
      <c r="S3972" s="40"/>
      <c r="T3972" s="40"/>
      <c r="U3972" s="40"/>
      <c r="V3972" s="40"/>
      <c r="W3972" s="40"/>
      <c r="X3972" s="40"/>
      <c r="Y3972" s="40"/>
    </row>
    <row r="3973" spans="1:25" ht="15" customHeight="1" x14ac:dyDescent="0.2">
      <c r="A3973" s="40"/>
      <c r="B3973" s="274" t="s">
        <v>347</v>
      </c>
      <c r="C3973" s="296" t="s">
        <v>3645</v>
      </c>
      <c r="D3973" s="274" t="s">
        <v>143</v>
      </c>
      <c r="E3973" s="274" t="s">
        <v>1161</v>
      </c>
      <c r="F3973" s="404" t="s">
        <v>348</v>
      </c>
      <c r="G3973" s="404"/>
      <c r="H3973" s="295" t="s">
        <v>165</v>
      </c>
      <c r="I3973" s="298">
        <v>5.5825E-2</v>
      </c>
      <c r="J3973" s="297" t="s">
        <v>2143</v>
      </c>
      <c r="K3973" s="280" t="s">
        <v>3745</v>
      </c>
      <c r="O3973" s="40"/>
      <c r="P3973" s="40"/>
      <c r="Q3973" s="40"/>
      <c r="R3973" s="40"/>
      <c r="S3973" s="40"/>
      <c r="T3973" s="40"/>
      <c r="U3973" s="40"/>
      <c r="V3973" s="40"/>
      <c r="W3973" s="40"/>
      <c r="X3973" s="40"/>
      <c r="Y3973" s="40"/>
    </row>
    <row r="3974" spans="1:25" ht="15" customHeight="1" x14ac:dyDescent="0.2">
      <c r="A3974" s="40"/>
      <c r="B3974" s="274" t="s">
        <v>347</v>
      </c>
      <c r="C3974" s="296" t="s">
        <v>3631</v>
      </c>
      <c r="D3974" s="274" t="s">
        <v>143</v>
      </c>
      <c r="E3974" s="274" t="s">
        <v>2435</v>
      </c>
      <c r="F3974" s="404" t="s">
        <v>348</v>
      </c>
      <c r="G3974" s="404"/>
      <c r="H3974" s="295" t="s">
        <v>165</v>
      </c>
      <c r="I3974" s="298">
        <v>6.9999999999999994E-5</v>
      </c>
      <c r="J3974" s="297" t="s">
        <v>2122</v>
      </c>
      <c r="K3974" s="280" t="s">
        <v>2135</v>
      </c>
      <c r="O3974" s="40"/>
      <c r="P3974" s="40"/>
      <c r="Q3974" s="40"/>
      <c r="R3974" s="40"/>
      <c r="S3974" s="40"/>
      <c r="T3974" s="40"/>
      <c r="U3974" s="40"/>
      <c r="V3974" s="40"/>
      <c r="W3974" s="40"/>
      <c r="X3974" s="40"/>
      <c r="Y3974" s="40"/>
    </row>
    <row r="3975" spans="1:25" ht="15" customHeight="1" x14ac:dyDescent="0.2">
      <c r="A3975" s="40"/>
      <c r="B3975" s="274" t="s">
        <v>347</v>
      </c>
      <c r="C3975" s="296" t="s">
        <v>3587</v>
      </c>
      <c r="D3975" s="274" t="s">
        <v>143</v>
      </c>
      <c r="E3975" s="274" t="s">
        <v>2436</v>
      </c>
      <c r="F3975" s="404" t="s">
        <v>348</v>
      </c>
      <c r="G3975" s="404"/>
      <c r="H3975" s="295" t="s">
        <v>165</v>
      </c>
      <c r="I3975" s="298">
        <v>1.3999999999999999E-4</v>
      </c>
      <c r="J3975" s="297" t="s">
        <v>3588</v>
      </c>
      <c r="K3975" s="280" t="s">
        <v>2117</v>
      </c>
      <c r="O3975" s="40"/>
      <c r="P3975" s="40"/>
      <c r="Q3975" s="40"/>
      <c r="R3975" s="40"/>
      <c r="S3975" s="40"/>
      <c r="T3975" s="40"/>
      <c r="U3975" s="40"/>
      <c r="V3975" s="40"/>
      <c r="W3975" s="40"/>
      <c r="X3975" s="40"/>
      <c r="Y3975" s="40"/>
    </row>
    <row r="3976" spans="1:25" ht="15" customHeight="1" x14ac:dyDescent="0.2">
      <c r="A3976" s="40"/>
      <c r="B3976" s="274" t="s">
        <v>347</v>
      </c>
      <c r="C3976" s="296" t="s">
        <v>3615</v>
      </c>
      <c r="D3976" s="274" t="s">
        <v>143</v>
      </c>
      <c r="E3976" s="274" t="s">
        <v>2418</v>
      </c>
      <c r="F3976" s="404" t="s">
        <v>586</v>
      </c>
      <c r="G3976" s="404"/>
      <c r="H3976" s="295" t="s">
        <v>578</v>
      </c>
      <c r="I3976" s="298">
        <v>0.35</v>
      </c>
      <c r="J3976" s="297" t="s">
        <v>2419</v>
      </c>
      <c r="K3976" s="280" t="s">
        <v>3507</v>
      </c>
      <c r="O3976" s="40"/>
      <c r="P3976" s="40"/>
      <c r="Q3976" s="40"/>
      <c r="R3976" s="40"/>
      <c r="S3976" s="40"/>
      <c r="T3976" s="40"/>
      <c r="U3976" s="40"/>
      <c r="V3976" s="40"/>
      <c r="W3976" s="40"/>
      <c r="X3976" s="40"/>
      <c r="Y3976" s="40"/>
    </row>
    <row r="3977" spans="1:25" ht="15" customHeight="1" x14ac:dyDescent="0.2">
      <c r="A3977" s="40"/>
      <c r="B3977" s="274" t="s">
        <v>347</v>
      </c>
      <c r="C3977" s="296" t="s">
        <v>4040</v>
      </c>
      <c r="D3977" s="274" t="s">
        <v>143</v>
      </c>
      <c r="E3977" s="274" t="s">
        <v>2566</v>
      </c>
      <c r="F3977" s="404" t="s">
        <v>586</v>
      </c>
      <c r="G3977" s="404"/>
      <c r="H3977" s="295" t="s">
        <v>578</v>
      </c>
      <c r="I3977" s="298">
        <v>0.35</v>
      </c>
      <c r="J3977" s="297" t="s">
        <v>3640</v>
      </c>
      <c r="K3977" s="280" t="s">
        <v>4091</v>
      </c>
      <c r="O3977" s="40"/>
      <c r="P3977" s="40"/>
      <c r="Q3977" s="40"/>
      <c r="R3977" s="40"/>
      <c r="S3977" s="40"/>
      <c r="T3977" s="40"/>
      <c r="U3977" s="40"/>
      <c r="V3977" s="40"/>
      <c r="W3977" s="40"/>
      <c r="X3977" s="40"/>
      <c r="Y3977" s="40"/>
    </row>
    <row r="3978" spans="1:25" ht="15" customHeight="1" x14ac:dyDescent="0.2">
      <c r="A3978" s="40"/>
      <c r="B3978" s="274" t="s">
        <v>347</v>
      </c>
      <c r="C3978" s="296" t="s">
        <v>3604</v>
      </c>
      <c r="D3978" s="274" t="s">
        <v>143</v>
      </c>
      <c r="E3978" s="274" t="s">
        <v>1164</v>
      </c>
      <c r="F3978" s="404" t="s">
        <v>809</v>
      </c>
      <c r="G3978" s="404"/>
      <c r="H3978" s="295" t="s">
        <v>165</v>
      </c>
      <c r="I3978" s="298">
        <v>3.15E-3</v>
      </c>
      <c r="J3978" s="297" t="s">
        <v>2145</v>
      </c>
      <c r="K3978" s="280" t="s">
        <v>2125</v>
      </c>
      <c r="O3978" s="40"/>
      <c r="P3978" s="40"/>
      <c r="Q3978" s="40"/>
      <c r="R3978" s="40"/>
      <c r="S3978" s="40"/>
      <c r="T3978" s="40"/>
      <c r="U3978" s="40"/>
      <c r="V3978" s="40"/>
      <c r="W3978" s="40"/>
      <c r="X3978" s="40"/>
      <c r="Y3978" s="40"/>
    </row>
    <row r="3979" spans="1:25" ht="15" customHeight="1" x14ac:dyDescent="0.2">
      <c r="A3979" s="40"/>
      <c r="B3979" s="274" t="s">
        <v>347</v>
      </c>
      <c r="C3979" s="296" t="s">
        <v>3634</v>
      </c>
      <c r="D3979" s="274" t="s">
        <v>143</v>
      </c>
      <c r="E3979" s="274" t="s">
        <v>1168</v>
      </c>
      <c r="F3979" s="404" t="s">
        <v>348</v>
      </c>
      <c r="G3979" s="404"/>
      <c r="H3979" s="295" t="s">
        <v>165</v>
      </c>
      <c r="I3979" s="298">
        <v>3.15E-3</v>
      </c>
      <c r="J3979" s="297" t="s">
        <v>2138</v>
      </c>
      <c r="K3979" s="280" t="s">
        <v>2135</v>
      </c>
      <c r="O3979" s="40"/>
      <c r="P3979" s="40"/>
      <c r="Q3979" s="40"/>
      <c r="R3979" s="40"/>
      <c r="S3979" s="40"/>
      <c r="T3979" s="40"/>
      <c r="U3979" s="40"/>
      <c r="V3979" s="40"/>
      <c r="W3979" s="40"/>
      <c r="X3979" s="40"/>
      <c r="Y3979" s="40"/>
    </row>
    <row r="3980" spans="1:25" ht="15" customHeight="1" x14ac:dyDescent="0.2">
      <c r="A3980" s="40"/>
      <c r="B3980" s="274" t="s">
        <v>347</v>
      </c>
      <c r="C3980" s="296" t="s">
        <v>3653</v>
      </c>
      <c r="D3980" s="274" t="s">
        <v>143</v>
      </c>
      <c r="E3980" s="274" t="s">
        <v>1172</v>
      </c>
      <c r="F3980" s="404" t="s">
        <v>348</v>
      </c>
      <c r="G3980" s="404"/>
      <c r="H3980" s="295" t="s">
        <v>165</v>
      </c>
      <c r="I3980" s="298">
        <v>6.9999999999999994E-5</v>
      </c>
      <c r="J3980" s="297" t="s">
        <v>2157</v>
      </c>
      <c r="K3980" s="280" t="s">
        <v>2117</v>
      </c>
      <c r="O3980" s="40"/>
      <c r="P3980" s="40"/>
      <c r="Q3980" s="40"/>
      <c r="R3980" s="40"/>
      <c r="S3980" s="40"/>
      <c r="T3980" s="40"/>
      <c r="U3980" s="40"/>
      <c r="V3980" s="40"/>
      <c r="W3980" s="40"/>
      <c r="X3980" s="40"/>
      <c r="Y3980" s="40"/>
    </row>
    <row r="3981" spans="1:25" ht="15" customHeight="1" x14ac:dyDescent="0.2">
      <c r="A3981" s="40"/>
      <c r="B3981" s="274" t="s">
        <v>347</v>
      </c>
      <c r="C3981" s="296" t="s">
        <v>3594</v>
      </c>
      <c r="D3981" s="274" t="s">
        <v>143</v>
      </c>
      <c r="E3981" s="274" t="s">
        <v>1171</v>
      </c>
      <c r="F3981" s="404" t="s">
        <v>348</v>
      </c>
      <c r="G3981" s="404"/>
      <c r="H3981" s="295" t="s">
        <v>165</v>
      </c>
      <c r="I3981" s="298">
        <v>6.9999999999999994E-5</v>
      </c>
      <c r="J3981" s="297" t="s">
        <v>2139</v>
      </c>
      <c r="K3981" s="280" t="s">
        <v>2117</v>
      </c>
      <c r="O3981" s="40"/>
      <c r="P3981" s="40"/>
      <c r="Q3981" s="40"/>
      <c r="R3981" s="40"/>
      <c r="S3981" s="40"/>
      <c r="T3981" s="40"/>
      <c r="U3981" s="40"/>
      <c r="V3981" s="40"/>
      <c r="W3981" s="40"/>
      <c r="X3981" s="40"/>
      <c r="Y3981" s="40"/>
    </row>
    <row r="3982" spans="1:25" ht="15" customHeight="1" x14ac:dyDescent="0.2">
      <c r="A3982" s="40"/>
      <c r="B3982" s="274" t="s">
        <v>347</v>
      </c>
      <c r="C3982" s="296" t="s">
        <v>4044</v>
      </c>
      <c r="D3982" s="274" t="s">
        <v>143</v>
      </c>
      <c r="E3982" s="274" t="s">
        <v>1174</v>
      </c>
      <c r="F3982" s="404" t="s">
        <v>348</v>
      </c>
      <c r="G3982" s="404"/>
      <c r="H3982" s="295" t="s">
        <v>165</v>
      </c>
      <c r="I3982" s="298">
        <v>6.9999999999999994E-5</v>
      </c>
      <c r="J3982" s="297" t="s">
        <v>2122</v>
      </c>
      <c r="K3982" s="280" t="s">
        <v>2135</v>
      </c>
      <c r="L3982" s="281"/>
      <c r="O3982" s="40"/>
      <c r="P3982" s="40"/>
      <c r="Q3982" s="40"/>
      <c r="R3982" s="40"/>
      <c r="S3982" s="40"/>
      <c r="T3982" s="40"/>
      <c r="U3982" s="40"/>
      <c r="V3982" s="40"/>
      <c r="W3982" s="40"/>
      <c r="X3982" s="40"/>
      <c r="Y3982" s="40"/>
    </row>
    <row r="3983" spans="1:25" ht="15" customHeight="1" x14ac:dyDescent="0.2">
      <c r="A3983" s="40"/>
      <c r="B3983" s="274" t="s">
        <v>347</v>
      </c>
      <c r="C3983" s="296" t="s">
        <v>4043</v>
      </c>
      <c r="D3983" s="274" t="s">
        <v>143</v>
      </c>
      <c r="E3983" s="274" t="s">
        <v>1173</v>
      </c>
      <c r="F3983" s="404" t="s">
        <v>348</v>
      </c>
      <c r="G3983" s="404"/>
      <c r="H3983" s="295" t="s">
        <v>165</v>
      </c>
      <c r="I3983" s="298">
        <v>6.9999999999999994E-5</v>
      </c>
      <c r="J3983" s="297" t="s">
        <v>2167</v>
      </c>
      <c r="K3983" s="280" t="s">
        <v>2117</v>
      </c>
      <c r="L3983" s="281"/>
      <c r="O3983" s="40"/>
      <c r="P3983" s="40"/>
      <c r="Q3983" s="40"/>
      <c r="R3983" s="40"/>
      <c r="S3983" s="40"/>
      <c r="T3983" s="40"/>
      <c r="U3983" s="40"/>
      <c r="V3983" s="40"/>
      <c r="W3983" s="40"/>
      <c r="X3983" s="40"/>
      <c r="Y3983" s="40"/>
    </row>
    <row r="3984" spans="1:25" ht="15" customHeight="1" x14ac:dyDescent="0.2">
      <c r="A3984" s="40"/>
      <c r="B3984" s="274" t="s">
        <v>347</v>
      </c>
      <c r="C3984" s="296" t="s">
        <v>3596</v>
      </c>
      <c r="D3984" s="274" t="s">
        <v>143</v>
      </c>
      <c r="E3984" s="274" t="s">
        <v>2437</v>
      </c>
      <c r="F3984" s="404" t="s">
        <v>348</v>
      </c>
      <c r="G3984" s="404"/>
      <c r="H3984" s="295" t="s">
        <v>165</v>
      </c>
      <c r="I3984" s="298">
        <v>4.2000000000000002E-4</v>
      </c>
      <c r="J3984" s="297" t="s">
        <v>3597</v>
      </c>
      <c r="K3984" s="280" t="s">
        <v>2117</v>
      </c>
      <c r="L3984" s="281"/>
      <c r="O3984" s="40"/>
      <c r="P3984" s="40"/>
      <c r="Q3984" s="40"/>
      <c r="R3984" s="40"/>
      <c r="S3984" s="40"/>
      <c r="T3984" s="40"/>
      <c r="U3984" s="40"/>
      <c r="V3984" s="40"/>
      <c r="W3984" s="40"/>
      <c r="X3984" s="40"/>
      <c r="Y3984" s="40"/>
    </row>
    <row r="3985" spans="1:25" ht="15" customHeight="1" x14ac:dyDescent="0.2">
      <c r="A3985" s="40"/>
      <c r="B3985" s="274" t="s">
        <v>347</v>
      </c>
      <c r="C3985" s="296" t="s">
        <v>3636</v>
      </c>
      <c r="D3985" s="274" t="s">
        <v>143</v>
      </c>
      <c r="E3985" s="274" t="s">
        <v>2432</v>
      </c>
      <c r="F3985" s="404" t="s">
        <v>348</v>
      </c>
      <c r="G3985" s="404"/>
      <c r="H3985" s="295" t="s">
        <v>2433</v>
      </c>
      <c r="I3985" s="298">
        <v>5.2499999999999997E-4</v>
      </c>
      <c r="J3985" s="297" t="s">
        <v>3637</v>
      </c>
      <c r="K3985" s="280" t="s">
        <v>2125</v>
      </c>
      <c r="L3985" s="281"/>
      <c r="O3985" s="40"/>
      <c r="P3985" s="40"/>
      <c r="Q3985" s="40"/>
      <c r="R3985" s="40"/>
      <c r="S3985" s="40"/>
      <c r="T3985" s="40"/>
      <c r="U3985" s="40"/>
      <c r="V3985" s="40"/>
      <c r="W3985" s="40"/>
      <c r="X3985" s="40"/>
      <c r="Y3985" s="40"/>
    </row>
    <row r="3986" spans="1:25" ht="15" customHeight="1" x14ac:dyDescent="0.2">
      <c r="A3986" s="40"/>
      <c r="B3986" s="274" t="s">
        <v>347</v>
      </c>
      <c r="C3986" s="296" t="s">
        <v>3646</v>
      </c>
      <c r="D3986" s="274" t="s">
        <v>143</v>
      </c>
      <c r="E3986" s="274" t="s">
        <v>3647</v>
      </c>
      <c r="F3986" s="404" t="s">
        <v>348</v>
      </c>
      <c r="G3986" s="404"/>
      <c r="H3986" s="295" t="s">
        <v>1160</v>
      </c>
      <c r="I3986" s="298">
        <v>5.5999999999999995E-4</v>
      </c>
      <c r="J3986" s="297" t="s">
        <v>3648</v>
      </c>
      <c r="K3986" s="280" t="s">
        <v>2117</v>
      </c>
      <c r="L3986" s="281"/>
      <c r="O3986" s="40"/>
      <c r="P3986" s="40"/>
      <c r="Q3986" s="40"/>
      <c r="R3986" s="40"/>
      <c r="S3986" s="40"/>
      <c r="T3986" s="40"/>
      <c r="U3986" s="40"/>
      <c r="V3986" s="40"/>
      <c r="W3986" s="40"/>
      <c r="X3986" s="40"/>
      <c r="Y3986" s="40"/>
    </row>
    <row r="3987" spans="1:25" ht="15" customHeight="1" x14ac:dyDescent="0.2">
      <c r="A3987" s="40"/>
      <c r="B3987" s="274" t="s">
        <v>347</v>
      </c>
      <c r="C3987" s="296" t="s">
        <v>3616</v>
      </c>
      <c r="D3987" s="274" t="s">
        <v>143</v>
      </c>
      <c r="E3987" s="274" t="s">
        <v>1170</v>
      </c>
      <c r="F3987" s="404" t="s">
        <v>809</v>
      </c>
      <c r="G3987" s="404"/>
      <c r="H3987" s="295" t="s">
        <v>165</v>
      </c>
      <c r="I3987" s="298">
        <v>7.1260000000000004E-2</v>
      </c>
      <c r="J3987" s="297" t="s">
        <v>1858</v>
      </c>
      <c r="K3987" s="280" t="s">
        <v>2127</v>
      </c>
      <c r="L3987" s="281"/>
      <c r="O3987" s="40"/>
      <c r="P3987" s="40"/>
      <c r="Q3987" s="40"/>
      <c r="R3987" s="40"/>
      <c r="S3987" s="40"/>
      <c r="T3987" s="40"/>
      <c r="U3987" s="40"/>
      <c r="V3987" s="40"/>
      <c r="W3987" s="40"/>
      <c r="X3987" s="40"/>
      <c r="Y3987" s="40"/>
    </row>
    <row r="3988" spans="1:25" ht="15" customHeight="1" x14ac:dyDescent="0.2">
      <c r="A3988" s="40"/>
      <c r="B3988" s="274" t="s">
        <v>347</v>
      </c>
      <c r="C3988" s="296" t="s">
        <v>3586</v>
      </c>
      <c r="D3988" s="274" t="s">
        <v>143</v>
      </c>
      <c r="E3988" s="274" t="s">
        <v>1162</v>
      </c>
      <c r="F3988" s="404" t="s">
        <v>348</v>
      </c>
      <c r="G3988" s="404"/>
      <c r="H3988" s="295" t="s">
        <v>165</v>
      </c>
      <c r="I3988" s="298">
        <v>1.05E-4</v>
      </c>
      <c r="J3988" s="297" t="s">
        <v>2140</v>
      </c>
      <c r="K3988" s="280" t="s">
        <v>2117</v>
      </c>
      <c r="L3988" s="281"/>
      <c r="O3988" s="40"/>
      <c r="P3988" s="40"/>
      <c r="Q3988" s="40"/>
      <c r="R3988" s="40"/>
      <c r="S3988" s="40"/>
      <c r="T3988" s="40"/>
      <c r="U3988" s="40"/>
      <c r="V3988" s="40"/>
      <c r="W3988" s="40"/>
      <c r="X3988" s="40"/>
      <c r="Y3988" s="40"/>
    </row>
    <row r="3989" spans="1:25" ht="15" customHeight="1" x14ac:dyDescent="0.2">
      <c r="A3989" s="40"/>
      <c r="B3989" s="274" t="s">
        <v>347</v>
      </c>
      <c r="C3989" s="296" t="s">
        <v>3635</v>
      </c>
      <c r="D3989" s="274" t="s">
        <v>143</v>
      </c>
      <c r="E3989" s="274" t="s">
        <v>1169</v>
      </c>
      <c r="F3989" s="404" t="s">
        <v>348</v>
      </c>
      <c r="G3989" s="404"/>
      <c r="H3989" s="295" t="s">
        <v>165</v>
      </c>
      <c r="I3989" s="298">
        <v>1.2600000000000001E-3</v>
      </c>
      <c r="J3989" s="297" t="s">
        <v>1868</v>
      </c>
      <c r="K3989" s="280" t="s">
        <v>2144</v>
      </c>
      <c r="L3989" s="281"/>
      <c r="O3989" s="40"/>
      <c r="P3989" s="40"/>
      <c r="Q3989" s="40"/>
      <c r="R3989" s="40"/>
      <c r="S3989" s="40"/>
      <c r="T3989" s="40"/>
      <c r="U3989" s="40"/>
      <c r="V3989" s="40"/>
      <c r="W3989" s="40"/>
      <c r="X3989" s="40"/>
      <c r="Y3989" s="40"/>
    </row>
    <row r="3990" spans="1:25" ht="15" customHeight="1" x14ac:dyDescent="0.2">
      <c r="A3990" s="40"/>
      <c r="B3990" s="274" t="s">
        <v>347</v>
      </c>
      <c r="C3990" s="296" t="s">
        <v>3598</v>
      </c>
      <c r="D3990" s="274" t="s">
        <v>143</v>
      </c>
      <c r="E3990" s="274" t="s">
        <v>1159</v>
      </c>
      <c r="F3990" s="404" t="s">
        <v>348</v>
      </c>
      <c r="G3990" s="404"/>
      <c r="H3990" s="295" t="s">
        <v>165</v>
      </c>
      <c r="I3990" s="298">
        <v>1.0499999999999999E-3</v>
      </c>
      <c r="J3990" s="297" t="s">
        <v>3599</v>
      </c>
      <c r="K3990" s="280" t="s">
        <v>3835</v>
      </c>
      <c r="L3990" s="281"/>
      <c r="O3990" s="40"/>
      <c r="P3990" s="40"/>
      <c r="Q3990" s="40"/>
      <c r="R3990" s="40"/>
      <c r="S3990" s="40"/>
      <c r="T3990" s="40"/>
      <c r="U3990" s="40"/>
      <c r="V3990" s="40"/>
      <c r="W3990" s="40"/>
      <c r="X3990" s="40"/>
      <c r="Y3990" s="40"/>
    </row>
    <row r="3991" spans="1:25" ht="15" customHeight="1" x14ac:dyDescent="0.2">
      <c r="A3991" s="40"/>
      <c r="B3991" s="274" t="s">
        <v>347</v>
      </c>
      <c r="C3991" s="296" t="s">
        <v>3601</v>
      </c>
      <c r="D3991" s="274" t="s">
        <v>143</v>
      </c>
      <c r="E3991" s="274" t="s">
        <v>1165</v>
      </c>
      <c r="F3991" s="404" t="s">
        <v>348</v>
      </c>
      <c r="G3991" s="404"/>
      <c r="H3991" s="295" t="s">
        <v>165</v>
      </c>
      <c r="I3991" s="298">
        <v>3.15E-3</v>
      </c>
      <c r="J3991" s="297" t="s">
        <v>3602</v>
      </c>
      <c r="K3991" s="280" t="s">
        <v>3543</v>
      </c>
      <c r="L3991" s="281"/>
      <c r="O3991" s="40"/>
      <c r="P3991" s="40"/>
      <c r="Q3991" s="40"/>
      <c r="R3991" s="40"/>
      <c r="S3991" s="40"/>
      <c r="T3991" s="40"/>
      <c r="U3991" s="40"/>
      <c r="V3991" s="40"/>
      <c r="W3991" s="40"/>
      <c r="X3991" s="40"/>
      <c r="Y3991" s="40"/>
    </row>
    <row r="3992" spans="1:25" ht="15" customHeight="1" x14ac:dyDescent="0.2">
      <c r="A3992" s="40"/>
      <c r="B3992" s="275"/>
      <c r="C3992" s="275"/>
      <c r="D3992" s="275"/>
      <c r="E3992" s="275"/>
      <c r="F3992" s="275" t="s">
        <v>331</v>
      </c>
      <c r="G3992" s="302">
        <v>11.46</v>
      </c>
      <c r="H3992" s="275" t="s">
        <v>332</v>
      </c>
      <c r="I3992" s="302">
        <v>0</v>
      </c>
      <c r="J3992" s="275" t="s">
        <v>333</v>
      </c>
      <c r="K3992" s="302">
        <v>11.46</v>
      </c>
      <c r="L3992" s="281"/>
      <c r="O3992" s="40"/>
      <c r="P3992" s="40"/>
      <c r="Q3992" s="40"/>
      <c r="R3992" s="40"/>
      <c r="S3992" s="40"/>
      <c r="T3992" s="40"/>
      <c r="U3992" s="40"/>
      <c r="V3992" s="40"/>
      <c r="W3992" s="40"/>
      <c r="X3992" s="40"/>
      <c r="Y3992" s="40"/>
    </row>
    <row r="3993" spans="1:25" ht="15" customHeight="1" thickBot="1" x14ac:dyDescent="0.25">
      <c r="A3993" s="40"/>
      <c r="B3993" s="275"/>
      <c r="C3993" s="275"/>
      <c r="D3993" s="275"/>
      <c r="E3993" s="275"/>
      <c r="F3993" s="275" t="s">
        <v>334</v>
      </c>
      <c r="G3993" s="302">
        <v>4.83</v>
      </c>
      <c r="H3993" s="275"/>
      <c r="I3993" s="409" t="s">
        <v>335</v>
      </c>
      <c r="J3993" s="409"/>
      <c r="K3993" s="302">
        <v>28.05</v>
      </c>
      <c r="L3993" s="281"/>
      <c r="O3993" s="40"/>
      <c r="P3993" s="40"/>
      <c r="Q3993" s="40"/>
      <c r="R3993" s="40"/>
      <c r="S3993" s="40"/>
      <c r="T3993" s="40"/>
      <c r="U3993" s="40"/>
      <c r="V3993" s="40"/>
      <c r="W3993" s="40"/>
      <c r="X3993" s="40"/>
      <c r="Y3993" s="40"/>
    </row>
    <row r="3994" spans="1:25" ht="15" customHeight="1" thickTop="1" x14ac:dyDescent="0.2">
      <c r="A3994" s="40"/>
      <c r="B3994" s="289"/>
      <c r="C3994" s="289"/>
      <c r="D3994" s="289"/>
      <c r="E3994" s="289"/>
      <c r="F3994" s="289"/>
      <c r="G3994" s="289"/>
      <c r="H3994" s="289"/>
      <c r="I3994" s="289"/>
      <c r="J3994" s="289"/>
      <c r="K3994" s="289"/>
      <c r="L3994" s="289"/>
      <c r="O3994" s="40"/>
      <c r="P3994" s="40"/>
      <c r="Q3994" s="40"/>
      <c r="R3994" s="40"/>
      <c r="S3994" s="40"/>
      <c r="T3994" s="40"/>
      <c r="U3994" s="40"/>
      <c r="V3994" s="40"/>
      <c r="W3994" s="40"/>
      <c r="X3994" s="40"/>
      <c r="Y3994" s="40"/>
    </row>
    <row r="3995" spans="1:25" ht="15" customHeight="1" x14ac:dyDescent="0.2">
      <c r="A3995" s="40"/>
      <c r="B3995" s="276" t="s">
        <v>3349</v>
      </c>
      <c r="C3995" s="277" t="s">
        <v>28</v>
      </c>
      <c r="D3995" s="276" t="s">
        <v>29</v>
      </c>
      <c r="E3995" s="276" t="s">
        <v>30</v>
      </c>
      <c r="F3995" s="405" t="s">
        <v>318</v>
      </c>
      <c r="G3995" s="405"/>
      <c r="H3995" s="284" t="s">
        <v>31</v>
      </c>
      <c r="I3995" s="277" t="s">
        <v>32</v>
      </c>
      <c r="J3995" s="277" t="s">
        <v>2407</v>
      </c>
      <c r="K3995" s="277" t="s">
        <v>33</v>
      </c>
      <c r="L3995" s="277" t="s">
        <v>35</v>
      </c>
      <c r="O3995" s="40"/>
      <c r="P3995" s="40"/>
      <c r="Q3995" s="40"/>
      <c r="R3995" s="40"/>
      <c r="S3995" s="40"/>
      <c r="T3995" s="40"/>
      <c r="U3995" s="40"/>
      <c r="V3995" s="40"/>
      <c r="W3995" s="40"/>
      <c r="X3995" s="40"/>
      <c r="Y3995" s="40"/>
    </row>
    <row r="3996" spans="1:25" ht="15" customHeight="1" x14ac:dyDescent="0.2">
      <c r="A3996" s="40"/>
      <c r="B3996" s="273" t="s">
        <v>319</v>
      </c>
      <c r="C3996" s="286" t="s">
        <v>1627</v>
      </c>
      <c r="D3996" s="273" t="s">
        <v>40</v>
      </c>
      <c r="E3996" s="273" t="s">
        <v>4092</v>
      </c>
      <c r="F3996" s="403" t="s">
        <v>338</v>
      </c>
      <c r="G3996" s="403"/>
      <c r="H3996" s="285" t="s">
        <v>55</v>
      </c>
      <c r="I3996" s="288">
        <v>1</v>
      </c>
      <c r="J3996" s="287"/>
      <c r="K3996" s="287">
        <v>28.08</v>
      </c>
      <c r="L3996" s="287">
        <v>28.08</v>
      </c>
      <c r="O3996" s="40"/>
      <c r="P3996" s="40"/>
      <c r="Q3996" s="40"/>
      <c r="R3996" s="40"/>
      <c r="S3996" s="40"/>
      <c r="T3996" s="40"/>
      <c r="U3996" s="40"/>
      <c r="V3996" s="40"/>
      <c r="W3996" s="40"/>
      <c r="X3996" s="40"/>
      <c r="Y3996" s="40"/>
    </row>
    <row r="3997" spans="1:25" ht="15" customHeight="1" x14ac:dyDescent="0.2">
      <c r="A3997" s="40"/>
      <c r="B3997" s="278" t="s">
        <v>321</v>
      </c>
      <c r="C3997" s="291" t="s">
        <v>395</v>
      </c>
      <c r="D3997" s="278" t="s">
        <v>40</v>
      </c>
      <c r="E3997" s="278" t="s">
        <v>396</v>
      </c>
      <c r="F3997" s="407" t="s">
        <v>324</v>
      </c>
      <c r="G3997" s="407"/>
      <c r="H3997" s="290" t="s">
        <v>325</v>
      </c>
      <c r="I3997" s="294">
        <v>0.105</v>
      </c>
      <c r="J3997" s="294">
        <v>0</v>
      </c>
      <c r="K3997" s="292">
        <v>24.84</v>
      </c>
      <c r="L3997" s="292">
        <v>2.6</v>
      </c>
      <c r="O3997" s="40"/>
      <c r="P3997" s="40"/>
      <c r="Q3997" s="40"/>
      <c r="R3997" s="40"/>
      <c r="S3997" s="40"/>
      <c r="T3997" s="40"/>
      <c r="U3997" s="40"/>
      <c r="V3997" s="40"/>
      <c r="W3997" s="40"/>
      <c r="X3997" s="40"/>
      <c r="Y3997" s="40"/>
    </row>
    <row r="3998" spans="1:25" ht="15" customHeight="1" x14ac:dyDescent="0.2">
      <c r="A3998" s="40"/>
      <c r="B3998" s="278" t="s">
        <v>321</v>
      </c>
      <c r="C3998" s="291" t="s">
        <v>397</v>
      </c>
      <c r="D3998" s="278" t="s">
        <v>40</v>
      </c>
      <c r="E3998" s="278" t="s">
        <v>398</v>
      </c>
      <c r="F3998" s="407" t="s">
        <v>324</v>
      </c>
      <c r="G3998" s="407"/>
      <c r="H3998" s="290" t="s">
        <v>325</v>
      </c>
      <c r="I3998" s="294">
        <v>0.105</v>
      </c>
      <c r="J3998" s="294">
        <v>0</v>
      </c>
      <c r="K3998" s="292">
        <v>29.9</v>
      </c>
      <c r="L3998" s="292">
        <v>3.13</v>
      </c>
      <c r="O3998" s="40"/>
      <c r="P3998" s="40"/>
      <c r="Q3998" s="40"/>
      <c r="R3998" s="40"/>
      <c r="S3998" s="40"/>
      <c r="T3998" s="40"/>
      <c r="U3998" s="40"/>
      <c r="V3998" s="40"/>
      <c r="W3998" s="40"/>
      <c r="X3998" s="40"/>
      <c r="Y3998" s="40"/>
    </row>
    <row r="3999" spans="1:25" ht="15" customHeight="1" x14ac:dyDescent="0.2">
      <c r="A3999" s="40"/>
      <c r="B3999" s="278" t="s">
        <v>321</v>
      </c>
      <c r="C3999" s="291" t="s">
        <v>342</v>
      </c>
      <c r="D3999" s="278" t="s">
        <v>40</v>
      </c>
      <c r="E3999" s="278" t="s">
        <v>2629</v>
      </c>
      <c r="F3999" s="407" t="s">
        <v>343</v>
      </c>
      <c r="G3999" s="407"/>
      <c r="H3999" s="290" t="s">
        <v>55</v>
      </c>
      <c r="I3999" s="294">
        <v>1</v>
      </c>
      <c r="J3999" s="294">
        <v>0</v>
      </c>
      <c r="K3999" s="292">
        <v>11.79</v>
      </c>
      <c r="L3999" s="292">
        <v>11.79</v>
      </c>
      <c r="O3999" s="40"/>
      <c r="P3999" s="40"/>
      <c r="Q3999" s="40"/>
      <c r="R3999" s="40"/>
      <c r="S3999" s="40"/>
      <c r="T3999" s="40"/>
      <c r="U3999" s="40"/>
      <c r="V3999" s="40"/>
      <c r="W3999" s="40"/>
      <c r="X3999" s="40"/>
      <c r="Y3999" s="40"/>
    </row>
    <row r="4000" spans="1:25" ht="15" customHeight="1" x14ac:dyDescent="0.2">
      <c r="A4000" s="40"/>
      <c r="B4000" s="274" t="s">
        <v>347</v>
      </c>
      <c r="C4000" s="296" t="s">
        <v>1790</v>
      </c>
      <c r="D4000" s="274" t="s">
        <v>40</v>
      </c>
      <c r="E4000" s="274" t="s">
        <v>1791</v>
      </c>
      <c r="F4000" s="404" t="s">
        <v>348</v>
      </c>
      <c r="G4000" s="404"/>
      <c r="H4000" s="295" t="s">
        <v>55</v>
      </c>
      <c r="I4000" s="298">
        <v>1.1000000000000001</v>
      </c>
      <c r="J4000" s="298">
        <v>0</v>
      </c>
      <c r="K4000" s="297">
        <v>9.6</v>
      </c>
      <c r="L4000" s="297">
        <v>10.56</v>
      </c>
      <c r="O4000" s="40"/>
      <c r="P4000" s="40"/>
      <c r="Q4000" s="40"/>
      <c r="R4000" s="40"/>
      <c r="S4000" s="40"/>
      <c r="T4000" s="40"/>
      <c r="U4000" s="40"/>
      <c r="V4000" s="40"/>
      <c r="W4000" s="40"/>
      <c r="X4000" s="40"/>
      <c r="Y4000" s="40"/>
    </row>
    <row r="4001" spans="1:25" ht="15" customHeight="1" x14ac:dyDescent="0.2">
      <c r="A4001" s="40"/>
      <c r="B4001" s="275"/>
      <c r="C4001" s="275"/>
      <c r="D4001" s="275"/>
      <c r="E4001" s="275"/>
      <c r="F4001" s="275"/>
      <c r="G4001" s="275" t="s">
        <v>331</v>
      </c>
      <c r="H4001" s="302">
        <v>10.47</v>
      </c>
      <c r="I4001" s="275" t="s">
        <v>332</v>
      </c>
      <c r="J4001" s="302">
        <v>0</v>
      </c>
      <c r="K4001" s="275" t="s">
        <v>333</v>
      </c>
      <c r="L4001" s="302">
        <v>10.47</v>
      </c>
      <c r="O4001" s="40"/>
      <c r="P4001" s="40"/>
      <c r="Q4001" s="40"/>
      <c r="R4001" s="40"/>
      <c r="S4001" s="40"/>
      <c r="T4001" s="40"/>
      <c r="U4001" s="40"/>
      <c r="V4001" s="40"/>
      <c r="W4001" s="40"/>
      <c r="X4001" s="40"/>
      <c r="Y4001" s="40"/>
    </row>
    <row r="4002" spans="1:25" ht="15" customHeight="1" thickBot="1" x14ac:dyDescent="0.25">
      <c r="A4002" s="40"/>
      <c r="B4002" s="275"/>
      <c r="C4002" s="275"/>
      <c r="D4002" s="275"/>
      <c r="E4002" s="275"/>
      <c r="F4002" s="275"/>
      <c r="G4002" s="275" t="s">
        <v>334</v>
      </c>
      <c r="H4002" s="302">
        <v>5.84</v>
      </c>
      <c r="I4002" s="409"/>
      <c r="J4002" s="409" t="s">
        <v>335</v>
      </c>
      <c r="K4002" s="275"/>
      <c r="L4002" s="302">
        <v>33.92</v>
      </c>
      <c r="O4002" s="40"/>
      <c r="P4002" s="40"/>
      <c r="Q4002" s="40"/>
      <c r="R4002" s="40"/>
      <c r="S4002" s="40"/>
      <c r="T4002" s="40"/>
      <c r="U4002" s="40"/>
      <c r="V4002" s="40"/>
      <c r="W4002" s="40"/>
      <c r="X4002" s="40"/>
      <c r="Y4002" s="40"/>
    </row>
    <row r="4003" spans="1:25" ht="15" customHeight="1" thickTop="1" x14ac:dyDescent="0.2">
      <c r="A4003" s="40"/>
      <c r="B4003" s="289"/>
      <c r="C4003" s="289"/>
      <c r="D4003" s="289"/>
      <c r="E4003" s="289"/>
      <c r="F4003" s="289"/>
      <c r="G4003" s="289"/>
      <c r="H4003" s="289"/>
      <c r="I4003" s="289"/>
      <c r="J4003" s="289"/>
      <c r="K4003" s="289"/>
      <c r="L4003" s="289"/>
      <c r="O4003" s="40"/>
      <c r="P4003" s="40"/>
      <c r="Q4003" s="40"/>
      <c r="R4003" s="40"/>
      <c r="S4003" s="40"/>
      <c r="T4003" s="40"/>
      <c r="U4003" s="40"/>
      <c r="V4003" s="40"/>
      <c r="W4003" s="40"/>
      <c r="X4003" s="40"/>
      <c r="Y4003" s="40"/>
    </row>
    <row r="4004" spans="1:25" ht="15" customHeight="1" x14ac:dyDescent="0.2">
      <c r="A4004" s="40"/>
      <c r="B4004" s="276" t="s">
        <v>3350</v>
      </c>
      <c r="C4004" s="277" t="s">
        <v>28</v>
      </c>
      <c r="D4004" s="276" t="s">
        <v>29</v>
      </c>
      <c r="E4004" s="276" t="s">
        <v>30</v>
      </c>
      <c r="F4004" s="405" t="s">
        <v>318</v>
      </c>
      <c r="G4004" s="405"/>
      <c r="H4004" s="284" t="s">
        <v>31</v>
      </c>
      <c r="I4004" s="277" t="s">
        <v>32</v>
      </c>
      <c r="J4004" s="277" t="s">
        <v>2407</v>
      </c>
      <c r="K4004" s="277" t="s">
        <v>33</v>
      </c>
      <c r="L4004" s="277" t="s">
        <v>35</v>
      </c>
      <c r="O4004" s="40"/>
      <c r="P4004" s="40"/>
      <c r="Q4004" s="40"/>
      <c r="R4004" s="40"/>
      <c r="S4004" s="40"/>
      <c r="T4004" s="40"/>
      <c r="U4004" s="40"/>
      <c r="V4004" s="40"/>
      <c r="W4004" s="40"/>
      <c r="X4004" s="40"/>
      <c r="Y4004" s="40"/>
    </row>
    <row r="4005" spans="1:25" ht="15" customHeight="1" x14ac:dyDescent="0.2">
      <c r="A4005" s="40"/>
      <c r="B4005" s="273" t="s">
        <v>319</v>
      </c>
      <c r="C4005" s="286" t="s">
        <v>1629</v>
      </c>
      <c r="D4005" s="273" t="s">
        <v>40</v>
      </c>
      <c r="E4005" s="273" t="s">
        <v>4093</v>
      </c>
      <c r="F4005" s="403" t="s">
        <v>338</v>
      </c>
      <c r="G4005" s="403"/>
      <c r="H4005" s="285" t="s">
        <v>55</v>
      </c>
      <c r="I4005" s="288">
        <v>1</v>
      </c>
      <c r="J4005" s="287"/>
      <c r="K4005" s="287">
        <v>22.25</v>
      </c>
      <c r="L4005" s="287">
        <v>22.25</v>
      </c>
      <c r="O4005" s="40"/>
      <c r="P4005" s="40"/>
      <c r="Q4005" s="40"/>
      <c r="R4005" s="40"/>
      <c r="S4005" s="40"/>
      <c r="T4005" s="40"/>
      <c r="U4005" s="40"/>
      <c r="V4005" s="40"/>
      <c r="W4005" s="40"/>
      <c r="X4005" s="40"/>
      <c r="Y4005" s="40"/>
    </row>
    <row r="4006" spans="1:25" ht="15" customHeight="1" x14ac:dyDescent="0.2">
      <c r="A4006" s="40"/>
      <c r="B4006" s="278" t="s">
        <v>321</v>
      </c>
      <c r="C4006" s="291" t="s">
        <v>397</v>
      </c>
      <c r="D4006" s="278" t="s">
        <v>40</v>
      </c>
      <c r="E4006" s="278" t="s">
        <v>398</v>
      </c>
      <c r="F4006" s="407" t="s">
        <v>324</v>
      </c>
      <c r="G4006" s="407"/>
      <c r="H4006" s="290" t="s">
        <v>325</v>
      </c>
      <c r="I4006" s="294">
        <v>9.0999999999999998E-2</v>
      </c>
      <c r="J4006" s="294">
        <v>0</v>
      </c>
      <c r="K4006" s="292">
        <v>29.9</v>
      </c>
      <c r="L4006" s="292">
        <v>2.72</v>
      </c>
      <c r="O4006" s="40"/>
      <c r="P4006" s="40"/>
      <c r="Q4006" s="40"/>
      <c r="R4006" s="40"/>
      <c r="S4006" s="40"/>
      <c r="T4006" s="40"/>
      <c r="U4006" s="40"/>
      <c r="V4006" s="40"/>
      <c r="W4006" s="40"/>
      <c r="X4006" s="40"/>
      <c r="Y4006" s="40"/>
    </row>
    <row r="4007" spans="1:25" ht="15" customHeight="1" x14ac:dyDescent="0.2">
      <c r="A4007" s="40"/>
      <c r="B4007" s="278" t="s">
        <v>321</v>
      </c>
      <c r="C4007" s="291" t="s">
        <v>395</v>
      </c>
      <c r="D4007" s="278" t="s">
        <v>40</v>
      </c>
      <c r="E4007" s="278" t="s">
        <v>396</v>
      </c>
      <c r="F4007" s="407" t="s">
        <v>324</v>
      </c>
      <c r="G4007" s="407"/>
      <c r="H4007" s="290" t="s">
        <v>325</v>
      </c>
      <c r="I4007" s="294">
        <v>9.0999999999999998E-2</v>
      </c>
      <c r="J4007" s="294">
        <v>0</v>
      </c>
      <c r="K4007" s="292">
        <v>24.84</v>
      </c>
      <c r="L4007" s="292">
        <v>2.2599999999999998</v>
      </c>
      <c r="O4007" s="40"/>
      <c r="P4007" s="40"/>
      <c r="Q4007" s="40"/>
      <c r="R4007" s="40"/>
      <c r="S4007" s="40"/>
      <c r="T4007" s="40"/>
      <c r="U4007" s="40"/>
      <c r="V4007" s="40"/>
      <c r="W4007" s="40"/>
      <c r="X4007" s="40"/>
      <c r="Y4007" s="40"/>
    </row>
    <row r="4008" spans="1:25" ht="15" customHeight="1" x14ac:dyDescent="0.2">
      <c r="A4008" s="40"/>
      <c r="B4008" s="278" t="s">
        <v>321</v>
      </c>
      <c r="C4008" s="291" t="s">
        <v>342</v>
      </c>
      <c r="D4008" s="278" t="s">
        <v>40</v>
      </c>
      <c r="E4008" s="278" t="s">
        <v>2629</v>
      </c>
      <c r="F4008" s="407" t="s">
        <v>343</v>
      </c>
      <c r="G4008" s="407"/>
      <c r="H4008" s="290" t="s">
        <v>55</v>
      </c>
      <c r="I4008" s="294">
        <v>1</v>
      </c>
      <c r="J4008" s="294">
        <v>0</v>
      </c>
      <c r="K4008" s="292">
        <v>11.79</v>
      </c>
      <c r="L4008" s="292">
        <v>11.79</v>
      </c>
      <c r="O4008" s="40"/>
      <c r="P4008" s="40"/>
      <c r="Q4008" s="40"/>
      <c r="R4008" s="40"/>
      <c r="S4008" s="40"/>
      <c r="T4008" s="40"/>
      <c r="U4008" s="40"/>
      <c r="V4008" s="40"/>
      <c r="W4008" s="40"/>
      <c r="X4008" s="40"/>
      <c r="Y4008" s="40"/>
    </row>
    <row r="4009" spans="1:25" ht="15" customHeight="1" x14ac:dyDescent="0.2">
      <c r="A4009" s="40"/>
      <c r="B4009" s="274" t="s">
        <v>347</v>
      </c>
      <c r="C4009" s="296" t="s">
        <v>1792</v>
      </c>
      <c r="D4009" s="274" t="s">
        <v>40</v>
      </c>
      <c r="E4009" s="274" t="s">
        <v>1793</v>
      </c>
      <c r="F4009" s="404" t="s">
        <v>348</v>
      </c>
      <c r="G4009" s="404"/>
      <c r="H4009" s="295" t="s">
        <v>55</v>
      </c>
      <c r="I4009" s="298">
        <v>1.1000000000000001</v>
      </c>
      <c r="J4009" s="298">
        <v>0</v>
      </c>
      <c r="K4009" s="297">
        <v>4.99</v>
      </c>
      <c r="L4009" s="297">
        <v>5.48</v>
      </c>
      <c r="O4009" s="40"/>
      <c r="P4009" s="40"/>
      <c r="Q4009" s="40"/>
      <c r="R4009" s="40"/>
      <c r="S4009" s="40"/>
      <c r="T4009" s="40"/>
      <c r="U4009" s="40"/>
      <c r="V4009" s="40"/>
      <c r="W4009" s="40"/>
      <c r="X4009" s="40"/>
      <c r="Y4009" s="40"/>
    </row>
    <row r="4010" spans="1:25" ht="15" customHeight="1" x14ac:dyDescent="0.2">
      <c r="A4010" s="40"/>
      <c r="B4010" s="275"/>
      <c r="C4010" s="275"/>
      <c r="D4010" s="275"/>
      <c r="E4010" s="275"/>
      <c r="F4010" s="275"/>
      <c r="G4010" s="275" t="s">
        <v>331</v>
      </c>
      <c r="H4010" s="302">
        <v>9.86</v>
      </c>
      <c r="I4010" s="275" t="s">
        <v>332</v>
      </c>
      <c r="J4010" s="302">
        <v>0</v>
      </c>
      <c r="K4010" s="275" t="s">
        <v>333</v>
      </c>
      <c r="L4010" s="302">
        <v>9.86</v>
      </c>
      <c r="O4010" s="40"/>
      <c r="P4010" s="40"/>
      <c r="Q4010" s="40"/>
      <c r="R4010" s="40"/>
      <c r="S4010" s="40"/>
      <c r="T4010" s="40"/>
      <c r="U4010" s="40"/>
      <c r="V4010" s="40"/>
      <c r="W4010" s="40"/>
      <c r="X4010" s="40"/>
      <c r="Y4010" s="40"/>
    </row>
    <row r="4011" spans="1:25" ht="15" customHeight="1" thickBot="1" x14ac:dyDescent="0.25">
      <c r="A4011" s="40"/>
      <c r="B4011" s="275"/>
      <c r="C4011" s="275"/>
      <c r="D4011" s="275"/>
      <c r="E4011" s="275"/>
      <c r="F4011" s="275"/>
      <c r="G4011" s="275" t="s">
        <v>334</v>
      </c>
      <c r="H4011" s="302">
        <v>4.63</v>
      </c>
      <c r="I4011" s="409"/>
      <c r="J4011" s="409" t="s">
        <v>335</v>
      </c>
      <c r="K4011" s="275"/>
      <c r="L4011" s="302">
        <v>26.88</v>
      </c>
      <c r="O4011" s="40"/>
      <c r="P4011" s="40"/>
      <c r="Q4011" s="40"/>
      <c r="R4011" s="40"/>
      <c r="S4011" s="40"/>
      <c r="T4011" s="40"/>
      <c r="U4011" s="40"/>
      <c r="V4011" s="40"/>
      <c r="W4011" s="40"/>
      <c r="X4011" s="40"/>
      <c r="Y4011" s="40"/>
    </row>
    <row r="4012" spans="1:25" ht="15" customHeight="1" thickTop="1" x14ac:dyDescent="0.2">
      <c r="A4012" s="40"/>
      <c r="B4012" s="289"/>
      <c r="C4012" s="289"/>
      <c r="D4012" s="289"/>
      <c r="E4012" s="289"/>
      <c r="F4012" s="289"/>
      <c r="G4012" s="289"/>
      <c r="H4012" s="289"/>
      <c r="I4012" s="289"/>
      <c r="J4012" s="289"/>
      <c r="K4012" s="289"/>
      <c r="L4012" s="289"/>
      <c r="O4012" s="40"/>
      <c r="P4012" s="40"/>
      <c r="Q4012" s="40"/>
      <c r="R4012" s="40"/>
      <c r="S4012" s="40"/>
      <c r="T4012" s="40"/>
      <c r="U4012" s="40"/>
      <c r="V4012" s="40"/>
      <c r="W4012" s="40"/>
      <c r="X4012" s="40"/>
      <c r="Y4012" s="40"/>
    </row>
    <row r="4013" spans="1:25" ht="15" customHeight="1" x14ac:dyDescent="0.2">
      <c r="A4013" s="40"/>
      <c r="B4013" s="276" t="s">
        <v>3351</v>
      </c>
      <c r="C4013" s="277" t="s">
        <v>28</v>
      </c>
      <c r="D4013" s="276" t="s">
        <v>29</v>
      </c>
      <c r="E4013" s="276" t="s">
        <v>30</v>
      </c>
      <c r="F4013" s="405" t="s">
        <v>318</v>
      </c>
      <c r="G4013" s="405"/>
      <c r="H4013" s="284" t="s">
        <v>31</v>
      </c>
      <c r="I4013" s="277" t="s">
        <v>32</v>
      </c>
      <c r="J4013" s="277" t="s">
        <v>2407</v>
      </c>
      <c r="K4013" s="277" t="s">
        <v>33</v>
      </c>
      <c r="L4013" s="277" t="s">
        <v>35</v>
      </c>
      <c r="O4013" s="40"/>
      <c r="P4013" s="40"/>
      <c r="Q4013" s="40"/>
      <c r="R4013" s="40"/>
      <c r="S4013" s="40"/>
      <c r="T4013" s="40"/>
      <c r="U4013" s="40"/>
      <c r="V4013" s="40"/>
      <c r="W4013" s="40"/>
      <c r="X4013" s="40"/>
      <c r="Y4013" s="40"/>
    </row>
    <row r="4014" spans="1:25" ht="15" customHeight="1" x14ac:dyDescent="0.2">
      <c r="A4014" s="40"/>
      <c r="B4014" s="273" t="s">
        <v>319</v>
      </c>
      <c r="C4014" s="286" t="s">
        <v>1631</v>
      </c>
      <c r="D4014" s="273" t="s">
        <v>40</v>
      </c>
      <c r="E4014" s="273" t="s">
        <v>1632</v>
      </c>
      <c r="F4014" s="403" t="s">
        <v>338</v>
      </c>
      <c r="G4014" s="403"/>
      <c r="H4014" s="285" t="s">
        <v>55</v>
      </c>
      <c r="I4014" s="288">
        <v>1</v>
      </c>
      <c r="J4014" s="287"/>
      <c r="K4014" s="287">
        <v>21.79</v>
      </c>
      <c r="L4014" s="287">
        <v>21.79</v>
      </c>
      <c r="O4014" s="40"/>
      <c r="P4014" s="40"/>
      <c r="Q4014" s="40"/>
      <c r="R4014" s="40"/>
      <c r="S4014" s="40"/>
      <c r="T4014" s="40"/>
      <c r="U4014" s="40"/>
      <c r="V4014" s="40"/>
      <c r="W4014" s="40"/>
      <c r="X4014" s="40"/>
      <c r="Y4014" s="40"/>
    </row>
    <row r="4015" spans="1:25" ht="15" customHeight="1" x14ac:dyDescent="0.2">
      <c r="A4015" s="40"/>
      <c r="B4015" s="278" t="s">
        <v>321</v>
      </c>
      <c r="C4015" s="291" t="s">
        <v>395</v>
      </c>
      <c r="D4015" s="278" t="s">
        <v>40</v>
      </c>
      <c r="E4015" s="278" t="s">
        <v>396</v>
      </c>
      <c r="F4015" s="407" t="s">
        <v>324</v>
      </c>
      <c r="G4015" s="407"/>
      <c r="H4015" s="290" t="s">
        <v>325</v>
      </c>
      <c r="I4015" s="294">
        <v>0.11219999999999999</v>
      </c>
      <c r="J4015" s="294">
        <v>0</v>
      </c>
      <c r="K4015" s="292">
        <v>24.84</v>
      </c>
      <c r="L4015" s="292">
        <v>2.78</v>
      </c>
      <c r="O4015" s="40"/>
      <c r="P4015" s="40"/>
      <c r="Q4015" s="40"/>
      <c r="R4015" s="40"/>
      <c r="S4015" s="40"/>
      <c r="T4015" s="40"/>
      <c r="U4015" s="40"/>
      <c r="V4015" s="40"/>
      <c r="W4015" s="40"/>
      <c r="X4015" s="40"/>
      <c r="Y4015" s="40"/>
    </row>
    <row r="4016" spans="1:25" ht="15" customHeight="1" x14ac:dyDescent="0.2">
      <c r="A4016" s="40"/>
      <c r="B4016" s="278" t="s">
        <v>321</v>
      </c>
      <c r="C4016" s="291" t="s">
        <v>397</v>
      </c>
      <c r="D4016" s="278" t="s">
        <v>40</v>
      </c>
      <c r="E4016" s="278" t="s">
        <v>398</v>
      </c>
      <c r="F4016" s="407" t="s">
        <v>324</v>
      </c>
      <c r="G4016" s="407"/>
      <c r="H4016" s="290" t="s">
        <v>325</v>
      </c>
      <c r="I4016" s="294">
        <v>0.11219999999999999</v>
      </c>
      <c r="J4016" s="294">
        <v>0</v>
      </c>
      <c r="K4016" s="292">
        <v>29.9</v>
      </c>
      <c r="L4016" s="292">
        <v>3.35</v>
      </c>
      <c r="O4016" s="40"/>
      <c r="P4016" s="40"/>
      <c r="Q4016" s="40"/>
      <c r="R4016" s="40"/>
      <c r="S4016" s="40"/>
      <c r="T4016" s="40"/>
      <c r="U4016" s="40"/>
      <c r="V4016" s="40"/>
      <c r="W4016" s="40"/>
      <c r="X4016" s="40"/>
      <c r="Y4016" s="40"/>
    </row>
    <row r="4017" spans="1:25" ht="15" customHeight="1" x14ac:dyDescent="0.2">
      <c r="A4017" s="40"/>
      <c r="B4017" s="274" t="s">
        <v>347</v>
      </c>
      <c r="C4017" s="296" t="s">
        <v>1794</v>
      </c>
      <c r="D4017" s="274" t="s">
        <v>40</v>
      </c>
      <c r="E4017" s="274" t="s">
        <v>1795</v>
      </c>
      <c r="F4017" s="404" t="s">
        <v>348</v>
      </c>
      <c r="G4017" s="404"/>
      <c r="H4017" s="295" t="s">
        <v>55</v>
      </c>
      <c r="I4017" s="298">
        <v>1.1000000000000001</v>
      </c>
      <c r="J4017" s="298">
        <v>0</v>
      </c>
      <c r="K4017" s="297">
        <v>14.24</v>
      </c>
      <c r="L4017" s="297">
        <v>15.66</v>
      </c>
      <c r="O4017" s="40"/>
      <c r="P4017" s="40"/>
      <c r="Q4017" s="40"/>
      <c r="R4017" s="40"/>
      <c r="S4017" s="40"/>
      <c r="T4017" s="40"/>
      <c r="U4017" s="40"/>
      <c r="V4017" s="40"/>
      <c r="W4017" s="40"/>
      <c r="X4017" s="40"/>
      <c r="Y4017" s="40"/>
    </row>
    <row r="4018" spans="1:25" ht="15" customHeight="1" x14ac:dyDescent="0.2">
      <c r="A4018" s="40"/>
      <c r="B4018" s="275"/>
      <c r="C4018" s="275"/>
      <c r="D4018" s="275"/>
      <c r="E4018" s="275"/>
      <c r="F4018" s="275"/>
      <c r="G4018" s="275" t="s">
        <v>331</v>
      </c>
      <c r="H4018" s="302">
        <v>4.82</v>
      </c>
      <c r="I4018" s="275" t="s">
        <v>332</v>
      </c>
      <c r="J4018" s="302">
        <v>0</v>
      </c>
      <c r="K4018" s="275" t="s">
        <v>333</v>
      </c>
      <c r="L4018" s="302">
        <v>4.82</v>
      </c>
      <c r="O4018" s="40"/>
      <c r="P4018" s="40"/>
      <c r="Q4018" s="40"/>
      <c r="R4018" s="40"/>
      <c r="S4018" s="40"/>
      <c r="T4018" s="40"/>
      <c r="U4018" s="40"/>
      <c r="V4018" s="40"/>
      <c r="W4018" s="40"/>
      <c r="X4018" s="40"/>
      <c r="Y4018" s="40"/>
    </row>
    <row r="4019" spans="1:25" ht="15" customHeight="1" thickBot="1" x14ac:dyDescent="0.25">
      <c r="A4019" s="40"/>
      <c r="B4019" s="275"/>
      <c r="C4019" s="275"/>
      <c r="D4019" s="275"/>
      <c r="E4019" s="275"/>
      <c r="F4019" s="275"/>
      <c r="G4019" s="275" t="s">
        <v>334</v>
      </c>
      <c r="H4019" s="302">
        <v>4.53</v>
      </c>
      <c r="I4019" s="409"/>
      <c r="J4019" s="409" t="s">
        <v>335</v>
      </c>
      <c r="K4019" s="275"/>
      <c r="L4019" s="302">
        <v>26.32</v>
      </c>
      <c r="O4019" s="40"/>
      <c r="P4019" s="40"/>
      <c r="Q4019" s="40"/>
      <c r="R4019" s="40"/>
      <c r="S4019" s="40"/>
      <c r="T4019" s="40"/>
      <c r="U4019" s="40"/>
      <c r="V4019" s="40"/>
      <c r="W4019" s="40"/>
      <c r="X4019" s="40"/>
      <c r="Y4019" s="40"/>
    </row>
    <row r="4020" spans="1:25" ht="15" customHeight="1" thickTop="1" x14ac:dyDescent="0.2">
      <c r="A4020" s="40"/>
      <c r="B4020" s="289"/>
      <c r="C4020" s="289"/>
      <c r="D4020" s="289"/>
      <c r="E4020" s="289"/>
      <c r="F4020" s="289"/>
      <c r="G4020" s="289"/>
      <c r="H4020" s="289"/>
      <c r="I4020" s="289"/>
      <c r="J4020" s="289"/>
      <c r="K4020" s="289"/>
      <c r="L4020" s="289"/>
      <c r="O4020" s="40"/>
      <c r="P4020" s="40"/>
      <c r="Q4020" s="40"/>
      <c r="R4020" s="40"/>
      <c r="S4020" s="40"/>
      <c r="T4020" s="40"/>
      <c r="U4020" s="40"/>
      <c r="V4020" s="40"/>
      <c r="W4020" s="40"/>
      <c r="X4020" s="40"/>
      <c r="Y4020" s="40"/>
    </row>
    <row r="4021" spans="1:25" ht="15" customHeight="1" x14ac:dyDescent="0.2">
      <c r="A4021" s="40"/>
      <c r="B4021" s="276" t="s">
        <v>3352</v>
      </c>
      <c r="C4021" s="277" t="s">
        <v>28</v>
      </c>
      <c r="D4021" s="276" t="s">
        <v>29</v>
      </c>
      <c r="E4021" s="276" t="s">
        <v>30</v>
      </c>
      <c r="F4021" s="405" t="s">
        <v>318</v>
      </c>
      <c r="G4021" s="405"/>
      <c r="H4021" s="284" t="s">
        <v>31</v>
      </c>
      <c r="I4021" s="277" t="s">
        <v>32</v>
      </c>
      <c r="J4021" s="277" t="s">
        <v>2407</v>
      </c>
      <c r="K4021" s="277" t="s">
        <v>33</v>
      </c>
      <c r="L4021" s="277" t="s">
        <v>35</v>
      </c>
      <c r="O4021" s="40"/>
      <c r="P4021" s="40"/>
      <c r="Q4021" s="40"/>
      <c r="R4021" s="40"/>
      <c r="S4021" s="40"/>
      <c r="T4021" s="40"/>
      <c r="U4021" s="40"/>
      <c r="V4021" s="40"/>
      <c r="W4021" s="40"/>
      <c r="X4021" s="40"/>
      <c r="Y4021" s="40"/>
    </row>
    <row r="4022" spans="1:25" ht="15" customHeight="1" x14ac:dyDescent="0.2">
      <c r="A4022" s="40"/>
      <c r="B4022" s="273" t="s">
        <v>319</v>
      </c>
      <c r="C4022" s="286" t="s">
        <v>1633</v>
      </c>
      <c r="D4022" s="273" t="s">
        <v>40</v>
      </c>
      <c r="E4022" s="273" t="s">
        <v>1634</v>
      </c>
      <c r="F4022" s="403" t="s">
        <v>338</v>
      </c>
      <c r="G4022" s="403"/>
      <c r="H4022" s="285" t="s">
        <v>55</v>
      </c>
      <c r="I4022" s="288">
        <v>1</v>
      </c>
      <c r="J4022" s="287"/>
      <c r="K4022" s="287">
        <v>22.03</v>
      </c>
      <c r="L4022" s="287">
        <v>22.03</v>
      </c>
      <c r="O4022" s="40"/>
      <c r="P4022" s="40"/>
      <c r="Q4022" s="40"/>
      <c r="R4022" s="40"/>
      <c r="S4022" s="40"/>
      <c r="T4022" s="40"/>
      <c r="U4022" s="40"/>
      <c r="V4022" s="40"/>
      <c r="W4022" s="40"/>
      <c r="X4022" s="40"/>
      <c r="Y4022" s="40"/>
    </row>
    <row r="4023" spans="1:25" ht="15" customHeight="1" x14ac:dyDescent="0.2">
      <c r="A4023" s="40"/>
      <c r="B4023" s="278" t="s">
        <v>321</v>
      </c>
      <c r="C4023" s="291" t="s">
        <v>397</v>
      </c>
      <c r="D4023" s="278" t="s">
        <v>40</v>
      </c>
      <c r="E4023" s="278" t="s">
        <v>398</v>
      </c>
      <c r="F4023" s="407" t="s">
        <v>324</v>
      </c>
      <c r="G4023" s="407"/>
      <c r="H4023" s="290" t="s">
        <v>325</v>
      </c>
      <c r="I4023" s="294">
        <v>0.16200000000000001</v>
      </c>
      <c r="J4023" s="294">
        <v>0</v>
      </c>
      <c r="K4023" s="292">
        <v>29.9</v>
      </c>
      <c r="L4023" s="292">
        <v>4.84</v>
      </c>
      <c r="O4023" s="40"/>
      <c r="P4023" s="40"/>
      <c r="Q4023" s="40"/>
      <c r="R4023" s="40"/>
      <c r="S4023" s="40"/>
      <c r="T4023" s="40"/>
      <c r="U4023" s="40"/>
      <c r="V4023" s="40"/>
      <c r="W4023" s="40"/>
      <c r="X4023" s="40"/>
      <c r="Y4023" s="40"/>
    </row>
    <row r="4024" spans="1:25" ht="15" customHeight="1" x14ac:dyDescent="0.2">
      <c r="A4024" s="40"/>
      <c r="B4024" s="278" t="s">
        <v>321</v>
      </c>
      <c r="C4024" s="291" t="s">
        <v>395</v>
      </c>
      <c r="D4024" s="278" t="s">
        <v>40</v>
      </c>
      <c r="E4024" s="278" t="s">
        <v>396</v>
      </c>
      <c r="F4024" s="407" t="s">
        <v>324</v>
      </c>
      <c r="G4024" s="407"/>
      <c r="H4024" s="290" t="s">
        <v>325</v>
      </c>
      <c r="I4024" s="294">
        <v>0.16200000000000001</v>
      </c>
      <c r="J4024" s="294">
        <v>0</v>
      </c>
      <c r="K4024" s="292">
        <v>24.84</v>
      </c>
      <c r="L4024" s="292">
        <v>4.0199999999999996</v>
      </c>
      <c r="O4024" s="40"/>
      <c r="P4024" s="40"/>
      <c r="Q4024" s="40"/>
      <c r="R4024" s="40"/>
      <c r="S4024" s="40"/>
      <c r="T4024" s="40"/>
      <c r="U4024" s="40"/>
      <c r="V4024" s="40"/>
      <c r="W4024" s="40"/>
      <c r="X4024" s="40"/>
      <c r="Y4024" s="40"/>
    </row>
    <row r="4025" spans="1:25" ht="15" customHeight="1" x14ac:dyDescent="0.2">
      <c r="A4025" s="40"/>
      <c r="B4025" s="274" t="s">
        <v>347</v>
      </c>
      <c r="C4025" s="296" t="s">
        <v>1796</v>
      </c>
      <c r="D4025" s="274" t="s">
        <v>40</v>
      </c>
      <c r="E4025" s="274" t="s">
        <v>1797</v>
      </c>
      <c r="F4025" s="404" t="s">
        <v>348</v>
      </c>
      <c r="G4025" s="404"/>
      <c r="H4025" s="295" t="s">
        <v>55</v>
      </c>
      <c r="I4025" s="298">
        <v>1.0169999999999999</v>
      </c>
      <c r="J4025" s="298">
        <v>0</v>
      </c>
      <c r="K4025" s="297">
        <v>12.95</v>
      </c>
      <c r="L4025" s="297">
        <v>13.17</v>
      </c>
      <c r="O4025" s="40"/>
      <c r="P4025" s="40"/>
      <c r="Q4025" s="40"/>
      <c r="R4025" s="40"/>
      <c r="S4025" s="40"/>
      <c r="T4025" s="40"/>
      <c r="U4025" s="40"/>
      <c r="V4025" s="40"/>
      <c r="W4025" s="40"/>
      <c r="X4025" s="40"/>
      <c r="Y4025" s="40"/>
    </row>
    <row r="4026" spans="1:25" ht="15" customHeight="1" x14ac:dyDescent="0.2">
      <c r="A4026" s="40"/>
      <c r="B4026" s="275"/>
      <c r="C4026" s="275"/>
      <c r="D4026" s="275"/>
      <c r="E4026" s="275"/>
      <c r="F4026" s="275"/>
      <c r="G4026" s="275" t="s">
        <v>331</v>
      </c>
      <c r="H4026" s="302">
        <v>6.96</v>
      </c>
      <c r="I4026" s="275" t="s">
        <v>332</v>
      </c>
      <c r="J4026" s="302">
        <v>0</v>
      </c>
      <c r="K4026" s="275" t="s">
        <v>333</v>
      </c>
      <c r="L4026" s="302">
        <v>6.96</v>
      </c>
      <c r="O4026" s="40"/>
      <c r="P4026" s="40"/>
      <c r="Q4026" s="40"/>
      <c r="R4026" s="40"/>
      <c r="S4026" s="40"/>
      <c r="T4026" s="40"/>
      <c r="U4026" s="40"/>
      <c r="V4026" s="40"/>
      <c r="W4026" s="40"/>
      <c r="X4026" s="40"/>
      <c r="Y4026" s="40"/>
    </row>
    <row r="4027" spans="1:25" ht="15" customHeight="1" thickBot="1" x14ac:dyDescent="0.25">
      <c r="A4027" s="40"/>
      <c r="B4027" s="275"/>
      <c r="C4027" s="275"/>
      <c r="D4027" s="275"/>
      <c r="E4027" s="275"/>
      <c r="F4027" s="275"/>
      <c r="G4027" s="275" t="s">
        <v>334</v>
      </c>
      <c r="H4027" s="302">
        <v>4.58</v>
      </c>
      <c r="I4027" s="409"/>
      <c r="J4027" s="409" t="s">
        <v>335</v>
      </c>
      <c r="K4027" s="275"/>
      <c r="L4027" s="302">
        <v>26.61</v>
      </c>
      <c r="O4027" s="40"/>
      <c r="P4027" s="40"/>
      <c r="Q4027" s="40"/>
      <c r="R4027" s="40"/>
      <c r="S4027" s="40"/>
      <c r="T4027" s="40"/>
      <c r="U4027" s="40"/>
      <c r="V4027" s="40"/>
      <c r="W4027" s="40"/>
      <c r="X4027" s="40"/>
      <c r="Y4027" s="40"/>
    </row>
    <row r="4028" spans="1:25" ht="15" customHeight="1" thickTop="1" x14ac:dyDescent="0.2">
      <c r="A4028" s="40"/>
      <c r="B4028" s="289"/>
      <c r="C4028" s="289"/>
      <c r="D4028" s="289"/>
      <c r="E4028" s="289"/>
      <c r="F4028" s="289"/>
      <c r="G4028" s="289"/>
      <c r="H4028" s="289"/>
      <c r="I4028" s="289"/>
      <c r="J4028" s="289"/>
      <c r="K4028" s="289"/>
      <c r="L4028" s="289"/>
      <c r="O4028" s="40"/>
      <c r="P4028" s="40"/>
      <c r="Q4028" s="40"/>
      <c r="R4028" s="40"/>
      <c r="S4028" s="40"/>
      <c r="T4028" s="40"/>
      <c r="U4028" s="40"/>
      <c r="V4028" s="40"/>
      <c r="W4028" s="40"/>
      <c r="X4028" s="40"/>
      <c r="Y4028" s="40"/>
    </row>
    <row r="4029" spans="1:25" ht="15" customHeight="1" x14ac:dyDescent="0.2">
      <c r="A4029" s="40"/>
      <c r="B4029" s="276" t="s">
        <v>3353</v>
      </c>
      <c r="C4029" s="277" t="s">
        <v>28</v>
      </c>
      <c r="D4029" s="276" t="s">
        <v>29</v>
      </c>
      <c r="E4029" s="276" t="s">
        <v>30</v>
      </c>
      <c r="F4029" s="405" t="s">
        <v>318</v>
      </c>
      <c r="G4029" s="405"/>
      <c r="H4029" s="284" t="s">
        <v>31</v>
      </c>
      <c r="I4029" s="277" t="s">
        <v>32</v>
      </c>
      <c r="J4029" s="277" t="s">
        <v>2407</v>
      </c>
      <c r="K4029" s="277" t="s">
        <v>33</v>
      </c>
      <c r="L4029" s="277" t="s">
        <v>35</v>
      </c>
      <c r="O4029" s="40"/>
      <c r="P4029" s="40"/>
      <c r="Q4029" s="40"/>
      <c r="R4029" s="40"/>
      <c r="S4029" s="40"/>
      <c r="T4029" s="40"/>
      <c r="U4029" s="40"/>
      <c r="V4029" s="40"/>
      <c r="W4029" s="40"/>
      <c r="X4029" s="40"/>
      <c r="Y4029" s="40"/>
    </row>
    <row r="4030" spans="1:25" ht="15" customHeight="1" x14ac:dyDescent="0.2">
      <c r="A4030" s="40"/>
      <c r="B4030" s="273" t="s">
        <v>319</v>
      </c>
      <c r="C4030" s="286" t="s">
        <v>1635</v>
      </c>
      <c r="D4030" s="273" t="s">
        <v>40</v>
      </c>
      <c r="E4030" s="273" t="s">
        <v>1636</v>
      </c>
      <c r="F4030" s="403" t="s">
        <v>338</v>
      </c>
      <c r="G4030" s="403"/>
      <c r="H4030" s="285" t="s">
        <v>55</v>
      </c>
      <c r="I4030" s="288">
        <v>1</v>
      </c>
      <c r="J4030" s="287"/>
      <c r="K4030" s="287">
        <v>32.64</v>
      </c>
      <c r="L4030" s="287">
        <v>32.64</v>
      </c>
      <c r="O4030" s="40"/>
      <c r="P4030" s="40"/>
      <c r="Q4030" s="40"/>
      <c r="R4030" s="40"/>
      <c r="S4030" s="40"/>
      <c r="T4030" s="40"/>
      <c r="U4030" s="40"/>
      <c r="V4030" s="40"/>
      <c r="W4030" s="40"/>
      <c r="X4030" s="40"/>
      <c r="Y4030" s="40"/>
    </row>
    <row r="4031" spans="1:25" ht="15" customHeight="1" x14ac:dyDescent="0.2">
      <c r="A4031" s="40"/>
      <c r="B4031" s="278" t="s">
        <v>321</v>
      </c>
      <c r="C4031" s="291" t="s">
        <v>397</v>
      </c>
      <c r="D4031" s="278" t="s">
        <v>40</v>
      </c>
      <c r="E4031" s="278" t="s">
        <v>398</v>
      </c>
      <c r="F4031" s="407" t="s">
        <v>324</v>
      </c>
      <c r="G4031" s="407"/>
      <c r="H4031" s="290" t="s">
        <v>325</v>
      </c>
      <c r="I4031" s="294">
        <v>0.129</v>
      </c>
      <c r="J4031" s="294">
        <v>0</v>
      </c>
      <c r="K4031" s="292">
        <v>29.9</v>
      </c>
      <c r="L4031" s="292">
        <v>3.85</v>
      </c>
      <c r="O4031" s="40"/>
      <c r="P4031" s="40"/>
      <c r="Q4031" s="40"/>
      <c r="R4031" s="40"/>
      <c r="S4031" s="40"/>
      <c r="T4031" s="40"/>
      <c r="U4031" s="40"/>
      <c r="V4031" s="40"/>
      <c r="W4031" s="40"/>
      <c r="X4031" s="40"/>
      <c r="Y4031" s="40"/>
    </row>
    <row r="4032" spans="1:25" ht="15" customHeight="1" x14ac:dyDescent="0.2">
      <c r="A4032" s="40"/>
      <c r="B4032" s="278" t="s">
        <v>321</v>
      </c>
      <c r="C4032" s="291" t="s">
        <v>395</v>
      </c>
      <c r="D4032" s="278" t="s">
        <v>40</v>
      </c>
      <c r="E4032" s="278" t="s">
        <v>396</v>
      </c>
      <c r="F4032" s="407" t="s">
        <v>324</v>
      </c>
      <c r="G4032" s="407"/>
      <c r="H4032" s="290" t="s">
        <v>325</v>
      </c>
      <c r="I4032" s="294">
        <v>0.129</v>
      </c>
      <c r="J4032" s="294">
        <v>0</v>
      </c>
      <c r="K4032" s="292">
        <v>24.84</v>
      </c>
      <c r="L4032" s="292">
        <v>3.2</v>
      </c>
      <c r="O4032" s="40"/>
      <c r="P4032" s="40"/>
      <c r="Q4032" s="40"/>
      <c r="R4032" s="40"/>
      <c r="S4032" s="40"/>
      <c r="T4032" s="40"/>
      <c r="U4032" s="40"/>
      <c r="V4032" s="40"/>
      <c r="W4032" s="40"/>
      <c r="X4032" s="40"/>
      <c r="Y4032" s="40"/>
    </row>
    <row r="4033" spans="1:25" ht="15" customHeight="1" x14ac:dyDescent="0.2">
      <c r="A4033" s="40"/>
      <c r="B4033" s="274" t="s">
        <v>347</v>
      </c>
      <c r="C4033" s="296" t="s">
        <v>1798</v>
      </c>
      <c r="D4033" s="274" t="s">
        <v>40</v>
      </c>
      <c r="E4033" s="274" t="s">
        <v>1799</v>
      </c>
      <c r="F4033" s="404" t="s">
        <v>348</v>
      </c>
      <c r="G4033" s="404"/>
      <c r="H4033" s="295" t="s">
        <v>55</v>
      </c>
      <c r="I4033" s="298">
        <v>1.1000000000000001</v>
      </c>
      <c r="J4033" s="298">
        <v>0</v>
      </c>
      <c r="K4033" s="297">
        <v>23.27</v>
      </c>
      <c r="L4033" s="297">
        <v>25.59</v>
      </c>
      <c r="O4033" s="40"/>
      <c r="P4033" s="40"/>
      <c r="Q4033" s="40"/>
      <c r="R4033" s="40"/>
      <c r="S4033" s="40"/>
      <c r="T4033" s="40"/>
      <c r="U4033" s="40"/>
      <c r="V4033" s="40"/>
      <c r="W4033" s="40"/>
      <c r="X4033" s="40"/>
      <c r="Y4033" s="40"/>
    </row>
    <row r="4034" spans="1:25" ht="15" customHeight="1" x14ac:dyDescent="0.2">
      <c r="A4034" s="40"/>
      <c r="B4034" s="275"/>
      <c r="C4034" s="275"/>
      <c r="D4034" s="275"/>
      <c r="E4034" s="275"/>
      <c r="F4034" s="275"/>
      <c r="G4034" s="275" t="s">
        <v>331</v>
      </c>
      <c r="H4034" s="302">
        <v>5.55</v>
      </c>
      <c r="I4034" s="275" t="s">
        <v>332</v>
      </c>
      <c r="J4034" s="302">
        <v>0</v>
      </c>
      <c r="K4034" s="275" t="s">
        <v>333</v>
      </c>
      <c r="L4034" s="302">
        <v>5.55</v>
      </c>
      <c r="O4034" s="40"/>
      <c r="P4034" s="40"/>
      <c r="Q4034" s="40"/>
      <c r="R4034" s="40"/>
      <c r="S4034" s="40"/>
      <c r="T4034" s="40"/>
      <c r="U4034" s="40"/>
      <c r="V4034" s="40"/>
      <c r="W4034" s="40"/>
      <c r="X4034" s="40"/>
      <c r="Y4034" s="40"/>
    </row>
    <row r="4035" spans="1:25" ht="15" customHeight="1" thickBot="1" x14ac:dyDescent="0.25">
      <c r="A4035" s="40"/>
      <c r="B4035" s="275"/>
      <c r="C4035" s="275"/>
      <c r="D4035" s="275"/>
      <c r="E4035" s="275"/>
      <c r="F4035" s="275"/>
      <c r="G4035" s="275" t="s">
        <v>334</v>
      </c>
      <c r="H4035" s="302">
        <v>6.79</v>
      </c>
      <c r="I4035" s="409"/>
      <c r="J4035" s="409" t="s">
        <v>335</v>
      </c>
      <c r="K4035" s="275"/>
      <c r="L4035" s="302">
        <v>39.43</v>
      </c>
      <c r="O4035" s="40"/>
      <c r="P4035" s="40"/>
      <c r="Q4035" s="40"/>
      <c r="R4035" s="40"/>
      <c r="S4035" s="40"/>
      <c r="T4035" s="40"/>
      <c r="U4035" s="40"/>
      <c r="V4035" s="40"/>
      <c r="W4035" s="40"/>
      <c r="X4035" s="40"/>
      <c r="Y4035" s="40"/>
    </row>
    <row r="4036" spans="1:25" ht="15" customHeight="1" thickTop="1" x14ac:dyDescent="0.2">
      <c r="A4036" s="40"/>
      <c r="B4036" s="289"/>
      <c r="C4036" s="289"/>
      <c r="D4036" s="289"/>
      <c r="E4036" s="289"/>
      <c r="F4036" s="289"/>
      <c r="G4036" s="289"/>
      <c r="H4036" s="289"/>
      <c r="I4036" s="289"/>
      <c r="J4036" s="289"/>
      <c r="K4036" s="289"/>
      <c r="L4036" s="289"/>
      <c r="O4036" s="40"/>
      <c r="P4036" s="40"/>
      <c r="Q4036" s="40"/>
      <c r="R4036" s="40"/>
      <c r="S4036" s="40"/>
      <c r="T4036" s="40"/>
      <c r="U4036" s="40"/>
      <c r="V4036" s="40"/>
      <c r="W4036" s="40"/>
      <c r="X4036" s="40"/>
      <c r="Y4036" s="40"/>
    </row>
    <row r="4037" spans="1:25" ht="15" customHeight="1" x14ac:dyDescent="0.2">
      <c r="A4037" s="40"/>
      <c r="B4037" s="276" t="s">
        <v>3354</v>
      </c>
      <c r="C4037" s="277" t="s">
        <v>28</v>
      </c>
      <c r="D4037" s="276" t="s">
        <v>29</v>
      </c>
      <c r="E4037" s="276" t="s">
        <v>30</v>
      </c>
      <c r="F4037" s="405" t="s">
        <v>318</v>
      </c>
      <c r="G4037" s="405"/>
      <c r="H4037" s="284" t="s">
        <v>31</v>
      </c>
      <c r="I4037" s="277" t="s">
        <v>32</v>
      </c>
      <c r="J4037" s="277" t="s">
        <v>2407</v>
      </c>
      <c r="K4037" s="277" t="s">
        <v>33</v>
      </c>
      <c r="L4037" s="277" t="s">
        <v>35</v>
      </c>
      <c r="O4037" s="40"/>
      <c r="P4037" s="40"/>
      <c r="Q4037" s="40"/>
      <c r="R4037" s="40"/>
      <c r="S4037" s="40"/>
      <c r="T4037" s="40"/>
      <c r="U4037" s="40"/>
      <c r="V4037" s="40"/>
      <c r="W4037" s="40"/>
      <c r="X4037" s="40"/>
      <c r="Y4037" s="40"/>
    </row>
    <row r="4038" spans="1:25" ht="15" customHeight="1" x14ac:dyDescent="0.2">
      <c r="A4038" s="40"/>
      <c r="B4038" s="273" t="s">
        <v>319</v>
      </c>
      <c r="C4038" s="286" t="s">
        <v>3355</v>
      </c>
      <c r="D4038" s="273" t="s">
        <v>40</v>
      </c>
      <c r="E4038" s="273" t="s">
        <v>3356</v>
      </c>
      <c r="F4038" s="403" t="s">
        <v>338</v>
      </c>
      <c r="G4038" s="403"/>
      <c r="H4038" s="285" t="s">
        <v>55</v>
      </c>
      <c r="I4038" s="288">
        <v>1</v>
      </c>
      <c r="J4038" s="287"/>
      <c r="K4038" s="287">
        <v>56.17</v>
      </c>
      <c r="L4038" s="287">
        <v>56.17</v>
      </c>
      <c r="O4038" s="40"/>
      <c r="P4038" s="40"/>
      <c r="Q4038" s="40"/>
      <c r="R4038" s="40"/>
      <c r="S4038" s="40"/>
      <c r="T4038" s="40"/>
      <c r="U4038" s="40"/>
      <c r="V4038" s="40"/>
      <c r="W4038" s="40"/>
      <c r="X4038" s="40"/>
      <c r="Y4038" s="40"/>
    </row>
    <row r="4039" spans="1:25" ht="15" customHeight="1" x14ac:dyDescent="0.2">
      <c r="A4039" s="40"/>
      <c r="B4039" s="278" t="s">
        <v>321</v>
      </c>
      <c r="C4039" s="291" t="s">
        <v>397</v>
      </c>
      <c r="D4039" s="278" t="s">
        <v>40</v>
      </c>
      <c r="E4039" s="278" t="s">
        <v>398</v>
      </c>
      <c r="F4039" s="407" t="s">
        <v>324</v>
      </c>
      <c r="G4039" s="407"/>
      <c r="H4039" s="290" t="s">
        <v>325</v>
      </c>
      <c r="I4039" s="294">
        <v>0.17100000000000001</v>
      </c>
      <c r="J4039" s="294">
        <v>0</v>
      </c>
      <c r="K4039" s="292">
        <v>29.9</v>
      </c>
      <c r="L4039" s="292">
        <v>5.1100000000000003</v>
      </c>
      <c r="O4039" s="40"/>
      <c r="P4039" s="40"/>
      <c r="Q4039" s="40"/>
      <c r="R4039" s="40"/>
      <c r="S4039" s="40"/>
      <c r="T4039" s="40"/>
      <c r="U4039" s="40"/>
      <c r="V4039" s="40"/>
      <c r="W4039" s="40"/>
      <c r="X4039" s="40"/>
      <c r="Y4039" s="40"/>
    </row>
    <row r="4040" spans="1:25" ht="15" customHeight="1" x14ac:dyDescent="0.2">
      <c r="A4040" s="40"/>
      <c r="B4040" s="278" t="s">
        <v>321</v>
      </c>
      <c r="C4040" s="291" t="s">
        <v>395</v>
      </c>
      <c r="D4040" s="278" t="s">
        <v>40</v>
      </c>
      <c r="E4040" s="278" t="s">
        <v>396</v>
      </c>
      <c r="F4040" s="407" t="s">
        <v>324</v>
      </c>
      <c r="G4040" s="407"/>
      <c r="H4040" s="290" t="s">
        <v>325</v>
      </c>
      <c r="I4040" s="294">
        <v>0.17100000000000001</v>
      </c>
      <c r="J4040" s="294">
        <v>0</v>
      </c>
      <c r="K4040" s="292">
        <v>24.84</v>
      </c>
      <c r="L4040" s="292">
        <v>4.24</v>
      </c>
      <c r="O4040" s="40"/>
      <c r="P4040" s="40"/>
      <c r="Q4040" s="40"/>
      <c r="R4040" s="40"/>
      <c r="S4040" s="40"/>
      <c r="T4040" s="40"/>
      <c r="U4040" s="40"/>
      <c r="V4040" s="40"/>
      <c r="W4040" s="40"/>
      <c r="X4040" s="40"/>
      <c r="Y4040" s="40"/>
    </row>
    <row r="4041" spans="1:25" ht="15" customHeight="1" x14ac:dyDescent="0.2">
      <c r="A4041" s="40"/>
      <c r="B4041" s="274" t="s">
        <v>347</v>
      </c>
      <c r="C4041" s="296" t="s">
        <v>3509</v>
      </c>
      <c r="D4041" s="274" t="s">
        <v>40</v>
      </c>
      <c r="E4041" s="274" t="s">
        <v>3510</v>
      </c>
      <c r="F4041" s="404" t="s">
        <v>348</v>
      </c>
      <c r="G4041" s="404"/>
      <c r="H4041" s="295" t="s">
        <v>55</v>
      </c>
      <c r="I4041" s="298">
        <v>1.1000000000000001</v>
      </c>
      <c r="J4041" s="298">
        <v>0</v>
      </c>
      <c r="K4041" s="297">
        <v>42.57</v>
      </c>
      <c r="L4041" s="297">
        <v>46.82</v>
      </c>
      <c r="O4041" s="40"/>
      <c r="P4041" s="40"/>
      <c r="Q4041" s="40"/>
      <c r="R4041" s="40"/>
      <c r="S4041" s="40"/>
      <c r="T4041" s="40"/>
      <c r="U4041" s="40"/>
      <c r="V4041" s="40"/>
      <c r="W4041" s="40"/>
      <c r="X4041" s="40"/>
      <c r="Y4041" s="40"/>
    </row>
    <row r="4042" spans="1:25" ht="15" customHeight="1" x14ac:dyDescent="0.2">
      <c r="A4042" s="40"/>
      <c r="B4042" s="275"/>
      <c r="C4042" s="275"/>
      <c r="D4042" s="275"/>
      <c r="E4042" s="275"/>
      <c r="F4042" s="275"/>
      <c r="G4042" s="275" t="s">
        <v>331</v>
      </c>
      <c r="H4042" s="302">
        <v>7.35</v>
      </c>
      <c r="I4042" s="275" t="s">
        <v>332</v>
      </c>
      <c r="J4042" s="302">
        <v>0</v>
      </c>
      <c r="K4042" s="275" t="s">
        <v>333</v>
      </c>
      <c r="L4042" s="302">
        <v>7.35</v>
      </c>
      <c r="O4042" s="40"/>
      <c r="P4042" s="40"/>
      <c r="Q4042" s="40"/>
      <c r="R4042" s="40"/>
      <c r="S4042" s="40"/>
      <c r="T4042" s="40"/>
      <c r="U4042" s="40"/>
      <c r="V4042" s="40"/>
      <c r="W4042" s="40"/>
      <c r="X4042" s="40"/>
      <c r="Y4042" s="40"/>
    </row>
    <row r="4043" spans="1:25" ht="15" customHeight="1" thickBot="1" x14ac:dyDescent="0.25">
      <c r="A4043" s="40"/>
      <c r="B4043" s="275"/>
      <c r="C4043" s="275"/>
      <c r="D4043" s="275"/>
      <c r="E4043" s="275"/>
      <c r="F4043" s="275"/>
      <c r="G4043" s="275" t="s">
        <v>334</v>
      </c>
      <c r="H4043" s="302">
        <v>11.68</v>
      </c>
      <c r="I4043" s="409"/>
      <c r="J4043" s="409" t="s">
        <v>335</v>
      </c>
      <c r="K4043" s="275"/>
      <c r="L4043" s="302">
        <v>67.849999999999994</v>
      </c>
      <c r="O4043" s="40"/>
      <c r="P4043" s="40"/>
      <c r="Q4043" s="40"/>
      <c r="R4043" s="40"/>
      <c r="S4043" s="40"/>
      <c r="T4043" s="40"/>
      <c r="U4043" s="40"/>
      <c r="V4043" s="40"/>
      <c r="W4043" s="40"/>
      <c r="X4043" s="40"/>
      <c r="Y4043" s="40"/>
    </row>
    <row r="4044" spans="1:25" ht="15" customHeight="1" thickTop="1" x14ac:dyDescent="0.2">
      <c r="A4044" s="40"/>
      <c r="B4044" s="289"/>
      <c r="C4044" s="289"/>
      <c r="D4044" s="289"/>
      <c r="E4044" s="289"/>
      <c r="F4044" s="289"/>
      <c r="G4044" s="289"/>
      <c r="H4044" s="289"/>
      <c r="I4044" s="289"/>
      <c r="J4044" s="289"/>
      <c r="K4044" s="289"/>
      <c r="L4044" s="289"/>
      <c r="O4044" s="40"/>
      <c r="P4044" s="40"/>
      <c r="Q4044" s="40"/>
      <c r="R4044" s="40"/>
      <c r="S4044" s="40"/>
      <c r="T4044" s="40"/>
      <c r="U4044" s="40"/>
      <c r="V4044" s="40"/>
      <c r="W4044" s="40"/>
      <c r="X4044" s="40"/>
      <c r="Y4044" s="40"/>
    </row>
    <row r="4045" spans="1:25" ht="15" customHeight="1" x14ac:dyDescent="0.2">
      <c r="A4045" s="40"/>
      <c r="B4045" s="276" t="s">
        <v>3357</v>
      </c>
      <c r="C4045" s="277" t="s">
        <v>28</v>
      </c>
      <c r="D4045" s="276" t="s">
        <v>29</v>
      </c>
      <c r="E4045" s="276" t="s">
        <v>30</v>
      </c>
      <c r="F4045" s="405" t="s">
        <v>318</v>
      </c>
      <c r="G4045" s="405"/>
      <c r="H4045" s="284" t="s">
        <v>31</v>
      </c>
      <c r="I4045" s="277" t="s">
        <v>32</v>
      </c>
      <c r="J4045" s="277" t="s">
        <v>2407</v>
      </c>
      <c r="K4045" s="277" t="s">
        <v>33</v>
      </c>
      <c r="L4045" s="277" t="s">
        <v>35</v>
      </c>
      <c r="O4045" s="40"/>
      <c r="P4045" s="40"/>
      <c r="Q4045" s="40"/>
      <c r="R4045" s="40"/>
      <c r="S4045" s="40"/>
      <c r="T4045" s="40"/>
      <c r="U4045" s="40"/>
      <c r="V4045" s="40"/>
      <c r="W4045" s="40"/>
      <c r="X4045" s="40"/>
      <c r="Y4045" s="40"/>
    </row>
    <row r="4046" spans="1:25" ht="15" customHeight="1" x14ac:dyDescent="0.2">
      <c r="A4046" s="40"/>
      <c r="B4046" s="273" t="s">
        <v>319</v>
      </c>
      <c r="C4046" s="286" t="s">
        <v>2360</v>
      </c>
      <c r="D4046" s="273" t="s">
        <v>196</v>
      </c>
      <c r="E4046" s="273" t="s">
        <v>4094</v>
      </c>
      <c r="F4046" s="403">
        <v>38.04</v>
      </c>
      <c r="G4046" s="403"/>
      <c r="H4046" s="285" t="s">
        <v>55</v>
      </c>
      <c r="I4046" s="288">
        <v>1</v>
      </c>
      <c r="J4046" s="287"/>
      <c r="K4046" s="287">
        <v>77.08</v>
      </c>
      <c r="L4046" s="287">
        <v>77.08</v>
      </c>
      <c r="O4046" s="40"/>
      <c r="P4046" s="40"/>
      <c r="Q4046" s="40"/>
      <c r="R4046" s="40"/>
      <c r="S4046" s="40"/>
      <c r="T4046" s="40"/>
      <c r="U4046" s="40"/>
      <c r="V4046" s="40"/>
      <c r="W4046" s="40"/>
      <c r="X4046" s="40"/>
      <c r="Y4046" s="40"/>
    </row>
    <row r="4047" spans="1:25" ht="15" customHeight="1" x14ac:dyDescent="0.2">
      <c r="A4047" s="40"/>
      <c r="B4047" s="274" t="s">
        <v>347</v>
      </c>
      <c r="C4047" s="296" t="s">
        <v>1704</v>
      </c>
      <c r="D4047" s="274" t="s">
        <v>196</v>
      </c>
      <c r="E4047" s="274" t="s">
        <v>3571</v>
      </c>
      <c r="F4047" s="404" t="s">
        <v>586</v>
      </c>
      <c r="G4047" s="404"/>
      <c r="H4047" s="295" t="s">
        <v>325</v>
      </c>
      <c r="I4047" s="298">
        <v>0.8</v>
      </c>
      <c r="J4047" s="298">
        <v>0</v>
      </c>
      <c r="K4047" s="297">
        <v>31.24</v>
      </c>
      <c r="L4047" s="297">
        <v>24.99</v>
      </c>
      <c r="O4047" s="40"/>
      <c r="P4047" s="40"/>
      <c r="Q4047" s="40"/>
      <c r="R4047" s="40"/>
      <c r="S4047" s="40"/>
      <c r="T4047" s="40"/>
      <c r="U4047" s="40"/>
      <c r="V4047" s="40"/>
      <c r="W4047" s="40"/>
      <c r="X4047" s="40"/>
      <c r="Y4047" s="40"/>
    </row>
    <row r="4048" spans="1:25" ht="15" customHeight="1" x14ac:dyDescent="0.2">
      <c r="A4048" s="40"/>
      <c r="B4048" s="274" t="s">
        <v>347</v>
      </c>
      <c r="C4048" s="296" t="s">
        <v>1705</v>
      </c>
      <c r="D4048" s="274" t="s">
        <v>196</v>
      </c>
      <c r="E4048" s="274" t="s">
        <v>3570</v>
      </c>
      <c r="F4048" s="404" t="s">
        <v>586</v>
      </c>
      <c r="G4048" s="404"/>
      <c r="H4048" s="295" t="s">
        <v>325</v>
      </c>
      <c r="I4048" s="298">
        <v>0.8</v>
      </c>
      <c r="J4048" s="298">
        <v>0</v>
      </c>
      <c r="K4048" s="297">
        <v>21.43</v>
      </c>
      <c r="L4048" s="297">
        <v>17.14</v>
      </c>
      <c r="O4048" s="40"/>
      <c r="P4048" s="40"/>
      <c r="Q4048" s="40"/>
      <c r="R4048" s="40"/>
      <c r="S4048" s="40"/>
      <c r="T4048" s="40"/>
      <c r="U4048" s="40"/>
      <c r="V4048" s="40"/>
      <c r="W4048" s="40"/>
      <c r="X4048" s="40"/>
      <c r="Y4048" s="40"/>
    </row>
    <row r="4049" spans="1:25" ht="15" customHeight="1" x14ac:dyDescent="0.2">
      <c r="A4049" s="40"/>
      <c r="B4049" s="274" t="s">
        <v>347</v>
      </c>
      <c r="C4049" s="296" t="s">
        <v>2630</v>
      </c>
      <c r="D4049" s="274" t="s">
        <v>196</v>
      </c>
      <c r="E4049" s="274" t="s">
        <v>4095</v>
      </c>
      <c r="F4049" s="404" t="s">
        <v>348</v>
      </c>
      <c r="G4049" s="404"/>
      <c r="H4049" s="295" t="s">
        <v>55</v>
      </c>
      <c r="I4049" s="298">
        <v>1.05</v>
      </c>
      <c r="J4049" s="298">
        <v>0</v>
      </c>
      <c r="K4049" s="297">
        <v>33.29</v>
      </c>
      <c r="L4049" s="297">
        <v>34.950000000000003</v>
      </c>
      <c r="O4049" s="40"/>
      <c r="P4049" s="40"/>
      <c r="Q4049" s="40"/>
      <c r="R4049" s="40"/>
      <c r="S4049" s="40"/>
      <c r="T4049" s="40"/>
      <c r="U4049" s="40"/>
      <c r="V4049" s="40"/>
      <c r="W4049" s="40"/>
      <c r="X4049" s="40"/>
      <c r="Y4049" s="40"/>
    </row>
    <row r="4050" spans="1:25" ht="15" customHeight="1" x14ac:dyDescent="0.2">
      <c r="A4050" s="40"/>
      <c r="B4050" s="275"/>
      <c r="C4050" s="275"/>
      <c r="D4050" s="275"/>
      <c r="E4050" s="275"/>
      <c r="F4050" s="275"/>
      <c r="G4050" s="275" t="s">
        <v>331</v>
      </c>
      <c r="H4050" s="302">
        <v>42.13</v>
      </c>
      <c r="I4050" s="275" t="s">
        <v>332</v>
      </c>
      <c r="J4050" s="302">
        <v>0</v>
      </c>
      <c r="K4050" s="275" t="s">
        <v>333</v>
      </c>
      <c r="L4050" s="302">
        <v>42.13</v>
      </c>
      <c r="O4050" s="40"/>
      <c r="P4050" s="40"/>
      <c r="Q4050" s="40"/>
      <c r="R4050" s="40"/>
      <c r="S4050" s="40"/>
      <c r="T4050" s="40"/>
      <c r="U4050" s="40"/>
      <c r="V4050" s="40"/>
      <c r="W4050" s="40"/>
      <c r="X4050" s="40"/>
      <c r="Y4050" s="40"/>
    </row>
    <row r="4051" spans="1:25" ht="15" customHeight="1" thickBot="1" x14ac:dyDescent="0.25">
      <c r="A4051" s="40"/>
      <c r="B4051" s="275"/>
      <c r="C4051" s="275"/>
      <c r="D4051" s="275"/>
      <c r="E4051" s="275"/>
      <c r="F4051" s="275"/>
      <c r="G4051" s="275" t="s">
        <v>334</v>
      </c>
      <c r="H4051" s="302">
        <v>16.04</v>
      </c>
      <c r="I4051" s="409"/>
      <c r="J4051" s="409" t="s">
        <v>335</v>
      </c>
      <c r="K4051" s="275"/>
      <c r="L4051" s="302">
        <v>93.12</v>
      </c>
      <c r="O4051" s="40"/>
      <c r="P4051" s="40"/>
      <c r="Q4051" s="40"/>
      <c r="R4051" s="40"/>
      <c r="S4051" s="40"/>
      <c r="T4051" s="40"/>
      <c r="U4051" s="40"/>
      <c r="V4051" s="40"/>
      <c r="W4051" s="40"/>
      <c r="X4051" s="40"/>
      <c r="Y4051" s="40"/>
    </row>
    <row r="4052" spans="1:25" ht="15" customHeight="1" thickTop="1" x14ac:dyDescent="0.2">
      <c r="A4052" s="40"/>
      <c r="B4052" s="289"/>
      <c r="C4052" s="289"/>
      <c r="D4052" s="289"/>
      <c r="E4052" s="289"/>
      <c r="F4052" s="289"/>
      <c r="G4052" s="289"/>
      <c r="H4052" s="289"/>
      <c r="I4052" s="289"/>
      <c r="J4052" s="289"/>
      <c r="K4052" s="289"/>
      <c r="L4052" s="289"/>
      <c r="O4052" s="40"/>
      <c r="P4052" s="40"/>
      <c r="Q4052" s="40"/>
      <c r="R4052" s="40"/>
      <c r="S4052" s="40"/>
      <c r="T4052" s="40"/>
      <c r="U4052" s="40"/>
      <c r="V4052" s="40"/>
      <c r="W4052" s="40"/>
      <c r="X4052" s="40"/>
      <c r="Y4052" s="40"/>
    </row>
    <row r="4053" spans="1:25" ht="15" customHeight="1" x14ac:dyDescent="0.2">
      <c r="A4053" s="40"/>
      <c r="B4053" s="276" t="s">
        <v>3359</v>
      </c>
      <c r="C4053" s="277" t="s">
        <v>28</v>
      </c>
      <c r="D4053" s="276" t="s">
        <v>29</v>
      </c>
      <c r="E4053" s="276" t="s">
        <v>30</v>
      </c>
      <c r="F4053" s="405" t="s">
        <v>318</v>
      </c>
      <c r="G4053" s="405"/>
      <c r="H4053" s="284" t="s">
        <v>31</v>
      </c>
      <c r="I4053" s="277" t="s">
        <v>32</v>
      </c>
      <c r="J4053" s="277" t="s">
        <v>33</v>
      </c>
      <c r="K4053" s="277" t="s">
        <v>35</v>
      </c>
      <c r="L4053" s="281"/>
      <c r="O4053" s="40"/>
      <c r="P4053" s="40"/>
      <c r="Q4053" s="40"/>
      <c r="R4053" s="40"/>
      <c r="S4053" s="40"/>
      <c r="T4053" s="40"/>
      <c r="U4053" s="40"/>
      <c r="V4053" s="40"/>
      <c r="W4053" s="40"/>
      <c r="X4053" s="40"/>
      <c r="Y4053" s="40"/>
    </row>
    <row r="4054" spans="1:25" ht="15" customHeight="1" x14ac:dyDescent="0.2">
      <c r="A4054" s="40"/>
      <c r="B4054" s="273" t="s">
        <v>319</v>
      </c>
      <c r="C4054" s="286" t="s">
        <v>1637</v>
      </c>
      <c r="D4054" s="273" t="s">
        <v>143</v>
      </c>
      <c r="E4054" s="273" t="s">
        <v>1638</v>
      </c>
      <c r="F4054" s="403" t="s">
        <v>895</v>
      </c>
      <c r="G4054" s="403"/>
      <c r="H4054" s="285" t="s">
        <v>165</v>
      </c>
      <c r="I4054" s="288">
        <v>1</v>
      </c>
      <c r="J4054" s="287">
        <v>12.4</v>
      </c>
      <c r="K4054" s="287">
        <v>12.4</v>
      </c>
      <c r="L4054" s="281"/>
      <c r="O4054" s="40"/>
      <c r="P4054" s="40"/>
      <c r="Q4054" s="40"/>
      <c r="R4054" s="40"/>
      <c r="S4054" s="40"/>
      <c r="T4054" s="40"/>
      <c r="U4054" s="40"/>
      <c r="V4054" s="40"/>
      <c r="W4054" s="40"/>
      <c r="X4054" s="40"/>
      <c r="Y4054" s="40"/>
    </row>
    <row r="4055" spans="1:25" ht="15" customHeight="1" x14ac:dyDescent="0.2">
      <c r="A4055" s="40"/>
      <c r="B4055" s="276" t="s">
        <v>27</v>
      </c>
      <c r="C4055" s="277" t="s">
        <v>28</v>
      </c>
      <c r="D4055" s="276" t="s">
        <v>29</v>
      </c>
      <c r="E4055" s="276" t="s">
        <v>30</v>
      </c>
      <c r="F4055" s="405" t="s">
        <v>318</v>
      </c>
      <c r="G4055" s="406"/>
      <c r="H4055" s="284" t="s">
        <v>31</v>
      </c>
      <c r="I4055" s="277" t="s">
        <v>32</v>
      </c>
      <c r="J4055" s="277" t="s">
        <v>33</v>
      </c>
      <c r="K4055" s="277" t="s">
        <v>35</v>
      </c>
      <c r="L4055" s="281"/>
      <c r="O4055" s="40"/>
      <c r="P4055" s="40"/>
      <c r="Q4055" s="40"/>
      <c r="R4055" s="40"/>
      <c r="S4055" s="40"/>
      <c r="T4055" s="40"/>
      <c r="U4055" s="40"/>
      <c r="V4055" s="40"/>
      <c r="W4055" s="40"/>
      <c r="X4055" s="40"/>
      <c r="Y4055" s="40"/>
    </row>
    <row r="4056" spans="1:25" ht="15" customHeight="1" x14ac:dyDescent="0.2">
      <c r="A4056" s="40"/>
      <c r="B4056" s="278" t="s">
        <v>319</v>
      </c>
      <c r="C4056" s="291" t="s">
        <v>575</v>
      </c>
      <c r="D4056" s="278" t="s">
        <v>143</v>
      </c>
      <c r="E4056" s="278" t="s">
        <v>576</v>
      </c>
      <c r="F4056" s="407" t="s">
        <v>577</v>
      </c>
      <c r="G4056" s="407"/>
      <c r="H4056" s="290" t="s">
        <v>578</v>
      </c>
      <c r="I4056" s="294">
        <v>0.15</v>
      </c>
      <c r="J4056" s="292" t="s">
        <v>3684</v>
      </c>
      <c r="K4056" s="293" t="s">
        <v>3988</v>
      </c>
      <c r="L4056" s="281"/>
      <c r="O4056" s="40"/>
      <c r="P4056" s="40"/>
      <c r="Q4056" s="40"/>
      <c r="R4056" s="40"/>
      <c r="S4056" s="40"/>
      <c r="T4056" s="40"/>
      <c r="U4056" s="40"/>
      <c r="V4056" s="40"/>
      <c r="W4056" s="40"/>
      <c r="X4056" s="40"/>
      <c r="Y4056" s="40"/>
    </row>
    <row r="4057" spans="1:25" ht="15" customHeight="1" x14ac:dyDescent="0.2">
      <c r="A4057" s="40"/>
      <c r="B4057" s="274" t="s">
        <v>347</v>
      </c>
      <c r="C4057" s="296" t="s">
        <v>4040</v>
      </c>
      <c r="D4057" s="274" t="s">
        <v>143</v>
      </c>
      <c r="E4057" s="274" t="s">
        <v>2566</v>
      </c>
      <c r="F4057" s="404" t="s">
        <v>586</v>
      </c>
      <c r="G4057" s="404"/>
      <c r="H4057" s="295" t="s">
        <v>578</v>
      </c>
      <c r="I4057" s="298">
        <v>0.15</v>
      </c>
      <c r="J4057" s="297" t="s">
        <v>3640</v>
      </c>
      <c r="K4057" s="280" t="s">
        <v>4096</v>
      </c>
      <c r="L4057" s="281"/>
      <c r="O4057" s="40"/>
      <c r="P4057" s="40"/>
      <c r="Q4057" s="40"/>
      <c r="R4057" s="40"/>
      <c r="S4057" s="40"/>
      <c r="T4057" s="40"/>
      <c r="U4057" s="40"/>
      <c r="V4057" s="40"/>
      <c r="W4057" s="40"/>
      <c r="X4057" s="40"/>
      <c r="Y4057" s="40"/>
    </row>
    <row r="4058" spans="1:25" ht="15" customHeight="1" x14ac:dyDescent="0.2">
      <c r="A4058" s="40"/>
      <c r="B4058" s="274" t="s">
        <v>347</v>
      </c>
      <c r="C4058" s="296" t="s">
        <v>3615</v>
      </c>
      <c r="D4058" s="274" t="s">
        <v>143</v>
      </c>
      <c r="E4058" s="274" t="s">
        <v>2418</v>
      </c>
      <c r="F4058" s="404" t="s">
        <v>586</v>
      </c>
      <c r="G4058" s="404"/>
      <c r="H4058" s="295" t="s">
        <v>578</v>
      </c>
      <c r="I4058" s="298">
        <v>0.15</v>
      </c>
      <c r="J4058" s="297" t="s">
        <v>2419</v>
      </c>
      <c r="K4058" s="280" t="s">
        <v>2631</v>
      </c>
      <c r="L4058" s="281"/>
      <c r="O4058" s="40"/>
      <c r="P4058" s="40"/>
      <c r="Q4058" s="40"/>
      <c r="R4058" s="40"/>
      <c r="S4058" s="40"/>
      <c r="T4058" s="40"/>
      <c r="U4058" s="40"/>
      <c r="V4058" s="40"/>
      <c r="W4058" s="40"/>
      <c r="X4058" s="40"/>
      <c r="Y4058" s="40"/>
    </row>
    <row r="4059" spans="1:25" ht="15" customHeight="1" x14ac:dyDescent="0.2">
      <c r="A4059" s="40"/>
      <c r="B4059" s="274" t="s">
        <v>347</v>
      </c>
      <c r="C4059" s="296" t="s">
        <v>4097</v>
      </c>
      <c r="D4059" s="274" t="s">
        <v>143</v>
      </c>
      <c r="E4059" s="274" t="s">
        <v>1800</v>
      </c>
      <c r="F4059" s="404" t="s">
        <v>348</v>
      </c>
      <c r="G4059" s="404"/>
      <c r="H4059" s="295" t="s">
        <v>165</v>
      </c>
      <c r="I4059" s="298">
        <v>1</v>
      </c>
      <c r="J4059" s="297" t="s">
        <v>4098</v>
      </c>
      <c r="K4059" s="280" t="s">
        <v>4098</v>
      </c>
      <c r="L4059" s="281"/>
      <c r="O4059" s="40"/>
      <c r="P4059" s="40"/>
      <c r="Q4059" s="40"/>
      <c r="R4059" s="40"/>
      <c r="S4059" s="40"/>
      <c r="T4059" s="40"/>
      <c r="U4059" s="40"/>
      <c r="V4059" s="40"/>
      <c r="W4059" s="40"/>
      <c r="X4059" s="40"/>
      <c r="Y4059" s="40"/>
    </row>
    <row r="4060" spans="1:25" ht="15" customHeight="1" x14ac:dyDescent="0.2">
      <c r="A4060" s="40"/>
      <c r="B4060" s="278" t="s">
        <v>319</v>
      </c>
      <c r="C4060" s="291" t="s">
        <v>681</v>
      </c>
      <c r="D4060" s="278" t="s">
        <v>143</v>
      </c>
      <c r="E4060" s="278" t="s">
        <v>682</v>
      </c>
      <c r="F4060" s="407" t="s">
        <v>577</v>
      </c>
      <c r="G4060" s="407"/>
      <c r="H4060" s="290" t="s">
        <v>578</v>
      </c>
      <c r="I4060" s="294">
        <v>0.15</v>
      </c>
      <c r="J4060" s="292" t="s">
        <v>2131</v>
      </c>
      <c r="K4060" s="293" t="s">
        <v>4099</v>
      </c>
      <c r="L4060" s="281"/>
      <c r="O4060" s="40"/>
      <c r="P4060" s="40"/>
      <c r="Q4060" s="40"/>
      <c r="R4060" s="40"/>
      <c r="S4060" s="40"/>
      <c r="T4060" s="40"/>
      <c r="U4060" s="40"/>
      <c r="V4060" s="40"/>
      <c r="W4060" s="40"/>
      <c r="X4060" s="40"/>
      <c r="Y4060" s="40"/>
    </row>
    <row r="4061" spans="1:25" ht="15" customHeight="1" x14ac:dyDescent="0.2">
      <c r="A4061" s="40"/>
      <c r="B4061" s="408" t="s">
        <v>2416</v>
      </c>
      <c r="C4061" s="406"/>
      <c r="D4061" s="406"/>
      <c r="E4061" s="406"/>
      <c r="F4061" s="406"/>
      <c r="G4061" s="406"/>
      <c r="H4061" s="406"/>
      <c r="I4061" s="406"/>
      <c r="J4061" s="406"/>
      <c r="K4061" s="406"/>
      <c r="L4061" s="281"/>
      <c r="O4061" s="40"/>
      <c r="P4061" s="40"/>
      <c r="Q4061" s="40"/>
      <c r="R4061" s="40"/>
      <c r="S4061" s="40"/>
      <c r="T4061" s="40"/>
      <c r="U4061" s="40"/>
      <c r="V4061" s="40"/>
      <c r="W4061" s="40"/>
      <c r="X4061" s="40"/>
      <c r="Y4061" s="40"/>
    </row>
    <row r="4062" spans="1:25" ht="15" customHeight="1" x14ac:dyDescent="0.2">
      <c r="A4062" s="40"/>
      <c r="B4062" s="276" t="s">
        <v>27</v>
      </c>
      <c r="C4062" s="277" t="s">
        <v>28</v>
      </c>
      <c r="D4062" s="276" t="s">
        <v>29</v>
      </c>
      <c r="E4062" s="276" t="s">
        <v>30</v>
      </c>
      <c r="F4062" s="405" t="s">
        <v>318</v>
      </c>
      <c r="G4062" s="406"/>
      <c r="H4062" s="284" t="s">
        <v>31</v>
      </c>
      <c r="I4062" s="277" t="s">
        <v>32</v>
      </c>
      <c r="J4062" s="277" t="s">
        <v>33</v>
      </c>
      <c r="K4062" s="277" t="s">
        <v>35</v>
      </c>
      <c r="O4062" s="40"/>
      <c r="P4062" s="40"/>
      <c r="Q4062" s="40"/>
      <c r="R4062" s="40"/>
      <c r="S4062" s="40"/>
      <c r="T4062" s="40"/>
      <c r="U4062" s="40"/>
      <c r="V4062" s="40"/>
      <c r="W4062" s="40"/>
      <c r="X4062" s="40"/>
      <c r="Y4062" s="40"/>
    </row>
    <row r="4063" spans="1:25" ht="15" customHeight="1" x14ac:dyDescent="0.2">
      <c r="A4063" s="40"/>
      <c r="B4063" s="274" t="s">
        <v>347</v>
      </c>
      <c r="C4063" s="296" t="s">
        <v>4040</v>
      </c>
      <c r="D4063" s="274" t="s">
        <v>143</v>
      </c>
      <c r="E4063" s="274" t="s">
        <v>2566</v>
      </c>
      <c r="F4063" s="404" t="s">
        <v>586</v>
      </c>
      <c r="G4063" s="404"/>
      <c r="H4063" s="295" t="s">
        <v>578</v>
      </c>
      <c r="I4063" s="298">
        <v>0.15</v>
      </c>
      <c r="J4063" s="297" t="s">
        <v>3640</v>
      </c>
      <c r="K4063" s="280" t="s">
        <v>4096</v>
      </c>
      <c r="O4063" s="40"/>
      <c r="P4063" s="40"/>
      <c r="Q4063" s="40"/>
      <c r="R4063" s="40"/>
      <c r="S4063" s="40"/>
      <c r="T4063" s="40"/>
      <c r="U4063" s="40"/>
      <c r="V4063" s="40"/>
      <c r="W4063" s="40"/>
      <c r="X4063" s="40"/>
      <c r="Y4063" s="40"/>
    </row>
    <row r="4064" spans="1:25" ht="15" customHeight="1" x14ac:dyDescent="0.2">
      <c r="A4064" s="40"/>
      <c r="B4064" s="274" t="s">
        <v>347</v>
      </c>
      <c r="C4064" s="296" t="s">
        <v>3636</v>
      </c>
      <c r="D4064" s="274" t="s">
        <v>143</v>
      </c>
      <c r="E4064" s="274" t="s">
        <v>2432</v>
      </c>
      <c r="F4064" s="404" t="s">
        <v>348</v>
      </c>
      <c r="G4064" s="404"/>
      <c r="H4064" s="295" t="s">
        <v>2433</v>
      </c>
      <c r="I4064" s="298">
        <v>2.2499999999999999E-4</v>
      </c>
      <c r="J4064" s="297" t="s">
        <v>3637</v>
      </c>
      <c r="K4064" s="280" t="s">
        <v>2135</v>
      </c>
      <c r="O4064" s="40"/>
      <c r="P4064" s="40"/>
      <c r="Q4064" s="40"/>
      <c r="R4064" s="40"/>
      <c r="S4064" s="40"/>
      <c r="T4064" s="40"/>
      <c r="U4064" s="40"/>
      <c r="V4064" s="40"/>
      <c r="W4064" s="40"/>
      <c r="X4064" s="40"/>
      <c r="Y4064" s="40"/>
    </row>
    <row r="4065" spans="1:25" ht="15" customHeight="1" x14ac:dyDescent="0.2">
      <c r="A4065" s="40"/>
      <c r="B4065" s="274" t="s">
        <v>347</v>
      </c>
      <c r="C4065" s="296" t="s">
        <v>3616</v>
      </c>
      <c r="D4065" s="274" t="s">
        <v>143</v>
      </c>
      <c r="E4065" s="274" t="s">
        <v>1170</v>
      </c>
      <c r="F4065" s="404" t="s">
        <v>809</v>
      </c>
      <c r="G4065" s="404"/>
      <c r="H4065" s="295" t="s">
        <v>165</v>
      </c>
      <c r="I4065" s="298">
        <v>3.0540000000000001E-2</v>
      </c>
      <c r="J4065" s="297" t="s">
        <v>1858</v>
      </c>
      <c r="K4065" s="280" t="s">
        <v>2158</v>
      </c>
      <c r="O4065" s="40"/>
      <c r="P4065" s="40"/>
      <c r="Q4065" s="40"/>
      <c r="R4065" s="40"/>
      <c r="S4065" s="40"/>
      <c r="T4065" s="40"/>
      <c r="U4065" s="40"/>
      <c r="V4065" s="40"/>
      <c r="W4065" s="40"/>
      <c r="X4065" s="40"/>
      <c r="Y4065" s="40"/>
    </row>
    <row r="4066" spans="1:25" ht="15" customHeight="1" x14ac:dyDescent="0.2">
      <c r="A4066" s="40"/>
      <c r="B4066" s="274" t="s">
        <v>347</v>
      </c>
      <c r="C4066" s="296" t="s">
        <v>3604</v>
      </c>
      <c r="D4066" s="274" t="s">
        <v>143</v>
      </c>
      <c r="E4066" s="274" t="s">
        <v>1164</v>
      </c>
      <c r="F4066" s="404" t="s">
        <v>809</v>
      </c>
      <c r="G4066" s="404"/>
      <c r="H4066" s="295" t="s">
        <v>165</v>
      </c>
      <c r="I4066" s="298">
        <v>1.3500000000000001E-3</v>
      </c>
      <c r="J4066" s="297" t="s">
        <v>2145</v>
      </c>
      <c r="K4066" s="280" t="s">
        <v>2135</v>
      </c>
      <c r="O4066" s="40"/>
      <c r="P4066" s="40"/>
      <c r="Q4066" s="40"/>
      <c r="R4066" s="40"/>
      <c r="S4066" s="40"/>
      <c r="T4066" s="40"/>
      <c r="U4066" s="40"/>
      <c r="V4066" s="40"/>
      <c r="W4066" s="40"/>
      <c r="X4066" s="40"/>
      <c r="Y4066" s="40"/>
    </row>
    <row r="4067" spans="1:25" ht="15" customHeight="1" x14ac:dyDescent="0.2">
      <c r="A4067" s="40"/>
      <c r="B4067" s="274" t="s">
        <v>347</v>
      </c>
      <c r="C4067" s="296" t="s">
        <v>3635</v>
      </c>
      <c r="D4067" s="274" t="s">
        <v>143</v>
      </c>
      <c r="E4067" s="274" t="s">
        <v>1169</v>
      </c>
      <c r="F4067" s="404" t="s">
        <v>348</v>
      </c>
      <c r="G4067" s="404"/>
      <c r="H4067" s="295" t="s">
        <v>165</v>
      </c>
      <c r="I4067" s="298">
        <v>5.4000000000000001E-4</v>
      </c>
      <c r="J4067" s="297" t="s">
        <v>1868</v>
      </c>
      <c r="K4067" s="280" t="s">
        <v>2117</v>
      </c>
      <c r="O4067" s="40"/>
      <c r="P4067" s="40"/>
      <c r="Q4067" s="40"/>
      <c r="R4067" s="40"/>
      <c r="S4067" s="40"/>
      <c r="T4067" s="40"/>
      <c r="U4067" s="40"/>
      <c r="V4067" s="40"/>
      <c r="W4067" s="40"/>
      <c r="X4067" s="40"/>
      <c r="Y4067" s="40"/>
    </row>
    <row r="4068" spans="1:25" ht="15" customHeight="1" x14ac:dyDescent="0.2">
      <c r="A4068" s="40"/>
      <c r="B4068" s="274" t="s">
        <v>347</v>
      </c>
      <c r="C4068" s="296" t="s">
        <v>3615</v>
      </c>
      <c r="D4068" s="274" t="s">
        <v>143</v>
      </c>
      <c r="E4068" s="274" t="s">
        <v>2418</v>
      </c>
      <c r="F4068" s="404" t="s">
        <v>586</v>
      </c>
      <c r="G4068" s="404"/>
      <c r="H4068" s="295" t="s">
        <v>578</v>
      </c>
      <c r="I4068" s="298">
        <v>0.15</v>
      </c>
      <c r="J4068" s="297" t="s">
        <v>2419</v>
      </c>
      <c r="K4068" s="280" t="s">
        <v>2631</v>
      </c>
      <c r="O4068" s="40"/>
      <c r="P4068" s="40"/>
      <c r="Q4068" s="40"/>
      <c r="R4068" s="40"/>
      <c r="S4068" s="40"/>
      <c r="T4068" s="40"/>
      <c r="U4068" s="40"/>
      <c r="V4068" s="40"/>
      <c r="W4068" s="40"/>
      <c r="X4068" s="40"/>
      <c r="Y4068" s="40"/>
    </row>
    <row r="4069" spans="1:25" ht="15" customHeight="1" x14ac:dyDescent="0.2">
      <c r="A4069" s="40"/>
      <c r="B4069" s="274" t="s">
        <v>347</v>
      </c>
      <c r="C4069" s="296" t="s">
        <v>3601</v>
      </c>
      <c r="D4069" s="274" t="s">
        <v>143</v>
      </c>
      <c r="E4069" s="274" t="s">
        <v>1165</v>
      </c>
      <c r="F4069" s="404" t="s">
        <v>348</v>
      </c>
      <c r="G4069" s="404"/>
      <c r="H4069" s="295" t="s">
        <v>165</v>
      </c>
      <c r="I4069" s="298">
        <v>1.3500000000000001E-3</v>
      </c>
      <c r="J4069" s="297" t="s">
        <v>3602</v>
      </c>
      <c r="K4069" s="280" t="s">
        <v>3745</v>
      </c>
      <c r="O4069" s="40"/>
      <c r="P4069" s="40"/>
      <c r="Q4069" s="40"/>
      <c r="R4069" s="40"/>
      <c r="S4069" s="40"/>
      <c r="T4069" s="40"/>
      <c r="U4069" s="40"/>
      <c r="V4069" s="40"/>
      <c r="W4069" s="40"/>
      <c r="X4069" s="40"/>
      <c r="Y4069" s="40"/>
    </row>
    <row r="4070" spans="1:25" ht="15" customHeight="1" x14ac:dyDescent="0.2">
      <c r="A4070" s="40"/>
      <c r="B4070" s="274" t="s">
        <v>347</v>
      </c>
      <c r="C4070" s="296" t="s">
        <v>3634</v>
      </c>
      <c r="D4070" s="274" t="s">
        <v>143</v>
      </c>
      <c r="E4070" s="274" t="s">
        <v>1168</v>
      </c>
      <c r="F4070" s="404" t="s">
        <v>348</v>
      </c>
      <c r="G4070" s="404"/>
      <c r="H4070" s="295" t="s">
        <v>165</v>
      </c>
      <c r="I4070" s="298">
        <v>1.3500000000000001E-3</v>
      </c>
      <c r="J4070" s="297" t="s">
        <v>2138</v>
      </c>
      <c r="K4070" s="280" t="s">
        <v>2117</v>
      </c>
      <c r="O4070" s="40"/>
      <c r="P4070" s="40"/>
      <c r="Q4070" s="40"/>
      <c r="R4070" s="40"/>
      <c r="S4070" s="40"/>
      <c r="T4070" s="40"/>
      <c r="U4070" s="40"/>
      <c r="V4070" s="40"/>
      <c r="W4070" s="40"/>
      <c r="X4070" s="40"/>
      <c r="Y4070" s="40"/>
    </row>
    <row r="4071" spans="1:25" ht="15" customHeight="1" x14ac:dyDescent="0.2">
      <c r="A4071" s="40"/>
      <c r="B4071" s="274" t="s">
        <v>347</v>
      </c>
      <c r="C4071" s="296" t="s">
        <v>4097</v>
      </c>
      <c r="D4071" s="274" t="s">
        <v>143</v>
      </c>
      <c r="E4071" s="274" t="s">
        <v>1800</v>
      </c>
      <c r="F4071" s="404" t="s">
        <v>348</v>
      </c>
      <c r="G4071" s="404"/>
      <c r="H4071" s="295" t="s">
        <v>165</v>
      </c>
      <c r="I4071" s="298">
        <v>1</v>
      </c>
      <c r="J4071" s="297" t="s">
        <v>4098</v>
      </c>
      <c r="K4071" s="280" t="s">
        <v>4098</v>
      </c>
      <c r="O4071" s="40"/>
      <c r="P4071" s="40"/>
      <c r="Q4071" s="40"/>
      <c r="R4071" s="40"/>
      <c r="S4071" s="40"/>
      <c r="T4071" s="40"/>
      <c r="U4071" s="40"/>
      <c r="V4071" s="40"/>
      <c r="W4071" s="40"/>
      <c r="X4071" s="40"/>
      <c r="Y4071" s="40"/>
    </row>
    <row r="4072" spans="1:25" ht="15" customHeight="1" x14ac:dyDescent="0.2">
      <c r="A4072" s="40"/>
      <c r="B4072" s="274" t="s">
        <v>347</v>
      </c>
      <c r="C4072" s="296" t="s">
        <v>3583</v>
      </c>
      <c r="D4072" s="274" t="s">
        <v>143</v>
      </c>
      <c r="E4072" s="274" t="s">
        <v>1158</v>
      </c>
      <c r="F4072" s="404" t="s">
        <v>348</v>
      </c>
      <c r="G4072" s="404"/>
      <c r="H4072" s="295" t="s">
        <v>165</v>
      </c>
      <c r="I4072" s="298">
        <v>3.0540000000000001E-2</v>
      </c>
      <c r="J4072" s="297" t="s">
        <v>1850</v>
      </c>
      <c r="K4072" s="280" t="s">
        <v>2178</v>
      </c>
      <c r="O4072" s="40"/>
      <c r="P4072" s="40"/>
      <c r="Q4072" s="40"/>
      <c r="R4072" s="40"/>
      <c r="S4072" s="40"/>
      <c r="T4072" s="40"/>
      <c r="U4072" s="40"/>
      <c r="V4072" s="40"/>
      <c r="W4072" s="40"/>
      <c r="X4072" s="40"/>
      <c r="Y4072" s="40"/>
    </row>
    <row r="4073" spans="1:25" ht="15" customHeight="1" x14ac:dyDescent="0.2">
      <c r="A4073" s="40"/>
      <c r="B4073" s="274" t="s">
        <v>347</v>
      </c>
      <c r="C4073" s="296" t="s">
        <v>3646</v>
      </c>
      <c r="D4073" s="274" t="s">
        <v>143</v>
      </c>
      <c r="E4073" s="274" t="s">
        <v>3647</v>
      </c>
      <c r="F4073" s="404" t="s">
        <v>348</v>
      </c>
      <c r="G4073" s="404"/>
      <c r="H4073" s="295" t="s">
        <v>1160</v>
      </c>
      <c r="I4073" s="298">
        <v>2.4000000000000001E-4</v>
      </c>
      <c r="J4073" s="297" t="s">
        <v>3648</v>
      </c>
      <c r="K4073" s="280" t="s">
        <v>2117</v>
      </c>
      <c r="O4073" s="40"/>
      <c r="P4073" s="40"/>
      <c r="Q4073" s="40"/>
      <c r="R4073" s="40"/>
      <c r="S4073" s="40"/>
      <c r="T4073" s="40"/>
      <c r="U4073" s="40"/>
      <c r="V4073" s="40"/>
      <c r="W4073" s="40"/>
      <c r="X4073" s="40"/>
      <c r="Y4073" s="40"/>
    </row>
    <row r="4074" spans="1:25" ht="15" customHeight="1" thickBot="1" x14ac:dyDescent="0.25">
      <c r="A4074" s="40"/>
      <c r="B4074" s="274" t="s">
        <v>347</v>
      </c>
      <c r="C4074" s="296" t="s">
        <v>3596</v>
      </c>
      <c r="D4074" s="274" t="s">
        <v>143</v>
      </c>
      <c r="E4074" s="274" t="s">
        <v>2437</v>
      </c>
      <c r="F4074" s="404" t="s">
        <v>348</v>
      </c>
      <c r="G4074" s="404"/>
      <c r="H4074" s="295" t="s">
        <v>165</v>
      </c>
      <c r="I4074" s="298">
        <v>1.8000000000000001E-4</v>
      </c>
      <c r="J4074" s="297" t="s">
        <v>3597</v>
      </c>
      <c r="K4074" s="280" t="s">
        <v>2117</v>
      </c>
      <c r="O4074" s="40"/>
      <c r="P4074" s="40"/>
      <c r="Q4074" s="40"/>
      <c r="R4074" s="40"/>
      <c r="S4074" s="40"/>
      <c r="T4074" s="40"/>
      <c r="U4074" s="40"/>
      <c r="V4074" s="40"/>
      <c r="W4074" s="40"/>
      <c r="X4074" s="40"/>
      <c r="Y4074" s="40"/>
    </row>
    <row r="4075" spans="1:25" ht="15" customHeight="1" thickTop="1" x14ac:dyDescent="0.2">
      <c r="A4075" s="40"/>
      <c r="B4075" s="274" t="s">
        <v>347</v>
      </c>
      <c r="C4075" s="296" t="s">
        <v>3586</v>
      </c>
      <c r="D4075" s="274" t="s">
        <v>143</v>
      </c>
      <c r="E4075" s="274" t="s">
        <v>1162</v>
      </c>
      <c r="F4075" s="404" t="s">
        <v>348</v>
      </c>
      <c r="G4075" s="404"/>
      <c r="H4075" s="295" t="s">
        <v>165</v>
      </c>
      <c r="I4075" s="298">
        <v>4.5000000000000003E-5</v>
      </c>
      <c r="J4075" s="297" t="s">
        <v>2140</v>
      </c>
      <c r="K4075" s="280" t="s">
        <v>2117</v>
      </c>
      <c r="L4075" s="184"/>
      <c r="O4075" s="40"/>
      <c r="P4075" s="40"/>
      <c r="Q4075" s="40"/>
      <c r="R4075" s="40"/>
      <c r="S4075" s="40"/>
      <c r="T4075" s="40"/>
      <c r="U4075" s="40"/>
      <c r="V4075" s="40"/>
      <c r="W4075" s="40"/>
      <c r="X4075" s="40"/>
      <c r="Y4075" s="40"/>
    </row>
    <row r="4076" spans="1:25" ht="15" customHeight="1" x14ac:dyDescent="0.2">
      <c r="A4076" s="40"/>
      <c r="B4076" s="274" t="s">
        <v>347</v>
      </c>
      <c r="C4076" s="296" t="s">
        <v>3653</v>
      </c>
      <c r="D4076" s="274" t="s">
        <v>143</v>
      </c>
      <c r="E4076" s="274" t="s">
        <v>1172</v>
      </c>
      <c r="F4076" s="404" t="s">
        <v>348</v>
      </c>
      <c r="G4076" s="404"/>
      <c r="H4076" s="295" t="s">
        <v>165</v>
      </c>
      <c r="I4076" s="298">
        <v>3.0000000000000001E-5</v>
      </c>
      <c r="J4076" s="297" t="s">
        <v>2157</v>
      </c>
      <c r="K4076" s="280" t="s">
        <v>2117</v>
      </c>
      <c r="L4076" s="180"/>
      <c r="O4076" s="40"/>
      <c r="P4076" s="40"/>
      <c r="Q4076" s="40"/>
      <c r="R4076" s="40"/>
      <c r="S4076" s="40"/>
      <c r="T4076" s="40"/>
      <c r="U4076" s="40"/>
      <c r="V4076" s="40"/>
      <c r="W4076" s="40"/>
      <c r="X4076" s="40"/>
      <c r="Y4076" s="40"/>
    </row>
    <row r="4077" spans="1:25" ht="15" customHeight="1" x14ac:dyDescent="0.2">
      <c r="A4077" s="40"/>
      <c r="B4077" s="274" t="s">
        <v>347</v>
      </c>
      <c r="C4077" s="296" t="s">
        <v>3594</v>
      </c>
      <c r="D4077" s="274" t="s">
        <v>143</v>
      </c>
      <c r="E4077" s="274" t="s">
        <v>1171</v>
      </c>
      <c r="F4077" s="404" t="s">
        <v>348</v>
      </c>
      <c r="G4077" s="404"/>
      <c r="H4077" s="295" t="s">
        <v>165</v>
      </c>
      <c r="I4077" s="298">
        <v>3.0000000000000001E-5</v>
      </c>
      <c r="J4077" s="297" t="s">
        <v>2139</v>
      </c>
      <c r="K4077" s="280" t="s">
        <v>2117</v>
      </c>
      <c r="L4077" s="178"/>
      <c r="O4077" s="40"/>
      <c r="P4077" s="40"/>
      <c r="Q4077" s="40"/>
      <c r="R4077" s="40"/>
      <c r="S4077" s="40"/>
      <c r="T4077" s="40"/>
      <c r="U4077" s="40"/>
      <c r="V4077" s="40"/>
      <c r="W4077" s="40"/>
      <c r="X4077" s="40"/>
      <c r="Y4077" s="40"/>
    </row>
    <row r="4078" spans="1:25" ht="15" customHeight="1" x14ac:dyDescent="0.2">
      <c r="A4078" s="40"/>
      <c r="B4078" s="274" t="s">
        <v>347</v>
      </c>
      <c r="C4078" s="296" t="s">
        <v>3587</v>
      </c>
      <c r="D4078" s="274" t="s">
        <v>143</v>
      </c>
      <c r="E4078" s="274" t="s">
        <v>2436</v>
      </c>
      <c r="F4078" s="404" t="s">
        <v>348</v>
      </c>
      <c r="G4078" s="404"/>
      <c r="H4078" s="295" t="s">
        <v>165</v>
      </c>
      <c r="I4078" s="298">
        <v>6.0000000000000002E-5</v>
      </c>
      <c r="J4078" s="297" t="s">
        <v>3588</v>
      </c>
      <c r="K4078" s="280" t="s">
        <v>2117</v>
      </c>
      <c r="L4078" s="281"/>
      <c r="O4078" s="40"/>
      <c r="P4078" s="40"/>
      <c r="Q4078" s="40"/>
      <c r="R4078" s="40"/>
      <c r="S4078" s="40"/>
      <c r="T4078" s="40"/>
      <c r="U4078" s="40"/>
      <c r="V4078" s="40"/>
      <c r="W4078" s="40"/>
      <c r="X4078" s="40"/>
      <c r="Y4078" s="40"/>
    </row>
    <row r="4079" spans="1:25" ht="15" customHeight="1" x14ac:dyDescent="0.2">
      <c r="A4079" s="40"/>
      <c r="B4079" s="274" t="s">
        <v>347</v>
      </c>
      <c r="C4079" s="296" t="s">
        <v>4042</v>
      </c>
      <c r="D4079" s="274" t="s">
        <v>143</v>
      </c>
      <c r="E4079" s="274" t="s">
        <v>1175</v>
      </c>
      <c r="F4079" s="404" t="s">
        <v>348</v>
      </c>
      <c r="G4079" s="404"/>
      <c r="H4079" s="295" t="s">
        <v>165</v>
      </c>
      <c r="I4079" s="298">
        <v>1.5E-5</v>
      </c>
      <c r="J4079" s="297" t="s">
        <v>2568</v>
      </c>
      <c r="K4079" s="280" t="s">
        <v>2117</v>
      </c>
      <c r="L4079" s="281"/>
      <c r="O4079" s="40"/>
      <c r="P4079" s="40"/>
      <c r="Q4079" s="40"/>
      <c r="R4079" s="40"/>
      <c r="S4079" s="40"/>
      <c r="T4079" s="40"/>
      <c r="U4079" s="40"/>
      <c r="V4079" s="40"/>
      <c r="W4079" s="40"/>
      <c r="X4079" s="40"/>
      <c r="Y4079" s="40"/>
    </row>
    <row r="4080" spans="1:25" ht="15" customHeight="1" x14ac:dyDescent="0.2">
      <c r="A4080" s="40"/>
      <c r="B4080" s="274" t="s">
        <v>347</v>
      </c>
      <c r="C4080" s="296" t="s">
        <v>4043</v>
      </c>
      <c r="D4080" s="274" t="s">
        <v>143</v>
      </c>
      <c r="E4080" s="274" t="s">
        <v>1173</v>
      </c>
      <c r="F4080" s="404" t="s">
        <v>348</v>
      </c>
      <c r="G4080" s="404"/>
      <c r="H4080" s="295" t="s">
        <v>165</v>
      </c>
      <c r="I4080" s="298">
        <v>3.0000000000000001E-5</v>
      </c>
      <c r="J4080" s="297" t="s">
        <v>2167</v>
      </c>
      <c r="K4080" s="280" t="s">
        <v>2117</v>
      </c>
      <c r="L4080" s="281"/>
      <c r="O4080" s="40"/>
      <c r="P4080" s="40"/>
      <c r="Q4080" s="40"/>
      <c r="R4080" s="40"/>
      <c r="S4080" s="40"/>
      <c r="T4080" s="40"/>
      <c r="U4080" s="40"/>
      <c r="V4080" s="40"/>
      <c r="W4080" s="40"/>
      <c r="X4080" s="40"/>
      <c r="Y4080" s="40"/>
    </row>
    <row r="4081" spans="1:25" ht="15" customHeight="1" x14ac:dyDescent="0.2">
      <c r="A4081" s="40"/>
      <c r="B4081" s="274" t="s">
        <v>347</v>
      </c>
      <c r="C4081" s="296" t="s">
        <v>3645</v>
      </c>
      <c r="D4081" s="274" t="s">
        <v>143</v>
      </c>
      <c r="E4081" s="274" t="s">
        <v>1161</v>
      </c>
      <c r="F4081" s="404" t="s">
        <v>348</v>
      </c>
      <c r="G4081" s="404"/>
      <c r="H4081" s="295" t="s">
        <v>165</v>
      </c>
      <c r="I4081" s="298">
        <v>2.3924999999999998E-2</v>
      </c>
      <c r="J4081" s="297" t="s">
        <v>2143</v>
      </c>
      <c r="K4081" s="280" t="s">
        <v>2179</v>
      </c>
      <c r="L4081" s="281"/>
      <c r="O4081" s="40"/>
      <c r="P4081" s="40"/>
      <c r="Q4081" s="40"/>
      <c r="R4081" s="40"/>
      <c r="S4081" s="40"/>
      <c r="T4081" s="40"/>
      <c r="U4081" s="40"/>
      <c r="V4081" s="40"/>
      <c r="W4081" s="40"/>
      <c r="X4081" s="40"/>
      <c r="Y4081" s="40"/>
    </row>
    <row r="4082" spans="1:25" ht="15" customHeight="1" x14ac:dyDescent="0.2">
      <c r="A4082" s="40"/>
      <c r="B4082" s="274" t="s">
        <v>347</v>
      </c>
      <c r="C4082" s="296" t="s">
        <v>3631</v>
      </c>
      <c r="D4082" s="274" t="s">
        <v>143</v>
      </c>
      <c r="E4082" s="274" t="s">
        <v>2435</v>
      </c>
      <c r="F4082" s="404" t="s">
        <v>348</v>
      </c>
      <c r="G4082" s="404"/>
      <c r="H4082" s="295" t="s">
        <v>165</v>
      </c>
      <c r="I4082" s="298">
        <v>3.0000000000000001E-5</v>
      </c>
      <c r="J4082" s="297" t="s">
        <v>2122</v>
      </c>
      <c r="K4082" s="280" t="s">
        <v>2117</v>
      </c>
      <c r="L4082" s="281"/>
      <c r="O4082" s="40"/>
      <c r="P4082" s="40"/>
      <c r="Q4082" s="40"/>
      <c r="R4082" s="40"/>
      <c r="S4082" s="40"/>
      <c r="T4082" s="40"/>
      <c r="U4082" s="40"/>
      <c r="V4082" s="40"/>
      <c r="W4082" s="40"/>
      <c r="X4082" s="40"/>
      <c r="Y4082" s="40"/>
    </row>
    <row r="4083" spans="1:25" ht="15" customHeight="1" x14ac:dyDescent="0.2">
      <c r="A4083" s="40"/>
      <c r="B4083" s="274" t="s">
        <v>347</v>
      </c>
      <c r="C4083" s="296" t="s">
        <v>4044</v>
      </c>
      <c r="D4083" s="274" t="s">
        <v>143</v>
      </c>
      <c r="E4083" s="274" t="s">
        <v>1174</v>
      </c>
      <c r="F4083" s="404" t="s">
        <v>348</v>
      </c>
      <c r="G4083" s="404"/>
      <c r="H4083" s="295" t="s">
        <v>165</v>
      </c>
      <c r="I4083" s="298">
        <v>3.0000000000000001E-5</v>
      </c>
      <c r="J4083" s="297" t="s">
        <v>2122</v>
      </c>
      <c r="K4083" s="280" t="s">
        <v>2117</v>
      </c>
      <c r="L4083" s="281"/>
      <c r="O4083" s="40"/>
      <c r="P4083" s="40"/>
      <c r="Q4083" s="40"/>
      <c r="R4083" s="40"/>
      <c r="S4083" s="40"/>
      <c r="T4083" s="40"/>
      <c r="U4083" s="40"/>
      <c r="V4083" s="40"/>
      <c r="W4083" s="40"/>
      <c r="X4083" s="40"/>
      <c r="Y4083" s="40"/>
    </row>
    <row r="4084" spans="1:25" ht="15" customHeight="1" x14ac:dyDescent="0.2">
      <c r="A4084" s="40"/>
      <c r="B4084" s="274" t="s">
        <v>347</v>
      </c>
      <c r="C4084" s="296" t="s">
        <v>3613</v>
      </c>
      <c r="D4084" s="274" t="s">
        <v>143</v>
      </c>
      <c r="E4084" s="274" t="s">
        <v>1163</v>
      </c>
      <c r="F4084" s="404" t="s">
        <v>348</v>
      </c>
      <c r="G4084" s="404"/>
      <c r="H4084" s="295" t="s">
        <v>165</v>
      </c>
      <c r="I4084" s="298">
        <v>1.5E-5</v>
      </c>
      <c r="J4084" s="297" t="s">
        <v>3614</v>
      </c>
      <c r="K4084" s="280" t="s">
        <v>2117</v>
      </c>
      <c r="L4084" s="281"/>
      <c r="O4084" s="40"/>
      <c r="P4084" s="40"/>
      <c r="Q4084" s="40"/>
      <c r="R4084" s="40"/>
      <c r="S4084" s="40"/>
      <c r="T4084" s="40"/>
      <c r="U4084" s="40"/>
      <c r="V4084" s="40"/>
      <c r="W4084" s="40"/>
      <c r="X4084" s="40"/>
      <c r="Y4084" s="40"/>
    </row>
    <row r="4085" spans="1:25" ht="15" customHeight="1" x14ac:dyDescent="0.2">
      <c r="A4085" s="40"/>
      <c r="B4085" s="274" t="s">
        <v>347</v>
      </c>
      <c r="C4085" s="296" t="s">
        <v>3598</v>
      </c>
      <c r="D4085" s="274" t="s">
        <v>143</v>
      </c>
      <c r="E4085" s="274" t="s">
        <v>1159</v>
      </c>
      <c r="F4085" s="404" t="s">
        <v>348</v>
      </c>
      <c r="G4085" s="404"/>
      <c r="H4085" s="295" t="s">
        <v>165</v>
      </c>
      <c r="I4085" s="298">
        <v>4.4999999999999999E-4</v>
      </c>
      <c r="J4085" s="297" t="s">
        <v>3599</v>
      </c>
      <c r="K4085" s="280" t="s">
        <v>2129</v>
      </c>
      <c r="L4085" s="281"/>
      <c r="O4085" s="40"/>
      <c r="P4085" s="40"/>
      <c r="Q4085" s="40"/>
      <c r="R4085" s="40"/>
      <c r="S4085" s="40"/>
      <c r="T4085" s="40"/>
      <c r="U4085" s="40"/>
      <c r="V4085" s="40"/>
      <c r="W4085" s="40"/>
      <c r="X4085" s="40"/>
      <c r="Y4085" s="40"/>
    </row>
    <row r="4086" spans="1:25" ht="15" customHeight="1" x14ac:dyDescent="0.2">
      <c r="A4086" s="40"/>
      <c r="B4086" s="274" t="s">
        <v>347</v>
      </c>
      <c r="C4086" s="296" t="s">
        <v>3606</v>
      </c>
      <c r="D4086" s="274" t="s">
        <v>143</v>
      </c>
      <c r="E4086" s="274" t="s">
        <v>1166</v>
      </c>
      <c r="F4086" s="404" t="s">
        <v>809</v>
      </c>
      <c r="G4086" s="404"/>
      <c r="H4086" s="295" t="s">
        <v>1167</v>
      </c>
      <c r="I4086" s="298">
        <v>1.2E-4</v>
      </c>
      <c r="J4086" s="297" t="s">
        <v>2136</v>
      </c>
      <c r="K4086" s="280" t="s">
        <v>2125</v>
      </c>
      <c r="L4086" s="281"/>
      <c r="O4086" s="40"/>
      <c r="P4086" s="40"/>
      <c r="Q4086" s="40"/>
      <c r="R4086" s="40"/>
      <c r="S4086" s="40"/>
      <c r="T4086" s="40"/>
      <c r="U4086" s="40"/>
      <c r="V4086" s="40"/>
      <c r="W4086" s="40"/>
      <c r="X4086" s="40"/>
      <c r="Y4086" s="40"/>
    </row>
    <row r="4087" spans="1:25" ht="15" customHeight="1" x14ac:dyDescent="0.2">
      <c r="A4087" s="40"/>
      <c r="B4087" s="274" t="s">
        <v>347</v>
      </c>
      <c r="C4087" s="296" t="s">
        <v>3626</v>
      </c>
      <c r="D4087" s="274" t="s">
        <v>143</v>
      </c>
      <c r="E4087" s="274" t="s">
        <v>2434</v>
      </c>
      <c r="F4087" s="404" t="s">
        <v>348</v>
      </c>
      <c r="G4087" s="404"/>
      <c r="H4087" s="295" t="s">
        <v>2433</v>
      </c>
      <c r="I4087" s="298">
        <v>6.8999999999999997E-4</v>
      </c>
      <c r="J4087" s="297" t="s">
        <v>3627</v>
      </c>
      <c r="K4087" s="280" t="s">
        <v>2117</v>
      </c>
      <c r="L4087" s="281"/>
      <c r="O4087" s="40"/>
      <c r="P4087" s="40"/>
      <c r="Q4087" s="40"/>
      <c r="R4087" s="40"/>
      <c r="S4087" s="40"/>
      <c r="T4087" s="40"/>
      <c r="U4087" s="40"/>
      <c r="V4087" s="40"/>
      <c r="W4087" s="40"/>
      <c r="X4087" s="40"/>
      <c r="Y4087" s="40"/>
    </row>
    <row r="4088" spans="1:25" ht="15" customHeight="1" x14ac:dyDescent="0.2">
      <c r="A4088" s="40"/>
      <c r="B4088" s="275"/>
      <c r="C4088" s="275"/>
      <c r="D4088" s="275"/>
      <c r="E4088" s="275"/>
      <c r="F4088" s="275" t="s">
        <v>331</v>
      </c>
      <c r="G4088" s="302">
        <v>4.9000000000000004</v>
      </c>
      <c r="H4088" s="275" t="s">
        <v>332</v>
      </c>
      <c r="I4088" s="302">
        <v>0</v>
      </c>
      <c r="J4088" s="275" t="s">
        <v>333</v>
      </c>
      <c r="K4088" s="302">
        <v>4.9000000000000004</v>
      </c>
      <c r="L4088" s="281"/>
      <c r="O4088" s="40"/>
      <c r="P4088" s="40"/>
      <c r="Q4088" s="40"/>
      <c r="R4088" s="40"/>
      <c r="S4088" s="40"/>
      <c r="T4088" s="40"/>
      <c r="U4088" s="40"/>
      <c r="V4088" s="40"/>
      <c r="W4088" s="40"/>
      <c r="X4088" s="40"/>
      <c r="Y4088" s="40"/>
    </row>
    <row r="4089" spans="1:25" ht="15" customHeight="1" thickBot="1" x14ac:dyDescent="0.25">
      <c r="A4089" s="40"/>
      <c r="B4089" s="275"/>
      <c r="C4089" s="275"/>
      <c r="D4089" s="275"/>
      <c r="E4089" s="275"/>
      <c r="F4089" s="275" t="s">
        <v>334</v>
      </c>
      <c r="G4089" s="302">
        <v>2.58</v>
      </c>
      <c r="H4089" s="275"/>
      <c r="I4089" s="409" t="s">
        <v>335</v>
      </c>
      <c r="J4089" s="409"/>
      <c r="K4089" s="302">
        <v>14.98</v>
      </c>
      <c r="L4089" s="281"/>
      <c r="O4089" s="40"/>
      <c r="P4089" s="40"/>
      <c r="Q4089" s="40"/>
      <c r="R4089" s="40"/>
      <c r="S4089" s="40"/>
      <c r="T4089" s="40"/>
      <c r="U4089" s="40"/>
      <c r="V4089" s="40"/>
      <c r="W4089" s="40"/>
      <c r="X4089" s="40"/>
      <c r="Y4089" s="40"/>
    </row>
    <row r="4090" spans="1:25" ht="15" customHeight="1" thickTop="1" x14ac:dyDescent="0.2">
      <c r="A4090" s="40"/>
      <c r="B4090" s="289"/>
      <c r="C4090" s="289"/>
      <c r="D4090" s="289"/>
      <c r="E4090" s="289"/>
      <c r="F4090" s="289"/>
      <c r="G4090" s="289"/>
      <c r="H4090" s="289"/>
      <c r="I4090" s="289"/>
      <c r="J4090" s="289"/>
      <c r="K4090" s="289"/>
      <c r="L4090" s="289"/>
      <c r="O4090" s="40"/>
      <c r="P4090" s="40"/>
      <c r="Q4090" s="40"/>
      <c r="R4090" s="40"/>
      <c r="S4090" s="40"/>
      <c r="T4090" s="40"/>
      <c r="U4090" s="40"/>
      <c r="V4090" s="40"/>
      <c r="W4090" s="40"/>
      <c r="X4090" s="40"/>
      <c r="Y4090" s="40"/>
    </row>
    <row r="4091" spans="1:25" ht="15" customHeight="1" x14ac:dyDescent="0.2">
      <c r="A4091" s="40"/>
      <c r="B4091" s="276" t="s">
        <v>3360</v>
      </c>
      <c r="C4091" s="277" t="s">
        <v>28</v>
      </c>
      <c r="D4091" s="276" t="s">
        <v>29</v>
      </c>
      <c r="E4091" s="276" t="s">
        <v>30</v>
      </c>
      <c r="F4091" s="405" t="s">
        <v>318</v>
      </c>
      <c r="G4091" s="405"/>
      <c r="H4091" s="284" t="s">
        <v>31</v>
      </c>
      <c r="I4091" s="277" t="s">
        <v>32</v>
      </c>
      <c r="J4091" s="277" t="s">
        <v>2407</v>
      </c>
      <c r="K4091" s="277" t="s">
        <v>33</v>
      </c>
      <c r="L4091" s="277" t="s">
        <v>35</v>
      </c>
      <c r="O4091" s="40"/>
      <c r="P4091" s="40"/>
      <c r="Q4091" s="40"/>
      <c r="R4091" s="40"/>
      <c r="S4091" s="40"/>
      <c r="T4091" s="40"/>
      <c r="U4091" s="40"/>
      <c r="V4091" s="40"/>
      <c r="W4091" s="40"/>
      <c r="X4091" s="40"/>
      <c r="Y4091" s="40"/>
    </row>
    <row r="4092" spans="1:25" ht="15" customHeight="1" x14ac:dyDescent="0.2">
      <c r="A4092" s="40"/>
      <c r="B4092" s="273" t="s">
        <v>319</v>
      </c>
      <c r="C4092" s="286" t="s">
        <v>2362</v>
      </c>
      <c r="D4092" s="273" t="s">
        <v>40</v>
      </c>
      <c r="E4092" s="273" t="s">
        <v>2363</v>
      </c>
      <c r="F4092" s="403" t="s">
        <v>338</v>
      </c>
      <c r="G4092" s="403"/>
      <c r="H4092" s="285" t="s">
        <v>44</v>
      </c>
      <c r="I4092" s="288">
        <v>1</v>
      </c>
      <c r="J4092" s="287"/>
      <c r="K4092" s="287">
        <v>43.89</v>
      </c>
      <c r="L4092" s="287">
        <v>43.89</v>
      </c>
      <c r="O4092" s="40"/>
      <c r="P4092" s="40"/>
      <c r="Q4092" s="40"/>
      <c r="R4092" s="40"/>
      <c r="S4092" s="40"/>
      <c r="T4092" s="40"/>
      <c r="U4092" s="40"/>
      <c r="V4092" s="40"/>
      <c r="W4092" s="40"/>
      <c r="X4092" s="40"/>
      <c r="Y4092" s="40"/>
    </row>
    <row r="4093" spans="1:25" ht="15" customHeight="1" x14ac:dyDescent="0.2">
      <c r="A4093" s="40"/>
      <c r="B4093" s="278" t="s">
        <v>321</v>
      </c>
      <c r="C4093" s="291" t="s">
        <v>397</v>
      </c>
      <c r="D4093" s="278" t="s">
        <v>40</v>
      </c>
      <c r="E4093" s="278" t="s">
        <v>398</v>
      </c>
      <c r="F4093" s="407" t="s">
        <v>324</v>
      </c>
      <c r="G4093" s="407"/>
      <c r="H4093" s="290" t="s">
        <v>325</v>
      </c>
      <c r="I4093" s="294">
        <v>0.37340000000000001</v>
      </c>
      <c r="J4093" s="294">
        <v>0</v>
      </c>
      <c r="K4093" s="292">
        <v>29.9</v>
      </c>
      <c r="L4093" s="292">
        <v>11.16</v>
      </c>
      <c r="O4093" s="40"/>
      <c r="P4093" s="40"/>
      <c r="Q4093" s="40"/>
      <c r="R4093" s="40"/>
      <c r="S4093" s="40"/>
      <c r="T4093" s="40"/>
      <c r="U4093" s="40"/>
      <c r="V4093" s="40"/>
      <c r="W4093" s="40"/>
      <c r="X4093" s="40"/>
      <c r="Y4093" s="40"/>
    </row>
    <row r="4094" spans="1:25" ht="15" customHeight="1" x14ac:dyDescent="0.2">
      <c r="A4094" s="40"/>
      <c r="B4094" s="278" t="s">
        <v>321</v>
      </c>
      <c r="C4094" s="291" t="s">
        <v>395</v>
      </c>
      <c r="D4094" s="278" t="s">
        <v>40</v>
      </c>
      <c r="E4094" s="278" t="s">
        <v>396</v>
      </c>
      <c r="F4094" s="407" t="s">
        <v>324</v>
      </c>
      <c r="G4094" s="407"/>
      <c r="H4094" s="290" t="s">
        <v>325</v>
      </c>
      <c r="I4094" s="294">
        <v>4.1484699999999999E-2</v>
      </c>
      <c r="J4094" s="294">
        <v>0</v>
      </c>
      <c r="K4094" s="292">
        <v>24.84</v>
      </c>
      <c r="L4094" s="292">
        <v>1.03</v>
      </c>
      <c r="O4094" s="40"/>
      <c r="P4094" s="40"/>
      <c r="Q4094" s="40"/>
      <c r="R4094" s="40"/>
      <c r="S4094" s="40"/>
      <c r="T4094" s="40"/>
      <c r="U4094" s="40"/>
      <c r="V4094" s="40"/>
      <c r="W4094" s="40"/>
      <c r="X4094" s="40"/>
      <c r="Y4094" s="40"/>
    </row>
    <row r="4095" spans="1:25" ht="15" customHeight="1" x14ac:dyDescent="0.2">
      <c r="A4095" s="40"/>
      <c r="B4095" s="274" t="s">
        <v>347</v>
      </c>
      <c r="C4095" s="296" t="s">
        <v>421</v>
      </c>
      <c r="D4095" s="274" t="s">
        <v>40</v>
      </c>
      <c r="E4095" s="274" t="s">
        <v>422</v>
      </c>
      <c r="F4095" s="404" t="s">
        <v>348</v>
      </c>
      <c r="G4095" s="404"/>
      <c r="H4095" s="295" t="s">
        <v>44</v>
      </c>
      <c r="I4095" s="298">
        <v>2</v>
      </c>
      <c r="J4095" s="298">
        <v>0</v>
      </c>
      <c r="K4095" s="297">
        <v>1.43</v>
      </c>
      <c r="L4095" s="297">
        <v>2.86</v>
      </c>
      <c r="O4095" s="40"/>
      <c r="P4095" s="40"/>
      <c r="Q4095" s="40"/>
      <c r="R4095" s="40"/>
      <c r="S4095" s="40"/>
      <c r="T4095" s="40"/>
      <c r="U4095" s="40"/>
      <c r="V4095" s="40"/>
      <c r="W4095" s="40"/>
      <c r="X4095" s="40"/>
      <c r="Y4095" s="40"/>
    </row>
    <row r="4096" spans="1:25" ht="15" customHeight="1" x14ac:dyDescent="0.2">
      <c r="A4096" s="40"/>
      <c r="B4096" s="274" t="s">
        <v>347</v>
      </c>
      <c r="C4096" s="296" t="s">
        <v>427</v>
      </c>
      <c r="D4096" s="274" t="s">
        <v>40</v>
      </c>
      <c r="E4096" s="274" t="s">
        <v>428</v>
      </c>
      <c r="F4096" s="404" t="s">
        <v>348</v>
      </c>
      <c r="G4096" s="404"/>
      <c r="H4096" s="295" t="s">
        <v>44</v>
      </c>
      <c r="I4096" s="298">
        <v>2</v>
      </c>
      <c r="J4096" s="298">
        <v>0</v>
      </c>
      <c r="K4096" s="297">
        <v>0.3</v>
      </c>
      <c r="L4096" s="297">
        <v>0.6</v>
      </c>
      <c r="O4096" s="40"/>
      <c r="P4096" s="40"/>
      <c r="Q4096" s="40"/>
      <c r="R4096" s="40"/>
      <c r="S4096" s="40"/>
      <c r="T4096" s="40"/>
      <c r="U4096" s="40"/>
      <c r="V4096" s="40"/>
      <c r="W4096" s="40"/>
      <c r="X4096" s="40"/>
      <c r="Y4096" s="40"/>
    </row>
    <row r="4097" spans="1:25" ht="15" customHeight="1" x14ac:dyDescent="0.2">
      <c r="A4097" s="40"/>
      <c r="B4097" s="274" t="s">
        <v>347</v>
      </c>
      <c r="C4097" s="296" t="s">
        <v>426</v>
      </c>
      <c r="D4097" s="274" t="s">
        <v>40</v>
      </c>
      <c r="E4097" s="274" t="s">
        <v>3665</v>
      </c>
      <c r="F4097" s="404" t="s">
        <v>348</v>
      </c>
      <c r="G4097" s="404"/>
      <c r="H4097" s="295" t="s">
        <v>55</v>
      </c>
      <c r="I4097" s="298">
        <v>0.16639999999999999</v>
      </c>
      <c r="J4097" s="298">
        <v>0</v>
      </c>
      <c r="K4097" s="297">
        <v>3.85</v>
      </c>
      <c r="L4097" s="297">
        <v>0.64</v>
      </c>
      <c r="O4097" s="40"/>
      <c r="P4097" s="40"/>
      <c r="Q4097" s="40"/>
      <c r="R4097" s="40"/>
      <c r="S4097" s="40"/>
      <c r="T4097" s="40"/>
      <c r="U4097" s="40"/>
      <c r="V4097" s="40"/>
      <c r="W4097" s="40"/>
      <c r="X4097" s="40"/>
      <c r="Y4097" s="40"/>
    </row>
    <row r="4098" spans="1:25" ht="15" customHeight="1" x14ac:dyDescent="0.2">
      <c r="A4098" s="40"/>
      <c r="B4098" s="274" t="s">
        <v>347</v>
      </c>
      <c r="C4098" s="296" t="s">
        <v>2632</v>
      </c>
      <c r="D4098" s="274" t="s">
        <v>40</v>
      </c>
      <c r="E4098" s="274" t="s">
        <v>2633</v>
      </c>
      <c r="F4098" s="404" t="s">
        <v>348</v>
      </c>
      <c r="G4098" s="404"/>
      <c r="H4098" s="295" t="s">
        <v>44</v>
      </c>
      <c r="I4098" s="298">
        <v>1</v>
      </c>
      <c r="J4098" s="298">
        <v>0</v>
      </c>
      <c r="K4098" s="297">
        <v>27.6</v>
      </c>
      <c r="L4098" s="297">
        <v>27.6</v>
      </c>
      <c r="O4098" s="40"/>
      <c r="P4098" s="40"/>
      <c r="Q4098" s="40"/>
      <c r="R4098" s="40"/>
      <c r="S4098" s="40"/>
      <c r="T4098" s="40"/>
      <c r="U4098" s="40"/>
      <c r="V4098" s="40"/>
      <c r="W4098" s="40"/>
      <c r="X4098" s="40"/>
      <c r="Y4098" s="40"/>
    </row>
    <row r="4099" spans="1:25" ht="15" customHeight="1" x14ac:dyDescent="0.2">
      <c r="A4099" s="40"/>
      <c r="B4099" s="275"/>
      <c r="C4099" s="275"/>
      <c r="D4099" s="275"/>
      <c r="E4099" s="275"/>
      <c r="F4099" s="275"/>
      <c r="G4099" s="275" t="s">
        <v>331</v>
      </c>
      <c r="H4099" s="302">
        <v>9.76</v>
      </c>
      <c r="I4099" s="275" t="s">
        <v>332</v>
      </c>
      <c r="J4099" s="302">
        <v>0</v>
      </c>
      <c r="K4099" s="275" t="s">
        <v>333</v>
      </c>
      <c r="L4099" s="302">
        <v>9.76</v>
      </c>
      <c r="O4099" s="40"/>
      <c r="P4099" s="40"/>
      <c r="Q4099" s="40"/>
      <c r="R4099" s="40"/>
      <c r="S4099" s="40"/>
      <c r="T4099" s="40"/>
      <c r="U4099" s="40"/>
      <c r="V4099" s="40"/>
      <c r="W4099" s="40"/>
      <c r="X4099" s="40"/>
      <c r="Y4099" s="40"/>
    </row>
    <row r="4100" spans="1:25" ht="15" customHeight="1" thickBot="1" x14ac:dyDescent="0.25">
      <c r="A4100" s="40"/>
      <c r="B4100" s="275"/>
      <c r="C4100" s="275"/>
      <c r="D4100" s="275"/>
      <c r="E4100" s="275"/>
      <c r="F4100" s="275"/>
      <c r="G4100" s="275" t="s">
        <v>334</v>
      </c>
      <c r="H4100" s="302">
        <v>9.1300000000000008</v>
      </c>
      <c r="I4100" s="409"/>
      <c r="J4100" s="409" t="s">
        <v>335</v>
      </c>
      <c r="K4100" s="275"/>
      <c r="L4100" s="302">
        <v>53.02</v>
      </c>
      <c r="O4100" s="40"/>
      <c r="P4100" s="40"/>
      <c r="Q4100" s="40"/>
      <c r="R4100" s="40"/>
      <c r="S4100" s="40"/>
      <c r="T4100" s="40"/>
      <c r="U4100" s="40"/>
      <c r="V4100" s="40"/>
      <c r="W4100" s="40"/>
      <c r="X4100" s="40"/>
      <c r="Y4100" s="40"/>
    </row>
    <row r="4101" spans="1:25" ht="15" customHeight="1" thickTop="1" x14ac:dyDescent="0.2">
      <c r="A4101" s="40"/>
      <c r="B4101" s="289"/>
      <c r="C4101" s="289"/>
      <c r="D4101" s="289"/>
      <c r="E4101" s="289"/>
      <c r="F4101" s="289"/>
      <c r="G4101" s="289"/>
      <c r="H4101" s="289"/>
      <c r="I4101" s="289"/>
      <c r="J4101" s="289"/>
      <c r="K4101" s="289"/>
      <c r="L4101" s="289"/>
      <c r="O4101" s="40"/>
      <c r="P4101" s="40"/>
      <c r="Q4101" s="40"/>
      <c r="R4101" s="40"/>
      <c r="S4101" s="40"/>
      <c r="T4101" s="40"/>
      <c r="U4101" s="40"/>
      <c r="V4101" s="40"/>
      <c r="W4101" s="40"/>
      <c r="X4101" s="40"/>
      <c r="Y4101" s="40"/>
    </row>
    <row r="4102" spans="1:25" ht="15" customHeight="1" x14ac:dyDescent="0.2">
      <c r="A4102" s="40"/>
      <c r="B4102" s="276" t="s">
        <v>3361</v>
      </c>
      <c r="C4102" s="277" t="s">
        <v>28</v>
      </c>
      <c r="D4102" s="276" t="s">
        <v>29</v>
      </c>
      <c r="E4102" s="276" t="s">
        <v>30</v>
      </c>
      <c r="F4102" s="405" t="s">
        <v>318</v>
      </c>
      <c r="G4102" s="405"/>
      <c r="H4102" s="284" t="s">
        <v>31</v>
      </c>
      <c r="I4102" s="277" t="s">
        <v>32</v>
      </c>
      <c r="J4102" s="277" t="s">
        <v>33</v>
      </c>
      <c r="K4102" s="277" t="s">
        <v>35</v>
      </c>
      <c r="L4102" s="281"/>
      <c r="O4102" s="40"/>
      <c r="P4102" s="40"/>
      <c r="Q4102" s="40"/>
      <c r="R4102" s="40"/>
      <c r="S4102" s="40"/>
      <c r="T4102" s="40"/>
      <c r="U4102" s="40"/>
      <c r="V4102" s="40"/>
      <c r="W4102" s="40"/>
      <c r="X4102" s="40"/>
      <c r="Y4102" s="40"/>
    </row>
    <row r="4103" spans="1:25" ht="15" customHeight="1" x14ac:dyDescent="0.2">
      <c r="A4103" s="40"/>
      <c r="B4103" s="273" t="s">
        <v>319</v>
      </c>
      <c r="C4103" s="286" t="s">
        <v>3239</v>
      </c>
      <c r="D4103" s="273" t="s">
        <v>143</v>
      </c>
      <c r="E4103" s="273" t="s">
        <v>3362</v>
      </c>
      <c r="F4103" s="403" t="s">
        <v>3511</v>
      </c>
      <c r="G4103" s="403"/>
      <c r="H4103" s="285" t="s">
        <v>165</v>
      </c>
      <c r="I4103" s="288">
        <v>1</v>
      </c>
      <c r="J4103" s="287">
        <v>727.35</v>
      </c>
      <c r="K4103" s="287">
        <v>727.35</v>
      </c>
      <c r="L4103" s="281"/>
      <c r="O4103" s="40"/>
      <c r="P4103" s="40"/>
      <c r="Q4103" s="40"/>
      <c r="R4103" s="40"/>
      <c r="S4103" s="40"/>
      <c r="T4103" s="40"/>
      <c r="U4103" s="40"/>
      <c r="V4103" s="40"/>
      <c r="W4103" s="40"/>
      <c r="X4103" s="40"/>
      <c r="Y4103" s="40"/>
    </row>
    <row r="4104" spans="1:25" ht="15" customHeight="1" x14ac:dyDescent="0.2">
      <c r="A4104" s="40"/>
      <c r="B4104" s="276" t="s">
        <v>27</v>
      </c>
      <c r="C4104" s="277" t="s">
        <v>28</v>
      </c>
      <c r="D4104" s="276" t="s">
        <v>29</v>
      </c>
      <c r="E4104" s="276" t="s">
        <v>30</v>
      </c>
      <c r="F4104" s="405" t="s">
        <v>318</v>
      </c>
      <c r="G4104" s="406"/>
      <c r="H4104" s="284" t="s">
        <v>31</v>
      </c>
      <c r="I4104" s="277" t="s">
        <v>32</v>
      </c>
      <c r="J4104" s="277" t="s">
        <v>33</v>
      </c>
      <c r="K4104" s="277" t="s">
        <v>35</v>
      </c>
      <c r="L4104" s="281"/>
      <c r="O4104" s="40"/>
      <c r="P4104" s="40"/>
      <c r="Q4104" s="40"/>
      <c r="R4104" s="40"/>
      <c r="S4104" s="40"/>
      <c r="T4104" s="40"/>
      <c r="U4104" s="40"/>
      <c r="V4104" s="40"/>
      <c r="W4104" s="40"/>
      <c r="X4104" s="40"/>
      <c r="Y4104" s="40"/>
    </row>
    <row r="4105" spans="1:25" ht="15" customHeight="1" x14ac:dyDescent="0.2">
      <c r="A4105" s="40"/>
      <c r="B4105" s="274" t="s">
        <v>347</v>
      </c>
      <c r="C4105" s="296" t="s">
        <v>4100</v>
      </c>
      <c r="D4105" s="274" t="s">
        <v>143</v>
      </c>
      <c r="E4105" s="274" t="s">
        <v>3518</v>
      </c>
      <c r="F4105" s="404" t="s">
        <v>348</v>
      </c>
      <c r="G4105" s="404"/>
      <c r="H4105" s="295" t="s">
        <v>242</v>
      </c>
      <c r="I4105" s="298">
        <v>2</v>
      </c>
      <c r="J4105" s="297" t="s">
        <v>4101</v>
      </c>
      <c r="K4105" s="280" t="s">
        <v>4102</v>
      </c>
      <c r="L4105" s="281"/>
      <c r="O4105" s="40"/>
      <c r="P4105" s="40"/>
      <c r="Q4105" s="40"/>
      <c r="R4105" s="40"/>
      <c r="S4105" s="40"/>
      <c r="T4105" s="40"/>
      <c r="U4105" s="40"/>
      <c r="V4105" s="40"/>
      <c r="W4105" s="40"/>
      <c r="X4105" s="40"/>
      <c r="Y4105" s="40"/>
    </row>
    <row r="4106" spans="1:25" ht="15" customHeight="1" x14ac:dyDescent="0.2">
      <c r="A4106" s="40"/>
      <c r="B4106" s="278" t="s">
        <v>319</v>
      </c>
      <c r="C4106" s="291" t="s">
        <v>681</v>
      </c>
      <c r="D4106" s="278" t="s">
        <v>143</v>
      </c>
      <c r="E4106" s="278" t="s">
        <v>682</v>
      </c>
      <c r="F4106" s="407" t="s">
        <v>577</v>
      </c>
      <c r="G4106" s="407"/>
      <c r="H4106" s="290" t="s">
        <v>578</v>
      </c>
      <c r="I4106" s="294">
        <v>4.8</v>
      </c>
      <c r="J4106" s="292" t="s">
        <v>2131</v>
      </c>
      <c r="K4106" s="293" t="s">
        <v>4103</v>
      </c>
      <c r="L4106" s="281"/>
      <c r="O4106" s="40"/>
      <c r="P4106" s="40"/>
      <c r="Q4106" s="40"/>
      <c r="R4106" s="40"/>
      <c r="S4106" s="40"/>
      <c r="T4106" s="40"/>
      <c r="U4106" s="40"/>
      <c r="V4106" s="40"/>
      <c r="W4106" s="40"/>
      <c r="X4106" s="40"/>
      <c r="Y4106" s="40"/>
    </row>
    <row r="4107" spans="1:25" ht="15" customHeight="1" x14ac:dyDescent="0.2">
      <c r="A4107" s="40"/>
      <c r="B4107" s="274" t="s">
        <v>347</v>
      </c>
      <c r="C4107" s="296" t="s">
        <v>4104</v>
      </c>
      <c r="D4107" s="274" t="s">
        <v>143</v>
      </c>
      <c r="E4107" s="274" t="s">
        <v>3522</v>
      </c>
      <c r="F4107" s="404" t="s">
        <v>348</v>
      </c>
      <c r="G4107" s="404"/>
      <c r="H4107" s="295" t="s">
        <v>165</v>
      </c>
      <c r="I4107" s="298">
        <v>1</v>
      </c>
      <c r="J4107" s="297" t="s">
        <v>3470</v>
      </c>
      <c r="K4107" s="280" t="s">
        <v>3470</v>
      </c>
      <c r="L4107" s="281"/>
      <c r="O4107" s="40"/>
      <c r="P4107" s="40"/>
      <c r="Q4107" s="40"/>
      <c r="R4107" s="40"/>
      <c r="S4107" s="40"/>
      <c r="T4107" s="40"/>
      <c r="U4107" s="40"/>
      <c r="V4107" s="40"/>
      <c r="W4107" s="40"/>
      <c r="X4107" s="40"/>
      <c r="Y4107" s="40"/>
    </row>
    <row r="4108" spans="1:25" ht="15" customHeight="1" x14ac:dyDescent="0.2">
      <c r="A4108" s="40"/>
      <c r="B4108" s="274" t="s">
        <v>347</v>
      </c>
      <c r="C4108" s="296" t="s">
        <v>3615</v>
      </c>
      <c r="D4108" s="274" t="s">
        <v>143</v>
      </c>
      <c r="E4108" s="274" t="s">
        <v>2418</v>
      </c>
      <c r="F4108" s="404" t="s">
        <v>586</v>
      </c>
      <c r="G4108" s="404"/>
      <c r="H4108" s="295" t="s">
        <v>578</v>
      </c>
      <c r="I4108" s="298">
        <v>4.8</v>
      </c>
      <c r="J4108" s="297" t="s">
        <v>2419</v>
      </c>
      <c r="K4108" s="280" t="s">
        <v>3519</v>
      </c>
      <c r="L4108" s="281"/>
      <c r="O4108" s="40"/>
      <c r="P4108" s="40"/>
      <c r="Q4108" s="40"/>
      <c r="R4108" s="40"/>
      <c r="S4108" s="40"/>
      <c r="T4108" s="40"/>
      <c r="U4108" s="40"/>
      <c r="V4108" s="40"/>
      <c r="W4108" s="40"/>
      <c r="X4108" s="40"/>
      <c r="Y4108" s="40"/>
    </row>
    <row r="4109" spans="1:25" ht="15" customHeight="1" x14ac:dyDescent="0.2">
      <c r="A4109" s="40"/>
      <c r="B4109" s="274" t="s">
        <v>347</v>
      </c>
      <c r="C4109" s="296" t="s">
        <v>4040</v>
      </c>
      <c r="D4109" s="274" t="s">
        <v>143</v>
      </c>
      <c r="E4109" s="274" t="s">
        <v>2566</v>
      </c>
      <c r="F4109" s="404" t="s">
        <v>586</v>
      </c>
      <c r="G4109" s="404"/>
      <c r="H4109" s="295" t="s">
        <v>578</v>
      </c>
      <c r="I4109" s="298">
        <v>4.8</v>
      </c>
      <c r="J4109" s="297" t="s">
        <v>3640</v>
      </c>
      <c r="K4109" s="280" t="s">
        <v>4105</v>
      </c>
      <c r="L4109" s="281"/>
      <c r="O4109" s="40"/>
      <c r="P4109" s="40"/>
      <c r="Q4109" s="40"/>
      <c r="R4109" s="40"/>
      <c r="S4109" s="40"/>
      <c r="T4109" s="40"/>
      <c r="U4109" s="40"/>
      <c r="V4109" s="40"/>
      <c r="W4109" s="40"/>
      <c r="X4109" s="40"/>
      <c r="Y4109" s="40"/>
    </row>
    <row r="4110" spans="1:25" ht="15" customHeight="1" x14ac:dyDescent="0.2">
      <c r="A4110" s="40"/>
      <c r="B4110" s="274" t="s">
        <v>347</v>
      </c>
      <c r="C4110" s="296" t="s">
        <v>4106</v>
      </c>
      <c r="D4110" s="274" t="s">
        <v>143</v>
      </c>
      <c r="E4110" s="274" t="s">
        <v>3512</v>
      </c>
      <c r="F4110" s="404" t="s">
        <v>348</v>
      </c>
      <c r="G4110" s="404"/>
      <c r="H4110" s="295" t="s">
        <v>165</v>
      </c>
      <c r="I4110" s="298">
        <v>3</v>
      </c>
      <c r="J4110" s="297" t="s">
        <v>3513</v>
      </c>
      <c r="K4110" s="280" t="s">
        <v>3514</v>
      </c>
      <c r="O4110" s="40"/>
      <c r="P4110" s="40"/>
      <c r="Q4110" s="40"/>
      <c r="R4110" s="40"/>
      <c r="S4110" s="40"/>
      <c r="T4110" s="40"/>
      <c r="U4110" s="40"/>
      <c r="V4110" s="40"/>
      <c r="W4110" s="40"/>
      <c r="X4110" s="40"/>
      <c r="Y4110" s="40"/>
    </row>
    <row r="4111" spans="1:25" ht="15" customHeight="1" x14ac:dyDescent="0.2">
      <c r="A4111" s="40"/>
      <c r="B4111" s="274" t="s">
        <v>347</v>
      </c>
      <c r="C4111" s="296" t="s">
        <v>4107</v>
      </c>
      <c r="D4111" s="274" t="s">
        <v>143</v>
      </c>
      <c r="E4111" s="274" t="s">
        <v>3521</v>
      </c>
      <c r="F4111" s="404" t="s">
        <v>348</v>
      </c>
      <c r="G4111" s="404"/>
      <c r="H4111" s="295" t="s">
        <v>165</v>
      </c>
      <c r="I4111" s="298">
        <v>3</v>
      </c>
      <c r="J4111" s="297" t="s">
        <v>4108</v>
      </c>
      <c r="K4111" s="280" t="s">
        <v>4109</v>
      </c>
      <c r="O4111" s="40"/>
      <c r="P4111" s="40"/>
      <c r="Q4111" s="40"/>
      <c r="R4111" s="40"/>
      <c r="S4111" s="40"/>
      <c r="T4111" s="40"/>
      <c r="U4111" s="40"/>
      <c r="V4111" s="40"/>
      <c r="W4111" s="40"/>
      <c r="X4111" s="40"/>
      <c r="Y4111" s="40"/>
    </row>
    <row r="4112" spans="1:25" ht="15" customHeight="1" x14ac:dyDescent="0.2">
      <c r="A4112" s="40"/>
      <c r="B4112" s="274" t="s">
        <v>347</v>
      </c>
      <c r="C4112" s="296" t="s">
        <v>4110</v>
      </c>
      <c r="D4112" s="274" t="s">
        <v>143</v>
      </c>
      <c r="E4112" s="274" t="s">
        <v>3516</v>
      </c>
      <c r="F4112" s="404" t="s">
        <v>348</v>
      </c>
      <c r="G4112" s="404"/>
      <c r="H4112" s="295" t="s">
        <v>165</v>
      </c>
      <c r="I4112" s="298">
        <v>1</v>
      </c>
      <c r="J4112" s="297" t="s">
        <v>1860</v>
      </c>
      <c r="K4112" s="280" t="s">
        <v>1860</v>
      </c>
      <c r="O4112" s="40"/>
      <c r="P4112" s="40"/>
      <c r="Q4112" s="40"/>
      <c r="R4112" s="40"/>
      <c r="S4112" s="40"/>
      <c r="T4112" s="40"/>
      <c r="U4112" s="40"/>
      <c r="V4112" s="40"/>
      <c r="W4112" s="40"/>
      <c r="X4112" s="40"/>
      <c r="Y4112" s="40"/>
    </row>
    <row r="4113" spans="1:25" ht="15" customHeight="1" x14ac:dyDescent="0.2">
      <c r="A4113" s="40"/>
      <c r="B4113" s="274" t="s">
        <v>347</v>
      </c>
      <c r="C4113" s="296" t="s">
        <v>4111</v>
      </c>
      <c r="D4113" s="274" t="s">
        <v>143</v>
      </c>
      <c r="E4113" s="274" t="s">
        <v>3517</v>
      </c>
      <c r="F4113" s="404" t="s">
        <v>348</v>
      </c>
      <c r="G4113" s="404"/>
      <c r="H4113" s="295" t="s">
        <v>242</v>
      </c>
      <c r="I4113" s="298">
        <v>1</v>
      </c>
      <c r="J4113" s="297" t="s">
        <v>4112</v>
      </c>
      <c r="K4113" s="280" t="s">
        <v>4112</v>
      </c>
      <c r="O4113" s="40"/>
      <c r="P4113" s="40"/>
      <c r="Q4113" s="40"/>
      <c r="R4113" s="40"/>
      <c r="S4113" s="40"/>
      <c r="T4113" s="40"/>
      <c r="U4113" s="40"/>
      <c r="V4113" s="40"/>
      <c r="W4113" s="40"/>
      <c r="X4113" s="40"/>
      <c r="Y4113" s="40"/>
    </row>
    <row r="4114" spans="1:25" ht="15" customHeight="1" x14ac:dyDescent="0.2">
      <c r="A4114" s="40"/>
      <c r="B4114" s="274" t="s">
        <v>347</v>
      </c>
      <c r="C4114" s="296" t="s">
        <v>4113</v>
      </c>
      <c r="D4114" s="274" t="s">
        <v>143</v>
      </c>
      <c r="E4114" s="274" t="s">
        <v>3515</v>
      </c>
      <c r="F4114" s="404" t="s">
        <v>348</v>
      </c>
      <c r="G4114" s="404"/>
      <c r="H4114" s="295" t="s">
        <v>165</v>
      </c>
      <c r="I4114" s="298">
        <v>1</v>
      </c>
      <c r="J4114" s="297" t="s">
        <v>2127</v>
      </c>
      <c r="K4114" s="280" t="s">
        <v>2127</v>
      </c>
      <c r="O4114" s="40"/>
      <c r="P4114" s="40"/>
      <c r="Q4114" s="40"/>
      <c r="R4114" s="40"/>
      <c r="S4114" s="40"/>
      <c r="T4114" s="40"/>
      <c r="U4114" s="40"/>
      <c r="V4114" s="40"/>
      <c r="W4114" s="40"/>
      <c r="X4114" s="40"/>
      <c r="Y4114" s="40"/>
    </row>
    <row r="4115" spans="1:25" ht="15" customHeight="1" x14ac:dyDescent="0.2">
      <c r="A4115" s="40"/>
      <c r="B4115" s="274" t="s">
        <v>347</v>
      </c>
      <c r="C4115" s="296" t="s">
        <v>4114</v>
      </c>
      <c r="D4115" s="274" t="s">
        <v>143</v>
      </c>
      <c r="E4115" s="274" t="s">
        <v>3520</v>
      </c>
      <c r="F4115" s="404" t="s">
        <v>348</v>
      </c>
      <c r="G4115" s="404"/>
      <c r="H4115" s="295" t="s">
        <v>165</v>
      </c>
      <c r="I4115" s="298">
        <v>1</v>
      </c>
      <c r="J4115" s="297" t="s">
        <v>2465</v>
      </c>
      <c r="K4115" s="280" t="s">
        <v>2465</v>
      </c>
      <c r="O4115" s="40"/>
      <c r="P4115" s="40"/>
      <c r="Q4115" s="40"/>
      <c r="R4115" s="40"/>
      <c r="S4115" s="40"/>
      <c r="T4115" s="40"/>
      <c r="U4115" s="40"/>
      <c r="V4115" s="40"/>
      <c r="W4115" s="40"/>
      <c r="X4115" s="40"/>
      <c r="Y4115" s="40"/>
    </row>
    <row r="4116" spans="1:25" ht="15" customHeight="1" x14ac:dyDescent="0.2">
      <c r="A4116" s="40"/>
      <c r="B4116" s="274" t="s">
        <v>347</v>
      </c>
      <c r="C4116" s="296" t="s">
        <v>4115</v>
      </c>
      <c r="D4116" s="274" t="s">
        <v>143</v>
      </c>
      <c r="E4116" s="274" t="s">
        <v>3523</v>
      </c>
      <c r="F4116" s="404" t="s">
        <v>348</v>
      </c>
      <c r="G4116" s="404"/>
      <c r="H4116" s="295" t="s">
        <v>242</v>
      </c>
      <c r="I4116" s="298">
        <v>1.5</v>
      </c>
      <c r="J4116" s="297" t="s">
        <v>4116</v>
      </c>
      <c r="K4116" s="280" t="s">
        <v>4117</v>
      </c>
      <c r="O4116" s="40"/>
      <c r="P4116" s="40"/>
      <c r="Q4116" s="40"/>
      <c r="R4116" s="40"/>
      <c r="S4116" s="40"/>
      <c r="T4116" s="40"/>
      <c r="U4116" s="40"/>
      <c r="V4116" s="40"/>
      <c r="W4116" s="40"/>
      <c r="X4116" s="40"/>
      <c r="Y4116" s="40"/>
    </row>
    <row r="4117" spans="1:25" ht="15" customHeight="1" x14ac:dyDescent="0.2">
      <c r="A4117" s="40"/>
      <c r="B4117" s="278" t="s">
        <v>319</v>
      </c>
      <c r="C4117" s="291" t="s">
        <v>575</v>
      </c>
      <c r="D4117" s="278" t="s">
        <v>143</v>
      </c>
      <c r="E4117" s="278" t="s">
        <v>576</v>
      </c>
      <c r="F4117" s="407" t="s">
        <v>577</v>
      </c>
      <c r="G4117" s="407"/>
      <c r="H4117" s="290" t="s">
        <v>578</v>
      </c>
      <c r="I4117" s="294">
        <v>4.8</v>
      </c>
      <c r="J4117" s="292" t="s">
        <v>3684</v>
      </c>
      <c r="K4117" s="293" t="s">
        <v>4118</v>
      </c>
      <c r="O4117" s="40"/>
      <c r="P4117" s="40"/>
      <c r="Q4117" s="40"/>
      <c r="R4117" s="40"/>
      <c r="S4117" s="40"/>
      <c r="T4117" s="40"/>
      <c r="U4117" s="40"/>
      <c r="V4117" s="40"/>
      <c r="W4117" s="40"/>
      <c r="X4117" s="40"/>
      <c r="Y4117" s="40"/>
    </row>
    <row r="4118" spans="1:25" ht="15" customHeight="1" x14ac:dyDescent="0.2">
      <c r="A4118" s="40"/>
      <c r="B4118" s="408" t="s">
        <v>2416</v>
      </c>
      <c r="C4118" s="406"/>
      <c r="D4118" s="406"/>
      <c r="E4118" s="406"/>
      <c r="F4118" s="406"/>
      <c r="G4118" s="406"/>
      <c r="H4118" s="406"/>
      <c r="I4118" s="406"/>
      <c r="J4118" s="406"/>
      <c r="K4118" s="406"/>
      <c r="O4118" s="40"/>
      <c r="P4118" s="40"/>
      <c r="Q4118" s="40"/>
      <c r="R4118" s="40"/>
      <c r="S4118" s="40"/>
      <c r="T4118" s="40"/>
      <c r="U4118" s="40"/>
      <c r="V4118" s="40"/>
      <c r="W4118" s="40"/>
      <c r="X4118" s="40"/>
      <c r="Y4118" s="40"/>
    </row>
    <row r="4119" spans="1:25" ht="15" customHeight="1" x14ac:dyDescent="0.2">
      <c r="A4119" s="40"/>
      <c r="B4119" s="276" t="s">
        <v>27</v>
      </c>
      <c r="C4119" s="277" t="s">
        <v>28</v>
      </c>
      <c r="D4119" s="276" t="s">
        <v>29</v>
      </c>
      <c r="E4119" s="276" t="s">
        <v>30</v>
      </c>
      <c r="F4119" s="405" t="s">
        <v>318</v>
      </c>
      <c r="G4119" s="406"/>
      <c r="H4119" s="284" t="s">
        <v>31</v>
      </c>
      <c r="I4119" s="277" t="s">
        <v>32</v>
      </c>
      <c r="J4119" s="277" t="s">
        <v>33</v>
      </c>
      <c r="K4119" s="277" t="s">
        <v>35</v>
      </c>
      <c r="O4119" s="40"/>
      <c r="P4119" s="40"/>
      <c r="Q4119" s="40"/>
      <c r="R4119" s="40"/>
      <c r="S4119" s="40"/>
      <c r="T4119" s="40"/>
      <c r="U4119" s="40"/>
      <c r="V4119" s="40"/>
      <c r="W4119" s="40"/>
      <c r="X4119" s="40"/>
      <c r="Y4119" s="40"/>
    </row>
    <row r="4120" spans="1:25" ht="15" customHeight="1" x14ac:dyDescent="0.2">
      <c r="A4120" s="40"/>
      <c r="B4120" s="274" t="s">
        <v>347</v>
      </c>
      <c r="C4120" s="296" t="s">
        <v>4040</v>
      </c>
      <c r="D4120" s="274" t="s">
        <v>143</v>
      </c>
      <c r="E4120" s="274" t="s">
        <v>2566</v>
      </c>
      <c r="F4120" s="404" t="s">
        <v>586</v>
      </c>
      <c r="G4120" s="404"/>
      <c r="H4120" s="295" t="s">
        <v>578</v>
      </c>
      <c r="I4120" s="298">
        <v>4.8</v>
      </c>
      <c r="J4120" s="297" t="s">
        <v>3640</v>
      </c>
      <c r="K4120" s="280" t="s">
        <v>4105</v>
      </c>
      <c r="O4120" s="40"/>
      <c r="P4120" s="40"/>
      <c r="Q4120" s="40"/>
      <c r="R4120" s="40"/>
      <c r="S4120" s="40"/>
      <c r="T4120" s="40"/>
      <c r="U4120" s="40"/>
      <c r="V4120" s="40"/>
      <c r="W4120" s="40"/>
      <c r="X4120" s="40"/>
      <c r="Y4120" s="40"/>
    </row>
    <row r="4121" spans="1:25" ht="15" customHeight="1" x14ac:dyDescent="0.2">
      <c r="A4121" s="40"/>
      <c r="B4121" s="274" t="s">
        <v>347</v>
      </c>
      <c r="C4121" s="296" t="s">
        <v>4115</v>
      </c>
      <c r="D4121" s="274" t="s">
        <v>143</v>
      </c>
      <c r="E4121" s="274" t="s">
        <v>3523</v>
      </c>
      <c r="F4121" s="404" t="s">
        <v>348</v>
      </c>
      <c r="G4121" s="404"/>
      <c r="H4121" s="295" t="s">
        <v>242</v>
      </c>
      <c r="I4121" s="298">
        <v>1.5</v>
      </c>
      <c r="J4121" s="297" t="s">
        <v>4116</v>
      </c>
      <c r="K4121" s="280" t="s">
        <v>4117</v>
      </c>
      <c r="O4121" s="40"/>
      <c r="P4121" s="40"/>
      <c r="Q4121" s="40"/>
      <c r="R4121" s="40"/>
      <c r="S4121" s="40"/>
      <c r="T4121" s="40"/>
      <c r="U4121" s="40"/>
      <c r="V4121" s="40"/>
      <c r="W4121" s="40"/>
      <c r="X4121" s="40"/>
      <c r="Y4121" s="40"/>
    </row>
    <row r="4122" spans="1:25" ht="15" customHeight="1" x14ac:dyDescent="0.2">
      <c r="A4122" s="40"/>
      <c r="B4122" s="274" t="s">
        <v>347</v>
      </c>
      <c r="C4122" s="296" t="s">
        <v>3604</v>
      </c>
      <c r="D4122" s="274" t="s">
        <v>143</v>
      </c>
      <c r="E4122" s="274" t="s">
        <v>1164</v>
      </c>
      <c r="F4122" s="404" t="s">
        <v>809</v>
      </c>
      <c r="G4122" s="404"/>
      <c r="H4122" s="295" t="s">
        <v>165</v>
      </c>
      <c r="I4122" s="298">
        <v>4.3200000000000002E-2</v>
      </c>
      <c r="J4122" s="297" t="s">
        <v>2145</v>
      </c>
      <c r="K4122" s="280" t="s">
        <v>4099</v>
      </c>
      <c r="O4122" s="40"/>
      <c r="P4122" s="40"/>
      <c r="Q4122" s="40"/>
      <c r="R4122" s="40"/>
      <c r="S4122" s="40"/>
      <c r="T4122" s="40"/>
      <c r="U4122" s="40"/>
      <c r="V4122" s="40"/>
      <c r="W4122" s="40"/>
      <c r="X4122" s="40"/>
      <c r="Y4122" s="40"/>
    </row>
    <row r="4123" spans="1:25" ht="15" customHeight="1" x14ac:dyDescent="0.2">
      <c r="A4123" s="40"/>
      <c r="B4123" s="274" t="s">
        <v>347</v>
      </c>
      <c r="C4123" s="296" t="s">
        <v>4044</v>
      </c>
      <c r="D4123" s="274" t="s">
        <v>143</v>
      </c>
      <c r="E4123" s="274" t="s">
        <v>1174</v>
      </c>
      <c r="F4123" s="404" t="s">
        <v>348</v>
      </c>
      <c r="G4123" s="404"/>
      <c r="H4123" s="295" t="s">
        <v>165</v>
      </c>
      <c r="I4123" s="298">
        <v>9.6000000000000002E-4</v>
      </c>
      <c r="J4123" s="297" t="s">
        <v>2122</v>
      </c>
      <c r="K4123" s="280" t="s">
        <v>2158</v>
      </c>
      <c r="O4123" s="40"/>
      <c r="P4123" s="40"/>
      <c r="Q4123" s="40"/>
      <c r="R4123" s="40"/>
      <c r="S4123" s="40"/>
      <c r="T4123" s="40"/>
      <c r="U4123" s="40"/>
      <c r="V4123" s="40"/>
      <c r="W4123" s="40"/>
      <c r="X4123" s="40"/>
      <c r="Y4123" s="40"/>
    </row>
    <row r="4124" spans="1:25" ht="15" customHeight="1" x14ac:dyDescent="0.2">
      <c r="A4124" s="40"/>
      <c r="B4124" s="274" t="s">
        <v>347</v>
      </c>
      <c r="C4124" s="296" t="s">
        <v>3616</v>
      </c>
      <c r="D4124" s="274" t="s">
        <v>143</v>
      </c>
      <c r="E4124" s="274" t="s">
        <v>1170</v>
      </c>
      <c r="F4124" s="404" t="s">
        <v>809</v>
      </c>
      <c r="G4124" s="404"/>
      <c r="H4124" s="295" t="s">
        <v>165</v>
      </c>
      <c r="I4124" s="298">
        <v>0.97728000000000004</v>
      </c>
      <c r="J4124" s="297" t="s">
        <v>1858</v>
      </c>
      <c r="K4124" s="280" t="s">
        <v>4123</v>
      </c>
      <c r="O4124" s="40"/>
      <c r="P4124" s="40"/>
      <c r="Q4124" s="40"/>
      <c r="R4124" s="40"/>
      <c r="S4124" s="40"/>
      <c r="T4124" s="40"/>
      <c r="U4124" s="40"/>
      <c r="V4124" s="40"/>
      <c r="W4124" s="40"/>
      <c r="X4124" s="40"/>
      <c r="Y4124" s="40"/>
    </row>
    <row r="4125" spans="1:25" ht="15" customHeight="1" x14ac:dyDescent="0.2">
      <c r="A4125" s="40"/>
      <c r="B4125" s="274" t="s">
        <v>347</v>
      </c>
      <c r="C4125" s="296" t="s">
        <v>4042</v>
      </c>
      <c r="D4125" s="274" t="s">
        <v>143</v>
      </c>
      <c r="E4125" s="274" t="s">
        <v>1175</v>
      </c>
      <c r="F4125" s="404" t="s">
        <v>348</v>
      </c>
      <c r="G4125" s="404"/>
      <c r="H4125" s="295" t="s">
        <v>165</v>
      </c>
      <c r="I4125" s="298">
        <v>4.8000000000000001E-4</v>
      </c>
      <c r="J4125" s="297" t="s">
        <v>2568</v>
      </c>
      <c r="K4125" s="280" t="s">
        <v>2135</v>
      </c>
      <c r="O4125" s="40"/>
      <c r="P4125" s="40"/>
      <c r="Q4125" s="40"/>
      <c r="R4125" s="40"/>
      <c r="S4125" s="40"/>
      <c r="T4125" s="40"/>
      <c r="U4125" s="40"/>
      <c r="V4125" s="40"/>
      <c r="W4125" s="40"/>
      <c r="X4125" s="40"/>
      <c r="Y4125" s="40"/>
    </row>
    <row r="4126" spans="1:25" ht="15" customHeight="1" x14ac:dyDescent="0.2">
      <c r="A4126" s="40"/>
      <c r="B4126" s="274" t="s">
        <v>347</v>
      </c>
      <c r="C4126" s="296" t="s">
        <v>3586</v>
      </c>
      <c r="D4126" s="274" t="s">
        <v>143</v>
      </c>
      <c r="E4126" s="274" t="s">
        <v>1162</v>
      </c>
      <c r="F4126" s="404" t="s">
        <v>348</v>
      </c>
      <c r="G4126" s="404"/>
      <c r="H4126" s="295" t="s">
        <v>165</v>
      </c>
      <c r="I4126" s="298">
        <v>1.4400000000000001E-3</v>
      </c>
      <c r="J4126" s="297" t="s">
        <v>2140</v>
      </c>
      <c r="K4126" s="280" t="s">
        <v>2144</v>
      </c>
      <c r="O4126" s="40"/>
      <c r="P4126" s="40"/>
      <c r="Q4126" s="40"/>
      <c r="R4126" s="40"/>
      <c r="S4126" s="40"/>
      <c r="T4126" s="40"/>
      <c r="U4126" s="40"/>
      <c r="V4126" s="40"/>
      <c r="W4126" s="40"/>
      <c r="X4126" s="40"/>
      <c r="Y4126" s="40"/>
    </row>
    <row r="4127" spans="1:25" ht="15" customHeight="1" x14ac:dyDescent="0.2">
      <c r="A4127" s="40"/>
      <c r="B4127" s="274" t="s">
        <v>347</v>
      </c>
      <c r="C4127" s="296" t="s">
        <v>4111</v>
      </c>
      <c r="D4127" s="274" t="s">
        <v>143</v>
      </c>
      <c r="E4127" s="274" t="s">
        <v>3517</v>
      </c>
      <c r="F4127" s="404" t="s">
        <v>348</v>
      </c>
      <c r="G4127" s="404"/>
      <c r="H4127" s="295" t="s">
        <v>242</v>
      </c>
      <c r="I4127" s="298">
        <v>1</v>
      </c>
      <c r="J4127" s="297" t="s">
        <v>4112</v>
      </c>
      <c r="K4127" s="280" t="s">
        <v>4112</v>
      </c>
      <c r="O4127" s="40"/>
      <c r="P4127" s="40"/>
      <c r="Q4127" s="40"/>
      <c r="R4127" s="40"/>
      <c r="S4127" s="40"/>
      <c r="T4127" s="40"/>
      <c r="U4127" s="40"/>
      <c r="V4127" s="40"/>
      <c r="W4127" s="40"/>
      <c r="X4127" s="40"/>
      <c r="Y4127" s="40"/>
    </row>
    <row r="4128" spans="1:25" ht="15" customHeight="1" x14ac:dyDescent="0.2">
      <c r="A4128" s="40"/>
      <c r="B4128" s="274" t="s">
        <v>347</v>
      </c>
      <c r="C4128" s="296" t="s">
        <v>3653</v>
      </c>
      <c r="D4128" s="274" t="s">
        <v>143</v>
      </c>
      <c r="E4128" s="274" t="s">
        <v>1172</v>
      </c>
      <c r="F4128" s="404" t="s">
        <v>348</v>
      </c>
      <c r="G4128" s="404"/>
      <c r="H4128" s="295" t="s">
        <v>165</v>
      </c>
      <c r="I4128" s="298">
        <v>9.6000000000000002E-4</v>
      </c>
      <c r="J4128" s="297" t="s">
        <v>2157</v>
      </c>
      <c r="K4128" s="280" t="s">
        <v>2144</v>
      </c>
      <c r="O4128" s="40"/>
      <c r="P4128" s="40"/>
      <c r="Q4128" s="40"/>
      <c r="R4128" s="40"/>
      <c r="S4128" s="40"/>
      <c r="T4128" s="40"/>
      <c r="U4128" s="40"/>
      <c r="V4128" s="40"/>
      <c r="W4128" s="40"/>
      <c r="X4128" s="40"/>
      <c r="Y4128" s="40"/>
    </row>
    <row r="4129" spans="1:25" ht="15" customHeight="1" x14ac:dyDescent="0.2">
      <c r="A4129" s="40"/>
      <c r="B4129" s="274" t="s">
        <v>347</v>
      </c>
      <c r="C4129" s="296" t="s">
        <v>4114</v>
      </c>
      <c r="D4129" s="274" t="s">
        <v>143</v>
      </c>
      <c r="E4129" s="274" t="s">
        <v>3520</v>
      </c>
      <c r="F4129" s="404" t="s">
        <v>348</v>
      </c>
      <c r="G4129" s="404"/>
      <c r="H4129" s="295" t="s">
        <v>165</v>
      </c>
      <c r="I4129" s="298">
        <v>1</v>
      </c>
      <c r="J4129" s="297" t="s">
        <v>2465</v>
      </c>
      <c r="K4129" s="280" t="s">
        <v>2465</v>
      </c>
      <c r="O4129" s="40"/>
      <c r="P4129" s="40"/>
      <c r="Q4129" s="40"/>
      <c r="R4129" s="40"/>
      <c r="S4129" s="40"/>
      <c r="T4129" s="40"/>
      <c r="U4129" s="40"/>
      <c r="V4129" s="40"/>
      <c r="W4129" s="40"/>
      <c r="X4129" s="40"/>
      <c r="Y4129" s="40"/>
    </row>
    <row r="4130" spans="1:25" ht="15" customHeight="1" x14ac:dyDescent="0.2">
      <c r="A4130" s="40"/>
      <c r="B4130" s="274" t="s">
        <v>347</v>
      </c>
      <c r="C4130" s="296" t="s">
        <v>3634</v>
      </c>
      <c r="D4130" s="274" t="s">
        <v>143</v>
      </c>
      <c r="E4130" s="274" t="s">
        <v>1168</v>
      </c>
      <c r="F4130" s="404" t="s">
        <v>348</v>
      </c>
      <c r="G4130" s="404"/>
      <c r="H4130" s="295" t="s">
        <v>165</v>
      </c>
      <c r="I4130" s="298">
        <v>4.3200000000000002E-2</v>
      </c>
      <c r="J4130" s="297" t="s">
        <v>2138</v>
      </c>
      <c r="K4130" s="280" t="s">
        <v>2174</v>
      </c>
      <c r="O4130" s="40"/>
      <c r="P4130" s="40"/>
      <c r="Q4130" s="40"/>
      <c r="R4130" s="40"/>
      <c r="S4130" s="40"/>
      <c r="T4130" s="40"/>
      <c r="U4130" s="40"/>
      <c r="V4130" s="40"/>
      <c r="W4130" s="40"/>
      <c r="X4130" s="40"/>
      <c r="Y4130" s="40"/>
    </row>
    <row r="4131" spans="1:25" ht="15" customHeight="1" x14ac:dyDescent="0.2">
      <c r="A4131" s="40"/>
      <c r="B4131" s="274" t="s">
        <v>347</v>
      </c>
      <c r="C4131" s="296" t="s">
        <v>3594</v>
      </c>
      <c r="D4131" s="274" t="s">
        <v>143</v>
      </c>
      <c r="E4131" s="274" t="s">
        <v>1171</v>
      </c>
      <c r="F4131" s="404" t="s">
        <v>348</v>
      </c>
      <c r="G4131" s="404"/>
      <c r="H4131" s="295" t="s">
        <v>165</v>
      </c>
      <c r="I4131" s="298">
        <v>9.6000000000000002E-4</v>
      </c>
      <c r="J4131" s="297" t="s">
        <v>2139</v>
      </c>
      <c r="K4131" s="280" t="s">
        <v>2125</v>
      </c>
      <c r="O4131" s="40"/>
      <c r="P4131" s="40"/>
      <c r="Q4131" s="40"/>
      <c r="R4131" s="40"/>
      <c r="S4131" s="40"/>
      <c r="T4131" s="40"/>
      <c r="U4131" s="40"/>
      <c r="V4131" s="40"/>
      <c r="W4131" s="40"/>
      <c r="X4131" s="40"/>
      <c r="Y4131" s="40"/>
    </row>
    <row r="4132" spans="1:25" ht="15" customHeight="1" x14ac:dyDescent="0.2">
      <c r="A4132" s="40"/>
      <c r="B4132" s="274" t="s">
        <v>347</v>
      </c>
      <c r="C4132" s="296" t="s">
        <v>3587</v>
      </c>
      <c r="D4132" s="274" t="s">
        <v>143</v>
      </c>
      <c r="E4132" s="274" t="s">
        <v>2436</v>
      </c>
      <c r="F4132" s="404" t="s">
        <v>348</v>
      </c>
      <c r="G4132" s="404"/>
      <c r="H4132" s="295" t="s">
        <v>165</v>
      </c>
      <c r="I4132" s="298">
        <v>1.92E-3</v>
      </c>
      <c r="J4132" s="297" t="s">
        <v>3588</v>
      </c>
      <c r="K4132" s="280" t="s">
        <v>2125</v>
      </c>
      <c r="O4132" s="40"/>
      <c r="P4132" s="40"/>
      <c r="Q4132" s="40"/>
      <c r="R4132" s="40"/>
      <c r="S4132" s="40"/>
      <c r="T4132" s="40"/>
      <c r="U4132" s="40"/>
      <c r="V4132" s="40"/>
      <c r="W4132" s="40"/>
      <c r="X4132" s="40"/>
      <c r="Y4132" s="40"/>
    </row>
    <row r="4133" spans="1:25" ht="15" customHeight="1" x14ac:dyDescent="0.2">
      <c r="A4133" s="40"/>
      <c r="B4133" s="274" t="s">
        <v>347</v>
      </c>
      <c r="C4133" s="296" t="s">
        <v>3598</v>
      </c>
      <c r="D4133" s="274" t="s">
        <v>143</v>
      </c>
      <c r="E4133" s="274" t="s">
        <v>1159</v>
      </c>
      <c r="F4133" s="404" t="s">
        <v>348</v>
      </c>
      <c r="G4133" s="404"/>
      <c r="H4133" s="295" t="s">
        <v>165</v>
      </c>
      <c r="I4133" s="298">
        <v>1.44E-2</v>
      </c>
      <c r="J4133" s="297" t="s">
        <v>3599</v>
      </c>
      <c r="K4133" s="280" t="s">
        <v>4119</v>
      </c>
      <c r="O4133" s="40"/>
      <c r="P4133" s="40"/>
      <c r="Q4133" s="40"/>
      <c r="R4133" s="40"/>
      <c r="S4133" s="40"/>
      <c r="T4133" s="40"/>
      <c r="U4133" s="40"/>
      <c r="V4133" s="40"/>
      <c r="W4133" s="40"/>
      <c r="X4133" s="40"/>
      <c r="Y4133" s="40"/>
    </row>
    <row r="4134" spans="1:25" ht="15" customHeight="1" x14ac:dyDescent="0.2">
      <c r="A4134" s="40"/>
      <c r="B4134" s="274" t="s">
        <v>347</v>
      </c>
      <c r="C4134" s="296" t="s">
        <v>3626</v>
      </c>
      <c r="D4134" s="274" t="s">
        <v>143</v>
      </c>
      <c r="E4134" s="274" t="s">
        <v>2434</v>
      </c>
      <c r="F4134" s="404" t="s">
        <v>348</v>
      </c>
      <c r="G4134" s="404"/>
      <c r="H4134" s="295" t="s">
        <v>2433</v>
      </c>
      <c r="I4134" s="298">
        <v>2.2079999999999999E-2</v>
      </c>
      <c r="J4134" s="297" t="s">
        <v>3627</v>
      </c>
      <c r="K4134" s="280" t="s">
        <v>4126</v>
      </c>
      <c r="O4134" s="40"/>
      <c r="P4134" s="40"/>
      <c r="Q4134" s="40"/>
      <c r="R4134" s="40"/>
      <c r="S4134" s="40"/>
      <c r="T4134" s="40"/>
      <c r="U4134" s="40"/>
      <c r="V4134" s="40"/>
      <c r="W4134" s="40"/>
      <c r="X4134" s="40"/>
      <c r="Y4134" s="40"/>
    </row>
    <row r="4135" spans="1:25" ht="15" customHeight="1" x14ac:dyDescent="0.2">
      <c r="A4135" s="40"/>
      <c r="B4135" s="274" t="s">
        <v>347</v>
      </c>
      <c r="C4135" s="296" t="s">
        <v>4113</v>
      </c>
      <c r="D4135" s="274" t="s">
        <v>143</v>
      </c>
      <c r="E4135" s="274" t="s">
        <v>3515</v>
      </c>
      <c r="F4135" s="404" t="s">
        <v>348</v>
      </c>
      <c r="G4135" s="404"/>
      <c r="H4135" s="295" t="s">
        <v>165</v>
      </c>
      <c r="I4135" s="298">
        <v>1</v>
      </c>
      <c r="J4135" s="297" t="s">
        <v>2127</v>
      </c>
      <c r="K4135" s="280" t="s">
        <v>2127</v>
      </c>
      <c r="O4135" s="40"/>
      <c r="P4135" s="40"/>
      <c r="Q4135" s="40"/>
      <c r="R4135" s="40"/>
      <c r="S4135" s="40"/>
      <c r="T4135" s="40"/>
      <c r="U4135" s="40"/>
      <c r="V4135" s="40"/>
      <c r="W4135" s="40"/>
      <c r="X4135" s="40"/>
      <c r="Y4135" s="40"/>
    </row>
    <row r="4136" spans="1:25" ht="15" customHeight="1" x14ac:dyDescent="0.2">
      <c r="A4136" s="40"/>
      <c r="B4136" s="274" t="s">
        <v>347</v>
      </c>
      <c r="C4136" s="296" t="s">
        <v>3583</v>
      </c>
      <c r="D4136" s="274" t="s">
        <v>143</v>
      </c>
      <c r="E4136" s="274" t="s">
        <v>1158</v>
      </c>
      <c r="F4136" s="404" t="s">
        <v>348</v>
      </c>
      <c r="G4136" s="404"/>
      <c r="H4136" s="295" t="s">
        <v>165</v>
      </c>
      <c r="I4136" s="298">
        <v>0.97728000000000004</v>
      </c>
      <c r="J4136" s="297" t="s">
        <v>1850</v>
      </c>
      <c r="K4136" s="280" t="s">
        <v>4120</v>
      </c>
      <c r="O4136" s="40"/>
      <c r="P4136" s="40"/>
      <c r="Q4136" s="40"/>
      <c r="R4136" s="40"/>
      <c r="S4136" s="40"/>
      <c r="T4136" s="40"/>
      <c r="U4136" s="40"/>
      <c r="V4136" s="40"/>
      <c r="W4136" s="40"/>
      <c r="X4136" s="40"/>
      <c r="Y4136" s="40"/>
    </row>
    <row r="4137" spans="1:25" ht="15" customHeight="1" x14ac:dyDescent="0.2">
      <c r="A4137" s="40"/>
      <c r="B4137" s="274" t="s">
        <v>347</v>
      </c>
      <c r="C4137" s="296" t="s">
        <v>3613</v>
      </c>
      <c r="D4137" s="274" t="s">
        <v>143</v>
      </c>
      <c r="E4137" s="274" t="s">
        <v>1163</v>
      </c>
      <c r="F4137" s="404" t="s">
        <v>348</v>
      </c>
      <c r="G4137" s="404"/>
      <c r="H4137" s="295" t="s">
        <v>165</v>
      </c>
      <c r="I4137" s="298">
        <v>4.8000000000000001E-4</v>
      </c>
      <c r="J4137" s="297" t="s">
        <v>3614</v>
      </c>
      <c r="K4137" s="280" t="s">
        <v>2135</v>
      </c>
      <c r="O4137" s="40"/>
      <c r="P4137" s="40"/>
      <c r="Q4137" s="40"/>
      <c r="R4137" s="40"/>
      <c r="S4137" s="40"/>
      <c r="T4137" s="40"/>
      <c r="U4137" s="40"/>
      <c r="V4137" s="40"/>
      <c r="W4137" s="40"/>
      <c r="X4137" s="40"/>
      <c r="Y4137" s="40"/>
    </row>
    <row r="4138" spans="1:25" ht="15" customHeight="1" x14ac:dyDescent="0.2">
      <c r="A4138" s="40"/>
      <c r="B4138" s="274" t="s">
        <v>347</v>
      </c>
      <c r="C4138" s="296" t="s">
        <v>3606</v>
      </c>
      <c r="D4138" s="274" t="s">
        <v>143</v>
      </c>
      <c r="E4138" s="274" t="s">
        <v>1166</v>
      </c>
      <c r="F4138" s="404" t="s">
        <v>809</v>
      </c>
      <c r="G4138" s="404"/>
      <c r="H4138" s="295" t="s">
        <v>1167</v>
      </c>
      <c r="I4138" s="298">
        <v>3.8400000000000001E-3</v>
      </c>
      <c r="J4138" s="297" t="s">
        <v>2136</v>
      </c>
      <c r="K4138" s="280" t="s">
        <v>4122</v>
      </c>
      <c r="O4138" s="40"/>
      <c r="P4138" s="40"/>
      <c r="Q4138" s="40"/>
      <c r="R4138" s="40"/>
      <c r="S4138" s="40"/>
      <c r="T4138" s="40"/>
      <c r="U4138" s="40"/>
      <c r="V4138" s="40"/>
      <c r="W4138" s="40"/>
      <c r="X4138" s="40"/>
      <c r="Y4138" s="40"/>
    </row>
    <row r="4139" spans="1:25" ht="15" customHeight="1" x14ac:dyDescent="0.2">
      <c r="A4139" s="40"/>
      <c r="B4139" s="274" t="s">
        <v>347</v>
      </c>
      <c r="C4139" s="296" t="s">
        <v>3645</v>
      </c>
      <c r="D4139" s="274" t="s">
        <v>143</v>
      </c>
      <c r="E4139" s="274" t="s">
        <v>1161</v>
      </c>
      <c r="F4139" s="404" t="s">
        <v>348</v>
      </c>
      <c r="G4139" s="404"/>
      <c r="H4139" s="295" t="s">
        <v>165</v>
      </c>
      <c r="I4139" s="298">
        <v>0.76559999999999995</v>
      </c>
      <c r="J4139" s="297" t="s">
        <v>2143</v>
      </c>
      <c r="K4139" s="280" t="s">
        <v>4124</v>
      </c>
      <c r="O4139" s="40"/>
      <c r="P4139" s="40"/>
      <c r="Q4139" s="40"/>
      <c r="R4139" s="40"/>
      <c r="S4139" s="40"/>
      <c r="T4139" s="40"/>
      <c r="U4139" s="40"/>
      <c r="V4139" s="40"/>
      <c r="W4139" s="40"/>
      <c r="X4139" s="40"/>
      <c r="Y4139" s="40"/>
    </row>
    <row r="4140" spans="1:25" ht="15" customHeight="1" x14ac:dyDescent="0.2">
      <c r="A4140" s="40"/>
      <c r="B4140" s="274" t="s">
        <v>347</v>
      </c>
      <c r="C4140" s="296" t="s">
        <v>3635</v>
      </c>
      <c r="D4140" s="274" t="s">
        <v>143</v>
      </c>
      <c r="E4140" s="274" t="s">
        <v>1169</v>
      </c>
      <c r="F4140" s="404" t="s">
        <v>348</v>
      </c>
      <c r="G4140" s="404"/>
      <c r="H4140" s="295" t="s">
        <v>165</v>
      </c>
      <c r="I4140" s="298">
        <v>1.728E-2</v>
      </c>
      <c r="J4140" s="297" t="s">
        <v>1868</v>
      </c>
      <c r="K4140" s="280" t="s">
        <v>2567</v>
      </c>
      <c r="O4140" s="40"/>
      <c r="P4140" s="40"/>
      <c r="Q4140" s="40"/>
      <c r="R4140" s="40"/>
      <c r="S4140" s="40"/>
      <c r="T4140" s="40"/>
      <c r="U4140" s="40"/>
      <c r="V4140" s="40"/>
      <c r="W4140" s="40"/>
      <c r="X4140" s="40"/>
      <c r="Y4140" s="40"/>
    </row>
    <row r="4141" spans="1:25" ht="15" customHeight="1" x14ac:dyDescent="0.2">
      <c r="A4141" s="40"/>
      <c r="B4141" s="274" t="s">
        <v>347</v>
      </c>
      <c r="C4141" s="296" t="s">
        <v>3615</v>
      </c>
      <c r="D4141" s="274" t="s">
        <v>143</v>
      </c>
      <c r="E4141" s="274" t="s">
        <v>2418</v>
      </c>
      <c r="F4141" s="404" t="s">
        <v>586</v>
      </c>
      <c r="G4141" s="404"/>
      <c r="H4141" s="295" t="s">
        <v>578</v>
      </c>
      <c r="I4141" s="298">
        <v>4.8</v>
      </c>
      <c r="J4141" s="297" t="s">
        <v>2419</v>
      </c>
      <c r="K4141" s="280" t="s">
        <v>3519</v>
      </c>
      <c r="O4141" s="40"/>
      <c r="P4141" s="40"/>
      <c r="Q4141" s="40"/>
      <c r="R4141" s="40"/>
      <c r="S4141" s="40"/>
      <c r="T4141" s="40"/>
      <c r="U4141" s="40"/>
      <c r="V4141" s="40"/>
      <c r="W4141" s="40"/>
      <c r="X4141" s="40"/>
      <c r="Y4141" s="40"/>
    </row>
    <row r="4142" spans="1:25" ht="15" customHeight="1" x14ac:dyDescent="0.2">
      <c r="A4142" s="40"/>
      <c r="B4142" s="274" t="s">
        <v>347</v>
      </c>
      <c r="C4142" s="296" t="s">
        <v>3636</v>
      </c>
      <c r="D4142" s="274" t="s">
        <v>143</v>
      </c>
      <c r="E4142" s="274" t="s">
        <v>2432</v>
      </c>
      <c r="F4142" s="404" t="s">
        <v>348</v>
      </c>
      <c r="G4142" s="404"/>
      <c r="H4142" s="295" t="s">
        <v>2433</v>
      </c>
      <c r="I4142" s="298">
        <v>7.1999999999999998E-3</v>
      </c>
      <c r="J4142" s="297" t="s">
        <v>3637</v>
      </c>
      <c r="K4142" s="280" t="s">
        <v>4121</v>
      </c>
      <c r="L4142" s="281"/>
      <c r="O4142" s="40"/>
      <c r="P4142" s="40"/>
      <c r="Q4142" s="40"/>
      <c r="R4142" s="40"/>
      <c r="S4142" s="40"/>
      <c r="T4142" s="40"/>
      <c r="U4142" s="40"/>
      <c r="V4142" s="40"/>
      <c r="W4142" s="40"/>
      <c r="X4142" s="40"/>
      <c r="Y4142" s="40"/>
    </row>
    <row r="4143" spans="1:25" ht="15" customHeight="1" x14ac:dyDescent="0.2">
      <c r="A4143" s="40"/>
      <c r="B4143" s="274" t="s">
        <v>347</v>
      </c>
      <c r="C4143" s="296" t="s">
        <v>3596</v>
      </c>
      <c r="D4143" s="274" t="s">
        <v>143</v>
      </c>
      <c r="E4143" s="274" t="s">
        <v>2437</v>
      </c>
      <c r="F4143" s="404" t="s">
        <v>348</v>
      </c>
      <c r="G4143" s="404"/>
      <c r="H4143" s="295" t="s">
        <v>165</v>
      </c>
      <c r="I4143" s="298">
        <v>5.7600000000000004E-3</v>
      </c>
      <c r="J4143" s="297" t="s">
        <v>3597</v>
      </c>
      <c r="K4143" s="280" t="s">
        <v>2124</v>
      </c>
      <c r="L4143" s="281"/>
      <c r="O4143" s="40"/>
      <c r="P4143" s="40"/>
      <c r="Q4143" s="40"/>
      <c r="R4143" s="40"/>
      <c r="S4143" s="40"/>
      <c r="T4143" s="40"/>
      <c r="U4143" s="40"/>
      <c r="V4143" s="40"/>
      <c r="W4143" s="40"/>
      <c r="X4143" s="40"/>
      <c r="Y4143" s="40"/>
    </row>
    <row r="4144" spans="1:25" ht="15" customHeight="1" x14ac:dyDescent="0.2">
      <c r="A4144" s="40"/>
      <c r="B4144" s="274" t="s">
        <v>347</v>
      </c>
      <c r="C4144" s="296" t="s">
        <v>4107</v>
      </c>
      <c r="D4144" s="274" t="s">
        <v>143</v>
      </c>
      <c r="E4144" s="274" t="s">
        <v>3521</v>
      </c>
      <c r="F4144" s="404" t="s">
        <v>348</v>
      </c>
      <c r="G4144" s="404"/>
      <c r="H4144" s="295" t="s">
        <v>165</v>
      </c>
      <c r="I4144" s="298">
        <v>3</v>
      </c>
      <c r="J4144" s="297" t="s">
        <v>4108</v>
      </c>
      <c r="K4144" s="280" t="s">
        <v>4109</v>
      </c>
      <c r="L4144" s="281"/>
      <c r="O4144" s="40"/>
      <c r="P4144" s="40"/>
      <c r="Q4144" s="40"/>
      <c r="R4144" s="40"/>
      <c r="S4144" s="40"/>
      <c r="T4144" s="40"/>
      <c r="U4144" s="40"/>
      <c r="V4144" s="40"/>
      <c r="W4144" s="40"/>
      <c r="X4144" s="40"/>
      <c r="Y4144" s="40"/>
    </row>
    <row r="4145" spans="1:25" ht="15" customHeight="1" x14ac:dyDescent="0.2">
      <c r="A4145" s="40"/>
      <c r="B4145" s="274" t="s">
        <v>347</v>
      </c>
      <c r="C4145" s="296" t="s">
        <v>4100</v>
      </c>
      <c r="D4145" s="274" t="s">
        <v>143</v>
      </c>
      <c r="E4145" s="274" t="s">
        <v>3518</v>
      </c>
      <c r="F4145" s="404" t="s">
        <v>348</v>
      </c>
      <c r="G4145" s="404"/>
      <c r="H4145" s="295" t="s">
        <v>242</v>
      </c>
      <c r="I4145" s="298">
        <v>2</v>
      </c>
      <c r="J4145" s="297" t="s">
        <v>4101</v>
      </c>
      <c r="K4145" s="280" t="s">
        <v>4102</v>
      </c>
      <c r="L4145" s="281"/>
      <c r="O4145" s="40"/>
      <c r="P4145" s="40"/>
      <c r="Q4145" s="40"/>
      <c r="R4145" s="40"/>
      <c r="S4145" s="40"/>
      <c r="T4145" s="40"/>
      <c r="U4145" s="40"/>
      <c r="V4145" s="40"/>
      <c r="W4145" s="40"/>
      <c r="X4145" s="40"/>
      <c r="Y4145" s="40"/>
    </row>
    <row r="4146" spans="1:25" ht="15" customHeight="1" x14ac:dyDescent="0.2">
      <c r="A4146" s="40"/>
      <c r="B4146" s="274" t="s">
        <v>347</v>
      </c>
      <c r="C4146" s="296" t="s">
        <v>3646</v>
      </c>
      <c r="D4146" s="274" t="s">
        <v>143</v>
      </c>
      <c r="E4146" s="274" t="s">
        <v>3647</v>
      </c>
      <c r="F4146" s="404" t="s">
        <v>348</v>
      </c>
      <c r="G4146" s="404"/>
      <c r="H4146" s="295" t="s">
        <v>1160</v>
      </c>
      <c r="I4146" s="298">
        <v>7.6800000000000002E-3</v>
      </c>
      <c r="J4146" s="297" t="s">
        <v>3648</v>
      </c>
      <c r="K4146" s="280" t="s">
        <v>2137</v>
      </c>
      <c r="L4146" s="281"/>
      <c r="O4146" s="40"/>
      <c r="P4146" s="40"/>
      <c r="Q4146" s="40"/>
      <c r="R4146" s="40"/>
      <c r="S4146" s="40"/>
      <c r="T4146" s="40"/>
      <c r="U4146" s="40"/>
      <c r="V4146" s="40"/>
      <c r="W4146" s="40"/>
      <c r="X4146" s="40"/>
      <c r="Y4146" s="40"/>
    </row>
    <row r="4147" spans="1:25" ht="15" customHeight="1" x14ac:dyDescent="0.2">
      <c r="A4147" s="40"/>
      <c r="B4147" s="274" t="s">
        <v>347</v>
      </c>
      <c r="C4147" s="296" t="s">
        <v>4043</v>
      </c>
      <c r="D4147" s="274" t="s">
        <v>143</v>
      </c>
      <c r="E4147" s="274" t="s">
        <v>1173</v>
      </c>
      <c r="F4147" s="404" t="s">
        <v>348</v>
      </c>
      <c r="G4147" s="404"/>
      <c r="H4147" s="295" t="s">
        <v>165</v>
      </c>
      <c r="I4147" s="298">
        <v>9.6000000000000002E-4</v>
      </c>
      <c r="J4147" s="297" t="s">
        <v>2167</v>
      </c>
      <c r="K4147" s="280" t="s">
        <v>2170</v>
      </c>
      <c r="L4147" s="281"/>
      <c r="O4147" s="40"/>
      <c r="P4147" s="40"/>
      <c r="Q4147" s="40"/>
      <c r="R4147" s="40"/>
      <c r="S4147" s="40"/>
      <c r="T4147" s="40"/>
      <c r="U4147" s="40"/>
      <c r="V4147" s="40"/>
      <c r="W4147" s="40"/>
      <c r="X4147" s="40"/>
      <c r="Y4147" s="40"/>
    </row>
    <row r="4148" spans="1:25" ht="15" customHeight="1" x14ac:dyDescent="0.2">
      <c r="A4148" s="40"/>
      <c r="B4148" s="274" t="s">
        <v>347</v>
      </c>
      <c r="C4148" s="296" t="s">
        <v>4106</v>
      </c>
      <c r="D4148" s="274" t="s">
        <v>143</v>
      </c>
      <c r="E4148" s="274" t="s">
        <v>3512</v>
      </c>
      <c r="F4148" s="404" t="s">
        <v>348</v>
      </c>
      <c r="G4148" s="404"/>
      <c r="H4148" s="295" t="s">
        <v>165</v>
      </c>
      <c r="I4148" s="298">
        <v>3</v>
      </c>
      <c r="J4148" s="297" t="s">
        <v>3513</v>
      </c>
      <c r="K4148" s="280" t="s">
        <v>3514</v>
      </c>
      <c r="L4148" s="281"/>
      <c r="O4148" s="40"/>
      <c r="P4148" s="40"/>
      <c r="Q4148" s="40"/>
      <c r="R4148" s="40"/>
      <c r="S4148" s="40"/>
      <c r="T4148" s="40"/>
      <c r="U4148" s="40"/>
      <c r="V4148" s="40"/>
      <c r="W4148" s="40"/>
      <c r="X4148" s="40"/>
      <c r="Y4148" s="40"/>
    </row>
    <row r="4149" spans="1:25" ht="15" customHeight="1" x14ac:dyDescent="0.2">
      <c r="A4149" s="40"/>
      <c r="B4149" s="274" t="s">
        <v>347</v>
      </c>
      <c r="C4149" s="296" t="s">
        <v>4104</v>
      </c>
      <c r="D4149" s="274" t="s">
        <v>143</v>
      </c>
      <c r="E4149" s="274" t="s">
        <v>3522</v>
      </c>
      <c r="F4149" s="404" t="s">
        <v>348</v>
      </c>
      <c r="G4149" s="404"/>
      <c r="H4149" s="295" t="s">
        <v>165</v>
      </c>
      <c r="I4149" s="298">
        <v>1</v>
      </c>
      <c r="J4149" s="297" t="s">
        <v>3470</v>
      </c>
      <c r="K4149" s="280" t="s">
        <v>3470</v>
      </c>
      <c r="L4149" s="281"/>
      <c r="O4149" s="40"/>
      <c r="P4149" s="40"/>
      <c r="Q4149" s="40"/>
      <c r="R4149" s="40"/>
      <c r="S4149" s="40"/>
      <c r="T4149" s="40"/>
      <c r="U4149" s="40"/>
      <c r="V4149" s="40"/>
      <c r="W4149" s="40"/>
      <c r="X4149" s="40"/>
      <c r="Y4149" s="40"/>
    </row>
    <row r="4150" spans="1:25" ht="15" customHeight="1" x14ac:dyDescent="0.2">
      <c r="A4150" s="40"/>
      <c r="B4150" s="274" t="s">
        <v>347</v>
      </c>
      <c r="C4150" s="296" t="s">
        <v>4110</v>
      </c>
      <c r="D4150" s="274" t="s">
        <v>143</v>
      </c>
      <c r="E4150" s="274" t="s">
        <v>3516</v>
      </c>
      <c r="F4150" s="404" t="s">
        <v>348</v>
      </c>
      <c r="G4150" s="404"/>
      <c r="H4150" s="295" t="s">
        <v>165</v>
      </c>
      <c r="I4150" s="298">
        <v>1</v>
      </c>
      <c r="J4150" s="297" t="s">
        <v>1860</v>
      </c>
      <c r="K4150" s="280" t="s">
        <v>1860</v>
      </c>
      <c r="L4150" s="281"/>
      <c r="O4150" s="40"/>
      <c r="P4150" s="40"/>
      <c r="Q4150" s="40"/>
      <c r="R4150" s="40"/>
      <c r="S4150" s="40"/>
      <c r="T4150" s="40"/>
      <c r="U4150" s="40"/>
      <c r="V4150" s="40"/>
      <c r="W4150" s="40"/>
      <c r="X4150" s="40"/>
      <c r="Y4150" s="40"/>
    </row>
    <row r="4151" spans="1:25" ht="15" customHeight="1" x14ac:dyDescent="0.2">
      <c r="A4151" s="40"/>
      <c r="B4151" s="274" t="s">
        <v>347</v>
      </c>
      <c r="C4151" s="296" t="s">
        <v>3631</v>
      </c>
      <c r="D4151" s="274" t="s">
        <v>143</v>
      </c>
      <c r="E4151" s="274" t="s">
        <v>2435</v>
      </c>
      <c r="F4151" s="404" t="s">
        <v>348</v>
      </c>
      <c r="G4151" s="404"/>
      <c r="H4151" s="295" t="s">
        <v>165</v>
      </c>
      <c r="I4151" s="298">
        <v>9.6000000000000002E-4</v>
      </c>
      <c r="J4151" s="297" t="s">
        <v>2122</v>
      </c>
      <c r="K4151" s="280" t="s">
        <v>2158</v>
      </c>
      <c r="L4151" s="281"/>
      <c r="O4151" s="40"/>
      <c r="P4151" s="40"/>
      <c r="Q4151" s="40"/>
      <c r="R4151" s="40"/>
      <c r="S4151" s="40"/>
      <c r="T4151" s="40"/>
      <c r="U4151" s="40"/>
      <c r="V4151" s="40"/>
      <c r="W4151" s="40"/>
      <c r="X4151" s="40"/>
      <c r="Y4151" s="40"/>
    </row>
    <row r="4152" spans="1:25" ht="15" customHeight="1" x14ac:dyDescent="0.2">
      <c r="A4152" s="40"/>
      <c r="B4152" s="274" t="s">
        <v>347</v>
      </c>
      <c r="C4152" s="296" t="s">
        <v>3601</v>
      </c>
      <c r="D4152" s="274" t="s">
        <v>143</v>
      </c>
      <c r="E4152" s="274" t="s">
        <v>1165</v>
      </c>
      <c r="F4152" s="404" t="s">
        <v>348</v>
      </c>
      <c r="G4152" s="404"/>
      <c r="H4152" s="295" t="s">
        <v>165</v>
      </c>
      <c r="I4152" s="298">
        <v>4.3200000000000002E-2</v>
      </c>
      <c r="J4152" s="297" t="s">
        <v>3602</v>
      </c>
      <c r="K4152" s="280" t="s">
        <v>4125</v>
      </c>
      <c r="L4152" s="281"/>
      <c r="O4152" s="40"/>
      <c r="P4152" s="40"/>
      <c r="Q4152" s="40"/>
      <c r="R4152" s="40"/>
      <c r="S4152" s="40"/>
      <c r="T4152" s="40"/>
      <c r="U4152" s="40"/>
      <c r="V4152" s="40"/>
      <c r="W4152" s="40"/>
      <c r="X4152" s="40"/>
      <c r="Y4152" s="40"/>
    </row>
    <row r="4153" spans="1:25" ht="15" customHeight="1" x14ac:dyDescent="0.2">
      <c r="A4153" s="40"/>
      <c r="B4153" s="275"/>
      <c r="C4153" s="275"/>
      <c r="D4153" s="275"/>
      <c r="E4153" s="275"/>
      <c r="F4153" s="275" t="s">
        <v>331</v>
      </c>
      <c r="G4153" s="302">
        <v>157.30000000000001</v>
      </c>
      <c r="H4153" s="275" t="s">
        <v>332</v>
      </c>
      <c r="I4153" s="302">
        <v>0</v>
      </c>
      <c r="J4153" s="275" t="s">
        <v>333</v>
      </c>
      <c r="K4153" s="302">
        <v>157.30000000000001</v>
      </c>
      <c r="L4153" s="281"/>
      <c r="O4153" s="40"/>
      <c r="P4153" s="40"/>
      <c r="Q4153" s="40"/>
      <c r="R4153" s="40"/>
      <c r="S4153" s="40"/>
      <c r="T4153" s="40"/>
      <c r="U4153" s="40"/>
      <c r="V4153" s="40"/>
      <c r="W4153" s="40"/>
      <c r="X4153" s="40"/>
      <c r="Y4153" s="40"/>
    </row>
    <row r="4154" spans="1:25" ht="15" customHeight="1" thickBot="1" x14ac:dyDescent="0.25">
      <c r="A4154" s="40"/>
      <c r="B4154" s="275"/>
      <c r="C4154" s="275"/>
      <c r="D4154" s="275"/>
      <c r="E4154" s="275"/>
      <c r="F4154" s="275" t="s">
        <v>334</v>
      </c>
      <c r="G4154" s="302">
        <v>151.36000000000001</v>
      </c>
      <c r="H4154" s="275"/>
      <c r="I4154" s="409" t="s">
        <v>335</v>
      </c>
      <c r="J4154" s="409"/>
      <c r="K4154" s="302">
        <v>878.71</v>
      </c>
      <c r="L4154" s="281"/>
      <c r="O4154" s="40"/>
      <c r="P4154" s="40"/>
      <c r="Q4154" s="40"/>
      <c r="R4154" s="40"/>
      <c r="S4154" s="40"/>
      <c r="T4154" s="40"/>
      <c r="U4154" s="40"/>
      <c r="V4154" s="40"/>
      <c r="W4154" s="40"/>
      <c r="X4154" s="40"/>
      <c r="Y4154" s="40"/>
    </row>
    <row r="4155" spans="1:25" ht="15" customHeight="1" thickTop="1" x14ac:dyDescent="0.2">
      <c r="A4155" s="40"/>
      <c r="B4155" s="289"/>
      <c r="C4155" s="289"/>
      <c r="D4155" s="289"/>
      <c r="E4155" s="289"/>
      <c r="F4155" s="289"/>
      <c r="G4155" s="289"/>
      <c r="H4155" s="289"/>
      <c r="I4155" s="289"/>
      <c r="J4155" s="289"/>
      <c r="K4155" s="289"/>
      <c r="L4155" s="289"/>
      <c r="O4155" s="40"/>
      <c r="P4155" s="40"/>
      <c r="Q4155" s="40"/>
      <c r="R4155" s="40"/>
      <c r="S4155" s="40"/>
      <c r="T4155" s="40"/>
      <c r="U4155" s="40"/>
      <c r="V4155" s="40"/>
      <c r="W4155" s="40"/>
      <c r="X4155" s="40"/>
      <c r="Y4155" s="40"/>
    </row>
    <row r="4156" spans="1:25" ht="15" customHeight="1" x14ac:dyDescent="0.2">
      <c r="A4156" s="40"/>
      <c r="B4156" s="276" t="s">
        <v>3363</v>
      </c>
      <c r="C4156" s="277" t="s">
        <v>28</v>
      </c>
      <c r="D4156" s="276" t="s">
        <v>29</v>
      </c>
      <c r="E4156" s="276" t="s">
        <v>30</v>
      </c>
      <c r="F4156" s="405" t="s">
        <v>318</v>
      </c>
      <c r="G4156" s="405"/>
      <c r="H4156" s="284" t="s">
        <v>31</v>
      </c>
      <c r="I4156" s="277" t="s">
        <v>32</v>
      </c>
      <c r="J4156" s="277" t="s">
        <v>2407</v>
      </c>
      <c r="K4156" s="277" t="s">
        <v>33</v>
      </c>
      <c r="L4156" s="277" t="s">
        <v>35</v>
      </c>
      <c r="O4156" s="40"/>
      <c r="P4156" s="40"/>
      <c r="Q4156" s="40"/>
      <c r="R4156" s="40"/>
      <c r="S4156" s="40"/>
      <c r="T4156" s="40"/>
      <c r="U4156" s="40"/>
      <c r="V4156" s="40"/>
      <c r="W4156" s="40"/>
      <c r="X4156" s="40"/>
      <c r="Y4156" s="40"/>
    </row>
    <row r="4157" spans="1:25" ht="15" customHeight="1" x14ac:dyDescent="0.2">
      <c r="A4157" s="40"/>
      <c r="B4157" s="273" t="s">
        <v>319</v>
      </c>
      <c r="C4157" s="286" t="s">
        <v>3241</v>
      </c>
      <c r="D4157" s="273" t="s">
        <v>1497</v>
      </c>
      <c r="E4157" s="273" t="s">
        <v>3364</v>
      </c>
      <c r="F4157" s="403" t="s">
        <v>3524</v>
      </c>
      <c r="G4157" s="403"/>
      <c r="H4157" s="285" t="s">
        <v>1498</v>
      </c>
      <c r="I4157" s="288">
        <v>1</v>
      </c>
      <c r="J4157" s="287"/>
      <c r="K4157" s="287">
        <v>550.32000000000005</v>
      </c>
      <c r="L4157" s="287">
        <v>550.32000000000005</v>
      </c>
      <c r="O4157" s="40"/>
      <c r="P4157" s="40"/>
      <c r="Q4157" s="40"/>
      <c r="R4157" s="40"/>
      <c r="S4157" s="40"/>
      <c r="T4157" s="40"/>
      <c r="U4157" s="40"/>
      <c r="V4157" s="40"/>
      <c r="W4157" s="40"/>
      <c r="X4157" s="40"/>
      <c r="Y4157" s="40"/>
    </row>
    <row r="4158" spans="1:25" ht="15" customHeight="1" x14ac:dyDescent="0.2">
      <c r="A4158" s="40"/>
      <c r="B4158" s="276" t="s">
        <v>1392</v>
      </c>
      <c r="C4158" s="277" t="s">
        <v>28</v>
      </c>
      <c r="D4158" s="276" t="s">
        <v>29</v>
      </c>
      <c r="E4158" s="276" t="s">
        <v>586</v>
      </c>
      <c r="F4158" s="277" t="s">
        <v>3787</v>
      </c>
      <c r="G4158" s="406" t="s">
        <v>3788</v>
      </c>
      <c r="H4158" s="406"/>
      <c r="I4158" s="406"/>
      <c r="J4158" s="406"/>
      <c r="K4158" s="277" t="s">
        <v>3789</v>
      </c>
      <c r="L4158" s="281"/>
      <c r="O4158" s="40"/>
      <c r="P4158" s="40"/>
      <c r="Q4158" s="40"/>
      <c r="R4158" s="40"/>
      <c r="S4158" s="40"/>
      <c r="T4158" s="40"/>
      <c r="U4158" s="40"/>
      <c r="V4158" s="40"/>
      <c r="W4158" s="40"/>
      <c r="X4158" s="40"/>
      <c r="Y4158" s="40"/>
    </row>
    <row r="4159" spans="1:25" ht="15" customHeight="1" x14ac:dyDescent="0.2">
      <c r="A4159" s="40"/>
      <c r="B4159" s="274" t="s">
        <v>347</v>
      </c>
      <c r="C4159" s="296" t="s">
        <v>1696</v>
      </c>
      <c r="D4159" s="274" t="s">
        <v>1497</v>
      </c>
      <c r="E4159" s="274" t="s">
        <v>3790</v>
      </c>
      <c r="F4159" s="298">
        <v>2</v>
      </c>
      <c r="G4159" s="274"/>
      <c r="H4159" s="274"/>
      <c r="I4159" s="274"/>
      <c r="J4159" s="280" t="s">
        <v>3791</v>
      </c>
      <c r="K4159" s="280" t="s">
        <v>4127</v>
      </c>
      <c r="L4159" s="281"/>
      <c r="O4159" s="40"/>
      <c r="P4159" s="40"/>
      <c r="Q4159" s="40"/>
      <c r="R4159" s="40"/>
      <c r="S4159" s="40"/>
      <c r="T4159" s="40"/>
      <c r="U4159" s="40"/>
      <c r="V4159" s="40"/>
      <c r="W4159" s="40"/>
      <c r="X4159" s="40"/>
      <c r="Y4159" s="40"/>
    </row>
    <row r="4160" spans="1:25" ht="15" customHeight="1" x14ac:dyDescent="0.2">
      <c r="A4160" s="40"/>
      <c r="B4160" s="274" t="s">
        <v>347</v>
      </c>
      <c r="C4160" s="296" t="s">
        <v>3493</v>
      </c>
      <c r="D4160" s="274" t="s">
        <v>1497</v>
      </c>
      <c r="E4160" s="274" t="s">
        <v>4068</v>
      </c>
      <c r="F4160" s="298">
        <v>2</v>
      </c>
      <c r="G4160" s="274"/>
      <c r="H4160" s="274"/>
      <c r="I4160" s="274"/>
      <c r="J4160" s="280" t="s">
        <v>3794</v>
      </c>
      <c r="K4160" s="280" t="s">
        <v>4128</v>
      </c>
      <c r="L4160" s="281"/>
      <c r="O4160" s="40"/>
      <c r="P4160" s="40"/>
      <c r="Q4160" s="40"/>
      <c r="R4160" s="40"/>
      <c r="S4160" s="40"/>
      <c r="T4160" s="40"/>
      <c r="U4160" s="40"/>
      <c r="V4160" s="40"/>
      <c r="W4160" s="40"/>
      <c r="X4160" s="40"/>
      <c r="Y4160" s="40"/>
    </row>
    <row r="4161" spans="1:25" ht="15" customHeight="1" x14ac:dyDescent="0.2">
      <c r="A4161" s="40"/>
      <c r="B4161" s="412"/>
      <c r="C4161" s="412"/>
      <c r="D4161" s="412"/>
      <c r="E4161" s="412"/>
      <c r="F4161" s="412"/>
      <c r="G4161" s="412" t="s">
        <v>3796</v>
      </c>
      <c r="H4161" s="412"/>
      <c r="I4161" s="412"/>
      <c r="J4161" s="412"/>
      <c r="K4161" s="299">
        <v>0</v>
      </c>
      <c r="L4161" s="281"/>
      <c r="O4161" s="40"/>
      <c r="P4161" s="40"/>
      <c r="Q4161" s="40"/>
      <c r="R4161" s="40"/>
      <c r="S4161" s="40"/>
      <c r="T4161" s="40"/>
      <c r="U4161" s="40"/>
      <c r="V4161" s="40"/>
      <c r="W4161" s="40"/>
      <c r="X4161" s="40"/>
      <c r="Y4161" s="40"/>
    </row>
    <row r="4162" spans="1:25" ht="15" customHeight="1" x14ac:dyDescent="0.2">
      <c r="A4162" s="40"/>
      <c r="B4162" s="412"/>
      <c r="C4162" s="412"/>
      <c r="D4162" s="412"/>
      <c r="E4162" s="412"/>
      <c r="F4162" s="412"/>
      <c r="G4162" s="412" t="s">
        <v>3797</v>
      </c>
      <c r="H4162" s="412"/>
      <c r="I4162" s="412"/>
      <c r="J4162" s="412"/>
      <c r="K4162" s="279">
        <v>88.02</v>
      </c>
      <c r="L4162" s="281"/>
      <c r="O4162" s="40"/>
      <c r="P4162" s="40"/>
      <c r="Q4162" s="40"/>
      <c r="R4162" s="40"/>
      <c r="S4162" s="40"/>
      <c r="T4162" s="40"/>
      <c r="U4162" s="40"/>
      <c r="V4162" s="40"/>
      <c r="W4162" s="40"/>
      <c r="X4162" s="40"/>
      <c r="Y4162" s="40"/>
    </row>
    <row r="4163" spans="1:25" ht="15" customHeight="1" x14ac:dyDescent="0.2">
      <c r="A4163" s="40"/>
      <c r="B4163" s="412"/>
      <c r="C4163" s="412"/>
      <c r="D4163" s="412"/>
      <c r="E4163" s="412"/>
      <c r="F4163" s="412"/>
      <c r="G4163" s="412" t="s">
        <v>3798</v>
      </c>
      <c r="H4163" s="412"/>
      <c r="I4163" s="412"/>
      <c r="J4163" s="412"/>
      <c r="K4163" s="279">
        <v>88.02</v>
      </c>
      <c r="L4163" s="281"/>
      <c r="O4163" s="40"/>
      <c r="P4163" s="40"/>
      <c r="Q4163" s="40"/>
      <c r="R4163" s="40"/>
      <c r="S4163" s="40"/>
      <c r="T4163" s="40"/>
      <c r="U4163" s="40"/>
      <c r="V4163" s="40"/>
      <c r="W4163" s="40"/>
      <c r="X4163" s="40"/>
      <c r="Y4163" s="40"/>
    </row>
    <row r="4164" spans="1:25" ht="15" customHeight="1" x14ac:dyDescent="0.2">
      <c r="A4164" s="40"/>
      <c r="B4164" s="412"/>
      <c r="C4164" s="412"/>
      <c r="D4164" s="412"/>
      <c r="E4164" s="412"/>
      <c r="F4164" s="412"/>
      <c r="G4164" s="412" t="s">
        <v>3799</v>
      </c>
      <c r="H4164" s="412"/>
      <c r="I4164" s="412"/>
      <c r="J4164" s="412"/>
      <c r="K4164" s="279">
        <v>1</v>
      </c>
      <c r="L4164" s="281"/>
      <c r="O4164" s="40"/>
      <c r="P4164" s="40"/>
      <c r="Q4164" s="40"/>
      <c r="R4164" s="40"/>
      <c r="S4164" s="40"/>
      <c r="T4164" s="40"/>
      <c r="U4164" s="40"/>
      <c r="V4164" s="40"/>
      <c r="W4164" s="40"/>
      <c r="X4164" s="40"/>
      <c r="Y4164" s="40"/>
    </row>
    <row r="4165" spans="1:25" ht="15" customHeight="1" x14ac:dyDescent="0.2">
      <c r="A4165" s="40"/>
      <c r="B4165" s="412"/>
      <c r="C4165" s="412"/>
      <c r="D4165" s="412"/>
      <c r="E4165" s="412"/>
      <c r="F4165" s="412"/>
      <c r="G4165" s="412" t="s">
        <v>3800</v>
      </c>
      <c r="H4165" s="412"/>
      <c r="I4165" s="412"/>
      <c r="J4165" s="412"/>
      <c r="K4165" s="279">
        <v>88.02</v>
      </c>
      <c r="L4165" s="281"/>
      <c r="O4165" s="40"/>
      <c r="P4165" s="40"/>
      <c r="Q4165" s="40"/>
      <c r="R4165" s="40"/>
      <c r="S4165" s="40"/>
      <c r="T4165" s="40"/>
      <c r="U4165" s="40"/>
      <c r="V4165" s="40"/>
      <c r="W4165" s="40"/>
      <c r="X4165" s="40"/>
      <c r="Y4165" s="40"/>
    </row>
    <row r="4166" spans="1:25" ht="15" customHeight="1" x14ac:dyDescent="0.2">
      <c r="A4166" s="40"/>
      <c r="B4166" s="405" t="s">
        <v>3801</v>
      </c>
      <c r="C4166" s="406" t="s">
        <v>28</v>
      </c>
      <c r="D4166" s="405" t="s">
        <v>29</v>
      </c>
      <c r="E4166" s="405" t="s">
        <v>3802</v>
      </c>
      <c r="F4166" s="406" t="s">
        <v>3787</v>
      </c>
      <c r="G4166" s="277" t="s">
        <v>3803</v>
      </c>
      <c r="H4166" s="277" t="s">
        <v>3804</v>
      </c>
      <c r="I4166" s="277"/>
      <c r="J4166" s="277"/>
      <c r="K4166" s="277" t="s">
        <v>3788</v>
      </c>
      <c r="L4166" s="281"/>
      <c r="O4166" s="40"/>
      <c r="P4166" s="40"/>
      <c r="Q4166" s="40"/>
      <c r="R4166" s="40"/>
      <c r="S4166" s="40"/>
      <c r="T4166" s="40"/>
      <c r="U4166" s="40"/>
      <c r="V4166" s="40"/>
      <c r="W4166" s="40"/>
      <c r="X4166" s="40"/>
      <c r="Y4166" s="40"/>
    </row>
    <row r="4167" spans="1:25" ht="15" customHeight="1" x14ac:dyDescent="0.2">
      <c r="A4167" s="40"/>
      <c r="B4167" s="274" t="s">
        <v>347</v>
      </c>
      <c r="C4167" s="296" t="s">
        <v>3525</v>
      </c>
      <c r="D4167" s="274" t="s">
        <v>1497</v>
      </c>
      <c r="E4167" s="274" t="s">
        <v>3526</v>
      </c>
      <c r="F4167" s="298">
        <v>1</v>
      </c>
      <c r="G4167" s="295" t="s">
        <v>44</v>
      </c>
      <c r="H4167" s="413" t="s">
        <v>4129</v>
      </c>
      <c r="I4167" s="413"/>
      <c r="J4167" s="404"/>
      <c r="K4167" s="280" t="s">
        <v>4129</v>
      </c>
      <c r="L4167" s="281"/>
      <c r="O4167" s="40"/>
      <c r="P4167" s="40"/>
      <c r="Q4167" s="40"/>
      <c r="R4167" s="40"/>
      <c r="S4167" s="40"/>
      <c r="T4167" s="40"/>
      <c r="U4167" s="40"/>
      <c r="V4167" s="40"/>
      <c r="W4167" s="40"/>
      <c r="X4167" s="40"/>
      <c r="Y4167" s="40"/>
    </row>
    <row r="4168" spans="1:25" ht="15" customHeight="1" x14ac:dyDescent="0.2">
      <c r="A4168" s="40"/>
      <c r="B4168" s="412"/>
      <c r="C4168" s="412"/>
      <c r="D4168" s="412"/>
      <c r="E4168" s="412"/>
      <c r="F4168" s="412"/>
      <c r="G4168" s="412" t="s">
        <v>3812</v>
      </c>
      <c r="H4168" s="412"/>
      <c r="I4168" s="412"/>
      <c r="J4168" s="412"/>
      <c r="K4168" s="279">
        <v>462.3</v>
      </c>
      <c r="L4168" s="281"/>
      <c r="O4168" s="40"/>
      <c r="P4168" s="40"/>
      <c r="Q4168" s="40"/>
      <c r="R4168" s="40"/>
      <c r="S4168" s="40"/>
      <c r="T4168" s="40"/>
      <c r="U4168" s="40"/>
      <c r="V4168" s="40"/>
      <c r="W4168" s="40"/>
      <c r="X4168" s="40"/>
      <c r="Y4168" s="40"/>
    </row>
    <row r="4169" spans="1:25" ht="15" customHeight="1" x14ac:dyDescent="0.2">
      <c r="A4169" s="40"/>
      <c r="B4169" s="275"/>
      <c r="C4169" s="275"/>
      <c r="D4169" s="275"/>
      <c r="E4169" s="275"/>
      <c r="F4169" s="275"/>
      <c r="G4169" s="275" t="s">
        <v>331</v>
      </c>
      <c r="H4169" s="302">
        <v>0</v>
      </c>
      <c r="I4169" s="275" t="s">
        <v>332</v>
      </c>
      <c r="J4169" s="302">
        <v>88.02</v>
      </c>
      <c r="K4169" s="275" t="s">
        <v>333</v>
      </c>
      <c r="L4169" s="302">
        <v>88.02</v>
      </c>
      <c r="O4169" s="40"/>
      <c r="P4169" s="40"/>
      <c r="Q4169" s="40"/>
      <c r="R4169" s="40"/>
      <c r="S4169" s="40"/>
      <c r="T4169" s="40"/>
      <c r="U4169" s="40"/>
      <c r="V4169" s="40"/>
      <c r="W4169" s="40"/>
      <c r="X4169" s="40"/>
      <c r="Y4169" s="40"/>
    </row>
    <row r="4170" spans="1:25" ht="15" customHeight="1" thickBot="1" x14ac:dyDescent="0.25">
      <c r="A4170" s="40"/>
      <c r="B4170" s="275"/>
      <c r="C4170" s="275"/>
      <c r="D4170" s="275"/>
      <c r="E4170" s="275"/>
      <c r="F4170" s="275"/>
      <c r="G4170" s="275" t="s">
        <v>334</v>
      </c>
      <c r="H4170" s="302">
        <v>114.52</v>
      </c>
      <c r="I4170" s="409"/>
      <c r="J4170" s="409" t="s">
        <v>335</v>
      </c>
      <c r="K4170" s="275"/>
      <c r="L4170" s="302">
        <v>664.84</v>
      </c>
      <c r="O4170" s="40"/>
      <c r="P4170" s="40"/>
      <c r="Q4170" s="40"/>
      <c r="R4170" s="40"/>
      <c r="S4170" s="40"/>
      <c r="T4170" s="40"/>
      <c r="U4170" s="40"/>
      <c r="V4170" s="40"/>
      <c r="W4170" s="40"/>
      <c r="X4170" s="40"/>
      <c r="Y4170" s="40"/>
    </row>
    <row r="4171" spans="1:25" ht="15" customHeight="1" thickTop="1" x14ac:dyDescent="0.2">
      <c r="A4171" s="40"/>
      <c r="B4171" s="289"/>
      <c r="C4171" s="289"/>
      <c r="D4171" s="289"/>
      <c r="E4171" s="289"/>
      <c r="F4171" s="289"/>
      <c r="G4171" s="289"/>
      <c r="H4171" s="289"/>
      <c r="I4171" s="289"/>
      <c r="J4171" s="289"/>
      <c r="K4171" s="289"/>
      <c r="L4171" s="289"/>
      <c r="O4171" s="40"/>
      <c r="P4171" s="40"/>
      <c r="Q4171" s="40"/>
      <c r="R4171" s="40"/>
      <c r="S4171" s="40"/>
      <c r="T4171" s="40"/>
      <c r="U4171" s="40"/>
      <c r="V4171" s="40"/>
      <c r="W4171" s="40"/>
      <c r="X4171" s="40"/>
      <c r="Y4171" s="40"/>
    </row>
    <row r="4172" spans="1:25" ht="15" customHeight="1" x14ac:dyDescent="0.2">
      <c r="A4172" s="40"/>
      <c r="B4172" s="276" t="s">
        <v>3365</v>
      </c>
      <c r="C4172" s="277" t="s">
        <v>28</v>
      </c>
      <c r="D4172" s="276" t="s">
        <v>29</v>
      </c>
      <c r="E4172" s="276" t="s">
        <v>30</v>
      </c>
      <c r="F4172" s="405" t="s">
        <v>318</v>
      </c>
      <c r="G4172" s="405"/>
      <c r="H4172" s="284" t="s">
        <v>31</v>
      </c>
      <c r="I4172" s="277" t="s">
        <v>32</v>
      </c>
      <c r="J4172" s="277" t="s">
        <v>2407</v>
      </c>
      <c r="K4172" s="277" t="s">
        <v>33</v>
      </c>
      <c r="L4172" s="277" t="s">
        <v>35</v>
      </c>
      <c r="O4172" s="40"/>
      <c r="P4172" s="40"/>
      <c r="Q4172" s="40"/>
      <c r="R4172" s="40"/>
      <c r="S4172" s="40"/>
      <c r="T4172" s="40"/>
      <c r="U4172" s="40"/>
      <c r="V4172" s="40"/>
      <c r="W4172" s="40"/>
      <c r="X4172" s="40"/>
      <c r="Y4172" s="40"/>
    </row>
    <row r="4173" spans="1:25" ht="15" customHeight="1" x14ac:dyDescent="0.2">
      <c r="A4173" s="40"/>
      <c r="B4173" s="273" t="s">
        <v>319</v>
      </c>
      <c r="C4173" s="286" t="s">
        <v>3243</v>
      </c>
      <c r="D4173" s="273" t="s">
        <v>196</v>
      </c>
      <c r="E4173" s="273" t="s">
        <v>4130</v>
      </c>
      <c r="F4173" s="403">
        <v>37.04</v>
      </c>
      <c r="G4173" s="403"/>
      <c r="H4173" s="285" t="s">
        <v>44</v>
      </c>
      <c r="I4173" s="288">
        <v>1</v>
      </c>
      <c r="J4173" s="287"/>
      <c r="K4173" s="287">
        <v>881.68</v>
      </c>
      <c r="L4173" s="287">
        <v>881.68</v>
      </c>
      <c r="O4173" s="40"/>
      <c r="P4173" s="40"/>
      <c r="Q4173" s="40"/>
      <c r="R4173" s="40"/>
      <c r="S4173" s="40"/>
      <c r="T4173" s="40"/>
      <c r="U4173" s="40"/>
      <c r="V4173" s="40"/>
      <c r="W4173" s="40"/>
      <c r="X4173" s="40"/>
      <c r="Y4173" s="40"/>
    </row>
    <row r="4174" spans="1:25" ht="15" customHeight="1" x14ac:dyDescent="0.2">
      <c r="A4174" s="40"/>
      <c r="B4174" s="274" t="s">
        <v>347</v>
      </c>
      <c r="C4174" s="296" t="s">
        <v>1705</v>
      </c>
      <c r="D4174" s="274" t="s">
        <v>196</v>
      </c>
      <c r="E4174" s="274" t="s">
        <v>3570</v>
      </c>
      <c r="F4174" s="404" t="s">
        <v>586</v>
      </c>
      <c r="G4174" s="404"/>
      <c r="H4174" s="295" t="s">
        <v>325</v>
      </c>
      <c r="I4174" s="298">
        <v>2</v>
      </c>
      <c r="J4174" s="298">
        <v>0</v>
      </c>
      <c r="K4174" s="297">
        <v>21.43</v>
      </c>
      <c r="L4174" s="297">
        <v>42.86</v>
      </c>
      <c r="O4174" s="40"/>
      <c r="P4174" s="40"/>
      <c r="Q4174" s="40"/>
      <c r="R4174" s="40"/>
      <c r="S4174" s="40"/>
      <c r="T4174" s="40"/>
      <c r="U4174" s="40"/>
      <c r="V4174" s="40"/>
      <c r="W4174" s="40"/>
      <c r="X4174" s="40"/>
      <c r="Y4174" s="40"/>
    </row>
    <row r="4175" spans="1:25" ht="15" customHeight="1" x14ac:dyDescent="0.2">
      <c r="A4175" s="40"/>
      <c r="B4175" s="274" t="s">
        <v>347</v>
      </c>
      <c r="C4175" s="296" t="s">
        <v>735</v>
      </c>
      <c r="D4175" s="274" t="s">
        <v>196</v>
      </c>
      <c r="E4175" s="274" t="s">
        <v>3680</v>
      </c>
      <c r="F4175" s="404" t="s">
        <v>586</v>
      </c>
      <c r="G4175" s="404"/>
      <c r="H4175" s="295" t="s">
        <v>325</v>
      </c>
      <c r="I4175" s="298">
        <v>2</v>
      </c>
      <c r="J4175" s="298">
        <v>0</v>
      </c>
      <c r="K4175" s="297">
        <v>26.09</v>
      </c>
      <c r="L4175" s="297">
        <v>52.18</v>
      </c>
      <c r="O4175" s="40"/>
      <c r="P4175" s="40"/>
      <c r="Q4175" s="40"/>
      <c r="R4175" s="40"/>
      <c r="S4175" s="40"/>
      <c r="T4175" s="40"/>
      <c r="U4175" s="40"/>
      <c r="V4175" s="40"/>
      <c r="W4175" s="40"/>
      <c r="X4175" s="40"/>
      <c r="Y4175" s="40"/>
    </row>
    <row r="4176" spans="1:25" ht="15" customHeight="1" x14ac:dyDescent="0.2">
      <c r="A4176" s="40"/>
      <c r="B4176" s="274" t="s">
        <v>347</v>
      </c>
      <c r="C4176" s="296" t="s">
        <v>3527</v>
      </c>
      <c r="D4176" s="274" t="s">
        <v>196</v>
      </c>
      <c r="E4176" s="274" t="s">
        <v>4131</v>
      </c>
      <c r="F4176" s="404" t="s">
        <v>348</v>
      </c>
      <c r="G4176" s="404"/>
      <c r="H4176" s="295" t="s">
        <v>44</v>
      </c>
      <c r="I4176" s="298">
        <v>1</v>
      </c>
      <c r="J4176" s="298">
        <v>0</v>
      </c>
      <c r="K4176" s="297">
        <v>724.16</v>
      </c>
      <c r="L4176" s="297">
        <v>724.16</v>
      </c>
      <c r="O4176" s="40"/>
      <c r="P4176" s="40"/>
      <c r="Q4176" s="40"/>
      <c r="R4176" s="40"/>
      <c r="S4176" s="40"/>
      <c r="T4176" s="40"/>
      <c r="U4176" s="40"/>
      <c r="V4176" s="40"/>
      <c r="W4176" s="40"/>
      <c r="X4176" s="40"/>
      <c r="Y4176" s="40"/>
    </row>
    <row r="4177" spans="1:25" ht="15" customHeight="1" x14ac:dyDescent="0.2">
      <c r="A4177" s="40"/>
      <c r="B4177" s="274" t="s">
        <v>347</v>
      </c>
      <c r="C4177" s="296" t="s">
        <v>1704</v>
      </c>
      <c r="D4177" s="274" t="s">
        <v>196</v>
      </c>
      <c r="E4177" s="274" t="s">
        <v>3571</v>
      </c>
      <c r="F4177" s="404" t="s">
        <v>586</v>
      </c>
      <c r="G4177" s="404"/>
      <c r="H4177" s="295" t="s">
        <v>325</v>
      </c>
      <c r="I4177" s="298">
        <v>2</v>
      </c>
      <c r="J4177" s="298">
        <v>0</v>
      </c>
      <c r="K4177" s="297">
        <v>31.24</v>
      </c>
      <c r="L4177" s="297">
        <v>62.48</v>
      </c>
      <c r="O4177" s="40"/>
      <c r="P4177" s="40"/>
      <c r="Q4177" s="40"/>
      <c r="R4177" s="40"/>
      <c r="S4177" s="40"/>
      <c r="T4177" s="40"/>
      <c r="U4177" s="40"/>
      <c r="V4177" s="40"/>
      <c r="W4177" s="40"/>
      <c r="X4177" s="40"/>
      <c r="Y4177" s="40"/>
    </row>
    <row r="4178" spans="1:25" ht="15" customHeight="1" x14ac:dyDescent="0.2">
      <c r="A4178" s="40"/>
      <c r="B4178" s="275"/>
      <c r="C4178" s="275"/>
      <c r="D4178" s="275"/>
      <c r="E4178" s="275"/>
      <c r="F4178" s="275"/>
      <c r="G4178" s="275" t="s">
        <v>331</v>
      </c>
      <c r="H4178" s="302">
        <v>157.52000000000001</v>
      </c>
      <c r="I4178" s="275" t="s">
        <v>332</v>
      </c>
      <c r="J4178" s="302">
        <v>0</v>
      </c>
      <c r="K4178" s="275" t="s">
        <v>333</v>
      </c>
      <c r="L4178" s="302">
        <v>157.52000000000001</v>
      </c>
      <c r="O4178" s="40"/>
      <c r="P4178" s="40"/>
      <c r="Q4178" s="40"/>
      <c r="R4178" s="40"/>
      <c r="S4178" s="40"/>
      <c r="T4178" s="40"/>
      <c r="U4178" s="40"/>
      <c r="V4178" s="40"/>
      <c r="W4178" s="40"/>
      <c r="X4178" s="40"/>
      <c r="Y4178" s="40"/>
    </row>
    <row r="4179" spans="1:25" ht="15" customHeight="1" thickBot="1" x14ac:dyDescent="0.25">
      <c r="A4179" s="40"/>
      <c r="B4179" s="275"/>
      <c r="C4179" s="275"/>
      <c r="D4179" s="275"/>
      <c r="E4179" s="275"/>
      <c r="F4179" s="275"/>
      <c r="G4179" s="275" t="s">
        <v>334</v>
      </c>
      <c r="H4179" s="302">
        <v>183.47</v>
      </c>
      <c r="I4179" s="409"/>
      <c r="J4179" s="409" t="s">
        <v>335</v>
      </c>
      <c r="K4179" s="275"/>
      <c r="L4179" s="302">
        <v>1065.1500000000001</v>
      </c>
      <c r="O4179" s="40"/>
      <c r="P4179" s="40"/>
      <c r="Q4179" s="40"/>
      <c r="R4179" s="40"/>
      <c r="S4179" s="40"/>
      <c r="T4179" s="40"/>
      <c r="U4179" s="40"/>
      <c r="V4179" s="40"/>
      <c r="W4179" s="40"/>
      <c r="X4179" s="40"/>
      <c r="Y4179" s="40"/>
    </row>
    <row r="4180" spans="1:25" ht="15" customHeight="1" thickTop="1" x14ac:dyDescent="0.2">
      <c r="A4180" s="40"/>
      <c r="B4180" s="289"/>
      <c r="C4180" s="289"/>
      <c r="D4180" s="289"/>
      <c r="E4180" s="289"/>
      <c r="F4180" s="289"/>
      <c r="G4180" s="289"/>
      <c r="H4180" s="289"/>
      <c r="I4180" s="289"/>
      <c r="J4180" s="289"/>
      <c r="K4180" s="289"/>
      <c r="L4180" s="289"/>
      <c r="O4180" s="40"/>
      <c r="P4180" s="40"/>
      <c r="Q4180" s="40"/>
      <c r="R4180" s="40"/>
      <c r="S4180" s="40"/>
      <c r="T4180" s="40"/>
      <c r="U4180" s="40"/>
      <c r="V4180" s="40"/>
      <c r="W4180" s="40"/>
      <c r="X4180" s="40"/>
      <c r="Y4180" s="40"/>
    </row>
    <row r="4181" spans="1:25" ht="15" customHeight="1" x14ac:dyDescent="0.2">
      <c r="A4181" s="40"/>
      <c r="B4181" s="276" t="s">
        <v>3367</v>
      </c>
      <c r="C4181" s="277" t="s">
        <v>28</v>
      </c>
      <c r="D4181" s="276" t="s">
        <v>29</v>
      </c>
      <c r="E4181" s="276" t="s">
        <v>30</v>
      </c>
      <c r="F4181" s="405" t="s">
        <v>318</v>
      </c>
      <c r="G4181" s="405"/>
      <c r="H4181" s="284" t="s">
        <v>31</v>
      </c>
      <c r="I4181" s="277" t="s">
        <v>32</v>
      </c>
      <c r="J4181" s="277" t="s">
        <v>33</v>
      </c>
      <c r="K4181" s="277" t="s">
        <v>35</v>
      </c>
      <c r="L4181" s="281"/>
      <c r="O4181" s="40"/>
      <c r="P4181" s="40"/>
      <c r="Q4181" s="40"/>
      <c r="R4181" s="40"/>
      <c r="S4181" s="40"/>
      <c r="T4181" s="40"/>
      <c r="U4181" s="40"/>
      <c r="V4181" s="40"/>
      <c r="W4181" s="40"/>
      <c r="X4181" s="40"/>
      <c r="Y4181" s="40"/>
    </row>
    <row r="4182" spans="1:25" ht="15" customHeight="1" x14ac:dyDescent="0.2">
      <c r="A4182" s="40"/>
      <c r="B4182" s="273" t="s">
        <v>319</v>
      </c>
      <c r="C4182" s="286" t="s">
        <v>3245</v>
      </c>
      <c r="D4182" s="273" t="s">
        <v>143</v>
      </c>
      <c r="E4182" s="273" t="s">
        <v>3368</v>
      </c>
      <c r="F4182" s="403" t="s">
        <v>662</v>
      </c>
      <c r="G4182" s="403"/>
      <c r="H4182" s="285" t="s">
        <v>165</v>
      </c>
      <c r="I4182" s="288">
        <v>1</v>
      </c>
      <c r="J4182" s="287">
        <v>1874.11</v>
      </c>
      <c r="K4182" s="287">
        <v>1874.11</v>
      </c>
      <c r="L4182" s="281"/>
      <c r="O4182" s="40"/>
      <c r="P4182" s="40"/>
      <c r="Q4182" s="40"/>
      <c r="R4182" s="40"/>
      <c r="S4182" s="40"/>
      <c r="T4182" s="40"/>
      <c r="U4182" s="40"/>
      <c r="V4182" s="40"/>
      <c r="W4182" s="40"/>
      <c r="X4182" s="40"/>
      <c r="Y4182" s="40"/>
    </row>
    <row r="4183" spans="1:25" ht="15" customHeight="1" x14ac:dyDescent="0.2">
      <c r="A4183" s="40"/>
      <c r="B4183" s="276" t="s">
        <v>27</v>
      </c>
      <c r="C4183" s="277" t="s">
        <v>28</v>
      </c>
      <c r="D4183" s="276" t="s">
        <v>29</v>
      </c>
      <c r="E4183" s="276" t="s">
        <v>30</v>
      </c>
      <c r="F4183" s="405" t="s">
        <v>318</v>
      </c>
      <c r="G4183" s="406"/>
      <c r="H4183" s="284" t="s">
        <v>31</v>
      </c>
      <c r="I4183" s="277" t="s">
        <v>32</v>
      </c>
      <c r="J4183" s="277" t="s">
        <v>33</v>
      </c>
      <c r="K4183" s="277" t="s">
        <v>35</v>
      </c>
      <c r="L4183" s="281"/>
      <c r="O4183" s="40"/>
      <c r="P4183" s="40"/>
      <c r="Q4183" s="40"/>
      <c r="R4183" s="40"/>
      <c r="S4183" s="40"/>
      <c r="T4183" s="40"/>
      <c r="U4183" s="40"/>
      <c r="V4183" s="40"/>
      <c r="W4183" s="40"/>
      <c r="X4183" s="40"/>
      <c r="Y4183" s="40"/>
    </row>
    <row r="4184" spans="1:25" ht="15" customHeight="1" x14ac:dyDescent="0.2">
      <c r="A4184" s="40"/>
      <c r="B4184" s="274" t="s">
        <v>347</v>
      </c>
      <c r="C4184" s="296" t="s">
        <v>4040</v>
      </c>
      <c r="D4184" s="274" t="s">
        <v>143</v>
      </c>
      <c r="E4184" s="274" t="s">
        <v>2566</v>
      </c>
      <c r="F4184" s="404" t="s">
        <v>586</v>
      </c>
      <c r="G4184" s="404"/>
      <c r="H4184" s="295" t="s">
        <v>578</v>
      </c>
      <c r="I4184" s="298">
        <v>11.2</v>
      </c>
      <c r="J4184" s="297" t="s">
        <v>3640</v>
      </c>
      <c r="K4184" s="280" t="s">
        <v>4132</v>
      </c>
      <c r="L4184" s="281"/>
      <c r="O4184" s="40"/>
      <c r="P4184" s="40"/>
      <c r="Q4184" s="40"/>
      <c r="R4184" s="40"/>
      <c r="S4184" s="40"/>
      <c r="T4184" s="40"/>
      <c r="U4184" s="40"/>
      <c r="V4184" s="40"/>
      <c r="W4184" s="40"/>
      <c r="X4184" s="40"/>
      <c r="Y4184" s="40"/>
    </row>
    <row r="4185" spans="1:25" ht="15" customHeight="1" x14ac:dyDescent="0.2">
      <c r="A4185" s="40"/>
      <c r="B4185" s="274" t="s">
        <v>347</v>
      </c>
      <c r="C4185" s="296" t="s">
        <v>3615</v>
      </c>
      <c r="D4185" s="274" t="s">
        <v>143</v>
      </c>
      <c r="E4185" s="274" t="s">
        <v>2418</v>
      </c>
      <c r="F4185" s="404" t="s">
        <v>586</v>
      </c>
      <c r="G4185" s="404"/>
      <c r="H4185" s="295" t="s">
        <v>578</v>
      </c>
      <c r="I4185" s="298">
        <v>4.2</v>
      </c>
      <c r="J4185" s="297" t="s">
        <v>2419</v>
      </c>
      <c r="K4185" s="280" t="s">
        <v>3528</v>
      </c>
      <c r="L4185" s="281"/>
      <c r="O4185" s="40"/>
      <c r="P4185" s="40"/>
      <c r="Q4185" s="40"/>
      <c r="R4185" s="40"/>
      <c r="S4185" s="40"/>
      <c r="T4185" s="40"/>
      <c r="U4185" s="40"/>
      <c r="V4185" s="40"/>
      <c r="W4185" s="40"/>
      <c r="X4185" s="40"/>
      <c r="Y4185" s="40"/>
    </row>
    <row r="4186" spans="1:25" ht="15" customHeight="1" x14ac:dyDescent="0.2">
      <c r="A4186" s="40"/>
      <c r="B4186" s="278" t="s">
        <v>319</v>
      </c>
      <c r="C4186" s="291" t="s">
        <v>681</v>
      </c>
      <c r="D4186" s="278" t="s">
        <v>143</v>
      </c>
      <c r="E4186" s="278" t="s">
        <v>682</v>
      </c>
      <c r="F4186" s="407" t="s">
        <v>577</v>
      </c>
      <c r="G4186" s="407"/>
      <c r="H4186" s="290" t="s">
        <v>578</v>
      </c>
      <c r="I4186" s="294">
        <v>11.2</v>
      </c>
      <c r="J4186" s="292" t="s">
        <v>2131</v>
      </c>
      <c r="K4186" s="293" t="s">
        <v>4133</v>
      </c>
      <c r="L4186" s="281"/>
      <c r="O4186" s="40"/>
      <c r="P4186" s="40"/>
      <c r="Q4186" s="40"/>
      <c r="R4186" s="40"/>
      <c r="S4186" s="40"/>
      <c r="T4186" s="40"/>
      <c r="U4186" s="40"/>
      <c r="V4186" s="40"/>
      <c r="W4186" s="40"/>
      <c r="X4186" s="40"/>
      <c r="Y4186" s="40"/>
    </row>
    <row r="4187" spans="1:25" ht="15" customHeight="1" x14ac:dyDescent="0.2">
      <c r="A4187" s="40"/>
      <c r="B4187" s="274" t="s">
        <v>347</v>
      </c>
      <c r="C4187" s="296" t="s">
        <v>3639</v>
      </c>
      <c r="D4187" s="274" t="s">
        <v>143</v>
      </c>
      <c r="E4187" s="274" t="s">
        <v>2427</v>
      </c>
      <c r="F4187" s="404" t="s">
        <v>586</v>
      </c>
      <c r="G4187" s="404"/>
      <c r="H4187" s="295" t="s">
        <v>578</v>
      </c>
      <c r="I4187" s="298">
        <v>2.8</v>
      </c>
      <c r="J4187" s="297" t="s">
        <v>3640</v>
      </c>
      <c r="K4187" s="280" t="s">
        <v>4134</v>
      </c>
      <c r="L4187" s="281"/>
      <c r="O4187" s="40"/>
      <c r="P4187" s="40"/>
      <c r="Q4187" s="40"/>
      <c r="R4187" s="40"/>
      <c r="S4187" s="40"/>
      <c r="T4187" s="40"/>
      <c r="U4187" s="40"/>
      <c r="V4187" s="40"/>
      <c r="W4187" s="40"/>
      <c r="X4187" s="40"/>
      <c r="Y4187" s="40"/>
    </row>
    <row r="4188" spans="1:25" ht="15" customHeight="1" x14ac:dyDescent="0.2">
      <c r="A4188" s="40"/>
      <c r="B4188" s="274" t="s">
        <v>347</v>
      </c>
      <c r="C4188" s="296" t="s">
        <v>4135</v>
      </c>
      <c r="D4188" s="274" t="s">
        <v>143</v>
      </c>
      <c r="E4188" s="274" t="s">
        <v>3529</v>
      </c>
      <c r="F4188" s="404" t="s">
        <v>348</v>
      </c>
      <c r="G4188" s="404"/>
      <c r="H4188" s="295" t="s">
        <v>165</v>
      </c>
      <c r="I4188" s="298">
        <v>1</v>
      </c>
      <c r="J4188" s="297" t="s">
        <v>4136</v>
      </c>
      <c r="K4188" s="280" t="s">
        <v>4136</v>
      </c>
      <c r="L4188" s="281"/>
      <c r="O4188" s="40"/>
      <c r="P4188" s="40"/>
      <c r="Q4188" s="40"/>
      <c r="R4188" s="40"/>
      <c r="S4188" s="40"/>
      <c r="T4188" s="40"/>
      <c r="U4188" s="40"/>
      <c r="V4188" s="40"/>
      <c r="W4188" s="40"/>
      <c r="X4188" s="40"/>
      <c r="Y4188" s="40"/>
    </row>
    <row r="4189" spans="1:25" ht="15" customHeight="1" x14ac:dyDescent="0.2">
      <c r="A4189" s="40"/>
      <c r="B4189" s="278" t="s">
        <v>319</v>
      </c>
      <c r="C4189" s="291" t="s">
        <v>3545</v>
      </c>
      <c r="D4189" s="278" t="s">
        <v>40</v>
      </c>
      <c r="E4189" s="278" t="s">
        <v>3530</v>
      </c>
      <c r="F4189" s="407" t="s">
        <v>324</v>
      </c>
      <c r="G4189" s="407"/>
      <c r="H4189" s="290" t="s">
        <v>59</v>
      </c>
      <c r="I4189" s="294">
        <v>1.9E-2</v>
      </c>
      <c r="J4189" s="292" t="s">
        <v>4317</v>
      </c>
      <c r="K4189" s="293" t="s">
        <v>4318</v>
      </c>
      <c r="L4189" s="281"/>
      <c r="O4189" s="40"/>
      <c r="P4189" s="40"/>
      <c r="Q4189" s="40"/>
      <c r="R4189" s="40"/>
      <c r="S4189" s="40"/>
      <c r="T4189" s="40"/>
      <c r="U4189" s="40"/>
      <c r="V4189" s="40"/>
      <c r="W4189" s="40"/>
      <c r="X4189" s="40"/>
      <c r="Y4189" s="40"/>
    </row>
    <row r="4190" spans="1:25" ht="15" customHeight="1" x14ac:dyDescent="0.2">
      <c r="A4190" s="40"/>
      <c r="B4190" s="278" t="s">
        <v>319</v>
      </c>
      <c r="C4190" s="291" t="s">
        <v>579</v>
      </c>
      <c r="D4190" s="278" t="s">
        <v>143</v>
      </c>
      <c r="E4190" s="278" t="s">
        <v>580</v>
      </c>
      <c r="F4190" s="407" t="s">
        <v>577</v>
      </c>
      <c r="G4190" s="407"/>
      <c r="H4190" s="290" t="s">
        <v>578</v>
      </c>
      <c r="I4190" s="294">
        <v>2.8</v>
      </c>
      <c r="J4190" s="292" t="s">
        <v>3693</v>
      </c>
      <c r="K4190" s="293" t="s">
        <v>4137</v>
      </c>
      <c r="L4190" s="185"/>
      <c r="O4190" s="40"/>
      <c r="P4190" s="40"/>
      <c r="Q4190" s="40"/>
      <c r="R4190" s="40"/>
      <c r="S4190" s="40"/>
      <c r="T4190" s="40"/>
      <c r="U4190" s="40"/>
      <c r="V4190" s="40"/>
      <c r="W4190" s="40"/>
      <c r="X4190" s="40"/>
      <c r="Y4190" s="40"/>
    </row>
    <row r="4191" spans="1:25" ht="15" customHeight="1" x14ac:dyDescent="0.2">
      <c r="A4191" s="40"/>
      <c r="B4191" s="278" t="s">
        <v>319</v>
      </c>
      <c r="C4191" s="291" t="s">
        <v>575</v>
      </c>
      <c r="D4191" s="278" t="s">
        <v>143</v>
      </c>
      <c r="E4191" s="278" t="s">
        <v>576</v>
      </c>
      <c r="F4191" s="407" t="s">
        <v>577</v>
      </c>
      <c r="G4191" s="407"/>
      <c r="H4191" s="290" t="s">
        <v>578</v>
      </c>
      <c r="I4191" s="294">
        <v>4.2</v>
      </c>
      <c r="J4191" s="292" t="s">
        <v>3684</v>
      </c>
      <c r="K4191" s="293" t="s">
        <v>4138</v>
      </c>
      <c r="L4191" s="185"/>
      <c r="O4191" s="40"/>
      <c r="P4191" s="40"/>
      <c r="Q4191" s="40"/>
      <c r="R4191" s="40"/>
      <c r="S4191" s="40"/>
      <c r="T4191" s="40"/>
      <c r="U4191" s="40"/>
      <c r="V4191" s="40"/>
      <c r="W4191" s="40"/>
      <c r="X4191" s="40"/>
      <c r="Y4191" s="40"/>
    </row>
    <row r="4192" spans="1:25" ht="15" customHeight="1" x14ac:dyDescent="0.2">
      <c r="A4192" s="40"/>
      <c r="B4192" s="408" t="s">
        <v>2416</v>
      </c>
      <c r="C4192" s="406"/>
      <c r="D4192" s="406"/>
      <c r="E4192" s="406"/>
      <c r="F4192" s="406"/>
      <c r="G4192" s="406"/>
      <c r="H4192" s="406"/>
      <c r="I4192" s="406"/>
      <c r="J4192" s="406"/>
      <c r="K4192" s="406"/>
      <c r="L4192" s="185"/>
      <c r="O4192" s="40"/>
      <c r="P4192" s="40"/>
      <c r="Q4192" s="40"/>
      <c r="R4192" s="40"/>
      <c r="S4192" s="40"/>
      <c r="T4192" s="40"/>
      <c r="U4192" s="40"/>
      <c r="V4192" s="40"/>
      <c r="W4192" s="40"/>
      <c r="X4192" s="40"/>
      <c r="Y4192" s="40"/>
    </row>
    <row r="4193" spans="1:25" ht="15" customHeight="1" x14ac:dyDescent="0.2">
      <c r="A4193" s="40"/>
      <c r="B4193" s="276" t="s">
        <v>27</v>
      </c>
      <c r="C4193" s="277" t="s">
        <v>28</v>
      </c>
      <c r="D4193" s="276" t="s">
        <v>29</v>
      </c>
      <c r="E4193" s="276" t="s">
        <v>30</v>
      </c>
      <c r="F4193" s="405" t="s">
        <v>318</v>
      </c>
      <c r="G4193" s="406"/>
      <c r="H4193" s="284" t="s">
        <v>31</v>
      </c>
      <c r="I4193" s="277" t="s">
        <v>32</v>
      </c>
      <c r="J4193" s="277" t="s">
        <v>33</v>
      </c>
      <c r="K4193" s="277" t="s">
        <v>35</v>
      </c>
      <c r="L4193" s="185"/>
      <c r="O4193" s="40"/>
      <c r="P4193" s="40"/>
      <c r="Q4193" s="40"/>
      <c r="R4193" s="40"/>
      <c r="S4193" s="40"/>
      <c r="T4193" s="40"/>
      <c r="U4193" s="40"/>
      <c r="V4193" s="40"/>
      <c r="W4193" s="40"/>
      <c r="X4193" s="40"/>
      <c r="Y4193" s="40"/>
    </row>
    <row r="4194" spans="1:25" ht="15" customHeight="1" x14ac:dyDescent="0.2">
      <c r="A4194" s="40"/>
      <c r="B4194" s="274" t="s">
        <v>347</v>
      </c>
      <c r="C4194" s="296" t="s">
        <v>3638</v>
      </c>
      <c r="D4194" s="274" t="s">
        <v>143</v>
      </c>
      <c r="E4194" s="274" t="s">
        <v>1186</v>
      </c>
      <c r="F4194" s="404" t="s">
        <v>348</v>
      </c>
      <c r="G4194" s="404"/>
      <c r="H4194" s="295" t="s">
        <v>165</v>
      </c>
      <c r="I4194" s="298">
        <v>5.5999999999999995E-4</v>
      </c>
      <c r="J4194" s="297" t="s">
        <v>2162</v>
      </c>
      <c r="K4194" s="280" t="s">
        <v>2117</v>
      </c>
      <c r="L4194" s="183"/>
      <c r="O4194" s="40"/>
      <c r="P4194" s="40"/>
      <c r="Q4194" s="40"/>
      <c r="R4194" s="40"/>
      <c r="S4194" s="40"/>
      <c r="T4194" s="40"/>
      <c r="U4194" s="40"/>
      <c r="V4194" s="40"/>
      <c r="W4194" s="40"/>
      <c r="X4194" s="40"/>
      <c r="Y4194" s="40"/>
    </row>
    <row r="4195" spans="1:25" ht="15" customHeight="1" thickBot="1" x14ac:dyDescent="0.25">
      <c r="A4195" s="40"/>
      <c r="B4195" s="274" t="s">
        <v>347</v>
      </c>
      <c r="C4195" s="296" t="s">
        <v>3596</v>
      </c>
      <c r="D4195" s="274" t="s">
        <v>143</v>
      </c>
      <c r="E4195" s="274" t="s">
        <v>2437</v>
      </c>
      <c r="F4195" s="404" t="s">
        <v>348</v>
      </c>
      <c r="G4195" s="404"/>
      <c r="H4195" s="295" t="s">
        <v>165</v>
      </c>
      <c r="I4195" s="298">
        <v>1.0919999999999999E-2</v>
      </c>
      <c r="J4195" s="297" t="s">
        <v>3597</v>
      </c>
      <c r="K4195" s="280" t="s">
        <v>2195</v>
      </c>
      <c r="L4195" s="183"/>
      <c r="O4195" s="40"/>
      <c r="P4195" s="40"/>
      <c r="Q4195" s="40"/>
      <c r="R4195" s="40"/>
      <c r="S4195" s="40"/>
      <c r="T4195" s="40"/>
      <c r="U4195" s="40"/>
      <c r="V4195" s="40"/>
      <c r="W4195" s="40"/>
      <c r="X4195" s="40"/>
      <c r="Y4195" s="40"/>
    </row>
    <row r="4196" spans="1:25" ht="15" customHeight="1" thickTop="1" x14ac:dyDescent="0.2">
      <c r="A4196" s="40"/>
      <c r="B4196" s="274" t="s">
        <v>347</v>
      </c>
      <c r="C4196" s="296" t="s">
        <v>3645</v>
      </c>
      <c r="D4196" s="274" t="s">
        <v>143</v>
      </c>
      <c r="E4196" s="274" t="s">
        <v>1161</v>
      </c>
      <c r="F4196" s="404" t="s">
        <v>348</v>
      </c>
      <c r="G4196" s="404"/>
      <c r="H4196" s="295" t="s">
        <v>165</v>
      </c>
      <c r="I4196" s="298">
        <v>1.3108200000000001</v>
      </c>
      <c r="J4196" s="297" t="s">
        <v>2143</v>
      </c>
      <c r="K4196" s="280" t="s">
        <v>4148</v>
      </c>
      <c r="L4196" s="184"/>
      <c r="O4196" s="40"/>
      <c r="P4196" s="40"/>
      <c r="Q4196" s="40"/>
      <c r="R4196" s="40"/>
      <c r="S4196" s="40"/>
      <c r="T4196" s="40"/>
      <c r="U4196" s="40"/>
      <c r="V4196" s="40"/>
      <c r="W4196" s="40"/>
      <c r="X4196" s="40"/>
      <c r="Y4196" s="40"/>
    </row>
    <row r="4197" spans="1:25" ht="15" customHeight="1" x14ac:dyDescent="0.2">
      <c r="A4197" s="40"/>
      <c r="B4197" s="274" t="s">
        <v>347</v>
      </c>
      <c r="C4197" s="296" t="s">
        <v>3636</v>
      </c>
      <c r="D4197" s="274" t="s">
        <v>143</v>
      </c>
      <c r="E4197" s="274" t="s">
        <v>2432</v>
      </c>
      <c r="F4197" s="404" t="s">
        <v>348</v>
      </c>
      <c r="G4197" s="404"/>
      <c r="H4197" s="295" t="s">
        <v>2433</v>
      </c>
      <c r="I4197" s="298">
        <v>1.3440000000000001E-2</v>
      </c>
      <c r="J4197" s="297" t="s">
        <v>3637</v>
      </c>
      <c r="K4197" s="280" t="s">
        <v>3531</v>
      </c>
      <c r="L4197" s="180"/>
      <c r="O4197" s="40"/>
      <c r="P4197" s="40"/>
      <c r="Q4197" s="40"/>
      <c r="R4197" s="40"/>
      <c r="S4197" s="40"/>
      <c r="T4197" s="40"/>
      <c r="U4197" s="40"/>
      <c r="V4197" s="40"/>
      <c r="W4197" s="40"/>
      <c r="X4197" s="40"/>
      <c r="Y4197" s="40"/>
    </row>
    <row r="4198" spans="1:25" ht="15" customHeight="1" x14ac:dyDescent="0.2">
      <c r="A4198" s="40"/>
      <c r="B4198" s="274" t="s">
        <v>347</v>
      </c>
      <c r="C4198" s="296" t="s">
        <v>3651</v>
      </c>
      <c r="D4198" s="274" t="s">
        <v>143</v>
      </c>
      <c r="E4198" s="274" t="s">
        <v>1184</v>
      </c>
      <c r="F4198" s="404" t="s">
        <v>348</v>
      </c>
      <c r="G4198" s="404"/>
      <c r="H4198" s="295" t="s">
        <v>165</v>
      </c>
      <c r="I4198" s="298">
        <v>1.1199999999999999E-3</v>
      </c>
      <c r="J4198" s="297" t="s">
        <v>2163</v>
      </c>
      <c r="K4198" s="280" t="s">
        <v>2144</v>
      </c>
      <c r="L4198" s="178"/>
      <c r="O4198" s="40"/>
      <c r="P4198" s="40"/>
      <c r="Q4198" s="40"/>
      <c r="R4198" s="40"/>
      <c r="S4198" s="40"/>
      <c r="T4198" s="40"/>
      <c r="U4198" s="40"/>
      <c r="V4198" s="40"/>
      <c r="W4198" s="40"/>
      <c r="X4198" s="40"/>
      <c r="Y4198" s="40"/>
    </row>
    <row r="4199" spans="1:25" ht="15" customHeight="1" x14ac:dyDescent="0.2">
      <c r="A4199" s="40"/>
      <c r="B4199" s="274" t="s">
        <v>347</v>
      </c>
      <c r="C4199" s="296" t="s">
        <v>1021</v>
      </c>
      <c r="D4199" s="274" t="s">
        <v>40</v>
      </c>
      <c r="E4199" s="274" t="s">
        <v>1022</v>
      </c>
      <c r="F4199" s="404" t="s">
        <v>4139</v>
      </c>
      <c r="G4199" s="404"/>
      <c r="H4199" s="295" t="s">
        <v>4140</v>
      </c>
      <c r="I4199" s="298">
        <v>3.5150000000000001E-2</v>
      </c>
      <c r="J4199" s="297" t="s">
        <v>4319</v>
      </c>
      <c r="K4199" s="280" t="s">
        <v>2125</v>
      </c>
      <c r="L4199" s="185"/>
      <c r="O4199" s="40"/>
      <c r="P4199" s="40"/>
      <c r="Q4199" s="40"/>
      <c r="R4199" s="40"/>
      <c r="S4199" s="40"/>
      <c r="T4199" s="40"/>
      <c r="U4199" s="40"/>
      <c r="V4199" s="40"/>
      <c r="W4199" s="40"/>
      <c r="X4199" s="40"/>
      <c r="Y4199" s="40"/>
    </row>
    <row r="4200" spans="1:25" ht="15" customHeight="1" x14ac:dyDescent="0.2">
      <c r="A4200" s="40"/>
      <c r="B4200" s="274" t="s">
        <v>347</v>
      </c>
      <c r="C4200" s="296" t="s">
        <v>3600</v>
      </c>
      <c r="D4200" s="274" t="s">
        <v>143</v>
      </c>
      <c r="E4200" s="274" t="s">
        <v>1189</v>
      </c>
      <c r="F4200" s="404" t="s">
        <v>348</v>
      </c>
      <c r="G4200" s="404"/>
      <c r="H4200" s="295" t="s">
        <v>165</v>
      </c>
      <c r="I4200" s="298">
        <v>1.9599999999999999E-3</v>
      </c>
      <c r="J4200" s="297" t="s">
        <v>2148</v>
      </c>
      <c r="K4200" s="280" t="s">
        <v>2144</v>
      </c>
      <c r="L4200" s="185"/>
      <c r="O4200" s="40"/>
      <c r="P4200" s="40"/>
      <c r="Q4200" s="40"/>
      <c r="R4200" s="40"/>
      <c r="S4200" s="40"/>
      <c r="T4200" s="40"/>
      <c r="U4200" s="40"/>
      <c r="V4200" s="40"/>
      <c r="W4200" s="40"/>
      <c r="X4200" s="40"/>
      <c r="Y4200" s="40"/>
    </row>
    <row r="4201" spans="1:25" ht="15" customHeight="1" x14ac:dyDescent="0.2">
      <c r="A4201" s="40"/>
      <c r="B4201" s="274" t="s">
        <v>347</v>
      </c>
      <c r="C4201" s="296" t="s">
        <v>587</v>
      </c>
      <c r="D4201" s="274" t="s">
        <v>40</v>
      </c>
      <c r="E4201" s="274" t="s">
        <v>588</v>
      </c>
      <c r="F4201" s="404" t="s">
        <v>586</v>
      </c>
      <c r="G4201" s="404"/>
      <c r="H4201" s="295" t="s">
        <v>325</v>
      </c>
      <c r="I4201" s="298">
        <v>1.4792624799999999E-2</v>
      </c>
      <c r="J4201" s="297" t="s">
        <v>4320</v>
      </c>
      <c r="K4201" s="280" t="s">
        <v>3745</v>
      </c>
      <c r="L4201" s="185"/>
      <c r="O4201" s="40"/>
      <c r="P4201" s="40"/>
      <c r="Q4201" s="40"/>
      <c r="R4201" s="40"/>
      <c r="S4201" s="40"/>
      <c r="T4201" s="40"/>
      <c r="U4201" s="40"/>
      <c r="V4201" s="40"/>
      <c r="W4201" s="40"/>
      <c r="X4201" s="40"/>
      <c r="Y4201" s="40"/>
    </row>
    <row r="4202" spans="1:25" ht="15" customHeight="1" x14ac:dyDescent="0.2">
      <c r="A4202" s="40"/>
      <c r="B4202" s="274" t="s">
        <v>347</v>
      </c>
      <c r="C4202" s="296" t="s">
        <v>3591</v>
      </c>
      <c r="D4202" s="274" t="s">
        <v>143</v>
      </c>
      <c r="E4202" s="274" t="s">
        <v>1183</v>
      </c>
      <c r="F4202" s="404" t="s">
        <v>348</v>
      </c>
      <c r="G4202" s="404"/>
      <c r="H4202" s="295" t="s">
        <v>165</v>
      </c>
      <c r="I4202" s="298">
        <v>1.4E-3</v>
      </c>
      <c r="J4202" s="297" t="s">
        <v>3592</v>
      </c>
      <c r="K4202" s="280" t="s">
        <v>2135</v>
      </c>
      <c r="L4202" s="185"/>
      <c r="O4202" s="40"/>
      <c r="P4202" s="40"/>
      <c r="Q4202" s="40"/>
      <c r="R4202" s="40"/>
      <c r="S4202" s="40"/>
      <c r="T4202" s="40"/>
      <c r="U4202" s="40"/>
      <c r="V4202" s="40"/>
      <c r="W4202" s="40"/>
      <c r="X4202" s="40"/>
      <c r="Y4202" s="40"/>
    </row>
    <row r="4203" spans="1:25" ht="15" customHeight="1" x14ac:dyDescent="0.2">
      <c r="A4203" s="40"/>
      <c r="B4203" s="274" t="s">
        <v>347</v>
      </c>
      <c r="C4203" s="296" t="s">
        <v>948</v>
      </c>
      <c r="D4203" s="274" t="s">
        <v>40</v>
      </c>
      <c r="E4203" s="274" t="s">
        <v>949</v>
      </c>
      <c r="F4203" s="404" t="s">
        <v>348</v>
      </c>
      <c r="G4203" s="404"/>
      <c r="H4203" s="295" t="s">
        <v>325</v>
      </c>
      <c r="I4203" s="298">
        <v>6.0229999999999999E-2</v>
      </c>
      <c r="J4203" s="297" t="s">
        <v>3531</v>
      </c>
      <c r="K4203" s="280" t="s">
        <v>2137</v>
      </c>
      <c r="L4203" s="183"/>
      <c r="O4203" s="40"/>
      <c r="P4203" s="40"/>
      <c r="Q4203" s="40"/>
      <c r="R4203" s="40"/>
      <c r="S4203" s="40"/>
      <c r="T4203" s="40"/>
      <c r="U4203" s="40"/>
      <c r="V4203" s="40"/>
      <c r="W4203" s="40"/>
      <c r="X4203" s="40"/>
      <c r="Y4203" s="40"/>
    </row>
    <row r="4204" spans="1:25" ht="15" customHeight="1" thickBot="1" x14ac:dyDescent="0.25">
      <c r="A4204" s="40"/>
      <c r="B4204" s="274" t="s">
        <v>347</v>
      </c>
      <c r="C4204" s="296" t="s">
        <v>3631</v>
      </c>
      <c r="D4204" s="274" t="s">
        <v>143</v>
      </c>
      <c r="E4204" s="274" t="s">
        <v>2435</v>
      </c>
      <c r="F4204" s="404" t="s">
        <v>348</v>
      </c>
      <c r="G4204" s="404"/>
      <c r="H4204" s="295" t="s">
        <v>165</v>
      </c>
      <c r="I4204" s="298">
        <v>8.4000000000000003E-4</v>
      </c>
      <c r="J4204" s="297" t="s">
        <v>2122</v>
      </c>
      <c r="K4204" s="280" t="s">
        <v>2146</v>
      </c>
      <c r="L4204" s="183"/>
      <c r="O4204" s="40"/>
      <c r="P4204" s="40"/>
      <c r="Q4204" s="40"/>
      <c r="R4204" s="40"/>
      <c r="S4204" s="40"/>
      <c r="T4204" s="40"/>
      <c r="U4204" s="40"/>
      <c r="V4204" s="40"/>
      <c r="W4204" s="40"/>
      <c r="X4204" s="40"/>
      <c r="Y4204" s="40"/>
    </row>
    <row r="4205" spans="1:25" ht="15" customHeight="1" thickTop="1" x14ac:dyDescent="0.2">
      <c r="A4205" s="40"/>
      <c r="B4205" s="274" t="s">
        <v>347</v>
      </c>
      <c r="C4205" s="296" t="s">
        <v>3594</v>
      </c>
      <c r="D4205" s="274" t="s">
        <v>143</v>
      </c>
      <c r="E4205" s="274" t="s">
        <v>1171</v>
      </c>
      <c r="F4205" s="404" t="s">
        <v>348</v>
      </c>
      <c r="G4205" s="404"/>
      <c r="H4205" s="295" t="s">
        <v>165</v>
      </c>
      <c r="I4205" s="298">
        <v>8.4000000000000003E-4</v>
      </c>
      <c r="J4205" s="297" t="s">
        <v>2139</v>
      </c>
      <c r="K4205" s="280" t="s">
        <v>2125</v>
      </c>
      <c r="L4205" s="184"/>
      <c r="O4205" s="40"/>
      <c r="P4205" s="40"/>
      <c r="Q4205" s="40"/>
      <c r="R4205" s="40"/>
      <c r="S4205" s="40"/>
      <c r="T4205" s="40"/>
      <c r="U4205" s="40"/>
      <c r="V4205" s="40"/>
      <c r="W4205" s="40"/>
      <c r="X4205" s="40"/>
      <c r="Y4205" s="40"/>
    </row>
    <row r="4206" spans="1:25" ht="15" customHeight="1" x14ac:dyDescent="0.2">
      <c r="A4206" s="40"/>
      <c r="B4206" s="274" t="s">
        <v>347</v>
      </c>
      <c r="C4206" s="296" t="s">
        <v>572</v>
      </c>
      <c r="D4206" s="274" t="s">
        <v>40</v>
      </c>
      <c r="E4206" s="274" t="s">
        <v>573</v>
      </c>
      <c r="F4206" s="404" t="s">
        <v>348</v>
      </c>
      <c r="G4206" s="404"/>
      <c r="H4206" s="295" t="s">
        <v>65</v>
      </c>
      <c r="I4206" s="298">
        <v>2.5819100000000001</v>
      </c>
      <c r="J4206" s="297" t="s">
        <v>2133</v>
      </c>
      <c r="K4206" s="280" t="s">
        <v>4065</v>
      </c>
      <c r="O4206" s="40"/>
      <c r="P4206" s="40"/>
      <c r="Q4206" s="40"/>
      <c r="R4206" s="40"/>
      <c r="S4206" s="40"/>
      <c r="T4206" s="40"/>
      <c r="U4206" s="40"/>
      <c r="V4206" s="40"/>
      <c r="W4206" s="40"/>
      <c r="X4206" s="40"/>
      <c r="Y4206" s="40"/>
    </row>
    <row r="4207" spans="1:25" ht="15" customHeight="1" x14ac:dyDescent="0.2">
      <c r="A4207" s="40"/>
      <c r="B4207" s="274" t="s">
        <v>347</v>
      </c>
      <c r="C4207" s="296" t="s">
        <v>3632</v>
      </c>
      <c r="D4207" s="274" t="s">
        <v>143</v>
      </c>
      <c r="E4207" s="274" t="s">
        <v>1193</v>
      </c>
      <c r="F4207" s="404" t="s">
        <v>348</v>
      </c>
      <c r="G4207" s="404"/>
      <c r="H4207" s="295" t="s">
        <v>165</v>
      </c>
      <c r="I4207" s="298">
        <v>1.1199999999999999E-3</v>
      </c>
      <c r="J4207" s="297" t="s">
        <v>2159</v>
      </c>
      <c r="K4207" s="280" t="s">
        <v>2144</v>
      </c>
      <c r="O4207" s="40"/>
      <c r="P4207" s="40"/>
      <c r="Q4207" s="40"/>
      <c r="R4207" s="40"/>
      <c r="S4207" s="40"/>
      <c r="T4207" s="40"/>
      <c r="U4207" s="40"/>
      <c r="V4207" s="40"/>
      <c r="W4207" s="40"/>
      <c r="X4207" s="40"/>
      <c r="Y4207" s="40"/>
    </row>
    <row r="4208" spans="1:25" ht="15" customHeight="1" x14ac:dyDescent="0.2">
      <c r="A4208" s="40"/>
      <c r="B4208" s="274" t="s">
        <v>347</v>
      </c>
      <c r="C4208" s="296" t="s">
        <v>4042</v>
      </c>
      <c r="D4208" s="274" t="s">
        <v>143</v>
      </c>
      <c r="E4208" s="274" t="s">
        <v>1175</v>
      </c>
      <c r="F4208" s="404" t="s">
        <v>348</v>
      </c>
      <c r="G4208" s="404"/>
      <c r="H4208" s="295" t="s">
        <v>165</v>
      </c>
      <c r="I4208" s="298">
        <v>1.1199999999999999E-3</v>
      </c>
      <c r="J4208" s="297" t="s">
        <v>2568</v>
      </c>
      <c r="K4208" s="280" t="s">
        <v>2125</v>
      </c>
      <c r="O4208" s="40"/>
      <c r="P4208" s="40"/>
      <c r="Q4208" s="40"/>
      <c r="R4208" s="40"/>
      <c r="S4208" s="40"/>
      <c r="T4208" s="40"/>
      <c r="U4208" s="40"/>
      <c r="V4208" s="40"/>
      <c r="W4208" s="40"/>
      <c r="X4208" s="40"/>
      <c r="Y4208" s="40"/>
    </row>
    <row r="4209" spans="1:25" ht="15" customHeight="1" x14ac:dyDescent="0.2">
      <c r="A4209" s="40"/>
      <c r="B4209" s="274" t="s">
        <v>347</v>
      </c>
      <c r="C4209" s="296" t="s">
        <v>1031</v>
      </c>
      <c r="D4209" s="274" t="s">
        <v>40</v>
      </c>
      <c r="E4209" s="274" t="s">
        <v>4144</v>
      </c>
      <c r="F4209" s="404" t="s">
        <v>4145</v>
      </c>
      <c r="G4209" s="404"/>
      <c r="H4209" s="295" t="s">
        <v>44</v>
      </c>
      <c r="I4209" s="298">
        <v>5.7303239999999998E-6</v>
      </c>
      <c r="J4209" s="297" t="s">
        <v>4321</v>
      </c>
      <c r="K4209" s="280" t="s">
        <v>2560</v>
      </c>
      <c r="O4209" s="40"/>
      <c r="P4209" s="40"/>
      <c r="Q4209" s="40"/>
      <c r="R4209" s="40"/>
      <c r="S4209" s="40"/>
      <c r="T4209" s="40"/>
      <c r="U4209" s="40"/>
      <c r="V4209" s="40"/>
      <c r="W4209" s="40"/>
      <c r="X4209" s="40"/>
      <c r="Y4209" s="40"/>
    </row>
    <row r="4210" spans="1:25" ht="15" customHeight="1" x14ac:dyDescent="0.2">
      <c r="A4210" s="40"/>
      <c r="B4210" s="274" t="s">
        <v>347</v>
      </c>
      <c r="C4210" s="296" t="s">
        <v>3635</v>
      </c>
      <c r="D4210" s="274" t="s">
        <v>143</v>
      </c>
      <c r="E4210" s="274" t="s">
        <v>1169</v>
      </c>
      <c r="F4210" s="404" t="s">
        <v>348</v>
      </c>
      <c r="G4210" s="404"/>
      <c r="H4210" s="295" t="s">
        <v>165</v>
      </c>
      <c r="I4210" s="298">
        <v>3.2759999999999997E-2</v>
      </c>
      <c r="J4210" s="297" t="s">
        <v>1868</v>
      </c>
      <c r="K4210" s="280" t="s">
        <v>4149</v>
      </c>
      <c r="O4210" s="40"/>
      <c r="P4210" s="40"/>
      <c r="Q4210" s="40"/>
      <c r="R4210" s="40"/>
      <c r="S4210" s="40"/>
      <c r="T4210" s="40"/>
      <c r="U4210" s="40"/>
      <c r="V4210" s="40"/>
      <c r="W4210" s="40"/>
      <c r="X4210" s="40"/>
      <c r="Y4210" s="40"/>
    </row>
    <row r="4211" spans="1:25" ht="15" customHeight="1" x14ac:dyDescent="0.2">
      <c r="A4211" s="40"/>
      <c r="B4211" s="274" t="s">
        <v>347</v>
      </c>
      <c r="C4211" s="296" t="s">
        <v>3639</v>
      </c>
      <c r="D4211" s="274" t="s">
        <v>143</v>
      </c>
      <c r="E4211" s="274" t="s">
        <v>2427</v>
      </c>
      <c r="F4211" s="404" t="s">
        <v>586</v>
      </c>
      <c r="G4211" s="404"/>
      <c r="H4211" s="295" t="s">
        <v>578</v>
      </c>
      <c r="I4211" s="298">
        <v>2.8</v>
      </c>
      <c r="J4211" s="297" t="s">
        <v>3640</v>
      </c>
      <c r="K4211" s="280" t="s">
        <v>4134</v>
      </c>
      <c r="O4211" s="40"/>
      <c r="P4211" s="40"/>
      <c r="Q4211" s="40"/>
      <c r="R4211" s="40"/>
      <c r="S4211" s="40"/>
      <c r="T4211" s="40"/>
      <c r="U4211" s="40"/>
      <c r="V4211" s="40"/>
      <c r="W4211" s="40"/>
      <c r="X4211" s="40"/>
      <c r="Y4211" s="40"/>
    </row>
    <row r="4212" spans="1:25" ht="15" customHeight="1" x14ac:dyDescent="0.2">
      <c r="A4212" s="40"/>
      <c r="B4212" s="274" t="s">
        <v>347</v>
      </c>
      <c r="C4212" s="296" t="s">
        <v>3625</v>
      </c>
      <c r="D4212" s="274" t="s">
        <v>143</v>
      </c>
      <c r="E4212" s="274" t="s">
        <v>1188</v>
      </c>
      <c r="F4212" s="404" t="s">
        <v>348</v>
      </c>
      <c r="G4212" s="404"/>
      <c r="H4212" s="295" t="s">
        <v>165</v>
      </c>
      <c r="I4212" s="298">
        <v>2.7999999999999998E-4</v>
      </c>
      <c r="J4212" s="297" t="s">
        <v>1865</v>
      </c>
      <c r="K4212" s="280" t="s">
        <v>2117</v>
      </c>
      <c r="O4212" s="40"/>
      <c r="P4212" s="40"/>
      <c r="Q4212" s="40"/>
      <c r="R4212" s="40"/>
      <c r="S4212" s="40"/>
      <c r="T4212" s="40"/>
      <c r="U4212" s="40"/>
      <c r="V4212" s="40"/>
      <c r="W4212" s="40"/>
      <c r="X4212" s="40"/>
      <c r="Y4212" s="40"/>
    </row>
    <row r="4213" spans="1:25" ht="15" customHeight="1" x14ac:dyDescent="0.2">
      <c r="A4213" s="40"/>
      <c r="B4213" s="274" t="s">
        <v>347</v>
      </c>
      <c r="C4213" s="296" t="s">
        <v>4040</v>
      </c>
      <c r="D4213" s="274" t="s">
        <v>143</v>
      </c>
      <c r="E4213" s="274" t="s">
        <v>2566</v>
      </c>
      <c r="F4213" s="404" t="s">
        <v>586</v>
      </c>
      <c r="G4213" s="404"/>
      <c r="H4213" s="295" t="s">
        <v>578</v>
      </c>
      <c r="I4213" s="298">
        <v>11.2</v>
      </c>
      <c r="J4213" s="297" t="s">
        <v>3640</v>
      </c>
      <c r="K4213" s="280" t="s">
        <v>4132</v>
      </c>
      <c r="O4213" s="40"/>
      <c r="P4213" s="40"/>
      <c r="Q4213" s="40"/>
      <c r="R4213" s="40"/>
      <c r="S4213" s="40"/>
      <c r="T4213" s="40"/>
      <c r="U4213" s="40"/>
      <c r="V4213" s="40"/>
      <c r="W4213" s="40"/>
      <c r="X4213" s="40"/>
      <c r="Y4213" s="40"/>
    </row>
    <row r="4214" spans="1:25" ht="15" customHeight="1" x14ac:dyDescent="0.2">
      <c r="A4214" s="40"/>
      <c r="B4214" s="274" t="s">
        <v>347</v>
      </c>
      <c r="C4214" s="296" t="s">
        <v>3615</v>
      </c>
      <c r="D4214" s="274" t="s">
        <v>143</v>
      </c>
      <c r="E4214" s="274" t="s">
        <v>2418</v>
      </c>
      <c r="F4214" s="404" t="s">
        <v>586</v>
      </c>
      <c r="G4214" s="404"/>
      <c r="H4214" s="295" t="s">
        <v>578</v>
      </c>
      <c r="I4214" s="298">
        <v>4.2</v>
      </c>
      <c r="J4214" s="297" t="s">
        <v>2419</v>
      </c>
      <c r="K4214" s="280" t="s">
        <v>3528</v>
      </c>
      <c r="O4214" s="40"/>
      <c r="P4214" s="40"/>
      <c r="Q4214" s="40"/>
      <c r="R4214" s="40"/>
      <c r="S4214" s="40"/>
      <c r="T4214" s="40"/>
      <c r="U4214" s="40"/>
      <c r="V4214" s="40"/>
      <c r="W4214" s="40"/>
      <c r="X4214" s="40"/>
      <c r="Y4214" s="40"/>
    </row>
    <row r="4215" spans="1:25" ht="15" customHeight="1" x14ac:dyDescent="0.2">
      <c r="A4215" s="40"/>
      <c r="B4215" s="274" t="s">
        <v>347</v>
      </c>
      <c r="C4215" s="296" t="s">
        <v>3584</v>
      </c>
      <c r="D4215" s="274" t="s">
        <v>143</v>
      </c>
      <c r="E4215" s="274" t="s">
        <v>1191</v>
      </c>
      <c r="F4215" s="404" t="s">
        <v>348</v>
      </c>
      <c r="G4215" s="404"/>
      <c r="H4215" s="295" t="s">
        <v>165</v>
      </c>
      <c r="I4215" s="298">
        <v>2.7999999999999998E-4</v>
      </c>
      <c r="J4215" s="297" t="s">
        <v>2156</v>
      </c>
      <c r="K4215" s="280" t="s">
        <v>2166</v>
      </c>
      <c r="O4215" s="40"/>
      <c r="P4215" s="40"/>
      <c r="Q4215" s="40"/>
      <c r="R4215" s="40"/>
      <c r="S4215" s="40"/>
      <c r="T4215" s="40"/>
      <c r="U4215" s="40"/>
      <c r="V4215" s="40"/>
      <c r="W4215" s="40"/>
      <c r="X4215" s="40"/>
      <c r="Y4215" s="40"/>
    </row>
    <row r="4216" spans="1:25" ht="15" customHeight="1" x14ac:dyDescent="0.2">
      <c r="A4216" s="40"/>
      <c r="B4216" s="274" t="s">
        <v>347</v>
      </c>
      <c r="C4216" s="296" t="s">
        <v>4044</v>
      </c>
      <c r="D4216" s="274" t="s">
        <v>143</v>
      </c>
      <c r="E4216" s="274" t="s">
        <v>1174</v>
      </c>
      <c r="F4216" s="404" t="s">
        <v>348</v>
      </c>
      <c r="G4216" s="404"/>
      <c r="H4216" s="295" t="s">
        <v>165</v>
      </c>
      <c r="I4216" s="298">
        <v>2.2399999999999998E-3</v>
      </c>
      <c r="J4216" s="297" t="s">
        <v>2122</v>
      </c>
      <c r="K4216" s="280" t="s">
        <v>3918</v>
      </c>
      <c r="O4216" s="40"/>
      <c r="P4216" s="40"/>
      <c r="Q4216" s="40"/>
      <c r="R4216" s="40"/>
      <c r="S4216" s="40"/>
      <c r="T4216" s="40"/>
      <c r="U4216" s="40"/>
      <c r="V4216" s="40"/>
      <c r="W4216" s="40"/>
      <c r="X4216" s="40"/>
      <c r="Y4216" s="40"/>
    </row>
    <row r="4217" spans="1:25" ht="15" customHeight="1" x14ac:dyDescent="0.2">
      <c r="A4217" s="40"/>
      <c r="B4217" s="274" t="s">
        <v>347</v>
      </c>
      <c r="C4217" s="296" t="s">
        <v>3613</v>
      </c>
      <c r="D4217" s="274" t="s">
        <v>143</v>
      </c>
      <c r="E4217" s="274" t="s">
        <v>1163</v>
      </c>
      <c r="F4217" s="404" t="s">
        <v>348</v>
      </c>
      <c r="G4217" s="404"/>
      <c r="H4217" s="295" t="s">
        <v>165</v>
      </c>
      <c r="I4217" s="298">
        <v>4.2000000000000002E-4</v>
      </c>
      <c r="J4217" s="297" t="s">
        <v>3614</v>
      </c>
      <c r="K4217" s="280" t="s">
        <v>2135</v>
      </c>
      <c r="O4217" s="40"/>
      <c r="P4217" s="40"/>
      <c r="Q4217" s="40"/>
      <c r="R4217" s="40"/>
      <c r="S4217" s="40"/>
      <c r="T4217" s="40"/>
      <c r="U4217" s="40"/>
      <c r="V4217" s="40"/>
      <c r="W4217" s="40"/>
      <c r="X4217" s="40"/>
      <c r="Y4217" s="40"/>
    </row>
    <row r="4218" spans="1:25" ht="15" customHeight="1" x14ac:dyDescent="0.2">
      <c r="A4218" s="40"/>
      <c r="B4218" s="274" t="s">
        <v>347</v>
      </c>
      <c r="C4218" s="296" t="s">
        <v>815</v>
      </c>
      <c r="D4218" s="274" t="s">
        <v>40</v>
      </c>
      <c r="E4218" s="274" t="s">
        <v>816</v>
      </c>
      <c r="F4218" s="404" t="s">
        <v>348</v>
      </c>
      <c r="G4218" s="404"/>
      <c r="H4218" s="295" t="s">
        <v>59</v>
      </c>
      <c r="I4218" s="298">
        <v>2.299E-2</v>
      </c>
      <c r="J4218" s="297" t="s">
        <v>4322</v>
      </c>
      <c r="K4218" s="280" t="s">
        <v>4323</v>
      </c>
      <c r="O4218" s="40"/>
      <c r="P4218" s="40"/>
      <c r="Q4218" s="40"/>
      <c r="R4218" s="40"/>
      <c r="S4218" s="40"/>
      <c r="T4218" s="40"/>
      <c r="U4218" s="40"/>
      <c r="V4218" s="40"/>
      <c r="W4218" s="40"/>
      <c r="X4218" s="40"/>
      <c r="Y4218" s="40"/>
    </row>
    <row r="4219" spans="1:25" ht="15" customHeight="1" x14ac:dyDescent="0.2">
      <c r="A4219" s="40"/>
      <c r="B4219" s="274" t="s">
        <v>347</v>
      </c>
      <c r="C4219" s="296" t="s">
        <v>3583</v>
      </c>
      <c r="D4219" s="274" t="s">
        <v>143</v>
      </c>
      <c r="E4219" s="274" t="s">
        <v>1158</v>
      </c>
      <c r="F4219" s="404" t="s">
        <v>348</v>
      </c>
      <c r="G4219" s="404"/>
      <c r="H4219" s="295" t="s">
        <v>165</v>
      </c>
      <c r="I4219" s="298">
        <v>1.85276</v>
      </c>
      <c r="J4219" s="297" t="s">
        <v>1850</v>
      </c>
      <c r="K4219" s="280" t="s">
        <v>4146</v>
      </c>
      <c r="O4219" s="40"/>
      <c r="P4219" s="40"/>
      <c r="Q4219" s="40"/>
      <c r="R4219" s="40"/>
      <c r="S4219" s="40"/>
      <c r="T4219" s="40"/>
      <c r="U4219" s="40"/>
      <c r="V4219" s="40"/>
      <c r="W4219" s="40"/>
      <c r="X4219" s="40"/>
      <c r="Y4219" s="40"/>
    </row>
    <row r="4220" spans="1:25" ht="15" customHeight="1" x14ac:dyDescent="0.2">
      <c r="A4220" s="40"/>
      <c r="B4220" s="274" t="s">
        <v>347</v>
      </c>
      <c r="C4220" s="296" t="s">
        <v>928</v>
      </c>
      <c r="D4220" s="274" t="s">
        <v>40</v>
      </c>
      <c r="E4220" s="274" t="s">
        <v>929</v>
      </c>
      <c r="F4220" s="404" t="s">
        <v>348</v>
      </c>
      <c r="G4220" s="404"/>
      <c r="H4220" s="295" t="s">
        <v>325</v>
      </c>
      <c r="I4220" s="298">
        <v>7.467E-2</v>
      </c>
      <c r="J4220" s="297" t="s">
        <v>4035</v>
      </c>
      <c r="K4220" s="280" t="s">
        <v>2124</v>
      </c>
      <c r="O4220" s="40"/>
      <c r="P4220" s="40"/>
      <c r="Q4220" s="40"/>
      <c r="R4220" s="40"/>
      <c r="S4220" s="40"/>
      <c r="T4220" s="40"/>
      <c r="U4220" s="40"/>
      <c r="V4220" s="40"/>
      <c r="W4220" s="40"/>
      <c r="X4220" s="40"/>
      <c r="Y4220" s="40"/>
    </row>
    <row r="4221" spans="1:25" ht="15" customHeight="1" x14ac:dyDescent="0.2">
      <c r="A4221" s="40"/>
      <c r="B4221" s="274" t="s">
        <v>347</v>
      </c>
      <c r="C4221" s="296" t="s">
        <v>3586</v>
      </c>
      <c r="D4221" s="274" t="s">
        <v>143</v>
      </c>
      <c r="E4221" s="274" t="s">
        <v>1162</v>
      </c>
      <c r="F4221" s="404" t="s">
        <v>348</v>
      </c>
      <c r="G4221" s="404"/>
      <c r="H4221" s="295" t="s">
        <v>165</v>
      </c>
      <c r="I4221" s="298">
        <v>1.2600000000000001E-3</v>
      </c>
      <c r="J4221" s="297" t="s">
        <v>2140</v>
      </c>
      <c r="K4221" s="280" t="s">
        <v>2144</v>
      </c>
      <c r="O4221" s="40"/>
      <c r="P4221" s="40"/>
      <c r="Q4221" s="40"/>
      <c r="R4221" s="40"/>
      <c r="S4221" s="40"/>
      <c r="T4221" s="40"/>
      <c r="U4221" s="40"/>
      <c r="V4221" s="40"/>
      <c r="W4221" s="40"/>
      <c r="X4221" s="40"/>
      <c r="Y4221" s="40"/>
    </row>
    <row r="4222" spans="1:25" ht="15" customHeight="1" x14ac:dyDescent="0.2">
      <c r="A4222" s="40"/>
      <c r="B4222" s="274" t="s">
        <v>347</v>
      </c>
      <c r="C4222" s="296" t="s">
        <v>946</v>
      </c>
      <c r="D4222" s="274" t="s">
        <v>40</v>
      </c>
      <c r="E4222" s="274" t="s">
        <v>947</v>
      </c>
      <c r="F4222" s="404" t="s">
        <v>348</v>
      </c>
      <c r="G4222" s="404"/>
      <c r="H4222" s="295" t="s">
        <v>325</v>
      </c>
      <c r="I4222" s="298">
        <v>6.0229999999999999E-2</v>
      </c>
      <c r="J4222" s="297" t="s">
        <v>2135</v>
      </c>
      <c r="K4222" s="280" t="s">
        <v>2117</v>
      </c>
      <c r="O4222" s="40"/>
      <c r="P4222" s="40"/>
      <c r="Q4222" s="40"/>
      <c r="R4222" s="40"/>
      <c r="S4222" s="40"/>
      <c r="T4222" s="40"/>
      <c r="U4222" s="40"/>
      <c r="V4222" s="40"/>
      <c r="W4222" s="40"/>
      <c r="X4222" s="40"/>
      <c r="Y4222" s="40"/>
    </row>
    <row r="4223" spans="1:25" ht="15" customHeight="1" x14ac:dyDescent="0.2">
      <c r="A4223" s="40"/>
      <c r="B4223" s="274" t="s">
        <v>347</v>
      </c>
      <c r="C4223" s="296" t="s">
        <v>3634</v>
      </c>
      <c r="D4223" s="274" t="s">
        <v>143</v>
      </c>
      <c r="E4223" s="274" t="s">
        <v>1168</v>
      </c>
      <c r="F4223" s="404" t="s">
        <v>348</v>
      </c>
      <c r="G4223" s="404"/>
      <c r="H4223" s="295" t="s">
        <v>165</v>
      </c>
      <c r="I4223" s="298">
        <v>8.1900000000000001E-2</v>
      </c>
      <c r="J4223" s="297" t="s">
        <v>2138</v>
      </c>
      <c r="K4223" s="280" t="s">
        <v>2181</v>
      </c>
      <c r="O4223" s="40"/>
      <c r="P4223" s="40"/>
      <c r="Q4223" s="40"/>
      <c r="R4223" s="40"/>
      <c r="S4223" s="40"/>
      <c r="T4223" s="40"/>
      <c r="U4223" s="40"/>
      <c r="V4223" s="40"/>
      <c r="W4223" s="40"/>
      <c r="X4223" s="40"/>
      <c r="Y4223" s="40"/>
    </row>
    <row r="4224" spans="1:25" ht="15" customHeight="1" x14ac:dyDescent="0.2">
      <c r="A4224" s="40"/>
      <c r="B4224" s="274" t="s">
        <v>347</v>
      </c>
      <c r="C4224" s="296" t="s">
        <v>956</v>
      </c>
      <c r="D4224" s="274" t="s">
        <v>40</v>
      </c>
      <c r="E4224" s="274" t="s">
        <v>957</v>
      </c>
      <c r="F4224" s="404" t="s">
        <v>348</v>
      </c>
      <c r="G4224" s="404"/>
      <c r="H4224" s="295" t="s">
        <v>325</v>
      </c>
      <c r="I4224" s="298">
        <v>1.444E-2</v>
      </c>
      <c r="J4224" s="297" t="s">
        <v>2597</v>
      </c>
      <c r="K4224" s="280" t="s">
        <v>2135</v>
      </c>
      <c r="O4224" s="40"/>
      <c r="P4224" s="40"/>
      <c r="Q4224" s="40"/>
      <c r="R4224" s="40"/>
      <c r="S4224" s="40"/>
      <c r="T4224" s="40"/>
      <c r="U4224" s="40"/>
      <c r="V4224" s="40"/>
      <c r="W4224" s="40"/>
      <c r="X4224" s="40"/>
      <c r="Y4224" s="40"/>
    </row>
    <row r="4225" spans="1:25" ht="15" customHeight="1" x14ac:dyDescent="0.2">
      <c r="A4225" s="40"/>
      <c r="B4225" s="274" t="s">
        <v>347</v>
      </c>
      <c r="C4225" s="296" t="s">
        <v>3587</v>
      </c>
      <c r="D4225" s="274" t="s">
        <v>143</v>
      </c>
      <c r="E4225" s="274" t="s">
        <v>2436</v>
      </c>
      <c r="F4225" s="404" t="s">
        <v>348</v>
      </c>
      <c r="G4225" s="404"/>
      <c r="H4225" s="295" t="s">
        <v>165</v>
      </c>
      <c r="I4225" s="298">
        <v>3.64E-3</v>
      </c>
      <c r="J4225" s="297" t="s">
        <v>3588</v>
      </c>
      <c r="K4225" s="280" t="s">
        <v>2141</v>
      </c>
      <c r="O4225" s="40"/>
      <c r="P4225" s="40"/>
      <c r="Q4225" s="40"/>
      <c r="R4225" s="40"/>
      <c r="S4225" s="40"/>
      <c r="T4225" s="40"/>
      <c r="U4225" s="40"/>
      <c r="V4225" s="40"/>
      <c r="W4225" s="40"/>
      <c r="X4225" s="40"/>
      <c r="Y4225" s="40"/>
    </row>
    <row r="4226" spans="1:25" ht="15" customHeight="1" x14ac:dyDescent="0.2">
      <c r="A4226" s="40"/>
      <c r="B4226" s="274" t="s">
        <v>347</v>
      </c>
      <c r="C4226" s="296" t="s">
        <v>3649</v>
      </c>
      <c r="D4226" s="274" t="s">
        <v>143</v>
      </c>
      <c r="E4226" s="274" t="s">
        <v>1185</v>
      </c>
      <c r="F4226" s="404" t="s">
        <v>348</v>
      </c>
      <c r="G4226" s="404"/>
      <c r="H4226" s="295" t="s">
        <v>165</v>
      </c>
      <c r="I4226" s="298">
        <v>5.5999999999999995E-4</v>
      </c>
      <c r="J4226" s="297" t="s">
        <v>3650</v>
      </c>
      <c r="K4226" s="280" t="s">
        <v>2144</v>
      </c>
      <c r="O4226" s="40"/>
      <c r="P4226" s="40"/>
      <c r="Q4226" s="40"/>
      <c r="R4226" s="40"/>
      <c r="S4226" s="40"/>
      <c r="T4226" s="40"/>
      <c r="U4226" s="40"/>
      <c r="V4226" s="40"/>
      <c r="W4226" s="40"/>
      <c r="X4226" s="40"/>
      <c r="Y4226" s="40"/>
    </row>
    <row r="4227" spans="1:25" ht="15" customHeight="1" x14ac:dyDescent="0.2">
      <c r="A4227" s="40"/>
      <c r="B4227" s="274" t="s">
        <v>347</v>
      </c>
      <c r="C4227" s="296" t="s">
        <v>3598</v>
      </c>
      <c r="D4227" s="274" t="s">
        <v>143</v>
      </c>
      <c r="E4227" s="274" t="s">
        <v>1159</v>
      </c>
      <c r="F4227" s="404" t="s">
        <v>348</v>
      </c>
      <c r="G4227" s="404"/>
      <c r="H4227" s="295" t="s">
        <v>165</v>
      </c>
      <c r="I4227" s="298">
        <v>2.7300000000000001E-2</v>
      </c>
      <c r="J4227" s="297" t="s">
        <v>3599</v>
      </c>
      <c r="K4227" s="280" t="s">
        <v>2717</v>
      </c>
      <c r="O4227" s="40"/>
      <c r="P4227" s="40"/>
      <c r="Q4227" s="40"/>
      <c r="R4227" s="40"/>
      <c r="S4227" s="40"/>
      <c r="T4227" s="40"/>
      <c r="U4227" s="40"/>
      <c r="V4227" s="40"/>
      <c r="W4227" s="40"/>
      <c r="X4227" s="40"/>
      <c r="Y4227" s="40"/>
    </row>
    <row r="4228" spans="1:25" ht="15" customHeight="1" x14ac:dyDescent="0.2">
      <c r="A4228" s="40"/>
      <c r="B4228" s="274" t="s">
        <v>347</v>
      </c>
      <c r="C4228" s="296" t="s">
        <v>930</v>
      </c>
      <c r="D4228" s="274" t="s">
        <v>40</v>
      </c>
      <c r="E4228" s="274" t="s">
        <v>931</v>
      </c>
      <c r="F4228" s="404" t="s">
        <v>348</v>
      </c>
      <c r="G4228" s="404"/>
      <c r="H4228" s="295" t="s">
        <v>325</v>
      </c>
      <c r="I4228" s="298">
        <v>7.467E-2</v>
      </c>
      <c r="J4228" s="297" t="s">
        <v>2485</v>
      </c>
      <c r="K4228" s="280" t="s">
        <v>2179</v>
      </c>
      <c r="O4228" s="40"/>
      <c r="P4228" s="40"/>
      <c r="Q4228" s="40"/>
      <c r="R4228" s="40"/>
      <c r="S4228" s="40"/>
      <c r="T4228" s="40"/>
      <c r="U4228" s="40"/>
      <c r="V4228" s="40"/>
      <c r="W4228" s="40"/>
      <c r="X4228" s="40"/>
      <c r="Y4228" s="40"/>
    </row>
    <row r="4229" spans="1:25" ht="15" customHeight="1" x14ac:dyDescent="0.2">
      <c r="A4229" s="40"/>
      <c r="B4229" s="274" t="s">
        <v>347</v>
      </c>
      <c r="C4229" s="296" t="s">
        <v>3616</v>
      </c>
      <c r="D4229" s="274" t="s">
        <v>143</v>
      </c>
      <c r="E4229" s="274" t="s">
        <v>1170</v>
      </c>
      <c r="F4229" s="404" t="s">
        <v>809</v>
      </c>
      <c r="G4229" s="404"/>
      <c r="H4229" s="295" t="s">
        <v>165</v>
      </c>
      <c r="I4229" s="298">
        <v>1.85276</v>
      </c>
      <c r="J4229" s="297" t="s">
        <v>1858</v>
      </c>
      <c r="K4229" s="280" t="s">
        <v>4143</v>
      </c>
      <c r="O4229" s="40"/>
      <c r="P4229" s="40"/>
      <c r="Q4229" s="40"/>
      <c r="R4229" s="40"/>
      <c r="S4229" s="40"/>
      <c r="T4229" s="40"/>
      <c r="U4229" s="40"/>
      <c r="V4229" s="40"/>
      <c r="W4229" s="40"/>
      <c r="X4229" s="40"/>
      <c r="Y4229" s="40"/>
    </row>
    <row r="4230" spans="1:25" ht="15" customHeight="1" x14ac:dyDescent="0.2">
      <c r="A4230" s="40"/>
      <c r="B4230" s="274" t="s">
        <v>347</v>
      </c>
      <c r="C4230" s="296" t="s">
        <v>3606</v>
      </c>
      <c r="D4230" s="274" t="s">
        <v>143</v>
      </c>
      <c r="E4230" s="274" t="s">
        <v>1166</v>
      </c>
      <c r="F4230" s="404" t="s">
        <v>809</v>
      </c>
      <c r="G4230" s="404"/>
      <c r="H4230" s="295" t="s">
        <v>1167</v>
      </c>
      <c r="I4230" s="298">
        <v>7.28E-3</v>
      </c>
      <c r="J4230" s="297" t="s">
        <v>2136</v>
      </c>
      <c r="K4230" s="280" t="s">
        <v>4142</v>
      </c>
      <c r="O4230" s="40"/>
      <c r="P4230" s="40"/>
      <c r="Q4230" s="40"/>
      <c r="R4230" s="40"/>
      <c r="S4230" s="40"/>
      <c r="T4230" s="40"/>
      <c r="U4230" s="40"/>
      <c r="V4230" s="40"/>
      <c r="W4230" s="40"/>
      <c r="X4230" s="40"/>
      <c r="Y4230" s="40"/>
    </row>
    <row r="4231" spans="1:25" ht="15" customHeight="1" x14ac:dyDescent="0.2">
      <c r="A4231" s="40"/>
      <c r="B4231" s="274" t="s">
        <v>347</v>
      </c>
      <c r="C4231" s="296" t="s">
        <v>3633</v>
      </c>
      <c r="D4231" s="274" t="s">
        <v>143</v>
      </c>
      <c r="E4231" s="274" t="s">
        <v>1187</v>
      </c>
      <c r="F4231" s="404" t="s">
        <v>348</v>
      </c>
      <c r="G4231" s="404"/>
      <c r="H4231" s="295" t="s">
        <v>165</v>
      </c>
      <c r="I4231" s="298">
        <v>2.7999999999999998E-4</v>
      </c>
      <c r="J4231" s="297" t="s">
        <v>2150</v>
      </c>
      <c r="K4231" s="280" t="s">
        <v>2117</v>
      </c>
      <c r="O4231" s="40"/>
      <c r="P4231" s="40"/>
      <c r="Q4231" s="40"/>
      <c r="R4231" s="40"/>
      <c r="S4231" s="40"/>
      <c r="T4231" s="40"/>
      <c r="U4231" s="40"/>
      <c r="V4231" s="40"/>
      <c r="W4231" s="40"/>
      <c r="X4231" s="40"/>
      <c r="Y4231" s="40"/>
    </row>
    <row r="4232" spans="1:25" ht="15" customHeight="1" x14ac:dyDescent="0.2">
      <c r="A4232" s="40"/>
      <c r="B4232" s="274" t="s">
        <v>347</v>
      </c>
      <c r="C4232" s="296" t="s">
        <v>3601</v>
      </c>
      <c r="D4232" s="274" t="s">
        <v>143</v>
      </c>
      <c r="E4232" s="274" t="s">
        <v>1165</v>
      </c>
      <c r="F4232" s="404" t="s">
        <v>348</v>
      </c>
      <c r="G4232" s="404"/>
      <c r="H4232" s="295" t="s">
        <v>165</v>
      </c>
      <c r="I4232" s="298">
        <v>8.1900000000000001E-2</v>
      </c>
      <c r="J4232" s="297" t="s">
        <v>3602</v>
      </c>
      <c r="K4232" s="280" t="s">
        <v>4147</v>
      </c>
      <c r="O4232" s="40"/>
      <c r="P4232" s="40"/>
      <c r="Q4232" s="40"/>
      <c r="R4232" s="40"/>
      <c r="S4232" s="40"/>
      <c r="T4232" s="40"/>
      <c r="U4232" s="40"/>
      <c r="V4232" s="40"/>
      <c r="W4232" s="40"/>
      <c r="X4232" s="40"/>
      <c r="Y4232" s="40"/>
    </row>
    <row r="4233" spans="1:25" ht="15" customHeight="1" x14ac:dyDescent="0.2">
      <c r="A4233" s="40"/>
      <c r="B4233" s="274" t="s">
        <v>347</v>
      </c>
      <c r="C4233" s="296" t="s">
        <v>1122</v>
      </c>
      <c r="D4233" s="274" t="s">
        <v>40</v>
      </c>
      <c r="E4233" s="274" t="s">
        <v>1123</v>
      </c>
      <c r="F4233" s="404" t="s">
        <v>586</v>
      </c>
      <c r="G4233" s="404"/>
      <c r="H4233" s="295" t="s">
        <v>325</v>
      </c>
      <c r="I4233" s="298">
        <v>6.0806401099999997E-2</v>
      </c>
      <c r="J4233" s="297" t="s">
        <v>4324</v>
      </c>
      <c r="K4233" s="280" t="s">
        <v>4325</v>
      </c>
      <c r="O4233" s="40"/>
      <c r="P4233" s="40"/>
      <c r="Q4233" s="40"/>
      <c r="R4233" s="40"/>
      <c r="S4233" s="40"/>
      <c r="T4233" s="40"/>
      <c r="U4233" s="40"/>
      <c r="V4233" s="40"/>
      <c r="W4233" s="40"/>
      <c r="X4233" s="40"/>
      <c r="Y4233" s="40"/>
    </row>
    <row r="4234" spans="1:25" ht="15" customHeight="1" x14ac:dyDescent="0.2">
      <c r="A4234" s="40"/>
      <c r="B4234" s="274" t="s">
        <v>347</v>
      </c>
      <c r="C4234" s="296" t="s">
        <v>932</v>
      </c>
      <c r="D4234" s="274" t="s">
        <v>40</v>
      </c>
      <c r="E4234" s="274" t="s">
        <v>933</v>
      </c>
      <c r="F4234" s="404" t="s">
        <v>348</v>
      </c>
      <c r="G4234" s="404"/>
      <c r="H4234" s="295" t="s">
        <v>325</v>
      </c>
      <c r="I4234" s="298">
        <v>7.467E-2</v>
      </c>
      <c r="J4234" s="297" t="s">
        <v>2170</v>
      </c>
      <c r="K4234" s="280" t="s">
        <v>2117</v>
      </c>
      <c r="O4234" s="40"/>
      <c r="P4234" s="40"/>
      <c r="Q4234" s="40"/>
      <c r="R4234" s="40"/>
      <c r="S4234" s="40"/>
      <c r="T4234" s="40"/>
      <c r="U4234" s="40"/>
      <c r="V4234" s="40"/>
      <c r="W4234" s="40"/>
      <c r="X4234" s="40"/>
      <c r="Y4234" s="40"/>
    </row>
    <row r="4235" spans="1:25" ht="15" customHeight="1" x14ac:dyDescent="0.2">
      <c r="A4235" s="40"/>
      <c r="B4235" s="274" t="s">
        <v>347</v>
      </c>
      <c r="C4235" s="296" t="s">
        <v>4043</v>
      </c>
      <c r="D4235" s="274" t="s">
        <v>143</v>
      </c>
      <c r="E4235" s="274" t="s">
        <v>1173</v>
      </c>
      <c r="F4235" s="404" t="s">
        <v>348</v>
      </c>
      <c r="G4235" s="404"/>
      <c r="H4235" s="295" t="s">
        <v>165</v>
      </c>
      <c r="I4235" s="298">
        <v>2.2399999999999998E-3</v>
      </c>
      <c r="J4235" s="297" t="s">
        <v>2167</v>
      </c>
      <c r="K4235" s="280" t="s">
        <v>2179</v>
      </c>
      <c r="O4235" s="40"/>
      <c r="P4235" s="40"/>
      <c r="Q4235" s="40"/>
      <c r="R4235" s="40"/>
      <c r="S4235" s="40"/>
      <c r="T4235" s="40"/>
      <c r="U4235" s="40"/>
      <c r="V4235" s="40"/>
      <c r="W4235" s="40"/>
      <c r="X4235" s="40"/>
      <c r="Y4235" s="40"/>
    </row>
    <row r="4236" spans="1:25" ht="15" customHeight="1" x14ac:dyDescent="0.2">
      <c r="A4236" s="40"/>
      <c r="B4236" s="274" t="s">
        <v>347</v>
      </c>
      <c r="C4236" s="296" t="s">
        <v>3604</v>
      </c>
      <c r="D4236" s="274" t="s">
        <v>143</v>
      </c>
      <c r="E4236" s="274" t="s">
        <v>1164</v>
      </c>
      <c r="F4236" s="404" t="s">
        <v>809</v>
      </c>
      <c r="G4236" s="404"/>
      <c r="H4236" s="295" t="s">
        <v>165</v>
      </c>
      <c r="I4236" s="298">
        <v>8.1900000000000001E-2</v>
      </c>
      <c r="J4236" s="297" t="s">
        <v>2145</v>
      </c>
      <c r="K4236" s="280" t="s">
        <v>3912</v>
      </c>
      <c r="O4236" s="40"/>
      <c r="P4236" s="40"/>
      <c r="Q4236" s="40"/>
      <c r="R4236" s="40"/>
      <c r="S4236" s="40"/>
      <c r="T4236" s="40"/>
      <c r="U4236" s="40"/>
      <c r="V4236" s="40"/>
      <c r="W4236" s="40"/>
      <c r="X4236" s="40"/>
      <c r="Y4236" s="40"/>
    </row>
    <row r="4237" spans="1:25" ht="15" customHeight="1" x14ac:dyDescent="0.2">
      <c r="A4237" s="40"/>
      <c r="B4237" s="274" t="s">
        <v>347</v>
      </c>
      <c r="C4237" s="296" t="s">
        <v>3653</v>
      </c>
      <c r="D4237" s="274" t="s">
        <v>143</v>
      </c>
      <c r="E4237" s="274" t="s">
        <v>1172</v>
      </c>
      <c r="F4237" s="404" t="s">
        <v>348</v>
      </c>
      <c r="G4237" s="404"/>
      <c r="H4237" s="295" t="s">
        <v>165</v>
      </c>
      <c r="I4237" s="298">
        <v>2.2399999999999998E-3</v>
      </c>
      <c r="J4237" s="297" t="s">
        <v>2157</v>
      </c>
      <c r="K4237" s="280" t="s">
        <v>2141</v>
      </c>
      <c r="O4237" s="40"/>
      <c r="P4237" s="40"/>
      <c r="Q4237" s="40"/>
      <c r="R4237" s="40"/>
      <c r="S4237" s="40"/>
      <c r="T4237" s="40"/>
      <c r="U4237" s="40"/>
      <c r="V4237" s="40"/>
      <c r="W4237" s="40"/>
      <c r="X4237" s="40"/>
      <c r="Y4237" s="40"/>
    </row>
    <row r="4238" spans="1:25" ht="15" customHeight="1" x14ac:dyDescent="0.2">
      <c r="A4238" s="40"/>
      <c r="B4238" s="274" t="s">
        <v>347</v>
      </c>
      <c r="C4238" s="296" t="s">
        <v>3611</v>
      </c>
      <c r="D4238" s="274" t="s">
        <v>143</v>
      </c>
      <c r="E4238" s="274" t="s">
        <v>1190</v>
      </c>
      <c r="F4238" s="404" t="s">
        <v>348</v>
      </c>
      <c r="G4238" s="404"/>
      <c r="H4238" s="295" t="s">
        <v>197</v>
      </c>
      <c r="I4238" s="298">
        <v>1.9599999999999999E-3</v>
      </c>
      <c r="J4238" s="297" t="s">
        <v>2154</v>
      </c>
      <c r="K4238" s="280" t="s">
        <v>2144</v>
      </c>
      <c r="L4238" s="281"/>
      <c r="O4238" s="40"/>
      <c r="P4238" s="40"/>
      <c r="Q4238" s="40"/>
      <c r="R4238" s="40"/>
      <c r="S4238" s="40"/>
      <c r="T4238" s="40"/>
      <c r="U4238" s="40"/>
      <c r="V4238" s="40"/>
      <c r="W4238" s="40"/>
      <c r="X4238" s="40"/>
      <c r="Y4238" s="40"/>
    </row>
    <row r="4239" spans="1:25" ht="15" customHeight="1" x14ac:dyDescent="0.2">
      <c r="A4239" s="40"/>
      <c r="B4239" s="274" t="s">
        <v>347</v>
      </c>
      <c r="C4239" s="296" t="s">
        <v>3646</v>
      </c>
      <c r="D4239" s="274" t="s">
        <v>143</v>
      </c>
      <c r="E4239" s="274" t="s">
        <v>3647</v>
      </c>
      <c r="F4239" s="404" t="s">
        <v>348</v>
      </c>
      <c r="G4239" s="404"/>
      <c r="H4239" s="295" t="s">
        <v>1160</v>
      </c>
      <c r="I4239" s="298">
        <v>1.456E-2</v>
      </c>
      <c r="J4239" s="297" t="s">
        <v>3648</v>
      </c>
      <c r="K4239" s="280" t="s">
        <v>2166</v>
      </c>
      <c r="L4239" s="281"/>
      <c r="O4239" s="40"/>
      <c r="P4239" s="40"/>
      <c r="Q4239" s="40"/>
      <c r="R4239" s="40"/>
      <c r="S4239" s="40"/>
      <c r="T4239" s="40"/>
      <c r="U4239" s="40"/>
      <c r="V4239" s="40"/>
      <c r="W4239" s="40"/>
      <c r="X4239" s="40"/>
      <c r="Y4239" s="40"/>
    </row>
    <row r="4240" spans="1:25" ht="15" customHeight="1" x14ac:dyDescent="0.2">
      <c r="A4240" s="40"/>
      <c r="B4240" s="274" t="s">
        <v>347</v>
      </c>
      <c r="C4240" s="296" t="s">
        <v>954</v>
      </c>
      <c r="D4240" s="274" t="s">
        <v>40</v>
      </c>
      <c r="E4240" s="274" t="s">
        <v>955</v>
      </c>
      <c r="F4240" s="404" t="s">
        <v>348</v>
      </c>
      <c r="G4240" s="404"/>
      <c r="H4240" s="295" t="s">
        <v>325</v>
      </c>
      <c r="I4240" s="298">
        <v>1.444E-2</v>
      </c>
      <c r="J4240" s="297" t="s">
        <v>3534</v>
      </c>
      <c r="K4240" s="280" t="s">
        <v>2117</v>
      </c>
      <c r="L4240" s="281"/>
      <c r="O4240" s="40"/>
      <c r="P4240" s="40"/>
      <c r="Q4240" s="40"/>
      <c r="R4240" s="40"/>
      <c r="S4240" s="40"/>
      <c r="T4240" s="40"/>
      <c r="U4240" s="40"/>
      <c r="V4240" s="40"/>
      <c r="W4240" s="40"/>
      <c r="X4240" s="40"/>
      <c r="Y4240" s="40"/>
    </row>
    <row r="4241" spans="1:25" ht="15" customHeight="1" x14ac:dyDescent="0.2">
      <c r="A4241" s="40"/>
      <c r="B4241" s="274" t="s">
        <v>347</v>
      </c>
      <c r="C4241" s="296" t="s">
        <v>3626</v>
      </c>
      <c r="D4241" s="274" t="s">
        <v>143</v>
      </c>
      <c r="E4241" s="274" t="s">
        <v>2434</v>
      </c>
      <c r="F4241" s="404" t="s">
        <v>348</v>
      </c>
      <c r="G4241" s="404"/>
      <c r="H4241" s="295" t="s">
        <v>2433</v>
      </c>
      <c r="I4241" s="298">
        <v>4.1860000000000001E-2</v>
      </c>
      <c r="J4241" s="297" t="s">
        <v>3627</v>
      </c>
      <c r="K4241" s="280" t="s">
        <v>2173</v>
      </c>
      <c r="L4241" s="281"/>
      <c r="O4241" s="40"/>
      <c r="P4241" s="40"/>
      <c r="Q4241" s="40"/>
      <c r="R4241" s="40"/>
      <c r="S4241" s="40"/>
      <c r="T4241" s="40"/>
      <c r="U4241" s="40"/>
      <c r="V4241" s="40"/>
      <c r="W4241" s="40"/>
      <c r="X4241" s="40"/>
      <c r="Y4241" s="40"/>
    </row>
    <row r="4242" spans="1:25" ht="15" customHeight="1" x14ac:dyDescent="0.2">
      <c r="A4242" s="40"/>
      <c r="B4242" s="274" t="s">
        <v>347</v>
      </c>
      <c r="C4242" s="296" t="s">
        <v>3605</v>
      </c>
      <c r="D4242" s="274" t="s">
        <v>143</v>
      </c>
      <c r="E4242" s="274" t="s">
        <v>1192</v>
      </c>
      <c r="F4242" s="404" t="s">
        <v>348</v>
      </c>
      <c r="G4242" s="404"/>
      <c r="H4242" s="295" t="s">
        <v>165</v>
      </c>
      <c r="I4242" s="298">
        <v>5.5999999999999995E-4</v>
      </c>
      <c r="J4242" s="297" t="s">
        <v>2153</v>
      </c>
      <c r="K4242" s="280" t="s">
        <v>2117</v>
      </c>
      <c r="L4242" s="281"/>
      <c r="O4242" s="40"/>
      <c r="P4242" s="40"/>
      <c r="Q4242" s="40"/>
      <c r="R4242" s="40"/>
      <c r="S4242" s="40"/>
      <c r="T4242" s="40"/>
      <c r="U4242" s="40"/>
      <c r="V4242" s="40"/>
      <c r="W4242" s="40"/>
      <c r="X4242" s="40"/>
      <c r="Y4242" s="40"/>
    </row>
    <row r="4243" spans="1:25" ht="15" customHeight="1" x14ac:dyDescent="0.2">
      <c r="A4243" s="40"/>
      <c r="B4243" s="274" t="s">
        <v>347</v>
      </c>
      <c r="C4243" s="296" t="s">
        <v>926</v>
      </c>
      <c r="D4243" s="274" t="s">
        <v>40</v>
      </c>
      <c r="E4243" s="274" t="s">
        <v>927</v>
      </c>
      <c r="F4243" s="404" t="s">
        <v>348</v>
      </c>
      <c r="G4243" s="404"/>
      <c r="H4243" s="295" t="s">
        <v>325</v>
      </c>
      <c r="I4243" s="298">
        <v>7.467E-2</v>
      </c>
      <c r="J4243" s="297" t="s">
        <v>4003</v>
      </c>
      <c r="K4243" s="280" t="s">
        <v>2179</v>
      </c>
      <c r="L4243" s="281"/>
      <c r="O4243" s="40"/>
      <c r="P4243" s="40"/>
      <c r="Q4243" s="40"/>
      <c r="R4243" s="40"/>
      <c r="S4243" s="40"/>
      <c r="T4243" s="40"/>
      <c r="U4243" s="40"/>
      <c r="V4243" s="40"/>
      <c r="W4243" s="40"/>
      <c r="X4243" s="40"/>
      <c r="Y4243" s="40"/>
    </row>
    <row r="4244" spans="1:25" ht="15" customHeight="1" x14ac:dyDescent="0.2">
      <c r="A4244" s="40"/>
      <c r="B4244" s="274" t="s">
        <v>347</v>
      </c>
      <c r="C4244" s="296" t="s">
        <v>962</v>
      </c>
      <c r="D4244" s="274" t="s">
        <v>40</v>
      </c>
      <c r="E4244" s="274" t="s">
        <v>963</v>
      </c>
      <c r="F4244" s="404" t="s">
        <v>348</v>
      </c>
      <c r="G4244" s="404"/>
      <c r="H4244" s="295" t="s">
        <v>65</v>
      </c>
      <c r="I4244" s="298">
        <v>3.4426100000000002</v>
      </c>
      <c r="J4244" s="297" t="s">
        <v>4035</v>
      </c>
      <c r="K4244" s="280" t="s">
        <v>4326</v>
      </c>
      <c r="L4244" s="281"/>
      <c r="O4244" s="40"/>
      <c r="P4244" s="40"/>
      <c r="Q4244" s="40"/>
      <c r="R4244" s="40"/>
      <c r="S4244" s="40"/>
      <c r="T4244" s="40"/>
      <c r="U4244" s="40"/>
      <c r="V4244" s="40"/>
      <c r="W4244" s="40"/>
      <c r="X4244" s="40"/>
      <c r="Y4244" s="40"/>
    </row>
    <row r="4245" spans="1:25" ht="15" customHeight="1" x14ac:dyDescent="0.2">
      <c r="A4245" s="40"/>
      <c r="B4245" s="274" t="s">
        <v>347</v>
      </c>
      <c r="C4245" s="296" t="s">
        <v>4135</v>
      </c>
      <c r="D4245" s="274" t="s">
        <v>143</v>
      </c>
      <c r="E4245" s="274" t="s">
        <v>3529</v>
      </c>
      <c r="F4245" s="404" t="s">
        <v>348</v>
      </c>
      <c r="G4245" s="404"/>
      <c r="H4245" s="295" t="s">
        <v>165</v>
      </c>
      <c r="I4245" s="298">
        <v>1</v>
      </c>
      <c r="J4245" s="297" t="s">
        <v>4136</v>
      </c>
      <c r="K4245" s="280" t="s">
        <v>4136</v>
      </c>
      <c r="L4245" s="281"/>
      <c r="O4245" s="40"/>
      <c r="P4245" s="40"/>
      <c r="Q4245" s="40"/>
      <c r="R4245" s="40"/>
      <c r="S4245" s="40"/>
      <c r="T4245" s="40"/>
      <c r="U4245" s="40"/>
      <c r="V4245" s="40"/>
      <c r="W4245" s="40"/>
      <c r="X4245" s="40"/>
      <c r="Y4245" s="40"/>
    </row>
    <row r="4246" spans="1:25" ht="15" customHeight="1" x14ac:dyDescent="0.2">
      <c r="A4246" s="40"/>
      <c r="B4246" s="275"/>
      <c r="C4246" s="275"/>
      <c r="D4246" s="275"/>
      <c r="E4246" s="275"/>
      <c r="F4246" s="275" t="s">
        <v>331</v>
      </c>
      <c r="G4246" s="302">
        <v>327.14</v>
      </c>
      <c r="H4246" s="275" t="s">
        <v>332</v>
      </c>
      <c r="I4246" s="302">
        <v>0</v>
      </c>
      <c r="J4246" s="275" t="s">
        <v>333</v>
      </c>
      <c r="K4246" s="302">
        <v>327.14</v>
      </c>
      <c r="L4246" s="281"/>
      <c r="O4246" s="40"/>
      <c r="P4246" s="40"/>
      <c r="Q4246" s="40"/>
      <c r="R4246" s="40"/>
      <c r="S4246" s="40"/>
      <c r="T4246" s="40"/>
      <c r="U4246" s="40"/>
      <c r="V4246" s="40"/>
      <c r="W4246" s="40"/>
      <c r="X4246" s="40"/>
      <c r="Y4246" s="40"/>
    </row>
    <row r="4247" spans="1:25" ht="15" customHeight="1" thickBot="1" x14ac:dyDescent="0.25">
      <c r="A4247" s="40"/>
      <c r="B4247" s="275"/>
      <c r="C4247" s="275"/>
      <c r="D4247" s="275"/>
      <c r="E4247" s="275"/>
      <c r="F4247" s="275" t="s">
        <v>334</v>
      </c>
      <c r="G4247" s="302">
        <v>390</v>
      </c>
      <c r="H4247" s="275"/>
      <c r="I4247" s="409" t="s">
        <v>335</v>
      </c>
      <c r="J4247" s="409"/>
      <c r="K4247" s="302">
        <v>2264.11</v>
      </c>
      <c r="L4247" s="281"/>
      <c r="O4247" s="40"/>
      <c r="P4247" s="40"/>
      <c r="Q4247" s="40"/>
      <c r="R4247" s="40"/>
      <c r="S4247" s="40"/>
      <c r="T4247" s="40"/>
      <c r="U4247" s="40"/>
      <c r="V4247" s="40"/>
      <c r="W4247" s="40"/>
      <c r="X4247" s="40"/>
      <c r="Y4247" s="40"/>
    </row>
    <row r="4248" spans="1:25" ht="15" customHeight="1" thickTop="1" x14ac:dyDescent="0.2">
      <c r="A4248" s="40"/>
      <c r="B4248" s="289"/>
      <c r="C4248" s="289"/>
      <c r="D4248" s="289"/>
      <c r="E4248" s="289"/>
      <c r="F4248" s="289"/>
      <c r="G4248" s="289"/>
      <c r="H4248" s="289"/>
      <c r="I4248" s="289"/>
      <c r="J4248" s="289"/>
      <c r="K4248" s="289"/>
      <c r="L4248" s="289"/>
      <c r="O4248" s="40"/>
      <c r="P4248" s="40"/>
      <c r="Q4248" s="40"/>
      <c r="R4248" s="40"/>
      <c r="S4248" s="40"/>
      <c r="T4248" s="40"/>
      <c r="U4248" s="40"/>
      <c r="V4248" s="40"/>
      <c r="W4248" s="40"/>
      <c r="X4248" s="40"/>
      <c r="Y4248" s="40"/>
    </row>
    <row r="4249" spans="1:25" ht="15" customHeight="1" x14ac:dyDescent="0.2">
      <c r="A4249" s="40"/>
      <c r="B4249" s="276" t="s">
        <v>3369</v>
      </c>
      <c r="C4249" s="277" t="s">
        <v>28</v>
      </c>
      <c r="D4249" s="276" t="s">
        <v>29</v>
      </c>
      <c r="E4249" s="276" t="s">
        <v>30</v>
      </c>
      <c r="F4249" s="405" t="s">
        <v>318</v>
      </c>
      <c r="G4249" s="405"/>
      <c r="H4249" s="284" t="s">
        <v>31</v>
      </c>
      <c r="I4249" s="277" t="s">
        <v>32</v>
      </c>
      <c r="J4249" s="277" t="s">
        <v>2407</v>
      </c>
      <c r="K4249" s="277" t="s">
        <v>33</v>
      </c>
      <c r="L4249" s="277" t="s">
        <v>35</v>
      </c>
      <c r="O4249" s="40"/>
      <c r="P4249" s="40"/>
      <c r="Q4249" s="40"/>
      <c r="R4249" s="40"/>
      <c r="S4249" s="40"/>
      <c r="T4249" s="40"/>
      <c r="U4249" s="40"/>
      <c r="V4249" s="40"/>
      <c r="W4249" s="40"/>
      <c r="X4249" s="40"/>
      <c r="Y4249" s="40"/>
    </row>
    <row r="4250" spans="1:25" ht="15" customHeight="1" x14ac:dyDescent="0.2">
      <c r="A4250" s="40"/>
      <c r="B4250" s="273" t="s">
        <v>319</v>
      </c>
      <c r="C4250" s="286" t="s">
        <v>3370</v>
      </c>
      <c r="D4250" s="273" t="s">
        <v>40</v>
      </c>
      <c r="E4250" s="273" t="s">
        <v>3371</v>
      </c>
      <c r="F4250" s="403" t="s">
        <v>338</v>
      </c>
      <c r="G4250" s="403"/>
      <c r="H4250" s="285" t="s">
        <v>44</v>
      </c>
      <c r="I4250" s="288">
        <v>1</v>
      </c>
      <c r="J4250" s="287"/>
      <c r="K4250" s="287">
        <v>1408.76</v>
      </c>
      <c r="L4250" s="287">
        <v>1408.76</v>
      </c>
      <c r="O4250" s="40"/>
      <c r="P4250" s="40"/>
      <c r="Q4250" s="40"/>
      <c r="R4250" s="40"/>
      <c r="S4250" s="40"/>
      <c r="T4250" s="40"/>
      <c r="U4250" s="40"/>
      <c r="V4250" s="40"/>
      <c r="W4250" s="40"/>
      <c r="X4250" s="40"/>
      <c r="Y4250" s="40"/>
    </row>
    <row r="4251" spans="1:25" ht="15" customHeight="1" x14ac:dyDescent="0.2">
      <c r="A4251" s="40"/>
      <c r="B4251" s="278" t="s">
        <v>321</v>
      </c>
      <c r="C4251" s="291" t="s">
        <v>395</v>
      </c>
      <c r="D4251" s="278" t="s">
        <v>40</v>
      </c>
      <c r="E4251" s="278" t="s">
        <v>396</v>
      </c>
      <c r="F4251" s="407" t="s">
        <v>324</v>
      </c>
      <c r="G4251" s="407"/>
      <c r="H4251" s="290" t="s">
        <v>325</v>
      </c>
      <c r="I4251" s="294">
        <v>0.63419999999999999</v>
      </c>
      <c r="J4251" s="294">
        <v>0</v>
      </c>
      <c r="K4251" s="292">
        <v>24.84</v>
      </c>
      <c r="L4251" s="292">
        <v>15.75</v>
      </c>
      <c r="O4251" s="40"/>
      <c r="P4251" s="40"/>
      <c r="Q4251" s="40"/>
      <c r="R4251" s="40"/>
      <c r="S4251" s="40"/>
      <c r="T4251" s="40"/>
      <c r="U4251" s="40"/>
      <c r="V4251" s="40"/>
      <c r="W4251" s="40"/>
      <c r="X4251" s="40"/>
      <c r="Y4251" s="40"/>
    </row>
    <row r="4252" spans="1:25" ht="15" customHeight="1" x14ac:dyDescent="0.2">
      <c r="A4252" s="40"/>
      <c r="B4252" s="278" t="s">
        <v>321</v>
      </c>
      <c r="C4252" s="291" t="s">
        <v>393</v>
      </c>
      <c r="D4252" s="278" t="s">
        <v>40</v>
      </c>
      <c r="E4252" s="278" t="s">
        <v>394</v>
      </c>
      <c r="F4252" s="407" t="s">
        <v>324</v>
      </c>
      <c r="G4252" s="407"/>
      <c r="H4252" s="290" t="s">
        <v>59</v>
      </c>
      <c r="I4252" s="294">
        <v>1.9400000000000001E-2</v>
      </c>
      <c r="J4252" s="294">
        <v>0</v>
      </c>
      <c r="K4252" s="292">
        <v>711.86</v>
      </c>
      <c r="L4252" s="292">
        <v>13.81</v>
      </c>
      <c r="O4252" s="40"/>
      <c r="P4252" s="40"/>
      <c r="Q4252" s="40"/>
      <c r="R4252" s="40"/>
      <c r="S4252" s="40"/>
      <c r="T4252" s="40"/>
      <c r="U4252" s="40"/>
      <c r="V4252" s="40"/>
      <c r="W4252" s="40"/>
      <c r="X4252" s="40"/>
      <c r="Y4252" s="40"/>
    </row>
    <row r="4253" spans="1:25" ht="15" customHeight="1" x14ac:dyDescent="0.2">
      <c r="A4253" s="40"/>
      <c r="B4253" s="278" t="s">
        <v>321</v>
      </c>
      <c r="C4253" s="291" t="s">
        <v>397</v>
      </c>
      <c r="D4253" s="278" t="s">
        <v>40</v>
      </c>
      <c r="E4253" s="278" t="s">
        <v>398</v>
      </c>
      <c r="F4253" s="407" t="s">
        <v>324</v>
      </c>
      <c r="G4253" s="407"/>
      <c r="H4253" s="290" t="s">
        <v>325</v>
      </c>
      <c r="I4253" s="294">
        <v>0.63419999999999999</v>
      </c>
      <c r="J4253" s="294">
        <v>0</v>
      </c>
      <c r="K4253" s="292">
        <v>29.9</v>
      </c>
      <c r="L4253" s="292">
        <v>18.96</v>
      </c>
      <c r="O4253" s="40"/>
      <c r="P4253" s="40"/>
      <c r="Q4253" s="40"/>
      <c r="R4253" s="40"/>
      <c r="S4253" s="40"/>
      <c r="T4253" s="40"/>
      <c r="U4253" s="40"/>
      <c r="V4253" s="40"/>
      <c r="W4253" s="40"/>
      <c r="X4253" s="40"/>
      <c r="Y4253" s="40"/>
    </row>
    <row r="4254" spans="1:25" ht="15" customHeight="1" x14ac:dyDescent="0.2">
      <c r="A4254" s="40"/>
      <c r="B4254" s="274" t="s">
        <v>347</v>
      </c>
      <c r="C4254" s="296" t="s">
        <v>3535</v>
      </c>
      <c r="D4254" s="274" t="s">
        <v>40</v>
      </c>
      <c r="E4254" s="274" t="s">
        <v>3536</v>
      </c>
      <c r="F4254" s="404" t="s">
        <v>348</v>
      </c>
      <c r="G4254" s="404"/>
      <c r="H4254" s="295" t="s">
        <v>44</v>
      </c>
      <c r="I4254" s="298">
        <v>1</v>
      </c>
      <c r="J4254" s="298">
        <v>0</v>
      </c>
      <c r="K4254" s="297">
        <v>1360.24</v>
      </c>
      <c r="L4254" s="297">
        <v>1360.24</v>
      </c>
      <c r="O4254" s="40"/>
      <c r="P4254" s="40"/>
      <c r="Q4254" s="40"/>
      <c r="R4254" s="40"/>
      <c r="S4254" s="40"/>
      <c r="T4254" s="40"/>
      <c r="U4254" s="40"/>
      <c r="V4254" s="40"/>
      <c r="W4254" s="40"/>
      <c r="X4254" s="40"/>
      <c r="Y4254" s="40"/>
    </row>
    <row r="4255" spans="1:25" ht="15" customHeight="1" x14ac:dyDescent="0.2">
      <c r="A4255" s="40"/>
      <c r="B4255" s="275"/>
      <c r="C4255" s="275"/>
      <c r="D4255" s="275"/>
      <c r="E4255" s="275"/>
      <c r="F4255" s="275"/>
      <c r="G4255" s="275" t="s">
        <v>331</v>
      </c>
      <c r="H4255" s="302">
        <v>31.06</v>
      </c>
      <c r="I4255" s="275" t="s">
        <v>332</v>
      </c>
      <c r="J4255" s="302">
        <v>0</v>
      </c>
      <c r="K4255" s="275" t="s">
        <v>333</v>
      </c>
      <c r="L4255" s="302">
        <v>31.06</v>
      </c>
      <c r="O4255" s="40"/>
      <c r="P4255" s="40"/>
      <c r="Q4255" s="40"/>
      <c r="R4255" s="40"/>
      <c r="S4255" s="40"/>
      <c r="T4255" s="40"/>
      <c r="U4255" s="40"/>
      <c r="V4255" s="40"/>
      <c r="W4255" s="40"/>
      <c r="X4255" s="40"/>
      <c r="Y4255" s="40"/>
    </row>
    <row r="4256" spans="1:25" ht="15" customHeight="1" thickBot="1" x14ac:dyDescent="0.25">
      <c r="A4256" s="40"/>
      <c r="B4256" s="275"/>
      <c r="C4256" s="275"/>
      <c r="D4256" s="275"/>
      <c r="E4256" s="275"/>
      <c r="F4256" s="275"/>
      <c r="G4256" s="275" t="s">
        <v>334</v>
      </c>
      <c r="H4256" s="302">
        <v>293.16000000000003</v>
      </c>
      <c r="I4256" s="409"/>
      <c r="J4256" s="409" t="s">
        <v>335</v>
      </c>
      <c r="K4256" s="275"/>
      <c r="L4256" s="302">
        <v>1701.92</v>
      </c>
      <c r="O4256" s="40"/>
      <c r="P4256" s="40"/>
      <c r="Q4256" s="40"/>
      <c r="R4256" s="40"/>
      <c r="S4256" s="40"/>
      <c r="T4256" s="40"/>
      <c r="U4256" s="40"/>
      <c r="V4256" s="40"/>
      <c r="W4256" s="40"/>
      <c r="X4256" s="40"/>
      <c r="Y4256" s="40"/>
    </row>
    <row r="4257" spans="1:25" ht="15" customHeight="1" thickTop="1" x14ac:dyDescent="0.2">
      <c r="A4257" s="40"/>
      <c r="B4257" s="289"/>
      <c r="C4257" s="289"/>
      <c r="D4257" s="289"/>
      <c r="E4257" s="289"/>
      <c r="F4257" s="289"/>
      <c r="G4257" s="289"/>
      <c r="H4257" s="289"/>
      <c r="I4257" s="289"/>
      <c r="J4257" s="289"/>
      <c r="K4257" s="289"/>
      <c r="L4257" s="289"/>
      <c r="O4257" s="40"/>
      <c r="P4257" s="40"/>
      <c r="Q4257" s="40"/>
      <c r="R4257" s="40"/>
      <c r="S4257" s="40"/>
      <c r="T4257" s="40"/>
      <c r="U4257" s="40"/>
      <c r="V4257" s="40"/>
      <c r="W4257" s="40"/>
      <c r="X4257" s="40"/>
      <c r="Y4257" s="40"/>
    </row>
    <row r="4258" spans="1:25" ht="15" customHeight="1" x14ac:dyDescent="0.2">
      <c r="A4258" s="40"/>
      <c r="B4258" s="276" t="s">
        <v>3372</v>
      </c>
      <c r="C4258" s="277" t="s">
        <v>28</v>
      </c>
      <c r="D4258" s="276" t="s">
        <v>29</v>
      </c>
      <c r="E4258" s="276" t="s">
        <v>30</v>
      </c>
      <c r="F4258" s="405" t="s">
        <v>318</v>
      </c>
      <c r="G4258" s="405"/>
      <c r="H4258" s="284" t="s">
        <v>31</v>
      </c>
      <c r="I4258" s="277" t="s">
        <v>32</v>
      </c>
      <c r="J4258" s="277" t="s">
        <v>2407</v>
      </c>
      <c r="K4258" s="277" t="s">
        <v>33</v>
      </c>
      <c r="L4258" s="277" t="s">
        <v>35</v>
      </c>
      <c r="O4258" s="40"/>
      <c r="P4258" s="40"/>
      <c r="Q4258" s="40"/>
      <c r="R4258" s="40"/>
      <c r="S4258" s="40"/>
      <c r="T4258" s="40"/>
      <c r="U4258" s="40"/>
      <c r="V4258" s="40"/>
      <c r="W4258" s="40"/>
      <c r="X4258" s="40"/>
      <c r="Y4258" s="40"/>
    </row>
    <row r="4259" spans="1:25" ht="15" customHeight="1" x14ac:dyDescent="0.2">
      <c r="A4259" s="40"/>
      <c r="B4259" s="273" t="s">
        <v>319</v>
      </c>
      <c r="C4259" s="286" t="s">
        <v>3247</v>
      </c>
      <c r="D4259" s="273" t="s">
        <v>51</v>
      </c>
      <c r="E4259" s="273" t="s">
        <v>4150</v>
      </c>
      <c r="F4259" s="403" t="s">
        <v>1776</v>
      </c>
      <c r="G4259" s="403"/>
      <c r="H4259" s="285" t="s">
        <v>44</v>
      </c>
      <c r="I4259" s="288">
        <v>1</v>
      </c>
      <c r="J4259" s="287"/>
      <c r="K4259" s="287">
        <v>1294.47</v>
      </c>
      <c r="L4259" s="287">
        <v>1294.47</v>
      </c>
      <c r="O4259" s="40"/>
      <c r="P4259" s="40"/>
      <c r="Q4259" s="40"/>
      <c r="R4259" s="40"/>
      <c r="S4259" s="40"/>
      <c r="T4259" s="40"/>
      <c r="U4259" s="40"/>
      <c r="V4259" s="40"/>
      <c r="W4259" s="40"/>
      <c r="X4259" s="40"/>
      <c r="Y4259" s="40"/>
    </row>
    <row r="4260" spans="1:25" ht="15" customHeight="1" x14ac:dyDescent="0.2">
      <c r="A4260" s="40"/>
      <c r="B4260" s="274" t="s">
        <v>347</v>
      </c>
      <c r="C4260" s="296" t="s">
        <v>4151</v>
      </c>
      <c r="D4260" s="274" t="s">
        <v>51</v>
      </c>
      <c r="E4260" s="274" t="s">
        <v>4152</v>
      </c>
      <c r="F4260" s="404" t="s">
        <v>348</v>
      </c>
      <c r="G4260" s="404"/>
      <c r="H4260" s="295" t="s">
        <v>44</v>
      </c>
      <c r="I4260" s="298">
        <v>1</v>
      </c>
      <c r="J4260" s="298">
        <v>0</v>
      </c>
      <c r="K4260" s="297">
        <v>946</v>
      </c>
      <c r="L4260" s="297">
        <v>946</v>
      </c>
      <c r="O4260" s="40"/>
      <c r="P4260" s="40"/>
      <c r="Q4260" s="40"/>
      <c r="R4260" s="40"/>
      <c r="S4260" s="40"/>
      <c r="T4260" s="40"/>
      <c r="U4260" s="40"/>
      <c r="V4260" s="40"/>
      <c r="W4260" s="40"/>
      <c r="X4260" s="40"/>
      <c r="Y4260" s="40"/>
    </row>
    <row r="4261" spans="1:25" ht="15" customHeight="1" x14ac:dyDescent="0.2">
      <c r="A4261" s="40"/>
      <c r="B4261" s="274" t="s">
        <v>347</v>
      </c>
      <c r="C4261" s="296" t="s">
        <v>2616</v>
      </c>
      <c r="D4261" s="274" t="s">
        <v>51</v>
      </c>
      <c r="E4261" s="274" t="s">
        <v>2617</v>
      </c>
      <c r="F4261" s="404" t="s">
        <v>586</v>
      </c>
      <c r="G4261" s="404"/>
      <c r="H4261" s="295" t="s">
        <v>325</v>
      </c>
      <c r="I4261" s="298">
        <v>4.9489999999999998</v>
      </c>
      <c r="J4261" s="298">
        <v>0</v>
      </c>
      <c r="K4261" s="297">
        <v>16.574783</v>
      </c>
      <c r="L4261" s="297">
        <v>82.02</v>
      </c>
      <c r="O4261" s="40"/>
      <c r="P4261" s="40"/>
      <c r="Q4261" s="40"/>
      <c r="R4261" s="40"/>
      <c r="S4261" s="40"/>
      <c r="T4261" s="40"/>
      <c r="U4261" s="40"/>
      <c r="V4261" s="40"/>
      <c r="W4261" s="40"/>
      <c r="X4261" s="40"/>
      <c r="Y4261" s="40"/>
    </row>
    <row r="4262" spans="1:25" ht="15" customHeight="1" x14ac:dyDescent="0.2">
      <c r="A4262" s="40"/>
      <c r="B4262" s="274" t="s">
        <v>347</v>
      </c>
      <c r="C4262" s="296" t="s">
        <v>3537</v>
      </c>
      <c r="D4262" s="274" t="s">
        <v>51</v>
      </c>
      <c r="E4262" s="274" t="s">
        <v>4153</v>
      </c>
      <c r="F4262" s="404" t="s">
        <v>348</v>
      </c>
      <c r="G4262" s="404"/>
      <c r="H4262" s="295" t="s">
        <v>44</v>
      </c>
      <c r="I4262" s="298">
        <v>1</v>
      </c>
      <c r="J4262" s="298">
        <v>0</v>
      </c>
      <c r="K4262" s="297">
        <v>170.11</v>
      </c>
      <c r="L4262" s="297">
        <v>170.11</v>
      </c>
      <c r="O4262" s="40"/>
      <c r="P4262" s="40"/>
      <c r="Q4262" s="40"/>
      <c r="R4262" s="40"/>
      <c r="S4262" s="40"/>
      <c r="T4262" s="40"/>
      <c r="U4262" s="40"/>
      <c r="V4262" s="40"/>
      <c r="W4262" s="40"/>
      <c r="X4262" s="40"/>
      <c r="Y4262" s="40"/>
    </row>
    <row r="4263" spans="1:25" ht="15" customHeight="1" x14ac:dyDescent="0.2">
      <c r="A4263" s="40"/>
      <c r="B4263" s="274" t="s">
        <v>347</v>
      </c>
      <c r="C4263" s="296" t="s">
        <v>2615</v>
      </c>
      <c r="D4263" s="274" t="s">
        <v>51</v>
      </c>
      <c r="E4263" s="274" t="s">
        <v>1863</v>
      </c>
      <c r="F4263" s="404" t="s">
        <v>586</v>
      </c>
      <c r="G4263" s="404"/>
      <c r="H4263" s="295" t="s">
        <v>325</v>
      </c>
      <c r="I4263" s="298">
        <v>4.9489999999999998</v>
      </c>
      <c r="J4263" s="298">
        <v>0</v>
      </c>
      <c r="K4263" s="297">
        <v>19.468454999999999</v>
      </c>
      <c r="L4263" s="297">
        <v>96.34</v>
      </c>
      <c r="O4263" s="40"/>
      <c r="P4263" s="40"/>
      <c r="Q4263" s="40"/>
      <c r="R4263" s="40"/>
      <c r="S4263" s="40"/>
      <c r="T4263" s="40"/>
      <c r="U4263" s="40"/>
      <c r="V4263" s="40"/>
      <c r="W4263" s="40"/>
      <c r="X4263" s="40"/>
      <c r="Y4263" s="40"/>
    </row>
    <row r="4264" spans="1:25" ht="15" customHeight="1" x14ac:dyDescent="0.2">
      <c r="A4264" s="40"/>
      <c r="B4264" s="275"/>
      <c r="C4264" s="275"/>
      <c r="D4264" s="275"/>
      <c r="E4264" s="275"/>
      <c r="F4264" s="275"/>
      <c r="G4264" s="275" t="s">
        <v>331</v>
      </c>
      <c r="H4264" s="302">
        <v>178.36</v>
      </c>
      <c r="I4264" s="275" t="s">
        <v>332</v>
      </c>
      <c r="J4264" s="302">
        <v>0</v>
      </c>
      <c r="K4264" s="275" t="s">
        <v>333</v>
      </c>
      <c r="L4264" s="302">
        <v>178.36</v>
      </c>
      <c r="O4264" s="40"/>
      <c r="P4264" s="40"/>
      <c r="Q4264" s="40"/>
      <c r="R4264" s="40"/>
      <c r="S4264" s="40"/>
      <c r="T4264" s="40"/>
      <c r="U4264" s="40"/>
      <c r="V4264" s="40"/>
      <c r="W4264" s="40"/>
      <c r="X4264" s="40"/>
      <c r="Y4264" s="40"/>
    </row>
    <row r="4265" spans="1:25" ht="15" customHeight="1" thickBot="1" x14ac:dyDescent="0.25">
      <c r="A4265" s="40"/>
      <c r="B4265" s="275"/>
      <c r="C4265" s="275"/>
      <c r="D4265" s="275"/>
      <c r="E4265" s="275"/>
      <c r="F4265" s="275"/>
      <c r="G4265" s="275" t="s">
        <v>334</v>
      </c>
      <c r="H4265" s="302">
        <v>269.37</v>
      </c>
      <c r="I4265" s="409"/>
      <c r="J4265" s="409" t="s">
        <v>335</v>
      </c>
      <c r="K4265" s="275"/>
      <c r="L4265" s="302">
        <v>1563.84</v>
      </c>
      <c r="O4265" s="40"/>
      <c r="P4265" s="40"/>
      <c r="Q4265" s="40"/>
      <c r="R4265" s="40"/>
      <c r="S4265" s="40"/>
      <c r="T4265" s="40"/>
      <c r="U4265" s="40"/>
      <c r="V4265" s="40"/>
      <c r="W4265" s="40"/>
      <c r="X4265" s="40"/>
      <c r="Y4265" s="40"/>
    </row>
    <row r="4266" spans="1:25" ht="15" customHeight="1" thickTop="1" x14ac:dyDescent="0.2">
      <c r="A4266" s="40"/>
      <c r="B4266" s="289"/>
      <c r="C4266" s="289"/>
      <c r="D4266" s="289"/>
      <c r="E4266" s="289"/>
      <c r="F4266" s="289"/>
      <c r="G4266" s="289"/>
      <c r="H4266" s="289"/>
      <c r="I4266" s="289"/>
      <c r="J4266" s="289"/>
      <c r="K4266" s="289"/>
      <c r="L4266" s="289"/>
      <c r="O4266" s="40"/>
      <c r="P4266" s="40"/>
      <c r="Q4266" s="40"/>
      <c r="R4266" s="40"/>
      <c r="S4266" s="40"/>
      <c r="T4266" s="40"/>
      <c r="U4266" s="40"/>
      <c r="V4266" s="40"/>
      <c r="W4266" s="40"/>
      <c r="X4266" s="40"/>
      <c r="Y4266" s="40"/>
    </row>
    <row r="4267" spans="1:25" ht="15" customHeight="1" x14ac:dyDescent="0.2">
      <c r="A4267" s="40"/>
      <c r="B4267" s="276" t="s">
        <v>1946</v>
      </c>
      <c r="C4267" s="277" t="s">
        <v>28</v>
      </c>
      <c r="D4267" s="276" t="s">
        <v>29</v>
      </c>
      <c r="E4267" s="276" t="s">
        <v>30</v>
      </c>
      <c r="F4267" s="405" t="s">
        <v>318</v>
      </c>
      <c r="G4267" s="405"/>
      <c r="H4267" s="284" t="s">
        <v>31</v>
      </c>
      <c r="I4267" s="277" t="s">
        <v>32</v>
      </c>
      <c r="J4267" s="277" t="s">
        <v>2407</v>
      </c>
      <c r="K4267" s="277" t="s">
        <v>33</v>
      </c>
      <c r="L4267" s="277" t="s">
        <v>35</v>
      </c>
      <c r="O4267" s="40"/>
      <c r="P4267" s="40"/>
      <c r="Q4267" s="40"/>
      <c r="R4267" s="40"/>
      <c r="S4267" s="40"/>
      <c r="T4267" s="40"/>
      <c r="U4267" s="40"/>
      <c r="V4267" s="40"/>
      <c r="W4267" s="40"/>
      <c r="X4267" s="40"/>
      <c r="Y4267" s="40"/>
    </row>
    <row r="4268" spans="1:25" ht="15" customHeight="1" x14ac:dyDescent="0.2">
      <c r="A4268" s="40"/>
      <c r="B4268" s="273" t="s">
        <v>319</v>
      </c>
      <c r="C4268" s="286" t="s">
        <v>280</v>
      </c>
      <c r="D4268" s="273" t="s">
        <v>40</v>
      </c>
      <c r="E4268" s="273" t="s">
        <v>4154</v>
      </c>
      <c r="F4268" s="403" t="s">
        <v>338</v>
      </c>
      <c r="G4268" s="403"/>
      <c r="H4268" s="285" t="s">
        <v>44</v>
      </c>
      <c r="I4268" s="288">
        <v>1</v>
      </c>
      <c r="J4268" s="287"/>
      <c r="K4268" s="287">
        <v>106.75</v>
      </c>
      <c r="L4268" s="287">
        <v>106.75</v>
      </c>
      <c r="O4268" s="40"/>
      <c r="P4268" s="40"/>
      <c r="Q4268" s="40"/>
      <c r="R4268" s="40"/>
      <c r="S4268" s="40"/>
      <c r="T4268" s="40"/>
      <c r="U4268" s="40"/>
      <c r="V4268" s="40"/>
      <c r="W4268" s="40"/>
      <c r="X4268" s="40"/>
      <c r="Y4268" s="40"/>
    </row>
    <row r="4269" spans="1:25" ht="15" customHeight="1" x14ac:dyDescent="0.2">
      <c r="A4269" s="40"/>
      <c r="B4269" s="278" t="s">
        <v>321</v>
      </c>
      <c r="C4269" s="291" t="s">
        <v>395</v>
      </c>
      <c r="D4269" s="278" t="s">
        <v>40</v>
      </c>
      <c r="E4269" s="278" t="s">
        <v>396</v>
      </c>
      <c r="F4269" s="407" t="s">
        <v>324</v>
      </c>
      <c r="G4269" s="407"/>
      <c r="H4269" s="290" t="s">
        <v>325</v>
      </c>
      <c r="I4269" s="294">
        <v>0.1801875</v>
      </c>
      <c r="J4269" s="294">
        <v>0</v>
      </c>
      <c r="K4269" s="292">
        <v>24.84</v>
      </c>
      <c r="L4269" s="292">
        <v>4.47</v>
      </c>
      <c r="O4269" s="40"/>
      <c r="P4269" s="40"/>
      <c r="Q4269" s="40"/>
      <c r="R4269" s="40"/>
      <c r="S4269" s="40"/>
      <c r="T4269" s="40"/>
      <c r="U4269" s="40"/>
      <c r="V4269" s="40"/>
      <c r="W4269" s="40"/>
      <c r="X4269" s="40"/>
      <c r="Y4269" s="40"/>
    </row>
    <row r="4270" spans="1:25" ht="15" customHeight="1" x14ac:dyDescent="0.2">
      <c r="A4270" s="40"/>
      <c r="B4270" s="278" t="s">
        <v>321</v>
      </c>
      <c r="C4270" s="291" t="s">
        <v>397</v>
      </c>
      <c r="D4270" s="278" t="s">
        <v>40</v>
      </c>
      <c r="E4270" s="278" t="s">
        <v>398</v>
      </c>
      <c r="F4270" s="407" t="s">
        <v>324</v>
      </c>
      <c r="G4270" s="407"/>
      <c r="H4270" s="290" t="s">
        <v>325</v>
      </c>
      <c r="I4270" s="294">
        <v>0.5766</v>
      </c>
      <c r="J4270" s="294">
        <v>0</v>
      </c>
      <c r="K4270" s="292">
        <v>29.9</v>
      </c>
      <c r="L4270" s="292">
        <v>17.239999999999998</v>
      </c>
      <c r="O4270" s="40"/>
      <c r="P4270" s="40"/>
      <c r="Q4270" s="40"/>
      <c r="R4270" s="40"/>
      <c r="S4270" s="40"/>
      <c r="T4270" s="40"/>
      <c r="U4270" s="40"/>
      <c r="V4270" s="40"/>
      <c r="W4270" s="40"/>
      <c r="X4270" s="40"/>
      <c r="Y4270" s="40"/>
    </row>
    <row r="4271" spans="1:25" ht="15" customHeight="1" x14ac:dyDescent="0.2">
      <c r="A4271" s="40"/>
      <c r="B4271" s="274" t="s">
        <v>347</v>
      </c>
      <c r="C4271" s="296" t="s">
        <v>885</v>
      </c>
      <c r="D4271" s="274" t="s">
        <v>40</v>
      </c>
      <c r="E4271" s="274" t="s">
        <v>886</v>
      </c>
      <c r="F4271" s="404" t="s">
        <v>348</v>
      </c>
      <c r="G4271" s="404"/>
      <c r="H4271" s="295" t="s">
        <v>44</v>
      </c>
      <c r="I4271" s="298">
        <v>1</v>
      </c>
      <c r="J4271" s="298">
        <v>0</v>
      </c>
      <c r="K4271" s="297">
        <v>4.25</v>
      </c>
      <c r="L4271" s="297">
        <v>4.25</v>
      </c>
      <c r="O4271" s="40"/>
      <c r="P4271" s="40"/>
      <c r="Q4271" s="40"/>
      <c r="R4271" s="40"/>
      <c r="S4271" s="40"/>
      <c r="T4271" s="40"/>
      <c r="U4271" s="40"/>
      <c r="V4271" s="40"/>
      <c r="W4271" s="40"/>
      <c r="X4271" s="40"/>
      <c r="Y4271" s="40"/>
    </row>
    <row r="4272" spans="1:25" ht="15" customHeight="1" x14ac:dyDescent="0.2">
      <c r="A4272" s="40"/>
      <c r="B4272" s="274" t="s">
        <v>347</v>
      </c>
      <c r="C4272" s="296" t="s">
        <v>887</v>
      </c>
      <c r="D4272" s="274" t="s">
        <v>40</v>
      </c>
      <c r="E4272" s="274" t="s">
        <v>888</v>
      </c>
      <c r="F4272" s="404" t="s">
        <v>348</v>
      </c>
      <c r="G4272" s="404"/>
      <c r="H4272" s="295" t="s">
        <v>44</v>
      </c>
      <c r="I4272" s="298">
        <v>1</v>
      </c>
      <c r="J4272" s="298">
        <v>0</v>
      </c>
      <c r="K4272" s="297">
        <v>80.790000000000006</v>
      </c>
      <c r="L4272" s="297">
        <v>80.790000000000006</v>
      </c>
      <c r="O4272" s="40"/>
      <c r="P4272" s="40"/>
      <c r="Q4272" s="40"/>
      <c r="R4272" s="40"/>
      <c r="S4272" s="40"/>
      <c r="T4272" s="40"/>
      <c r="U4272" s="40"/>
      <c r="V4272" s="40"/>
      <c r="W4272" s="40"/>
      <c r="X4272" s="40"/>
      <c r="Y4272" s="40"/>
    </row>
    <row r="4273" spans="1:25" ht="15" customHeight="1" x14ac:dyDescent="0.2">
      <c r="A4273" s="40"/>
      <c r="B4273" s="275"/>
      <c r="C4273" s="275"/>
      <c r="D4273" s="275"/>
      <c r="E4273" s="275"/>
      <c r="F4273" s="275"/>
      <c r="G4273" s="275" t="s">
        <v>331</v>
      </c>
      <c r="H4273" s="302">
        <v>17.29</v>
      </c>
      <c r="I4273" s="275" t="s">
        <v>332</v>
      </c>
      <c r="J4273" s="302">
        <v>0</v>
      </c>
      <c r="K4273" s="275" t="s">
        <v>333</v>
      </c>
      <c r="L4273" s="302">
        <v>17.29</v>
      </c>
      <c r="O4273" s="40"/>
      <c r="P4273" s="40"/>
      <c r="Q4273" s="40"/>
      <c r="R4273" s="40"/>
      <c r="S4273" s="40"/>
      <c r="T4273" s="40"/>
      <c r="U4273" s="40"/>
      <c r="V4273" s="40"/>
      <c r="W4273" s="40"/>
      <c r="X4273" s="40"/>
      <c r="Y4273" s="40"/>
    </row>
    <row r="4274" spans="1:25" ht="15" customHeight="1" thickBot="1" x14ac:dyDescent="0.25">
      <c r="A4274" s="40"/>
      <c r="B4274" s="275"/>
      <c r="C4274" s="275"/>
      <c r="D4274" s="275"/>
      <c r="E4274" s="275"/>
      <c r="F4274" s="275"/>
      <c r="G4274" s="275" t="s">
        <v>334</v>
      </c>
      <c r="H4274" s="302">
        <v>22.21</v>
      </c>
      <c r="I4274" s="409"/>
      <c r="J4274" s="409" t="s">
        <v>335</v>
      </c>
      <c r="K4274" s="275"/>
      <c r="L4274" s="302">
        <v>128.96</v>
      </c>
      <c r="O4274" s="40"/>
      <c r="P4274" s="40"/>
      <c r="Q4274" s="40"/>
      <c r="R4274" s="40"/>
      <c r="S4274" s="40"/>
      <c r="T4274" s="40"/>
      <c r="U4274" s="40"/>
      <c r="V4274" s="40"/>
      <c r="W4274" s="40"/>
      <c r="X4274" s="40"/>
      <c r="Y4274" s="40"/>
    </row>
    <row r="4275" spans="1:25" ht="15" customHeight="1" thickTop="1" x14ac:dyDescent="0.2">
      <c r="A4275" s="40"/>
      <c r="B4275" s="289"/>
      <c r="C4275" s="289"/>
      <c r="D4275" s="289"/>
      <c r="E4275" s="289"/>
      <c r="F4275" s="289"/>
      <c r="G4275" s="289"/>
      <c r="H4275" s="289"/>
      <c r="I4275" s="289"/>
      <c r="J4275" s="289"/>
      <c r="K4275" s="289"/>
      <c r="L4275" s="289"/>
      <c r="O4275" s="40"/>
      <c r="P4275" s="40"/>
      <c r="Q4275" s="40"/>
      <c r="R4275" s="40"/>
      <c r="S4275" s="40"/>
      <c r="T4275" s="40"/>
      <c r="U4275" s="40"/>
      <c r="V4275" s="40"/>
      <c r="W4275" s="40"/>
      <c r="X4275" s="40"/>
      <c r="Y4275" s="40"/>
    </row>
    <row r="4276" spans="1:25" ht="15" customHeight="1" x14ac:dyDescent="0.2">
      <c r="A4276" s="40"/>
      <c r="B4276" s="276" t="s">
        <v>1947</v>
      </c>
      <c r="C4276" s="277" t="s">
        <v>28</v>
      </c>
      <c r="D4276" s="276" t="s">
        <v>29</v>
      </c>
      <c r="E4276" s="276" t="s">
        <v>30</v>
      </c>
      <c r="F4276" s="405" t="s">
        <v>318</v>
      </c>
      <c r="G4276" s="405"/>
      <c r="H4276" s="284" t="s">
        <v>31</v>
      </c>
      <c r="I4276" s="277" t="s">
        <v>32</v>
      </c>
      <c r="J4276" s="277" t="s">
        <v>2407</v>
      </c>
      <c r="K4276" s="277" t="s">
        <v>33</v>
      </c>
      <c r="L4276" s="277" t="s">
        <v>35</v>
      </c>
      <c r="O4276" s="40"/>
      <c r="P4276" s="40"/>
      <c r="Q4276" s="40"/>
      <c r="R4276" s="40"/>
      <c r="S4276" s="40"/>
      <c r="T4276" s="40"/>
      <c r="U4276" s="40"/>
      <c r="V4276" s="40"/>
      <c r="W4276" s="40"/>
      <c r="X4276" s="40"/>
      <c r="Y4276" s="40"/>
    </row>
    <row r="4277" spans="1:25" ht="15" customHeight="1" x14ac:dyDescent="0.2">
      <c r="A4277" s="40"/>
      <c r="B4277" s="273" t="s">
        <v>319</v>
      </c>
      <c r="C4277" s="286" t="s">
        <v>1641</v>
      </c>
      <c r="D4277" s="273" t="s">
        <v>196</v>
      </c>
      <c r="E4277" s="273" t="s">
        <v>4155</v>
      </c>
      <c r="F4277" s="403">
        <v>41.31</v>
      </c>
      <c r="G4277" s="403"/>
      <c r="H4277" s="285" t="s">
        <v>44</v>
      </c>
      <c r="I4277" s="288">
        <v>1</v>
      </c>
      <c r="J4277" s="287"/>
      <c r="K4277" s="287">
        <v>333.11</v>
      </c>
      <c r="L4277" s="287">
        <v>333.11</v>
      </c>
      <c r="O4277" s="40"/>
      <c r="P4277" s="40"/>
      <c r="Q4277" s="40"/>
      <c r="R4277" s="40"/>
      <c r="S4277" s="40"/>
      <c r="T4277" s="40"/>
      <c r="U4277" s="40"/>
      <c r="V4277" s="40"/>
      <c r="W4277" s="40"/>
      <c r="X4277" s="40"/>
      <c r="Y4277" s="40"/>
    </row>
    <row r="4278" spans="1:25" ht="15" customHeight="1" x14ac:dyDescent="0.2">
      <c r="A4278" s="40"/>
      <c r="B4278" s="274" t="s">
        <v>347</v>
      </c>
      <c r="C4278" s="296" t="s">
        <v>1803</v>
      </c>
      <c r="D4278" s="274" t="s">
        <v>196</v>
      </c>
      <c r="E4278" s="274" t="s">
        <v>4156</v>
      </c>
      <c r="F4278" s="404" t="s">
        <v>348</v>
      </c>
      <c r="G4278" s="404"/>
      <c r="H4278" s="295" t="s">
        <v>44</v>
      </c>
      <c r="I4278" s="298">
        <v>1</v>
      </c>
      <c r="J4278" s="298">
        <v>0</v>
      </c>
      <c r="K4278" s="297">
        <v>311.75</v>
      </c>
      <c r="L4278" s="297">
        <v>311.75</v>
      </c>
      <c r="O4278" s="40"/>
      <c r="P4278" s="40"/>
      <c r="Q4278" s="40"/>
      <c r="R4278" s="40"/>
      <c r="S4278" s="40"/>
      <c r="T4278" s="40"/>
      <c r="U4278" s="40"/>
      <c r="V4278" s="40"/>
      <c r="W4278" s="40"/>
      <c r="X4278" s="40"/>
      <c r="Y4278" s="40"/>
    </row>
    <row r="4279" spans="1:25" ht="15" customHeight="1" x14ac:dyDescent="0.2">
      <c r="A4279" s="40"/>
      <c r="B4279" s="274" t="s">
        <v>347</v>
      </c>
      <c r="C4279" s="296" t="s">
        <v>1705</v>
      </c>
      <c r="D4279" s="274" t="s">
        <v>196</v>
      </c>
      <c r="E4279" s="274" t="s">
        <v>3570</v>
      </c>
      <c r="F4279" s="404" t="s">
        <v>586</v>
      </c>
      <c r="G4279" s="404"/>
      <c r="H4279" s="295" t="s">
        <v>325</v>
      </c>
      <c r="I4279" s="298">
        <v>0.4</v>
      </c>
      <c r="J4279" s="298">
        <v>0</v>
      </c>
      <c r="K4279" s="297">
        <v>21.43</v>
      </c>
      <c r="L4279" s="297">
        <v>8.57</v>
      </c>
      <c r="O4279" s="40"/>
      <c r="P4279" s="40"/>
      <c r="Q4279" s="40"/>
      <c r="R4279" s="40"/>
      <c r="S4279" s="40"/>
      <c r="T4279" s="40"/>
      <c r="U4279" s="40"/>
      <c r="V4279" s="40"/>
      <c r="W4279" s="40"/>
      <c r="X4279" s="40"/>
      <c r="Y4279" s="40"/>
    </row>
    <row r="4280" spans="1:25" ht="15" customHeight="1" x14ac:dyDescent="0.2">
      <c r="A4280" s="40"/>
      <c r="B4280" s="274" t="s">
        <v>347</v>
      </c>
      <c r="C4280" s="296" t="s">
        <v>1704</v>
      </c>
      <c r="D4280" s="274" t="s">
        <v>196</v>
      </c>
      <c r="E4280" s="274" t="s">
        <v>3571</v>
      </c>
      <c r="F4280" s="404" t="s">
        <v>586</v>
      </c>
      <c r="G4280" s="404"/>
      <c r="H4280" s="295" t="s">
        <v>325</v>
      </c>
      <c r="I4280" s="298">
        <v>0.4</v>
      </c>
      <c r="J4280" s="298">
        <v>0</v>
      </c>
      <c r="K4280" s="297">
        <v>31.24</v>
      </c>
      <c r="L4280" s="297">
        <v>12.49</v>
      </c>
      <c r="O4280" s="40"/>
      <c r="P4280" s="40"/>
      <c r="Q4280" s="40"/>
      <c r="R4280" s="40"/>
      <c r="S4280" s="40"/>
      <c r="T4280" s="40"/>
      <c r="U4280" s="40"/>
      <c r="V4280" s="40"/>
      <c r="W4280" s="40"/>
      <c r="X4280" s="40"/>
      <c r="Y4280" s="40"/>
    </row>
    <row r="4281" spans="1:25" ht="15" customHeight="1" x14ac:dyDescent="0.2">
      <c r="A4281" s="40"/>
      <c r="B4281" s="274" t="s">
        <v>347</v>
      </c>
      <c r="C4281" s="296" t="s">
        <v>1802</v>
      </c>
      <c r="D4281" s="274" t="s">
        <v>196</v>
      </c>
      <c r="E4281" s="274" t="s">
        <v>4157</v>
      </c>
      <c r="F4281" s="404" t="s">
        <v>348</v>
      </c>
      <c r="G4281" s="404"/>
      <c r="H4281" s="295" t="s">
        <v>44</v>
      </c>
      <c r="I4281" s="298">
        <v>0.01</v>
      </c>
      <c r="J4281" s="298">
        <v>0</v>
      </c>
      <c r="K4281" s="297">
        <v>30.67</v>
      </c>
      <c r="L4281" s="297">
        <v>0.3</v>
      </c>
      <c r="O4281" s="40"/>
      <c r="P4281" s="40"/>
      <c r="Q4281" s="40"/>
      <c r="R4281" s="40"/>
      <c r="S4281" s="40"/>
      <c r="T4281" s="40"/>
      <c r="U4281" s="40"/>
      <c r="V4281" s="40"/>
      <c r="W4281" s="40"/>
      <c r="X4281" s="40"/>
      <c r="Y4281" s="40"/>
    </row>
    <row r="4282" spans="1:25" ht="15" customHeight="1" x14ac:dyDescent="0.2">
      <c r="A4282" s="40"/>
      <c r="B4282" s="275"/>
      <c r="C4282" s="275"/>
      <c r="D4282" s="275"/>
      <c r="E4282" s="275"/>
      <c r="F4282" s="275"/>
      <c r="G4282" s="275" t="s">
        <v>331</v>
      </c>
      <c r="H4282" s="302">
        <v>21.06</v>
      </c>
      <c r="I4282" s="275" t="s">
        <v>332</v>
      </c>
      <c r="J4282" s="302">
        <v>0</v>
      </c>
      <c r="K4282" s="275" t="s">
        <v>333</v>
      </c>
      <c r="L4282" s="302">
        <v>21.06</v>
      </c>
      <c r="O4282" s="40"/>
      <c r="P4282" s="40"/>
      <c r="Q4282" s="40"/>
      <c r="R4282" s="40"/>
      <c r="S4282" s="40"/>
      <c r="T4282" s="40"/>
      <c r="U4282" s="40"/>
      <c r="V4282" s="40"/>
      <c r="W4282" s="40"/>
      <c r="X4282" s="40"/>
      <c r="Y4282" s="40"/>
    </row>
    <row r="4283" spans="1:25" ht="15" customHeight="1" thickBot="1" x14ac:dyDescent="0.25">
      <c r="A4283" s="40"/>
      <c r="B4283" s="275"/>
      <c r="C4283" s="275"/>
      <c r="D4283" s="275"/>
      <c r="E4283" s="275"/>
      <c r="F4283" s="275"/>
      <c r="G4283" s="275" t="s">
        <v>334</v>
      </c>
      <c r="H4283" s="302">
        <v>69.319999999999993</v>
      </c>
      <c r="I4283" s="409"/>
      <c r="J4283" s="409" t="s">
        <v>335</v>
      </c>
      <c r="K4283" s="275"/>
      <c r="L4283" s="302">
        <v>402.43</v>
      </c>
      <c r="O4283" s="40"/>
      <c r="P4283" s="40"/>
      <c r="Q4283" s="40"/>
      <c r="R4283" s="40"/>
      <c r="S4283" s="40"/>
      <c r="T4283" s="40"/>
      <c r="U4283" s="40"/>
      <c r="V4283" s="40"/>
      <c r="W4283" s="40"/>
      <c r="X4283" s="40"/>
      <c r="Y4283" s="40"/>
    </row>
    <row r="4284" spans="1:25" ht="15" customHeight="1" thickTop="1" x14ac:dyDescent="0.2">
      <c r="A4284" s="40"/>
      <c r="B4284" s="289"/>
      <c r="C4284" s="289"/>
      <c r="D4284" s="289"/>
      <c r="E4284" s="289"/>
      <c r="F4284" s="289"/>
      <c r="G4284" s="289"/>
      <c r="H4284" s="289"/>
      <c r="I4284" s="289"/>
      <c r="J4284" s="289"/>
      <c r="K4284" s="289"/>
      <c r="L4284" s="289"/>
      <c r="O4284" s="40"/>
      <c r="P4284" s="40"/>
      <c r="Q4284" s="40"/>
      <c r="R4284" s="40"/>
      <c r="S4284" s="40"/>
      <c r="T4284" s="40"/>
      <c r="U4284" s="40"/>
      <c r="V4284" s="40"/>
      <c r="W4284" s="40"/>
      <c r="X4284" s="40"/>
      <c r="Y4284" s="40"/>
    </row>
    <row r="4285" spans="1:25" ht="15" customHeight="1" x14ac:dyDescent="0.2">
      <c r="A4285" s="40"/>
      <c r="B4285" s="276" t="s">
        <v>1948</v>
      </c>
      <c r="C4285" s="277" t="s">
        <v>28</v>
      </c>
      <c r="D4285" s="276" t="s">
        <v>29</v>
      </c>
      <c r="E4285" s="276" t="s">
        <v>30</v>
      </c>
      <c r="F4285" s="405" t="s">
        <v>318</v>
      </c>
      <c r="G4285" s="405"/>
      <c r="H4285" s="284" t="s">
        <v>31</v>
      </c>
      <c r="I4285" s="277" t="s">
        <v>32</v>
      </c>
      <c r="J4285" s="277" t="s">
        <v>2407</v>
      </c>
      <c r="K4285" s="277" t="s">
        <v>33</v>
      </c>
      <c r="L4285" s="277" t="s">
        <v>35</v>
      </c>
      <c r="O4285" s="40"/>
      <c r="P4285" s="40"/>
      <c r="Q4285" s="40"/>
      <c r="R4285" s="40"/>
      <c r="S4285" s="40"/>
      <c r="T4285" s="40"/>
      <c r="U4285" s="40"/>
      <c r="V4285" s="40"/>
      <c r="W4285" s="40"/>
      <c r="X4285" s="40"/>
      <c r="Y4285" s="40"/>
    </row>
    <row r="4286" spans="1:25" ht="15" customHeight="1" x14ac:dyDescent="0.2">
      <c r="A4286" s="40"/>
      <c r="B4286" s="273" t="s">
        <v>319</v>
      </c>
      <c r="C4286" s="286" t="s">
        <v>2113</v>
      </c>
      <c r="D4286" s="273" t="s">
        <v>51</v>
      </c>
      <c r="E4286" s="273" t="s">
        <v>2114</v>
      </c>
      <c r="F4286" s="403" t="s">
        <v>1804</v>
      </c>
      <c r="G4286" s="403"/>
      <c r="H4286" s="285" t="s">
        <v>44</v>
      </c>
      <c r="I4286" s="288">
        <v>1</v>
      </c>
      <c r="J4286" s="287"/>
      <c r="K4286" s="287">
        <v>60.07</v>
      </c>
      <c r="L4286" s="287">
        <v>60.07</v>
      </c>
      <c r="O4286" s="40"/>
      <c r="P4286" s="40"/>
      <c r="Q4286" s="40"/>
      <c r="R4286" s="40"/>
      <c r="S4286" s="40"/>
      <c r="T4286" s="40"/>
      <c r="U4286" s="40"/>
      <c r="V4286" s="40"/>
      <c r="W4286" s="40"/>
      <c r="X4286" s="40"/>
      <c r="Y4286" s="40"/>
    </row>
    <row r="4287" spans="1:25" ht="15" customHeight="1" x14ac:dyDescent="0.2">
      <c r="A4287" s="40"/>
      <c r="B4287" s="274" t="s">
        <v>347</v>
      </c>
      <c r="C4287" s="296" t="s">
        <v>2616</v>
      </c>
      <c r="D4287" s="274" t="s">
        <v>51</v>
      </c>
      <c r="E4287" s="274" t="s">
        <v>2617</v>
      </c>
      <c r="F4287" s="404" t="s">
        <v>586</v>
      </c>
      <c r="G4287" s="404"/>
      <c r="H4287" s="295" t="s">
        <v>325</v>
      </c>
      <c r="I4287" s="298">
        <v>1.012</v>
      </c>
      <c r="J4287" s="298">
        <v>0</v>
      </c>
      <c r="K4287" s="297">
        <v>16.574783</v>
      </c>
      <c r="L4287" s="297">
        <v>16.77</v>
      </c>
      <c r="O4287" s="40"/>
      <c r="P4287" s="40"/>
      <c r="Q4287" s="40"/>
      <c r="R4287" s="40"/>
      <c r="S4287" s="40"/>
      <c r="T4287" s="40"/>
      <c r="U4287" s="40"/>
      <c r="V4287" s="40"/>
      <c r="W4287" s="40"/>
      <c r="X4287" s="40"/>
      <c r="Y4287" s="40"/>
    </row>
    <row r="4288" spans="1:25" ht="15" customHeight="1" x14ac:dyDescent="0.2">
      <c r="A4288" s="40"/>
      <c r="B4288" s="274" t="s">
        <v>347</v>
      </c>
      <c r="C4288" s="296" t="s">
        <v>2029</v>
      </c>
      <c r="D4288" s="274" t="s">
        <v>51</v>
      </c>
      <c r="E4288" s="274" t="s">
        <v>2030</v>
      </c>
      <c r="F4288" s="404" t="s">
        <v>348</v>
      </c>
      <c r="G4288" s="404"/>
      <c r="H4288" s="295" t="s">
        <v>55</v>
      </c>
      <c r="I4288" s="298">
        <v>0.1</v>
      </c>
      <c r="J4288" s="298">
        <v>0</v>
      </c>
      <c r="K4288" s="297">
        <v>1.03</v>
      </c>
      <c r="L4288" s="297">
        <v>0.1</v>
      </c>
      <c r="O4288" s="40"/>
      <c r="P4288" s="40"/>
      <c r="Q4288" s="40"/>
      <c r="R4288" s="40"/>
      <c r="S4288" s="40"/>
      <c r="T4288" s="40"/>
      <c r="U4288" s="40"/>
      <c r="V4288" s="40"/>
      <c r="W4288" s="40"/>
      <c r="X4288" s="40"/>
      <c r="Y4288" s="40"/>
    </row>
    <row r="4289" spans="1:25" ht="15" customHeight="1" x14ac:dyDescent="0.2">
      <c r="A4289" s="40"/>
      <c r="B4289" s="274" t="s">
        <v>347</v>
      </c>
      <c r="C4289" s="296" t="s">
        <v>2189</v>
      </c>
      <c r="D4289" s="274" t="s">
        <v>51</v>
      </c>
      <c r="E4289" s="274" t="s">
        <v>4158</v>
      </c>
      <c r="F4289" s="404" t="s">
        <v>348</v>
      </c>
      <c r="G4289" s="404"/>
      <c r="H4289" s="295" t="s">
        <v>44</v>
      </c>
      <c r="I4289" s="298">
        <v>1</v>
      </c>
      <c r="J4289" s="298">
        <v>0</v>
      </c>
      <c r="K4289" s="297">
        <v>23.5</v>
      </c>
      <c r="L4289" s="297">
        <v>23.5</v>
      </c>
      <c r="O4289" s="40"/>
      <c r="P4289" s="40"/>
      <c r="Q4289" s="40"/>
      <c r="R4289" s="40"/>
      <c r="S4289" s="40"/>
      <c r="T4289" s="40"/>
      <c r="U4289" s="40"/>
      <c r="V4289" s="40"/>
      <c r="W4289" s="40"/>
      <c r="X4289" s="40"/>
      <c r="Y4289" s="40"/>
    </row>
    <row r="4290" spans="1:25" ht="15" customHeight="1" x14ac:dyDescent="0.2">
      <c r="A4290" s="40"/>
      <c r="B4290" s="274" t="s">
        <v>347</v>
      </c>
      <c r="C4290" s="296" t="s">
        <v>2615</v>
      </c>
      <c r="D4290" s="274" t="s">
        <v>51</v>
      </c>
      <c r="E4290" s="274" t="s">
        <v>1863</v>
      </c>
      <c r="F4290" s="404" t="s">
        <v>586</v>
      </c>
      <c r="G4290" s="404"/>
      <c r="H4290" s="295" t="s">
        <v>325</v>
      </c>
      <c r="I4290" s="298">
        <v>1.012</v>
      </c>
      <c r="J4290" s="298">
        <v>0</v>
      </c>
      <c r="K4290" s="297">
        <v>19.468454999999999</v>
      </c>
      <c r="L4290" s="297">
        <v>19.7</v>
      </c>
      <c r="O4290" s="40"/>
      <c r="P4290" s="40"/>
      <c r="Q4290" s="40"/>
      <c r="R4290" s="40"/>
      <c r="S4290" s="40"/>
      <c r="T4290" s="40"/>
      <c r="U4290" s="40"/>
      <c r="V4290" s="40"/>
      <c r="W4290" s="40"/>
      <c r="X4290" s="40"/>
      <c r="Y4290" s="40"/>
    </row>
    <row r="4291" spans="1:25" ht="15" customHeight="1" x14ac:dyDescent="0.2">
      <c r="A4291" s="40"/>
      <c r="B4291" s="275"/>
      <c r="C4291" s="275"/>
      <c r="D4291" s="275"/>
      <c r="E4291" s="275"/>
      <c r="F4291" s="275"/>
      <c r="G4291" s="275" t="s">
        <v>331</v>
      </c>
      <c r="H4291" s="302">
        <v>36.47</v>
      </c>
      <c r="I4291" s="275" t="s">
        <v>332</v>
      </c>
      <c r="J4291" s="302">
        <v>0</v>
      </c>
      <c r="K4291" s="275" t="s">
        <v>333</v>
      </c>
      <c r="L4291" s="302">
        <v>36.47</v>
      </c>
      <c r="O4291" s="40"/>
      <c r="P4291" s="40"/>
      <c r="Q4291" s="40"/>
      <c r="R4291" s="40"/>
      <c r="S4291" s="40"/>
      <c r="T4291" s="40"/>
      <c r="U4291" s="40"/>
      <c r="V4291" s="40"/>
      <c r="W4291" s="40"/>
      <c r="X4291" s="40"/>
      <c r="Y4291" s="40"/>
    </row>
    <row r="4292" spans="1:25" ht="15" customHeight="1" thickBot="1" x14ac:dyDescent="0.25">
      <c r="A4292" s="40"/>
      <c r="B4292" s="275"/>
      <c r="C4292" s="275"/>
      <c r="D4292" s="275"/>
      <c r="E4292" s="275"/>
      <c r="F4292" s="275"/>
      <c r="G4292" s="275" t="s">
        <v>334</v>
      </c>
      <c r="H4292" s="302">
        <v>12.5</v>
      </c>
      <c r="I4292" s="409"/>
      <c r="J4292" s="409" t="s">
        <v>335</v>
      </c>
      <c r="K4292" s="275"/>
      <c r="L4292" s="302">
        <v>72.569999999999993</v>
      </c>
      <c r="O4292" s="40"/>
      <c r="P4292" s="40"/>
      <c r="Q4292" s="40"/>
      <c r="R4292" s="40"/>
      <c r="S4292" s="40"/>
      <c r="T4292" s="40"/>
      <c r="U4292" s="40"/>
      <c r="V4292" s="40"/>
      <c r="W4292" s="40"/>
      <c r="X4292" s="40"/>
      <c r="Y4292" s="40"/>
    </row>
    <row r="4293" spans="1:25" ht="15" customHeight="1" thickTop="1" x14ac:dyDescent="0.2">
      <c r="A4293" s="40"/>
      <c r="B4293" s="289"/>
      <c r="C4293" s="289"/>
      <c r="D4293" s="289"/>
      <c r="E4293" s="289"/>
      <c r="F4293" s="289"/>
      <c r="G4293" s="289"/>
      <c r="H4293" s="289"/>
      <c r="I4293" s="289"/>
      <c r="J4293" s="289"/>
      <c r="K4293" s="289"/>
      <c r="L4293" s="289"/>
      <c r="O4293" s="40"/>
      <c r="P4293" s="40"/>
      <c r="Q4293" s="40"/>
      <c r="R4293" s="40"/>
      <c r="S4293" s="40"/>
      <c r="T4293" s="40"/>
      <c r="U4293" s="40"/>
      <c r="V4293" s="40"/>
      <c r="W4293" s="40"/>
      <c r="X4293" s="40"/>
      <c r="Y4293" s="40"/>
    </row>
    <row r="4294" spans="1:25" ht="15" customHeight="1" x14ac:dyDescent="0.2">
      <c r="A4294" s="40"/>
      <c r="B4294" s="276" t="s">
        <v>2333</v>
      </c>
      <c r="C4294" s="277" t="s">
        <v>28</v>
      </c>
      <c r="D4294" s="276" t="s">
        <v>29</v>
      </c>
      <c r="E4294" s="276" t="s">
        <v>30</v>
      </c>
      <c r="F4294" s="405" t="s">
        <v>318</v>
      </c>
      <c r="G4294" s="405"/>
      <c r="H4294" s="284" t="s">
        <v>31</v>
      </c>
      <c r="I4294" s="277" t="s">
        <v>32</v>
      </c>
      <c r="J4294" s="277" t="s">
        <v>33</v>
      </c>
      <c r="K4294" s="277" t="s">
        <v>35</v>
      </c>
      <c r="L4294" s="281"/>
      <c r="O4294" s="40"/>
      <c r="P4294" s="40"/>
      <c r="Q4294" s="40"/>
      <c r="R4294" s="40"/>
      <c r="S4294" s="40"/>
      <c r="T4294" s="40"/>
      <c r="U4294" s="40"/>
      <c r="V4294" s="40"/>
      <c r="W4294" s="40"/>
      <c r="X4294" s="40"/>
      <c r="Y4294" s="40"/>
    </row>
    <row r="4295" spans="1:25" ht="15" customHeight="1" x14ac:dyDescent="0.2">
      <c r="A4295" s="40"/>
      <c r="B4295" s="273" t="s">
        <v>319</v>
      </c>
      <c r="C4295" s="286" t="s">
        <v>2115</v>
      </c>
      <c r="D4295" s="273" t="s">
        <v>143</v>
      </c>
      <c r="E4295" s="273" t="s">
        <v>2116</v>
      </c>
      <c r="F4295" s="403" t="s">
        <v>2190</v>
      </c>
      <c r="G4295" s="403"/>
      <c r="H4295" s="285" t="s">
        <v>165</v>
      </c>
      <c r="I4295" s="288">
        <v>1</v>
      </c>
      <c r="J4295" s="287">
        <v>223.08</v>
      </c>
      <c r="K4295" s="287">
        <v>223.08</v>
      </c>
      <c r="L4295" s="281"/>
      <c r="O4295" s="40"/>
      <c r="P4295" s="40"/>
      <c r="Q4295" s="40"/>
      <c r="R4295" s="40"/>
      <c r="S4295" s="40"/>
      <c r="T4295" s="40"/>
      <c r="U4295" s="40"/>
      <c r="V4295" s="40"/>
      <c r="W4295" s="40"/>
      <c r="X4295" s="40"/>
      <c r="Y4295" s="40"/>
    </row>
    <row r="4296" spans="1:25" ht="15" customHeight="1" x14ac:dyDescent="0.2">
      <c r="A4296" s="40"/>
      <c r="B4296" s="276" t="s">
        <v>27</v>
      </c>
      <c r="C4296" s="277" t="s">
        <v>28</v>
      </c>
      <c r="D4296" s="276" t="s">
        <v>29</v>
      </c>
      <c r="E4296" s="276" t="s">
        <v>30</v>
      </c>
      <c r="F4296" s="405" t="s">
        <v>318</v>
      </c>
      <c r="G4296" s="406"/>
      <c r="H4296" s="284" t="s">
        <v>31</v>
      </c>
      <c r="I4296" s="277" t="s">
        <v>32</v>
      </c>
      <c r="J4296" s="277" t="s">
        <v>33</v>
      </c>
      <c r="K4296" s="277" t="s">
        <v>35</v>
      </c>
      <c r="L4296" s="281"/>
      <c r="O4296" s="40"/>
      <c r="P4296" s="40"/>
      <c r="Q4296" s="40"/>
      <c r="R4296" s="40"/>
      <c r="S4296" s="40"/>
      <c r="T4296" s="40"/>
      <c r="U4296" s="40"/>
      <c r="V4296" s="40"/>
      <c r="W4296" s="40"/>
      <c r="X4296" s="40"/>
      <c r="Y4296" s="40"/>
    </row>
    <row r="4297" spans="1:25" ht="15" customHeight="1" x14ac:dyDescent="0.2">
      <c r="A4297" s="40"/>
      <c r="B4297" s="274" t="s">
        <v>347</v>
      </c>
      <c r="C4297" s="296" t="s">
        <v>4040</v>
      </c>
      <c r="D4297" s="274" t="s">
        <v>143</v>
      </c>
      <c r="E4297" s="274" t="s">
        <v>2566</v>
      </c>
      <c r="F4297" s="404" t="s">
        <v>586</v>
      </c>
      <c r="G4297" s="404"/>
      <c r="H4297" s="295" t="s">
        <v>578</v>
      </c>
      <c r="I4297" s="298">
        <v>0.5</v>
      </c>
      <c r="J4297" s="297" t="s">
        <v>3640</v>
      </c>
      <c r="K4297" s="280" t="s">
        <v>3854</v>
      </c>
      <c r="L4297" s="281"/>
      <c r="O4297" s="40"/>
      <c r="P4297" s="40"/>
      <c r="Q4297" s="40"/>
      <c r="R4297" s="40"/>
      <c r="S4297" s="40"/>
      <c r="T4297" s="40"/>
      <c r="U4297" s="40"/>
      <c r="V4297" s="40"/>
      <c r="W4297" s="40"/>
      <c r="X4297" s="40"/>
      <c r="Y4297" s="40"/>
    </row>
    <row r="4298" spans="1:25" ht="15" customHeight="1" x14ac:dyDescent="0.2">
      <c r="A4298" s="40"/>
      <c r="B4298" s="278" t="s">
        <v>319</v>
      </c>
      <c r="C4298" s="291" t="s">
        <v>681</v>
      </c>
      <c r="D4298" s="278" t="s">
        <v>143</v>
      </c>
      <c r="E4298" s="278" t="s">
        <v>682</v>
      </c>
      <c r="F4298" s="407" t="s">
        <v>577</v>
      </c>
      <c r="G4298" s="407"/>
      <c r="H4298" s="290" t="s">
        <v>578</v>
      </c>
      <c r="I4298" s="294">
        <v>0.5</v>
      </c>
      <c r="J4298" s="292" t="s">
        <v>2131</v>
      </c>
      <c r="K4298" s="293" t="s">
        <v>2192</v>
      </c>
      <c r="L4298" s="281"/>
      <c r="O4298" s="40"/>
      <c r="P4298" s="40"/>
      <c r="Q4298" s="40"/>
      <c r="R4298" s="40"/>
      <c r="S4298" s="40"/>
      <c r="T4298" s="40"/>
      <c r="U4298" s="40"/>
      <c r="V4298" s="40"/>
      <c r="W4298" s="40"/>
      <c r="X4298" s="40"/>
      <c r="Y4298" s="40"/>
    </row>
    <row r="4299" spans="1:25" ht="15" customHeight="1" x14ac:dyDescent="0.2">
      <c r="A4299" s="40"/>
      <c r="B4299" s="274" t="s">
        <v>347</v>
      </c>
      <c r="C4299" s="296" t="s">
        <v>3615</v>
      </c>
      <c r="D4299" s="274" t="s">
        <v>143</v>
      </c>
      <c r="E4299" s="274" t="s">
        <v>2418</v>
      </c>
      <c r="F4299" s="404" t="s">
        <v>586</v>
      </c>
      <c r="G4299" s="404"/>
      <c r="H4299" s="295" t="s">
        <v>578</v>
      </c>
      <c r="I4299" s="298">
        <v>0.5</v>
      </c>
      <c r="J4299" s="297" t="s">
        <v>2419</v>
      </c>
      <c r="K4299" s="280" t="s">
        <v>2537</v>
      </c>
      <c r="L4299" s="281"/>
      <c r="O4299" s="40"/>
      <c r="P4299" s="40"/>
      <c r="Q4299" s="40"/>
      <c r="R4299" s="40"/>
      <c r="S4299" s="40"/>
      <c r="T4299" s="40"/>
      <c r="U4299" s="40"/>
      <c r="V4299" s="40"/>
      <c r="W4299" s="40"/>
      <c r="X4299" s="40"/>
      <c r="Y4299" s="40"/>
    </row>
    <row r="4300" spans="1:25" ht="15" customHeight="1" x14ac:dyDescent="0.2">
      <c r="A4300" s="40"/>
      <c r="B4300" s="278" t="s">
        <v>319</v>
      </c>
      <c r="C4300" s="291" t="s">
        <v>575</v>
      </c>
      <c r="D4300" s="278" t="s">
        <v>143</v>
      </c>
      <c r="E4300" s="278" t="s">
        <v>576</v>
      </c>
      <c r="F4300" s="407" t="s">
        <v>577</v>
      </c>
      <c r="G4300" s="407"/>
      <c r="H4300" s="290" t="s">
        <v>578</v>
      </c>
      <c r="I4300" s="294">
        <v>0.5</v>
      </c>
      <c r="J4300" s="292" t="s">
        <v>3684</v>
      </c>
      <c r="K4300" s="293" t="s">
        <v>3853</v>
      </c>
      <c r="L4300" s="281"/>
      <c r="O4300" s="40"/>
      <c r="P4300" s="40"/>
      <c r="Q4300" s="40"/>
      <c r="R4300" s="40"/>
      <c r="S4300" s="40"/>
      <c r="T4300" s="40"/>
      <c r="U4300" s="40"/>
      <c r="V4300" s="40"/>
      <c r="W4300" s="40"/>
      <c r="X4300" s="40"/>
      <c r="Y4300" s="40"/>
    </row>
    <row r="4301" spans="1:25" ht="15" customHeight="1" x14ac:dyDescent="0.2">
      <c r="A4301" s="40"/>
      <c r="B4301" s="274" t="s">
        <v>347</v>
      </c>
      <c r="C4301" s="296" t="s">
        <v>4159</v>
      </c>
      <c r="D4301" s="274" t="s">
        <v>143</v>
      </c>
      <c r="E4301" s="274" t="s">
        <v>2116</v>
      </c>
      <c r="F4301" s="404" t="s">
        <v>348</v>
      </c>
      <c r="G4301" s="404"/>
      <c r="H4301" s="295" t="s">
        <v>165</v>
      </c>
      <c r="I4301" s="298">
        <v>1</v>
      </c>
      <c r="J4301" s="297" t="s">
        <v>4160</v>
      </c>
      <c r="K4301" s="280" t="s">
        <v>4160</v>
      </c>
      <c r="L4301" s="281"/>
      <c r="O4301" s="40"/>
      <c r="P4301" s="40"/>
      <c r="Q4301" s="40"/>
      <c r="R4301" s="40"/>
      <c r="S4301" s="40"/>
      <c r="T4301" s="40"/>
      <c r="U4301" s="40"/>
      <c r="V4301" s="40"/>
      <c r="W4301" s="40"/>
      <c r="X4301" s="40"/>
      <c r="Y4301" s="40"/>
    </row>
    <row r="4302" spans="1:25" ht="15" customHeight="1" x14ac:dyDescent="0.2">
      <c r="A4302" s="40"/>
      <c r="B4302" s="408" t="s">
        <v>2416</v>
      </c>
      <c r="C4302" s="406"/>
      <c r="D4302" s="406"/>
      <c r="E4302" s="406"/>
      <c r="F4302" s="406"/>
      <c r="G4302" s="406"/>
      <c r="H4302" s="406"/>
      <c r="I4302" s="406"/>
      <c r="J4302" s="406"/>
      <c r="K4302" s="406"/>
      <c r="L4302" s="183"/>
      <c r="O4302" s="40"/>
      <c r="P4302" s="40"/>
      <c r="Q4302" s="40"/>
      <c r="R4302" s="40"/>
      <c r="S4302" s="40"/>
      <c r="T4302" s="40"/>
      <c r="U4302" s="40"/>
      <c r="V4302" s="40"/>
      <c r="W4302" s="40"/>
      <c r="X4302" s="40"/>
      <c r="Y4302" s="40"/>
    </row>
    <row r="4303" spans="1:25" ht="15" customHeight="1" thickBot="1" x14ac:dyDescent="0.25">
      <c r="A4303" s="40"/>
      <c r="B4303" s="276" t="s">
        <v>27</v>
      </c>
      <c r="C4303" s="277" t="s">
        <v>28</v>
      </c>
      <c r="D4303" s="276" t="s">
        <v>29</v>
      </c>
      <c r="E4303" s="276" t="s">
        <v>30</v>
      </c>
      <c r="F4303" s="405" t="s">
        <v>318</v>
      </c>
      <c r="G4303" s="406"/>
      <c r="H4303" s="284" t="s">
        <v>31</v>
      </c>
      <c r="I4303" s="277" t="s">
        <v>32</v>
      </c>
      <c r="J4303" s="277" t="s">
        <v>33</v>
      </c>
      <c r="K4303" s="277" t="s">
        <v>35</v>
      </c>
      <c r="L4303" s="183"/>
      <c r="O4303" s="40"/>
      <c r="P4303" s="40"/>
      <c r="Q4303" s="40"/>
      <c r="R4303" s="40"/>
      <c r="S4303" s="40"/>
      <c r="T4303" s="40"/>
      <c r="U4303" s="40"/>
      <c r="V4303" s="40"/>
      <c r="W4303" s="40"/>
      <c r="X4303" s="40"/>
      <c r="Y4303" s="40"/>
    </row>
    <row r="4304" spans="1:25" ht="15" customHeight="1" thickTop="1" x14ac:dyDescent="0.2">
      <c r="A4304" s="40"/>
      <c r="B4304" s="274" t="s">
        <v>347</v>
      </c>
      <c r="C4304" s="296" t="s">
        <v>4159</v>
      </c>
      <c r="D4304" s="274" t="s">
        <v>143</v>
      </c>
      <c r="E4304" s="274" t="s">
        <v>2116</v>
      </c>
      <c r="F4304" s="404" t="s">
        <v>348</v>
      </c>
      <c r="G4304" s="404"/>
      <c r="H4304" s="295" t="s">
        <v>165</v>
      </c>
      <c r="I4304" s="298">
        <v>1</v>
      </c>
      <c r="J4304" s="297" t="s">
        <v>4160</v>
      </c>
      <c r="K4304" s="280" t="s">
        <v>4160</v>
      </c>
      <c r="L4304" s="184"/>
      <c r="O4304" s="40"/>
      <c r="P4304" s="40"/>
      <c r="Q4304" s="40"/>
      <c r="R4304" s="40"/>
      <c r="S4304" s="40"/>
      <c r="T4304" s="40"/>
      <c r="U4304" s="40"/>
      <c r="V4304" s="40"/>
      <c r="W4304" s="40"/>
      <c r="X4304" s="40"/>
      <c r="Y4304" s="40"/>
    </row>
    <row r="4305" spans="1:25" ht="15" customHeight="1" x14ac:dyDescent="0.2">
      <c r="A4305" s="40"/>
      <c r="B4305" s="274" t="s">
        <v>347</v>
      </c>
      <c r="C4305" s="296" t="s">
        <v>3636</v>
      </c>
      <c r="D4305" s="274" t="s">
        <v>143</v>
      </c>
      <c r="E4305" s="274" t="s">
        <v>2432</v>
      </c>
      <c r="F4305" s="404" t="s">
        <v>348</v>
      </c>
      <c r="G4305" s="404"/>
      <c r="H4305" s="295" t="s">
        <v>2433</v>
      </c>
      <c r="I4305" s="298">
        <v>7.5000000000000002E-4</v>
      </c>
      <c r="J4305" s="297" t="s">
        <v>3637</v>
      </c>
      <c r="K4305" s="280" t="s">
        <v>2170</v>
      </c>
      <c r="L4305" s="180"/>
      <c r="O4305" s="40"/>
      <c r="P4305" s="40"/>
      <c r="Q4305" s="40"/>
      <c r="R4305" s="40"/>
      <c r="S4305" s="40"/>
      <c r="T4305" s="40"/>
      <c r="U4305" s="40"/>
      <c r="V4305" s="40"/>
      <c r="W4305" s="40"/>
      <c r="X4305" s="40"/>
      <c r="Y4305" s="40"/>
    </row>
    <row r="4306" spans="1:25" ht="15" customHeight="1" x14ac:dyDescent="0.2">
      <c r="A4306" s="40"/>
      <c r="B4306" s="274" t="s">
        <v>347</v>
      </c>
      <c r="C4306" s="296" t="s">
        <v>4044</v>
      </c>
      <c r="D4306" s="274" t="s">
        <v>143</v>
      </c>
      <c r="E4306" s="274" t="s">
        <v>1174</v>
      </c>
      <c r="F4306" s="404" t="s">
        <v>348</v>
      </c>
      <c r="G4306" s="404"/>
      <c r="H4306" s="295" t="s">
        <v>165</v>
      </c>
      <c r="I4306" s="298">
        <v>1E-4</v>
      </c>
      <c r="J4306" s="297" t="s">
        <v>2122</v>
      </c>
      <c r="K4306" s="280" t="s">
        <v>2135</v>
      </c>
      <c r="L4306" s="178"/>
      <c r="O4306" s="40"/>
      <c r="P4306" s="40"/>
      <c r="Q4306" s="40"/>
      <c r="R4306" s="40"/>
      <c r="S4306" s="40"/>
      <c r="T4306" s="40"/>
      <c r="U4306" s="40"/>
      <c r="V4306" s="40"/>
      <c r="W4306" s="40"/>
      <c r="X4306" s="40"/>
      <c r="Y4306" s="40"/>
    </row>
    <row r="4307" spans="1:25" ht="15" customHeight="1" x14ac:dyDescent="0.2">
      <c r="A4307" s="40"/>
      <c r="B4307" s="274" t="s">
        <v>347</v>
      </c>
      <c r="C4307" s="296" t="s">
        <v>3635</v>
      </c>
      <c r="D4307" s="274" t="s">
        <v>143</v>
      </c>
      <c r="E4307" s="274" t="s">
        <v>1169</v>
      </c>
      <c r="F4307" s="404" t="s">
        <v>348</v>
      </c>
      <c r="G4307" s="404"/>
      <c r="H4307" s="295" t="s">
        <v>165</v>
      </c>
      <c r="I4307" s="298">
        <v>1.8E-3</v>
      </c>
      <c r="J4307" s="297" t="s">
        <v>1868</v>
      </c>
      <c r="K4307" s="280" t="s">
        <v>2125</v>
      </c>
      <c r="L4307" s="182"/>
      <c r="O4307" s="40"/>
      <c r="P4307" s="40"/>
      <c r="Q4307" s="40"/>
      <c r="R4307" s="40"/>
      <c r="S4307" s="40"/>
      <c r="T4307" s="40"/>
      <c r="U4307" s="40"/>
      <c r="V4307" s="40"/>
      <c r="W4307" s="40"/>
      <c r="X4307" s="40"/>
      <c r="Y4307" s="40"/>
    </row>
    <row r="4308" spans="1:25" ht="15" customHeight="1" x14ac:dyDescent="0.2">
      <c r="A4308" s="40"/>
      <c r="B4308" s="274" t="s">
        <v>347</v>
      </c>
      <c r="C4308" s="296" t="s">
        <v>3613</v>
      </c>
      <c r="D4308" s="274" t="s">
        <v>143</v>
      </c>
      <c r="E4308" s="274" t="s">
        <v>1163</v>
      </c>
      <c r="F4308" s="404" t="s">
        <v>348</v>
      </c>
      <c r="G4308" s="404"/>
      <c r="H4308" s="295" t="s">
        <v>165</v>
      </c>
      <c r="I4308" s="298">
        <v>5.0000000000000002E-5</v>
      </c>
      <c r="J4308" s="297" t="s">
        <v>3614</v>
      </c>
      <c r="K4308" s="280" t="s">
        <v>2117</v>
      </c>
      <c r="L4308" s="182"/>
      <c r="O4308" s="40"/>
      <c r="P4308" s="40"/>
      <c r="Q4308" s="40"/>
      <c r="R4308" s="40"/>
      <c r="S4308" s="40"/>
      <c r="T4308" s="40"/>
      <c r="U4308" s="40"/>
      <c r="V4308" s="40"/>
      <c r="W4308" s="40"/>
      <c r="X4308" s="40"/>
      <c r="Y4308" s="40"/>
    </row>
    <row r="4309" spans="1:25" ht="15" customHeight="1" x14ac:dyDescent="0.2">
      <c r="A4309" s="40"/>
      <c r="B4309" s="274" t="s">
        <v>347</v>
      </c>
      <c r="C4309" s="296" t="s">
        <v>3631</v>
      </c>
      <c r="D4309" s="274" t="s">
        <v>143</v>
      </c>
      <c r="E4309" s="274" t="s">
        <v>2435</v>
      </c>
      <c r="F4309" s="404" t="s">
        <v>348</v>
      </c>
      <c r="G4309" s="404"/>
      <c r="H4309" s="295" t="s">
        <v>165</v>
      </c>
      <c r="I4309" s="298">
        <v>1E-4</v>
      </c>
      <c r="J4309" s="297" t="s">
        <v>2122</v>
      </c>
      <c r="K4309" s="280" t="s">
        <v>2135</v>
      </c>
      <c r="L4309" s="182"/>
      <c r="O4309" s="40"/>
      <c r="P4309" s="40"/>
      <c r="Q4309" s="40"/>
      <c r="R4309" s="40"/>
      <c r="S4309" s="40"/>
      <c r="T4309" s="40"/>
      <c r="U4309" s="40"/>
      <c r="V4309" s="40"/>
      <c r="W4309" s="40"/>
      <c r="X4309" s="40"/>
      <c r="Y4309" s="40"/>
    </row>
    <row r="4310" spans="1:25" ht="15" customHeight="1" x14ac:dyDescent="0.2">
      <c r="A4310" s="40"/>
      <c r="B4310" s="274" t="s">
        <v>347</v>
      </c>
      <c r="C4310" s="296" t="s">
        <v>3594</v>
      </c>
      <c r="D4310" s="274" t="s">
        <v>143</v>
      </c>
      <c r="E4310" s="274" t="s">
        <v>1171</v>
      </c>
      <c r="F4310" s="404" t="s">
        <v>348</v>
      </c>
      <c r="G4310" s="404"/>
      <c r="H4310" s="295" t="s">
        <v>165</v>
      </c>
      <c r="I4310" s="298">
        <v>1E-4</v>
      </c>
      <c r="J4310" s="297" t="s">
        <v>2139</v>
      </c>
      <c r="K4310" s="280" t="s">
        <v>2117</v>
      </c>
      <c r="L4310" s="185"/>
      <c r="O4310" s="40"/>
      <c r="P4310" s="40"/>
      <c r="Q4310" s="40"/>
      <c r="R4310" s="40"/>
      <c r="S4310" s="40"/>
      <c r="T4310" s="40"/>
      <c r="U4310" s="40"/>
      <c r="V4310" s="40"/>
      <c r="W4310" s="40"/>
      <c r="X4310" s="40"/>
      <c r="Y4310" s="40"/>
    </row>
    <row r="4311" spans="1:25" ht="15" customHeight="1" x14ac:dyDescent="0.2">
      <c r="A4311" s="40"/>
      <c r="B4311" s="274" t="s">
        <v>347</v>
      </c>
      <c r="C4311" s="296" t="s">
        <v>3598</v>
      </c>
      <c r="D4311" s="274" t="s">
        <v>143</v>
      </c>
      <c r="E4311" s="274" t="s">
        <v>1159</v>
      </c>
      <c r="F4311" s="404" t="s">
        <v>348</v>
      </c>
      <c r="G4311" s="404"/>
      <c r="H4311" s="295" t="s">
        <v>165</v>
      </c>
      <c r="I4311" s="298">
        <v>1.5E-3</v>
      </c>
      <c r="J4311" s="297" t="s">
        <v>3599</v>
      </c>
      <c r="K4311" s="280" t="s">
        <v>2130</v>
      </c>
      <c r="L4311" s="183"/>
      <c r="O4311" s="40"/>
      <c r="P4311" s="40"/>
      <c r="Q4311" s="40"/>
      <c r="R4311" s="40"/>
      <c r="S4311" s="40"/>
      <c r="T4311" s="40"/>
      <c r="U4311" s="40"/>
      <c r="V4311" s="40"/>
      <c r="W4311" s="40"/>
      <c r="X4311" s="40"/>
      <c r="Y4311" s="40"/>
    </row>
    <row r="4312" spans="1:25" ht="15" customHeight="1" thickBot="1" x14ac:dyDescent="0.25">
      <c r="A4312" s="40"/>
      <c r="B4312" s="274" t="s">
        <v>347</v>
      </c>
      <c r="C4312" s="296" t="s">
        <v>3587</v>
      </c>
      <c r="D4312" s="274" t="s">
        <v>143</v>
      </c>
      <c r="E4312" s="274" t="s">
        <v>2436</v>
      </c>
      <c r="F4312" s="404" t="s">
        <v>348</v>
      </c>
      <c r="G4312" s="404"/>
      <c r="H4312" s="295" t="s">
        <v>165</v>
      </c>
      <c r="I4312" s="298">
        <v>2.0000000000000001E-4</v>
      </c>
      <c r="J4312" s="297" t="s">
        <v>3588</v>
      </c>
      <c r="K4312" s="280" t="s">
        <v>2117</v>
      </c>
      <c r="L4312" s="183"/>
      <c r="O4312" s="40"/>
      <c r="P4312" s="40"/>
      <c r="Q4312" s="40"/>
      <c r="R4312" s="40"/>
      <c r="S4312" s="40"/>
      <c r="T4312" s="40"/>
      <c r="U4312" s="40"/>
      <c r="V4312" s="40"/>
      <c r="W4312" s="40"/>
      <c r="X4312" s="40"/>
      <c r="Y4312" s="40"/>
    </row>
    <row r="4313" spans="1:25" ht="15" customHeight="1" thickTop="1" x14ac:dyDescent="0.2">
      <c r="A4313" s="40"/>
      <c r="B4313" s="274" t="s">
        <v>347</v>
      </c>
      <c r="C4313" s="296" t="s">
        <v>3634</v>
      </c>
      <c r="D4313" s="274" t="s">
        <v>143</v>
      </c>
      <c r="E4313" s="274" t="s">
        <v>1168</v>
      </c>
      <c r="F4313" s="404" t="s">
        <v>348</v>
      </c>
      <c r="G4313" s="404"/>
      <c r="H4313" s="295" t="s">
        <v>165</v>
      </c>
      <c r="I4313" s="298">
        <v>4.4999999999999997E-3</v>
      </c>
      <c r="J4313" s="297" t="s">
        <v>2138</v>
      </c>
      <c r="K4313" s="280" t="s">
        <v>2144</v>
      </c>
      <c r="L4313" s="184"/>
      <c r="O4313" s="40"/>
      <c r="P4313" s="40"/>
      <c r="Q4313" s="40"/>
      <c r="R4313" s="40"/>
      <c r="S4313" s="40"/>
      <c r="T4313" s="40"/>
      <c r="U4313" s="40"/>
      <c r="V4313" s="40"/>
      <c r="W4313" s="40"/>
      <c r="X4313" s="40"/>
      <c r="Y4313" s="40"/>
    </row>
    <row r="4314" spans="1:25" ht="15" customHeight="1" x14ac:dyDescent="0.2">
      <c r="A4314" s="40"/>
      <c r="B4314" s="274" t="s">
        <v>347</v>
      </c>
      <c r="C4314" s="296" t="s">
        <v>3646</v>
      </c>
      <c r="D4314" s="274" t="s">
        <v>143</v>
      </c>
      <c r="E4314" s="274" t="s">
        <v>3647</v>
      </c>
      <c r="F4314" s="404" t="s">
        <v>348</v>
      </c>
      <c r="G4314" s="404"/>
      <c r="H4314" s="295" t="s">
        <v>1160</v>
      </c>
      <c r="I4314" s="298">
        <v>8.0000000000000004E-4</v>
      </c>
      <c r="J4314" s="297" t="s">
        <v>3648</v>
      </c>
      <c r="K4314" s="280" t="s">
        <v>2117</v>
      </c>
      <c r="L4314" s="180"/>
      <c r="O4314" s="40"/>
      <c r="P4314" s="40"/>
      <c r="Q4314" s="40"/>
      <c r="R4314" s="40"/>
      <c r="S4314" s="40"/>
      <c r="T4314" s="40"/>
      <c r="U4314" s="40"/>
      <c r="V4314" s="40"/>
      <c r="W4314" s="40"/>
      <c r="X4314" s="40"/>
      <c r="Y4314" s="40"/>
    </row>
    <row r="4315" spans="1:25" ht="15" customHeight="1" x14ac:dyDescent="0.2">
      <c r="A4315" s="40"/>
      <c r="B4315" s="274" t="s">
        <v>347</v>
      </c>
      <c r="C4315" s="296" t="s">
        <v>3586</v>
      </c>
      <c r="D4315" s="274" t="s">
        <v>143</v>
      </c>
      <c r="E4315" s="274" t="s">
        <v>1162</v>
      </c>
      <c r="F4315" s="404" t="s">
        <v>348</v>
      </c>
      <c r="G4315" s="404"/>
      <c r="H4315" s="295" t="s">
        <v>165</v>
      </c>
      <c r="I4315" s="298">
        <v>1.4999999999999999E-4</v>
      </c>
      <c r="J4315" s="297" t="s">
        <v>2140</v>
      </c>
      <c r="K4315" s="280" t="s">
        <v>2117</v>
      </c>
      <c r="L4315" s="178"/>
      <c r="O4315" s="40"/>
      <c r="P4315" s="40"/>
      <c r="Q4315" s="40"/>
      <c r="R4315" s="40"/>
      <c r="S4315" s="40"/>
      <c r="T4315" s="40"/>
      <c r="U4315" s="40"/>
      <c r="V4315" s="40"/>
      <c r="W4315" s="40"/>
      <c r="X4315" s="40"/>
      <c r="Y4315" s="40"/>
    </row>
    <row r="4316" spans="1:25" ht="15" customHeight="1" x14ac:dyDescent="0.2">
      <c r="A4316" s="40"/>
      <c r="B4316" s="274" t="s">
        <v>347</v>
      </c>
      <c r="C4316" s="296" t="s">
        <v>3615</v>
      </c>
      <c r="D4316" s="274" t="s">
        <v>143</v>
      </c>
      <c r="E4316" s="274" t="s">
        <v>2418</v>
      </c>
      <c r="F4316" s="404" t="s">
        <v>586</v>
      </c>
      <c r="G4316" s="404"/>
      <c r="H4316" s="295" t="s">
        <v>578</v>
      </c>
      <c r="I4316" s="298">
        <v>0.5</v>
      </c>
      <c r="J4316" s="297" t="s">
        <v>2419</v>
      </c>
      <c r="K4316" s="280" t="s">
        <v>2537</v>
      </c>
      <c r="L4316" s="185"/>
      <c r="O4316" s="40"/>
      <c r="P4316" s="40"/>
      <c r="Q4316" s="40"/>
      <c r="R4316" s="40"/>
      <c r="S4316" s="40"/>
      <c r="T4316" s="40"/>
      <c r="U4316" s="40"/>
      <c r="V4316" s="40"/>
      <c r="W4316" s="40"/>
      <c r="X4316" s="40"/>
      <c r="Y4316" s="40"/>
    </row>
    <row r="4317" spans="1:25" ht="15" customHeight="1" x14ac:dyDescent="0.2">
      <c r="A4317" s="40"/>
      <c r="B4317" s="274" t="s">
        <v>347</v>
      </c>
      <c r="C4317" s="296" t="s">
        <v>4042</v>
      </c>
      <c r="D4317" s="274" t="s">
        <v>143</v>
      </c>
      <c r="E4317" s="274" t="s">
        <v>1175</v>
      </c>
      <c r="F4317" s="404" t="s">
        <v>348</v>
      </c>
      <c r="G4317" s="404"/>
      <c r="H4317" s="295" t="s">
        <v>165</v>
      </c>
      <c r="I4317" s="298">
        <v>5.0000000000000002E-5</v>
      </c>
      <c r="J4317" s="297" t="s">
        <v>2568</v>
      </c>
      <c r="K4317" s="280" t="s">
        <v>2117</v>
      </c>
      <c r="L4317" s="185"/>
      <c r="O4317" s="40"/>
      <c r="P4317" s="40"/>
      <c r="Q4317" s="40"/>
      <c r="R4317" s="40"/>
      <c r="S4317" s="40"/>
      <c r="T4317" s="40"/>
      <c r="U4317" s="40"/>
      <c r="V4317" s="40"/>
      <c r="W4317" s="40"/>
      <c r="X4317" s="40"/>
      <c r="Y4317" s="40"/>
    </row>
    <row r="4318" spans="1:25" ht="15" customHeight="1" x14ac:dyDescent="0.2">
      <c r="A4318" s="40"/>
      <c r="B4318" s="274" t="s">
        <v>347</v>
      </c>
      <c r="C4318" s="296" t="s">
        <v>3583</v>
      </c>
      <c r="D4318" s="274" t="s">
        <v>143</v>
      </c>
      <c r="E4318" s="274" t="s">
        <v>1158</v>
      </c>
      <c r="F4318" s="404" t="s">
        <v>348</v>
      </c>
      <c r="G4318" s="404"/>
      <c r="H4318" s="295" t="s">
        <v>165</v>
      </c>
      <c r="I4318" s="298">
        <v>0.1018</v>
      </c>
      <c r="J4318" s="297" t="s">
        <v>1850</v>
      </c>
      <c r="K4318" s="280" t="s">
        <v>2175</v>
      </c>
      <c r="L4318" s="281"/>
      <c r="O4318" s="40"/>
      <c r="P4318" s="40"/>
      <c r="Q4318" s="40"/>
      <c r="R4318" s="40"/>
      <c r="S4318" s="40"/>
      <c r="T4318" s="40"/>
      <c r="U4318" s="40"/>
      <c r="V4318" s="40"/>
      <c r="W4318" s="40"/>
      <c r="X4318" s="40"/>
      <c r="Y4318" s="40"/>
    </row>
    <row r="4319" spans="1:25" ht="15" customHeight="1" x14ac:dyDescent="0.2">
      <c r="A4319" s="40"/>
      <c r="B4319" s="274" t="s">
        <v>347</v>
      </c>
      <c r="C4319" s="296" t="s">
        <v>3606</v>
      </c>
      <c r="D4319" s="274" t="s">
        <v>143</v>
      </c>
      <c r="E4319" s="274" t="s">
        <v>1166</v>
      </c>
      <c r="F4319" s="404" t="s">
        <v>809</v>
      </c>
      <c r="G4319" s="404"/>
      <c r="H4319" s="295" t="s">
        <v>1167</v>
      </c>
      <c r="I4319" s="298">
        <v>4.0000000000000002E-4</v>
      </c>
      <c r="J4319" s="297" t="s">
        <v>2136</v>
      </c>
      <c r="K4319" s="280" t="s">
        <v>2196</v>
      </c>
      <c r="L4319" s="281"/>
      <c r="O4319" s="40"/>
      <c r="P4319" s="40"/>
      <c r="Q4319" s="40"/>
      <c r="R4319" s="40"/>
      <c r="S4319" s="40"/>
      <c r="T4319" s="40"/>
      <c r="U4319" s="40"/>
      <c r="V4319" s="40"/>
      <c r="W4319" s="40"/>
      <c r="X4319" s="40"/>
      <c r="Y4319" s="40"/>
    </row>
    <row r="4320" spans="1:25" ht="15" customHeight="1" x14ac:dyDescent="0.2">
      <c r="A4320" s="40"/>
      <c r="B4320" s="274" t="s">
        <v>347</v>
      </c>
      <c r="C4320" s="296" t="s">
        <v>3645</v>
      </c>
      <c r="D4320" s="274" t="s">
        <v>143</v>
      </c>
      <c r="E4320" s="274" t="s">
        <v>1161</v>
      </c>
      <c r="F4320" s="404" t="s">
        <v>348</v>
      </c>
      <c r="G4320" s="404"/>
      <c r="H4320" s="295" t="s">
        <v>165</v>
      </c>
      <c r="I4320" s="298">
        <v>7.9750000000000001E-2</v>
      </c>
      <c r="J4320" s="297" t="s">
        <v>2143</v>
      </c>
      <c r="K4320" s="280" t="s">
        <v>2127</v>
      </c>
      <c r="L4320" s="281"/>
      <c r="O4320" s="40"/>
      <c r="P4320" s="40"/>
      <c r="Q4320" s="40"/>
      <c r="R4320" s="40"/>
      <c r="S4320" s="40"/>
      <c r="T4320" s="40"/>
      <c r="U4320" s="40"/>
      <c r="V4320" s="40"/>
      <c r="W4320" s="40"/>
      <c r="X4320" s="40"/>
      <c r="Y4320" s="40"/>
    </row>
    <row r="4321" spans="1:25" ht="15" customHeight="1" x14ac:dyDescent="0.2">
      <c r="A4321" s="40"/>
      <c r="B4321" s="274" t="s">
        <v>347</v>
      </c>
      <c r="C4321" s="296" t="s">
        <v>4043</v>
      </c>
      <c r="D4321" s="274" t="s">
        <v>143</v>
      </c>
      <c r="E4321" s="274" t="s">
        <v>1173</v>
      </c>
      <c r="F4321" s="404" t="s">
        <v>348</v>
      </c>
      <c r="G4321" s="404"/>
      <c r="H4321" s="295" t="s">
        <v>165</v>
      </c>
      <c r="I4321" s="298">
        <v>1E-4</v>
      </c>
      <c r="J4321" s="297" t="s">
        <v>2167</v>
      </c>
      <c r="K4321" s="280" t="s">
        <v>2117</v>
      </c>
      <c r="L4321" s="281"/>
      <c r="O4321" s="40"/>
      <c r="P4321" s="40"/>
      <c r="Q4321" s="40"/>
      <c r="R4321" s="40"/>
      <c r="S4321" s="40"/>
      <c r="T4321" s="40"/>
      <c r="U4321" s="40"/>
      <c r="V4321" s="40"/>
      <c r="W4321" s="40"/>
      <c r="X4321" s="40"/>
      <c r="Y4321" s="40"/>
    </row>
    <row r="4322" spans="1:25" ht="15" customHeight="1" x14ac:dyDescent="0.2">
      <c r="A4322" s="40"/>
      <c r="B4322" s="274" t="s">
        <v>347</v>
      </c>
      <c r="C4322" s="296" t="s">
        <v>3616</v>
      </c>
      <c r="D4322" s="274" t="s">
        <v>143</v>
      </c>
      <c r="E4322" s="274" t="s">
        <v>1170</v>
      </c>
      <c r="F4322" s="404" t="s">
        <v>809</v>
      </c>
      <c r="G4322" s="404"/>
      <c r="H4322" s="295" t="s">
        <v>165</v>
      </c>
      <c r="I4322" s="298">
        <v>0.1018</v>
      </c>
      <c r="J4322" s="297" t="s">
        <v>1858</v>
      </c>
      <c r="K4322" s="280" t="s">
        <v>2173</v>
      </c>
      <c r="L4322" s="281"/>
      <c r="O4322" s="40"/>
      <c r="P4322" s="40"/>
      <c r="Q4322" s="40"/>
      <c r="R4322" s="40"/>
      <c r="S4322" s="40"/>
      <c r="T4322" s="40"/>
      <c r="U4322" s="40"/>
      <c r="V4322" s="40"/>
      <c r="W4322" s="40"/>
      <c r="X4322" s="40"/>
      <c r="Y4322" s="40"/>
    </row>
    <row r="4323" spans="1:25" ht="15" customHeight="1" x14ac:dyDescent="0.2">
      <c r="A4323" s="40"/>
      <c r="B4323" s="274" t="s">
        <v>347</v>
      </c>
      <c r="C4323" s="296" t="s">
        <v>3653</v>
      </c>
      <c r="D4323" s="274" t="s">
        <v>143</v>
      </c>
      <c r="E4323" s="274" t="s">
        <v>1172</v>
      </c>
      <c r="F4323" s="404" t="s">
        <v>348</v>
      </c>
      <c r="G4323" s="404"/>
      <c r="H4323" s="295" t="s">
        <v>165</v>
      </c>
      <c r="I4323" s="298">
        <v>1E-4</v>
      </c>
      <c r="J4323" s="297" t="s">
        <v>2157</v>
      </c>
      <c r="K4323" s="280" t="s">
        <v>2117</v>
      </c>
      <c r="L4323" s="281"/>
      <c r="O4323" s="40"/>
      <c r="P4323" s="40"/>
      <c r="Q4323" s="40"/>
      <c r="R4323" s="40"/>
      <c r="S4323" s="40"/>
      <c r="T4323" s="40"/>
      <c r="U4323" s="40"/>
      <c r="V4323" s="40"/>
      <c r="W4323" s="40"/>
      <c r="X4323" s="40"/>
      <c r="Y4323" s="40"/>
    </row>
    <row r="4324" spans="1:25" ht="15" customHeight="1" x14ac:dyDescent="0.2">
      <c r="A4324" s="40"/>
      <c r="B4324" s="274" t="s">
        <v>347</v>
      </c>
      <c r="C4324" s="296" t="s">
        <v>3604</v>
      </c>
      <c r="D4324" s="274" t="s">
        <v>143</v>
      </c>
      <c r="E4324" s="274" t="s">
        <v>1164</v>
      </c>
      <c r="F4324" s="404" t="s">
        <v>809</v>
      </c>
      <c r="G4324" s="404"/>
      <c r="H4324" s="295" t="s">
        <v>165</v>
      </c>
      <c r="I4324" s="298">
        <v>4.4999999999999997E-3</v>
      </c>
      <c r="J4324" s="297" t="s">
        <v>2145</v>
      </c>
      <c r="K4324" s="280" t="s">
        <v>2137</v>
      </c>
      <c r="L4324" s="281"/>
      <c r="O4324" s="40"/>
      <c r="P4324" s="40"/>
      <c r="Q4324" s="40"/>
      <c r="R4324" s="40"/>
      <c r="S4324" s="40"/>
      <c r="T4324" s="40"/>
      <c r="U4324" s="40"/>
      <c r="V4324" s="40"/>
      <c r="W4324" s="40"/>
      <c r="X4324" s="40"/>
      <c r="Y4324" s="40"/>
    </row>
    <row r="4325" spans="1:25" ht="15" customHeight="1" x14ac:dyDescent="0.2">
      <c r="A4325" s="40"/>
      <c r="B4325" s="274" t="s">
        <v>347</v>
      </c>
      <c r="C4325" s="296" t="s">
        <v>3596</v>
      </c>
      <c r="D4325" s="274" t="s">
        <v>143</v>
      </c>
      <c r="E4325" s="274" t="s">
        <v>2437</v>
      </c>
      <c r="F4325" s="404" t="s">
        <v>348</v>
      </c>
      <c r="G4325" s="404"/>
      <c r="H4325" s="295" t="s">
        <v>165</v>
      </c>
      <c r="I4325" s="298">
        <v>5.9999999999999995E-4</v>
      </c>
      <c r="J4325" s="297" t="s">
        <v>3597</v>
      </c>
      <c r="K4325" s="280" t="s">
        <v>2117</v>
      </c>
      <c r="L4325" s="281"/>
      <c r="O4325" s="40"/>
      <c r="P4325" s="40"/>
      <c r="Q4325" s="40"/>
      <c r="R4325" s="40"/>
      <c r="S4325" s="40"/>
      <c r="T4325" s="40"/>
      <c r="U4325" s="40"/>
      <c r="V4325" s="40"/>
      <c r="W4325" s="40"/>
      <c r="X4325" s="40"/>
      <c r="Y4325" s="40"/>
    </row>
    <row r="4326" spans="1:25" ht="15" customHeight="1" x14ac:dyDescent="0.2">
      <c r="A4326" s="40"/>
      <c r="B4326" s="274" t="s">
        <v>347</v>
      </c>
      <c r="C4326" s="296" t="s">
        <v>3601</v>
      </c>
      <c r="D4326" s="274" t="s">
        <v>143</v>
      </c>
      <c r="E4326" s="274" t="s">
        <v>1165</v>
      </c>
      <c r="F4326" s="404" t="s">
        <v>348</v>
      </c>
      <c r="G4326" s="404"/>
      <c r="H4326" s="295" t="s">
        <v>165</v>
      </c>
      <c r="I4326" s="298">
        <v>4.4999999999999997E-3</v>
      </c>
      <c r="J4326" s="297" t="s">
        <v>3602</v>
      </c>
      <c r="K4326" s="280" t="s">
        <v>2133</v>
      </c>
      <c r="L4326" s="281"/>
      <c r="O4326" s="40"/>
      <c r="P4326" s="40"/>
      <c r="Q4326" s="40"/>
      <c r="R4326" s="40"/>
      <c r="S4326" s="40"/>
      <c r="T4326" s="40"/>
      <c r="U4326" s="40"/>
      <c r="V4326" s="40"/>
      <c r="W4326" s="40"/>
      <c r="X4326" s="40"/>
      <c r="Y4326" s="40"/>
    </row>
    <row r="4327" spans="1:25" ht="15" customHeight="1" x14ac:dyDescent="0.2">
      <c r="A4327" s="40"/>
      <c r="B4327" s="274" t="s">
        <v>347</v>
      </c>
      <c r="C4327" s="296" t="s">
        <v>3626</v>
      </c>
      <c r="D4327" s="274" t="s">
        <v>143</v>
      </c>
      <c r="E4327" s="274" t="s">
        <v>2434</v>
      </c>
      <c r="F4327" s="404" t="s">
        <v>348</v>
      </c>
      <c r="G4327" s="404"/>
      <c r="H4327" s="295" t="s">
        <v>2433</v>
      </c>
      <c r="I4327" s="298">
        <v>2.3E-3</v>
      </c>
      <c r="J4327" s="297" t="s">
        <v>3627</v>
      </c>
      <c r="K4327" s="280" t="s">
        <v>2144</v>
      </c>
      <c r="L4327" s="281"/>
      <c r="O4327" s="40"/>
      <c r="P4327" s="40"/>
      <c r="Q4327" s="40"/>
      <c r="R4327" s="40"/>
      <c r="S4327" s="40"/>
      <c r="T4327" s="40"/>
      <c r="U4327" s="40"/>
      <c r="V4327" s="40"/>
      <c r="W4327" s="40"/>
      <c r="X4327" s="40"/>
      <c r="Y4327" s="40"/>
    </row>
    <row r="4328" spans="1:25" ht="15" customHeight="1" x14ac:dyDescent="0.2">
      <c r="A4328" s="40"/>
      <c r="B4328" s="274" t="s">
        <v>347</v>
      </c>
      <c r="C4328" s="296" t="s">
        <v>4040</v>
      </c>
      <c r="D4328" s="274" t="s">
        <v>143</v>
      </c>
      <c r="E4328" s="274" t="s">
        <v>2566</v>
      </c>
      <c r="F4328" s="404" t="s">
        <v>586</v>
      </c>
      <c r="G4328" s="404"/>
      <c r="H4328" s="295" t="s">
        <v>578</v>
      </c>
      <c r="I4328" s="298">
        <v>0.5</v>
      </c>
      <c r="J4328" s="297" t="s">
        <v>3640</v>
      </c>
      <c r="K4328" s="280" t="s">
        <v>3854</v>
      </c>
      <c r="L4328" s="281"/>
      <c r="O4328" s="40"/>
      <c r="P4328" s="40"/>
      <c r="Q4328" s="40"/>
      <c r="R4328" s="40"/>
      <c r="S4328" s="40"/>
      <c r="T4328" s="40"/>
      <c r="U4328" s="40"/>
      <c r="V4328" s="40"/>
      <c r="W4328" s="40"/>
      <c r="X4328" s="40"/>
      <c r="Y4328" s="40"/>
    </row>
    <row r="4329" spans="1:25" ht="15" customHeight="1" x14ac:dyDescent="0.2">
      <c r="A4329" s="40"/>
      <c r="B4329" s="275"/>
      <c r="C4329" s="275"/>
      <c r="D4329" s="275"/>
      <c r="E4329" s="275"/>
      <c r="F4329" s="275" t="s">
        <v>331</v>
      </c>
      <c r="G4329" s="302">
        <v>16.38</v>
      </c>
      <c r="H4329" s="275" t="s">
        <v>332</v>
      </c>
      <c r="I4329" s="302">
        <v>0</v>
      </c>
      <c r="J4329" s="275" t="s">
        <v>333</v>
      </c>
      <c r="K4329" s="302">
        <v>16.38</v>
      </c>
      <c r="L4329" s="281"/>
      <c r="O4329" s="40"/>
      <c r="P4329" s="40"/>
      <c r="Q4329" s="40"/>
      <c r="R4329" s="40"/>
      <c r="S4329" s="40"/>
      <c r="T4329" s="40"/>
      <c r="U4329" s="40"/>
      <c r="V4329" s="40"/>
      <c r="W4329" s="40"/>
      <c r="X4329" s="40"/>
      <c r="Y4329" s="40"/>
    </row>
    <row r="4330" spans="1:25" ht="15" customHeight="1" thickBot="1" x14ac:dyDescent="0.25">
      <c r="A4330" s="40"/>
      <c r="B4330" s="275"/>
      <c r="C4330" s="275"/>
      <c r="D4330" s="275"/>
      <c r="E4330" s="275"/>
      <c r="F4330" s="275" t="s">
        <v>334</v>
      </c>
      <c r="G4330" s="302">
        <v>46.42</v>
      </c>
      <c r="H4330" s="275"/>
      <c r="I4330" s="409" t="s">
        <v>335</v>
      </c>
      <c r="J4330" s="409"/>
      <c r="K4330" s="302">
        <v>269.5</v>
      </c>
      <c r="L4330" s="281"/>
      <c r="O4330" s="40"/>
      <c r="P4330" s="40"/>
      <c r="Q4330" s="40"/>
      <c r="R4330" s="40"/>
      <c r="S4330" s="40"/>
      <c r="T4330" s="40"/>
      <c r="U4330" s="40"/>
      <c r="V4330" s="40"/>
      <c r="W4330" s="40"/>
      <c r="X4330" s="40"/>
      <c r="Y4330" s="40"/>
    </row>
    <row r="4331" spans="1:25" ht="15" customHeight="1" thickTop="1" x14ac:dyDescent="0.2">
      <c r="A4331" s="40"/>
      <c r="B4331" s="289"/>
      <c r="C4331" s="289"/>
      <c r="D4331" s="289"/>
      <c r="E4331" s="289"/>
      <c r="F4331" s="289"/>
      <c r="G4331" s="289"/>
      <c r="H4331" s="289"/>
      <c r="I4331" s="289"/>
      <c r="J4331" s="289"/>
      <c r="K4331" s="289"/>
      <c r="L4331" s="289"/>
      <c r="O4331" s="40"/>
      <c r="P4331" s="40"/>
      <c r="Q4331" s="40"/>
      <c r="R4331" s="40"/>
      <c r="S4331" s="40"/>
      <c r="T4331" s="40"/>
      <c r="U4331" s="40"/>
      <c r="V4331" s="40"/>
      <c r="W4331" s="40"/>
      <c r="X4331" s="40"/>
      <c r="Y4331" s="40"/>
    </row>
    <row r="4332" spans="1:25" ht="15" customHeight="1" x14ac:dyDescent="0.2">
      <c r="A4332" s="40"/>
      <c r="B4332" s="276" t="s">
        <v>3375</v>
      </c>
      <c r="C4332" s="277" t="s">
        <v>28</v>
      </c>
      <c r="D4332" s="276" t="s">
        <v>29</v>
      </c>
      <c r="E4332" s="276" t="s">
        <v>30</v>
      </c>
      <c r="F4332" s="405" t="s">
        <v>318</v>
      </c>
      <c r="G4332" s="405"/>
      <c r="H4332" s="284" t="s">
        <v>31</v>
      </c>
      <c r="I4332" s="277" t="s">
        <v>32</v>
      </c>
      <c r="J4332" s="277" t="s">
        <v>2407</v>
      </c>
      <c r="K4332" s="277" t="s">
        <v>33</v>
      </c>
      <c r="L4332" s="277" t="s">
        <v>35</v>
      </c>
      <c r="O4332" s="40"/>
      <c r="P4332" s="40"/>
      <c r="Q4332" s="40"/>
      <c r="R4332" s="40"/>
      <c r="S4332" s="40"/>
      <c r="T4332" s="40"/>
      <c r="U4332" s="40"/>
      <c r="V4332" s="40"/>
      <c r="W4332" s="40"/>
      <c r="X4332" s="40"/>
      <c r="Y4332" s="40"/>
    </row>
    <row r="4333" spans="1:25" ht="15" customHeight="1" x14ac:dyDescent="0.2">
      <c r="A4333" s="40"/>
      <c r="B4333" s="273" t="s">
        <v>319</v>
      </c>
      <c r="C4333" s="286" t="s">
        <v>3249</v>
      </c>
      <c r="D4333" s="273" t="s">
        <v>196</v>
      </c>
      <c r="E4333" s="273" t="s">
        <v>4161</v>
      </c>
      <c r="F4333" s="403">
        <v>41.11</v>
      </c>
      <c r="G4333" s="403"/>
      <c r="H4333" s="285" t="s">
        <v>44</v>
      </c>
      <c r="I4333" s="288">
        <v>1</v>
      </c>
      <c r="J4333" s="287"/>
      <c r="K4333" s="287">
        <v>119.33</v>
      </c>
      <c r="L4333" s="287">
        <v>119.33</v>
      </c>
      <c r="O4333" s="40"/>
      <c r="P4333" s="40"/>
      <c r="Q4333" s="40"/>
      <c r="R4333" s="40"/>
      <c r="S4333" s="40"/>
      <c r="T4333" s="40"/>
      <c r="U4333" s="40"/>
      <c r="V4333" s="40"/>
      <c r="W4333" s="40"/>
      <c r="X4333" s="40"/>
      <c r="Y4333" s="40"/>
    </row>
    <row r="4334" spans="1:25" ht="15" customHeight="1" x14ac:dyDescent="0.2">
      <c r="A4334" s="40"/>
      <c r="B4334" s="274" t="s">
        <v>347</v>
      </c>
      <c r="C4334" s="296" t="s">
        <v>3538</v>
      </c>
      <c r="D4334" s="274" t="s">
        <v>196</v>
      </c>
      <c r="E4334" s="274" t="s">
        <v>4162</v>
      </c>
      <c r="F4334" s="404" t="s">
        <v>348</v>
      </c>
      <c r="G4334" s="404"/>
      <c r="H4334" s="295" t="s">
        <v>44</v>
      </c>
      <c r="I4334" s="298">
        <v>1</v>
      </c>
      <c r="J4334" s="298">
        <v>0</v>
      </c>
      <c r="K4334" s="297">
        <v>81.98</v>
      </c>
      <c r="L4334" s="297">
        <v>81.98</v>
      </c>
      <c r="O4334" s="40"/>
      <c r="P4334" s="40"/>
      <c r="Q4334" s="40"/>
      <c r="R4334" s="40"/>
      <c r="S4334" s="40"/>
      <c r="T4334" s="40"/>
      <c r="U4334" s="40"/>
      <c r="V4334" s="40"/>
      <c r="W4334" s="40"/>
      <c r="X4334" s="40"/>
      <c r="Y4334" s="40"/>
    </row>
    <row r="4335" spans="1:25" ht="15" customHeight="1" x14ac:dyDescent="0.2">
      <c r="A4335" s="40"/>
      <c r="B4335" s="274" t="s">
        <v>347</v>
      </c>
      <c r="C4335" s="296" t="s">
        <v>1705</v>
      </c>
      <c r="D4335" s="274" t="s">
        <v>196</v>
      </c>
      <c r="E4335" s="274" t="s">
        <v>3570</v>
      </c>
      <c r="F4335" s="404" t="s">
        <v>586</v>
      </c>
      <c r="G4335" s="404"/>
      <c r="H4335" s="295" t="s">
        <v>325</v>
      </c>
      <c r="I4335" s="298">
        <v>1</v>
      </c>
      <c r="J4335" s="298">
        <v>0</v>
      </c>
      <c r="K4335" s="297">
        <v>21.43</v>
      </c>
      <c r="L4335" s="297">
        <v>21.43</v>
      </c>
      <c r="O4335" s="40"/>
      <c r="P4335" s="40"/>
      <c r="Q4335" s="40"/>
      <c r="R4335" s="40"/>
      <c r="S4335" s="40"/>
      <c r="T4335" s="40"/>
      <c r="U4335" s="40"/>
      <c r="V4335" s="40"/>
      <c r="W4335" s="40"/>
      <c r="X4335" s="40"/>
      <c r="Y4335" s="40"/>
    </row>
    <row r="4336" spans="1:25" ht="15" customHeight="1" x14ac:dyDescent="0.2">
      <c r="A4336" s="40"/>
      <c r="B4336" s="274" t="s">
        <v>347</v>
      </c>
      <c r="C4336" s="296" t="s">
        <v>1802</v>
      </c>
      <c r="D4336" s="274" t="s">
        <v>196</v>
      </c>
      <c r="E4336" s="274" t="s">
        <v>4157</v>
      </c>
      <c r="F4336" s="404" t="s">
        <v>348</v>
      </c>
      <c r="G4336" s="404"/>
      <c r="H4336" s="295" t="s">
        <v>44</v>
      </c>
      <c r="I4336" s="298">
        <v>0.01</v>
      </c>
      <c r="J4336" s="298">
        <v>0</v>
      </c>
      <c r="K4336" s="297">
        <v>30.67</v>
      </c>
      <c r="L4336" s="297">
        <v>0.3</v>
      </c>
      <c r="O4336" s="40"/>
      <c r="P4336" s="40"/>
      <c r="Q4336" s="40"/>
      <c r="R4336" s="40"/>
      <c r="S4336" s="40"/>
      <c r="T4336" s="40"/>
      <c r="U4336" s="40"/>
      <c r="V4336" s="40"/>
      <c r="W4336" s="40"/>
      <c r="X4336" s="40"/>
      <c r="Y4336" s="40"/>
    </row>
    <row r="4337" spans="1:25" ht="15" customHeight="1" x14ac:dyDescent="0.2">
      <c r="A4337" s="40"/>
      <c r="B4337" s="274" t="s">
        <v>347</v>
      </c>
      <c r="C4337" s="296" t="s">
        <v>1704</v>
      </c>
      <c r="D4337" s="274" t="s">
        <v>196</v>
      </c>
      <c r="E4337" s="274" t="s">
        <v>3571</v>
      </c>
      <c r="F4337" s="404" t="s">
        <v>586</v>
      </c>
      <c r="G4337" s="404"/>
      <c r="H4337" s="295" t="s">
        <v>325</v>
      </c>
      <c r="I4337" s="298">
        <v>0.5</v>
      </c>
      <c r="J4337" s="298">
        <v>0</v>
      </c>
      <c r="K4337" s="297">
        <v>31.24</v>
      </c>
      <c r="L4337" s="297">
        <v>15.62</v>
      </c>
      <c r="O4337" s="40"/>
      <c r="P4337" s="40"/>
      <c r="Q4337" s="40"/>
      <c r="R4337" s="40"/>
      <c r="S4337" s="40"/>
      <c r="T4337" s="40"/>
      <c r="U4337" s="40"/>
      <c r="V4337" s="40"/>
      <c r="W4337" s="40"/>
      <c r="X4337" s="40"/>
      <c r="Y4337" s="40"/>
    </row>
    <row r="4338" spans="1:25" ht="15" customHeight="1" x14ac:dyDescent="0.2">
      <c r="A4338" s="40"/>
      <c r="B4338" s="275"/>
      <c r="C4338" s="275"/>
      <c r="D4338" s="275"/>
      <c r="E4338" s="275"/>
      <c r="F4338" s="275"/>
      <c r="G4338" s="275" t="s">
        <v>331</v>
      </c>
      <c r="H4338" s="302">
        <v>37.049999999999997</v>
      </c>
      <c r="I4338" s="275" t="s">
        <v>332</v>
      </c>
      <c r="J4338" s="302">
        <v>0</v>
      </c>
      <c r="K4338" s="275" t="s">
        <v>333</v>
      </c>
      <c r="L4338" s="302">
        <v>37.049999999999997</v>
      </c>
      <c r="O4338" s="40"/>
      <c r="P4338" s="40"/>
      <c r="Q4338" s="40"/>
      <c r="R4338" s="40"/>
      <c r="S4338" s="40"/>
      <c r="T4338" s="40"/>
      <c r="U4338" s="40"/>
      <c r="V4338" s="40"/>
      <c r="W4338" s="40"/>
      <c r="X4338" s="40"/>
      <c r="Y4338" s="40"/>
    </row>
    <row r="4339" spans="1:25" ht="15" customHeight="1" thickBot="1" x14ac:dyDescent="0.25">
      <c r="A4339" s="40"/>
      <c r="B4339" s="275"/>
      <c r="C4339" s="275"/>
      <c r="D4339" s="275"/>
      <c r="E4339" s="275"/>
      <c r="F4339" s="275"/>
      <c r="G4339" s="275" t="s">
        <v>334</v>
      </c>
      <c r="H4339" s="302">
        <v>24.83</v>
      </c>
      <c r="I4339" s="409"/>
      <c r="J4339" s="409" t="s">
        <v>335</v>
      </c>
      <c r="K4339" s="275"/>
      <c r="L4339" s="302">
        <v>144.16</v>
      </c>
      <c r="O4339" s="40"/>
      <c r="P4339" s="40"/>
      <c r="Q4339" s="40"/>
      <c r="R4339" s="40"/>
      <c r="S4339" s="40"/>
      <c r="T4339" s="40"/>
      <c r="U4339" s="40"/>
      <c r="V4339" s="40"/>
      <c r="W4339" s="40"/>
      <c r="X4339" s="40"/>
      <c r="Y4339" s="40"/>
    </row>
    <row r="4340" spans="1:25" ht="15" customHeight="1" thickTop="1" x14ac:dyDescent="0.2">
      <c r="A4340" s="40"/>
      <c r="B4340" s="289"/>
      <c r="C4340" s="289"/>
      <c r="D4340" s="289"/>
      <c r="E4340" s="289"/>
      <c r="F4340" s="289"/>
      <c r="G4340" s="289"/>
      <c r="H4340" s="289"/>
      <c r="I4340" s="289"/>
      <c r="J4340" s="289"/>
      <c r="K4340" s="289"/>
      <c r="L4340" s="289"/>
      <c r="O4340" s="40"/>
      <c r="P4340" s="40"/>
      <c r="Q4340" s="40"/>
      <c r="R4340" s="40"/>
      <c r="S4340" s="40"/>
      <c r="T4340" s="40"/>
      <c r="U4340" s="40"/>
      <c r="V4340" s="40"/>
      <c r="W4340" s="40"/>
      <c r="X4340" s="40"/>
      <c r="Y4340" s="40"/>
    </row>
    <row r="4341" spans="1:25" ht="15" customHeight="1" x14ac:dyDescent="0.2">
      <c r="A4341" s="40"/>
      <c r="B4341" s="276" t="s">
        <v>2097</v>
      </c>
      <c r="C4341" s="277" t="s">
        <v>28</v>
      </c>
      <c r="D4341" s="276" t="s">
        <v>29</v>
      </c>
      <c r="E4341" s="276" t="s">
        <v>30</v>
      </c>
      <c r="F4341" s="405" t="s">
        <v>318</v>
      </c>
      <c r="G4341" s="405"/>
      <c r="H4341" s="284" t="s">
        <v>31</v>
      </c>
      <c r="I4341" s="277" t="s">
        <v>32</v>
      </c>
      <c r="J4341" s="277" t="s">
        <v>33</v>
      </c>
      <c r="K4341" s="277" t="s">
        <v>35</v>
      </c>
      <c r="L4341" s="281"/>
      <c r="O4341" s="40"/>
      <c r="P4341" s="40"/>
      <c r="Q4341" s="40"/>
      <c r="R4341" s="40"/>
      <c r="S4341" s="40"/>
      <c r="T4341" s="40"/>
      <c r="U4341" s="40"/>
      <c r="V4341" s="40"/>
      <c r="W4341" s="40"/>
      <c r="X4341" s="40"/>
      <c r="Y4341" s="40"/>
    </row>
    <row r="4342" spans="1:25" ht="15" customHeight="1" x14ac:dyDescent="0.2">
      <c r="A4342" s="40"/>
      <c r="B4342" s="273" t="s">
        <v>319</v>
      </c>
      <c r="C4342" s="286" t="s">
        <v>1194</v>
      </c>
      <c r="D4342" s="273" t="s">
        <v>143</v>
      </c>
      <c r="E4342" s="273" t="s">
        <v>2364</v>
      </c>
      <c r="F4342" s="403" t="s">
        <v>759</v>
      </c>
      <c r="G4342" s="403"/>
      <c r="H4342" s="285" t="s">
        <v>165</v>
      </c>
      <c r="I4342" s="288">
        <v>1</v>
      </c>
      <c r="J4342" s="287">
        <v>354.21</v>
      </c>
      <c r="K4342" s="287">
        <v>354.21</v>
      </c>
      <c r="L4342" s="281"/>
      <c r="O4342" s="40"/>
      <c r="P4342" s="40"/>
      <c r="Q4342" s="40"/>
      <c r="R4342" s="40"/>
      <c r="S4342" s="40"/>
      <c r="T4342" s="40"/>
      <c r="U4342" s="40"/>
      <c r="V4342" s="40"/>
      <c r="W4342" s="40"/>
      <c r="X4342" s="40"/>
      <c r="Y4342" s="40"/>
    </row>
    <row r="4343" spans="1:25" ht="15" customHeight="1" x14ac:dyDescent="0.2">
      <c r="A4343" s="40"/>
      <c r="B4343" s="276" t="s">
        <v>27</v>
      </c>
      <c r="C4343" s="277" t="s">
        <v>28</v>
      </c>
      <c r="D4343" s="276" t="s">
        <v>29</v>
      </c>
      <c r="E4343" s="276" t="s">
        <v>30</v>
      </c>
      <c r="F4343" s="405" t="s">
        <v>318</v>
      </c>
      <c r="G4343" s="406"/>
      <c r="H4343" s="284" t="s">
        <v>31</v>
      </c>
      <c r="I4343" s="277" t="s">
        <v>32</v>
      </c>
      <c r="J4343" s="277" t="s">
        <v>33</v>
      </c>
      <c r="K4343" s="277" t="s">
        <v>35</v>
      </c>
      <c r="L4343" s="281"/>
      <c r="O4343" s="40"/>
      <c r="P4343" s="40"/>
      <c r="Q4343" s="40"/>
      <c r="R4343" s="40"/>
      <c r="S4343" s="40"/>
      <c r="T4343" s="40"/>
      <c r="U4343" s="40"/>
      <c r="V4343" s="40"/>
      <c r="W4343" s="40"/>
      <c r="X4343" s="40"/>
      <c r="Y4343" s="40"/>
    </row>
    <row r="4344" spans="1:25" ht="15" customHeight="1" x14ac:dyDescent="0.2">
      <c r="A4344" s="40"/>
      <c r="B4344" s="278" t="s">
        <v>319</v>
      </c>
      <c r="C4344" s="291" t="s">
        <v>681</v>
      </c>
      <c r="D4344" s="278" t="s">
        <v>143</v>
      </c>
      <c r="E4344" s="278" t="s">
        <v>682</v>
      </c>
      <c r="F4344" s="407" t="s">
        <v>577</v>
      </c>
      <c r="G4344" s="407"/>
      <c r="H4344" s="290" t="s">
        <v>578</v>
      </c>
      <c r="I4344" s="294">
        <v>1.5</v>
      </c>
      <c r="J4344" s="292" t="s">
        <v>2131</v>
      </c>
      <c r="K4344" s="293" t="s">
        <v>4163</v>
      </c>
      <c r="L4344" s="281"/>
      <c r="O4344" s="40"/>
      <c r="P4344" s="40"/>
      <c r="Q4344" s="40"/>
      <c r="R4344" s="40"/>
      <c r="S4344" s="40"/>
      <c r="T4344" s="40"/>
      <c r="U4344" s="40"/>
      <c r="V4344" s="40"/>
      <c r="W4344" s="40"/>
      <c r="X4344" s="40"/>
      <c r="Y4344" s="40"/>
    </row>
    <row r="4345" spans="1:25" ht="15" customHeight="1" x14ac:dyDescent="0.2">
      <c r="A4345" s="40"/>
      <c r="B4345" s="274" t="s">
        <v>347</v>
      </c>
      <c r="C4345" s="296" t="s">
        <v>4164</v>
      </c>
      <c r="D4345" s="274" t="s">
        <v>143</v>
      </c>
      <c r="E4345" s="274" t="s">
        <v>2364</v>
      </c>
      <c r="F4345" s="404" t="s">
        <v>348</v>
      </c>
      <c r="G4345" s="404"/>
      <c r="H4345" s="295" t="s">
        <v>165</v>
      </c>
      <c r="I4345" s="298">
        <v>1</v>
      </c>
      <c r="J4345" s="297" t="s">
        <v>4165</v>
      </c>
      <c r="K4345" s="280" t="s">
        <v>4165</v>
      </c>
      <c r="L4345" s="281"/>
      <c r="O4345" s="40"/>
      <c r="P4345" s="40"/>
      <c r="Q4345" s="40"/>
      <c r="R4345" s="40"/>
      <c r="S4345" s="40"/>
      <c r="T4345" s="40"/>
      <c r="U4345" s="40"/>
      <c r="V4345" s="40"/>
      <c r="W4345" s="40"/>
      <c r="X4345" s="40"/>
      <c r="Y4345" s="40"/>
    </row>
    <row r="4346" spans="1:25" ht="15" customHeight="1" x14ac:dyDescent="0.2">
      <c r="A4346" s="40"/>
      <c r="B4346" s="274" t="s">
        <v>347</v>
      </c>
      <c r="C4346" s="296" t="s">
        <v>4040</v>
      </c>
      <c r="D4346" s="274" t="s">
        <v>143</v>
      </c>
      <c r="E4346" s="274" t="s">
        <v>2566</v>
      </c>
      <c r="F4346" s="404" t="s">
        <v>586</v>
      </c>
      <c r="G4346" s="404"/>
      <c r="H4346" s="295" t="s">
        <v>578</v>
      </c>
      <c r="I4346" s="298">
        <v>1.5</v>
      </c>
      <c r="J4346" s="297" t="s">
        <v>3640</v>
      </c>
      <c r="K4346" s="280" t="s">
        <v>4166</v>
      </c>
      <c r="L4346" s="281"/>
      <c r="O4346" s="40"/>
      <c r="P4346" s="40"/>
      <c r="Q4346" s="40"/>
      <c r="R4346" s="40"/>
      <c r="S4346" s="40"/>
      <c r="T4346" s="40"/>
      <c r="U4346" s="40"/>
      <c r="V4346" s="40"/>
      <c r="W4346" s="40"/>
      <c r="X4346" s="40"/>
      <c r="Y4346" s="40"/>
    </row>
    <row r="4347" spans="1:25" ht="15" customHeight="1" x14ac:dyDescent="0.2">
      <c r="A4347" s="40"/>
      <c r="B4347" s="408" t="s">
        <v>2416</v>
      </c>
      <c r="C4347" s="406"/>
      <c r="D4347" s="406"/>
      <c r="E4347" s="406"/>
      <c r="F4347" s="406"/>
      <c r="G4347" s="406"/>
      <c r="H4347" s="406"/>
      <c r="I4347" s="406"/>
      <c r="J4347" s="406"/>
      <c r="K4347" s="406"/>
      <c r="L4347" s="281"/>
      <c r="O4347" s="40"/>
      <c r="P4347" s="40"/>
      <c r="Q4347" s="40"/>
      <c r="R4347" s="40"/>
      <c r="S4347" s="40"/>
      <c r="T4347" s="40"/>
      <c r="U4347" s="40"/>
      <c r="V4347" s="40"/>
      <c r="W4347" s="40"/>
      <c r="X4347" s="40"/>
      <c r="Y4347" s="40"/>
    </row>
    <row r="4348" spans="1:25" ht="15" customHeight="1" x14ac:dyDescent="0.2">
      <c r="A4348" s="40"/>
      <c r="B4348" s="276" t="s">
        <v>27</v>
      </c>
      <c r="C4348" s="277" t="s">
        <v>28</v>
      </c>
      <c r="D4348" s="276" t="s">
        <v>29</v>
      </c>
      <c r="E4348" s="276" t="s">
        <v>30</v>
      </c>
      <c r="F4348" s="405" t="s">
        <v>318</v>
      </c>
      <c r="G4348" s="406"/>
      <c r="H4348" s="284" t="s">
        <v>31</v>
      </c>
      <c r="I4348" s="277" t="s">
        <v>32</v>
      </c>
      <c r="J4348" s="277" t="s">
        <v>33</v>
      </c>
      <c r="K4348" s="277" t="s">
        <v>35</v>
      </c>
      <c r="L4348" s="281"/>
      <c r="O4348" s="40"/>
      <c r="P4348" s="40"/>
      <c r="Q4348" s="40"/>
      <c r="R4348" s="40"/>
      <c r="S4348" s="40"/>
      <c r="T4348" s="40"/>
      <c r="U4348" s="40"/>
      <c r="V4348" s="40"/>
      <c r="W4348" s="40"/>
      <c r="X4348" s="40"/>
      <c r="Y4348" s="40"/>
    </row>
    <row r="4349" spans="1:25" ht="15" customHeight="1" x14ac:dyDescent="0.2">
      <c r="A4349" s="40"/>
      <c r="B4349" s="274" t="s">
        <v>347</v>
      </c>
      <c r="C4349" s="296" t="s">
        <v>3636</v>
      </c>
      <c r="D4349" s="274" t="s">
        <v>143</v>
      </c>
      <c r="E4349" s="274" t="s">
        <v>2432</v>
      </c>
      <c r="F4349" s="404" t="s">
        <v>348</v>
      </c>
      <c r="G4349" s="404"/>
      <c r="H4349" s="295" t="s">
        <v>2433</v>
      </c>
      <c r="I4349" s="298">
        <v>1.0499999999999999E-3</v>
      </c>
      <c r="J4349" s="297" t="s">
        <v>3637</v>
      </c>
      <c r="K4349" s="280" t="s">
        <v>2141</v>
      </c>
      <c r="L4349" s="281"/>
      <c r="O4349" s="40"/>
      <c r="P4349" s="40"/>
      <c r="Q4349" s="40"/>
      <c r="R4349" s="40"/>
      <c r="S4349" s="40"/>
      <c r="T4349" s="40"/>
      <c r="U4349" s="40"/>
      <c r="V4349" s="40"/>
      <c r="W4349" s="40"/>
      <c r="X4349" s="40"/>
      <c r="Y4349" s="40"/>
    </row>
    <row r="4350" spans="1:25" ht="15" customHeight="1" x14ac:dyDescent="0.2">
      <c r="A4350" s="40"/>
      <c r="B4350" s="274" t="s">
        <v>347</v>
      </c>
      <c r="C4350" s="296" t="s">
        <v>4043</v>
      </c>
      <c r="D4350" s="274" t="s">
        <v>143</v>
      </c>
      <c r="E4350" s="274" t="s">
        <v>1173</v>
      </c>
      <c r="F4350" s="404" t="s">
        <v>348</v>
      </c>
      <c r="G4350" s="404"/>
      <c r="H4350" s="295" t="s">
        <v>165</v>
      </c>
      <c r="I4350" s="298">
        <v>2.9999999999999997E-4</v>
      </c>
      <c r="J4350" s="297" t="s">
        <v>2167</v>
      </c>
      <c r="K4350" s="280" t="s">
        <v>2135</v>
      </c>
      <c r="L4350" s="185"/>
      <c r="O4350" s="40"/>
      <c r="P4350" s="40"/>
      <c r="Q4350" s="40"/>
      <c r="R4350" s="40"/>
      <c r="S4350" s="40"/>
      <c r="T4350" s="40"/>
      <c r="U4350" s="40"/>
      <c r="V4350" s="40"/>
      <c r="W4350" s="40"/>
      <c r="X4350" s="40"/>
      <c r="Y4350" s="40"/>
    </row>
    <row r="4351" spans="1:25" ht="15" customHeight="1" x14ac:dyDescent="0.2">
      <c r="A4351" s="40"/>
      <c r="B4351" s="274" t="s">
        <v>347</v>
      </c>
      <c r="C4351" s="296" t="s">
        <v>3598</v>
      </c>
      <c r="D4351" s="274" t="s">
        <v>143</v>
      </c>
      <c r="E4351" s="274" t="s">
        <v>1159</v>
      </c>
      <c r="F4351" s="404" t="s">
        <v>348</v>
      </c>
      <c r="G4351" s="404"/>
      <c r="H4351" s="295" t="s">
        <v>165</v>
      </c>
      <c r="I4351" s="298">
        <v>2.2499999999999998E-3</v>
      </c>
      <c r="J4351" s="297" t="s">
        <v>3599</v>
      </c>
      <c r="K4351" s="280" t="s">
        <v>2178</v>
      </c>
      <c r="L4351" s="185"/>
      <c r="O4351" s="40"/>
      <c r="P4351" s="40"/>
      <c r="Q4351" s="40"/>
      <c r="R4351" s="40"/>
      <c r="S4351" s="40"/>
      <c r="T4351" s="40"/>
      <c r="U4351" s="40"/>
      <c r="V4351" s="40"/>
      <c r="W4351" s="40"/>
      <c r="X4351" s="40"/>
      <c r="Y4351" s="40"/>
    </row>
    <row r="4352" spans="1:25" ht="15" customHeight="1" x14ac:dyDescent="0.2">
      <c r="A4352" s="40"/>
      <c r="B4352" s="274" t="s">
        <v>347</v>
      </c>
      <c r="C4352" s="296" t="s">
        <v>3587</v>
      </c>
      <c r="D4352" s="274" t="s">
        <v>143</v>
      </c>
      <c r="E4352" s="274" t="s">
        <v>2436</v>
      </c>
      <c r="F4352" s="404" t="s">
        <v>348</v>
      </c>
      <c r="G4352" s="404"/>
      <c r="H4352" s="295" t="s">
        <v>165</v>
      </c>
      <c r="I4352" s="298">
        <v>2.9999999999999997E-4</v>
      </c>
      <c r="J4352" s="297" t="s">
        <v>3588</v>
      </c>
      <c r="K4352" s="280" t="s">
        <v>2117</v>
      </c>
      <c r="L4352" s="185"/>
      <c r="O4352" s="40"/>
      <c r="P4352" s="40"/>
      <c r="Q4352" s="40"/>
      <c r="R4352" s="40"/>
      <c r="S4352" s="40"/>
      <c r="T4352" s="40"/>
      <c r="U4352" s="40"/>
      <c r="V4352" s="40"/>
      <c r="W4352" s="40"/>
      <c r="X4352" s="40"/>
      <c r="Y4352" s="40"/>
    </row>
    <row r="4353" spans="1:25" ht="15" customHeight="1" x14ac:dyDescent="0.2">
      <c r="A4353" s="40"/>
      <c r="B4353" s="274" t="s">
        <v>347</v>
      </c>
      <c r="C4353" s="296" t="s">
        <v>3596</v>
      </c>
      <c r="D4353" s="274" t="s">
        <v>143</v>
      </c>
      <c r="E4353" s="274" t="s">
        <v>2437</v>
      </c>
      <c r="F4353" s="404" t="s">
        <v>348</v>
      </c>
      <c r="G4353" s="404"/>
      <c r="H4353" s="295" t="s">
        <v>165</v>
      </c>
      <c r="I4353" s="298">
        <v>8.9999999999999998E-4</v>
      </c>
      <c r="J4353" s="297" t="s">
        <v>3597</v>
      </c>
      <c r="K4353" s="280" t="s">
        <v>2135</v>
      </c>
      <c r="L4353" s="183"/>
      <c r="O4353" s="40"/>
      <c r="P4353" s="40"/>
      <c r="Q4353" s="40"/>
      <c r="R4353" s="40"/>
      <c r="S4353" s="40"/>
      <c r="T4353" s="40"/>
      <c r="U4353" s="40"/>
      <c r="V4353" s="40"/>
      <c r="W4353" s="40"/>
      <c r="X4353" s="40"/>
      <c r="Y4353" s="40"/>
    </row>
    <row r="4354" spans="1:25" ht="15" customHeight="1" thickBot="1" x14ac:dyDescent="0.25">
      <c r="A4354" s="40"/>
      <c r="B4354" s="274" t="s">
        <v>347</v>
      </c>
      <c r="C4354" s="296" t="s">
        <v>3601</v>
      </c>
      <c r="D4354" s="274" t="s">
        <v>143</v>
      </c>
      <c r="E4354" s="274" t="s">
        <v>1165</v>
      </c>
      <c r="F4354" s="404" t="s">
        <v>348</v>
      </c>
      <c r="G4354" s="404"/>
      <c r="H4354" s="295" t="s">
        <v>165</v>
      </c>
      <c r="I4354" s="298">
        <v>6.7499999999999999E-3</v>
      </c>
      <c r="J4354" s="297" t="s">
        <v>3602</v>
      </c>
      <c r="K4354" s="280" t="s">
        <v>3757</v>
      </c>
      <c r="L4354" s="183"/>
      <c r="O4354" s="40"/>
      <c r="P4354" s="40"/>
      <c r="Q4354" s="40"/>
      <c r="R4354" s="40"/>
      <c r="S4354" s="40"/>
      <c r="T4354" s="40"/>
      <c r="U4354" s="40"/>
      <c r="V4354" s="40"/>
      <c r="W4354" s="40"/>
      <c r="X4354" s="40"/>
      <c r="Y4354" s="40"/>
    </row>
    <row r="4355" spans="1:25" ht="15" customHeight="1" thickTop="1" x14ac:dyDescent="0.2">
      <c r="A4355" s="40"/>
      <c r="B4355" s="274" t="s">
        <v>347</v>
      </c>
      <c r="C4355" s="296" t="s">
        <v>4042</v>
      </c>
      <c r="D4355" s="274" t="s">
        <v>143</v>
      </c>
      <c r="E4355" s="274" t="s">
        <v>1175</v>
      </c>
      <c r="F4355" s="404" t="s">
        <v>348</v>
      </c>
      <c r="G4355" s="404"/>
      <c r="H4355" s="295" t="s">
        <v>165</v>
      </c>
      <c r="I4355" s="298">
        <v>1.4999999999999999E-4</v>
      </c>
      <c r="J4355" s="297" t="s">
        <v>2568</v>
      </c>
      <c r="K4355" s="280" t="s">
        <v>2117</v>
      </c>
      <c r="L4355" s="184"/>
      <c r="O4355" s="40"/>
      <c r="P4355" s="40"/>
      <c r="Q4355" s="40"/>
      <c r="R4355" s="40"/>
      <c r="S4355" s="40"/>
      <c r="T4355" s="40"/>
      <c r="U4355" s="40"/>
      <c r="V4355" s="40"/>
      <c r="W4355" s="40"/>
      <c r="X4355" s="40"/>
      <c r="Y4355" s="40"/>
    </row>
    <row r="4356" spans="1:25" ht="15" customHeight="1" x14ac:dyDescent="0.2">
      <c r="A4356" s="40"/>
      <c r="B4356" s="274" t="s">
        <v>347</v>
      </c>
      <c r="C4356" s="296" t="s">
        <v>3616</v>
      </c>
      <c r="D4356" s="274" t="s">
        <v>143</v>
      </c>
      <c r="E4356" s="274" t="s">
        <v>1170</v>
      </c>
      <c r="F4356" s="404" t="s">
        <v>809</v>
      </c>
      <c r="G4356" s="404"/>
      <c r="H4356" s="295" t="s">
        <v>165</v>
      </c>
      <c r="I4356" s="298">
        <v>0.1527</v>
      </c>
      <c r="J4356" s="297" t="s">
        <v>1858</v>
      </c>
      <c r="K4356" s="280" t="s">
        <v>3683</v>
      </c>
      <c r="L4356" s="180"/>
      <c r="O4356" s="40"/>
      <c r="P4356" s="40"/>
      <c r="Q4356" s="40"/>
      <c r="R4356" s="40"/>
      <c r="S4356" s="40"/>
      <c r="T4356" s="40"/>
      <c r="U4356" s="40"/>
      <c r="V4356" s="40"/>
      <c r="W4356" s="40"/>
      <c r="X4356" s="40"/>
      <c r="Y4356" s="40"/>
    </row>
    <row r="4357" spans="1:25" ht="15" customHeight="1" x14ac:dyDescent="0.2">
      <c r="A4357" s="40"/>
      <c r="B4357" s="274" t="s">
        <v>347</v>
      </c>
      <c r="C4357" s="296" t="s">
        <v>3634</v>
      </c>
      <c r="D4357" s="274" t="s">
        <v>143</v>
      </c>
      <c r="E4357" s="274" t="s">
        <v>1168</v>
      </c>
      <c r="F4357" s="404" t="s">
        <v>348</v>
      </c>
      <c r="G4357" s="404"/>
      <c r="H4357" s="295" t="s">
        <v>165</v>
      </c>
      <c r="I4357" s="298">
        <v>6.7499999999999999E-3</v>
      </c>
      <c r="J4357" s="297" t="s">
        <v>2138</v>
      </c>
      <c r="K4357" s="280" t="s">
        <v>2125</v>
      </c>
      <c r="L4357" s="178"/>
      <c r="O4357" s="40"/>
      <c r="P4357" s="40"/>
      <c r="Q4357" s="40"/>
      <c r="R4357" s="40"/>
      <c r="S4357" s="40"/>
      <c r="T4357" s="40"/>
      <c r="U4357" s="40"/>
      <c r="V4357" s="40"/>
      <c r="W4357" s="40"/>
      <c r="X4357" s="40"/>
      <c r="Y4357" s="40"/>
    </row>
    <row r="4358" spans="1:25" ht="15" customHeight="1" x14ac:dyDescent="0.2">
      <c r="A4358" s="40"/>
      <c r="B4358" s="274" t="s">
        <v>347</v>
      </c>
      <c r="C4358" s="296" t="s">
        <v>3646</v>
      </c>
      <c r="D4358" s="274" t="s">
        <v>143</v>
      </c>
      <c r="E4358" s="274" t="s">
        <v>3647</v>
      </c>
      <c r="F4358" s="404" t="s">
        <v>348</v>
      </c>
      <c r="G4358" s="404"/>
      <c r="H4358" s="295" t="s">
        <v>1160</v>
      </c>
      <c r="I4358" s="298">
        <v>1.1999999999999999E-3</v>
      </c>
      <c r="J4358" s="297" t="s">
        <v>3648</v>
      </c>
      <c r="K4358" s="280" t="s">
        <v>2117</v>
      </c>
      <c r="L4358" s="185"/>
      <c r="O4358" s="40"/>
      <c r="P4358" s="40"/>
      <c r="Q4358" s="40"/>
      <c r="R4358" s="40"/>
      <c r="S4358" s="40"/>
      <c r="T4358" s="40"/>
      <c r="U4358" s="40"/>
      <c r="V4358" s="40"/>
      <c r="W4358" s="40"/>
      <c r="X4358" s="40"/>
      <c r="Y4358" s="40"/>
    </row>
    <row r="4359" spans="1:25" ht="15" customHeight="1" x14ac:dyDescent="0.2">
      <c r="A4359" s="40"/>
      <c r="B4359" s="274" t="s">
        <v>347</v>
      </c>
      <c r="C4359" s="296" t="s">
        <v>3606</v>
      </c>
      <c r="D4359" s="274" t="s">
        <v>143</v>
      </c>
      <c r="E4359" s="274" t="s">
        <v>1166</v>
      </c>
      <c r="F4359" s="404" t="s">
        <v>809</v>
      </c>
      <c r="G4359" s="404"/>
      <c r="H4359" s="295" t="s">
        <v>1167</v>
      </c>
      <c r="I4359" s="298">
        <v>5.9999999999999995E-4</v>
      </c>
      <c r="J4359" s="297" t="s">
        <v>2136</v>
      </c>
      <c r="K4359" s="280" t="s">
        <v>2188</v>
      </c>
      <c r="L4359" s="185"/>
      <c r="O4359" s="40"/>
      <c r="P4359" s="40"/>
      <c r="Q4359" s="40"/>
      <c r="R4359" s="40"/>
      <c r="S4359" s="40"/>
      <c r="T4359" s="40"/>
      <c r="U4359" s="40"/>
      <c r="V4359" s="40"/>
      <c r="W4359" s="40"/>
      <c r="X4359" s="40"/>
      <c r="Y4359" s="40"/>
    </row>
    <row r="4360" spans="1:25" ht="15" customHeight="1" x14ac:dyDescent="0.2">
      <c r="A4360" s="40"/>
      <c r="B4360" s="274" t="s">
        <v>347</v>
      </c>
      <c r="C4360" s="296" t="s">
        <v>3604</v>
      </c>
      <c r="D4360" s="274" t="s">
        <v>143</v>
      </c>
      <c r="E4360" s="274" t="s">
        <v>1164</v>
      </c>
      <c r="F4360" s="404" t="s">
        <v>809</v>
      </c>
      <c r="G4360" s="404"/>
      <c r="H4360" s="295" t="s">
        <v>165</v>
      </c>
      <c r="I4360" s="298">
        <v>6.7499999999999999E-3</v>
      </c>
      <c r="J4360" s="297" t="s">
        <v>2145</v>
      </c>
      <c r="K4360" s="280" t="s">
        <v>2129</v>
      </c>
      <c r="L4360" s="185"/>
      <c r="O4360" s="40"/>
      <c r="P4360" s="40"/>
      <c r="Q4360" s="40"/>
      <c r="R4360" s="40"/>
      <c r="S4360" s="40"/>
      <c r="T4360" s="40"/>
      <c r="U4360" s="40"/>
      <c r="V4360" s="40"/>
      <c r="W4360" s="40"/>
      <c r="X4360" s="40"/>
      <c r="Y4360" s="40"/>
    </row>
    <row r="4361" spans="1:25" ht="15" customHeight="1" x14ac:dyDescent="0.2">
      <c r="A4361" s="40"/>
      <c r="B4361" s="274" t="s">
        <v>347</v>
      </c>
      <c r="C4361" s="296" t="s">
        <v>4164</v>
      </c>
      <c r="D4361" s="274" t="s">
        <v>143</v>
      </c>
      <c r="E4361" s="274" t="s">
        <v>2364</v>
      </c>
      <c r="F4361" s="404" t="s">
        <v>348</v>
      </c>
      <c r="G4361" s="404"/>
      <c r="H4361" s="295" t="s">
        <v>165</v>
      </c>
      <c r="I4361" s="298">
        <v>1</v>
      </c>
      <c r="J4361" s="297" t="s">
        <v>4165</v>
      </c>
      <c r="K4361" s="280" t="s">
        <v>4165</v>
      </c>
      <c r="L4361" s="183"/>
      <c r="O4361" s="40"/>
      <c r="P4361" s="40"/>
      <c r="Q4361" s="40"/>
      <c r="R4361" s="40"/>
      <c r="S4361" s="40"/>
      <c r="T4361" s="40"/>
      <c r="U4361" s="40"/>
      <c r="V4361" s="40"/>
      <c r="W4361" s="40"/>
      <c r="X4361" s="40"/>
      <c r="Y4361" s="40"/>
    </row>
    <row r="4362" spans="1:25" ht="15" customHeight="1" thickBot="1" x14ac:dyDescent="0.25">
      <c r="A4362" s="40"/>
      <c r="B4362" s="274" t="s">
        <v>347</v>
      </c>
      <c r="C4362" s="296" t="s">
        <v>3645</v>
      </c>
      <c r="D4362" s="274" t="s">
        <v>143</v>
      </c>
      <c r="E4362" s="274" t="s">
        <v>1161</v>
      </c>
      <c r="F4362" s="404" t="s">
        <v>348</v>
      </c>
      <c r="G4362" s="404"/>
      <c r="H4362" s="295" t="s">
        <v>165</v>
      </c>
      <c r="I4362" s="298">
        <v>9.8100000000000007E-2</v>
      </c>
      <c r="J4362" s="297" t="s">
        <v>2143</v>
      </c>
      <c r="K4362" s="280" t="s">
        <v>3931</v>
      </c>
      <c r="L4362" s="183"/>
      <c r="O4362" s="40"/>
      <c r="P4362" s="40"/>
      <c r="Q4362" s="40"/>
      <c r="R4362" s="40"/>
      <c r="S4362" s="40"/>
      <c r="T4362" s="40"/>
      <c r="U4362" s="40"/>
      <c r="V4362" s="40"/>
      <c r="W4362" s="40"/>
      <c r="X4362" s="40"/>
      <c r="Y4362" s="40"/>
    </row>
    <row r="4363" spans="1:25" ht="15" customHeight="1" thickTop="1" x14ac:dyDescent="0.2">
      <c r="A4363" s="40"/>
      <c r="B4363" s="274" t="s">
        <v>347</v>
      </c>
      <c r="C4363" s="296" t="s">
        <v>3583</v>
      </c>
      <c r="D4363" s="274" t="s">
        <v>143</v>
      </c>
      <c r="E4363" s="274" t="s">
        <v>1158</v>
      </c>
      <c r="F4363" s="404" t="s">
        <v>348</v>
      </c>
      <c r="G4363" s="404"/>
      <c r="H4363" s="295" t="s">
        <v>165</v>
      </c>
      <c r="I4363" s="298">
        <v>0.1527</v>
      </c>
      <c r="J4363" s="297" t="s">
        <v>1850</v>
      </c>
      <c r="K4363" s="280" t="s">
        <v>4167</v>
      </c>
      <c r="L4363" s="184"/>
      <c r="O4363" s="40"/>
      <c r="P4363" s="40"/>
      <c r="Q4363" s="40"/>
      <c r="R4363" s="40"/>
      <c r="S4363" s="40"/>
      <c r="T4363" s="40"/>
      <c r="U4363" s="40"/>
      <c r="V4363" s="40"/>
      <c r="W4363" s="40"/>
      <c r="X4363" s="40"/>
      <c r="Y4363" s="40"/>
    </row>
    <row r="4364" spans="1:25" ht="15" customHeight="1" x14ac:dyDescent="0.2">
      <c r="A4364" s="40"/>
      <c r="B4364" s="274" t="s">
        <v>347</v>
      </c>
      <c r="C4364" s="296" t="s">
        <v>4044</v>
      </c>
      <c r="D4364" s="274" t="s">
        <v>143</v>
      </c>
      <c r="E4364" s="274" t="s">
        <v>1174</v>
      </c>
      <c r="F4364" s="404" t="s">
        <v>348</v>
      </c>
      <c r="G4364" s="404"/>
      <c r="H4364" s="295" t="s">
        <v>165</v>
      </c>
      <c r="I4364" s="298">
        <v>2.9999999999999997E-4</v>
      </c>
      <c r="J4364" s="297" t="s">
        <v>2122</v>
      </c>
      <c r="K4364" s="280" t="s">
        <v>2170</v>
      </c>
      <c r="L4364" s="180"/>
      <c r="O4364" s="40"/>
      <c r="P4364" s="40"/>
      <c r="Q4364" s="40"/>
      <c r="R4364" s="40"/>
      <c r="S4364" s="40"/>
      <c r="T4364" s="40"/>
      <c r="U4364" s="40"/>
      <c r="V4364" s="40"/>
      <c r="W4364" s="40"/>
      <c r="X4364" s="40"/>
      <c r="Y4364" s="40"/>
    </row>
    <row r="4365" spans="1:25" ht="15" customHeight="1" x14ac:dyDescent="0.2">
      <c r="A4365" s="40"/>
      <c r="B4365" s="274" t="s">
        <v>347</v>
      </c>
      <c r="C4365" s="296" t="s">
        <v>3626</v>
      </c>
      <c r="D4365" s="274" t="s">
        <v>143</v>
      </c>
      <c r="E4365" s="274" t="s">
        <v>2434</v>
      </c>
      <c r="F4365" s="404" t="s">
        <v>348</v>
      </c>
      <c r="G4365" s="404"/>
      <c r="H4365" s="295" t="s">
        <v>2433</v>
      </c>
      <c r="I4365" s="298">
        <v>3.4499999999999999E-3</v>
      </c>
      <c r="J4365" s="297" t="s">
        <v>3627</v>
      </c>
      <c r="K4365" s="280" t="s">
        <v>2170</v>
      </c>
      <c r="L4365" s="178"/>
      <c r="O4365" s="40"/>
      <c r="P4365" s="40"/>
      <c r="Q4365" s="40"/>
      <c r="R4365" s="40"/>
      <c r="S4365" s="40"/>
      <c r="T4365" s="40"/>
      <c r="U4365" s="40"/>
      <c r="V4365" s="40"/>
      <c r="W4365" s="40"/>
      <c r="X4365" s="40"/>
      <c r="Y4365" s="40"/>
    </row>
    <row r="4366" spans="1:25" ht="15" customHeight="1" x14ac:dyDescent="0.2">
      <c r="A4366" s="40"/>
      <c r="B4366" s="274" t="s">
        <v>347</v>
      </c>
      <c r="C4366" s="296" t="s">
        <v>3653</v>
      </c>
      <c r="D4366" s="274" t="s">
        <v>143</v>
      </c>
      <c r="E4366" s="274" t="s">
        <v>1172</v>
      </c>
      <c r="F4366" s="404" t="s">
        <v>348</v>
      </c>
      <c r="G4366" s="404"/>
      <c r="H4366" s="295" t="s">
        <v>165</v>
      </c>
      <c r="I4366" s="298">
        <v>2.9999999999999997E-4</v>
      </c>
      <c r="J4366" s="297" t="s">
        <v>2157</v>
      </c>
      <c r="K4366" s="280" t="s">
        <v>2117</v>
      </c>
      <c r="L4366" s="281"/>
      <c r="O4366" s="40"/>
      <c r="P4366" s="40"/>
      <c r="Q4366" s="40"/>
      <c r="R4366" s="40"/>
      <c r="S4366" s="40"/>
      <c r="T4366" s="40"/>
      <c r="U4366" s="40"/>
      <c r="V4366" s="40"/>
      <c r="W4366" s="40"/>
      <c r="X4366" s="40"/>
      <c r="Y4366" s="40"/>
    </row>
    <row r="4367" spans="1:25" ht="15" customHeight="1" x14ac:dyDescent="0.2">
      <c r="A4367" s="40"/>
      <c r="B4367" s="274" t="s">
        <v>347</v>
      </c>
      <c r="C4367" s="296" t="s">
        <v>3635</v>
      </c>
      <c r="D4367" s="274" t="s">
        <v>143</v>
      </c>
      <c r="E4367" s="274" t="s">
        <v>1169</v>
      </c>
      <c r="F4367" s="404" t="s">
        <v>348</v>
      </c>
      <c r="G4367" s="404"/>
      <c r="H4367" s="295" t="s">
        <v>165</v>
      </c>
      <c r="I4367" s="298">
        <v>2.7000000000000001E-3</v>
      </c>
      <c r="J4367" s="297" t="s">
        <v>1868</v>
      </c>
      <c r="K4367" s="280" t="s">
        <v>2170</v>
      </c>
      <c r="L4367" s="281"/>
      <c r="O4367" s="40"/>
      <c r="P4367" s="40"/>
      <c r="Q4367" s="40"/>
      <c r="R4367" s="40"/>
      <c r="S4367" s="40"/>
      <c r="T4367" s="40"/>
      <c r="U4367" s="40"/>
      <c r="V4367" s="40"/>
      <c r="W4367" s="40"/>
      <c r="X4367" s="40"/>
      <c r="Y4367" s="40"/>
    </row>
    <row r="4368" spans="1:25" ht="15" customHeight="1" x14ac:dyDescent="0.2">
      <c r="A4368" s="40"/>
      <c r="B4368" s="274" t="s">
        <v>347</v>
      </c>
      <c r="C4368" s="296" t="s">
        <v>4040</v>
      </c>
      <c r="D4368" s="274" t="s">
        <v>143</v>
      </c>
      <c r="E4368" s="274" t="s">
        <v>2566</v>
      </c>
      <c r="F4368" s="404" t="s">
        <v>586</v>
      </c>
      <c r="G4368" s="404"/>
      <c r="H4368" s="295" t="s">
        <v>578</v>
      </c>
      <c r="I4368" s="298">
        <v>1.5</v>
      </c>
      <c r="J4368" s="297" t="s">
        <v>3640</v>
      </c>
      <c r="K4368" s="280" t="s">
        <v>4166</v>
      </c>
      <c r="L4368" s="281"/>
      <c r="O4368" s="40"/>
      <c r="P4368" s="40"/>
      <c r="Q4368" s="40"/>
      <c r="R4368" s="40"/>
      <c r="S4368" s="40"/>
      <c r="T4368" s="40"/>
      <c r="U4368" s="40"/>
      <c r="V4368" s="40"/>
      <c r="W4368" s="40"/>
      <c r="X4368" s="40"/>
      <c r="Y4368" s="40"/>
    </row>
    <row r="4369" spans="1:25" ht="15" customHeight="1" x14ac:dyDescent="0.2">
      <c r="A4369" s="40"/>
      <c r="B4369" s="275"/>
      <c r="C4369" s="275"/>
      <c r="D4369" s="275"/>
      <c r="E4369" s="275"/>
      <c r="F4369" s="275" t="s">
        <v>331</v>
      </c>
      <c r="G4369" s="302">
        <v>28.69</v>
      </c>
      <c r="H4369" s="275" t="s">
        <v>332</v>
      </c>
      <c r="I4369" s="302">
        <v>0</v>
      </c>
      <c r="J4369" s="275" t="s">
        <v>333</v>
      </c>
      <c r="K4369" s="302">
        <v>28.69</v>
      </c>
      <c r="L4369" s="281"/>
      <c r="O4369" s="40"/>
      <c r="P4369" s="40"/>
      <c r="Q4369" s="40"/>
      <c r="R4369" s="40"/>
      <c r="S4369" s="40"/>
      <c r="T4369" s="40"/>
      <c r="U4369" s="40"/>
      <c r="V4369" s="40"/>
      <c r="W4369" s="40"/>
      <c r="X4369" s="40"/>
      <c r="Y4369" s="40"/>
    </row>
    <row r="4370" spans="1:25" ht="15" customHeight="1" thickBot="1" x14ac:dyDescent="0.25">
      <c r="A4370" s="40"/>
      <c r="B4370" s="275"/>
      <c r="C4370" s="275"/>
      <c r="D4370" s="275"/>
      <c r="E4370" s="275"/>
      <c r="F4370" s="275" t="s">
        <v>334</v>
      </c>
      <c r="G4370" s="302">
        <v>73.709999999999994</v>
      </c>
      <c r="H4370" s="275"/>
      <c r="I4370" s="409" t="s">
        <v>335</v>
      </c>
      <c r="J4370" s="409"/>
      <c r="K4370" s="302">
        <v>427.92</v>
      </c>
      <c r="L4370" s="281"/>
      <c r="O4370" s="40"/>
      <c r="P4370" s="40"/>
      <c r="Q4370" s="40"/>
      <c r="R4370" s="40"/>
      <c r="S4370" s="40"/>
      <c r="T4370" s="40"/>
      <c r="U4370" s="40"/>
      <c r="V4370" s="40"/>
      <c r="W4370" s="40"/>
      <c r="X4370" s="40"/>
      <c r="Y4370" s="40"/>
    </row>
    <row r="4371" spans="1:25" ht="15" customHeight="1" thickTop="1" x14ac:dyDescent="0.2">
      <c r="A4371" s="40"/>
      <c r="B4371" s="289"/>
      <c r="C4371" s="289"/>
      <c r="D4371" s="289"/>
      <c r="E4371" s="289"/>
      <c r="F4371" s="289"/>
      <c r="G4371" s="289"/>
      <c r="H4371" s="289"/>
      <c r="I4371" s="289"/>
      <c r="J4371" s="289"/>
      <c r="K4371" s="289"/>
      <c r="L4371" s="289"/>
      <c r="O4371" s="40"/>
      <c r="P4371" s="40"/>
      <c r="Q4371" s="40"/>
      <c r="R4371" s="40"/>
      <c r="S4371" s="40"/>
      <c r="T4371" s="40"/>
      <c r="U4371" s="40"/>
      <c r="V4371" s="40"/>
      <c r="W4371" s="40"/>
      <c r="X4371" s="40"/>
      <c r="Y4371" s="40"/>
    </row>
    <row r="4372" spans="1:25" ht="15" customHeight="1" x14ac:dyDescent="0.2">
      <c r="A4372" s="40"/>
      <c r="B4372" s="276" t="s">
        <v>2337</v>
      </c>
      <c r="C4372" s="277" t="s">
        <v>28</v>
      </c>
      <c r="D4372" s="276" t="s">
        <v>29</v>
      </c>
      <c r="E4372" s="276" t="s">
        <v>30</v>
      </c>
      <c r="F4372" s="405" t="s">
        <v>318</v>
      </c>
      <c r="G4372" s="405"/>
      <c r="H4372" s="284" t="s">
        <v>31</v>
      </c>
      <c r="I4372" s="277" t="s">
        <v>32</v>
      </c>
      <c r="J4372" s="277" t="s">
        <v>2407</v>
      </c>
      <c r="K4372" s="277" t="s">
        <v>33</v>
      </c>
      <c r="L4372" s="277" t="s">
        <v>35</v>
      </c>
      <c r="O4372" s="40"/>
      <c r="P4372" s="40"/>
      <c r="Q4372" s="40"/>
      <c r="R4372" s="40"/>
      <c r="S4372" s="40"/>
      <c r="T4372" s="40"/>
      <c r="U4372" s="40"/>
      <c r="V4372" s="40"/>
      <c r="W4372" s="40"/>
      <c r="X4372" s="40"/>
      <c r="Y4372" s="40"/>
    </row>
    <row r="4373" spans="1:25" ht="15" customHeight="1" x14ac:dyDescent="0.2">
      <c r="A4373" s="40"/>
      <c r="B4373" s="273" t="s">
        <v>319</v>
      </c>
      <c r="C4373" s="286" t="s">
        <v>1639</v>
      </c>
      <c r="D4373" s="273" t="s">
        <v>40</v>
      </c>
      <c r="E4373" s="273" t="s">
        <v>1640</v>
      </c>
      <c r="F4373" s="403" t="s">
        <v>814</v>
      </c>
      <c r="G4373" s="403"/>
      <c r="H4373" s="285" t="s">
        <v>44</v>
      </c>
      <c r="I4373" s="288">
        <v>1</v>
      </c>
      <c r="J4373" s="287"/>
      <c r="K4373" s="287">
        <v>1120.45</v>
      </c>
      <c r="L4373" s="287">
        <v>1120.45</v>
      </c>
      <c r="O4373" s="40"/>
      <c r="P4373" s="40"/>
      <c r="Q4373" s="40"/>
      <c r="R4373" s="40"/>
      <c r="S4373" s="40"/>
      <c r="T4373" s="40"/>
      <c r="U4373" s="40"/>
      <c r="V4373" s="40"/>
      <c r="W4373" s="40"/>
      <c r="X4373" s="40"/>
      <c r="Y4373" s="40"/>
    </row>
    <row r="4374" spans="1:25" ht="15" customHeight="1" x14ac:dyDescent="0.2">
      <c r="A4374" s="40"/>
      <c r="B4374" s="278" t="s">
        <v>321</v>
      </c>
      <c r="C4374" s="291" t="s">
        <v>691</v>
      </c>
      <c r="D4374" s="278" t="s">
        <v>40</v>
      </c>
      <c r="E4374" s="278" t="s">
        <v>692</v>
      </c>
      <c r="F4374" s="407" t="s">
        <v>346</v>
      </c>
      <c r="G4374" s="407"/>
      <c r="H4374" s="290" t="s">
        <v>41</v>
      </c>
      <c r="I4374" s="294">
        <v>0.78</v>
      </c>
      <c r="J4374" s="294">
        <v>0</v>
      </c>
      <c r="K4374" s="292">
        <v>6.68</v>
      </c>
      <c r="L4374" s="292">
        <v>5.21</v>
      </c>
      <c r="O4374" s="40"/>
      <c r="P4374" s="40"/>
      <c r="Q4374" s="40"/>
      <c r="R4374" s="40"/>
      <c r="S4374" s="40"/>
      <c r="T4374" s="40"/>
      <c r="U4374" s="40"/>
      <c r="V4374" s="40"/>
      <c r="W4374" s="40"/>
      <c r="X4374" s="40"/>
      <c r="Y4374" s="40"/>
    </row>
    <row r="4375" spans="1:25" ht="15" customHeight="1" x14ac:dyDescent="0.2">
      <c r="A4375" s="40"/>
      <c r="B4375" s="278" t="s">
        <v>321</v>
      </c>
      <c r="C4375" s="291" t="s">
        <v>322</v>
      </c>
      <c r="D4375" s="278" t="s">
        <v>40</v>
      </c>
      <c r="E4375" s="278" t="s">
        <v>323</v>
      </c>
      <c r="F4375" s="407" t="s">
        <v>324</v>
      </c>
      <c r="G4375" s="407"/>
      <c r="H4375" s="290" t="s">
        <v>325</v>
      </c>
      <c r="I4375" s="294">
        <v>4.6847000000000003</v>
      </c>
      <c r="J4375" s="294">
        <v>0</v>
      </c>
      <c r="K4375" s="292">
        <v>23.08</v>
      </c>
      <c r="L4375" s="292">
        <v>108.12</v>
      </c>
      <c r="O4375" s="40"/>
      <c r="P4375" s="40"/>
      <c r="Q4375" s="40"/>
      <c r="R4375" s="40"/>
      <c r="S4375" s="40"/>
      <c r="T4375" s="40"/>
      <c r="U4375" s="40"/>
      <c r="V4375" s="40"/>
      <c r="W4375" s="40"/>
      <c r="X4375" s="40"/>
      <c r="Y4375" s="40"/>
    </row>
    <row r="4376" spans="1:25" ht="15" customHeight="1" x14ac:dyDescent="0.2">
      <c r="A4376" s="40"/>
      <c r="B4376" s="278" t="s">
        <v>321</v>
      </c>
      <c r="C4376" s="291" t="s">
        <v>730</v>
      </c>
      <c r="D4376" s="278" t="s">
        <v>40</v>
      </c>
      <c r="E4376" s="278" t="s">
        <v>731</v>
      </c>
      <c r="F4376" s="407" t="s">
        <v>324</v>
      </c>
      <c r="G4376" s="407"/>
      <c r="H4376" s="290" t="s">
        <v>59</v>
      </c>
      <c r="I4376" s="294">
        <v>0.1363</v>
      </c>
      <c r="J4376" s="294">
        <v>0</v>
      </c>
      <c r="K4376" s="292">
        <v>634.95000000000005</v>
      </c>
      <c r="L4376" s="292">
        <v>86.54</v>
      </c>
      <c r="O4376" s="40"/>
      <c r="P4376" s="40"/>
      <c r="Q4376" s="40"/>
      <c r="R4376" s="40"/>
      <c r="S4376" s="40"/>
      <c r="T4376" s="40"/>
      <c r="U4376" s="40"/>
      <c r="V4376" s="40"/>
      <c r="W4376" s="40"/>
      <c r="X4376" s="40"/>
      <c r="Y4376" s="40"/>
    </row>
    <row r="4377" spans="1:25" ht="15" customHeight="1" x14ac:dyDescent="0.2">
      <c r="A4377" s="40"/>
      <c r="B4377" s="278" t="s">
        <v>321</v>
      </c>
      <c r="C4377" s="291" t="s">
        <v>1757</v>
      </c>
      <c r="D4377" s="278" t="s">
        <v>40</v>
      </c>
      <c r="E4377" s="278" t="s">
        <v>1758</v>
      </c>
      <c r="F4377" s="407" t="s">
        <v>337</v>
      </c>
      <c r="G4377" s="407"/>
      <c r="H4377" s="290" t="s">
        <v>65</v>
      </c>
      <c r="I4377" s="294">
        <v>2.0977999999999999</v>
      </c>
      <c r="J4377" s="294">
        <v>0</v>
      </c>
      <c r="K4377" s="292">
        <v>10.57</v>
      </c>
      <c r="L4377" s="292">
        <v>22.17</v>
      </c>
      <c r="O4377" s="40"/>
      <c r="P4377" s="40"/>
      <c r="Q4377" s="40"/>
      <c r="R4377" s="40"/>
      <c r="S4377" s="40"/>
      <c r="T4377" s="40"/>
      <c r="U4377" s="40"/>
      <c r="V4377" s="40"/>
      <c r="W4377" s="40"/>
      <c r="X4377" s="40"/>
      <c r="Y4377" s="40"/>
    </row>
    <row r="4378" spans="1:25" ht="15" customHeight="1" x14ac:dyDescent="0.2">
      <c r="A4378" s="40"/>
      <c r="B4378" s="278" t="s">
        <v>321</v>
      </c>
      <c r="C4378" s="291" t="s">
        <v>1755</v>
      </c>
      <c r="D4378" s="278" t="s">
        <v>40</v>
      </c>
      <c r="E4378" s="278" t="s">
        <v>1756</v>
      </c>
      <c r="F4378" s="407" t="s">
        <v>337</v>
      </c>
      <c r="G4378" s="407"/>
      <c r="H4378" s="290" t="s">
        <v>59</v>
      </c>
      <c r="I4378" s="294">
        <v>5.2299999999999999E-2</v>
      </c>
      <c r="J4378" s="294">
        <v>0</v>
      </c>
      <c r="K4378" s="292">
        <v>1055.03</v>
      </c>
      <c r="L4378" s="292">
        <v>55.17</v>
      </c>
      <c r="O4378" s="40"/>
      <c r="P4378" s="40"/>
      <c r="Q4378" s="40"/>
      <c r="R4378" s="40"/>
      <c r="S4378" s="40"/>
      <c r="T4378" s="40"/>
      <c r="U4378" s="40"/>
      <c r="V4378" s="40"/>
      <c r="W4378" s="40"/>
      <c r="X4378" s="40"/>
      <c r="Y4378" s="40"/>
    </row>
    <row r="4379" spans="1:25" ht="15" customHeight="1" x14ac:dyDescent="0.2">
      <c r="A4379" s="40"/>
      <c r="B4379" s="278" t="s">
        <v>321</v>
      </c>
      <c r="C4379" s="291" t="s">
        <v>468</v>
      </c>
      <c r="D4379" s="278" t="s">
        <v>40</v>
      </c>
      <c r="E4379" s="278" t="s">
        <v>469</v>
      </c>
      <c r="F4379" s="407" t="s">
        <v>324</v>
      </c>
      <c r="G4379" s="407"/>
      <c r="H4379" s="290" t="s">
        <v>325</v>
      </c>
      <c r="I4379" s="294">
        <v>5.9622999999999999</v>
      </c>
      <c r="J4379" s="294">
        <v>0</v>
      </c>
      <c r="K4379" s="292">
        <v>27.93</v>
      </c>
      <c r="L4379" s="292">
        <v>166.52</v>
      </c>
      <c r="O4379" s="40"/>
      <c r="P4379" s="40"/>
      <c r="Q4379" s="40"/>
      <c r="R4379" s="40"/>
      <c r="S4379" s="40"/>
      <c r="T4379" s="40"/>
      <c r="U4379" s="40"/>
      <c r="V4379" s="40"/>
      <c r="W4379" s="40"/>
      <c r="X4379" s="40"/>
      <c r="Y4379" s="40"/>
    </row>
    <row r="4380" spans="1:25" ht="15" customHeight="1" x14ac:dyDescent="0.2">
      <c r="A4380" s="40"/>
      <c r="B4380" s="278" t="s">
        <v>321</v>
      </c>
      <c r="C4380" s="291" t="s">
        <v>695</v>
      </c>
      <c r="D4380" s="278" t="s">
        <v>40</v>
      </c>
      <c r="E4380" s="278" t="s">
        <v>696</v>
      </c>
      <c r="F4380" s="407" t="s">
        <v>337</v>
      </c>
      <c r="G4380" s="407"/>
      <c r="H4380" s="290" t="s">
        <v>59</v>
      </c>
      <c r="I4380" s="294">
        <v>0.114</v>
      </c>
      <c r="J4380" s="294">
        <v>0</v>
      </c>
      <c r="K4380" s="292">
        <v>497.02</v>
      </c>
      <c r="L4380" s="292">
        <v>56.66</v>
      </c>
      <c r="O4380" s="40"/>
      <c r="P4380" s="40"/>
      <c r="Q4380" s="40"/>
      <c r="R4380" s="40"/>
      <c r="S4380" s="40"/>
      <c r="T4380" s="40"/>
      <c r="U4380" s="40"/>
      <c r="V4380" s="40"/>
      <c r="W4380" s="40"/>
      <c r="X4380" s="40"/>
      <c r="Y4380" s="40"/>
    </row>
    <row r="4381" spans="1:25" ht="15" customHeight="1" x14ac:dyDescent="0.2">
      <c r="A4381" s="40"/>
      <c r="B4381" s="278" t="s">
        <v>321</v>
      </c>
      <c r="C4381" s="291" t="s">
        <v>693</v>
      </c>
      <c r="D4381" s="278" t="s">
        <v>40</v>
      </c>
      <c r="E4381" s="278" t="s">
        <v>694</v>
      </c>
      <c r="F4381" s="407" t="s">
        <v>324</v>
      </c>
      <c r="G4381" s="407"/>
      <c r="H4381" s="290" t="s">
        <v>59</v>
      </c>
      <c r="I4381" s="294">
        <v>2.8799999999999999E-2</v>
      </c>
      <c r="J4381" s="294">
        <v>0</v>
      </c>
      <c r="K4381" s="292">
        <v>555.04999999999995</v>
      </c>
      <c r="L4381" s="292">
        <v>15.98</v>
      </c>
      <c r="O4381" s="40"/>
      <c r="P4381" s="40"/>
      <c r="Q4381" s="40"/>
      <c r="R4381" s="40"/>
      <c r="S4381" s="40"/>
      <c r="T4381" s="40"/>
      <c r="U4381" s="40"/>
      <c r="V4381" s="40"/>
      <c r="W4381" s="40"/>
      <c r="X4381" s="40"/>
      <c r="Y4381" s="40"/>
    </row>
    <row r="4382" spans="1:25" ht="15" customHeight="1" x14ac:dyDescent="0.2">
      <c r="A4382" s="40"/>
      <c r="B4382" s="274" t="s">
        <v>347</v>
      </c>
      <c r="C4382" s="296" t="s">
        <v>1759</v>
      </c>
      <c r="D4382" s="274" t="s">
        <v>40</v>
      </c>
      <c r="E4382" s="274" t="s">
        <v>1760</v>
      </c>
      <c r="F4382" s="404" t="s">
        <v>348</v>
      </c>
      <c r="G4382" s="404"/>
      <c r="H4382" s="295" t="s">
        <v>44</v>
      </c>
      <c r="I4382" s="298">
        <v>25.125699999999998</v>
      </c>
      <c r="J4382" s="298">
        <v>0</v>
      </c>
      <c r="K4382" s="297">
        <v>6.39</v>
      </c>
      <c r="L4382" s="297">
        <v>160.55000000000001</v>
      </c>
      <c r="O4382" s="40"/>
      <c r="P4382" s="40"/>
      <c r="Q4382" s="40"/>
      <c r="R4382" s="40"/>
      <c r="S4382" s="40"/>
      <c r="T4382" s="40"/>
      <c r="U4382" s="40"/>
      <c r="V4382" s="40"/>
      <c r="W4382" s="40"/>
      <c r="X4382" s="40"/>
      <c r="Y4382" s="40"/>
    </row>
    <row r="4383" spans="1:25" ht="15" customHeight="1" x14ac:dyDescent="0.2">
      <c r="A4383" s="40"/>
      <c r="B4383" s="274" t="s">
        <v>347</v>
      </c>
      <c r="C4383" s="296" t="s">
        <v>438</v>
      </c>
      <c r="D4383" s="274" t="s">
        <v>40</v>
      </c>
      <c r="E4383" s="274" t="s">
        <v>439</v>
      </c>
      <c r="F4383" s="404" t="s">
        <v>348</v>
      </c>
      <c r="G4383" s="404"/>
      <c r="H4383" s="295" t="s">
        <v>65</v>
      </c>
      <c r="I4383" s="298">
        <v>1.6400000000000001E-2</v>
      </c>
      <c r="J4383" s="298">
        <v>0</v>
      </c>
      <c r="K4383" s="297">
        <v>15.55</v>
      </c>
      <c r="L4383" s="297">
        <v>0.25</v>
      </c>
      <c r="O4383" s="40"/>
      <c r="P4383" s="40"/>
      <c r="Q4383" s="40"/>
      <c r="R4383" s="40"/>
      <c r="S4383" s="40"/>
      <c r="T4383" s="40"/>
      <c r="U4383" s="40"/>
      <c r="V4383" s="40"/>
      <c r="W4383" s="40"/>
      <c r="X4383" s="40"/>
      <c r="Y4383" s="40"/>
    </row>
    <row r="4384" spans="1:25" ht="15" customHeight="1" x14ac:dyDescent="0.2">
      <c r="A4384" s="40"/>
      <c r="B4384" s="274" t="s">
        <v>347</v>
      </c>
      <c r="C4384" s="296" t="s">
        <v>349</v>
      </c>
      <c r="D4384" s="274" t="s">
        <v>40</v>
      </c>
      <c r="E4384" s="274" t="s">
        <v>350</v>
      </c>
      <c r="F4384" s="404" t="s">
        <v>348</v>
      </c>
      <c r="G4384" s="404"/>
      <c r="H4384" s="295" t="s">
        <v>55</v>
      </c>
      <c r="I4384" s="298">
        <v>0.5796</v>
      </c>
      <c r="J4384" s="298">
        <v>0</v>
      </c>
      <c r="K4384" s="297">
        <v>11.23</v>
      </c>
      <c r="L4384" s="297">
        <v>6.5</v>
      </c>
      <c r="O4384" s="40"/>
      <c r="P4384" s="40"/>
      <c r="Q4384" s="40"/>
      <c r="R4384" s="40"/>
      <c r="S4384" s="40"/>
      <c r="T4384" s="40"/>
      <c r="U4384" s="40"/>
      <c r="V4384" s="40"/>
      <c r="W4384" s="40"/>
      <c r="X4384" s="40"/>
      <c r="Y4384" s="40"/>
    </row>
    <row r="4385" spans="1:25" ht="15" customHeight="1" x14ac:dyDescent="0.2">
      <c r="A4385" s="40"/>
      <c r="B4385" s="274" t="s">
        <v>347</v>
      </c>
      <c r="C4385" s="296" t="s">
        <v>568</v>
      </c>
      <c r="D4385" s="274" t="s">
        <v>40</v>
      </c>
      <c r="E4385" s="274" t="s">
        <v>569</v>
      </c>
      <c r="F4385" s="404" t="s">
        <v>348</v>
      </c>
      <c r="G4385" s="404"/>
      <c r="H4385" s="295" t="s">
        <v>44</v>
      </c>
      <c r="I4385" s="298">
        <v>17.850000000000001</v>
      </c>
      <c r="J4385" s="298">
        <v>0</v>
      </c>
      <c r="K4385" s="297">
        <v>3.96</v>
      </c>
      <c r="L4385" s="297">
        <v>70.680000000000007</v>
      </c>
      <c r="O4385" s="40"/>
      <c r="P4385" s="40"/>
      <c r="Q4385" s="40"/>
      <c r="R4385" s="40"/>
      <c r="S4385" s="40"/>
      <c r="T4385" s="40"/>
      <c r="U4385" s="40"/>
      <c r="V4385" s="40"/>
      <c r="W4385" s="40"/>
      <c r="X4385" s="40"/>
      <c r="Y4385" s="40"/>
    </row>
    <row r="4386" spans="1:25" ht="15" customHeight="1" x14ac:dyDescent="0.2">
      <c r="A4386" s="40"/>
      <c r="B4386" s="274" t="s">
        <v>347</v>
      </c>
      <c r="C4386" s="296" t="s">
        <v>475</v>
      </c>
      <c r="D4386" s="274" t="s">
        <v>40</v>
      </c>
      <c r="E4386" s="274" t="s">
        <v>476</v>
      </c>
      <c r="F4386" s="404" t="s">
        <v>348</v>
      </c>
      <c r="G4386" s="404"/>
      <c r="H4386" s="295" t="s">
        <v>55</v>
      </c>
      <c r="I4386" s="298">
        <v>0.18479999999999999</v>
      </c>
      <c r="J4386" s="298">
        <v>0</v>
      </c>
      <c r="K4386" s="297">
        <v>2.44</v>
      </c>
      <c r="L4386" s="297">
        <v>0.45</v>
      </c>
      <c r="O4386" s="40"/>
      <c r="P4386" s="40"/>
      <c r="Q4386" s="40"/>
      <c r="R4386" s="40"/>
      <c r="S4386" s="40"/>
      <c r="T4386" s="40"/>
      <c r="U4386" s="40"/>
      <c r="V4386" s="40"/>
      <c r="W4386" s="40"/>
      <c r="X4386" s="40"/>
      <c r="Y4386" s="40"/>
    </row>
    <row r="4387" spans="1:25" ht="15" customHeight="1" x14ac:dyDescent="0.2">
      <c r="A4387" s="40"/>
      <c r="B4387" s="274" t="s">
        <v>347</v>
      </c>
      <c r="C4387" s="296" t="s">
        <v>471</v>
      </c>
      <c r="D4387" s="274" t="s">
        <v>40</v>
      </c>
      <c r="E4387" s="274" t="s">
        <v>472</v>
      </c>
      <c r="F4387" s="404" t="s">
        <v>348</v>
      </c>
      <c r="G4387" s="404"/>
      <c r="H4387" s="295" t="s">
        <v>465</v>
      </c>
      <c r="I4387" s="298">
        <v>7.1000000000000004E-3</v>
      </c>
      <c r="J4387" s="298">
        <v>0</v>
      </c>
      <c r="K4387" s="297">
        <v>7.46</v>
      </c>
      <c r="L4387" s="297">
        <v>0.05</v>
      </c>
      <c r="O4387" s="40"/>
      <c r="P4387" s="40"/>
      <c r="Q4387" s="40"/>
      <c r="R4387" s="40"/>
      <c r="S4387" s="40"/>
      <c r="T4387" s="40"/>
      <c r="U4387" s="40"/>
      <c r="V4387" s="40"/>
      <c r="W4387" s="40"/>
      <c r="X4387" s="40"/>
      <c r="Y4387" s="40"/>
    </row>
    <row r="4388" spans="1:25" ht="15" customHeight="1" x14ac:dyDescent="0.2">
      <c r="A4388" s="40"/>
      <c r="B4388" s="274" t="s">
        <v>347</v>
      </c>
      <c r="C4388" s="296" t="s">
        <v>473</v>
      </c>
      <c r="D4388" s="274" t="s">
        <v>40</v>
      </c>
      <c r="E4388" s="274" t="s">
        <v>474</v>
      </c>
      <c r="F4388" s="404" t="s">
        <v>348</v>
      </c>
      <c r="G4388" s="404"/>
      <c r="H4388" s="295" t="s">
        <v>55</v>
      </c>
      <c r="I4388" s="298">
        <v>0.15540000000000001</v>
      </c>
      <c r="J4388" s="298">
        <v>0</v>
      </c>
      <c r="K4388" s="297">
        <v>6.99</v>
      </c>
      <c r="L4388" s="297">
        <v>1.08</v>
      </c>
      <c r="O4388" s="40"/>
      <c r="P4388" s="40"/>
      <c r="Q4388" s="40"/>
      <c r="R4388" s="40"/>
      <c r="S4388" s="40"/>
      <c r="T4388" s="40"/>
      <c r="U4388" s="40"/>
      <c r="V4388" s="40"/>
      <c r="W4388" s="40"/>
      <c r="X4388" s="40"/>
      <c r="Y4388" s="40"/>
    </row>
    <row r="4389" spans="1:25" ht="15" customHeight="1" x14ac:dyDescent="0.2">
      <c r="A4389" s="40"/>
      <c r="B4389" s="274" t="s">
        <v>347</v>
      </c>
      <c r="C4389" s="296" t="s">
        <v>1801</v>
      </c>
      <c r="D4389" s="274" t="s">
        <v>40</v>
      </c>
      <c r="E4389" s="274" t="s">
        <v>4168</v>
      </c>
      <c r="F4389" s="404" t="s">
        <v>348</v>
      </c>
      <c r="G4389" s="404"/>
      <c r="H4389" s="295" t="s">
        <v>44</v>
      </c>
      <c r="I4389" s="298">
        <v>1</v>
      </c>
      <c r="J4389" s="298">
        <v>0</v>
      </c>
      <c r="K4389" s="297">
        <v>364.52</v>
      </c>
      <c r="L4389" s="297">
        <v>364.52</v>
      </c>
      <c r="O4389" s="40"/>
      <c r="P4389" s="40"/>
      <c r="Q4389" s="40"/>
      <c r="R4389" s="40"/>
      <c r="S4389" s="40"/>
      <c r="T4389" s="40"/>
      <c r="U4389" s="40"/>
      <c r="V4389" s="40"/>
      <c r="W4389" s="40"/>
      <c r="X4389" s="40"/>
      <c r="Y4389" s="40"/>
    </row>
    <row r="4390" spans="1:25" ht="15" customHeight="1" x14ac:dyDescent="0.2">
      <c r="A4390" s="40"/>
      <c r="B4390" s="275"/>
      <c r="C4390" s="275"/>
      <c r="D4390" s="275"/>
      <c r="E4390" s="275"/>
      <c r="F4390" s="275"/>
      <c r="G4390" s="275" t="s">
        <v>331</v>
      </c>
      <c r="H4390" s="302">
        <v>265.35000000000002</v>
      </c>
      <c r="I4390" s="275" t="s">
        <v>332</v>
      </c>
      <c r="J4390" s="302">
        <v>0</v>
      </c>
      <c r="K4390" s="275" t="s">
        <v>333</v>
      </c>
      <c r="L4390" s="302">
        <v>265.35000000000002</v>
      </c>
      <c r="O4390" s="40"/>
      <c r="P4390" s="40"/>
      <c r="Q4390" s="40"/>
      <c r="R4390" s="40"/>
      <c r="S4390" s="40"/>
      <c r="T4390" s="40"/>
      <c r="U4390" s="40"/>
      <c r="V4390" s="40"/>
      <c r="W4390" s="40"/>
      <c r="X4390" s="40"/>
      <c r="Y4390" s="40"/>
    </row>
    <row r="4391" spans="1:25" ht="15" customHeight="1" thickBot="1" x14ac:dyDescent="0.25">
      <c r="A4391" s="40"/>
      <c r="B4391" s="275"/>
      <c r="C4391" s="275"/>
      <c r="D4391" s="275"/>
      <c r="E4391" s="275"/>
      <c r="F4391" s="275"/>
      <c r="G4391" s="275" t="s">
        <v>334</v>
      </c>
      <c r="H4391" s="302">
        <v>233.16</v>
      </c>
      <c r="I4391" s="409"/>
      <c r="J4391" s="409" t="s">
        <v>335</v>
      </c>
      <c r="K4391" s="275"/>
      <c r="L4391" s="302">
        <v>1353.61</v>
      </c>
      <c r="O4391" s="40"/>
      <c r="P4391" s="40"/>
      <c r="Q4391" s="40"/>
      <c r="R4391" s="40"/>
      <c r="S4391" s="40"/>
      <c r="T4391" s="40"/>
      <c r="U4391" s="40"/>
      <c r="V4391" s="40"/>
      <c r="W4391" s="40"/>
      <c r="X4391" s="40"/>
      <c r="Y4391" s="40"/>
    </row>
    <row r="4392" spans="1:25" ht="15" customHeight="1" thickTop="1" x14ac:dyDescent="0.2">
      <c r="A4392" s="40"/>
      <c r="B4392" s="289"/>
      <c r="C4392" s="289"/>
      <c r="D4392" s="289"/>
      <c r="E4392" s="289"/>
      <c r="F4392" s="289"/>
      <c r="G4392" s="289"/>
      <c r="H4392" s="289"/>
      <c r="I4392" s="289"/>
      <c r="J4392" s="289"/>
      <c r="K4392" s="289"/>
      <c r="L4392" s="289"/>
      <c r="O4392" s="40"/>
      <c r="P4392" s="40"/>
      <c r="Q4392" s="40"/>
      <c r="R4392" s="40"/>
      <c r="S4392" s="40"/>
      <c r="T4392" s="40"/>
      <c r="U4392" s="40"/>
      <c r="V4392" s="40"/>
      <c r="W4392" s="40"/>
      <c r="X4392" s="40"/>
      <c r="Y4392" s="40"/>
    </row>
    <row r="4393" spans="1:25" ht="15" customHeight="1" x14ac:dyDescent="0.2">
      <c r="A4393" s="40"/>
      <c r="B4393" s="276" t="s">
        <v>2338</v>
      </c>
      <c r="C4393" s="277" t="s">
        <v>28</v>
      </c>
      <c r="D4393" s="276" t="s">
        <v>29</v>
      </c>
      <c r="E4393" s="276" t="s">
        <v>30</v>
      </c>
      <c r="F4393" s="405" t="s">
        <v>318</v>
      </c>
      <c r="G4393" s="405"/>
      <c r="H4393" s="284" t="s">
        <v>31</v>
      </c>
      <c r="I4393" s="277" t="s">
        <v>32</v>
      </c>
      <c r="J4393" s="277" t="s">
        <v>2407</v>
      </c>
      <c r="K4393" s="277" t="s">
        <v>33</v>
      </c>
      <c r="L4393" s="277" t="s">
        <v>35</v>
      </c>
      <c r="O4393" s="40"/>
      <c r="P4393" s="40"/>
      <c r="Q4393" s="40"/>
      <c r="R4393" s="40"/>
      <c r="S4393" s="40"/>
      <c r="T4393" s="40"/>
      <c r="U4393" s="40"/>
      <c r="V4393" s="40"/>
      <c r="W4393" s="40"/>
      <c r="X4393" s="40"/>
      <c r="Y4393" s="40"/>
    </row>
    <row r="4394" spans="1:25" ht="15" customHeight="1" x14ac:dyDescent="0.2">
      <c r="A4394" s="40"/>
      <c r="B4394" s="273" t="s">
        <v>319</v>
      </c>
      <c r="C4394" s="286" t="s">
        <v>1644</v>
      </c>
      <c r="D4394" s="273" t="s">
        <v>40</v>
      </c>
      <c r="E4394" s="273" t="s">
        <v>1645</v>
      </c>
      <c r="F4394" s="403" t="s">
        <v>343</v>
      </c>
      <c r="G4394" s="403"/>
      <c r="H4394" s="285" t="s">
        <v>44</v>
      </c>
      <c r="I4394" s="288">
        <v>1</v>
      </c>
      <c r="J4394" s="287"/>
      <c r="K4394" s="287">
        <v>50</v>
      </c>
      <c r="L4394" s="287">
        <v>50</v>
      </c>
      <c r="O4394" s="40"/>
      <c r="P4394" s="40"/>
      <c r="Q4394" s="40"/>
      <c r="R4394" s="40"/>
      <c r="S4394" s="40"/>
      <c r="T4394" s="40"/>
      <c r="U4394" s="40"/>
      <c r="V4394" s="40"/>
      <c r="W4394" s="40"/>
      <c r="X4394" s="40"/>
      <c r="Y4394" s="40"/>
    </row>
    <row r="4395" spans="1:25" ht="15" customHeight="1" x14ac:dyDescent="0.2">
      <c r="A4395" s="40"/>
      <c r="B4395" s="278" t="s">
        <v>321</v>
      </c>
      <c r="C4395" s="291" t="s">
        <v>468</v>
      </c>
      <c r="D4395" s="278" t="s">
        <v>40</v>
      </c>
      <c r="E4395" s="278" t="s">
        <v>469</v>
      </c>
      <c r="F4395" s="407" t="s">
        <v>324</v>
      </c>
      <c r="G4395" s="407"/>
      <c r="H4395" s="290" t="s">
        <v>325</v>
      </c>
      <c r="I4395" s="294">
        <v>0.1384</v>
      </c>
      <c r="J4395" s="294">
        <v>0</v>
      </c>
      <c r="K4395" s="292">
        <v>27.93</v>
      </c>
      <c r="L4395" s="292">
        <v>3.86</v>
      </c>
      <c r="O4395" s="40"/>
      <c r="P4395" s="40"/>
      <c r="Q4395" s="40"/>
      <c r="R4395" s="40"/>
      <c r="S4395" s="40"/>
      <c r="T4395" s="40"/>
      <c r="U4395" s="40"/>
      <c r="V4395" s="40"/>
      <c r="W4395" s="40"/>
      <c r="X4395" s="40"/>
      <c r="Y4395" s="40"/>
    </row>
    <row r="4396" spans="1:25" ht="15" customHeight="1" x14ac:dyDescent="0.2">
      <c r="A4396" s="40"/>
      <c r="B4396" s="278" t="s">
        <v>321</v>
      </c>
      <c r="C4396" s="291" t="s">
        <v>322</v>
      </c>
      <c r="D4396" s="278" t="s">
        <v>40</v>
      </c>
      <c r="E4396" s="278" t="s">
        <v>323</v>
      </c>
      <c r="F4396" s="407" t="s">
        <v>324</v>
      </c>
      <c r="G4396" s="407"/>
      <c r="H4396" s="290" t="s">
        <v>325</v>
      </c>
      <c r="I4396" s="294">
        <v>0.10879999999999999</v>
      </c>
      <c r="J4396" s="294">
        <v>0</v>
      </c>
      <c r="K4396" s="292">
        <v>23.08</v>
      </c>
      <c r="L4396" s="292">
        <v>2.5099999999999998</v>
      </c>
      <c r="O4396" s="40"/>
      <c r="P4396" s="40"/>
      <c r="Q4396" s="40"/>
      <c r="R4396" s="40"/>
      <c r="S4396" s="40"/>
      <c r="T4396" s="40"/>
      <c r="U4396" s="40"/>
      <c r="V4396" s="40"/>
      <c r="W4396" s="40"/>
      <c r="X4396" s="40"/>
      <c r="Y4396" s="40"/>
    </row>
    <row r="4397" spans="1:25" ht="15" customHeight="1" x14ac:dyDescent="0.2">
      <c r="A4397" s="40"/>
      <c r="B4397" s="278" t="s">
        <v>321</v>
      </c>
      <c r="C4397" s="291" t="s">
        <v>687</v>
      </c>
      <c r="D4397" s="278" t="s">
        <v>40</v>
      </c>
      <c r="E4397" s="278" t="s">
        <v>688</v>
      </c>
      <c r="F4397" s="407" t="s">
        <v>346</v>
      </c>
      <c r="G4397" s="407"/>
      <c r="H4397" s="290" t="s">
        <v>59</v>
      </c>
      <c r="I4397" s="294">
        <v>1.41E-2</v>
      </c>
      <c r="J4397" s="294">
        <v>0</v>
      </c>
      <c r="K4397" s="292">
        <v>239.31</v>
      </c>
      <c r="L4397" s="292">
        <v>3.37</v>
      </c>
      <c r="O4397" s="40"/>
      <c r="P4397" s="40"/>
      <c r="Q4397" s="40"/>
      <c r="R4397" s="40"/>
      <c r="S4397" s="40"/>
      <c r="T4397" s="40"/>
      <c r="U4397" s="40"/>
      <c r="V4397" s="40"/>
      <c r="W4397" s="40"/>
      <c r="X4397" s="40"/>
      <c r="Y4397" s="40"/>
    </row>
    <row r="4398" spans="1:25" ht="15" customHeight="1" x14ac:dyDescent="0.2">
      <c r="A4398" s="40"/>
      <c r="B4398" s="274" t="s">
        <v>347</v>
      </c>
      <c r="C4398" s="296" t="s">
        <v>425</v>
      </c>
      <c r="D4398" s="274" t="s">
        <v>40</v>
      </c>
      <c r="E4398" s="274" t="s">
        <v>3666</v>
      </c>
      <c r="F4398" s="404" t="s">
        <v>348</v>
      </c>
      <c r="G4398" s="404"/>
      <c r="H4398" s="295" t="s">
        <v>44</v>
      </c>
      <c r="I4398" s="298">
        <v>1</v>
      </c>
      <c r="J4398" s="298">
        <v>0</v>
      </c>
      <c r="K4398" s="297">
        <v>40.26</v>
      </c>
      <c r="L4398" s="297">
        <v>40.26</v>
      </c>
      <c r="O4398" s="40"/>
      <c r="P4398" s="40"/>
      <c r="Q4398" s="40"/>
      <c r="R4398" s="40"/>
      <c r="S4398" s="40"/>
      <c r="T4398" s="40"/>
      <c r="U4398" s="40"/>
      <c r="V4398" s="40"/>
      <c r="W4398" s="40"/>
      <c r="X4398" s="40"/>
      <c r="Y4398" s="40"/>
    </row>
    <row r="4399" spans="1:25" ht="15" customHeight="1" x14ac:dyDescent="0.2">
      <c r="A4399" s="40"/>
      <c r="B4399" s="275"/>
      <c r="C4399" s="275"/>
      <c r="D4399" s="275"/>
      <c r="E4399" s="275"/>
      <c r="F4399" s="275"/>
      <c r="G4399" s="275" t="s">
        <v>331</v>
      </c>
      <c r="H4399" s="302">
        <v>6.36</v>
      </c>
      <c r="I4399" s="275" t="s">
        <v>332</v>
      </c>
      <c r="J4399" s="302">
        <v>0</v>
      </c>
      <c r="K4399" s="275" t="s">
        <v>333</v>
      </c>
      <c r="L4399" s="302">
        <v>6.36</v>
      </c>
      <c r="O4399" s="40"/>
      <c r="P4399" s="40"/>
      <c r="Q4399" s="40"/>
      <c r="R4399" s="40"/>
      <c r="S4399" s="40"/>
      <c r="T4399" s="40"/>
      <c r="U4399" s="40"/>
      <c r="V4399" s="40"/>
      <c r="W4399" s="40"/>
      <c r="X4399" s="40"/>
      <c r="Y4399" s="40"/>
    </row>
    <row r="4400" spans="1:25" ht="15" customHeight="1" thickBot="1" x14ac:dyDescent="0.25">
      <c r="A4400" s="40"/>
      <c r="B4400" s="275"/>
      <c r="C4400" s="275"/>
      <c r="D4400" s="275"/>
      <c r="E4400" s="275"/>
      <c r="F4400" s="275"/>
      <c r="G4400" s="275" t="s">
        <v>334</v>
      </c>
      <c r="H4400" s="302">
        <v>10.4</v>
      </c>
      <c r="I4400" s="409"/>
      <c r="J4400" s="409" t="s">
        <v>335</v>
      </c>
      <c r="K4400" s="275"/>
      <c r="L4400" s="302">
        <v>60.4</v>
      </c>
      <c r="O4400" s="40"/>
      <c r="P4400" s="40"/>
      <c r="Q4400" s="40"/>
      <c r="R4400" s="40"/>
      <c r="S4400" s="40"/>
      <c r="T4400" s="40"/>
      <c r="U4400" s="40"/>
      <c r="V4400" s="40"/>
      <c r="W4400" s="40"/>
      <c r="X4400" s="40"/>
      <c r="Y4400" s="40"/>
    </row>
    <row r="4401" spans="1:25" ht="15" customHeight="1" thickTop="1" x14ac:dyDescent="0.2">
      <c r="A4401" s="40"/>
      <c r="B4401" s="289"/>
      <c r="C4401" s="289"/>
      <c r="D4401" s="289"/>
      <c r="E4401" s="289"/>
      <c r="F4401" s="289"/>
      <c r="G4401" s="289"/>
      <c r="H4401" s="289"/>
      <c r="I4401" s="289"/>
      <c r="J4401" s="289"/>
      <c r="K4401" s="289"/>
      <c r="L4401" s="289"/>
      <c r="O4401" s="40"/>
      <c r="P4401" s="40"/>
      <c r="Q4401" s="40"/>
      <c r="R4401" s="40"/>
      <c r="S4401" s="40"/>
      <c r="T4401" s="40"/>
      <c r="U4401" s="40"/>
      <c r="V4401" s="40"/>
      <c r="W4401" s="40"/>
      <c r="X4401" s="40"/>
      <c r="Y4401" s="40"/>
    </row>
    <row r="4402" spans="1:25" ht="15" customHeight="1" x14ac:dyDescent="0.2">
      <c r="A4402" s="40"/>
      <c r="B4402" s="276" t="s">
        <v>2341</v>
      </c>
      <c r="C4402" s="277" t="s">
        <v>28</v>
      </c>
      <c r="D4402" s="276" t="s">
        <v>29</v>
      </c>
      <c r="E4402" s="276" t="s">
        <v>30</v>
      </c>
      <c r="F4402" s="405" t="s">
        <v>318</v>
      </c>
      <c r="G4402" s="405"/>
      <c r="H4402" s="284" t="s">
        <v>31</v>
      </c>
      <c r="I4402" s="277" t="s">
        <v>32</v>
      </c>
      <c r="J4402" s="277" t="s">
        <v>2407</v>
      </c>
      <c r="K4402" s="277" t="s">
        <v>33</v>
      </c>
      <c r="L4402" s="277" t="s">
        <v>35</v>
      </c>
      <c r="O4402" s="40"/>
      <c r="P4402" s="40"/>
      <c r="Q4402" s="40"/>
      <c r="R4402" s="40"/>
      <c r="S4402" s="40"/>
      <c r="T4402" s="40"/>
      <c r="U4402" s="40"/>
      <c r="V4402" s="40"/>
      <c r="W4402" s="40"/>
      <c r="X4402" s="40"/>
      <c r="Y4402" s="40"/>
    </row>
    <row r="4403" spans="1:25" ht="15" customHeight="1" x14ac:dyDescent="0.2">
      <c r="A4403" s="40"/>
      <c r="B4403" s="273" t="s">
        <v>319</v>
      </c>
      <c r="C4403" s="286" t="s">
        <v>3251</v>
      </c>
      <c r="D4403" s="273" t="s">
        <v>51</v>
      </c>
      <c r="E4403" s="273" t="s">
        <v>3377</v>
      </c>
      <c r="F4403" s="403" t="s">
        <v>788</v>
      </c>
      <c r="G4403" s="403"/>
      <c r="H4403" s="285" t="s">
        <v>44</v>
      </c>
      <c r="I4403" s="288">
        <v>1</v>
      </c>
      <c r="J4403" s="287"/>
      <c r="K4403" s="287">
        <v>196.8</v>
      </c>
      <c r="L4403" s="287">
        <v>196.8</v>
      </c>
      <c r="O4403" s="40"/>
      <c r="P4403" s="40"/>
      <c r="Q4403" s="40"/>
      <c r="R4403" s="40"/>
      <c r="S4403" s="40"/>
      <c r="T4403" s="40"/>
      <c r="U4403" s="40"/>
      <c r="V4403" s="40"/>
      <c r="W4403" s="40"/>
      <c r="X4403" s="40"/>
      <c r="Y4403" s="40"/>
    </row>
    <row r="4404" spans="1:25" ht="15" customHeight="1" x14ac:dyDescent="0.2">
      <c r="A4404" s="40"/>
      <c r="B4404" s="274" t="s">
        <v>347</v>
      </c>
      <c r="C4404" s="296" t="s">
        <v>2615</v>
      </c>
      <c r="D4404" s="274" t="s">
        <v>51</v>
      </c>
      <c r="E4404" s="274" t="s">
        <v>1863</v>
      </c>
      <c r="F4404" s="404" t="s">
        <v>586</v>
      </c>
      <c r="G4404" s="404"/>
      <c r="H4404" s="295" t="s">
        <v>325</v>
      </c>
      <c r="I4404" s="298">
        <v>1.9370000000000001</v>
      </c>
      <c r="J4404" s="298">
        <v>0</v>
      </c>
      <c r="K4404" s="297">
        <v>19.468454999999999</v>
      </c>
      <c r="L4404" s="297">
        <v>37.71</v>
      </c>
      <c r="O4404" s="40"/>
      <c r="P4404" s="40"/>
      <c r="Q4404" s="40"/>
      <c r="R4404" s="40"/>
      <c r="S4404" s="40"/>
      <c r="T4404" s="40"/>
      <c r="U4404" s="40"/>
      <c r="V4404" s="40"/>
      <c r="W4404" s="40"/>
      <c r="X4404" s="40"/>
      <c r="Y4404" s="40"/>
    </row>
    <row r="4405" spans="1:25" ht="15" customHeight="1" x14ac:dyDescent="0.2">
      <c r="A4405" s="40"/>
      <c r="B4405" s="274" t="s">
        <v>347</v>
      </c>
      <c r="C4405" s="296" t="s">
        <v>2616</v>
      </c>
      <c r="D4405" s="274" t="s">
        <v>51</v>
      </c>
      <c r="E4405" s="274" t="s">
        <v>2617</v>
      </c>
      <c r="F4405" s="404" t="s">
        <v>586</v>
      </c>
      <c r="G4405" s="404"/>
      <c r="H4405" s="295" t="s">
        <v>325</v>
      </c>
      <c r="I4405" s="298">
        <v>1.9370000000000001</v>
      </c>
      <c r="J4405" s="298">
        <v>0</v>
      </c>
      <c r="K4405" s="297">
        <v>16.574783</v>
      </c>
      <c r="L4405" s="297">
        <v>32.1</v>
      </c>
      <c r="O4405" s="40"/>
      <c r="P4405" s="40"/>
      <c r="Q4405" s="40"/>
      <c r="R4405" s="40"/>
      <c r="S4405" s="40"/>
      <c r="T4405" s="40"/>
      <c r="U4405" s="40"/>
      <c r="V4405" s="40"/>
      <c r="W4405" s="40"/>
      <c r="X4405" s="40"/>
      <c r="Y4405" s="40"/>
    </row>
    <row r="4406" spans="1:25" ht="15" customHeight="1" x14ac:dyDescent="0.2">
      <c r="A4406" s="40"/>
      <c r="B4406" s="274" t="s">
        <v>347</v>
      </c>
      <c r="C4406" s="296" t="s">
        <v>3539</v>
      </c>
      <c r="D4406" s="274" t="s">
        <v>51</v>
      </c>
      <c r="E4406" s="274" t="s">
        <v>4169</v>
      </c>
      <c r="F4406" s="404" t="s">
        <v>348</v>
      </c>
      <c r="G4406" s="404"/>
      <c r="H4406" s="295" t="s">
        <v>44</v>
      </c>
      <c r="I4406" s="298">
        <v>1</v>
      </c>
      <c r="J4406" s="298">
        <v>0</v>
      </c>
      <c r="K4406" s="297">
        <v>126.99</v>
      </c>
      <c r="L4406" s="297">
        <v>126.99</v>
      </c>
      <c r="O4406" s="40"/>
      <c r="P4406" s="40"/>
      <c r="Q4406" s="40"/>
      <c r="R4406" s="40"/>
      <c r="S4406" s="40"/>
      <c r="T4406" s="40"/>
      <c r="U4406" s="40"/>
      <c r="V4406" s="40"/>
      <c r="W4406" s="40"/>
      <c r="X4406" s="40"/>
      <c r="Y4406" s="40"/>
    </row>
    <row r="4407" spans="1:25" ht="15" customHeight="1" x14ac:dyDescent="0.2">
      <c r="A4407" s="40"/>
      <c r="B4407" s="275"/>
      <c r="C4407" s="275"/>
      <c r="D4407" s="275"/>
      <c r="E4407" s="275"/>
      <c r="F4407" s="275"/>
      <c r="G4407" s="275" t="s">
        <v>331</v>
      </c>
      <c r="H4407" s="302">
        <v>69.81</v>
      </c>
      <c r="I4407" s="275" t="s">
        <v>332</v>
      </c>
      <c r="J4407" s="302">
        <v>0</v>
      </c>
      <c r="K4407" s="275" t="s">
        <v>333</v>
      </c>
      <c r="L4407" s="302">
        <v>69.81</v>
      </c>
      <c r="O4407" s="40"/>
      <c r="P4407" s="40"/>
      <c r="Q4407" s="40"/>
      <c r="R4407" s="40"/>
      <c r="S4407" s="40"/>
      <c r="T4407" s="40"/>
      <c r="U4407" s="40"/>
      <c r="V4407" s="40"/>
      <c r="W4407" s="40"/>
      <c r="X4407" s="40"/>
      <c r="Y4407" s="40"/>
    </row>
    <row r="4408" spans="1:25" ht="15" customHeight="1" thickBot="1" x14ac:dyDescent="0.25">
      <c r="A4408" s="40"/>
      <c r="B4408" s="275"/>
      <c r="C4408" s="275"/>
      <c r="D4408" s="275"/>
      <c r="E4408" s="275"/>
      <c r="F4408" s="275"/>
      <c r="G4408" s="275" t="s">
        <v>334</v>
      </c>
      <c r="H4408" s="302">
        <v>40.950000000000003</v>
      </c>
      <c r="I4408" s="409"/>
      <c r="J4408" s="409" t="s">
        <v>335</v>
      </c>
      <c r="K4408" s="275"/>
      <c r="L4408" s="302">
        <v>237.75</v>
      </c>
      <c r="O4408" s="40"/>
      <c r="P4408" s="40"/>
      <c r="Q4408" s="40"/>
      <c r="R4408" s="40"/>
      <c r="S4408" s="40"/>
      <c r="T4408" s="40"/>
      <c r="U4408" s="40"/>
      <c r="V4408" s="40"/>
      <c r="W4408" s="40"/>
      <c r="X4408" s="40"/>
      <c r="Y4408" s="40"/>
    </row>
    <row r="4409" spans="1:25" ht="15" customHeight="1" thickTop="1" x14ac:dyDescent="0.2">
      <c r="A4409" s="40"/>
      <c r="B4409" s="289"/>
      <c r="C4409" s="289"/>
      <c r="D4409" s="289"/>
      <c r="E4409" s="289"/>
      <c r="F4409" s="289"/>
      <c r="G4409" s="289"/>
      <c r="H4409" s="289"/>
      <c r="I4409" s="289"/>
      <c r="J4409" s="289"/>
      <c r="K4409" s="289"/>
      <c r="L4409" s="289"/>
      <c r="O4409" s="40"/>
      <c r="P4409" s="40"/>
      <c r="Q4409" s="40"/>
      <c r="R4409" s="40"/>
      <c r="S4409" s="40"/>
      <c r="T4409" s="40"/>
      <c r="U4409" s="40"/>
      <c r="V4409" s="40"/>
      <c r="W4409" s="40"/>
      <c r="X4409" s="40"/>
      <c r="Y4409" s="40"/>
    </row>
    <row r="4410" spans="1:25" ht="15" customHeight="1" x14ac:dyDescent="0.2">
      <c r="A4410" s="40"/>
      <c r="B4410" s="276" t="s">
        <v>2342</v>
      </c>
      <c r="C4410" s="277" t="s">
        <v>28</v>
      </c>
      <c r="D4410" s="276" t="s">
        <v>29</v>
      </c>
      <c r="E4410" s="276" t="s">
        <v>30</v>
      </c>
      <c r="F4410" s="405" t="s">
        <v>318</v>
      </c>
      <c r="G4410" s="405"/>
      <c r="H4410" s="284" t="s">
        <v>31</v>
      </c>
      <c r="I4410" s="277" t="s">
        <v>32</v>
      </c>
      <c r="J4410" s="277" t="s">
        <v>2407</v>
      </c>
      <c r="K4410" s="277" t="s">
        <v>33</v>
      </c>
      <c r="L4410" s="277" t="s">
        <v>35</v>
      </c>
      <c r="O4410" s="40"/>
      <c r="P4410" s="40"/>
      <c r="Q4410" s="40"/>
      <c r="R4410" s="40"/>
      <c r="S4410" s="40"/>
      <c r="T4410" s="40"/>
      <c r="U4410" s="40"/>
      <c r="V4410" s="40"/>
      <c r="W4410" s="40"/>
      <c r="X4410" s="40"/>
      <c r="Y4410" s="40"/>
    </row>
    <row r="4411" spans="1:25" ht="15" customHeight="1" x14ac:dyDescent="0.2">
      <c r="A4411" s="40"/>
      <c r="B4411" s="273" t="s">
        <v>319</v>
      </c>
      <c r="C4411" s="286" t="s">
        <v>230</v>
      </c>
      <c r="D4411" s="273" t="s">
        <v>40</v>
      </c>
      <c r="E4411" s="273" t="s">
        <v>231</v>
      </c>
      <c r="F4411" s="403" t="s">
        <v>338</v>
      </c>
      <c r="G4411" s="403"/>
      <c r="H4411" s="285" t="s">
        <v>44</v>
      </c>
      <c r="I4411" s="288">
        <v>1</v>
      </c>
      <c r="J4411" s="287"/>
      <c r="K4411" s="287">
        <v>141.59</v>
      </c>
      <c r="L4411" s="287">
        <v>141.59</v>
      </c>
      <c r="O4411" s="40"/>
      <c r="P4411" s="40"/>
      <c r="Q4411" s="40"/>
      <c r="R4411" s="40"/>
      <c r="S4411" s="40"/>
      <c r="T4411" s="40"/>
      <c r="U4411" s="40"/>
      <c r="V4411" s="40"/>
      <c r="W4411" s="40"/>
      <c r="X4411" s="40"/>
      <c r="Y4411" s="40"/>
    </row>
    <row r="4412" spans="1:25" ht="15" customHeight="1" x14ac:dyDescent="0.2">
      <c r="A4412" s="40"/>
      <c r="B4412" s="278" t="s">
        <v>321</v>
      </c>
      <c r="C4412" s="291" t="s">
        <v>397</v>
      </c>
      <c r="D4412" s="278" t="s">
        <v>40</v>
      </c>
      <c r="E4412" s="278" t="s">
        <v>398</v>
      </c>
      <c r="F4412" s="407" t="s">
        <v>324</v>
      </c>
      <c r="G4412" s="407"/>
      <c r="H4412" s="290" t="s">
        <v>325</v>
      </c>
      <c r="I4412" s="294">
        <v>0.1346</v>
      </c>
      <c r="J4412" s="294">
        <v>0</v>
      </c>
      <c r="K4412" s="292">
        <v>29.9</v>
      </c>
      <c r="L4412" s="292">
        <v>4.0199999999999996</v>
      </c>
      <c r="O4412" s="40"/>
      <c r="P4412" s="40"/>
      <c r="Q4412" s="40"/>
      <c r="R4412" s="40"/>
      <c r="S4412" s="40"/>
      <c r="T4412" s="40"/>
      <c r="U4412" s="40"/>
      <c r="V4412" s="40"/>
      <c r="W4412" s="40"/>
      <c r="X4412" s="40"/>
      <c r="Y4412" s="40"/>
    </row>
    <row r="4413" spans="1:25" ht="15" customHeight="1" x14ac:dyDescent="0.2">
      <c r="A4413" s="40"/>
      <c r="B4413" s="278" t="s">
        <v>321</v>
      </c>
      <c r="C4413" s="291" t="s">
        <v>395</v>
      </c>
      <c r="D4413" s="278" t="s">
        <v>40</v>
      </c>
      <c r="E4413" s="278" t="s">
        <v>396</v>
      </c>
      <c r="F4413" s="407" t="s">
        <v>324</v>
      </c>
      <c r="G4413" s="407"/>
      <c r="H4413" s="290" t="s">
        <v>325</v>
      </c>
      <c r="I4413" s="294">
        <v>0.1346</v>
      </c>
      <c r="J4413" s="294">
        <v>0</v>
      </c>
      <c r="K4413" s="292">
        <v>24.84</v>
      </c>
      <c r="L4413" s="292">
        <v>3.34</v>
      </c>
      <c r="O4413" s="40"/>
      <c r="P4413" s="40"/>
      <c r="Q4413" s="40"/>
      <c r="R4413" s="40"/>
      <c r="S4413" s="40"/>
      <c r="T4413" s="40"/>
      <c r="U4413" s="40"/>
      <c r="V4413" s="40"/>
      <c r="W4413" s="40"/>
      <c r="X4413" s="40"/>
      <c r="Y4413" s="40"/>
    </row>
    <row r="4414" spans="1:25" ht="15" customHeight="1" x14ac:dyDescent="0.2">
      <c r="A4414" s="40"/>
      <c r="B4414" s="274" t="s">
        <v>347</v>
      </c>
      <c r="C4414" s="296" t="s">
        <v>793</v>
      </c>
      <c r="D4414" s="274" t="s">
        <v>40</v>
      </c>
      <c r="E4414" s="274" t="s">
        <v>794</v>
      </c>
      <c r="F4414" s="404" t="s">
        <v>348</v>
      </c>
      <c r="G4414" s="404"/>
      <c r="H4414" s="295" t="s">
        <v>44</v>
      </c>
      <c r="I4414" s="298">
        <v>1</v>
      </c>
      <c r="J4414" s="298">
        <v>0</v>
      </c>
      <c r="K4414" s="297">
        <v>134.22999999999999</v>
      </c>
      <c r="L4414" s="297">
        <v>134.22999999999999</v>
      </c>
      <c r="O4414" s="40"/>
      <c r="P4414" s="40"/>
      <c r="Q4414" s="40"/>
      <c r="R4414" s="40"/>
      <c r="S4414" s="40"/>
      <c r="T4414" s="40"/>
      <c r="U4414" s="40"/>
      <c r="V4414" s="40"/>
      <c r="W4414" s="40"/>
      <c r="X4414" s="40"/>
      <c r="Y4414" s="40"/>
    </row>
    <row r="4415" spans="1:25" ht="15" customHeight="1" x14ac:dyDescent="0.2">
      <c r="A4415" s="40"/>
      <c r="B4415" s="275"/>
      <c r="C4415" s="275"/>
      <c r="D4415" s="275"/>
      <c r="E4415" s="275"/>
      <c r="F4415" s="275"/>
      <c r="G4415" s="275" t="s">
        <v>331</v>
      </c>
      <c r="H4415" s="302">
        <v>5.78</v>
      </c>
      <c r="I4415" s="275" t="s">
        <v>332</v>
      </c>
      <c r="J4415" s="302">
        <v>0</v>
      </c>
      <c r="K4415" s="275" t="s">
        <v>333</v>
      </c>
      <c r="L4415" s="302">
        <v>5.78</v>
      </c>
      <c r="O4415" s="40"/>
      <c r="P4415" s="40"/>
      <c r="Q4415" s="40"/>
      <c r="R4415" s="40"/>
      <c r="S4415" s="40"/>
      <c r="T4415" s="40"/>
      <c r="U4415" s="40"/>
      <c r="V4415" s="40"/>
      <c r="W4415" s="40"/>
      <c r="X4415" s="40"/>
      <c r="Y4415" s="40"/>
    </row>
    <row r="4416" spans="1:25" ht="15" customHeight="1" thickBot="1" x14ac:dyDescent="0.25">
      <c r="A4416" s="40"/>
      <c r="B4416" s="275"/>
      <c r="C4416" s="275"/>
      <c r="D4416" s="275"/>
      <c r="E4416" s="275"/>
      <c r="F4416" s="275"/>
      <c r="G4416" s="275" t="s">
        <v>334</v>
      </c>
      <c r="H4416" s="302">
        <v>29.46</v>
      </c>
      <c r="I4416" s="409"/>
      <c r="J4416" s="409" t="s">
        <v>335</v>
      </c>
      <c r="K4416" s="275"/>
      <c r="L4416" s="302">
        <v>171.05</v>
      </c>
      <c r="O4416" s="40"/>
      <c r="P4416" s="40"/>
      <c r="Q4416" s="40"/>
      <c r="R4416" s="40"/>
      <c r="S4416" s="40"/>
      <c r="T4416" s="40"/>
      <c r="U4416" s="40"/>
      <c r="V4416" s="40"/>
      <c r="W4416" s="40"/>
      <c r="X4416" s="40"/>
      <c r="Y4416" s="40"/>
    </row>
    <row r="4417" spans="1:25" ht="15" customHeight="1" thickTop="1" x14ac:dyDescent="0.2">
      <c r="A4417" s="40"/>
      <c r="B4417" s="289"/>
      <c r="C4417" s="289"/>
      <c r="D4417" s="289"/>
      <c r="E4417" s="289"/>
      <c r="F4417" s="289"/>
      <c r="G4417" s="289"/>
      <c r="H4417" s="289"/>
      <c r="I4417" s="289"/>
      <c r="J4417" s="289"/>
      <c r="K4417" s="289"/>
      <c r="L4417" s="289"/>
      <c r="O4417" s="40"/>
      <c r="P4417" s="40"/>
      <c r="Q4417" s="40"/>
      <c r="R4417" s="40"/>
      <c r="S4417" s="40"/>
      <c r="T4417" s="40"/>
      <c r="U4417" s="40"/>
      <c r="V4417" s="40"/>
      <c r="W4417" s="40"/>
      <c r="X4417" s="40"/>
      <c r="Y4417" s="40"/>
    </row>
    <row r="4418" spans="1:25" ht="15" customHeight="1" x14ac:dyDescent="0.2">
      <c r="A4418" s="40"/>
      <c r="B4418" s="276" t="s">
        <v>2343</v>
      </c>
      <c r="C4418" s="277" t="s">
        <v>28</v>
      </c>
      <c r="D4418" s="276" t="s">
        <v>29</v>
      </c>
      <c r="E4418" s="276" t="s">
        <v>30</v>
      </c>
      <c r="F4418" s="405" t="s">
        <v>318</v>
      </c>
      <c r="G4418" s="405"/>
      <c r="H4418" s="284" t="s">
        <v>31</v>
      </c>
      <c r="I4418" s="277" t="s">
        <v>32</v>
      </c>
      <c r="J4418" s="277" t="s">
        <v>2407</v>
      </c>
      <c r="K4418" s="277" t="s">
        <v>33</v>
      </c>
      <c r="L4418" s="277" t="s">
        <v>35</v>
      </c>
      <c r="O4418" s="40"/>
      <c r="P4418" s="40"/>
      <c r="Q4418" s="40"/>
      <c r="R4418" s="40"/>
      <c r="S4418" s="40"/>
      <c r="T4418" s="40"/>
      <c r="U4418" s="40"/>
      <c r="V4418" s="40"/>
      <c r="W4418" s="40"/>
      <c r="X4418" s="40"/>
      <c r="Y4418" s="40"/>
    </row>
    <row r="4419" spans="1:25" ht="15" customHeight="1" x14ac:dyDescent="0.2">
      <c r="A4419" s="40"/>
      <c r="B4419" s="273" t="s">
        <v>319</v>
      </c>
      <c r="C4419" s="286" t="s">
        <v>1646</v>
      </c>
      <c r="D4419" s="273" t="s">
        <v>40</v>
      </c>
      <c r="E4419" s="273" t="s">
        <v>1647</v>
      </c>
      <c r="F4419" s="403" t="s">
        <v>338</v>
      </c>
      <c r="G4419" s="403"/>
      <c r="H4419" s="285" t="s">
        <v>44</v>
      </c>
      <c r="I4419" s="288">
        <v>1</v>
      </c>
      <c r="J4419" s="287"/>
      <c r="K4419" s="287">
        <v>169.17</v>
      </c>
      <c r="L4419" s="287">
        <v>169.17</v>
      </c>
      <c r="O4419" s="40"/>
      <c r="P4419" s="40"/>
      <c r="Q4419" s="40"/>
      <c r="R4419" s="40"/>
      <c r="S4419" s="40"/>
      <c r="T4419" s="40"/>
      <c r="U4419" s="40"/>
      <c r="V4419" s="40"/>
      <c r="W4419" s="40"/>
      <c r="X4419" s="40"/>
      <c r="Y4419" s="40"/>
    </row>
    <row r="4420" spans="1:25" ht="15" customHeight="1" x14ac:dyDescent="0.2">
      <c r="A4420" s="40"/>
      <c r="B4420" s="278" t="s">
        <v>321</v>
      </c>
      <c r="C4420" s="291" t="s">
        <v>395</v>
      </c>
      <c r="D4420" s="278" t="s">
        <v>40</v>
      </c>
      <c r="E4420" s="278" t="s">
        <v>396</v>
      </c>
      <c r="F4420" s="407" t="s">
        <v>324</v>
      </c>
      <c r="G4420" s="407"/>
      <c r="H4420" s="290" t="s">
        <v>325</v>
      </c>
      <c r="I4420" s="294">
        <v>0.16669999999999999</v>
      </c>
      <c r="J4420" s="294">
        <v>0</v>
      </c>
      <c r="K4420" s="292">
        <v>24.84</v>
      </c>
      <c r="L4420" s="292">
        <v>4.1399999999999997</v>
      </c>
      <c r="O4420" s="40"/>
      <c r="P4420" s="40"/>
      <c r="Q4420" s="40"/>
      <c r="R4420" s="40"/>
      <c r="S4420" s="40"/>
      <c r="T4420" s="40"/>
      <c r="U4420" s="40"/>
      <c r="V4420" s="40"/>
      <c r="W4420" s="40"/>
      <c r="X4420" s="40"/>
      <c r="Y4420" s="40"/>
    </row>
    <row r="4421" spans="1:25" ht="15" customHeight="1" x14ac:dyDescent="0.2">
      <c r="A4421" s="40"/>
      <c r="B4421" s="278" t="s">
        <v>321</v>
      </c>
      <c r="C4421" s="291" t="s">
        <v>397</v>
      </c>
      <c r="D4421" s="278" t="s">
        <v>40</v>
      </c>
      <c r="E4421" s="278" t="s">
        <v>398</v>
      </c>
      <c r="F4421" s="407" t="s">
        <v>324</v>
      </c>
      <c r="G4421" s="407"/>
      <c r="H4421" s="290" t="s">
        <v>325</v>
      </c>
      <c r="I4421" s="294">
        <v>0.16669999999999999</v>
      </c>
      <c r="J4421" s="294">
        <v>0</v>
      </c>
      <c r="K4421" s="292">
        <v>29.9</v>
      </c>
      <c r="L4421" s="292">
        <v>4.9800000000000004</v>
      </c>
      <c r="O4421" s="40"/>
      <c r="P4421" s="40"/>
      <c r="Q4421" s="40"/>
      <c r="R4421" s="40"/>
      <c r="S4421" s="40"/>
      <c r="T4421" s="40"/>
      <c r="U4421" s="40"/>
      <c r="V4421" s="40"/>
      <c r="W4421" s="40"/>
      <c r="X4421" s="40"/>
      <c r="Y4421" s="40"/>
    </row>
    <row r="4422" spans="1:25" ht="15" customHeight="1" x14ac:dyDescent="0.2">
      <c r="A4422" s="40"/>
      <c r="B4422" s="274" t="s">
        <v>347</v>
      </c>
      <c r="C4422" s="296" t="s">
        <v>1806</v>
      </c>
      <c r="D4422" s="274" t="s">
        <v>40</v>
      </c>
      <c r="E4422" s="274" t="s">
        <v>1807</v>
      </c>
      <c r="F4422" s="404" t="s">
        <v>348</v>
      </c>
      <c r="G4422" s="404"/>
      <c r="H4422" s="295" t="s">
        <v>55</v>
      </c>
      <c r="I4422" s="298">
        <v>3</v>
      </c>
      <c r="J4422" s="298">
        <v>0</v>
      </c>
      <c r="K4422" s="297">
        <v>53.35</v>
      </c>
      <c r="L4422" s="297">
        <v>160.05000000000001</v>
      </c>
      <c r="O4422" s="40"/>
      <c r="P4422" s="40"/>
      <c r="Q4422" s="40"/>
      <c r="R4422" s="40"/>
      <c r="S4422" s="40"/>
      <c r="T4422" s="40"/>
      <c r="U4422" s="40"/>
      <c r="V4422" s="40"/>
      <c r="W4422" s="40"/>
      <c r="X4422" s="40"/>
      <c r="Y4422" s="40"/>
    </row>
    <row r="4423" spans="1:25" ht="15" customHeight="1" x14ac:dyDescent="0.2">
      <c r="A4423" s="40"/>
      <c r="B4423" s="275"/>
      <c r="C4423" s="275"/>
      <c r="D4423" s="275"/>
      <c r="E4423" s="275"/>
      <c r="F4423" s="275"/>
      <c r="G4423" s="275" t="s">
        <v>331</v>
      </c>
      <c r="H4423" s="302">
        <v>7.17</v>
      </c>
      <c r="I4423" s="275" t="s">
        <v>332</v>
      </c>
      <c r="J4423" s="302">
        <v>0</v>
      </c>
      <c r="K4423" s="275" t="s">
        <v>333</v>
      </c>
      <c r="L4423" s="302">
        <v>7.17</v>
      </c>
      <c r="O4423" s="40"/>
      <c r="P4423" s="40"/>
      <c r="Q4423" s="40"/>
      <c r="R4423" s="40"/>
      <c r="S4423" s="40"/>
      <c r="T4423" s="40"/>
      <c r="U4423" s="40"/>
      <c r="V4423" s="40"/>
      <c r="W4423" s="40"/>
      <c r="X4423" s="40"/>
      <c r="Y4423" s="40"/>
    </row>
    <row r="4424" spans="1:25" ht="15" customHeight="1" thickBot="1" x14ac:dyDescent="0.25">
      <c r="A4424" s="40"/>
      <c r="B4424" s="275"/>
      <c r="C4424" s="275"/>
      <c r="D4424" s="275"/>
      <c r="E4424" s="275"/>
      <c r="F4424" s="275"/>
      <c r="G4424" s="275" t="s">
        <v>334</v>
      </c>
      <c r="H4424" s="302">
        <v>35.200000000000003</v>
      </c>
      <c r="I4424" s="409"/>
      <c r="J4424" s="409" t="s">
        <v>335</v>
      </c>
      <c r="K4424" s="275"/>
      <c r="L4424" s="302">
        <v>204.37</v>
      </c>
      <c r="O4424" s="40"/>
      <c r="P4424" s="40"/>
      <c r="Q4424" s="40"/>
      <c r="R4424" s="40"/>
      <c r="S4424" s="40"/>
      <c r="T4424" s="40"/>
      <c r="U4424" s="40"/>
      <c r="V4424" s="40"/>
      <c r="W4424" s="40"/>
      <c r="X4424" s="40"/>
      <c r="Y4424" s="40"/>
    </row>
    <row r="4425" spans="1:25" ht="15" customHeight="1" thickTop="1" x14ac:dyDescent="0.2">
      <c r="A4425" s="40"/>
      <c r="B4425" s="289"/>
      <c r="C4425" s="289"/>
      <c r="D4425" s="289"/>
      <c r="E4425" s="289"/>
      <c r="F4425" s="289"/>
      <c r="G4425" s="289"/>
      <c r="H4425" s="289"/>
      <c r="I4425" s="289"/>
      <c r="J4425" s="289"/>
      <c r="K4425" s="289"/>
      <c r="L4425" s="289"/>
      <c r="O4425" s="40"/>
      <c r="P4425" s="40"/>
      <c r="Q4425" s="40"/>
      <c r="R4425" s="40"/>
      <c r="S4425" s="40"/>
      <c r="T4425" s="40"/>
      <c r="U4425" s="40"/>
      <c r="V4425" s="40"/>
      <c r="W4425" s="40"/>
      <c r="X4425" s="40"/>
      <c r="Y4425" s="40"/>
    </row>
    <row r="4426" spans="1:25" ht="15" customHeight="1" x14ac:dyDescent="0.2">
      <c r="A4426" s="40"/>
      <c r="B4426" s="276" t="s">
        <v>2344</v>
      </c>
      <c r="C4426" s="277" t="s">
        <v>28</v>
      </c>
      <c r="D4426" s="276" t="s">
        <v>29</v>
      </c>
      <c r="E4426" s="276" t="s">
        <v>30</v>
      </c>
      <c r="F4426" s="405" t="s">
        <v>318</v>
      </c>
      <c r="G4426" s="405"/>
      <c r="H4426" s="284" t="s">
        <v>31</v>
      </c>
      <c r="I4426" s="277" t="s">
        <v>32</v>
      </c>
      <c r="J4426" s="277" t="s">
        <v>2407</v>
      </c>
      <c r="K4426" s="277" t="s">
        <v>33</v>
      </c>
      <c r="L4426" s="277" t="s">
        <v>35</v>
      </c>
      <c r="O4426" s="40"/>
      <c r="P4426" s="40"/>
      <c r="Q4426" s="40"/>
      <c r="R4426" s="40"/>
      <c r="S4426" s="40"/>
      <c r="T4426" s="40"/>
      <c r="U4426" s="40"/>
      <c r="V4426" s="40"/>
      <c r="W4426" s="40"/>
      <c r="X4426" s="40"/>
      <c r="Y4426" s="40"/>
    </row>
    <row r="4427" spans="1:25" ht="15" customHeight="1" x14ac:dyDescent="0.2">
      <c r="A4427" s="40"/>
      <c r="B4427" s="273" t="s">
        <v>319</v>
      </c>
      <c r="C4427" s="286" t="s">
        <v>1648</v>
      </c>
      <c r="D4427" s="273" t="s">
        <v>40</v>
      </c>
      <c r="E4427" s="273" t="s">
        <v>1649</v>
      </c>
      <c r="F4427" s="403" t="s">
        <v>338</v>
      </c>
      <c r="G4427" s="403"/>
      <c r="H4427" s="285" t="s">
        <v>44</v>
      </c>
      <c r="I4427" s="288">
        <v>1</v>
      </c>
      <c r="J4427" s="287"/>
      <c r="K4427" s="287">
        <v>28.72</v>
      </c>
      <c r="L4427" s="287">
        <v>28.72</v>
      </c>
      <c r="O4427" s="40"/>
      <c r="P4427" s="40"/>
      <c r="Q4427" s="40"/>
      <c r="R4427" s="40"/>
      <c r="S4427" s="40"/>
      <c r="T4427" s="40"/>
      <c r="U4427" s="40"/>
      <c r="V4427" s="40"/>
      <c r="W4427" s="40"/>
      <c r="X4427" s="40"/>
      <c r="Y4427" s="40"/>
    </row>
    <row r="4428" spans="1:25" ht="15" customHeight="1" x14ac:dyDescent="0.2">
      <c r="A4428" s="40"/>
      <c r="B4428" s="278" t="s">
        <v>321</v>
      </c>
      <c r="C4428" s="291" t="s">
        <v>397</v>
      </c>
      <c r="D4428" s="278" t="s">
        <v>40</v>
      </c>
      <c r="E4428" s="278" t="s">
        <v>398</v>
      </c>
      <c r="F4428" s="407" t="s">
        <v>324</v>
      </c>
      <c r="G4428" s="407"/>
      <c r="H4428" s="290" t="s">
        <v>325</v>
      </c>
      <c r="I4428" s="294">
        <v>0.1905</v>
      </c>
      <c r="J4428" s="294">
        <v>0</v>
      </c>
      <c r="K4428" s="292">
        <v>29.9</v>
      </c>
      <c r="L4428" s="292">
        <v>5.69</v>
      </c>
      <c r="O4428" s="40"/>
      <c r="P4428" s="40"/>
      <c r="Q4428" s="40"/>
      <c r="R4428" s="40"/>
      <c r="S4428" s="40"/>
      <c r="T4428" s="40"/>
      <c r="U4428" s="40"/>
      <c r="V4428" s="40"/>
      <c r="W4428" s="40"/>
      <c r="X4428" s="40"/>
      <c r="Y4428" s="40"/>
    </row>
    <row r="4429" spans="1:25" ht="15" customHeight="1" x14ac:dyDescent="0.2">
      <c r="A4429" s="40"/>
      <c r="B4429" s="278" t="s">
        <v>321</v>
      </c>
      <c r="C4429" s="291" t="s">
        <v>395</v>
      </c>
      <c r="D4429" s="278" t="s">
        <v>40</v>
      </c>
      <c r="E4429" s="278" t="s">
        <v>396</v>
      </c>
      <c r="F4429" s="407" t="s">
        <v>324</v>
      </c>
      <c r="G4429" s="407"/>
      <c r="H4429" s="290" t="s">
        <v>325</v>
      </c>
      <c r="I4429" s="294">
        <v>0.1905</v>
      </c>
      <c r="J4429" s="294">
        <v>0</v>
      </c>
      <c r="K4429" s="292">
        <v>24.84</v>
      </c>
      <c r="L4429" s="292">
        <v>4.7300000000000004</v>
      </c>
      <c r="O4429" s="40"/>
      <c r="P4429" s="40"/>
      <c r="Q4429" s="40"/>
      <c r="R4429" s="40"/>
      <c r="S4429" s="40"/>
      <c r="T4429" s="40"/>
      <c r="U4429" s="40"/>
      <c r="V4429" s="40"/>
      <c r="W4429" s="40"/>
      <c r="X4429" s="40"/>
      <c r="Y4429" s="40"/>
    </row>
    <row r="4430" spans="1:25" ht="15" customHeight="1" x14ac:dyDescent="0.2">
      <c r="A4430" s="40"/>
      <c r="B4430" s="274" t="s">
        <v>347</v>
      </c>
      <c r="C4430" s="296" t="s">
        <v>1810</v>
      </c>
      <c r="D4430" s="274" t="s">
        <v>40</v>
      </c>
      <c r="E4430" s="274" t="s">
        <v>1811</v>
      </c>
      <c r="F4430" s="404" t="s">
        <v>348</v>
      </c>
      <c r="G4430" s="404"/>
      <c r="H4430" s="295" t="s">
        <v>44</v>
      </c>
      <c r="I4430" s="298">
        <v>1</v>
      </c>
      <c r="J4430" s="298">
        <v>0</v>
      </c>
      <c r="K4430" s="297">
        <v>13.68</v>
      </c>
      <c r="L4430" s="297">
        <v>13.68</v>
      </c>
      <c r="O4430" s="40"/>
      <c r="P4430" s="40"/>
      <c r="Q4430" s="40"/>
      <c r="R4430" s="40"/>
      <c r="S4430" s="40"/>
      <c r="T4430" s="40"/>
      <c r="U4430" s="40"/>
      <c r="V4430" s="40"/>
      <c r="W4430" s="40"/>
      <c r="X4430" s="40"/>
      <c r="Y4430" s="40"/>
    </row>
    <row r="4431" spans="1:25" ht="15" customHeight="1" x14ac:dyDescent="0.2">
      <c r="A4431" s="40"/>
      <c r="B4431" s="274" t="s">
        <v>347</v>
      </c>
      <c r="C4431" s="296" t="s">
        <v>1808</v>
      </c>
      <c r="D4431" s="274" t="s">
        <v>40</v>
      </c>
      <c r="E4431" s="274" t="s">
        <v>1809</v>
      </c>
      <c r="F4431" s="404" t="s">
        <v>348</v>
      </c>
      <c r="G4431" s="404"/>
      <c r="H4431" s="295" t="s">
        <v>44</v>
      </c>
      <c r="I4431" s="298">
        <v>2</v>
      </c>
      <c r="J4431" s="298">
        <v>0</v>
      </c>
      <c r="K4431" s="297">
        <v>0.88</v>
      </c>
      <c r="L4431" s="297">
        <v>1.76</v>
      </c>
      <c r="O4431" s="40"/>
      <c r="P4431" s="40"/>
      <c r="Q4431" s="40"/>
      <c r="R4431" s="40"/>
      <c r="S4431" s="40"/>
      <c r="T4431" s="40"/>
      <c r="U4431" s="40"/>
      <c r="V4431" s="40"/>
      <c r="W4431" s="40"/>
      <c r="X4431" s="40"/>
      <c r="Y4431" s="40"/>
    </row>
    <row r="4432" spans="1:25" ht="15" customHeight="1" x14ac:dyDescent="0.2">
      <c r="A4432" s="40"/>
      <c r="B4432" s="274" t="s">
        <v>347</v>
      </c>
      <c r="C4432" s="296" t="s">
        <v>421</v>
      </c>
      <c r="D4432" s="274" t="s">
        <v>40</v>
      </c>
      <c r="E4432" s="274" t="s">
        <v>422</v>
      </c>
      <c r="F4432" s="404" t="s">
        <v>348</v>
      </c>
      <c r="G4432" s="404"/>
      <c r="H4432" s="295" t="s">
        <v>44</v>
      </c>
      <c r="I4432" s="298">
        <v>2</v>
      </c>
      <c r="J4432" s="298">
        <v>0</v>
      </c>
      <c r="K4432" s="297">
        <v>1.43</v>
      </c>
      <c r="L4432" s="297">
        <v>2.86</v>
      </c>
      <c r="O4432" s="40"/>
      <c r="P4432" s="40"/>
      <c r="Q4432" s="40"/>
      <c r="R4432" s="40"/>
      <c r="S4432" s="40"/>
      <c r="T4432" s="40"/>
      <c r="U4432" s="40"/>
      <c r="V4432" s="40"/>
      <c r="W4432" s="40"/>
      <c r="X4432" s="40"/>
      <c r="Y4432" s="40"/>
    </row>
    <row r="4433" spans="1:25" ht="15" customHeight="1" x14ac:dyDescent="0.2">
      <c r="A4433" s="40"/>
      <c r="B4433" s="275"/>
      <c r="C4433" s="275"/>
      <c r="D4433" s="275"/>
      <c r="E4433" s="275"/>
      <c r="F4433" s="275"/>
      <c r="G4433" s="275" t="s">
        <v>331</v>
      </c>
      <c r="H4433" s="302">
        <v>8.19</v>
      </c>
      <c r="I4433" s="275" t="s">
        <v>332</v>
      </c>
      <c r="J4433" s="302">
        <v>0</v>
      </c>
      <c r="K4433" s="275" t="s">
        <v>333</v>
      </c>
      <c r="L4433" s="302">
        <v>8.19</v>
      </c>
      <c r="O4433" s="40"/>
      <c r="P4433" s="40"/>
      <c r="Q4433" s="40"/>
      <c r="R4433" s="40"/>
      <c r="S4433" s="40"/>
      <c r="T4433" s="40"/>
      <c r="U4433" s="40"/>
      <c r="V4433" s="40"/>
      <c r="W4433" s="40"/>
      <c r="X4433" s="40"/>
      <c r="Y4433" s="40"/>
    </row>
    <row r="4434" spans="1:25" ht="15" customHeight="1" thickBot="1" x14ac:dyDescent="0.25">
      <c r="A4434" s="40"/>
      <c r="B4434" s="275"/>
      <c r="C4434" s="275"/>
      <c r="D4434" s="275"/>
      <c r="E4434" s="275"/>
      <c r="F4434" s="275"/>
      <c r="G4434" s="275" t="s">
        <v>334</v>
      </c>
      <c r="H4434" s="302">
        <v>5.97</v>
      </c>
      <c r="I4434" s="409"/>
      <c r="J4434" s="409" t="s">
        <v>335</v>
      </c>
      <c r="K4434" s="275"/>
      <c r="L4434" s="302">
        <v>34.69</v>
      </c>
      <c r="O4434" s="40"/>
      <c r="P4434" s="40"/>
      <c r="Q4434" s="40"/>
      <c r="R4434" s="40"/>
      <c r="S4434" s="40"/>
      <c r="T4434" s="40"/>
      <c r="U4434" s="40"/>
      <c r="V4434" s="40"/>
      <c r="W4434" s="40"/>
      <c r="X4434" s="40"/>
      <c r="Y4434" s="40"/>
    </row>
    <row r="4435" spans="1:25" ht="15" customHeight="1" thickTop="1" x14ac:dyDescent="0.2">
      <c r="A4435" s="40"/>
      <c r="B4435" s="289"/>
      <c r="C4435" s="289"/>
      <c r="D4435" s="289"/>
      <c r="E4435" s="289"/>
      <c r="F4435" s="289"/>
      <c r="G4435" s="289"/>
      <c r="H4435" s="289"/>
      <c r="I4435" s="289"/>
      <c r="J4435" s="289"/>
      <c r="K4435" s="289"/>
      <c r="L4435" s="289"/>
      <c r="O4435" s="40"/>
      <c r="P4435" s="40"/>
      <c r="Q4435" s="40"/>
      <c r="R4435" s="40"/>
      <c r="S4435" s="40"/>
      <c r="T4435" s="40"/>
      <c r="U4435" s="40"/>
      <c r="V4435" s="40"/>
      <c r="W4435" s="40"/>
      <c r="X4435" s="40"/>
      <c r="Y4435" s="40"/>
    </row>
    <row r="4436" spans="1:25" ht="15" customHeight="1" x14ac:dyDescent="0.2">
      <c r="A4436" s="40"/>
      <c r="B4436" s="276" t="s">
        <v>2345</v>
      </c>
      <c r="C4436" s="277" t="s">
        <v>28</v>
      </c>
      <c r="D4436" s="276" t="s">
        <v>29</v>
      </c>
      <c r="E4436" s="276" t="s">
        <v>30</v>
      </c>
      <c r="F4436" s="405" t="s">
        <v>318</v>
      </c>
      <c r="G4436" s="405"/>
      <c r="H4436" s="284" t="s">
        <v>31</v>
      </c>
      <c r="I4436" s="277" t="s">
        <v>32</v>
      </c>
      <c r="J4436" s="277" t="s">
        <v>2407</v>
      </c>
      <c r="K4436" s="277" t="s">
        <v>33</v>
      </c>
      <c r="L4436" s="277" t="s">
        <v>35</v>
      </c>
      <c r="O4436" s="40"/>
      <c r="P4436" s="40"/>
      <c r="Q4436" s="40"/>
      <c r="R4436" s="40"/>
      <c r="S4436" s="40"/>
      <c r="T4436" s="40"/>
      <c r="U4436" s="40"/>
      <c r="V4436" s="40"/>
      <c r="W4436" s="40"/>
      <c r="X4436" s="40"/>
      <c r="Y4436" s="40"/>
    </row>
    <row r="4437" spans="1:25" ht="15" customHeight="1" x14ac:dyDescent="0.2">
      <c r="A4437" s="40"/>
      <c r="B4437" s="273" t="s">
        <v>319</v>
      </c>
      <c r="C4437" s="286" t="s">
        <v>224</v>
      </c>
      <c r="D4437" s="273" t="s">
        <v>51</v>
      </c>
      <c r="E4437" s="273" t="s">
        <v>225</v>
      </c>
      <c r="F4437" s="403" t="s">
        <v>788</v>
      </c>
      <c r="G4437" s="403"/>
      <c r="H4437" s="285" t="s">
        <v>55</v>
      </c>
      <c r="I4437" s="288">
        <v>1</v>
      </c>
      <c r="J4437" s="287"/>
      <c r="K4437" s="287">
        <v>42.36</v>
      </c>
      <c r="L4437" s="287">
        <v>42.36</v>
      </c>
      <c r="O4437" s="40"/>
      <c r="P4437" s="40"/>
      <c r="Q4437" s="40"/>
      <c r="R4437" s="40"/>
      <c r="S4437" s="40"/>
      <c r="T4437" s="40"/>
      <c r="U4437" s="40"/>
      <c r="V4437" s="40"/>
      <c r="W4437" s="40"/>
      <c r="X4437" s="40"/>
      <c r="Y4437" s="40"/>
    </row>
    <row r="4438" spans="1:25" ht="15" customHeight="1" x14ac:dyDescent="0.2">
      <c r="A4438" s="40"/>
      <c r="B4438" s="274" t="s">
        <v>347</v>
      </c>
      <c r="C4438" s="296" t="s">
        <v>2616</v>
      </c>
      <c r="D4438" s="274" t="s">
        <v>51</v>
      </c>
      <c r="E4438" s="274" t="s">
        <v>2617</v>
      </c>
      <c r="F4438" s="404" t="s">
        <v>586</v>
      </c>
      <c r="G4438" s="404"/>
      <c r="H4438" s="295" t="s">
        <v>325</v>
      </c>
      <c r="I4438" s="298">
        <v>3.5000000000000003E-2</v>
      </c>
      <c r="J4438" s="298">
        <v>0</v>
      </c>
      <c r="K4438" s="297">
        <v>16.574783</v>
      </c>
      <c r="L4438" s="297">
        <v>0.57999999999999996</v>
      </c>
      <c r="O4438" s="40"/>
      <c r="P4438" s="40"/>
      <c r="Q4438" s="40"/>
      <c r="R4438" s="40"/>
      <c r="S4438" s="40"/>
      <c r="T4438" s="40"/>
      <c r="U4438" s="40"/>
      <c r="V4438" s="40"/>
      <c r="W4438" s="40"/>
      <c r="X4438" s="40"/>
      <c r="Y4438" s="40"/>
    </row>
    <row r="4439" spans="1:25" ht="15" customHeight="1" x14ac:dyDescent="0.2">
      <c r="A4439" s="40"/>
      <c r="B4439" s="274" t="s">
        <v>347</v>
      </c>
      <c r="C4439" s="296" t="s">
        <v>2615</v>
      </c>
      <c r="D4439" s="274" t="s">
        <v>51</v>
      </c>
      <c r="E4439" s="274" t="s">
        <v>1863</v>
      </c>
      <c r="F4439" s="404" t="s">
        <v>586</v>
      </c>
      <c r="G4439" s="404"/>
      <c r="H4439" s="295" t="s">
        <v>325</v>
      </c>
      <c r="I4439" s="298">
        <v>3.5000000000000003E-2</v>
      </c>
      <c r="J4439" s="298">
        <v>0</v>
      </c>
      <c r="K4439" s="297">
        <v>19.468454999999999</v>
      </c>
      <c r="L4439" s="297">
        <v>0.68</v>
      </c>
      <c r="O4439" s="40"/>
      <c r="P4439" s="40"/>
      <c r="Q4439" s="40"/>
      <c r="R4439" s="40"/>
      <c r="S4439" s="40"/>
      <c r="T4439" s="40"/>
      <c r="U4439" s="40"/>
      <c r="V4439" s="40"/>
      <c r="W4439" s="40"/>
      <c r="X4439" s="40"/>
      <c r="Y4439" s="40"/>
    </row>
    <row r="4440" spans="1:25" ht="15" customHeight="1" x14ac:dyDescent="0.2">
      <c r="A4440" s="40"/>
      <c r="B4440" s="274" t="s">
        <v>347</v>
      </c>
      <c r="C4440" s="296" t="s">
        <v>789</v>
      </c>
      <c r="D4440" s="274" t="s">
        <v>51</v>
      </c>
      <c r="E4440" s="274" t="s">
        <v>225</v>
      </c>
      <c r="F4440" s="404" t="s">
        <v>348</v>
      </c>
      <c r="G4440" s="404"/>
      <c r="H4440" s="295" t="s">
        <v>55</v>
      </c>
      <c r="I4440" s="298">
        <v>1</v>
      </c>
      <c r="J4440" s="298">
        <v>0</v>
      </c>
      <c r="K4440" s="297">
        <v>41.1</v>
      </c>
      <c r="L4440" s="297">
        <v>41.1</v>
      </c>
      <c r="O4440" s="40"/>
      <c r="P4440" s="40"/>
      <c r="Q4440" s="40"/>
      <c r="R4440" s="40"/>
      <c r="S4440" s="40"/>
      <c r="T4440" s="40"/>
      <c r="U4440" s="40"/>
      <c r="V4440" s="40"/>
      <c r="W4440" s="40"/>
      <c r="X4440" s="40"/>
      <c r="Y4440" s="40"/>
    </row>
    <row r="4441" spans="1:25" ht="15" customHeight="1" x14ac:dyDescent="0.2">
      <c r="A4441" s="40"/>
      <c r="B4441" s="275"/>
      <c r="C4441" s="275"/>
      <c r="D4441" s="275"/>
      <c r="E4441" s="275"/>
      <c r="F4441" s="275"/>
      <c r="G4441" s="275" t="s">
        <v>331</v>
      </c>
      <c r="H4441" s="302">
        <v>1.26</v>
      </c>
      <c r="I4441" s="275" t="s">
        <v>332</v>
      </c>
      <c r="J4441" s="302">
        <v>0</v>
      </c>
      <c r="K4441" s="275" t="s">
        <v>333</v>
      </c>
      <c r="L4441" s="302">
        <v>1.26</v>
      </c>
      <c r="O4441" s="40"/>
      <c r="P4441" s="40"/>
      <c r="Q4441" s="40"/>
      <c r="R4441" s="40"/>
      <c r="S4441" s="40"/>
      <c r="T4441" s="40"/>
      <c r="U4441" s="40"/>
      <c r="V4441" s="40"/>
      <c r="W4441" s="40"/>
      <c r="X4441" s="40"/>
      <c r="Y4441" s="40"/>
    </row>
    <row r="4442" spans="1:25" ht="15" customHeight="1" thickBot="1" x14ac:dyDescent="0.25">
      <c r="A4442" s="40"/>
      <c r="B4442" s="275"/>
      <c r="C4442" s="275"/>
      <c r="D4442" s="275"/>
      <c r="E4442" s="275"/>
      <c r="F4442" s="275"/>
      <c r="G4442" s="275" t="s">
        <v>334</v>
      </c>
      <c r="H4442" s="302">
        <v>8.81</v>
      </c>
      <c r="I4442" s="409"/>
      <c r="J4442" s="409" t="s">
        <v>335</v>
      </c>
      <c r="K4442" s="275"/>
      <c r="L4442" s="302">
        <v>51.17</v>
      </c>
      <c r="O4442" s="40"/>
      <c r="P4442" s="40"/>
      <c r="Q4442" s="40"/>
      <c r="R4442" s="40"/>
      <c r="S4442" s="40"/>
      <c r="T4442" s="40"/>
      <c r="U4442" s="40"/>
      <c r="V4442" s="40"/>
      <c r="W4442" s="40"/>
      <c r="X4442" s="40"/>
      <c r="Y4442" s="40"/>
    </row>
    <row r="4443" spans="1:25" ht="15" customHeight="1" thickTop="1" x14ac:dyDescent="0.2">
      <c r="A4443" s="40"/>
      <c r="B4443" s="289"/>
      <c r="C4443" s="289"/>
      <c r="D4443" s="289"/>
      <c r="E4443" s="289"/>
      <c r="F4443" s="289"/>
      <c r="G4443" s="289"/>
      <c r="H4443" s="289"/>
      <c r="I4443" s="289"/>
      <c r="J4443" s="289"/>
      <c r="K4443" s="289"/>
      <c r="L4443" s="289"/>
      <c r="O4443" s="40"/>
      <c r="P4443" s="40"/>
      <c r="Q4443" s="40"/>
      <c r="R4443" s="40"/>
      <c r="S4443" s="40"/>
      <c r="T4443" s="40"/>
      <c r="U4443" s="40"/>
      <c r="V4443" s="40"/>
      <c r="W4443" s="40"/>
      <c r="X4443" s="40"/>
      <c r="Y4443" s="40"/>
    </row>
    <row r="4444" spans="1:25" ht="15" customHeight="1" x14ac:dyDescent="0.2">
      <c r="A4444" s="40"/>
      <c r="B4444" s="276" t="s">
        <v>2346</v>
      </c>
      <c r="C4444" s="277" t="s">
        <v>28</v>
      </c>
      <c r="D4444" s="276" t="s">
        <v>29</v>
      </c>
      <c r="E4444" s="276" t="s">
        <v>30</v>
      </c>
      <c r="F4444" s="405" t="s">
        <v>318</v>
      </c>
      <c r="G4444" s="405"/>
      <c r="H4444" s="284" t="s">
        <v>31</v>
      </c>
      <c r="I4444" s="277" t="s">
        <v>32</v>
      </c>
      <c r="J4444" s="277" t="s">
        <v>2407</v>
      </c>
      <c r="K4444" s="277" t="s">
        <v>33</v>
      </c>
      <c r="L4444" s="277" t="s">
        <v>35</v>
      </c>
      <c r="O4444" s="40"/>
      <c r="P4444" s="40"/>
      <c r="Q4444" s="40"/>
      <c r="R4444" s="40"/>
      <c r="S4444" s="40"/>
      <c r="T4444" s="40"/>
      <c r="U4444" s="40"/>
      <c r="V4444" s="40"/>
      <c r="W4444" s="40"/>
      <c r="X4444" s="40"/>
      <c r="Y4444" s="40"/>
    </row>
    <row r="4445" spans="1:25" ht="15" customHeight="1" x14ac:dyDescent="0.2">
      <c r="A4445" s="40"/>
      <c r="B4445" s="273" t="s">
        <v>319</v>
      </c>
      <c r="C4445" s="286" t="s">
        <v>226</v>
      </c>
      <c r="D4445" s="273" t="s">
        <v>51</v>
      </c>
      <c r="E4445" s="273" t="s">
        <v>227</v>
      </c>
      <c r="F4445" s="403" t="s">
        <v>788</v>
      </c>
      <c r="G4445" s="403"/>
      <c r="H4445" s="285" t="s">
        <v>55</v>
      </c>
      <c r="I4445" s="288">
        <v>1</v>
      </c>
      <c r="J4445" s="287"/>
      <c r="K4445" s="287">
        <v>59.81</v>
      </c>
      <c r="L4445" s="287">
        <v>59.81</v>
      </c>
      <c r="O4445" s="40"/>
      <c r="P4445" s="40"/>
      <c r="Q4445" s="40"/>
      <c r="R4445" s="40"/>
      <c r="S4445" s="40"/>
      <c r="T4445" s="40"/>
      <c r="U4445" s="40"/>
      <c r="V4445" s="40"/>
      <c r="W4445" s="40"/>
      <c r="X4445" s="40"/>
      <c r="Y4445" s="40"/>
    </row>
    <row r="4446" spans="1:25" ht="15" customHeight="1" x14ac:dyDescent="0.2">
      <c r="A4446" s="40"/>
      <c r="B4446" s="274" t="s">
        <v>347</v>
      </c>
      <c r="C4446" s="296" t="s">
        <v>2616</v>
      </c>
      <c r="D4446" s="274" t="s">
        <v>51</v>
      </c>
      <c r="E4446" s="274" t="s">
        <v>2617</v>
      </c>
      <c r="F4446" s="404" t="s">
        <v>586</v>
      </c>
      <c r="G4446" s="404"/>
      <c r="H4446" s="295" t="s">
        <v>325</v>
      </c>
      <c r="I4446" s="298">
        <v>3.5000000000000003E-2</v>
      </c>
      <c r="J4446" s="298">
        <v>0</v>
      </c>
      <c r="K4446" s="297">
        <v>16.574783</v>
      </c>
      <c r="L4446" s="297">
        <v>0.57999999999999996</v>
      </c>
      <c r="O4446" s="40"/>
      <c r="P4446" s="40"/>
      <c r="Q4446" s="40"/>
      <c r="R4446" s="40"/>
      <c r="S4446" s="40"/>
      <c r="T4446" s="40"/>
      <c r="U4446" s="40"/>
      <c r="V4446" s="40"/>
      <c r="W4446" s="40"/>
      <c r="X4446" s="40"/>
      <c r="Y4446" s="40"/>
    </row>
    <row r="4447" spans="1:25" ht="15" customHeight="1" x14ac:dyDescent="0.2">
      <c r="A4447" s="40"/>
      <c r="B4447" s="274" t="s">
        <v>347</v>
      </c>
      <c r="C4447" s="296" t="s">
        <v>2615</v>
      </c>
      <c r="D4447" s="274" t="s">
        <v>51</v>
      </c>
      <c r="E4447" s="274" t="s">
        <v>1863</v>
      </c>
      <c r="F4447" s="404" t="s">
        <v>586</v>
      </c>
      <c r="G4447" s="404"/>
      <c r="H4447" s="295" t="s">
        <v>325</v>
      </c>
      <c r="I4447" s="298">
        <v>3.5000000000000003E-2</v>
      </c>
      <c r="J4447" s="298">
        <v>0</v>
      </c>
      <c r="K4447" s="297">
        <v>19.468454999999999</v>
      </c>
      <c r="L4447" s="297">
        <v>0.68</v>
      </c>
      <c r="O4447" s="40"/>
      <c r="P4447" s="40"/>
      <c r="Q4447" s="40"/>
      <c r="R4447" s="40"/>
      <c r="S4447" s="40"/>
      <c r="T4447" s="40"/>
      <c r="U4447" s="40"/>
      <c r="V4447" s="40"/>
      <c r="W4447" s="40"/>
      <c r="X4447" s="40"/>
      <c r="Y4447" s="40"/>
    </row>
    <row r="4448" spans="1:25" ht="15" customHeight="1" x14ac:dyDescent="0.2">
      <c r="A4448" s="40"/>
      <c r="B4448" s="274" t="s">
        <v>347</v>
      </c>
      <c r="C4448" s="296" t="s">
        <v>790</v>
      </c>
      <c r="D4448" s="274" t="s">
        <v>51</v>
      </c>
      <c r="E4448" s="274" t="s">
        <v>227</v>
      </c>
      <c r="F4448" s="404" t="s">
        <v>348</v>
      </c>
      <c r="G4448" s="404"/>
      <c r="H4448" s="295" t="s">
        <v>55</v>
      </c>
      <c r="I4448" s="298">
        <v>1</v>
      </c>
      <c r="J4448" s="298">
        <v>0</v>
      </c>
      <c r="K4448" s="297">
        <v>58.55</v>
      </c>
      <c r="L4448" s="297">
        <v>58.55</v>
      </c>
      <c r="O4448" s="40"/>
      <c r="P4448" s="40"/>
      <c r="Q4448" s="40"/>
      <c r="R4448" s="40"/>
      <c r="S4448" s="40"/>
      <c r="T4448" s="40"/>
      <c r="U4448" s="40"/>
      <c r="V4448" s="40"/>
      <c r="W4448" s="40"/>
      <c r="X4448" s="40"/>
      <c r="Y4448" s="40"/>
    </row>
    <row r="4449" spans="1:25" ht="15" customHeight="1" x14ac:dyDescent="0.2">
      <c r="A4449" s="40"/>
      <c r="B4449" s="275"/>
      <c r="C4449" s="275"/>
      <c r="D4449" s="275"/>
      <c r="E4449" s="275"/>
      <c r="F4449" s="275"/>
      <c r="G4449" s="275" t="s">
        <v>331</v>
      </c>
      <c r="H4449" s="302">
        <v>1.26</v>
      </c>
      <c r="I4449" s="275" t="s">
        <v>332</v>
      </c>
      <c r="J4449" s="302">
        <v>0</v>
      </c>
      <c r="K4449" s="275" t="s">
        <v>333</v>
      </c>
      <c r="L4449" s="302">
        <v>1.26</v>
      </c>
      <c r="O4449" s="40"/>
      <c r="P4449" s="40"/>
      <c r="Q4449" s="40"/>
      <c r="R4449" s="40"/>
      <c r="S4449" s="40"/>
      <c r="T4449" s="40"/>
      <c r="U4449" s="40"/>
      <c r="V4449" s="40"/>
      <c r="W4449" s="40"/>
      <c r="X4449" s="40"/>
      <c r="Y4449" s="40"/>
    </row>
    <row r="4450" spans="1:25" ht="15" customHeight="1" thickBot="1" x14ac:dyDescent="0.25">
      <c r="A4450" s="40"/>
      <c r="B4450" s="275"/>
      <c r="C4450" s="275"/>
      <c r="D4450" s="275"/>
      <c r="E4450" s="275"/>
      <c r="F4450" s="275"/>
      <c r="G4450" s="275" t="s">
        <v>334</v>
      </c>
      <c r="H4450" s="302">
        <v>12.44</v>
      </c>
      <c r="I4450" s="409"/>
      <c r="J4450" s="409" t="s">
        <v>335</v>
      </c>
      <c r="K4450" s="275"/>
      <c r="L4450" s="302">
        <v>72.25</v>
      </c>
      <c r="O4450" s="40"/>
      <c r="P4450" s="40"/>
      <c r="Q4450" s="40"/>
      <c r="R4450" s="40"/>
      <c r="S4450" s="40"/>
      <c r="T4450" s="40"/>
      <c r="U4450" s="40"/>
      <c r="V4450" s="40"/>
      <c r="W4450" s="40"/>
      <c r="X4450" s="40"/>
      <c r="Y4450" s="40"/>
    </row>
    <row r="4451" spans="1:25" ht="15" customHeight="1" thickTop="1" x14ac:dyDescent="0.2">
      <c r="A4451" s="40"/>
      <c r="B4451" s="289"/>
      <c r="C4451" s="289"/>
      <c r="D4451" s="289"/>
      <c r="E4451" s="289"/>
      <c r="F4451" s="289"/>
      <c r="G4451" s="289"/>
      <c r="H4451" s="289"/>
      <c r="I4451" s="289"/>
      <c r="J4451" s="289"/>
      <c r="K4451" s="289"/>
      <c r="L4451" s="289"/>
      <c r="O4451" s="40"/>
      <c r="P4451" s="40"/>
      <c r="Q4451" s="40"/>
      <c r="R4451" s="40"/>
      <c r="S4451" s="40"/>
      <c r="T4451" s="40"/>
      <c r="U4451" s="40"/>
      <c r="V4451" s="40"/>
      <c r="W4451" s="40"/>
      <c r="X4451" s="40"/>
      <c r="Y4451" s="40"/>
    </row>
    <row r="4452" spans="1:25" ht="15" customHeight="1" x14ac:dyDescent="0.2">
      <c r="A4452" s="40"/>
      <c r="B4452" s="276" t="s">
        <v>2347</v>
      </c>
      <c r="C4452" s="277" t="s">
        <v>28</v>
      </c>
      <c r="D4452" s="276" t="s">
        <v>29</v>
      </c>
      <c r="E4452" s="276" t="s">
        <v>30</v>
      </c>
      <c r="F4452" s="405" t="s">
        <v>318</v>
      </c>
      <c r="G4452" s="405"/>
      <c r="H4452" s="284" t="s">
        <v>31</v>
      </c>
      <c r="I4452" s="277" t="s">
        <v>32</v>
      </c>
      <c r="J4452" s="277" t="s">
        <v>2407</v>
      </c>
      <c r="K4452" s="277" t="s">
        <v>33</v>
      </c>
      <c r="L4452" s="277" t="s">
        <v>35</v>
      </c>
      <c r="O4452" s="40"/>
      <c r="P4452" s="40"/>
      <c r="Q4452" s="40"/>
      <c r="R4452" s="40"/>
      <c r="S4452" s="40"/>
      <c r="T4452" s="40"/>
      <c r="U4452" s="40"/>
      <c r="V4452" s="40"/>
      <c r="W4452" s="40"/>
      <c r="X4452" s="40"/>
      <c r="Y4452" s="40"/>
    </row>
    <row r="4453" spans="1:25" ht="15" customHeight="1" x14ac:dyDescent="0.2">
      <c r="A4453" s="40"/>
      <c r="B4453" s="273" t="s">
        <v>319</v>
      </c>
      <c r="C4453" s="286" t="s">
        <v>1650</v>
      </c>
      <c r="D4453" s="273" t="s">
        <v>40</v>
      </c>
      <c r="E4453" s="273" t="s">
        <v>1651</v>
      </c>
      <c r="F4453" s="403" t="s">
        <v>338</v>
      </c>
      <c r="G4453" s="403"/>
      <c r="H4453" s="285" t="s">
        <v>44</v>
      </c>
      <c r="I4453" s="288">
        <v>1</v>
      </c>
      <c r="J4453" s="287"/>
      <c r="K4453" s="287">
        <v>64.22</v>
      </c>
      <c r="L4453" s="287">
        <v>64.22</v>
      </c>
      <c r="O4453" s="40"/>
      <c r="P4453" s="40"/>
      <c r="Q4453" s="40"/>
      <c r="R4453" s="40"/>
      <c r="S4453" s="40"/>
      <c r="T4453" s="40"/>
      <c r="U4453" s="40"/>
      <c r="V4453" s="40"/>
      <c r="W4453" s="40"/>
      <c r="X4453" s="40"/>
      <c r="Y4453" s="40"/>
    </row>
    <row r="4454" spans="1:25" ht="15" customHeight="1" x14ac:dyDescent="0.2">
      <c r="A4454" s="40"/>
      <c r="B4454" s="278" t="s">
        <v>321</v>
      </c>
      <c r="C4454" s="291" t="s">
        <v>397</v>
      </c>
      <c r="D4454" s="278" t="s">
        <v>40</v>
      </c>
      <c r="E4454" s="278" t="s">
        <v>398</v>
      </c>
      <c r="F4454" s="407" t="s">
        <v>324</v>
      </c>
      <c r="G4454" s="407"/>
      <c r="H4454" s="290" t="s">
        <v>325</v>
      </c>
      <c r="I4454" s="294">
        <v>0.74529999999999996</v>
      </c>
      <c r="J4454" s="294">
        <v>0</v>
      </c>
      <c r="K4454" s="292">
        <v>29.9</v>
      </c>
      <c r="L4454" s="292">
        <v>22.28</v>
      </c>
      <c r="O4454" s="40"/>
      <c r="P4454" s="40"/>
      <c r="Q4454" s="40"/>
      <c r="R4454" s="40"/>
      <c r="S4454" s="40"/>
      <c r="T4454" s="40"/>
      <c r="U4454" s="40"/>
      <c r="V4454" s="40"/>
      <c r="W4454" s="40"/>
      <c r="X4454" s="40"/>
      <c r="Y4454" s="40"/>
    </row>
    <row r="4455" spans="1:25" ht="15" customHeight="1" x14ac:dyDescent="0.2">
      <c r="A4455" s="40"/>
      <c r="B4455" s="278" t="s">
        <v>321</v>
      </c>
      <c r="C4455" s="291" t="s">
        <v>395</v>
      </c>
      <c r="D4455" s="278" t="s">
        <v>40</v>
      </c>
      <c r="E4455" s="278" t="s">
        <v>396</v>
      </c>
      <c r="F4455" s="407" t="s">
        <v>324</v>
      </c>
      <c r="G4455" s="407"/>
      <c r="H4455" s="290" t="s">
        <v>325</v>
      </c>
      <c r="I4455" s="294">
        <v>0.74529999999999996</v>
      </c>
      <c r="J4455" s="294">
        <v>0</v>
      </c>
      <c r="K4455" s="292">
        <v>24.84</v>
      </c>
      <c r="L4455" s="292">
        <v>18.510000000000002</v>
      </c>
      <c r="O4455" s="40"/>
      <c r="P4455" s="40"/>
      <c r="Q4455" s="40"/>
      <c r="R4455" s="40"/>
      <c r="S4455" s="40"/>
      <c r="T4455" s="40"/>
      <c r="U4455" s="40"/>
      <c r="V4455" s="40"/>
      <c r="W4455" s="40"/>
      <c r="X4455" s="40"/>
      <c r="Y4455" s="40"/>
    </row>
    <row r="4456" spans="1:25" ht="15" customHeight="1" x14ac:dyDescent="0.2">
      <c r="A4456" s="40"/>
      <c r="B4456" s="274" t="s">
        <v>347</v>
      </c>
      <c r="C4456" s="296" t="s">
        <v>1812</v>
      </c>
      <c r="D4456" s="274" t="s">
        <v>40</v>
      </c>
      <c r="E4456" s="274" t="s">
        <v>1813</v>
      </c>
      <c r="F4456" s="404" t="s">
        <v>348</v>
      </c>
      <c r="G4456" s="404"/>
      <c r="H4456" s="295" t="s">
        <v>55</v>
      </c>
      <c r="I4456" s="298">
        <v>3</v>
      </c>
      <c r="J4456" s="298">
        <v>0</v>
      </c>
      <c r="K4456" s="297">
        <v>7.81</v>
      </c>
      <c r="L4456" s="297">
        <v>23.43</v>
      </c>
      <c r="O4456" s="40"/>
      <c r="P4456" s="40"/>
      <c r="Q4456" s="40"/>
      <c r="R4456" s="40"/>
      <c r="S4456" s="40"/>
      <c r="T4456" s="40"/>
      <c r="U4456" s="40"/>
      <c r="V4456" s="40"/>
      <c r="W4456" s="40"/>
      <c r="X4456" s="40"/>
      <c r="Y4456" s="40"/>
    </row>
    <row r="4457" spans="1:25" ht="15" customHeight="1" x14ac:dyDescent="0.2">
      <c r="A4457" s="40"/>
      <c r="B4457" s="275"/>
      <c r="C4457" s="275"/>
      <c r="D4457" s="275"/>
      <c r="E4457" s="275"/>
      <c r="F4457" s="275"/>
      <c r="G4457" s="275" t="s">
        <v>331</v>
      </c>
      <c r="H4457" s="302">
        <v>32.090000000000003</v>
      </c>
      <c r="I4457" s="275" t="s">
        <v>332</v>
      </c>
      <c r="J4457" s="302">
        <v>0</v>
      </c>
      <c r="K4457" s="275" t="s">
        <v>333</v>
      </c>
      <c r="L4457" s="302">
        <v>32.090000000000003</v>
      </c>
      <c r="O4457" s="40"/>
      <c r="P4457" s="40"/>
      <c r="Q4457" s="40"/>
      <c r="R4457" s="40"/>
      <c r="S4457" s="40"/>
      <c r="T4457" s="40"/>
      <c r="U4457" s="40"/>
      <c r="V4457" s="40"/>
      <c r="W4457" s="40"/>
      <c r="X4457" s="40"/>
      <c r="Y4457" s="40"/>
    </row>
    <row r="4458" spans="1:25" ht="15" customHeight="1" thickBot="1" x14ac:dyDescent="0.25">
      <c r="A4458" s="40"/>
      <c r="B4458" s="275"/>
      <c r="C4458" s="275"/>
      <c r="D4458" s="275"/>
      <c r="E4458" s="275"/>
      <c r="F4458" s="275"/>
      <c r="G4458" s="275" t="s">
        <v>334</v>
      </c>
      <c r="H4458" s="302">
        <v>13.36</v>
      </c>
      <c r="I4458" s="409"/>
      <c r="J4458" s="409" t="s">
        <v>335</v>
      </c>
      <c r="K4458" s="275"/>
      <c r="L4458" s="302">
        <v>77.58</v>
      </c>
      <c r="O4458" s="40"/>
      <c r="P4458" s="40"/>
      <c r="Q4458" s="40"/>
      <c r="R4458" s="40"/>
      <c r="S4458" s="40"/>
      <c r="T4458" s="40"/>
      <c r="U4458" s="40"/>
      <c r="V4458" s="40"/>
      <c r="W4458" s="40"/>
      <c r="X4458" s="40"/>
      <c r="Y4458" s="40"/>
    </row>
    <row r="4459" spans="1:25" ht="15" customHeight="1" thickTop="1" x14ac:dyDescent="0.2">
      <c r="A4459" s="40"/>
      <c r="B4459" s="289"/>
      <c r="C4459" s="289"/>
      <c r="D4459" s="289"/>
      <c r="E4459" s="289"/>
      <c r="F4459" s="289"/>
      <c r="G4459" s="289"/>
      <c r="H4459" s="289"/>
      <c r="I4459" s="289"/>
      <c r="J4459" s="289"/>
      <c r="K4459" s="289"/>
      <c r="L4459" s="289"/>
      <c r="O4459" s="40"/>
      <c r="P4459" s="40"/>
      <c r="Q4459" s="40"/>
      <c r="R4459" s="40"/>
      <c r="S4459" s="40"/>
      <c r="T4459" s="40"/>
      <c r="U4459" s="40"/>
      <c r="V4459" s="40"/>
      <c r="W4459" s="40"/>
      <c r="X4459" s="40"/>
      <c r="Y4459" s="40"/>
    </row>
    <row r="4460" spans="1:25" ht="15" customHeight="1" x14ac:dyDescent="0.2">
      <c r="A4460" s="40"/>
      <c r="B4460" s="276" t="s">
        <v>2348</v>
      </c>
      <c r="C4460" s="277" t="s">
        <v>28</v>
      </c>
      <c r="D4460" s="276" t="s">
        <v>29</v>
      </c>
      <c r="E4460" s="276" t="s">
        <v>30</v>
      </c>
      <c r="F4460" s="405" t="s">
        <v>318</v>
      </c>
      <c r="G4460" s="405"/>
      <c r="H4460" s="284" t="s">
        <v>31</v>
      </c>
      <c r="I4460" s="277" t="s">
        <v>32</v>
      </c>
      <c r="J4460" s="277" t="s">
        <v>2407</v>
      </c>
      <c r="K4460" s="277" t="s">
        <v>33</v>
      </c>
      <c r="L4460" s="277" t="s">
        <v>35</v>
      </c>
      <c r="O4460" s="40"/>
      <c r="P4460" s="40"/>
      <c r="Q4460" s="40"/>
      <c r="R4460" s="40"/>
      <c r="S4460" s="40"/>
      <c r="T4460" s="40"/>
      <c r="U4460" s="40"/>
      <c r="V4460" s="40"/>
      <c r="W4460" s="40"/>
      <c r="X4460" s="40"/>
      <c r="Y4460" s="40"/>
    </row>
    <row r="4461" spans="1:25" ht="15" customHeight="1" x14ac:dyDescent="0.2">
      <c r="A4461" s="40"/>
      <c r="B4461" s="273" t="s">
        <v>319</v>
      </c>
      <c r="C4461" s="286" t="s">
        <v>1652</v>
      </c>
      <c r="D4461" s="273" t="s">
        <v>40</v>
      </c>
      <c r="E4461" s="273" t="s">
        <v>1653</v>
      </c>
      <c r="F4461" s="403" t="s">
        <v>338</v>
      </c>
      <c r="G4461" s="403"/>
      <c r="H4461" s="285" t="s">
        <v>44</v>
      </c>
      <c r="I4461" s="288">
        <v>1</v>
      </c>
      <c r="J4461" s="287"/>
      <c r="K4461" s="287">
        <v>7.94</v>
      </c>
      <c r="L4461" s="287">
        <v>7.94</v>
      </c>
      <c r="O4461" s="40"/>
      <c r="P4461" s="40"/>
      <c r="Q4461" s="40"/>
      <c r="R4461" s="40"/>
      <c r="S4461" s="40"/>
      <c r="T4461" s="40"/>
      <c r="U4461" s="40"/>
      <c r="V4461" s="40"/>
      <c r="W4461" s="40"/>
      <c r="X4461" s="40"/>
      <c r="Y4461" s="40"/>
    </row>
    <row r="4462" spans="1:25" ht="15" customHeight="1" x14ac:dyDescent="0.2">
      <c r="A4462" s="40"/>
      <c r="B4462" s="278" t="s">
        <v>321</v>
      </c>
      <c r="C4462" s="291" t="s">
        <v>397</v>
      </c>
      <c r="D4462" s="278" t="s">
        <v>40</v>
      </c>
      <c r="E4462" s="278" t="s">
        <v>398</v>
      </c>
      <c r="F4462" s="407" t="s">
        <v>324</v>
      </c>
      <c r="G4462" s="407"/>
      <c r="H4462" s="290" t="s">
        <v>325</v>
      </c>
      <c r="I4462" s="294">
        <v>6.1899999999999997E-2</v>
      </c>
      <c r="J4462" s="294">
        <v>0</v>
      </c>
      <c r="K4462" s="292">
        <v>29.9</v>
      </c>
      <c r="L4462" s="292">
        <v>1.85</v>
      </c>
      <c r="O4462" s="40"/>
      <c r="P4462" s="40"/>
      <c r="Q4462" s="40"/>
      <c r="R4462" s="40"/>
      <c r="S4462" s="40"/>
      <c r="T4462" s="40"/>
      <c r="U4462" s="40"/>
      <c r="V4462" s="40"/>
      <c r="W4462" s="40"/>
      <c r="X4462" s="40"/>
      <c r="Y4462" s="40"/>
    </row>
    <row r="4463" spans="1:25" ht="15" customHeight="1" x14ac:dyDescent="0.2">
      <c r="A4463" s="40"/>
      <c r="B4463" s="278" t="s">
        <v>321</v>
      </c>
      <c r="C4463" s="291" t="s">
        <v>395</v>
      </c>
      <c r="D4463" s="278" t="s">
        <v>40</v>
      </c>
      <c r="E4463" s="278" t="s">
        <v>396</v>
      </c>
      <c r="F4463" s="407" t="s">
        <v>324</v>
      </c>
      <c r="G4463" s="407"/>
      <c r="H4463" s="290" t="s">
        <v>325</v>
      </c>
      <c r="I4463" s="294">
        <v>6.8770999999999997E-3</v>
      </c>
      <c r="J4463" s="294">
        <v>0</v>
      </c>
      <c r="K4463" s="292">
        <v>24.84</v>
      </c>
      <c r="L4463" s="292">
        <v>0.17</v>
      </c>
      <c r="O4463" s="40"/>
      <c r="P4463" s="40"/>
      <c r="Q4463" s="40"/>
      <c r="R4463" s="40"/>
      <c r="S4463" s="40"/>
      <c r="T4463" s="40"/>
      <c r="U4463" s="40"/>
      <c r="V4463" s="40"/>
      <c r="W4463" s="40"/>
      <c r="X4463" s="40"/>
      <c r="Y4463" s="40"/>
    </row>
    <row r="4464" spans="1:25" ht="15" customHeight="1" x14ac:dyDescent="0.2">
      <c r="A4464" s="40"/>
      <c r="B4464" s="274" t="s">
        <v>347</v>
      </c>
      <c r="C4464" s="296" t="s">
        <v>417</v>
      </c>
      <c r="D4464" s="274" t="s">
        <v>40</v>
      </c>
      <c r="E4464" s="274" t="s">
        <v>418</v>
      </c>
      <c r="F4464" s="404" t="s">
        <v>348</v>
      </c>
      <c r="G4464" s="404"/>
      <c r="H4464" s="295" t="s">
        <v>44</v>
      </c>
      <c r="I4464" s="298">
        <v>1</v>
      </c>
      <c r="J4464" s="298">
        <v>0</v>
      </c>
      <c r="K4464" s="297">
        <v>5.92</v>
      </c>
      <c r="L4464" s="297">
        <v>5.92</v>
      </c>
      <c r="O4464" s="40"/>
      <c r="P4464" s="40"/>
      <c r="Q4464" s="40"/>
      <c r="R4464" s="40"/>
      <c r="S4464" s="40"/>
      <c r="T4464" s="40"/>
      <c r="U4464" s="40"/>
      <c r="V4464" s="40"/>
      <c r="W4464" s="40"/>
      <c r="X4464" s="40"/>
      <c r="Y4464" s="40"/>
    </row>
    <row r="4465" spans="1:25" ht="15" customHeight="1" x14ac:dyDescent="0.2">
      <c r="A4465" s="40"/>
      <c r="B4465" s="275"/>
      <c r="C4465" s="275"/>
      <c r="D4465" s="275"/>
      <c r="E4465" s="275"/>
      <c r="F4465" s="275"/>
      <c r="G4465" s="275" t="s">
        <v>331</v>
      </c>
      <c r="H4465" s="302">
        <v>1.61</v>
      </c>
      <c r="I4465" s="275" t="s">
        <v>332</v>
      </c>
      <c r="J4465" s="302">
        <v>0</v>
      </c>
      <c r="K4465" s="275" t="s">
        <v>333</v>
      </c>
      <c r="L4465" s="302">
        <v>1.61</v>
      </c>
      <c r="O4465" s="40"/>
      <c r="P4465" s="40"/>
      <c r="Q4465" s="40"/>
      <c r="R4465" s="40"/>
      <c r="S4465" s="40"/>
      <c r="T4465" s="40"/>
      <c r="U4465" s="40"/>
      <c r="V4465" s="40"/>
      <c r="W4465" s="40"/>
      <c r="X4465" s="40"/>
      <c r="Y4465" s="40"/>
    </row>
    <row r="4466" spans="1:25" ht="15" customHeight="1" thickBot="1" x14ac:dyDescent="0.25">
      <c r="A4466" s="40"/>
      <c r="B4466" s="275"/>
      <c r="C4466" s="275"/>
      <c r="D4466" s="275"/>
      <c r="E4466" s="275"/>
      <c r="F4466" s="275"/>
      <c r="G4466" s="275" t="s">
        <v>334</v>
      </c>
      <c r="H4466" s="302">
        <v>1.65</v>
      </c>
      <c r="I4466" s="409"/>
      <c r="J4466" s="409" t="s">
        <v>335</v>
      </c>
      <c r="K4466" s="275"/>
      <c r="L4466" s="302">
        <v>9.59</v>
      </c>
      <c r="O4466" s="40"/>
      <c r="P4466" s="40"/>
      <c r="Q4466" s="40"/>
      <c r="R4466" s="40"/>
      <c r="S4466" s="40"/>
      <c r="T4466" s="40"/>
      <c r="U4466" s="40"/>
      <c r="V4466" s="40"/>
      <c r="W4466" s="40"/>
      <c r="X4466" s="40"/>
      <c r="Y4466" s="40"/>
    </row>
    <row r="4467" spans="1:25" ht="15" customHeight="1" thickTop="1" x14ac:dyDescent="0.2">
      <c r="A4467" s="40"/>
      <c r="B4467" s="289"/>
      <c r="C4467" s="289"/>
      <c r="D4467" s="289"/>
      <c r="E4467" s="289"/>
      <c r="F4467" s="289"/>
      <c r="G4467" s="289"/>
      <c r="H4467" s="289"/>
      <c r="I4467" s="289"/>
      <c r="J4467" s="289"/>
      <c r="K4467" s="289"/>
      <c r="L4467" s="289"/>
      <c r="O4467" s="40"/>
      <c r="P4467" s="40"/>
      <c r="Q4467" s="40"/>
      <c r="R4467" s="40"/>
      <c r="S4467" s="40"/>
      <c r="T4467" s="40"/>
      <c r="U4467" s="40"/>
      <c r="V4467" s="40"/>
      <c r="W4467" s="40"/>
      <c r="X4467" s="40"/>
      <c r="Y4467" s="40"/>
    </row>
    <row r="4468" spans="1:25" ht="15" customHeight="1" x14ac:dyDescent="0.2">
      <c r="A4468" s="40"/>
      <c r="B4468" s="276" t="s">
        <v>1501</v>
      </c>
      <c r="C4468" s="277" t="s">
        <v>28</v>
      </c>
      <c r="D4468" s="276" t="s">
        <v>29</v>
      </c>
      <c r="E4468" s="276" t="s">
        <v>30</v>
      </c>
      <c r="F4468" s="405" t="s">
        <v>318</v>
      </c>
      <c r="G4468" s="405"/>
      <c r="H4468" s="284" t="s">
        <v>31</v>
      </c>
      <c r="I4468" s="277" t="s">
        <v>32</v>
      </c>
      <c r="J4468" s="277" t="s">
        <v>2407</v>
      </c>
      <c r="K4468" s="277" t="s">
        <v>33</v>
      </c>
      <c r="L4468" s="277" t="s">
        <v>35</v>
      </c>
      <c r="O4468" s="40"/>
      <c r="P4468" s="40"/>
      <c r="Q4468" s="40"/>
      <c r="R4468" s="40"/>
      <c r="S4468" s="40"/>
      <c r="T4468" s="40"/>
      <c r="U4468" s="40"/>
      <c r="V4468" s="40"/>
      <c r="W4468" s="40"/>
      <c r="X4468" s="40"/>
      <c r="Y4468" s="40"/>
    </row>
    <row r="4469" spans="1:25" ht="15" customHeight="1" x14ac:dyDescent="0.2">
      <c r="A4469" s="40"/>
      <c r="B4469" s="273" t="s">
        <v>319</v>
      </c>
      <c r="C4469" s="286" t="s">
        <v>2365</v>
      </c>
      <c r="D4469" s="273" t="s">
        <v>40</v>
      </c>
      <c r="E4469" s="273" t="s">
        <v>2366</v>
      </c>
      <c r="F4469" s="403" t="s">
        <v>343</v>
      </c>
      <c r="G4469" s="403"/>
      <c r="H4469" s="285" t="s">
        <v>55</v>
      </c>
      <c r="I4469" s="288">
        <v>1</v>
      </c>
      <c r="J4469" s="287"/>
      <c r="K4469" s="287">
        <v>27.45</v>
      </c>
      <c r="L4469" s="287">
        <v>27.45</v>
      </c>
      <c r="O4469" s="40"/>
      <c r="P4469" s="40"/>
      <c r="Q4469" s="40"/>
      <c r="R4469" s="40"/>
      <c r="S4469" s="40"/>
      <c r="T4469" s="40"/>
      <c r="U4469" s="40"/>
      <c r="V4469" s="40"/>
      <c r="W4469" s="40"/>
      <c r="X4469" s="40"/>
      <c r="Y4469" s="40"/>
    </row>
    <row r="4470" spans="1:25" ht="15" customHeight="1" x14ac:dyDescent="0.2">
      <c r="A4470" s="40"/>
      <c r="B4470" s="278" t="s">
        <v>321</v>
      </c>
      <c r="C4470" s="291" t="s">
        <v>371</v>
      </c>
      <c r="D4470" s="278" t="s">
        <v>40</v>
      </c>
      <c r="E4470" s="278" t="s">
        <v>372</v>
      </c>
      <c r="F4470" s="407" t="s">
        <v>324</v>
      </c>
      <c r="G4470" s="407"/>
      <c r="H4470" s="290" t="s">
        <v>325</v>
      </c>
      <c r="I4470" s="294">
        <v>5.8999999999999997E-2</v>
      </c>
      <c r="J4470" s="294">
        <v>0</v>
      </c>
      <c r="K4470" s="292">
        <v>29.16</v>
      </c>
      <c r="L4470" s="292">
        <v>1.72</v>
      </c>
      <c r="O4470" s="40"/>
      <c r="P4470" s="40"/>
      <c r="Q4470" s="40"/>
      <c r="R4470" s="40"/>
      <c r="S4470" s="40"/>
      <c r="T4470" s="40"/>
      <c r="U4470" s="40"/>
      <c r="V4470" s="40"/>
      <c r="W4470" s="40"/>
      <c r="X4470" s="40"/>
      <c r="Y4470" s="40"/>
    </row>
    <row r="4471" spans="1:25" ht="15" customHeight="1" x14ac:dyDescent="0.2">
      <c r="A4471" s="40"/>
      <c r="B4471" s="278" t="s">
        <v>321</v>
      </c>
      <c r="C4471" s="291" t="s">
        <v>369</v>
      </c>
      <c r="D4471" s="278" t="s">
        <v>40</v>
      </c>
      <c r="E4471" s="278" t="s">
        <v>370</v>
      </c>
      <c r="F4471" s="407" t="s">
        <v>324</v>
      </c>
      <c r="G4471" s="407"/>
      <c r="H4471" s="290" t="s">
        <v>325</v>
      </c>
      <c r="I4471" s="294">
        <v>5.8999999999999997E-2</v>
      </c>
      <c r="J4471" s="294">
        <v>0</v>
      </c>
      <c r="K4471" s="292">
        <v>23.75</v>
      </c>
      <c r="L4471" s="292">
        <v>1.4</v>
      </c>
      <c r="O4471" s="40"/>
      <c r="P4471" s="40"/>
      <c r="Q4471" s="40"/>
      <c r="R4471" s="40"/>
      <c r="S4471" s="40"/>
      <c r="T4471" s="40"/>
      <c r="U4471" s="40"/>
      <c r="V4471" s="40"/>
      <c r="W4471" s="40"/>
      <c r="X4471" s="40"/>
      <c r="Y4471" s="40"/>
    </row>
    <row r="4472" spans="1:25" ht="15" customHeight="1" x14ac:dyDescent="0.2">
      <c r="A4472" s="40"/>
      <c r="B4472" s="274" t="s">
        <v>347</v>
      </c>
      <c r="C4472" s="296" t="s">
        <v>2634</v>
      </c>
      <c r="D4472" s="274" t="s">
        <v>40</v>
      </c>
      <c r="E4472" s="274" t="s">
        <v>2635</v>
      </c>
      <c r="F4472" s="404" t="s">
        <v>348</v>
      </c>
      <c r="G4472" s="404"/>
      <c r="H4472" s="295" t="s">
        <v>55</v>
      </c>
      <c r="I4472" s="298">
        <v>1.0210999999999999</v>
      </c>
      <c r="J4472" s="298">
        <v>0</v>
      </c>
      <c r="K4472" s="297">
        <v>19.52</v>
      </c>
      <c r="L4472" s="297">
        <v>19.93</v>
      </c>
      <c r="O4472" s="40"/>
      <c r="P4472" s="40"/>
      <c r="Q4472" s="40"/>
      <c r="R4472" s="40"/>
      <c r="S4472" s="40"/>
      <c r="T4472" s="40"/>
      <c r="U4472" s="40"/>
      <c r="V4472" s="40"/>
      <c r="W4472" s="40"/>
      <c r="X4472" s="40"/>
      <c r="Y4472" s="40"/>
    </row>
    <row r="4473" spans="1:25" ht="15" customHeight="1" x14ac:dyDescent="0.2">
      <c r="A4473" s="40"/>
      <c r="B4473" s="274" t="s">
        <v>347</v>
      </c>
      <c r="C4473" s="296" t="s">
        <v>2636</v>
      </c>
      <c r="D4473" s="274" t="s">
        <v>40</v>
      </c>
      <c r="E4473" s="274" t="s">
        <v>2637</v>
      </c>
      <c r="F4473" s="404" t="s">
        <v>348</v>
      </c>
      <c r="G4473" s="404"/>
      <c r="H4473" s="295" t="s">
        <v>55</v>
      </c>
      <c r="I4473" s="298">
        <v>1.0210999999999999</v>
      </c>
      <c r="J4473" s="298">
        <v>0</v>
      </c>
      <c r="K4473" s="297">
        <v>4.3099999999999996</v>
      </c>
      <c r="L4473" s="297">
        <v>4.4000000000000004</v>
      </c>
      <c r="O4473" s="40"/>
      <c r="P4473" s="40"/>
      <c r="Q4473" s="40"/>
      <c r="R4473" s="40"/>
      <c r="S4473" s="40"/>
      <c r="T4473" s="40"/>
      <c r="U4473" s="40"/>
      <c r="V4473" s="40"/>
      <c r="W4473" s="40"/>
      <c r="X4473" s="40"/>
      <c r="Y4473" s="40"/>
    </row>
    <row r="4474" spans="1:25" ht="15" customHeight="1" x14ac:dyDescent="0.2">
      <c r="A4474" s="40"/>
      <c r="B4474" s="275"/>
      <c r="C4474" s="275"/>
      <c r="D4474" s="275"/>
      <c r="E4474" s="275"/>
      <c r="F4474" s="275"/>
      <c r="G4474" s="275" t="s">
        <v>331</v>
      </c>
      <c r="H4474" s="302">
        <v>2.5</v>
      </c>
      <c r="I4474" s="275" t="s">
        <v>332</v>
      </c>
      <c r="J4474" s="302">
        <v>0</v>
      </c>
      <c r="K4474" s="275" t="s">
        <v>333</v>
      </c>
      <c r="L4474" s="302">
        <v>2.5</v>
      </c>
      <c r="O4474" s="40"/>
      <c r="P4474" s="40"/>
      <c r="Q4474" s="40"/>
      <c r="R4474" s="40"/>
      <c r="S4474" s="40"/>
      <c r="T4474" s="40"/>
      <c r="U4474" s="40"/>
      <c r="V4474" s="40"/>
      <c r="W4474" s="40"/>
      <c r="X4474" s="40"/>
      <c r="Y4474" s="40"/>
    </row>
    <row r="4475" spans="1:25" ht="15" customHeight="1" thickBot="1" x14ac:dyDescent="0.25">
      <c r="A4475" s="40"/>
      <c r="B4475" s="275"/>
      <c r="C4475" s="275"/>
      <c r="D4475" s="275"/>
      <c r="E4475" s="275"/>
      <c r="F4475" s="275"/>
      <c r="G4475" s="275" t="s">
        <v>334</v>
      </c>
      <c r="H4475" s="302">
        <v>5.71</v>
      </c>
      <c r="I4475" s="409"/>
      <c r="J4475" s="409" t="s">
        <v>335</v>
      </c>
      <c r="K4475" s="275"/>
      <c r="L4475" s="302">
        <v>33.159999999999997</v>
      </c>
      <c r="O4475" s="40"/>
      <c r="P4475" s="40"/>
      <c r="Q4475" s="40"/>
      <c r="R4475" s="40"/>
      <c r="S4475" s="40"/>
      <c r="T4475" s="40"/>
      <c r="U4475" s="40"/>
      <c r="V4475" s="40"/>
      <c r="W4475" s="40"/>
      <c r="X4475" s="40"/>
      <c r="Y4475" s="40"/>
    </row>
    <row r="4476" spans="1:25" ht="15" customHeight="1" thickTop="1" x14ac:dyDescent="0.2">
      <c r="A4476" s="40"/>
      <c r="B4476" s="289"/>
      <c r="C4476" s="289"/>
      <c r="D4476" s="289"/>
      <c r="E4476" s="289"/>
      <c r="F4476" s="289"/>
      <c r="G4476" s="289"/>
      <c r="H4476" s="289"/>
      <c r="I4476" s="289"/>
      <c r="J4476" s="289"/>
      <c r="K4476" s="289"/>
      <c r="L4476" s="289"/>
      <c r="O4476" s="40"/>
      <c r="P4476" s="40"/>
      <c r="Q4476" s="40"/>
      <c r="R4476" s="40"/>
      <c r="S4476" s="40"/>
      <c r="T4476" s="40"/>
      <c r="U4476" s="40"/>
      <c r="V4476" s="40"/>
      <c r="W4476" s="40"/>
      <c r="X4476" s="40"/>
      <c r="Y4476" s="40"/>
    </row>
    <row r="4477" spans="1:25" ht="15" customHeight="1" x14ac:dyDescent="0.2">
      <c r="A4477" s="40"/>
      <c r="B4477" s="276" t="s">
        <v>1502</v>
      </c>
      <c r="C4477" s="277" t="s">
        <v>28</v>
      </c>
      <c r="D4477" s="276" t="s">
        <v>29</v>
      </c>
      <c r="E4477" s="276" t="s">
        <v>30</v>
      </c>
      <c r="F4477" s="405" t="s">
        <v>318</v>
      </c>
      <c r="G4477" s="405"/>
      <c r="H4477" s="284" t="s">
        <v>31</v>
      </c>
      <c r="I4477" s="277" t="s">
        <v>32</v>
      </c>
      <c r="J4477" s="277" t="s">
        <v>2407</v>
      </c>
      <c r="K4477" s="277" t="s">
        <v>33</v>
      </c>
      <c r="L4477" s="277" t="s">
        <v>35</v>
      </c>
      <c r="O4477" s="40"/>
      <c r="P4477" s="40"/>
      <c r="Q4477" s="40"/>
      <c r="R4477" s="40"/>
      <c r="S4477" s="40"/>
      <c r="T4477" s="40"/>
      <c r="U4477" s="40"/>
      <c r="V4477" s="40"/>
      <c r="W4477" s="40"/>
      <c r="X4477" s="40"/>
      <c r="Y4477" s="40"/>
    </row>
    <row r="4478" spans="1:25" ht="15" customHeight="1" x14ac:dyDescent="0.2">
      <c r="A4478" s="40"/>
      <c r="B4478" s="273" t="s">
        <v>319</v>
      </c>
      <c r="C4478" s="286" t="s">
        <v>2367</v>
      </c>
      <c r="D4478" s="273" t="s">
        <v>40</v>
      </c>
      <c r="E4478" s="273" t="s">
        <v>4170</v>
      </c>
      <c r="F4478" s="403" t="s">
        <v>353</v>
      </c>
      <c r="G4478" s="403"/>
      <c r="H4478" s="285" t="s">
        <v>55</v>
      </c>
      <c r="I4478" s="288">
        <v>1</v>
      </c>
      <c r="J4478" s="287"/>
      <c r="K4478" s="287">
        <v>49.38</v>
      </c>
      <c r="L4478" s="287">
        <v>49.38</v>
      </c>
      <c r="O4478" s="40"/>
      <c r="P4478" s="40"/>
      <c r="Q4478" s="40"/>
      <c r="R4478" s="40"/>
      <c r="S4478" s="40"/>
      <c r="T4478" s="40"/>
      <c r="U4478" s="40"/>
      <c r="V4478" s="40"/>
      <c r="W4478" s="40"/>
      <c r="X4478" s="40"/>
      <c r="Y4478" s="40"/>
    </row>
    <row r="4479" spans="1:25" ht="15" customHeight="1" x14ac:dyDescent="0.2">
      <c r="A4479" s="40"/>
      <c r="B4479" s="278" t="s">
        <v>321</v>
      </c>
      <c r="C4479" s="291" t="s">
        <v>2638</v>
      </c>
      <c r="D4479" s="278" t="s">
        <v>40</v>
      </c>
      <c r="E4479" s="278" t="s">
        <v>2639</v>
      </c>
      <c r="F4479" s="407" t="s">
        <v>343</v>
      </c>
      <c r="G4479" s="407"/>
      <c r="H4479" s="290" t="s">
        <v>55</v>
      </c>
      <c r="I4479" s="294">
        <v>1</v>
      </c>
      <c r="J4479" s="294">
        <v>0</v>
      </c>
      <c r="K4479" s="292">
        <v>4.22</v>
      </c>
      <c r="L4479" s="292">
        <v>4.22</v>
      </c>
      <c r="O4479" s="40"/>
      <c r="P4479" s="40"/>
      <c r="Q4479" s="40"/>
      <c r="R4479" s="40"/>
      <c r="S4479" s="40"/>
      <c r="T4479" s="40"/>
      <c r="U4479" s="40"/>
      <c r="V4479" s="40"/>
      <c r="W4479" s="40"/>
      <c r="X4479" s="40"/>
      <c r="Y4479" s="40"/>
    </row>
    <row r="4480" spans="1:25" ht="15" customHeight="1" x14ac:dyDescent="0.2">
      <c r="A4480" s="40"/>
      <c r="B4480" s="278" t="s">
        <v>321</v>
      </c>
      <c r="C4480" s="291" t="s">
        <v>2640</v>
      </c>
      <c r="D4480" s="278" t="s">
        <v>40</v>
      </c>
      <c r="E4480" s="278" t="s">
        <v>2641</v>
      </c>
      <c r="F4480" s="407" t="s">
        <v>343</v>
      </c>
      <c r="G4480" s="407"/>
      <c r="H4480" s="290" t="s">
        <v>55</v>
      </c>
      <c r="I4480" s="294">
        <v>1</v>
      </c>
      <c r="J4480" s="294">
        <v>0</v>
      </c>
      <c r="K4480" s="292">
        <v>45.16</v>
      </c>
      <c r="L4480" s="292">
        <v>45.16</v>
      </c>
      <c r="O4480" s="40"/>
      <c r="P4480" s="40"/>
      <c r="Q4480" s="40"/>
      <c r="R4480" s="40"/>
      <c r="S4480" s="40"/>
      <c r="T4480" s="40"/>
      <c r="U4480" s="40"/>
      <c r="V4480" s="40"/>
      <c r="W4480" s="40"/>
      <c r="X4480" s="40"/>
      <c r="Y4480" s="40"/>
    </row>
    <row r="4481" spans="1:25" ht="15" customHeight="1" x14ac:dyDescent="0.2">
      <c r="A4481" s="40"/>
      <c r="B4481" s="275"/>
      <c r="C4481" s="275"/>
      <c r="D4481" s="275"/>
      <c r="E4481" s="275"/>
      <c r="F4481" s="275"/>
      <c r="G4481" s="275" t="s">
        <v>331</v>
      </c>
      <c r="H4481" s="302">
        <v>4.3499999999999996</v>
      </c>
      <c r="I4481" s="275" t="s">
        <v>332</v>
      </c>
      <c r="J4481" s="302">
        <v>0</v>
      </c>
      <c r="K4481" s="275" t="s">
        <v>333</v>
      </c>
      <c r="L4481" s="302">
        <v>4.3499999999999996</v>
      </c>
      <c r="O4481" s="40"/>
      <c r="P4481" s="40"/>
      <c r="Q4481" s="40"/>
      <c r="R4481" s="40"/>
      <c r="S4481" s="40"/>
      <c r="T4481" s="40"/>
      <c r="U4481" s="40"/>
      <c r="V4481" s="40"/>
      <c r="W4481" s="40"/>
      <c r="X4481" s="40"/>
      <c r="Y4481" s="40"/>
    </row>
    <row r="4482" spans="1:25" ht="15" customHeight="1" thickBot="1" x14ac:dyDescent="0.25">
      <c r="A4482" s="40"/>
      <c r="B4482" s="275"/>
      <c r="C4482" s="275"/>
      <c r="D4482" s="275"/>
      <c r="E4482" s="275"/>
      <c r="F4482" s="275"/>
      <c r="G4482" s="275" t="s">
        <v>334</v>
      </c>
      <c r="H4482" s="302">
        <v>10.27</v>
      </c>
      <c r="I4482" s="409"/>
      <c r="J4482" s="409" t="s">
        <v>335</v>
      </c>
      <c r="K4482" s="275"/>
      <c r="L4482" s="302">
        <v>59.65</v>
      </c>
      <c r="O4482" s="40"/>
      <c r="P4482" s="40"/>
      <c r="Q4482" s="40"/>
      <c r="R4482" s="40"/>
      <c r="S4482" s="40"/>
      <c r="T4482" s="40"/>
      <c r="U4482" s="40"/>
      <c r="V4482" s="40"/>
      <c r="W4482" s="40"/>
      <c r="X4482" s="40"/>
      <c r="Y4482" s="40"/>
    </row>
    <row r="4483" spans="1:25" ht="15" customHeight="1" thickTop="1" x14ac:dyDescent="0.2">
      <c r="A4483" s="40"/>
      <c r="B4483" s="289"/>
      <c r="C4483" s="289"/>
      <c r="D4483" s="289"/>
      <c r="E4483" s="289"/>
      <c r="F4483" s="289"/>
      <c r="G4483" s="289"/>
      <c r="H4483" s="289"/>
      <c r="I4483" s="289"/>
      <c r="J4483" s="289"/>
      <c r="K4483" s="289"/>
      <c r="L4483" s="289"/>
      <c r="O4483" s="40"/>
      <c r="P4483" s="40"/>
      <c r="Q4483" s="40"/>
      <c r="R4483" s="40"/>
      <c r="S4483" s="40"/>
      <c r="T4483" s="40"/>
      <c r="U4483" s="40"/>
      <c r="V4483" s="40"/>
      <c r="W4483" s="40"/>
      <c r="X4483" s="40"/>
      <c r="Y4483" s="40"/>
    </row>
    <row r="4484" spans="1:25" ht="15" customHeight="1" x14ac:dyDescent="0.2">
      <c r="A4484" s="40"/>
      <c r="B4484" s="276" t="s">
        <v>1503</v>
      </c>
      <c r="C4484" s="277" t="s">
        <v>28</v>
      </c>
      <c r="D4484" s="276" t="s">
        <v>29</v>
      </c>
      <c r="E4484" s="276" t="s">
        <v>30</v>
      </c>
      <c r="F4484" s="405" t="s">
        <v>318</v>
      </c>
      <c r="G4484" s="405"/>
      <c r="H4484" s="284" t="s">
        <v>31</v>
      </c>
      <c r="I4484" s="277" t="s">
        <v>32</v>
      </c>
      <c r="J4484" s="277" t="s">
        <v>2407</v>
      </c>
      <c r="K4484" s="277" t="s">
        <v>33</v>
      </c>
      <c r="L4484" s="277" t="s">
        <v>35</v>
      </c>
      <c r="O4484" s="40"/>
      <c r="P4484" s="40"/>
      <c r="Q4484" s="40"/>
      <c r="R4484" s="40"/>
      <c r="S4484" s="40"/>
      <c r="T4484" s="40"/>
      <c r="U4484" s="40"/>
      <c r="V4484" s="40"/>
      <c r="W4484" s="40"/>
      <c r="X4484" s="40"/>
      <c r="Y4484" s="40"/>
    </row>
    <row r="4485" spans="1:25" ht="15" customHeight="1" x14ac:dyDescent="0.2">
      <c r="A4485" s="40"/>
      <c r="B4485" s="273" t="s">
        <v>319</v>
      </c>
      <c r="C4485" s="286" t="s">
        <v>2369</v>
      </c>
      <c r="D4485" s="273" t="s">
        <v>40</v>
      </c>
      <c r="E4485" s="273" t="s">
        <v>4171</v>
      </c>
      <c r="F4485" s="403" t="s">
        <v>353</v>
      </c>
      <c r="G4485" s="403"/>
      <c r="H4485" s="285" t="s">
        <v>55</v>
      </c>
      <c r="I4485" s="288">
        <v>1</v>
      </c>
      <c r="J4485" s="287"/>
      <c r="K4485" s="287">
        <v>61.74</v>
      </c>
      <c r="L4485" s="287">
        <v>61.74</v>
      </c>
      <c r="O4485" s="40"/>
      <c r="P4485" s="40"/>
      <c r="Q4485" s="40"/>
      <c r="R4485" s="40"/>
      <c r="S4485" s="40"/>
      <c r="T4485" s="40"/>
      <c r="U4485" s="40"/>
      <c r="V4485" s="40"/>
      <c r="W4485" s="40"/>
      <c r="X4485" s="40"/>
      <c r="Y4485" s="40"/>
    </row>
    <row r="4486" spans="1:25" ht="15" customHeight="1" x14ac:dyDescent="0.2">
      <c r="A4486" s="40"/>
      <c r="B4486" s="278" t="s">
        <v>321</v>
      </c>
      <c r="C4486" s="291" t="s">
        <v>2642</v>
      </c>
      <c r="D4486" s="278" t="s">
        <v>40</v>
      </c>
      <c r="E4486" s="278" t="s">
        <v>2643</v>
      </c>
      <c r="F4486" s="407" t="s">
        <v>343</v>
      </c>
      <c r="G4486" s="407"/>
      <c r="H4486" s="290" t="s">
        <v>55</v>
      </c>
      <c r="I4486" s="294">
        <v>1</v>
      </c>
      <c r="J4486" s="294">
        <v>0</v>
      </c>
      <c r="K4486" s="292">
        <v>57.52</v>
      </c>
      <c r="L4486" s="292">
        <v>57.52</v>
      </c>
      <c r="O4486" s="40"/>
      <c r="P4486" s="40"/>
      <c r="Q4486" s="40"/>
      <c r="R4486" s="40"/>
      <c r="S4486" s="40"/>
      <c r="T4486" s="40"/>
      <c r="U4486" s="40"/>
      <c r="V4486" s="40"/>
      <c r="W4486" s="40"/>
      <c r="X4486" s="40"/>
      <c r="Y4486" s="40"/>
    </row>
    <row r="4487" spans="1:25" ht="15" customHeight="1" x14ac:dyDescent="0.2">
      <c r="A4487" s="40"/>
      <c r="B4487" s="278" t="s">
        <v>321</v>
      </c>
      <c r="C4487" s="291" t="s">
        <v>2638</v>
      </c>
      <c r="D4487" s="278" t="s">
        <v>40</v>
      </c>
      <c r="E4487" s="278" t="s">
        <v>2639</v>
      </c>
      <c r="F4487" s="407" t="s">
        <v>343</v>
      </c>
      <c r="G4487" s="407"/>
      <c r="H4487" s="290" t="s">
        <v>55</v>
      </c>
      <c r="I4487" s="294">
        <v>1</v>
      </c>
      <c r="J4487" s="294">
        <v>0</v>
      </c>
      <c r="K4487" s="292">
        <v>4.22</v>
      </c>
      <c r="L4487" s="292">
        <v>4.22</v>
      </c>
      <c r="O4487" s="40"/>
      <c r="P4487" s="40"/>
      <c r="Q4487" s="40"/>
      <c r="R4487" s="40"/>
      <c r="S4487" s="40"/>
      <c r="T4487" s="40"/>
      <c r="U4487" s="40"/>
      <c r="V4487" s="40"/>
      <c r="W4487" s="40"/>
      <c r="X4487" s="40"/>
      <c r="Y4487" s="40"/>
    </row>
    <row r="4488" spans="1:25" ht="15" customHeight="1" x14ac:dyDescent="0.2">
      <c r="A4488" s="40"/>
      <c r="B4488" s="275"/>
      <c r="C4488" s="275"/>
      <c r="D4488" s="275"/>
      <c r="E4488" s="275"/>
      <c r="F4488" s="275"/>
      <c r="G4488" s="275" t="s">
        <v>331</v>
      </c>
      <c r="H4488" s="302">
        <v>4.5999999999999996</v>
      </c>
      <c r="I4488" s="275" t="s">
        <v>332</v>
      </c>
      <c r="J4488" s="302">
        <v>0</v>
      </c>
      <c r="K4488" s="275" t="s">
        <v>333</v>
      </c>
      <c r="L4488" s="302">
        <v>4.5999999999999996</v>
      </c>
      <c r="O4488" s="40"/>
      <c r="P4488" s="40"/>
      <c r="Q4488" s="40"/>
      <c r="R4488" s="40"/>
      <c r="S4488" s="40"/>
      <c r="T4488" s="40"/>
      <c r="U4488" s="40"/>
      <c r="V4488" s="40"/>
      <c r="W4488" s="40"/>
      <c r="X4488" s="40"/>
      <c r="Y4488" s="40"/>
    </row>
    <row r="4489" spans="1:25" ht="15" customHeight="1" thickBot="1" x14ac:dyDescent="0.25">
      <c r="A4489" s="40"/>
      <c r="B4489" s="275"/>
      <c r="C4489" s="275"/>
      <c r="D4489" s="275"/>
      <c r="E4489" s="275"/>
      <c r="F4489" s="275"/>
      <c r="G4489" s="275" t="s">
        <v>334</v>
      </c>
      <c r="H4489" s="302">
        <v>12.84</v>
      </c>
      <c r="I4489" s="409"/>
      <c r="J4489" s="409" t="s">
        <v>335</v>
      </c>
      <c r="K4489" s="275"/>
      <c r="L4489" s="302">
        <v>74.58</v>
      </c>
      <c r="O4489" s="40"/>
      <c r="P4489" s="40"/>
      <c r="Q4489" s="40"/>
      <c r="R4489" s="40"/>
      <c r="S4489" s="40"/>
      <c r="T4489" s="40"/>
      <c r="U4489" s="40"/>
      <c r="V4489" s="40"/>
      <c r="W4489" s="40"/>
      <c r="X4489" s="40"/>
      <c r="Y4489" s="40"/>
    </row>
    <row r="4490" spans="1:25" ht="15" customHeight="1" thickTop="1" x14ac:dyDescent="0.2">
      <c r="A4490" s="40"/>
      <c r="B4490" s="289"/>
      <c r="C4490" s="289"/>
      <c r="D4490" s="289"/>
      <c r="E4490" s="289"/>
      <c r="F4490" s="289"/>
      <c r="G4490" s="289"/>
      <c r="H4490" s="289"/>
      <c r="I4490" s="289"/>
      <c r="J4490" s="289"/>
      <c r="K4490" s="289"/>
      <c r="L4490" s="289"/>
      <c r="O4490" s="40"/>
      <c r="P4490" s="40"/>
      <c r="Q4490" s="40"/>
      <c r="R4490" s="40"/>
      <c r="S4490" s="40"/>
      <c r="T4490" s="40"/>
      <c r="U4490" s="40"/>
      <c r="V4490" s="40"/>
      <c r="W4490" s="40"/>
      <c r="X4490" s="40"/>
      <c r="Y4490" s="40"/>
    </row>
    <row r="4491" spans="1:25" ht="15" customHeight="1" x14ac:dyDescent="0.2">
      <c r="A4491" s="40"/>
      <c r="B4491" s="276" t="s">
        <v>1506</v>
      </c>
      <c r="C4491" s="277" t="s">
        <v>28</v>
      </c>
      <c r="D4491" s="276" t="s">
        <v>29</v>
      </c>
      <c r="E4491" s="276" t="s">
        <v>30</v>
      </c>
      <c r="F4491" s="405" t="s">
        <v>318</v>
      </c>
      <c r="G4491" s="405"/>
      <c r="H4491" s="284" t="s">
        <v>31</v>
      </c>
      <c r="I4491" s="277" t="s">
        <v>32</v>
      </c>
      <c r="J4491" s="277" t="s">
        <v>2407</v>
      </c>
      <c r="K4491" s="277" t="s">
        <v>33</v>
      </c>
      <c r="L4491" s="277" t="s">
        <v>35</v>
      </c>
      <c r="O4491" s="40"/>
      <c r="P4491" s="40"/>
      <c r="Q4491" s="40"/>
      <c r="R4491" s="40"/>
      <c r="S4491" s="40"/>
      <c r="T4491" s="40"/>
      <c r="U4491" s="40"/>
      <c r="V4491" s="40"/>
      <c r="W4491" s="40"/>
      <c r="X4491" s="40"/>
      <c r="Y4491" s="40"/>
    </row>
    <row r="4492" spans="1:25" ht="15" customHeight="1" x14ac:dyDescent="0.2">
      <c r="A4492" s="40"/>
      <c r="B4492" s="273" t="s">
        <v>319</v>
      </c>
      <c r="C4492" s="286" t="s">
        <v>1655</v>
      </c>
      <c r="D4492" s="273" t="s">
        <v>40</v>
      </c>
      <c r="E4492" s="273" t="s">
        <v>2371</v>
      </c>
      <c r="F4492" s="403" t="s">
        <v>343</v>
      </c>
      <c r="G4492" s="403"/>
      <c r="H4492" s="285" t="s">
        <v>55</v>
      </c>
      <c r="I4492" s="288">
        <v>1</v>
      </c>
      <c r="J4492" s="287"/>
      <c r="K4492" s="287">
        <v>69.66</v>
      </c>
      <c r="L4492" s="287">
        <v>69.66</v>
      </c>
      <c r="O4492" s="40"/>
      <c r="P4492" s="40"/>
      <c r="Q4492" s="40"/>
      <c r="R4492" s="40"/>
      <c r="S4492" s="40"/>
      <c r="T4492" s="40"/>
      <c r="U4492" s="40"/>
      <c r="V4492" s="40"/>
      <c r="W4492" s="40"/>
      <c r="X4492" s="40"/>
      <c r="Y4492" s="40"/>
    </row>
    <row r="4493" spans="1:25" ht="15" customHeight="1" x14ac:dyDescent="0.2">
      <c r="A4493" s="40"/>
      <c r="B4493" s="278" t="s">
        <v>321</v>
      </c>
      <c r="C4493" s="291" t="s">
        <v>369</v>
      </c>
      <c r="D4493" s="278" t="s">
        <v>40</v>
      </c>
      <c r="E4493" s="278" t="s">
        <v>370</v>
      </c>
      <c r="F4493" s="407" t="s">
        <v>324</v>
      </c>
      <c r="G4493" s="407"/>
      <c r="H4493" s="290" t="s">
        <v>325</v>
      </c>
      <c r="I4493" s="294">
        <v>6.4000000000000001E-2</v>
      </c>
      <c r="J4493" s="294">
        <v>0</v>
      </c>
      <c r="K4493" s="292">
        <v>23.75</v>
      </c>
      <c r="L4493" s="292">
        <v>1.52</v>
      </c>
      <c r="O4493" s="40"/>
      <c r="P4493" s="40"/>
      <c r="Q4493" s="40"/>
      <c r="R4493" s="40"/>
      <c r="S4493" s="40"/>
      <c r="T4493" s="40"/>
      <c r="U4493" s="40"/>
      <c r="V4493" s="40"/>
      <c r="W4493" s="40"/>
      <c r="X4493" s="40"/>
      <c r="Y4493" s="40"/>
    </row>
    <row r="4494" spans="1:25" ht="15" customHeight="1" x14ac:dyDescent="0.2">
      <c r="A4494" s="40"/>
      <c r="B4494" s="278" t="s">
        <v>321</v>
      </c>
      <c r="C4494" s="291" t="s">
        <v>371</v>
      </c>
      <c r="D4494" s="278" t="s">
        <v>40</v>
      </c>
      <c r="E4494" s="278" t="s">
        <v>372</v>
      </c>
      <c r="F4494" s="407" t="s">
        <v>324</v>
      </c>
      <c r="G4494" s="407"/>
      <c r="H4494" s="290" t="s">
        <v>325</v>
      </c>
      <c r="I4494" s="294">
        <v>6.4000000000000001E-2</v>
      </c>
      <c r="J4494" s="294">
        <v>0</v>
      </c>
      <c r="K4494" s="292">
        <v>29.16</v>
      </c>
      <c r="L4494" s="292">
        <v>1.86</v>
      </c>
      <c r="O4494" s="40"/>
      <c r="P4494" s="40"/>
      <c r="Q4494" s="40"/>
      <c r="R4494" s="40"/>
      <c r="S4494" s="40"/>
      <c r="T4494" s="40"/>
      <c r="U4494" s="40"/>
      <c r="V4494" s="40"/>
      <c r="W4494" s="40"/>
      <c r="X4494" s="40"/>
      <c r="Y4494" s="40"/>
    </row>
    <row r="4495" spans="1:25" ht="15" customHeight="1" x14ac:dyDescent="0.2">
      <c r="A4495" s="40"/>
      <c r="B4495" s="274" t="s">
        <v>347</v>
      </c>
      <c r="C4495" s="296" t="s">
        <v>1292</v>
      </c>
      <c r="D4495" s="274" t="s">
        <v>40</v>
      </c>
      <c r="E4495" s="274" t="s">
        <v>1293</v>
      </c>
      <c r="F4495" s="404" t="s">
        <v>348</v>
      </c>
      <c r="G4495" s="404"/>
      <c r="H4495" s="295" t="s">
        <v>55</v>
      </c>
      <c r="I4495" s="298">
        <v>1.0210999999999999</v>
      </c>
      <c r="J4495" s="298">
        <v>0</v>
      </c>
      <c r="K4495" s="297">
        <v>14.25</v>
      </c>
      <c r="L4495" s="297">
        <v>14.55</v>
      </c>
      <c r="O4495" s="40"/>
      <c r="P4495" s="40"/>
      <c r="Q4495" s="40"/>
      <c r="R4495" s="40"/>
      <c r="S4495" s="40"/>
      <c r="T4495" s="40"/>
      <c r="U4495" s="40"/>
      <c r="V4495" s="40"/>
      <c r="W4495" s="40"/>
      <c r="X4495" s="40"/>
      <c r="Y4495" s="40"/>
    </row>
    <row r="4496" spans="1:25" ht="15" customHeight="1" x14ac:dyDescent="0.2">
      <c r="A4496" s="40"/>
      <c r="B4496" s="274" t="s">
        <v>347</v>
      </c>
      <c r="C4496" s="296" t="s">
        <v>1290</v>
      </c>
      <c r="D4496" s="274" t="s">
        <v>40</v>
      </c>
      <c r="E4496" s="274" t="s">
        <v>1291</v>
      </c>
      <c r="F4496" s="404" t="s">
        <v>348</v>
      </c>
      <c r="G4496" s="404"/>
      <c r="H4496" s="295" t="s">
        <v>55</v>
      </c>
      <c r="I4496" s="298">
        <v>1.0210999999999999</v>
      </c>
      <c r="J4496" s="298">
        <v>0</v>
      </c>
      <c r="K4496" s="297">
        <v>50.67</v>
      </c>
      <c r="L4496" s="297">
        <v>51.73</v>
      </c>
      <c r="O4496" s="40"/>
      <c r="P4496" s="40"/>
      <c r="Q4496" s="40"/>
      <c r="R4496" s="40"/>
      <c r="S4496" s="40"/>
      <c r="T4496" s="40"/>
      <c r="U4496" s="40"/>
      <c r="V4496" s="40"/>
      <c r="W4496" s="40"/>
      <c r="X4496" s="40"/>
      <c r="Y4496" s="40"/>
    </row>
    <row r="4497" spans="1:25" ht="15" customHeight="1" x14ac:dyDescent="0.2">
      <c r="A4497" s="40"/>
      <c r="B4497" s="275"/>
      <c r="C4497" s="275"/>
      <c r="D4497" s="275"/>
      <c r="E4497" s="275"/>
      <c r="F4497" s="275"/>
      <c r="G4497" s="275" t="s">
        <v>331</v>
      </c>
      <c r="H4497" s="302">
        <v>2.71</v>
      </c>
      <c r="I4497" s="275" t="s">
        <v>332</v>
      </c>
      <c r="J4497" s="302">
        <v>0</v>
      </c>
      <c r="K4497" s="275" t="s">
        <v>333</v>
      </c>
      <c r="L4497" s="302">
        <v>2.71</v>
      </c>
      <c r="O4497" s="40"/>
      <c r="P4497" s="40"/>
      <c r="Q4497" s="40"/>
      <c r="R4497" s="40"/>
      <c r="S4497" s="40"/>
      <c r="T4497" s="40"/>
      <c r="U4497" s="40"/>
      <c r="V4497" s="40"/>
      <c r="W4497" s="40"/>
      <c r="X4497" s="40"/>
      <c r="Y4497" s="40"/>
    </row>
    <row r="4498" spans="1:25" ht="15" customHeight="1" thickBot="1" x14ac:dyDescent="0.25">
      <c r="A4498" s="40"/>
      <c r="B4498" s="275"/>
      <c r="C4498" s="275"/>
      <c r="D4498" s="275"/>
      <c r="E4498" s="275"/>
      <c r="F4498" s="275"/>
      <c r="G4498" s="275" t="s">
        <v>334</v>
      </c>
      <c r="H4498" s="302">
        <v>14.49</v>
      </c>
      <c r="I4498" s="409"/>
      <c r="J4498" s="409" t="s">
        <v>335</v>
      </c>
      <c r="K4498" s="275"/>
      <c r="L4498" s="302">
        <v>84.15</v>
      </c>
      <c r="O4498" s="40"/>
      <c r="P4498" s="40"/>
      <c r="Q4498" s="40"/>
      <c r="R4498" s="40"/>
      <c r="S4498" s="40"/>
      <c r="T4498" s="40"/>
      <c r="U4498" s="40"/>
      <c r="V4498" s="40"/>
      <c r="W4498" s="40"/>
      <c r="X4498" s="40"/>
      <c r="Y4498" s="40"/>
    </row>
    <row r="4499" spans="1:25" ht="15" customHeight="1" thickTop="1" x14ac:dyDescent="0.2">
      <c r="A4499" s="40"/>
      <c r="B4499" s="289"/>
      <c r="C4499" s="289"/>
      <c r="D4499" s="289"/>
      <c r="E4499" s="289"/>
      <c r="F4499" s="289"/>
      <c r="G4499" s="289"/>
      <c r="H4499" s="289"/>
      <c r="I4499" s="289"/>
      <c r="J4499" s="289"/>
      <c r="K4499" s="289"/>
      <c r="L4499" s="289"/>
      <c r="O4499" s="40"/>
      <c r="P4499" s="40"/>
      <c r="Q4499" s="40"/>
      <c r="R4499" s="40"/>
      <c r="S4499" s="40"/>
      <c r="T4499" s="40"/>
      <c r="U4499" s="40"/>
      <c r="V4499" s="40"/>
      <c r="W4499" s="40"/>
      <c r="X4499" s="40"/>
      <c r="Y4499" s="40"/>
    </row>
    <row r="4500" spans="1:25" ht="15" customHeight="1" x14ac:dyDescent="0.2">
      <c r="A4500" s="40"/>
      <c r="B4500" s="276" t="s">
        <v>1507</v>
      </c>
      <c r="C4500" s="277" t="s">
        <v>28</v>
      </c>
      <c r="D4500" s="276" t="s">
        <v>29</v>
      </c>
      <c r="E4500" s="276" t="s">
        <v>30</v>
      </c>
      <c r="F4500" s="405" t="s">
        <v>318</v>
      </c>
      <c r="G4500" s="405"/>
      <c r="H4500" s="284" t="s">
        <v>31</v>
      </c>
      <c r="I4500" s="277" t="s">
        <v>32</v>
      </c>
      <c r="J4500" s="277" t="s">
        <v>33</v>
      </c>
      <c r="K4500" s="277" t="s">
        <v>35</v>
      </c>
      <c r="L4500" s="281"/>
      <c r="O4500" s="40"/>
      <c r="P4500" s="40"/>
      <c r="Q4500" s="40"/>
      <c r="R4500" s="40"/>
      <c r="S4500" s="40"/>
      <c r="T4500" s="40"/>
      <c r="U4500" s="40"/>
      <c r="V4500" s="40"/>
      <c r="W4500" s="40"/>
      <c r="X4500" s="40"/>
      <c r="Y4500" s="40"/>
    </row>
    <row r="4501" spans="1:25" ht="15" customHeight="1" x14ac:dyDescent="0.2">
      <c r="A4501" s="40"/>
      <c r="B4501" s="273" t="s">
        <v>319</v>
      </c>
      <c r="C4501" s="286" t="s">
        <v>2372</v>
      </c>
      <c r="D4501" s="273" t="s">
        <v>143</v>
      </c>
      <c r="E4501" s="273" t="s">
        <v>2373</v>
      </c>
      <c r="F4501" s="403" t="s">
        <v>759</v>
      </c>
      <c r="G4501" s="403"/>
      <c r="H4501" s="285" t="s">
        <v>55</v>
      </c>
      <c r="I4501" s="288">
        <v>1</v>
      </c>
      <c r="J4501" s="287">
        <v>15.18</v>
      </c>
      <c r="K4501" s="287">
        <v>15.18</v>
      </c>
      <c r="L4501" s="281"/>
      <c r="O4501" s="40"/>
      <c r="P4501" s="40"/>
      <c r="Q4501" s="40"/>
      <c r="R4501" s="40"/>
      <c r="S4501" s="40"/>
      <c r="T4501" s="40"/>
      <c r="U4501" s="40"/>
      <c r="V4501" s="40"/>
      <c r="W4501" s="40"/>
      <c r="X4501" s="40"/>
      <c r="Y4501" s="40"/>
    </row>
    <row r="4502" spans="1:25" ht="15" customHeight="1" x14ac:dyDescent="0.2">
      <c r="A4502" s="40"/>
      <c r="B4502" s="276" t="s">
        <v>27</v>
      </c>
      <c r="C4502" s="277" t="s">
        <v>28</v>
      </c>
      <c r="D4502" s="276" t="s">
        <v>29</v>
      </c>
      <c r="E4502" s="276" t="s">
        <v>30</v>
      </c>
      <c r="F4502" s="405" t="s">
        <v>318</v>
      </c>
      <c r="G4502" s="406"/>
      <c r="H4502" s="284" t="s">
        <v>31</v>
      </c>
      <c r="I4502" s="277" t="s">
        <v>32</v>
      </c>
      <c r="J4502" s="277" t="s">
        <v>33</v>
      </c>
      <c r="K4502" s="277" t="s">
        <v>35</v>
      </c>
      <c r="L4502" s="281"/>
      <c r="O4502" s="40"/>
      <c r="P4502" s="40"/>
      <c r="Q4502" s="40"/>
      <c r="R4502" s="40"/>
      <c r="S4502" s="40"/>
      <c r="T4502" s="40"/>
      <c r="U4502" s="40"/>
      <c r="V4502" s="40"/>
      <c r="W4502" s="40"/>
      <c r="X4502" s="40"/>
      <c r="Y4502" s="40"/>
    </row>
    <row r="4503" spans="1:25" ht="15" customHeight="1" x14ac:dyDescent="0.2">
      <c r="A4503" s="40"/>
      <c r="B4503" s="274" t="s">
        <v>347</v>
      </c>
      <c r="C4503" s="296" t="s">
        <v>4172</v>
      </c>
      <c r="D4503" s="274" t="s">
        <v>143</v>
      </c>
      <c r="E4503" s="274" t="s">
        <v>2644</v>
      </c>
      <c r="F4503" s="404" t="s">
        <v>348</v>
      </c>
      <c r="G4503" s="404"/>
      <c r="H4503" s="295" t="s">
        <v>242</v>
      </c>
      <c r="I4503" s="298">
        <v>1.02</v>
      </c>
      <c r="J4503" s="297" t="s">
        <v>4173</v>
      </c>
      <c r="K4503" s="280" t="s">
        <v>4174</v>
      </c>
      <c r="L4503" s="281"/>
      <c r="O4503" s="40"/>
      <c r="P4503" s="40"/>
      <c r="Q4503" s="40"/>
      <c r="R4503" s="40"/>
      <c r="S4503" s="40"/>
      <c r="T4503" s="40"/>
      <c r="U4503" s="40"/>
      <c r="V4503" s="40"/>
      <c r="W4503" s="40"/>
      <c r="X4503" s="40"/>
      <c r="Y4503" s="40"/>
    </row>
    <row r="4504" spans="1:25" ht="15" customHeight="1" x14ac:dyDescent="0.2">
      <c r="A4504" s="40"/>
      <c r="B4504" s="278" t="s">
        <v>319</v>
      </c>
      <c r="C4504" s="291" t="s">
        <v>681</v>
      </c>
      <c r="D4504" s="278" t="s">
        <v>143</v>
      </c>
      <c r="E4504" s="278" t="s">
        <v>682</v>
      </c>
      <c r="F4504" s="407" t="s">
        <v>577</v>
      </c>
      <c r="G4504" s="407"/>
      <c r="H4504" s="290" t="s">
        <v>578</v>
      </c>
      <c r="I4504" s="294">
        <v>0.11</v>
      </c>
      <c r="J4504" s="292" t="s">
        <v>2131</v>
      </c>
      <c r="K4504" s="293" t="s">
        <v>2181</v>
      </c>
      <c r="L4504" s="281"/>
      <c r="O4504" s="40"/>
      <c r="P4504" s="40"/>
      <c r="Q4504" s="40"/>
      <c r="R4504" s="40"/>
      <c r="S4504" s="40"/>
      <c r="T4504" s="40"/>
      <c r="U4504" s="40"/>
      <c r="V4504" s="40"/>
      <c r="W4504" s="40"/>
      <c r="X4504" s="40"/>
      <c r="Y4504" s="40"/>
    </row>
    <row r="4505" spans="1:25" ht="15" customHeight="1" x14ac:dyDescent="0.2">
      <c r="A4505" s="40"/>
      <c r="B4505" s="278" t="s">
        <v>319</v>
      </c>
      <c r="C4505" s="291" t="s">
        <v>575</v>
      </c>
      <c r="D4505" s="278" t="s">
        <v>143</v>
      </c>
      <c r="E4505" s="278" t="s">
        <v>576</v>
      </c>
      <c r="F4505" s="407" t="s">
        <v>577</v>
      </c>
      <c r="G4505" s="407"/>
      <c r="H4505" s="290" t="s">
        <v>578</v>
      </c>
      <c r="I4505" s="294">
        <v>0.11</v>
      </c>
      <c r="J4505" s="292" t="s">
        <v>3684</v>
      </c>
      <c r="K4505" s="293" t="s">
        <v>4175</v>
      </c>
      <c r="L4505" s="281"/>
      <c r="O4505" s="40"/>
      <c r="P4505" s="40"/>
      <c r="Q4505" s="40"/>
      <c r="R4505" s="40"/>
      <c r="S4505" s="40"/>
      <c r="T4505" s="40"/>
      <c r="U4505" s="40"/>
      <c r="V4505" s="40"/>
      <c r="W4505" s="40"/>
      <c r="X4505" s="40"/>
      <c r="Y4505" s="40"/>
    </row>
    <row r="4506" spans="1:25" ht="15" customHeight="1" x14ac:dyDescent="0.2">
      <c r="A4506" s="40"/>
      <c r="B4506" s="274" t="s">
        <v>347</v>
      </c>
      <c r="C4506" s="296" t="s">
        <v>4040</v>
      </c>
      <c r="D4506" s="274" t="s">
        <v>143</v>
      </c>
      <c r="E4506" s="274" t="s">
        <v>2566</v>
      </c>
      <c r="F4506" s="404" t="s">
        <v>586</v>
      </c>
      <c r="G4506" s="404"/>
      <c r="H4506" s="295" t="s">
        <v>578</v>
      </c>
      <c r="I4506" s="298">
        <v>0.11</v>
      </c>
      <c r="J4506" s="297" t="s">
        <v>3640</v>
      </c>
      <c r="K4506" s="280" t="s">
        <v>4108</v>
      </c>
      <c r="L4506" s="281"/>
      <c r="O4506" s="40"/>
      <c r="P4506" s="40"/>
      <c r="Q4506" s="40"/>
      <c r="R4506" s="40"/>
      <c r="S4506" s="40"/>
      <c r="T4506" s="40"/>
      <c r="U4506" s="40"/>
      <c r="V4506" s="40"/>
      <c r="W4506" s="40"/>
      <c r="X4506" s="40"/>
      <c r="Y4506" s="40"/>
    </row>
    <row r="4507" spans="1:25" ht="15" customHeight="1" x14ac:dyDescent="0.2">
      <c r="A4507" s="40"/>
      <c r="B4507" s="274" t="s">
        <v>347</v>
      </c>
      <c r="C4507" s="296" t="s">
        <v>3615</v>
      </c>
      <c r="D4507" s="274" t="s">
        <v>143</v>
      </c>
      <c r="E4507" s="274" t="s">
        <v>2418</v>
      </c>
      <c r="F4507" s="404" t="s">
        <v>586</v>
      </c>
      <c r="G4507" s="404"/>
      <c r="H4507" s="295" t="s">
        <v>578</v>
      </c>
      <c r="I4507" s="298">
        <v>0.11</v>
      </c>
      <c r="J4507" s="297" t="s">
        <v>2419</v>
      </c>
      <c r="K4507" s="280" t="s">
        <v>2466</v>
      </c>
      <c r="L4507" s="281"/>
      <c r="O4507" s="40"/>
      <c r="P4507" s="40"/>
      <c r="Q4507" s="40"/>
      <c r="R4507" s="40"/>
      <c r="S4507" s="40"/>
      <c r="T4507" s="40"/>
      <c r="U4507" s="40"/>
      <c r="V4507" s="40"/>
      <c r="W4507" s="40"/>
      <c r="X4507" s="40"/>
      <c r="Y4507" s="40"/>
    </row>
    <row r="4508" spans="1:25" ht="15" customHeight="1" x14ac:dyDescent="0.2">
      <c r="A4508" s="40"/>
      <c r="B4508" s="408" t="s">
        <v>2416</v>
      </c>
      <c r="C4508" s="406"/>
      <c r="D4508" s="406"/>
      <c r="E4508" s="406"/>
      <c r="F4508" s="406"/>
      <c r="G4508" s="406"/>
      <c r="H4508" s="406"/>
      <c r="I4508" s="406"/>
      <c r="J4508" s="406"/>
      <c r="K4508" s="406"/>
      <c r="L4508" s="281"/>
      <c r="O4508" s="40"/>
      <c r="P4508" s="40"/>
      <c r="Q4508" s="40"/>
      <c r="R4508" s="40"/>
      <c r="S4508" s="40"/>
      <c r="T4508" s="40"/>
      <c r="U4508" s="40"/>
      <c r="V4508" s="40"/>
      <c r="W4508" s="40"/>
      <c r="X4508" s="40"/>
      <c r="Y4508" s="40"/>
    </row>
    <row r="4509" spans="1:25" ht="15" customHeight="1" x14ac:dyDescent="0.2">
      <c r="A4509" s="40"/>
      <c r="B4509" s="276" t="s">
        <v>27</v>
      </c>
      <c r="C4509" s="277" t="s">
        <v>28</v>
      </c>
      <c r="D4509" s="276" t="s">
        <v>29</v>
      </c>
      <c r="E4509" s="276" t="s">
        <v>30</v>
      </c>
      <c r="F4509" s="405" t="s">
        <v>318</v>
      </c>
      <c r="G4509" s="406"/>
      <c r="H4509" s="284" t="s">
        <v>31</v>
      </c>
      <c r="I4509" s="277" t="s">
        <v>32</v>
      </c>
      <c r="J4509" s="277" t="s">
        <v>33</v>
      </c>
      <c r="K4509" s="277" t="s">
        <v>35</v>
      </c>
      <c r="L4509" s="281"/>
      <c r="O4509" s="40"/>
      <c r="P4509" s="40"/>
      <c r="Q4509" s="40"/>
      <c r="R4509" s="40"/>
      <c r="S4509" s="40"/>
      <c r="T4509" s="40"/>
      <c r="U4509" s="40"/>
      <c r="V4509" s="40"/>
      <c r="W4509" s="40"/>
      <c r="X4509" s="40"/>
      <c r="Y4509" s="40"/>
    </row>
    <row r="4510" spans="1:25" ht="15" customHeight="1" x14ac:dyDescent="0.2">
      <c r="A4510" s="40"/>
      <c r="B4510" s="274" t="s">
        <v>347</v>
      </c>
      <c r="C4510" s="296" t="s">
        <v>4042</v>
      </c>
      <c r="D4510" s="274" t="s">
        <v>143</v>
      </c>
      <c r="E4510" s="274" t="s">
        <v>1175</v>
      </c>
      <c r="F4510" s="404" t="s">
        <v>348</v>
      </c>
      <c r="G4510" s="404"/>
      <c r="H4510" s="295" t="s">
        <v>165</v>
      </c>
      <c r="I4510" s="298">
        <v>1.1E-5</v>
      </c>
      <c r="J4510" s="297" t="s">
        <v>2568</v>
      </c>
      <c r="K4510" s="280" t="s">
        <v>2117</v>
      </c>
      <c r="O4510" s="40"/>
      <c r="P4510" s="40"/>
      <c r="Q4510" s="40"/>
      <c r="R4510" s="40"/>
      <c r="S4510" s="40"/>
      <c r="T4510" s="40"/>
      <c r="U4510" s="40"/>
      <c r="V4510" s="40"/>
      <c r="W4510" s="40"/>
      <c r="X4510" s="40"/>
      <c r="Y4510" s="40"/>
    </row>
    <row r="4511" spans="1:25" ht="15" customHeight="1" x14ac:dyDescent="0.2">
      <c r="A4511" s="40"/>
      <c r="B4511" s="274" t="s">
        <v>347</v>
      </c>
      <c r="C4511" s="296" t="s">
        <v>3596</v>
      </c>
      <c r="D4511" s="274" t="s">
        <v>143</v>
      </c>
      <c r="E4511" s="274" t="s">
        <v>2437</v>
      </c>
      <c r="F4511" s="404" t="s">
        <v>348</v>
      </c>
      <c r="G4511" s="404"/>
      <c r="H4511" s="295" t="s">
        <v>165</v>
      </c>
      <c r="I4511" s="298">
        <v>1.3200000000000001E-4</v>
      </c>
      <c r="J4511" s="297" t="s">
        <v>3597</v>
      </c>
      <c r="K4511" s="280" t="s">
        <v>2117</v>
      </c>
      <c r="O4511" s="40"/>
      <c r="P4511" s="40"/>
      <c r="Q4511" s="40"/>
      <c r="R4511" s="40"/>
      <c r="S4511" s="40"/>
      <c r="T4511" s="40"/>
      <c r="U4511" s="40"/>
      <c r="V4511" s="40"/>
      <c r="W4511" s="40"/>
      <c r="X4511" s="40"/>
      <c r="Y4511" s="40"/>
    </row>
    <row r="4512" spans="1:25" ht="15" customHeight="1" x14ac:dyDescent="0.2">
      <c r="A4512" s="40"/>
      <c r="B4512" s="274" t="s">
        <v>347</v>
      </c>
      <c r="C4512" s="296" t="s">
        <v>3606</v>
      </c>
      <c r="D4512" s="274" t="s">
        <v>143</v>
      </c>
      <c r="E4512" s="274" t="s">
        <v>1166</v>
      </c>
      <c r="F4512" s="404" t="s">
        <v>809</v>
      </c>
      <c r="G4512" s="404"/>
      <c r="H4512" s="295" t="s">
        <v>1167</v>
      </c>
      <c r="I4512" s="298">
        <v>8.7999999999999998E-5</v>
      </c>
      <c r="J4512" s="297" t="s">
        <v>2136</v>
      </c>
      <c r="K4512" s="280" t="s">
        <v>2144</v>
      </c>
      <c r="O4512" s="40"/>
      <c r="P4512" s="40"/>
      <c r="Q4512" s="40"/>
      <c r="R4512" s="40"/>
      <c r="S4512" s="40"/>
      <c r="T4512" s="40"/>
      <c r="U4512" s="40"/>
      <c r="V4512" s="40"/>
      <c r="W4512" s="40"/>
      <c r="X4512" s="40"/>
      <c r="Y4512" s="40"/>
    </row>
    <row r="4513" spans="1:25" ht="15" customHeight="1" x14ac:dyDescent="0.2">
      <c r="A4513" s="40"/>
      <c r="B4513" s="274" t="s">
        <v>347</v>
      </c>
      <c r="C4513" s="296" t="s">
        <v>3645</v>
      </c>
      <c r="D4513" s="274" t="s">
        <v>143</v>
      </c>
      <c r="E4513" s="274" t="s">
        <v>1161</v>
      </c>
      <c r="F4513" s="404" t="s">
        <v>348</v>
      </c>
      <c r="G4513" s="404"/>
      <c r="H4513" s="295" t="s">
        <v>165</v>
      </c>
      <c r="I4513" s="298">
        <v>1.7545000000000002E-2</v>
      </c>
      <c r="J4513" s="297" t="s">
        <v>2143</v>
      </c>
      <c r="K4513" s="280" t="s">
        <v>2124</v>
      </c>
      <c r="O4513" s="40"/>
      <c r="P4513" s="40"/>
      <c r="Q4513" s="40"/>
      <c r="R4513" s="40"/>
      <c r="S4513" s="40"/>
      <c r="T4513" s="40"/>
      <c r="U4513" s="40"/>
      <c r="V4513" s="40"/>
      <c r="W4513" s="40"/>
      <c r="X4513" s="40"/>
      <c r="Y4513" s="40"/>
    </row>
    <row r="4514" spans="1:25" ht="15" customHeight="1" x14ac:dyDescent="0.2">
      <c r="A4514" s="40"/>
      <c r="B4514" s="274" t="s">
        <v>347</v>
      </c>
      <c r="C4514" s="296" t="s">
        <v>3613</v>
      </c>
      <c r="D4514" s="274" t="s">
        <v>143</v>
      </c>
      <c r="E4514" s="274" t="s">
        <v>1163</v>
      </c>
      <c r="F4514" s="404" t="s">
        <v>348</v>
      </c>
      <c r="G4514" s="404"/>
      <c r="H4514" s="295" t="s">
        <v>165</v>
      </c>
      <c r="I4514" s="298">
        <v>1.1E-5</v>
      </c>
      <c r="J4514" s="297" t="s">
        <v>3614</v>
      </c>
      <c r="K4514" s="280" t="s">
        <v>2117</v>
      </c>
      <c r="O4514" s="40"/>
      <c r="P4514" s="40"/>
      <c r="Q4514" s="40"/>
      <c r="R4514" s="40"/>
      <c r="S4514" s="40"/>
      <c r="T4514" s="40"/>
      <c r="U4514" s="40"/>
      <c r="V4514" s="40"/>
      <c r="W4514" s="40"/>
      <c r="X4514" s="40"/>
      <c r="Y4514" s="40"/>
    </row>
    <row r="4515" spans="1:25" ht="15" customHeight="1" x14ac:dyDescent="0.2">
      <c r="A4515" s="40"/>
      <c r="B4515" s="274" t="s">
        <v>347</v>
      </c>
      <c r="C4515" s="296" t="s">
        <v>3616</v>
      </c>
      <c r="D4515" s="274" t="s">
        <v>143</v>
      </c>
      <c r="E4515" s="274" t="s">
        <v>1170</v>
      </c>
      <c r="F4515" s="404" t="s">
        <v>809</v>
      </c>
      <c r="G4515" s="404"/>
      <c r="H4515" s="295" t="s">
        <v>165</v>
      </c>
      <c r="I4515" s="298">
        <v>2.2395999999999999E-2</v>
      </c>
      <c r="J4515" s="297" t="s">
        <v>1858</v>
      </c>
      <c r="K4515" s="280" t="s">
        <v>2560</v>
      </c>
      <c r="O4515" s="40"/>
      <c r="P4515" s="40"/>
      <c r="Q4515" s="40"/>
      <c r="R4515" s="40"/>
      <c r="S4515" s="40"/>
      <c r="T4515" s="40"/>
      <c r="U4515" s="40"/>
      <c r="V4515" s="40"/>
      <c r="W4515" s="40"/>
      <c r="X4515" s="40"/>
      <c r="Y4515" s="40"/>
    </row>
    <row r="4516" spans="1:25" ht="15" customHeight="1" x14ac:dyDescent="0.2">
      <c r="A4516" s="40"/>
      <c r="B4516" s="274" t="s">
        <v>347</v>
      </c>
      <c r="C4516" s="296" t="s">
        <v>3587</v>
      </c>
      <c r="D4516" s="274" t="s">
        <v>143</v>
      </c>
      <c r="E4516" s="274" t="s">
        <v>2436</v>
      </c>
      <c r="F4516" s="404" t="s">
        <v>348</v>
      </c>
      <c r="G4516" s="404"/>
      <c r="H4516" s="295" t="s">
        <v>165</v>
      </c>
      <c r="I4516" s="298">
        <v>4.3999999999999999E-5</v>
      </c>
      <c r="J4516" s="297" t="s">
        <v>3588</v>
      </c>
      <c r="K4516" s="280" t="s">
        <v>2117</v>
      </c>
      <c r="O4516" s="40"/>
      <c r="P4516" s="40"/>
      <c r="Q4516" s="40"/>
      <c r="R4516" s="40"/>
      <c r="S4516" s="40"/>
      <c r="T4516" s="40"/>
      <c r="U4516" s="40"/>
      <c r="V4516" s="40"/>
      <c r="W4516" s="40"/>
      <c r="X4516" s="40"/>
      <c r="Y4516" s="40"/>
    </row>
    <row r="4517" spans="1:25" ht="15" customHeight="1" x14ac:dyDescent="0.2">
      <c r="A4517" s="40"/>
      <c r="B4517" s="274" t="s">
        <v>347</v>
      </c>
      <c r="C4517" s="296" t="s">
        <v>3586</v>
      </c>
      <c r="D4517" s="274" t="s">
        <v>143</v>
      </c>
      <c r="E4517" s="274" t="s">
        <v>1162</v>
      </c>
      <c r="F4517" s="404" t="s">
        <v>348</v>
      </c>
      <c r="G4517" s="404"/>
      <c r="H4517" s="295" t="s">
        <v>165</v>
      </c>
      <c r="I4517" s="298">
        <v>3.3000000000000003E-5</v>
      </c>
      <c r="J4517" s="297" t="s">
        <v>2140</v>
      </c>
      <c r="K4517" s="280" t="s">
        <v>2117</v>
      </c>
      <c r="O4517" s="40"/>
      <c r="P4517" s="40"/>
      <c r="Q4517" s="40"/>
      <c r="R4517" s="40"/>
      <c r="S4517" s="40"/>
      <c r="T4517" s="40"/>
      <c r="U4517" s="40"/>
      <c r="V4517" s="40"/>
      <c r="W4517" s="40"/>
      <c r="X4517" s="40"/>
      <c r="Y4517" s="40"/>
    </row>
    <row r="4518" spans="1:25" ht="15" customHeight="1" x14ac:dyDescent="0.2">
      <c r="A4518" s="40"/>
      <c r="B4518" s="274" t="s">
        <v>347</v>
      </c>
      <c r="C4518" s="296" t="s">
        <v>3636</v>
      </c>
      <c r="D4518" s="274" t="s">
        <v>143</v>
      </c>
      <c r="E4518" s="274" t="s">
        <v>2432</v>
      </c>
      <c r="F4518" s="404" t="s">
        <v>348</v>
      </c>
      <c r="G4518" s="404"/>
      <c r="H4518" s="295" t="s">
        <v>2433</v>
      </c>
      <c r="I4518" s="298">
        <v>1.65E-4</v>
      </c>
      <c r="J4518" s="297" t="s">
        <v>3637</v>
      </c>
      <c r="K4518" s="280" t="s">
        <v>2135</v>
      </c>
      <c r="O4518" s="40"/>
      <c r="P4518" s="40"/>
      <c r="Q4518" s="40"/>
      <c r="R4518" s="40"/>
      <c r="S4518" s="40"/>
      <c r="T4518" s="40"/>
      <c r="U4518" s="40"/>
      <c r="V4518" s="40"/>
      <c r="W4518" s="40"/>
      <c r="X4518" s="40"/>
      <c r="Y4518" s="40"/>
    </row>
    <row r="4519" spans="1:25" ht="15" customHeight="1" x14ac:dyDescent="0.2">
      <c r="A4519" s="40"/>
      <c r="B4519" s="274" t="s">
        <v>347</v>
      </c>
      <c r="C4519" s="296" t="s">
        <v>4044</v>
      </c>
      <c r="D4519" s="274" t="s">
        <v>143</v>
      </c>
      <c r="E4519" s="274" t="s">
        <v>1174</v>
      </c>
      <c r="F4519" s="404" t="s">
        <v>348</v>
      </c>
      <c r="G4519" s="404"/>
      <c r="H4519" s="295" t="s">
        <v>165</v>
      </c>
      <c r="I4519" s="298">
        <v>2.1999999999999999E-5</v>
      </c>
      <c r="J4519" s="297" t="s">
        <v>2122</v>
      </c>
      <c r="K4519" s="280" t="s">
        <v>2117</v>
      </c>
      <c r="O4519" s="40"/>
      <c r="P4519" s="40"/>
      <c r="Q4519" s="40"/>
      <c r="R4519" s="40"/>
      <c r="S4519" s="40"/>
      <c r="T4519" s="40"/>
      <c r="U4519" s="40"/>
      <c r="V4519" s="40"/>
      <c r="W4519" s="40"/>
      <c r="X4519" s="40"/>
      <c r="Y4519" s="40"/>
    </row>
    <row r="4520" spans="1:25" ht="15" customHeight="1" x14ac:dyDescent="0.2">
      <c r="A4520" s="40"/>
      <c r="B4520" s="274" t="s">
        <v>347</v>
      </c>
      <c r="C4520" s="296" t="s">
        <v>3601</v>
      </c>
      <c r="D4520" s="274" t="s">
        <v>143</v>
      </c>
      <c r="E4520" s="274" t="s">
        <v>1165</v>
      </c>
      <c r="F4520" s="404" t="s">
        <v>348</v>
      </c>
      <c r="G4520" s="404"/>
      <c r="H4520" s="295" t="s">
        <v>165</v>
      </c>
      <c r="I4520" s="298">
        <v>9.8999999999999999E-4</v>
      </c>
      <c r="J4520" s="297" t="s">
        <v>3602</v>
      </c>
      <c r="K4520" s="280" t="s">
        <v>2188</v>
      </c>
      <c r="O4520" s="40"/>
      <c r="P4520" s="40"/>
      <c r="Q4520" s="40"/>
      <c r="R4520" s="40"/>
      <c r="S4520" s="40"/>
      <c r="T4520" s="40"/>
      <c r="U4520" s="40"/>
      <c r="V4520" s="40"/>
      <c r="W4520" s="40"/>
      <c r="X4520" s="40"/>
      <c r="Y4520" s="40"/>
    </row>
    <row r="4521" spans="1:25" ht="15" customHeight="1" x14ac:dyDescent="0.2">
      <c r="A4521" s="40"/>
      <c r="B4521" s="274" t="s">
        <v>347</v>
      </c>
      <c r="C4521" s="296" t="s">
        <v>3604</v>
      </c>
      <c r="D4521" s="274" t="s">
        <v>143</v>
      </c>
      <c r="E4521" s="274" t="s">
        <v>1164</v>
      </c>
      <c r="F4521" s="404" t="s">
        <v>809</v>
      </c>
      <c r="G4521" s="404"/>
      <c r="H4521" s="295" t="s">
        <v>165</v>
      </c>
      <c r="I4521" s="298">
        <v>9.8999999999999999E-4</v>
      </c>
      <c r="J4521" s="297" t="s">
        <v>2145</v>
      </c>
      <c r="K4521" s="280" t="s">
        <v>2135</v>
      </c>
      <c r="O4521" s="40"/>
      <c r="P4521" s="40"/>
      <c r="Q4521" s="40"/>
      <c r="R4521" s="40"/>
      <c r="S4521" s="40"/>
      <c r="T4521" s="40"/>
      <c r="U4521" s="40"/>
      <c r="V4521" s="40"/>
      <c r="W4521" s="40"/>
      <c r="X4521" s="40"/>
      <c r="Y4521" s="40"/>
    </row>
    <row r="4522" spans="1:25" ht="15" customHeight="1" x14ac:dyDescent="0.2">
      <c r="A4522" s="40"/>
      <c r="B4522" s="274" t="s">
        <v>347</v>
      </c>
      <c r="C4522" s="296" t="s">
        <v>3598</v>
      </c>
      <c r="D4522" s="274" t="s">
        <v>143</v>
      </c>
      <c r="E4522" s="274" t="s">
        <v>1159</v>
      </c>
      <c r="F4522" s="404" t="s">
        <v>348</v>
      </c>
      <c r="G4522" s="404"/>
      <c r="H4522" s="295" t="s">
        <v>165</v>
      </c>
      <c r="I4522" s="298">
        <v>3.3E-4</v>
      </c>
      <c r="J4522" s="297" t="s">
        <v>3599</v>
      </c>
      <c r="K4522" s="280" t="s">
        <v>2141</v>
      </c>
      <c r="O4522" s="40"/>
      <c r="P4522" s="40"/>
      <c r="Q4522" s="40"/>
      <c r="R4522" s="40"/>
      <c r="S4522" s="40"/>
      <c r="T4522" s="40"/>
      <c r="U4522" s="40"/>
      <c r="V4522" s="40"/>
      <c r="W4522" s="40"/>
      <c r="X4522" s="40"/>
      <c r="Y4522" s="40"/>
    </row>
    <row r="4523" spans="1:25" ht="15" customHeight="1" x14ac:dyDescent="0.2">
      <c r="A4523" s="40"/>
      <c r="B4523" s="274" t="s">
        <v>347</v>
      </c>
      <c r="C4523" s="296" t="s">
        <v>3615</v>
      </c>
      <c r="D4523" s="274" t="s">
        <v>143</v>
      </c>
      <c r="E4523" s="274" t="s">
        <v>2418</v>
      </c>
      <c r="F4523" s="404" t="s">
        <v>586</v>
      </c>
      <c r="G4523" s="404"/>
      <c r="H4523" s="295" t="s">
        <v>578</v>
      </c>
      <c r="I4523" s="298">
        <v>0.11</v>
      </c>
      <c r="J4523" s="297" t="s">
        <v>2419</v>
      </c>
      <c r="K4523" s="280" t="s">
        <v>2466</v>
      </c>
      <c r="O4523" s="40"/>
      <c r="P4523" s="40"/>
      <c r="Q4523" s="40"/>
      <c r="R4523" s="40"/>
      <c r="S4523" s="40"/>
      <c r="T4523" s="40"/>
      <c r="U4523" s="40"/>
      <c r="V4523" s="40"/>
      <c r="W4523" s="40"/>
      <c r="X4523" s="40"/>
      <c r="Y4523" s="40"/>
    </row>
    <row r="4524" spans="1:25" ht="15" customHeight="1" x14ac:dyDescent="0.2">
      <c r="A4524" s="40"/>
      <c r="B4524" s="274" t="s">
        <v>347</v>
      </c>
      <c r="C4524" s="296" t="s">
        <v>3646</v>
      </c>
      <c r="D4524" s="274" t="s">
        <v>143</v>
      </c>
      <c r="E4524" s="274" t="s">
        <v>3647</v>
      </c>
      <c r="F4524" s="404" t="s">
        <v>348</v>
      </c>
      <c r="G4524" s="404"/>
      <c r="H4524" s="295" t="s">
        <v>1160</v>
      </c>
      <c r="I4524" s="298">
        <v>1.76E-4</v>
      </c>
      <c r="J4524" s="297" t="s">
        <v>3648</v>
      </c>
      <c r="K4524" s="280" t="s">
        <v>2117</v>
      </c>
      <c r="O4524" s="40"/>
      <c r="P4524" s="40"/>
      <c r="Q4524" s="40"/>
      <c r="R4524" s="40"/>
      <c r="S4524" s="40"/>
      <c r="T4524" s="40"/>
      <c r="U4524" s="40"/>
      <c r="V4524" s="40"/>
      <c r="W4524" s="40"/>
      <c r="X4524" s="40"/>
      <c r="Y4524" s="40"/>
    </row>
    <row r="4525" spans="1:25" ht="15" customHeight="1" x14ac:dyDescent="0.2">
      <c r="A4525" s="40"/>
      <c r="B4525" s="274" t="s">
        <v>347</v>
      </c>
      <c r="C4525" s="296" t="s">
        <v>3635</v>
      </c>
      <c r="D4525" s="274" t="s">
        <v>143</v>
      </c>
      <c r="E4525" s="274" t="s">
        <v>1169</v>
      </c>
      <c r="F4525" s="404" t="s">
        <v>348</v>
      </c>
      <c r="G4525" s="404"/>
      <c r="H4525" s="295" t="s">
        <v>165</v>
      </c>
      <c r="I4525" s="298">
        <v>3.9599999999999998E-4</v>
      </c>
      <c r="J4525" s="297" t="s">
        <v>1868</v>
      </c>
      <c r="K4525" s="280" t="s">
        <v>2117</v>
      </c>
      <c r="O4525" s="40"/>
      <c r="P4525" s="40"/>
      <c r="Q4525" s="40"/>
      <c r="R4525" s="40"/>
      <c r="S4525" s="40"/>
      <c r="T4525" s="40"/>
      <c r="U4525" s="40"/>
      <c r="V4525" s="40"/>
      <c r="W4525" s="40"/>
      <c r="X4525" s="40"/>
      <c r="Y4525" s="40"/>
    </row>
    <row r="4526" spans="1:25" ht="15" customHeight="1" x14ac:dyDescent="0.2">
      <c r="A4526" s="40"/>
      <c r="B4526" s="274" t="s">
        <v>347</v>
      </c>
      <c r="C4526" s="296" t="s">
        <v>3626</v>
      </c>
      <c r="D4526" s="274" t="s">
        <v>143</v>
      </c>
      <c r="E4526" s="274" t="s">
        <v>2434</v>
      </c>
      <c r="F4526" s="404" t="s">
        <v>348</v>
      </c>
      <c r="G4526" s="404"/>
      <c r="H4526" s="295" t="s">
        <v>2433</v>
      </c>
      <c r="I4526" s="298">
        <v>5.0600000000000005E-4</v>
      </c>
      <c r="J4526" s="297" t="s">
        <v>3627</v>
      </c>
      <c r="K4526" s="280" t="s">
        <v>2117</v>
      </c>
      <c r="L4526" s="281"/>
      <c r="O4526" s="40"/>
      <c r="P4526" s="40"/>
      <c r="Q4526" s="40"/>
      <c r="R4526" s="40"/>
      <c r="S4526" s="40"/>
      <c r="T4526" s="40"/>
      <c r="U4526" s="40"/>
      <c r="V4526" s="40"/>
      <c r="W4526" s="40"/>
      <c r="X4526" s="40"/>
      <c r="Y4526" s="40"/>
    </row>
    <row r="4527" spans="1:25" ht="15" customHeight="1" x14ac:dyDescent="0.2">
      <c r="A4527" s="40"/>
      <c r="B4527" s="274" t="s">
        <v>347</v>
      </c>
      <c r="C4527" s="296" t="s">
        <v>4043</v>
      </c>
      <c r="D4527" s="274" t="s">
        <v>143</v>
      </c>
      <c r="E4527" s="274" t="s">
        <v>1173</v>
      </c>
      <c r="F4527" s="404" t="s">
        <v>348</v>
      </c>
      <c r="G4527" s="404"/>
      <c r="H4527" s="295" t="s">
        <v>165</v>
      </c>
      <c r="I4527" s="298">
        <v>2.1999999999999999E-5</v>
      </c>
      <c r="J4527" s="297" t="s">
        <v>2167</v>
      </c>
      <c r="K4527" s="280" t="s">
        <v>2117</v>
      </c>
      <c r="L4527" s="281"/>
      <c r="O4527" s="40"/>
      <c r="P4527" s="40"/>
      <c r="Q4527" s="40"/>
      <c r="R4527" s="40"/>
      <c r="S4527" s="40"/>
      <c r="T4527" s="40"/>
      <c r="U4527" s="40"/>
      <c r="V4527" s="40"/>
      <c r="W4527" s="40"/>
      <c r="X4527" s="40"/>
      <c r="Y4527" s="40"/>
    </row>
    <row r="4528" spans="1:25" ht="15" customHeight="1" x14ac:dyDescent="0.2">
      <c r="A4528" s="40"/>
      <c r="B4528" s="274" t="s">
        <v>347</v>
      </c>
      <c r="C4528" s="296" t="s">
        <v>3583</v>
      </c>
      <c r="D4528" s="274" t="s">
        <v>143</v>
      </c>
      <c r="E4528" s="274" t="s">
        <v>1158</v>
      </c>
      <c r="F4528" s="404" t="s">
        <v>348</v>
      </c>
      <c r="G4528" s="404"/>
      <c r="H4528" s="295" t="s">
        <v>165</v>
      </c>
      <c r="I4528" s="298">
        <v>2.2395999999999999E-2</v>
      </c>
      <c r="J4528" s="297" t="s">
        <v>1850</v>
      </c>
      <c r="K4528" s="280" t="s">
        <v>2567</v>
      </c>
      <c r="L4528" s="281"/>
      <c r="O4528" s="40"/>
      <c r="P4528" s="40"/>
      <c r="Q4528" s="40"/>
      <c r="R4528" s="40"/>
      <c r="S4528" s="40"/>
      <c r="T4528" s="40"/>
      <c r="U4528" s="40"/>
      <c r="V4528" s="40"/>
      <c r="W4528" s="40"/>
      <c r="X4528" s="40"/>
      <c r="Y4528" s="40"/>
    </row>
    <row r="4529" spans="1:25" ht="15" customHeight="1" x14ac:dyDescent="0.2">
      <c r="A4529" s="40"/>
      <c r="B4529" s="274" t="s">
        <v>347</v>
      </c>
      <c r="C4529" s="296" t="s">
        <v>3653</v>
      </c>
      <c r="D4529" s="274" t="s">
        <v>143</v>
      </c>
      <c r="E4529" s="274" t="s">
        <v>1172</v>
      </c>
      <c r="F4529" s="404" t="s">
        <v>348</v>
      </c>
      <c r="G4529" s="404"/>
      <c r="H4529" s="295" t="s">
        <v>165</v>
      </c>
      <c r="I4529" s="298">
        <v>2.1999999999999999E-5</v>
      </c>
      <c r="J4529" s="297" t="s">
        <v>2157</v>
      </c>
      <c r="K4529" s="280" t="s">
        <v>2117</v>
      </c>
      <c r="L4529" s="281"/>
      <c r="O4529" s="40"/>
      <c r="P4529" s="40"/>
      <c r="Q4529" s="40"/>
      <c r="R4529" s="40"/>
      <c r="S4529" s="40"/>
      <c r="T4529" s="40"/>
      <c r="U4529" s="40"/>
      <c r="V4529" s="40"/>
      <c r="W4529" s="40"/>
      <c r="X4529" s="40"/>
      <c r="Y4529" s="40"/>
    </row>
    <row r="4530" spans="1:25" ht="15" customHeight="1" x14ac:dyDescent="0.2">
      <c r="A4530" s="40"/>
      <c r="B4530" s="274" t="s">
        <v>347</v>
      </c>
      <c r="C4530" s="296" t="s">
        <v>4040</v>
      </c>
      <c r="D4530" s="274" t="s">
        <v>143</v>
      </c>
      <c r="E4530" s="274" t="s">
        <v>2566</v>
      </c>
      <c r="F4530" s="404" t="s">
        <v>586</v>
      </c>
      <c r="G4530" s="404"/>
      <c r="H4530" s="295" t="s">
        <v>578</v>
      </c>
      <c r="I4530" s="298">
        <v>0.11</v>
      </c>
      <c r="J4530" s="297" t="s">
        <v>3640</v>
      </c>
      <c r="K4530" s="280" t="s">
        <v>4108</v>
      </c>
      <c r="L4530" s="281"/>
      <c r="O4530" s="40"/>
      <c r="P4530" s="40"/>
      <c r="Q4530" s="40"/>
      <c r="R4530" s="40"/>
      <c r="S4530" s="40"/>
      <c r="T4530" s="40"/>
      <c r="U4530" s="40"/>
      <c r="V4530" s="40"/>
      <c r="W4530" s="40"/>
      <c r="X4530" s="40"/>
      <c r="Y4530" s="40"/>
    </row>
    <row r="4531" spans="1:25" ht="15" customHeight="1" x14ac:dyDescent="0.2">
      <c r="A4531" s="40"/>
      <c r="B4531" s="274" t="s">
        <v>347</v>
      </c>
      <c r="C4531" s="296" t="s">
        <v>4172</v>
      </c>
      <c r="D4531" s="274" t="s">
        <v>143</v>
      </c>
      <c r="E4531" s="274" t="s">
        <v>2644</v>
      </c>
      <c r="F4531" s="404" t="s">
        <v>348</v>
      </c>
      <c r="G4531" s="404"/>
      <c r="H4531" s="295" t="s">
        <v>242</v>
      </c>
      <c r="I4531" s="298">
        <v>1.02</v>
      </c>
      <c r="J4531" s="297" t="s">
        <v>4173</v>
      </c>
      <c r="K4531" s="280" t="s">
        <v>4174</v>
      </c>
      <c r="L4531" s="281"/>
      <c r="O4531" s="40"/>
      <c r="P4531" s="40"/>
      <c r="Q4531" s="40"/>
      <c r="R4531" s="40"/>
      <c r="S4531" s="40"/>
      <c r="T4531" s="40"/>
      <c r="U4531" s="40"/>
      <c r="V4531" s="40"/>
      <c r="W4531" s="40"/>
      <c r="X4531" s="40"/>
      <c r="Y4531" s="40"/>
    </row>
    <row r="4532" spans="1:25" ht="15" customHeight="1" x14ac:dyDescent="0.2">
      <c r="A4532" s="40"/>
      <c r="B4532" s="274" t="s">
        <v>347</v>
      </c>
      <c r="C4532" s="296" t="s">
        <v>3631</v>
      </c>
      <c r="D4532" s="274" t="s">
        <v>143</v>
      </c>
      <c r="E4532" s="274" t="s">
        <v>2435</v>
      </c>
      <c r="F4532" s="404" t="s">
        <v>348</v>
      </c>
      <c r="G4532" s="404"/>
      <c r="H4532" s="295" t="s">
        <v>165</v>
      </c>
      <c r="I4532" s="298">
        <v>2.1999999999999999E-5</v>
      </c>
      <c r="J4532" s="297" t="s">
        <v>2122</v>
      </c>
      <c r="K4532" s="280" t="s">
        <v>2117</v>
      </c>
      <c r="L4532" s="281"/>
      <c r="O4532" s="40"/>
      <c r="P4532" s="40"/>
      <c r="Q4532" s="40"/>
      <c r="R4532" s="40"/>
      <c r="S4532" s="40"/>
      <c r="T4532" s="40"/>
      <c r="U4532" s="40"/>
      <c r="V4532" s="40"/>
      <c r="W4532" s="40"/>
      <c r="X4532" s="40"/>
      <c r="Y4532" s="40"/>
    </row>
    <row r="4533" spans="1:25" ht="15" customHeight="1" x14ac:dyDescent="0.2">
      <c r="A4533" s="40"/>
      <c r="B4533" s="274" t="s">
        <v>347</v>
      </c>
      <c r="C4533" s="296" t="s">
        <v>3634</v>
      </c>
      <c r="D4533" s="274" t="s">
        <v>143</v>
      </c>
      <c r="E4533" s="274" t="s">
        <v>1168</v>
      </c>
      <c r="F4533" s="404" t="s">
        <v>348</v>
      </c>
      <c r="G4533" s="404"/>
      <c r="H4533" s="295" t="s">
        <v>165</v>
      </c>
      <c r="I4533" s="298">
        <v>9.8999999999999999E-4</v>
      </c>
      <c r="J4533" s="297" t="s">
        <v>2138</v>
      </c>
      <c r="K4533" s="280" t="s">
        <v>2117</v>
      </c>
      <c r="L4533" s="281"/>
      <c r="O4533" s="40"/>
      <c r="P4533" s="40"/>
      <c r="Q4533" s="40"/>
      <c r="R4533" s="40"/>
      <c r="S4533" s="40"/>
      <c r="T4533" s="40"/>
      <c r="U4533" s="40"/>
      <c r="V4533" s="40"/>
      <c r="W4533" s="40"/>
      <c r="X4533" s="40"/>
      <c r="Y4533" s="40"/>
    </row>
    <row r="4534" spans="1:25" ht="15" customHeight="1" x14ac:dyDescent="0.2">
      <c r="A4534" s="40"/>
      <c r="B4534" s="274" t="s">
        <v>347</v>
      </c>
      <c r="C4534" s="296" t="s">
        <v>3594</v>
      </c>
      <c r="D4534" s="274" t="s">
        <v>143</v>
      </c>
      <c r="E4534" s="274" t="s">
        <v>1171</v>
      </c>
      <c r="F4534" s="404" t="s">
        <v>348</v>
      </c>
      <c r="G4534" s="404"/>
      <c r="H4534" s="295" t="s">
        <v>165</v>
      </c>
      <c r="I4534" s="298">
        <v>2.1999999999999999E-5</v>
      </c>
      <c r="J4534" s="297" t="s">
        <v>2139</v>
      </c>
      <c r="K4534" s="280" t="s">
        <v>2117</v>
      </c>
      <c r="L4534" s="281"/>
      <c r="O4534" s="40"/>
      <c r="P4534" s="40"/>
      <c r="Q4534" s="40"/>
      <c r="R4534" s="40"/>
      <c r="S4534" s="40"/>
      <c r="T4534" s="40"/>
      <c r="U4534" s="40"/>
      <c r="V4534" s="40"/>
      <c r="W4534" s="40"/>
      <c r="X4534" s="40"/>
      <c r="Y4534" s="40"/>
    </row>
    <row r="4535" spans="1:25" ht="15" customHeight="1" x14ac:dyDescent="0.2">
      <c r="A4535" s="40"/>
      <c r="B4535" s="275"/>
      <c r="C4535" s="275"/>
      <c r="D4535" s="275"/>
      <c r="E4535" s="275"/>
      <c r="F4535" s="275" t="s">
        <v>331</v>
      </c>
      <c r="G4535" s="302">
        <v>3.6</v>
      </c>
      <c r="H4535" s="275" t="s">
        <v>332</v>
      </c>
      <c r="I4535" s="302">
        <v>0</v>
      </c>
      <c r="J4535" s="275" t="s">
        <v>333</v>
      </c>
      <c r="K4535" s="302">
        <v>3.6</v>
      </c>
      <c r="L4535" s="281"/>
      <c r="O4535" s="40"/>
      <c r="P4535" s="40"/>
      <c r="Q4535" s="40"/>
      <c r="R4535" s="40"/>
      <c r="S4535" s="40"/>
      <c r="T4535" s="40"/>
      <c r="U4535" s="40"/>
      <c r="V4535" s="40"/>
      <c r="W4535" s="40"/>
      <c r="X4535" s="40"/>
      <c r="Y4535" s="40"/>
    </row>
    <row r="4536" spans="1:25" ht="15" customHeight="1" thickBot="1" x14ac:dyDescent="0.25">
      <c r="A4536" s="40"/>
      <c r="B4536" s="275"/>
      <c r="C4536" s="275"/>
      <c r="D4536" s="275"/>
      <c r="E4536" s="275"/>
      <c r="F4536" s="275" t="s">
        <v>334</v>
      </c>
      <c r="G4536" s="302">
        <v>3.15</v>
      </c>
      <c r="H4536" s="275"/>
      <c r="I4536" s="409" t="s">
        <v>335</v>
      </c>
      <c r="J4536" s="409"/>
      <c r="K4536" s="302">
        <v>18.329999999999998</v>
      </c>
      <c r="L4536" s="281"/>
      <c r="O4536" s="40"/>
      <c r="P4536" s="40"/>
      <c r="Q4536" s="40"/>
      <c r="R4536" s="40"/>
      <c r="S4536" s="40"/>
      <c r="T4536" s="40"/>
      <c r="U4536" s="40"/>
      <c r="V4536" s="40"/>
      <c r="W4536" s="40"/>
      <c r="X4536" s="40"/>
      <c r="Y4536" s="40"/>
    </row>
    <row r="4537" spans="1:25" ht="15" customHeight="1" thickTop="1" x14ac:dyDescent="0.2">
      <c r="A4537" s="40"/>
      <c r="B4537" s="289"/>
      <c r="C4537" s="289"/>
      <c r="D4537" s="289"/>
      <c r="E4537" s="289"/>
      <c r="F4537" s="289"/>
      <c r="G4537" s="289"/>
      <c r="H4537" s="289"/>
      <c r="I4537" s="289"/>
      <c r="J4537" s="289"/>
      <c r="K4537" s="289"/>
      <c r="L4537" s="289"/>
      <c r="O4537" s="40"/>
      <c r="P4537" s="40"/>
      <c r="Q4537" s="40"/>
      <c r="R4537" s="40"/>
      <c r="S4537" s="40"/>
      <c r="T4537" s="40"/>
      <c r="U4537" s="40"/>
      <c r="V4537" s="40"/>
      <c r="W4537" s="40"/>
      <c r="X4537" s="40"/>
      <c r="Y4537" s="40"/>
    </row>
    <row r="4538" spans="1:25" ht="15" customHeight="1" x14ac:dyDescent="0.2">
      <c r="A4538" s="40"/>
      <c r="B4538" s="276" t="s">
        <v>1508</v>
      </c>
      <c r="C4538" s="277" t="s">
        <v>28</v>
      </c>
      <c r="D4538" s="276" t="s">
        <v>29</v>
      </c>
      <c r="E4538" s="276" t="s">
        <v>30</v>
      </c>
      <c r="F4538" s="405" t="s">
        <v>318</v>
      </c>
      <c r="G4538" s="405"/>
      <c r="H4538" s="284" t="s">
        <v>31</v>
      </c>
      <c r="I4538" s="277" t="s">
        <v>32</v>
      </c>
      <c r="J4538" s="277" t="s">
        <v>2407</v>
      </c>
      <c r="K4538" s="277" t="s">
        <v>33</v>
      </c>
      <c r="L4538" s="277" t="s">
        <v>35</v>
      </c>
      <c r="O4538" s="40"/>
      <c r="P4538" s="40"/>
      <c r="Q4538" s="40"/>
      <c r="R4538" s="40"/>
      <c r="S4538" s="40"/>
      <c r="T4538" s="40"/>
      <c r="U4538" s="40"/>
      <c r="V4538" s="40"/>
      <c r="W4538" s="40"/>
      <c r="X4538" s="40"/>
      <c r="Y4538" s="40"/>
    </row>
    <row r="4539" spans="1:25" ht="15" customHeight="1" x14ac:dyDescent="0.2">
      <c r="A4539" s="40"/>
      <c r="B4539" s="273" t="s">
        <v>319</v>
      </c>
      <c r="C4539" s="286" t="s">
        <v>2374</v>
      </c>
      <c r="D4539" s="273" t="s">
        <v>51</v>
      </c>
      <c r="E4539" s="273" t="s">
        <v>2375</v>
      </c>
      <c r="F4539" s="403" t="s">
        <v>2645</v>
      </c>
      <c r="G4539" s="403"/>
      <c r="H4539" s="285" t="s">
        <v>44</v>
      </c>
      <c r="I4539" s="288">
        <v>1</v>
      </c>
      <c r="J4539" s="287"/>
      <c r="K4539" s="287">
        <v>397.12</v>
      </c>
      <c r="L4539" s="287">
        <v>397.12</v>
      </c>
      <c r="O4539" s="40"/>
      <c r="P4539" s="40"/>
      <c r="Q4539" s="40"/>
      <c r="R4539" s="40"/>
      <c r="S4539" s="40"/>
      <c r="T4539" s="40"/>
      <c r="U4539" s="40"/>
      <c r="V4539" s="40"/>
      <c r="W4539" s="40"/>
      <c r="X4539" s="40"/>
      <c r="Y4539" s="40"/>
    </row>
    <row r="4540" spans="1:25" ht="15" customHeight="1" x14ac:dyDescent="0.2">
      <c r="A4540" s="40"/>
      <c r="B4540" s="274" t="s">
        <v>347</v>
      </c>
      <c r="C4540" s="296" t="s">
        <v>836</v>
      </c>
      <c r="D4540" s="274" t="s">
        <v>51</v>
      </c>
      <c r="E4540" s="274" t="s">
        <v>2519</v>
      </c>
      <c r="F4540" s="404" t="s">
        <v>348</v>
      </c>
      <c r="G4540" s="404"/>
      <c r="H4540" s="295" t="s">
        <v>55</v>
      </c>
      <c r="I4540" s="298">
        <v>3.16</v>
      </c>
      <c r="J4540" s="298">
        <v>0</v>
      </c>
      <c r="K4540" s="297">
        <v>24.16</v>
      </c>
      <c r="L4540" s="297">
        <v>76.34</v>
      </c>
      <c r="O4540" s="40"/>
      <c r="P4540" s="40"/>
      <c r="Q4540" s="40"/>
      <c r="R4540" s="40"/>
      <c r="S4540" s="40"/>
      <c r="T4540" s="40"/>
      <c r="U4540" s="40"/>
      <c r="V4540" s="40"/>
      <c r="W4540" s="40"/>
      <c r="X4540" s="40"/>
      <c r="Y4540" s="40"/>
    </row>
    <row r="4541" spans="1:25" ht="15" customHeight="1" x14ac:dyDescent="0.2">
      <c r="A4541" s="40"/>
      <c r="B4541" s="274" t="s">
        <v>347</v>
      </c>
      <c r="C4541" s="296" t="s">
        <v>2646</v>
      </c>
      <c r="D4541" s="274" t="s">
        <v>51</v>
      </c>
      <c r="E4541" s="274" t="s">
        <v>4176</v>
      </c>
      <c r="F4541" s="404" t="s">
        <v>348</v>
      </c>
      <c r="G4541" s="404"/>
      <c r="H4541" s="295" t="s">
        <v>41</v>
      </c>
      <c r="I4541" s="298">
        <v>1.46</v>
      </c>
      <c r="J4541" s="298">
        <v>0</v>
      </c>
      <c r="K4541" s="297">
        <v>183.9</v>
      </c>
      <c r="L4541" s="297">
        <v>268.49</v>
      </c>
      <c r="O4541" s="40"/>
      <c r="P4541" s="40"/>
      <c r="Q4541" s="40"/>
      <c r="R4541" s="40"/>
      <c r="S4541" s="40"/>
      <c r="T4541" s="40"/>
      <c r="U4541" s="40"/>
      <c r="V4541" s="40"/>
      <c r="W4541" s="40"/>
      <c r="X4541" s="40"/>
      <c r="Y4541" s="40"/>
    </row>
    <row r="4542" spans="1:25" ht="15" customHeight="1" x14ac:dyDescent="0.2">
      <c r="A4542" s="40"/>
      <c r="B4542" s="274" t="s">
        <v>347</v>
      </c>
      <c r="C4542" s="296" t="s">
        <v>1968</v>
      </c>
      <c r="D4542" s="274" t="s">
        <v>51</v>
      </c>
      <c r="E4542" s="274" t="s">
        <v>1969</v>
      </c>
      <c r="F4542" s="404" t="s">
        <v>348</v>
      </c>
      <c r="G4542" s="404"/>
      <c r="H4542" s="295" t="s">
        <v>65</v>
      </c>
      <c r="I4542" s="298">
        <v>0.06</v>
      </c>
      <c r="J4542" s="298">
        <v>0</v>
      </c>
      <c r="K4542" s="297">
        <v>19.940000000000001</v>
      </c>
      <c r="L4542" s="297">
        <v>1.19</v>
      </c>
      <c r="O4542" s="40"/>
      <c r="P4542" s="40"/>
      <c r="Q4542" s="40"/>
      <c r="R4542" s="40"/>
      <c r="S4542" s="40"/>
      <c r="T4542" s="40"/>
      <c r="U4542" s="40"/>
      <c r="V4542" s="40"/>
      <c r="W4542" s="40"/>
      <c r="X4542" s="40"/>
      <c r="Y4542" s="40"/>
    </row>
    <row r="4543" spans="1:25" ht="15" customHeight="1" x14ac:dyDescent="0.2">
      <c r="A4543" s="40"/>
      <c r="B4543" s="274" t="s">
        <v>347</v>
      </c>
      <c r="C4543" s="296" t="s">
        <v>2520</v>
      </c>
      <c r="D4543" s="274" t="s">
        <v>51</v>
      </c>
      <c r="E4543" s="274" t="s">
        <v>2521</v>
      </c>
      <c r="F4543" s="404" t="s">
        <v>586</v>
      </c>
      <c r="G4543" s="404"/>
      <c r="H4543" s="295" t="s">
        <v>325</v>
      </c>
      <c r="I4543" s="298">
        <v>1.5269999999999999</v>
      </c>
      <c r="J4543" s="298">
        <v>0</v>
      </c>
      <c r="K4543" s="297">
        <v>19.468454999999999</v>
      </c>
      <c r="L4543" s="297">
        <v>29.72</v>
      </c>
      <c r="O4543" s="40"/>
      <c r="P4543" s="40"/>
      <c r="Q4543" s="40"/>
      <c r="R4543" s="40"/>
      <c r="S4543" s="40"/>
      <c r="T4543" s="40"/>
      <c r="U4543" s="40"/>
      <c r="V4543" s="40"/>
      <c r="W4543" s="40"/>
      <c r="X4543" s="40"/>
      <c r="Y4543" s="40"/>
    </row>
    <row r="4544" spans="1:25" ht="15" customHeight="1" x14ac:dyDescent="0.2">
      <c r="A4544" s="40"/>
      <c r="B4544" s="274" t="s">
        <v>347</v>
      </c>
      <c r="C4544" s="296" t="s">
        <v>2446</v>
      </c>
      <c r="D4544" s="274" t="s">
        <v>51</v>
      </c>
      <c r="E4544" s="274" t="s">
        <v>1664</v>
      </c>
      <c r="F4544" s="404" t="s">
        <v>586</v>
      </c>
      <c r="G4544" s="404"/>
      <c r="H4544" s="295" t="s">
        <v>325</v>
      </c>
      <c r="I4544" s="298">
        <v>1.29</v>
      </c>
      <c r="J4544" s="298">
        <v>0</v>
      </c>
      <c r="K4544" s="297">
        <v>16.574783</v>
      </c>
      <c r="L4544" s="297">
        <v>21.38</v>
      </c>
      <c r="O4544" s="40"/>
      <c r="P4544" s="40"/>
      <c r="Q4544" s="40"/>
      <c r="R4544" s="40"/>
      <c r="S4544" s="40"/>
      <c r="T4544" s="40"/>
      <c r="U4544" s="40"/>
      <c r="V4544" s="40"/>
      <c r="W4544" s="40"/>
      <c r="X4544" s="40"/>
      <c r="Y4544" s="40"/>
    </row>
    <row r="4545" spans="1:25" ht="15" customHeight="1" x14ac:dyDescent="0.2">
      <c r="A4545" s="40"/>
      <c r="B4545" s="275"/>
      <c r="C4545" s="275"/>
      <c r="D4545" s="275"/>
      <c r="E4545" s="275"/>
      <c r="F4545" s="275"/>
      <c r="G4545" s="275" t="s">
        <v>331</v>
      </c>
      <c r="H4545" s="302">
        <v>51.1</v>
      </c>
      <c r="I4545" s="275" t="s">
        <v>332</v>
      </c>
      <c r="J4545" s="302">
        <v>0</v>
      </c>
      <c r="K4545" s="275" t="s">
        <v>333</v>
      </c>
      <c r="L4545" s="302">
        <v>51.1</v>
      </c>
      <c r="O4545" s="40"/>
      <c r="P4545" s="40"/>
      <c r="Q4545" s="40"/>
      <c r="R4545" s="40"/>
      <c r="S4545" s="40"/>
      <c r="T4545" s="40"/>
      <c r="U4545" s="40"/>
      <c r="V4545" s="40"/>
      <c r="W4545" s="40"/>
      <c r="X4545" s="40"/>
      <c r="Y4545" s="40"/>
    </row>
    <row r="4546" spans="1:25" ht="15" customHeight="1" thickBot="1" x14ac:dyDescent="0.25">
      <c r="A4546" s="40"/>
      <c r="B4546" s="275"/>
      <c r="C4546" s="275"/>
      <c r="D4546" s="275"/>
      <c r="E4546" s="275"/>
      <c r="F4546" s="275"/>
      <c r="G4546" s="275" t="s">
        <v>334</v>
      </c>
      <c r="H4546" s="302">
        <v>82.64</v>
      </c>
      <c r="I4546" s="409"/>
      <c r="J4546" s="409" t="s">
        <v>335</v>
      </c>
      <c r="K4546" s="275"/>
      <c r="L4546" s="302">
        <v>479.76</v>
      </c>
      <c r="O4546" s="40"/>
      <c r="P4546" s="40"/>
      <c r="Q4546" s="40"/>
      <c r="R4546" s="40"/>
      <c r="S4546" s="40"/>
      <c r="T4546" s="40"/>
      <c r="U4546" s="40"/>
      <c r="V4546" s="40"/>
      <c r="W4546" s="40"/>
      <c r="X4546" s="40"/>
      <c r="Y4546" s="40"/>
    </row>
    <row r="4547" spans="1:25" ht="15" customHeight="1" thickTop="1" x14ac:dyDescent="0.2">
      <c r="A4547" s="40"/>
      <c r="B4547" s="289"/>
      <c r="C4547" s="289"/>
      <c r="D4547" s="289"/>
      <c r="E4547" s="289"/>
      <c r="F4547" s="289"/>
      <c r="G4547" s="289"/>
      <c r="H4547" s="289"/>
      <c r="I4547" s="289"/>
      <c r="J4547" s="289"/>
      <c r="K4547" s="289"/>
      <c r="L4547" s="289"/>
      <c r="O4547" s="40"/>
      <c r="P4547" s="40"/>
      <c r="Q4547" s="40"/>
      <c r="R4547" s="40"/>
      <c r="S4547" s="40"/>
      <c r="T4547" s="40"/>
      <c r="U4547" s="40"/>
      <c r="V4547" s="40"/>
      <c r="W4547" s="40"/>
      <c r="X4547" s="40"/>
      <c r="Y4547" s="40"/>
    </row>
    <row r="4548" spans="1:25" ht="15" customHeight="1" x14ac:dyDescent="0.2">
      <c r="A4548" s="40"/>
      <c r="B4548" s="276" t="s">
        <v>1509</v>
      </c>
      <c r="C4548" s="277" t="s">
        <v>28</v>
      </c>
      <c r="D4548" s="276" t="s">
        <v>29</v>
      </c>
      <c r="E4548" s="276" t="s">
        <v>30</v>
      </c>
      <c r="F4548" s="405" t="s">
        <v>318</v>
      </c>
      <c r="G4548" s="405"/>
      <c r="H4548" s="284" t="s">
        <v>31</v>
      </c>
      <c r="I4548" s="277" t="s">
        <v>32</v>
      </c>
      <c r="J4548" s="277" t="s">
        <v>2407</v>
      </c>
      <c r="K4548" s="277" t="s">
        <v>33</v>
      </c>
      <c r="L4548" s="277" t="s">
        <v>35</v>
      </c>
      <c r="O4548" s="40"/>
      <c r="P4548" s="40"/>
      <c r="Q4548" s="40"/>
      <c r="R4548" s="40"/>
      <c r="S4548" s="40"/>
      <c r="T4548" s="40"/>
      <c r="U4548" s="40"/>
      <c r="V4548" s="40"/>
      <c r="W4548" s="40"/>
      <c r="X4548" s="40"/>
      <c r="Y4548" s="40"/>
    </row>
    <row r="4549" spans="1:25" ht="15" customHeight="1" x14ac:dyDescent="0.2">
      <c r="A4549" s="40"/>
      <c r="B4549" s="273" t="s">
        <v>319</v>
      </c>
      <c r="C4549" s="286" t="s">
        <v>2061</v>
      </c>
      <c r="D4549" s="273" t="s">
        <v>1464</v>
      </c>
      <c r="E4549" s="273" t="s">
        <v>4177</v>
      </c>
      <c r="F4549" s="403">
        <v>15</v>
      </c>
      <c r="G4549" s="403"/>
      <c r="H4549" s="285" t="s">
        <v>65</v>
      </c>
      <c r="I4549" s="288">
        <v>1</v>
      </c>
      <c r="J4549" s="287"/>
      <c r="K4549" s="287">
        <v>67.27</v>
      </c>
      <c r="L4549" s="287">
        <v>67.27</v>
      </c>
      <c r="O4549" s="40"/>
      <c r="P4549" s="40"/>
      <c r="Q4549" s="40"/>
      <c r="R4549" s="40"/>
      <c r="S4549" s="40"/>
      <c r="T4549" s="40"/>
      <c r="U4549" s="40"/>
      <c r="V4549" s="40"/>
      <c r="W4549" s="40"/>
      <c r="X4549" s="40"/>
      <c r="Y4549" s="40"/>
    </row>
    <row r="4550" spans="1:25" ht="15" customHeight="1" x14ac:dyDescent="0.2">
      <c r="A4550" s="40"/>
      <c r="B4550" s="274" t="s">
        <v>347</v>
      </c>
      <c r="C4550" s="296" t="s">
        <v>2083</v>
      </c>
      <c r="D4550" s="274" t="s">
        <v>1464</v>
      </c>
      <c r="E4550" s="274" t="s">
        <v>2651</v>
      </c>
      <c r="F4550" s="404" t="s">
        <v>586</v>
      </c>
      <c r="G4550" s="404"/>
      <c r="H4550" s="295" t="s">
        <v>325</v>
      </c>
      <c r="I4550" s="298">
        <v>0.5</v>
      </c>
      <c r="J4550" s="298">
        <v>3</v>
      </c>
      <c r="K4550" s="297">
        <v>20.190000000000001</v>
      </c>
      <c r="L4550" s="297">
        <v>10.39</v>
      </c>
      <c r="O4550" s="40"/>
      <c r="P4550" s="40"/>
      <c r="Q4550" s="40"/>
      <c r="R4550" s="40"/>
      <c r="S4550" s="40"/>
      <c r="T4550" s="40"/>
      <c r="U4550" s="40"/>
      <c r="V4550" s="40"/>
      <c r="W4550" s="40"/>
      <c r="X4550" s="40"/>
      <c r="Y4550" s="40"/>
    </row>
    <row r="4551" spans="1:25" ht="15" customHeight="1" x14ac:dyDescent="0.2">
      <c r="A4551" s="40"/>
      <c r="B4551" s="274" t="s">
        <v>347</v>
      </c>
      <c r="C4551" s="296" t="s">
        <v>2078</v>
      </c>
      <c r="D4551" s="274" t="s">
        <v>1464</v>
      </c>
      <c r="E4551" s="274" t="s">
        <v>2650</v>
      </c>
      <c r="F4551" s="404" t="s">
        <v>348</v>
      </c>
      <c r="G4551" s="404"/>
      <c r="H4551" s="295" t="s">
        <v>65</v>
      </c>
      <c r="I4551" s="298">
        <v>2.5000000000000001E-2</v>
      </c>
      <c r="J4551" s="298">
        <v>3</v>
      </c>
      <c r="K4551" s="297">
        <v>8.23</v>
      </c>
      <c r="L4551" s="297">
        <v>0.21</v>
      </c>
      <c r="O4551" s="40"/>
      <c r="P4551" s="40"/>
      <c r="Q4551" s="40"/>
      <c r="R4551" s="40"/>
      <c r="S4551" s="40"/>
      <c r="T4551" s="40"/>
      <c r="U4551" s="40"/>
      <c r="V4551" s="40"/>
      <c r="W4551" s="40"/>
      <c r="X4551" s="40"/>
      <c r="Y4551" s="40"/>
    </row>
    <row r="4552" spans="1:25" ht="15" customHeight="1" x14ac:dyDescent="0.2">
      <c r="A4552" s="40"/>
      <c r="B4552" s="274" t="s">
        <v>347</v>
      </c>
      <c r="C4552" s="296" t="s">
        <v>2084</v>
      </c>
      <c r="D4552" s="274" t="s">
        <v>1464</v>
      </c>
      <c r="E4552" s="274" t="s">
        <v>2648</v>
      </c>
      <c r="F4552" s="404" t="s">
        <v>348</v>
      </c>
      <c r="G4552" s="404"/>
      <c r="H4552" s="295" t="s">
        <v>65</v>
      </c>
      <c r="I4552" s="298">
        <v>1</v>
      </c>
      <c r="J4552" s="298">
        <v>3</v>
      </c>
      <c r="K4552" s="297">
        <v>13.4</v>
      </c>
      <c r="L4552" s="297">
        <v>13.8</v>
      </c>
      <c r="O4552" s="40"/>
      <c r="P4552" s="40"/>
      <c r="Q4552" s="40"/>
      <c r="R4552" s="40"/>
      <c r="S4552" s="40"/>
      <c r="T4552" s="40"/>
      <c r="U4552" s="40"/>
      <c r="V4552" s="40"/>
      <c r="W4552" s="40"/>
      <c r="X4552" s="40"/>
      <c r="Y4552" s="40"/>
    </row>
    <row r="4553" spans="1:25" ht="15" customHeight="1" x14ac:dyDescent="0.2">
      <c r="A4553" s="40"/>
      <c r="B4553" s="274" t="s">
        <v>347</v>
      </c>
      <c r="C4553" s="296" t="s">
        <v>2079</v>
      </c>
      <c r="D4553" s="274" t="s">
        <v>1464</v>
      </c>
      <c r="E4553" s="274" t="s">
        <v>2524</v>
      </c>
      <c r="F4553" s="404" t="s">
        <v>586</v>
      </c>
      <c r="G4553" s="404"/>
      <c r="H4553" s="295" t="s">
        <v>325</v>
      </c>
      <c r="I4553" s="298">
        <v>0.5</v>
      </c>
      <c r="J4553" s="298">
        <v>3</v>
      </c>
      <c r="K4553" s="297">
        <v>30.07</v>
      </c>
      <c r="L4553" s="297">
        <v>15.48</v>
      </c>
      <c r="O4553" s="40"/>
      <c r="P4553" s="40"/>
      <c r="Q4553" s="40"/>
      <c r="R4553" s="40"/>
      <c r="S4553" s="40"/>
      <c r="T4553" s="40"/>
      <c r="U4553" s="40"/>
      <c r="V4553" s="40"/>
      <c r="W4553" s="40"/>
      <c r="X4553" s="40"/>
      <c r="Y4553" s="40"/>
    </row>
    <row r="4554" spans="1:25" ht="15" customHeight="1" x14ac:dyDescent="0.2">
      <c r="A4554" s="40"/>
      <c r="B4554" s="274" t="s">
        <v>347</v>
      </c>
      <c r="C4554" s="296" t="s">
        <v>2077</v>
      </c>
      <c r="D4554" s="274" t="s">
        <v>1464</v>
      </c>
      <c r="E4554" s="274" t="s">
        <v>2652</v>
      </c>
      <c r="F4554" s="404" t="s">
        <v>348</v>
      </c>
      <c r="G4554" s="404"/>
      <c r="H4554" s="295" t="s">
        <v>44</v>
      </c>
      <c r="I4554" s="298">
        <v>3.5000000000000001E-3</v>
      </c>
      <c r="J4554" s="298">
        <v>3</v>
      </c>
      <c r="K4554" s="297">
        <v>98.68</v>
      </c>
      <c r="L4554" s="297">
        <v>0.35</v>
      </c>
      <c r="O4554" s="40"/>
      <c r="P4554" s="40"/>
      <c r="Q4554" s="40"/>
      <c r="R4554" s="40"/>
      <c r="S4554" s="40"/>
      <c r="T4554" s="40"/>
      <c r="U4554" s="40"/>
      <c r="V4554" s="40"/>
      <c r="W4554" s="40"/>
      <c r="X4554" s="40"/>
      <c r="Y4554" s="40"/>
    </row>
    <row r="4555" spans="1:25" ht="15" customHeight="1" x14ac:dyDescent="0.2">
      <c r="A4555" s="40"/>
      <c r="B4555" s="274" t="s">
        <v>347</v>
      </c>
      <c r="C4555" s="296" t="s">
        <v>2080</v>
      </c>
      <c r="D4555" s="274" t="s">
        <v>1464</v>
      </c>
      <c r="E4555" s="274" t="s">
        <v>2653</v>
      </c>
      <c r="F4555" s="404" t="s">
        <v>348</v>
      </c>
      <c r="G4555" s="404"/>
      <c r="H4555" s="295" t="s">
        <v>44</v>
      </c>
      <c r="I4555" s="298">
        <v>0.06</v>
      </c>
      <c r="J4555" s="298">
        <v>3</v>
      </c>
      <c r="K4555" s="297">
        <v>315.20999999999998</v>
      </c>
      <c r="L4555" s="297">
        <v>19.47</v>
      </c>
      <c r="O4555" s="40"/>
      <c r="P4555" s="40"/>
      <c r="Q4555" s="40"/>
      <c r="R4555" s="40"/>
      <c r="S4555" s="40"/>
      <c r="T4555" s="40"/>
      <c r="U4555" s="40"/>
      <c r="V4555" s="40"/>
      <c r="W4555" s="40"/>
      <c r="X4555" s="40"/>
      <c r="Y4555" s="40"/>
    </row>
    <row r="4556" spans="1:25" ht="15" customHeight="1" x14ac:dyDescent="0.2">
      <c r="A4556" s="40"/>
      <c r="B4556" s="274" t="s">
        <v>347</v>
      </c>
      <c r="C4556" s="296" t="s">
        <v>2082</v>
      </c>
      <c r="D4556" s="274" t="s">
        <v>1464</v>
      </c>
      <c r="E4556" s="274" t="s">
        <v>2647</v>
      </c>
      <c r="F4556" s="404" t="s">
        <v>586</v>
      </c>
      <c r="G4556" s="404"/>
      <c r="H4556" s="295" t="s">
        <v>325</v>
      </c>
      <c r="I4556" s="298">
        <v>0.1</v>
      </c>
      <c r="J4556" s="298">
        <v>3</v>
      </c>
      <c r="K4556" s="297">
        <v>27.92</v>
      </c>
      <c r="L4556" s="297">
        <v>2.87</v>
      </c>
      <c r="O4556" s="40"/>
      <c r="P4556" s="40"/>
      <c r="Q4556" s="40"/>
      <c r="R4556" s="40"/>
      <c r="S4556" s="40"/>
      <c r="T4556" s="40"/>
      <c r="U4556" s="40"/>
      <c r="V4556" s="40"/>
      <c r="W4556" s="40"/>
      <c r="X4556" s="40"/>
      <c r="Y4556" s="40"/>
    </row>
    <row r="4557" spans="1:25" ht="15" customHeight="1" x14ac:dyDescent="0.2">
      <c r="A4557" s="40"/>
      <c r="B4557" s="274" t="s">
        <v>347</v>
      </c>
      <c r="C4557" s="296" t="s">
        <v>2081</v>
      </c>
      <c r="D4557" s="274" t="s">
        <v>1464</v>
      </c>
      <c r="E4557" s="274" t="s">
        <v>2649</v>
      </c>
      <c r="F4557" s="404" t="s">
        <v>348</v>
      </c>
      <c r="G4557" s="404"/>
      <c r="H4557" s="295" t="s">
        <v>44</v>
      </c>
      <c r="I4557" s="298">
        <v>0.04</v>
      </c>
      <c r="J4557" s="298">
        <v>3</v>
      </c>
      <c r="K4557" s="297">
        <v>114.21</v>
      </c>
      <c r="L4557" s="297">
        <v>4.7</v>
      </c>
      <c r="O4557" s="40"/>
      <c r="P4557" s="40"/>
      <c r="Q4557" s="40"/>
      <c r="R4557" s="40"/>
      <c r="S4557" s="40"/>
      <c r="T4557" s="40"/>
      <c r="U4557" s="40"/>
      <c r="V4557" s="40"/>
      <c r="W4557" s="40"/>
      <c r="X4557" s="40"/>
      <c r="Y4557" s="40"/>
    </row>
    <row r="4558" spans="1:25" ht="15" customHeight="1" x14ac:dyDescent="0.2">
      <c r="A4558" s="40"/>
      <c r="B4558" s="275"/>
      <c r="C4558" s="275"/>
      <c r="D4558" s="275"/>
      <c r="E4558" s="275"/>
      <c r="F4558" s="275"/>
      <c r="G4558" s="275" t="s">
        <v>331</v>
      </c>
      <c r="H4558" s="302">
        <v>28.74</v>
      </c>
      <c r="I4558" s="275" t="s">
        <v>332</v>
      </c>
      <c r="J4558" s="302">
        <v>0</v>
      </c>
      <c r="K4558" s="275" t="s">
        <v>333</v>
      </c>
      <c r="L4558" s="302">
        <v>28.74</v>
      </c>
      <c r="O4558" s="40"/>
      <c r="P4558" s="40"/>
      <c r="Q4558" s="40"/>
      <c r="R4558" s="40"/>
      <c r="S4558" s="40"/>
      <c r="T4558" s="40"/>
      <c r="U4558" s="40"/>
      <c r="V4558" s="40"/>
      <c r="W4558" s="40"/>
      <c r="X4558" s="40"/>
      <c r="Y4558" s="40"/>
    </row>
    <row r="4559" spans="1:25" ht="15" customHeight="1" thickBot="1" x14ac:dyDescent="0.25">
      <c r="A4559" s="40"/>
      <c r="B4559" s="275"/>
      <c r="C4559" s="275"/>
      <c r="D4559" s="275"/>
      <c r="E4559" s="275"/>
      <c r="F4559" s="275"/>
      <c r="G4559" s="275" t="s">
        <v>334</v>
      </c>
      <c r="H4559" s="302">
        <v>13.99</v>
      </c>
      <c r="I4559" s="409"/>
      <c r="J4559" s="409" t="s">
        <v>335</v>
      </c>
      <c r="K4559" s="275"/>
      <c r="L4559" s="302">
        <v>81.260000000000005</v>
      </c>
      <c r="O4559" s="40"/>
      <c r="P4559" s="40"/>
      <c r="Q4559" s="40"/>
      <c r="R4559" s="40"/>
      <c r="S4559" s="40"/>
      <c r="T4559" s="40"/>
      <c r="U4559" s="40"/>
      <c r="V4559" s="40"/>
      <c r="W4559" s="40"/>
      <c r="X4559" s="40"/>
      <c r="Y4559" s="40"/>
    </row>
    <row r="4560" spans="1:25" ht="15" customHeight="1" thickTop="1" x14ac:dyDescent="0.2">
      <c r="A4560" s="40"/>
      <c r="B4560" s="289"/>
      <c r="C4560" s="289"/>
      <c r="D4560" s="289"/>
      <c r="E4560" s="289"/>
      <c r="F4560" s="289"/>
      <c r="G4560" s="289"/>
      <c r="H4560" s="289"/>
      <c r="I4560" s="289"/>
      <c r="J4560" s="289"/>
      <c r="K4560" s="289"/>
      <c r="L4560" s="289"/>
      <c r="O4560" s="40"/>
      <c r="P4560" s="40"/>
      <c r="Q4560" s="40"/>
      <c r="R4560" s="40"/>
      <c r="S4560" s="40"/>
      <c r="T4560" s="40"/>
      <c r="U4560" s="40"/>
      <c r="V4560" s="40"/>
      <c r="W4560" s="40"/>
      <c r="X4560" s="40"/>
      <c r="Y4560" s="40"/>
    </row>
    <row r="4561" spans="1:25" ht="15" customHeight="1" x14ac:dyDescent="0.2">
      <c r="A4561" s="40"/>
      <c r="B4561" s="276" t="s">
        <v>1510</v>
      </c>
      <c r="C4561" s="277" t="s">
        <v>28</v>
      </c>
      <c r="D4561" s="276" t="s">
        <v>29</v>
      </c>
      <c r="E4561" s="276" t="s">
        <v>30</v>
      </c>
      <c r="F4561" s="405" t="s">
        <v>318</v>
      </c>
      <c r="G4561" s="405"/>
      <c r="H4561" s="284" t="s">
        <v>31</v>
      </c>
      <c r="I4561" s="277" t="s">
        <v>32</v>
      </c>
      <c r="J4561" s="277" t="s">
        <v>2407</v>
      </c>
      <c r="K4561" s="277" t="s">
        <v>33</v>
      </c>
      <c r="L4561" s="277" t="s">
        <v>35</v>
      </c>
      <c r="O4561" s="40"/>
      <c r="P4561" s="40"/>
      <c r="Q4561" s="40"/>
      <c r="R4561" s="40"/>
      <c r="S4561" s="40"/>
      <c r="T4561" s="40"/>
      <c r="U4561" s="40"/>
      <c r="V4561" s="40"/>
      <c r="W4561" s="40"/>
      <c r="X4561" s="40"/>
      <c r="Y4561" s="40"/>
    </row>
    <row r="4562" spans="1:25" ht="15" customHeight="1" x14ac:dyDescent="0.2">
      <c r="A4562" s="40"/>
      <c r="B4562" s="273" t="s">
        <v>319</v>
      </c>
      <c r="C4562" s="286" t="s">
        <v>2062</v>
      </c>
      <c r="D4562" s="273" t="s">
        <v>51</v>
      </c>
      <c r="E4562" s="273" t="s">
        <v>4178</v>
      </c>
      <c r="F4562" s="403" t="s">
        <v>1783</v>
      </c>
      <c r="G4562" s="403"/>
      <c r="H4562" s="285" t="s">
        <v>55</v>
      </c>
      <c r="I4562" s="288">
        <v>1</v>
      </c>
      <c r="J4562" s="287"/>
      <c r="K4562" s="287">
        <v>39.08</v>
      </c>
      <c r="L4562" s="287">
        <v>39.08</v>
      </c>
      <c r="O4562" s="40"/>
      <c r="P4562" s="40"/>
      <c r="Q4562" s="40"/>
      <c r="R4562" s="40"/>
      <c r="S4562" s="40"/>
      <c r="T4562" s="40"/>
      <c r="U4562" s="40"/>
      <c r="V4562" s="40"/>
      <c r="W4562" s="40"/>
      <c r="X4562" s="40"/>
      <c r="Y4562" s="40"/>
    </row>
    <row r="4563" spans="1:25" ht="15" customHeight="1" x14ac:dyDescent="0.2">
      <c r="A4563" s="40"/>
      <c r="B4563" s="274" t="s">
        <v>347</v>
      </c>
      <c r="C4563" s="296" t="s">
        <v>2085</v>
      </c>
      <c r="D4563" s="274" t="s">
        <v>51</v>
      </c>
      <c r="E4563" s="274" t="s">
        <v>4183</v>
      </c>
      <c r="F4563" s="404" t="s">
        <v>348</v>
      </c>
      <c r="G4563" s="404"/>
      <c r="H4563" s="295" t="s">
        <v>55</v>
      </c>
      <c r="I4563" s="298">
        <v>1.05</v>
      </c>
      <c r="J4563" s="298">
        <v>0</v>
      </c>
      <c r="K4563" s="297">
        <v>23.33</v>
      </c>
      <c r="L4563" s="297">
        <v>24.49</v>
      </c>
      <c r="O4563" s="40"/>
      <c r="P4563" s="40"/>
      <c r="Q4563" s="40"/>
      <c r="R4563" s="40"/>
      <c r="S4563" s="40"/>
      <c r="T4563" s="40"/>
      <c r="U4563" s="40"/>
      <c r="V4563" s="40"/>
      <c r="W4563" s="40"/>
      <c r="X4563" s="40"/>
      <c r="Y4563" s="40"/>
    </row>
    <row r="4564" spans="1:25" ht="15" customHeight="1" x14ac:dyDescent="0.2">
      <c r="A4564" s="40"/>
      <c r="B4564" s="274" t="s">
        <v>347</v>
      </c>
      <c r="C4564" s="296" t="s">
        <v>4181</v>
      </c>
      <c r="D4564" s="274" t="s">
        <v>51</v>
      </c>
      <c r="E4564" s="274" t="s">
        <v>4182</v>
      </c>
      <c r="F4564" s="404" t="s">
        <v>586</v>
      </c>
      <c r="G4564" s="404"/>
      <c r="H4564" s="295" t="s">
        <v>325</v>
      </c>
      <c r="I4564" s="298">
        <v>0.40500000000000003</v>
      </c>
      <c r="J4564" s="298">
        <v>0</v>
      </c>
      <c r="K4564" s="297">
        <v>16.574783</v>
      </c>
      <c r="L4564" s="297">
        <v>6.71</v>
      </c>
      <c r="O4564" s="40"/>
      <c r="P4564" s="40"/>
      <c r="Q4564" s="40"/>
      <c r="R4564" s="40"/>
      <c r="S4564" s="40"/>
      <c r="T4564" s="40"/>
      <c r="U4564" s="40"/>
      <c r="V4564" s="40"/>
      <c r="W4564" s="40"/>
      <c r="X4564" s="40"/>
      <c r="Y4564" s="40"/>
    </row>
    <row r="4565" spans="1:25" ht="15" customHeight="1" x14ac:dyDescent="0.2">
      <c r="A4565" s="40"/>
      <c r="B4565" s="274" t="s">
        <v>347</v>
      </c>
      <c r="C4565" s="296" t="s">
        <v>4179</v>
      </c>
      <c r="D4565" s="274" t="s">
        <v>51</v>
      </c>
      <c r="E4565" s="274" t="s">
        <v>4180</v>
      </c>
      <c r="F4565" s="404" t="s">
        <v>586</v>
      </c>
      <c r="G4565" s="404"/>
      <c r="H4565" s="295" t="s">
        <v>325</v>
      </c>
      <c r="I4565" s="298">
        <v>0.40500000000000003</v>
      </c>
      <c r="J4565" s="298">
        <v>0</v>
      </c>
      <c r="K4565" s="297">
        <v>19.468454999999999</v>
      </c>
      <c r="L4565" s="297">
        <v>7.88</v>
      </c>
      <c r="O4565" s="40"/>
      <c r="P4565" s="40"/>
      <c r="Q4565" s="40"/>
      <c r="R4565" s="40"/>
      <c r="S4565" s="40"/>
      <c r="T4565" s="40"/>
      <c r="U4565" s="40"/>
      <c r="V4565" s="40"/>
      <c r="W4565" s="40"/>
      <c r="X4565" s="40"/>
      <c r="Y4565" s="40"/>
    </row>
    <row r="4566" spans="1:25" ht="15" customHeight="1" x14ac:dyDescent="0.2">
      <c r="A4566" s="40"/>
      <c r="B4566" s="275"/>
      <c r="C4566" s="275"/>
      <c r="D4566" s="275"/>
      <c r="E4566" s="275"/>
      <c r="F4566" s="275"/>
      <c r="G4566" s="275" t="s">
        <v>331</v>
      </c>
      <c r="H4566" s="302">
        <v>14.59</v>
      </c>
      <c r="I4566" s="275" t="s">
        <v>332</v>
      </c>
      <c r="J4566" s="302">
        <v>0</v>
      </c>
      <c r="K4566" s="275" t="s">
        <v>333</v>
      </c>
      <c r="L4566" s="302">
        <v>14.59</v>
      </c>
      <c r="O4566" s="40"/>
      <c r="P4566" s="40"/>
      <c r="Q4566" s="40"/>
      <c r="R4566" s="40"/>
      <c r="S4566" s="40"/>
      <c r="T4566" s="40"/>
      <c r="U4566" s="40"/>
      <c r="V4566" s="40"/>
      <c r="W4566" s="40"/>
      <c r="X4566" s="40"/>
      <c r="Y4566" s="40"/>
    </row>
    <row r="4567" spans="1:25" ht="15" customHeight="1" thickBot="1" x14ac:dyDescent="0.25">
      <c r="A4567" s="40"/>
      <c r="B4567" s="275"/>
      <c r="C4567" s="275"/>
      <c r="D4567" s="275"/>
      <c r="E4567" s="275"/>
      <c r="F4567" s="275"/>
      <c r="G4567" s="275" t="s">
        <v>334</v>
      </c>
      <c r="H4567" s="302">
        <v>8.1300000000000008</v>
      </c>
      <c r="I4567" s="409"/>
      <c r="J4567" s="409" t="s">
        <v>335</v>
      </c>
      <c r="K4567" s="275"/>
      <c r="L4567" s="302">
        <v>47.21</v>
      </c>
      <c r="O4567" s="40"/>
      <c r="P4567" s="40"/>
      <c r="Q4567" s="40"/>
      <c r="R4567" s="40"/>
      <c r="S4567" s="40"/>
      <c r="T4567" s="40"/>
      <c r="U4567" s="40"/>
      <c r="V4567" s="40"/>
      <c r="W4567" s="40"/>
      <c r="X4567" s="40"/>
      <c r="Y4567" s="40"/>
    </row>
    <row r="4568" spans="1:25" ht="15" customHeight="1" thickTop="1" x14ac:dyDescent="0.2">
      <c r="A4568" s="40"/>
      <c r="B4568" s="289"/>
      <c r="C4568" s="289"/>
      <c r="D4568" s="289"/>
      <c r="E4568" s="289"/>
      <c r="F4568" s="289"/>
      <c r="G4568" s="289"/>
      <c r="H4568" s="289"/>
      <c r="I4568" s="289"/>
      <c r="J4568" s="289"/>
      <c r="K4568" s="289"/>
      <c r="L4568" s="289"/>
      <c r="O4568" s="40"/>
      <c r="P4568" s="40"/>
      <c r="Q4568" s="40"/>
      <c r="R4568" s="40"/>
      <c r="S4568" s="40"/>
      <c r="T4568" s="40"/>
      <c r="U4568" s="40"/>
      <c r="V4568" s="40"/>
      <c r="W4568" s="40"/>
      <c r="X4568" s="40"/>
      <c r="Y4568" s="40"/>
    </row>
    <row r="4569" spans="1:25" ht="15" customHeight="1" x14ac:dyDescent="0.2">
      <c r="A4569" s="40"/>
      <c r="B4569" s="276" t="s">
        <v>1513</v>
      </c>
      <c r="C4569" s="277" t="s">
        <v>28</v>
      </c>
      <c r="D4569" s="276" t="s">
        <v>29</v>
      </c>
      <c r="E4569" s="276" t="s">
        <v>30</v>
      </c>
      <c r="F4569" s="405" t="s">
        <v>318</v>
      </c>
      <c r="G4569" s="405"/>
      <c r="H4569" s="284" t="s">
        <v>31</v>
      </c>
      <c r="I4569" s="277" t="s">
        <v>32</v>
      </c>
      <c r="J4569" s="277" t="s">
        <v>2407</v>
      </c>
      <c r="K4569" s="277" t="s">
        <v>33</v>
      </c>
      <c r="L4569" s="277" t="s">
        <v>35</v>
      </c>
      <c r="O4569" s="40"/>
      <c r="P4569" s="40"/>
      <c r="Q4569" s="40"/>
      <c r="R4569" s="40"/>
      <c r="S4569" s="40"/>
      <c r="T4569" s="40"/>
      <c r="U4569" s="40"/>
      <c r="V4569" s="40"/>
      <c r="W4569" s="40"/>
      <c r="X4569" s="40"/>
      <c r="Y4569" s="40"/>
    </row>
    <row r="4570" spans="1:25" ht="15" customHeight="1" x14ac:dyDescent="0.2">
      <c r="A4570" s="40"/>
      <c r="B4570" s="273" t="s">
        <v>319</v>
      </c>
      <c r="C4570" s="286" t="s">
        <v>2377</v>
      </c>
      <c r="D4570" s="273" t="s">
        <v>51</v>
      </c>
      <c r="E4570" s="273" t="s">
        <v>4184</v>
      </c>
      <c r="F4570" s="403" t="s">
        <v>1783</v>
      </c>
      <c r="G4570" s="403"/>
      <c r="H4570" s="285" t="s">
        <v>55</v>
      </c>
      <c r="I4570" s="288">
        <v>1</v>
      </c>
      <c r="J4570" s="287"/>
      <c r="K4570" s="287">
        <v>30.85</v>
      </c>
      <c r="L4570" s="287">
        <v>30.85</v>
      </c>
      <c r="O4570" s="40"/>
      <c r="P4570" s="40"/>
      <c r="Q4570" s="40"/>
      <c r="R4570" s="40"/>
      <c r="S4570" s="40"/>
      <c r="T4570" s="40"/>
      <c r="U4570" s="40"/>
      <c r="V4570" s="40"/>
      <c r="W4570" s="40"/>
      <c r="X4570" s="40"/>
      <c r="Y4570" s="40"/>
    </row>
    <row r="4571" spans="1:25" ht="15" customHeight="1" x14ac:dyDescent="0.2">
      <c r="A4571" s="40"/>
      <c r="B4571" s="274" t="s">
        <v>347</v>
      </c>
      <c r="C4571" s="296" t="s">
        <v>2654</v>
      </c>
      <c r="D4571" s="274" t="s">
        <v>51</v>
      </c>
      <c r="E4571" s="274" t="s">
        <v>4185</v>
      </c>
      <c r="F4571" s="404" t="s">
        <v>348</v>
      </c>
      <c r="G4571" s="404"/>
      <c r="H4571" s="295" t="s">
        <v>55</v>
      </c>
      <c r="I4571" s="298">
        <v>1.05</v>
      </c>
      <c r="J4571" s="298">
        <v>0</v>
      </c>
      <c r="K4571" s="297">
        <v>15.49</v>
      </c>
      <c r="L4571" s="297">
        <v>16.260000000000002</v>
      </c>
      <c r="O4571" s="40"/>
      <c r="P4571" s="40"/>
      <c r="Q4571" s="40"/>
      <c r="R4571" s="40"/>
      <c r="S4571" s="40"/>
      <c r="T4571" s="40"/>
      <c r="U4571" s="40"/>
      <c r="V4571" s="40"/>
      <c r="W4571" s="40"/>
      <c r="X4571" s="40"/>
      <c r="Y4571" s="40"/>
    </row>
    <row r="4572" spans="1:25" ht="15" customHeight="1" x14ac:dyDescent="0.2">
      <c r="A4572" s="40"/>
      <c r="B4572" s="274" t="s">
        <v>347</v>
      </c>
      <c r="C4572" s="296" t="s">
        <v>4181</v>
      </c>
      <c r="D4572" s="274" t="s">
        <v>51</v>
      </c>
      <c r="E4572" s="274" t="s">
        <v>4182</v>
      </c>
      <c r="F4572" s="404" t="s">
        <v>586</v>
      </c>
      <c r="G4572" s="404"/>
      <c r="H4572" s="295" t="s">
        <v>325</v>
      </c>
      <c r="I4572" s="298">
        <v>0.40500000000000003</v>
      </c>
      <c r="J4572" s="298">
        <v>0</v>
      </c>
      <c r="K4572" s="297">
        <v>16.574783</v>
      </c>
      <c r="L4572" s="297">
        <v>6.71</v>
      </c>
      <c r="O4572" s="40"/>
      <c r="P4572" s="40"/>
      <c r="Q4572" s="40"/>
      <c r="R4572" s="40"/>
      <c r="S4572" s="40"/>
      <c r="T4572" s="40"/>
      <c r="U4572" s="40"/>
      <c r="V4572" s="40"/>
      <c r="W4572" s="40"/>
      <c r="X4572" s="40"/>
      <c r="Y4572" s="40"/>
    </row>
    <row r="4573" spans="1:25" ht="15" customHeight="1" x14ac:dyDescent="0.2">
      <c r="A4573" s="40"/>
      <c r="B4573" s="274" t="s">
        <v>347</v>
      </c>
      <c r="C4573" s="296" t="s">
        <v>4179</v>
      </c>
      <c r="D4573" s="274" t="s">
        <v>51</v>
      </c>
      <c r="E4573" s="274" t="s">
        <v>4180</v>
      </c>
      <c r="F4573" s="404" t="s">
        <v>586</v>
      </c>
      <c r="G4573" s="404"/>
      <c r="H4573" s="295" t="s">
        <v>325</v>
      </c>
      <c r="I4573" s="298">
        <v>0.40500000000000003</v>
      </c>
      <c r="J4573" s="298">
        <v>0</v>
      </c>
      <c r="K4573" s="297">
        <v>19.468454999999999</v>
      </c>
      <c r="L4573" s="297">
        <v>7.88</v>
      </c>
      <c r="O4573" s="40"/>
      <c r="P4573" s="40"/>
      <c r="Q4573" s="40"/>
      <c r="R4573" s="40"/>
      <c r="S4573" s="40"/>
      <c r="T4573" s="40"/>
      <c r="U4573" s="40"/>
      <c r="V4573" s="40"/>
      <c r="W4573" s="40"/>
      <c r="X4573" s="40"/>
      <c r="Y4573" s="40"/>
    </row>
    <row r="4574" spans="1:25" ht="15" customHeight="1" x14ac:dyDescent="0.2">
      <c r="A4574" s="40"/>
      <c r="B4574" s="275"/>
      <c r="C4574" s="275"/>
      <c r="D4574" s="275"/>
      <c r="E4574" s="275"/>
      <c r="F4574" s="275"/>
      <c r="G4574" s="275" t="s">
        <v>331</v>
      </c>
      <c r="H4574" s="302">
        <v>14.59</v>
      </c>
      <c r="I4574" s="275" t="s">
        <v>332</v>
      </c>
      <c r="J4574" s="302">
        <v>0</v>
      </c>
      <c r="K4574" s="275" t="s">
        <v>333</v>
      </c>
      <c r="L4574" s="302">
        <v>14.59</v>
      </c>
      <c r="O4574" s="40"/>
      <c r="P4574" s="40"/>
      <c r="Q4574" s="40"/>
      <c r="R4574" s="40"/>
      <c r="S4574" s="40"/>
      <c r="T4574" s="40"/>
      <c r="U4574" s="40"/>
      <c r="V4574" s="40"/>
      <c r="W4574" s="40"/>
      <c r="X4574" s="40"/>
      <c r="Y4574" s="40"/>
    </row>
    <row r="4575" spans="1:25" ht="15" customHeight="1" thickBot="1" x14ac:dyDescent="0.25">
      <c r="A4575" s="40"/>
      <c r="B4575" s="275"/>
      <c r="C4575" s="275"/>
      <c r="D4575" s="275"/>
      <c r="E4575" s="275"/>
      <c r="F4575" s="275"/>
      <c r="G4575" s="275" t="s">
        <v>334</v>
      </c>
      <c r="H4575" s="302">
        <v>6.41</v>
      </c>
      <c r="I4575" s="409"/>
      <c r="J4575" s="409" t="s">
        <v>335</v>
      </c>
      <c r="K4575" s="275"/>
      <c r="L4575" s="302">
        <v>37.26</v>
      </c>
      <c r="O4575" s="40"/>
      <c r="P4575" s="40"/>
      <c r="Q4575" s="40"/>
      <c r="R4575" s="40"/>
      <c r="S4575" s="40"/>
      <c r="T4575" s="40"/>
      <c r="U4575" s="40"/>
      <c r="V4575" s="40"/>
      <c r="W4575" s="40"/>
      <c r="X4575" s="40"/>
      <c r="Y4575" s="40"/>
    </row>
    <row r="4576" spans="1:25" ht="15" customHeight="1" thickTop="1" x14ac:dyDescent="0.2">
      <c r="A4576" s="40"/>
      <c r="B4576" s="289"/>
      <c r="C4576" s="289"/>
      <c r="D4576" s="289"/>
      <c r="E4576" s="289"/>
      <c r="F4576" s="289"/>
      <c r="G4576" s="289"/>
      <c r="H4576" s="289"/>
      <c r="I4576" s="289"/>
      <c r="J4576" s="289"/>
      <c r="K4576" s="289"/>
      <c r="L4576" s="289"/>
      <c r="O4576" s="40"/>
      <c r="P4576" s="40"/>
      <c r="Q4576" s="40"/>
      <c r="R4576" s="40"/>
      <c r="S4576" s="40"/>
      <c r="T4576" s="40"/>
      <c r="U4576" s="40"/>
      <c r="V4576" s="40"/>
      <c r="W4576" s="40"/>
      <c r="X4576" s="40"/>
      <c r="Y4576" s="40"/>
    </row>
    <row r="4577" spans="1:25" ht="15" customHeight="1" x14ac:dyDescent="0.2">
      <c r="A4577" s="40"/>
      <c r="B4577" s="276" t="s">
        <v>1514</v>
      </c>
      <c r="C4577" s="277" t="s">
        <v>28</v>
      </c>
      <c r="D4577" s="276" t="s">
        <v>29</v>
      </c>
      <c r="E4577" s="276" t="s">
        <v>30</v>
      </c>
      <c r="F4577" s="405" t="s">
        <v>318</v>
      </c>
      <c r="G4577" s="405"/>
      <c r="H4577" s="284" t="s">
        <v>31</v>
      </c>
      <c r="I4577" s="277" t="s">
        <v>32</v>
      </c>
      <c r="J4577" s="277" t="s">
        <v>33</v>
      </c>
      <c r="K4577" s="277" t="s">
        <v>35</v>
      </c>
      <c r="L4577" s="281"/>
      <c r="O4577" s="40"/>
      <c r="P4577" s="40"/>
      <c r="Q4577" s="40"/>
      <c r="R4577" s="40"/>
      <c r="S4577" s="40"/>
      <c r="T4577" s="40"/>
      <c r="U4577" s="40"/>
      <c r="V4577" s="40"/>
      <c r="W4577" s="40"/>
      <c r="X4577" s="40"/>
      <c r="Y4577" s="40"/>
    </row>
    <row r="4578" spans="1:25" ht="15" customHeight="1" x14ac:dyDescent="0.2">
      <c r="A4578" s="40"/>
      <c r="B4578" s="273" t="s">
        <v>319</v>
      </c>
      <c r="C4578" s="286" t="s">
        <v>2379</v>
      </c>
      <c r="D4578" s="273" t="s">
        <v>143</v>
      </c>
      <c r="E4578" s="273" t="s">
        <v>2380</v>
      </c>
      <c r="F4578" s="403" t="s">
        <v>742</v>
      </c>
      <c r="G4578" s="403"/>
      <c r="H4578" s="285" t="s">
        <v>165</v>
      </c>
      <c r="I4578" s="288">
        <v>1</v>
      </c>
      <c r="J4578" s="287">
        <v>84.46</v>
      </c>
      <c r="K4578" s="287">
        <v>84.46</v>
      </c>
      <c r="L4578" s="281"/>
      <c r="O4578" s="40"/>
      <c r="P4578" s="40"/>
      <c r="Q4578" s="40"/>
      <c r="R4578" s="40"/>
      <c r="S4578" s="40"/>
      <c r="T4578" s="40"/>
      <c r="U4578" s="40"/>
      <c r="V4578" s="40"/>
      <c r="W4578" s="40"/>
      <c r="X4578" s="40"/>
      <c r="Y4578" s="40"/>
    </row>
    <row r="4579" spans="1:25" ht="15" customHeight="1" x14ac:dyDescent="0.2">
      <c r="A4579" s="40"/>
      <c r="B4579" s="276" t="s">
        <v>27</v>
      </c>
      <c r="C4579" s="277" t="s">
        <v>28</v>
      </c>
      <c r="D4579" s="276" t="s">
        <v>29</v>
      </c>
      <c r="E4579" s="276" t="s">
        <v>30</v>
      </c>
      <c r="F4579" s="405" t="s">
        <v>318</v>
      </c>
      <c r="G4579" s="406"/>
      <c r="H4579" s="284" t="s">
        <v>31</v>
      </c>
      <c r="I4579" s="277" t="s">
        <v>32</v>
      </c>
      <c r="J4579" s="277" t="s">
        <v>33</v>
      </c>
      <c r="K4579" s="277" t="s">
        <v>35</v>
      </c>
      <c r="L4579" s="281"/>
      <c r="O4579" s="40"/>
      <c r="P4579" s="40"/>
      <c r="Q4579" s="40"/>
      <c r="R4579" s="40"/>
      <c r="S4579" s="40"/>
      <c r="T4579" s="40"/>
      <c r="U4579" s="40"/>
      <c r="V4579" s="40"/>
      <c r="W4579" s="40"/>
      <c r="X4579" s="40"/>
      <c r="Y4579" s="40"/>
    </row>
    <row r="4580" spans="1:25" ht="15" customHeight="1" x14ac:dyDescent="0.2">
      <c r="A4580" s="40"/>
      <c r="B4580" s="274" t="s">
        <v>347</v>
      </c>
      <c r="C4580" s="296" t="s">
        <v>4186</v>
      </c>
      <c r="D4580" s="274" t="s">
        <v>143</v>
      </c>
      <c r="E4580" s="274" t="s">
        <v>2380</v>
      </c>
      <c r="F4580" s="404" t="s">
        <v>348</v>
      </c>
      <c r="G4580" s="404"/>
      <c r="H4580" s="295" t="s">
        <v>165</v>
      </c>
      <c r="I4580" s="298">
        <v>1</v>
      </c>
      <c r="J4580" s="297" t="s">
        <v>4187</v>
      </c>
      <c r="K4580" s="280" t="s">
        <v>4187</v>
      </c>
      <c r="L4580" s="281"/>
      <c r="O4580" s="40"/>
      <c r="P4580" s="40"/>
      <c r="Q4580" s="40"/>
      <c r="R4580" s="40"/>
      <c r="S4580" s="40"/>
      <c r="T4580" s="40"/>
      <c r="U4580" s="40"/>
      <c r="V4580" s="40"/>
      <c r="W4580" s="40"/>
      <c r="X4580" s="40"/>
      <c r="Y4580" s="40"/>
    </row>
    <row r="4581" spans="1:25" ht="15" customHeight="1" x14ac:dyDescent="0.2">
      <c r="A4581" s="40"/>
      <c r="B4581" s="274" t="s">
        <v>347</v>
      </c>
      <c r="C4581" s="296" t="s">
        <v>3615</v>
      </c>
      <c r="D4581" s="274" t="s">
        <v>143</v>
      </c>
      <c r="E4581" s="274" t="s">
        <v>2418</v>
      </c>
      <c r="F4581" s="404" t="s">
        <v>586</v>
      </c>
      <c r="G4581" s="404"/>
      <c r="H4581" s="295" t="s">
        <v>578</v>
      </c>
      <c r="I4581" s="298">
        <v>0.4</v>
      </c>
      <c r="J4581" s="297" t="s">
        <v>2419</v>
      </c>
      <c r="K4581" s="280" t="s">
        <v>2193</v>
      </c>
      <c r="L4581" s="281"/>
      <c r="O4581" s="40"/>
      <c r="P4581" s="40"/>
      <c r="Q4581" s="40"/>
      <c r="R4581" s="40"/>
      <c r="S4581" s="40"/>
      <c r="T4581" s="40"/>
      <c r="U4581" s="40"/>
      <c r="V4581" s="40"/>
      <c r="W4581" s="40"/>
      <c r="X4581" s="40"/>
      <c r="Y4581" s="40"/>
    </row>
    <row r="4582" spans="1:25" ht="15" customHeight="1" x14ac:dyDescent="0.2">
      <c r="A4582" s="40"/>
      <c r="B4582" s="278" t="s">
        <v>319</v>
      </c>
      <c r="C4582" s="291" t="s">
        <v>575</v>
      </c>
      <c r="D4582" s="278" t="s">
        <v>143</v>
      </c>
      <c r="E4582" s="278" t="s">
        <v>576</v>
      </c>
      <c r="F4582" s="407" t="s">
        <v>577</v>
      </c>
      <c r="G4582" s="407"/>
      <c r="H4582" s="290" t="s">
        <v>578</v>
      </c>
      <c r="I4582" s="294">
        <v>0.4</v>
      </c>
      <c r="J4582" s="292" t="s">
        <v>3684</v>
      </c>
      <c r="K4582" s="293" t="s">
        <v>3754</v>
      </c>
      <c r="L4582" s="281"/>
      <c r="O4582" s="40"/>
      <c r="P4582" s="40"/>
      <c r="Q4582" s="40"/>
      <c r="R4582" s="40"/>
      <c r="S4582" s="40"/>
      <c r="T4582" s="40"/>
      <c r="U4582" s="40"/>
      <c r="V4582" s="40"/>
      <c r="W4582" s="40"/>
      <c r="X4582" s="40"/>
      <c r="Y4582" s="40"/>
    </row>
    <row r="4583" spans="1:25" ht="15" customHeight="1" x14ac:dyDescent="0.2">
      <c r="A4583" s="40"/>
      <c r="B4583" s="274" t="s">
        <v>347</v>
      </c>
      <c r="C4583" s="296" t="s">
        <v>4040</v>
      </c>
      <c r="D4583" s="274" t="s">
        <v>143</v>
      </c>
      <c r="E4583" s="274" t="s">
        <v>2566</v>
      </c>
      <c r="F4583" s="404" t="s">
        <v>586</v>
      </c>
      <c r="G4583" s="404"/>
      <c r="H4583" s="295" t="s">
        <v>578</v>
      </c>
      <c r="I4583" s="298">
        <v>0.4</v>
      </c>
      <c r="J4583" s="297" t="s">
        <v>3640</v>
      </c>
      <c r="K4583" s="280" t="s">
        <v>3753</v>
      </c>
      <c r="L4583" s="281"/>
      <c r="O4583" s="40"/>
      <c r="P4583" s="40"/>
      <c r="Q4583" s="40"/>
      <c r="R4583" s="40"/>
      <c r="S4583" s="40"/>
      <c r="T4583" s="40"/>
      <c r="U4583" s="40"/>
      <c r="V4583" s="40"/>
      <c r="W4583" s="40"/>
      <c r="X4583" s="40"/>
      <c r="Y4583" s="40"/>
    </row>
    <row r="4584" spans="1:25" ht="15" customHeight="1" x14ac:dyDescent="0.2">
      <c r="A4584" s="40"/>
      <c r="B4584" s="278" t="s">
        <v>319</v>
      </c>
      <c r="C4584" s="291" t="s">
        <v>681</v>
      </c>
      <c r="D4584" s="278" t="s">
        <v>143</v>
      </c>
      <c r="E4584" s="278" t="s">
        <v>682</v>
      </c>
      <c r="F4584" s="407" t="s">
        <v>577</v>
      </c>
      <c r="G4584" s="407"/>
      <c r="H4584" s="290" t="s">
        <v>578</v>
      </c>
      <c r="I4584" s="294">
        <v>0.4</v>
      </c>
      <c r="J4584" s="292" t="s">
        <v>2131</v>
      </c>
      <c r="K4584" s="293" t="s">
        <v>2669</v>
      </c>
      <c r="L4584" s="281"/>
      <c r="O4584" s="40"/>
      <c r="P4584" s="40"/>
      <c r="Q4584" s="40"/>
      <c r="R4584" s="40"/>
      <c r="S4584" s="40"/>
      <c r="T4584" s="40"/>
      <c r="U4584" s="40"/>
      <c r="V4584" s="40"/>
      <c r="W4584" s="40"/>
      <c r="X4584" s="40"/>
      <c r="Y4584" s="40"/>
    </row>
    <row r="4585" spans="1:25" ht="15" customHeight="1" x14ac:dyDescent="0.2">
      <c r="A4585" s="40"/>
      <c r="B4585" s="408" t="s">
        <v>2416</v>
      </c>
      <c r="C4585" s="406"/>
      <c r="D4585" s="406"/>
      <c r="E4585" s="406"/>
      <c r="F4585" s="406"/>
      <c r="G4585" s="406"/>
      <c r="H4585" s="406"/>
      <c r="I4585" s="406"/>
      <c r="J4585" s="406"/>
      <c r="K4585" s="406"/>
      <c r="L4585" s="281"/>
      <c r="O4585" s="40"/>
      <c r="P4585" s="40"/>
      <c r="Q4585" s="40"/>
      <c r="R4585" s="40"/>
      <c r="S4585" s="40"/>
      <c r="T4585" s="40"/>
      <c r="U4585" s="40"/>
      <c r="V4585" s="40"/>
      <c r="W4585" s="40"/>
      <c r="X4585" s="40"/>
      <c r="Y4585" s="40"/>
    </row>
    <row r="4586" spans="1:25" ht="15" customHeight="1" x14ac:dyDescent="0.2">
      <c r="A4586" s="40"/>
      <c r="B4586" s="276" t="s">
        <v>27</v>
      </c>
      <c r="C4586" s="277" t="s">
        <v>28</v>
      </c>
      <c r="D4586" s="276" t="s">
        <v>29</v>
      </c>
      <c r="E4586" s="276" t="s">
        <v>30</v>
      </c>
      <c r="F4586" s="405" t="s">
        <v>318</v>
      </c>
      <c r="G4586" s="406"/>
      <c r="H4586" s="284" t="s">
        <v>31</v>
      </c>
      <c r="I4586" s="277" t="s">
        <v>32</v>
      </c>
      <c r="J4586" s="277" t="s">
        <v>33</v>
      </c>
      <c r="K4586" s="277" t="s">
        <v>35</v>
      </c>
      <c r="L4586" s="281"/>
      <c r="O4586" s="40"/>
      <c r="P4586" s="40"/>
      <c r="Q4586" s="40"/>
      <c r="R4586" s="40"/>
      <c r="S4586" s="40"/>
      <c r="T4586" s="40"/>
      <c r="U4586" s="40"/>
      <c r="V4586" s="40"/>
      <c r="W4586" s="40"/>
      <c r="X4586" s="40"/>
      <c r="Y4586" s="40"/>
    </row>
    <row r="4587" spans="1:25" ht="15" customHeight="1" x14ac:dyDescent="0.2">
      <c r="A4587" s="40"/>
      <c r="B4587" s="274" t="s">
        <v>347</v>
      </c>
      <c r="C4587" s="296" t="s">
        <v>3631</v>
      </c>
      <c r="D4587" s="274" t="s">
        <v>143</v>
      </c>
      <c r="E4587" s="274" t="s">
        <v>2435</v>
      </c>
      <c r="F4587" s="404" t="s">
        <v>348</v>
      </c>
      <c r="G4587" s="404"/>
      <c r="H4587" s="295" t="s">
        <v>165</v>
      </c>
      <c r="I4587" s="298">
        <v>8.0000000000000007E-5</v>
      </c>
      <c r="J4587" s="297" t="s">
        <v>2122</v>
      </c>
      <c r="K4587" s="280" t="s">
        <v>2135</v>
      </c>
      <c r="L4587" s="281"/>
      <c r="O4587" s="40"/>
      <c r="P4587" s="40"/>
      <c r="Q4587" s="40"/>
      <c r="R4587" s="40"/>
      <c r="S4587" s="40"/>
      <c r="T4587" s="40"/>
      <c r="U4587" s="40"/>
      <c r="V4587" s="40"/>
      <c r="W4587" s="40"/>
      <c r="X4587" s="40"/>
      <c r="Y4587" s="40"/>
    </row>
    <row r="4588" spans="1:25" ht="15" customHeight="1" x14ac:dyDescent="0.2">
      <c r="A4588" s="40"/>
      <c r="B4588" s="274" t="s">
        <v>347</v>
      </c>
      <c r="C4588" s="296" t="s">
        <v>3598</v>
      </c>
      <c r="D4588" s="274" t="s">
        <v>143</v>
      </c>
      <c r="E4588" s="274" t="s">
        <v>1159</v>
      </c>
      <c r="F4588" s="404" t="s">
        <v>348</v>
      </c>
      <c r="G4588" s="404"/>
      <c r="H4588" s="295" t="s">
        <v>165</v>
      </c>
      <c r="I4588" s="298">
        <v>1.1999999999999999E-3</v>
      </c>
      <c r="J4588" s="297" t="s">
        <v>3599</v>
      </c>
      <c r="K4588" s="280" t="s">
        <v>2151</v>
      </c>
      <c r="L4588" s="281"/>
      <c r="O4588" s="40"/>
      <c r="P4588" s="40"/>
      <c r="Q4588" s="40"/>
      <c r="R4588" s="40"/>
      <c r="S4588" s="40"/>
      <c r="T4588" s="40"/>
      <c r="U4588" s="40"/>
      <c r="V4588" s="40"/>
      <c r="W4588" s="40"/>
      <c r="X4588" s="40"/>
      <c r="Y4588" s="40"/>
    </row>
    <row r="4589" spans="1:25" ht="15" customHeight="1" x14ac:dyDescent="0.2">
      <c r="A4589" s="40"/>
      <c r="B4589" s="274" t="s">
        <v>347</v>
      </c>
      <c r="C4589" s="296" t="s">
        <v>3601</v>
      </c>
      <c r="D4589" s="274" t="s">
        <v>143</v>
      </c>
      <c r="E4589" s="274" t="s">
        <v>1165</v>
      </c>
      <c r="F4589" s="404" t="s">
        <v>348</v>
      </c>
      <c r="G4589" s="404"/>
      <c r="H4589" s="295" t="s">
        <v>165</v>
      </c>
      <c r="I4589" s="298">
        <v>3.5999999999999999E-3</v>
      </c>
      <c r="J4589" s="297" t="s">
        <v>3602</v>
      </c>
      <c r="K4589" s="280" t="s">
        <v>2512</v>
      </c>
      <c r="L4589" s="281"/>
      <c r="O4589" s="40"/>
      <c r="P4589" s="40"/>
      <c r="Q4589" s="40"/>
      <c r="R4589" s="40"/>
      <c r="S4589" s="40"/>
      <c r="T4589" s="40"/>
      <c r="U4589" s="40"/>
      <c r="V4589" s="40"/>
      <c r="W4589" s="40"/>
      <c r="X4589" s="40"/>
      <c r="Y4589" s="40"/>
    </row>
    <row r="4590" spans="1:25" ht="15" customHeight="1" x14ac:dyDescent="0.2">
      <c r="A4590" s="40"/>
      <c r="B4590" s="274" t="s">
        <v>347</v>
      </c>
      <c r="C4590" s="296" t="s">
        <v>3586</v>
      </c>
      <c r="D4590" s="274" t="s">
        <v>143</v>
      </c>
      <c r="E4590" s="274" t="s">
        <v>1162</v>
      </c>
      <c r="F4590" s="404" t="s">
        <v>348</v>
      </c>
      <c r="G4590" s="404"/>
      <c r="H4590" s="295" t="s">
        <v>165</v>
      </c>
      <c r="I4590" s="298">
        <v>1.2E-4</v>
      </c>
      <c r="J4590" s="297" t="s">
        <v>2140</v>
      </c>
      <c r="K4590" s="280" t="s">
        <v>2117</v>
      </c>
      <c r="L4590" s="183"/>
      <c r="O4590" s="40"/>
      <c r="P4590" s="40"/>
      <c r="Q4590" s="40"/>
      <c r="R4590" s="40"/>
      <c r="S4590" s="40"/>
      <c r="T4590" s="40"/>
      <c r="U4590" s="40"/>
      <c r="V4590" s="40"/>
      <c r="W4590" s="40"/>
      <c r="X4590" s="40"/>
      <c r="Y4590" s="40"/>
    </row>
    <row r="4591" spans="1:25" ht="15" customHeight="1" thickBot="1" x14ac:dyDescent="0.25">
      <c r="A4591" s="40"/>
      <c r="B4591" s="274" t="s">
        <v>347</v>
      </c>
      <c r="C4591" s="296" t="s">
        <v>4042</v>
      </c>
      <c r="D4591" s="274" t="s">
        <v>143</v>
      </c>
      <c r="E4591" s="274" t="s">
        <v>1175</v>
      </c>
      <c r="F4591" s="404" t="s">
        <v>348</v>
      </c>
      <c r="G4591" s="404"/>
      <c r="H4591" s="295" t="s">
        <v>165</v>
      </c>
      <c r="I4591" s="298">
        <v>4.0000000000000003E-5</v>
      </c>
      <c r="J4591" s="297" t="s">
        <v>2568</v>
      </c>
      <c r="K4591" s="280" t="s">
        <v>2117</v>
      </c>
      <c r="L4591" s="183"/>
      <c r="O4591" s="40"/>
      <c r="P4591" s="40"/>
      <c r="Q4591" s="40"/>
      <c r="R4591" s="40"/>
      <c r="S4591" s="40"/>
      <c r="T4591" s="40"/>
      <c r="U4591" s="40"/>
      <c r="V4591" s="40"/>
      <c r="W4591" s="40"/>
      <c r="X4591" s="40"/>
      <c r="Y4591" s="40"/>
    </row>
    <row r="4592" spans="1:25" ht="15" customHeight="1" thickTop="1" x14ac:dyDescent="0.2">
      <c r="A4592" s="40"/>
      <c r="B4592" s="274" t="s">
        <v>347</v>
      </c>
      <c r="C4592" s="296" t="s">
        <v>3596</v>
      </c>
      <c r="D4592" s="274" t="s">
        <v>143</v>
      </c>
      <c r="E4592" s="274" t="s">
        <v>2437</v>
      </c>
      <c r="F4592" s="404" t="s">
        <v>348</v>
      </c>
      <c r="G4592" s="404"/>
      <c r="H4592" s="295" t="s">
        <v>165</v>
      </c>
      <c r="I4592" s="298">
        <v>4.8000000000000001E-4</v>
      </c>
      <c r="J4592" s="297" t="s">
        <v>3597</v>
      </c>
      <c r="K4592" s="280" t="s">
        <v>2117</v>
      </c>
      <c r="L4592" s="184"/>
      <c r="O4592" s="40"/>
      <c r="P4592" s="40"/>
      <c r="Q4592" s="40"/>
      <c r="R4592" s="40"/>
      <c r="S4592" s="40"/>
      <c r="T4592" s="40"/>
      <c r="U4592" s="40"/>
      <c r="V4592" s="40"/>
      <c r="W4592" s="40"/>
      <c r="X4592" s="40"/>
      <c r="Y4592" s="40"/>
    </row>
    <row r="4593" spans="1:25" ht="15" customHeight="1" x14ac:dyDescent="0.2">
      <c r="A4593" s="40"/>
      <c r="B4593" s="274" t="s">
        <v>347</v>
      </c>
      <c r="C4593" s="296" t="s">
        <v>3646</v>
      </c>
      <c r="D4593" s="274" t="s">
        <v>143</v>
      </c>
      <c r="E4593" s="274" t="s">
        <v>3647</v>
      </c>
      <c r="F4593" s="404" t="s">
        <v>348</v>
      </c>
      <c r="G4593" s="404"/>
      <c r="H4593" s="295" t="s">
        <v>1160</v>
      </c>
      <c r="I4593" s="298">
        <v>6.4000000000000005E-4</v>
      </c>
      <c r="J4593" s="297" t="s">
        <v>3648</v>
      </c>
      <c r="K4593" s="280" t="s">
        <v>2117</v>
      </c>
      <c r="L4593" s="180"/>
      <c r="O4593" s="40"/>
      <c r="P4593" s="40"/>
      <c r="Q4593" s="40"/>
      <c r="R4593" s="40"/>
      <c r="S4593" s="40"/>
      <c r="T4593" s="40"/>
      <c r="U4593" s="40"/>
      <c r="V4593" s="40"/>
      <c r="W4593" s="40"/>
      <c r="X4593" s="40"/>
      <c r="Y4593" s="40"/>
    </row>
    <row r="4594" spans="1:25" ht="15" customHeight="1" x14ac:dyDescent="0.2">
      <c r="A4594" s="40"/>
      <c r="B4594" s="274" t="s">
        <v>347</v>
      </c>
      <c r="C4594" s="296" t="s">
        <v>3634</v>
      </c>
      <c r="D4594" s="274" t="s">
        <v>143</v>
      </c>
      <c r="E4594" s="274" t="s">
        <v>1168</v>
      </c>
      <c r="F4594" s="404" t="s">
        <v>348</v>
      </c>
      <c r="G4594" s="404"/>
      <c r="H4594" s="295" t="s">
        <v>165</v>
      </c>
      <c r="I4594" s="298">
        <v>3.5999999999999999E-3</v>
      </c>
      <c r="J4594" s="297" t="s">
        <v>2138</v>
      </c>
      <c r="K4594" s="280" t="s">
        <v>2135</v>
      </c>
      <c r="L4594" s="178"/>
      <c r="O4594" s="40"/>
      <c r="P4594" s="40"/>
      <c r="Q4594" s="40"/>
      <c r="R4594" s="40"/>
      <c r="S4594" s="40"/>
      <c r="T4594" s="40"/>
      <c r="U4594" s="40"/>
      <c r="V4594" s="40"/>
      <c r="W4594" s="40"/>
      <c r="X4594" s="40"/>
      <c r="Y4594" s="40"/>
    </row>
    <row r="4595" spans="1:25" ht="15" customHeight="1" x14ac:dyDescent="0.2">
      <c r="A4595" s="40"/>
      <c r="B4595" s="274" t="s">
        <v>347</v>
      </c>
      <c r="C4595" s="296" t="s">
        <v>3604</v>
      </c>
      <c r="D4595" s="274" t="s">
        <v>143</v>
      </c>
      <c r="E4595" s="274" t="s">
        <v>1164</v>
      </c>
      <c r="F4595" s="404" t="s">
        <v>809</v>
      </c>
      <c r="G4595" s="404"/>
      <c r="H4595" s="295" t="s">
        <v>165</v>
      </c>
      <c r="I4595" s="298">
        <v>3.5999999999999999E-3</v>
      </c>
      <c r="J4595" s="297" t="s">
        <v>2145</v>
      </c>
      <c r="K4595" s="280" t="s">
        <v>2170</v>
      </c>
      <c r="L4595" s="185"/>
      <c r="O4595" s="40"/>
      <c r="P4595" s="40"/>
      <c r="Q4595" s="40"/>
      <c r="R4595" s="40"/>
      <c r="S4595" s="40"/>
      <c r="T4595" s="40"/>
      <c r="U4595" s="40"/>
      <c r="V4595" s="40"/>
      <c r="W4595" s="40"/>
      <c r="X4595" s="40"/>
      <c r="Y4595" s="40"/>
    </row>
    <row r="4596" spans="1:25" ht="15" customHeight="1" x14ac:dyDescent="0.2">
      <c r="A4596" s="40"/>
      <c r="B4596" s="274" t="s">
        <v>347</v>
      </c>
      <c r="C4596" s="296" t="s">
        <v>3616</v>
      </c>
      <c r="D4596" s="274" t="s">
        <v>143</v>
      </c>
      <c r="E4596" s="274" t="s">
        <v>1170</v>
      </c>
      <c r="F4596" s="404" t="s">
        <v>809</v>
      </c>
      <c r="G4596" s="404"/>
      <c r="H4596" s="295" t="s">
        <v>165</v>
      </c>
      <c r="I4596" s="298">
        <v>8.1439999999999999E-2</v>
      </c>
      <c r="J4596" s="297" t="s">
        <v>1858</v>
      </c>
      <c r="K4596" s="280" t="s">
        <v>2181</v>
      </c>
      <c r="L4596" s="185"/>
      <c r="O4596" s="40"/>
      <c r="P4596" s="40"/>
      <c r="Q4596" s="40"/>
      <c r="R4596" s="40"/>
      <c r="S4596" s="40"/>
      <c r="T4596" s="40"/>
      <c r="U4596" s="40"/>
      <c r="V4596" s="40"/>
      <c r="W4596" s="40"/>
      <c r="X4596" s="40"/>
      <c r="Y4596" s="40"/>
    </row>
    <row r="4597" spans="1:25" ht="15" customHeight="1" x14ac:dyDescent="0.2">
      <c r="A4597" s="40"/>
      <c r="B4597" s="274" t="s">
        <v>347</v>
      </c>
      <c r="C4597" s="296" t="s">
        <v>3587</v>
      </c>
      <c r="D4597" s="274" t="s">
        <v>143</v>
      </c>
      <c r="E4597" s="274" t="s">
        <v>2436</v>
      </c>
      <c r="F4597" s="404" t="s">
        <v>348</v>
      </c>
      <c r="G4597" s="404"/>
      <c r="H4597" s="295" t="s">
        <v>165</v>
      </c>
      <c r="I4597" s="298">
        <v>1.6000000000000001E-4</v>
      </c>
      <c r="J4597" s="297" t="s">
        <v>3588</v>
      </c>
      <c r="K4597" s="280" t="s">
        <v>2117</v>
      </c>
      <c r="L4597" s="185"/>
      <c r="O4597" s="40"/>
      <c r="P4597" s="40"/>
      <c r="Q4597" s="40"/>
      <c r="R4597" s="40"/>
      <c r="S4597" s="40"/>
      <c r="T4597" s="40"/>
      <c r="U4597" s="40"/>
      <c r="V4597" s="40"/>
      <c r="W4597" s="40"/>
      <c r="X4597" s="40"/>
      <c r="Y4597" s="40"/>
    </row>
    <row r="4598" spans="1:25" ht="15" customHeight="1" x14ac:dyDescent="0.2">
      <c r="A4598" s="40"/>
      <c r="B4598" s="274" t="s">
        <v>347</v>
      </c>
      <c r="C4598" s="296" t="s">
        <v>3653</v>
      </c>
      <c r="D4598" s="274" t="s">
        <v>143</v>
      </c>
      <c r="E4598" s="274" t="s">
        <v>1172</v>
      </c>
      <c r="F4598" s="404" t="s">
        <v>348</v>
      </c>
      <c r="G4598" s="404"/>
      <c r="H4598" s="295" t="s">
        <v>165</v>
      </c>
      <c r="I4598" s="298">
        <v>8.0000000000000007E-5</v>
      </c>
      <c r="J4598" s="297" t="s">
        <v>2157</v>
      </c>
      <c r="K4598" s="280" t="s">
        <v>2117</v>
      </c>
      <c r="L4598" s="183"/>
      <c r="O4598" s="40"/>
      <c r="P4598" s="40"/>
      <c r="Q4598" s="40"/>
      <c r="R4598" s="40"/>
      <c r="S4598" s="40"/>
      <c r="T4598" s="40"/>
      <c r="U4598" s="40"/>
      <c r="V4598" s="40"/>
      <c r="W4598" s="40"/>
      <c r="X4598" s="40"/>
      <c r="Y4598" s="40"/>
    </row>
    <row r="4599" spans="1:25" ht="15" customHeight="1" thickBot="1" x14ac:dyDescent="0.25">
      <c r="A4599" s="40"/>
      <c r="B4599" s="274" t="s">
        <v>347</v>
      </c>
      <c r="C4599" s="296" t="s">
        <v>3594</v>
      </c>
      <c r="D4599" s="274" t="s">
        <v>143</v>
      </c>
      <c r="E4599" s="274" t="s">
        <v>1171</v>
      </c>
      <c r="F4599" s="404" t="s">
        <v>348</v>
      </c>
      <c r="G4599" s="404"/>
      <c r="H4599" s="295" t="s">
        <v>165</v>
      </c>
      <c r="I4599" s="298">
        <v>8.0000000000000007E-5</v>
      </c>
      <c r="J4599" s="297" t="s">
        <v>2139</v>
      </c>
      <c r="K4599" s="280" t="s">
        <v>2117</v>
      </c>
      <c r="L4599" s="183"/>
      <c r="O4599" s="40"/>
      <c r="P4599" s="40"/>
      <c r="Q4599" s="40"/>
      <c r="R4599" s="40"/>
      <c r="S4599" s="40"/>
      <c r="T4599" s="40"/>
      <c r="U4599" s="40"/>
      <c r="V4599" s="40"/>
      <c r="W4599" s="40"/>
      <c r="X4599" s="40"/>
      <c r="Y4599" s="40"/>
    </row>
    <row r="4600" spans="1:25" ht="15" customHeight="1" thickTop="1" x14ac:dyDescent="0.2">
      <c r="A4600" s="40"/>
      <c r="B4600" s="274" t="s">
        <v>347</v>
      </c>
      <c r="C4600" s="296" t="s">
        <v>3645</v>
      </c>
      <c r="D4600" s="274" t="s">
        <v>143</v>
      </c>
      <c r="E4600" s="274" t="s">
        <v>1161</v>
      </c>
      <c r="F4600" s="404" t="s">
        <v>348</v>
      </c>
      <c r="G4600" s="404"/>
      <c r="H4600" s="295" t="s">
        <v>165</v>
      </c>
      <c r="I4600" s="298">
        <v>6.3799999999999996E-2</v>
      </c>
      <c r="J4600" s="297" t="s">
        <v>2143</v>
      </c>
      <c r="K4600" s="280" t="s">
        <v>2130</v>
      </c>
      <c r="L4600" s="184"/>
      <c r="O4600" s="40"/>
      <c r="P4600" s="40"/>
      <c r="Q4600" s="40"/>
      <c r="R4600" s="40"/>
      <c r="S4600" s="40"/>
      <c r="T4600" s="40"/>
      <c r="U4600" s="40"/>
      <c r="V4600" s="40"/>
      <c r="W4600" s="40"/>
      <c r="X4600" s="40"/>
      <c r="Y4600" s="40"/>
    </row>
    <row r="4601" spans="1:25" ht="15" customHeight="1" x14ac:dyDescent="0.2">
      <c r="A4601" s="40"/>
      <c r="B4601" s="274" t="s">
        <v>347</v>
      </c>
      <c r="C4601" s="296" t="s">
        <v>3583</v>
      </c>
      <c r="D4601" s="274" t="s">
        <v>143</v>
      </c>
      <c r="E4601" s="274" t="s">
        <v>1158</v>
      </c>
      <c r="F4601" s="404" t="s">
        <v>348</v>
      </c>
      <c r="G4601" s="404"/>
      <c r="H4601" s="295" t="s">
        <v>165</v>
      </c>
      <c r="I4601" s="298">
        <v>8.1439999999999999E-2</v>
      </c>
      <c r="J4601" s="297" t="s">
        <v>1850</v>
      </c>
      <c r="K4601" s="280" t="s">
        <v>4188</v>
      </c>
      <c r="L4601" s="180"/>
      <c r="O4601" s="40"/>
      <c r="P4601" s="40"/>
      <c r="Q4601" s="40"/>
      <c r="R4601" s="40"/>
      <c r="S4601" s="40"/>
      <c r="T4601" s="40"/>
      <c r="U4601" s="40"/>
      <c r="V4601" s="40"/>
      <c r="W4601" s="40"/>
      <c r="X4601" s="40"/>
      <c r="Y4601" s="40"/>
    </row>
    <row r="4602" spans="1:25" ht="15" customHeight="1" x14ac:dyDescent="0.2">
      <c r="A4602" s="40"/>
      <c r="B4602" s="274" t="s">
        <v>347</v>
      </c>
      <c r="C4602" s="296" t="s">
        <v>3636</v>
      </c>
      <c r="D4602" s="274" t="s">
        <v>143</v>
      </c>
      <c r="E4602" s="274" t="s">
        <v>2432</v>
      </c>
      <c r="F4602" s="404" t="s">
        <v>348</v>
      </c>
      <c r="G4602" s="404"/>
      <c r="H4602" s="295" t="s">
        <v>2433</v>
      </c>
      <c r="I4602" s="298">
        <v>5.9999999999999995E-4</v>
      </c>
      <c r="J4602" s="297" t="s">
        <v>3637</v>
      </c>
      <c r="K4602" s="280" t="s">
        <v>2125</v>
      </c>
      <c r="L4602" s="178"/>
      <c r="O4602" s="40"/>
      <c r="P4602" s="40"/>
      <c r="Q4602" s="40"/>
      <c r="R4602" s="40"/>
      <c r="S4602" s="40"/>
      <c r="T4602" s="40"/>
      <c r="U4602" s="40"/>
      <c r="V4602" s="40"/>
      <c r="W4602" s="40"/>
      <c r="X4602" s="40"/>
      <c r="Y4602" s="40"/>
    </row>
    <row r="4603" spans="1:25" ht="15" customHeight="1" x14ac:dyDescent="0.2">
      <c r="A4603" s="40"/>
      <c r="B4603" s="274" t="s">
        <v>347</v>
      </c>
      <c r="C4603" s="296" t="s">
        <v>4043</v>
      </c>
      <c r="D4603" s="274" t="s">
        <v>143</v>
      </c>
      <c r="E4603" s="274" t="s">
        <v>1173</v>
      </c>
      <c r="F4603" s="404" t="s">
        <v>348</v>
      </c>
      <c r="G4603" s="404"/>
      <c r="H4603" s="295" t="s">
        <v>165</v>
      </c>
      <c r="I4603" s="298">
        <v>8.0000000000000007E-5</v>
      </c>
      <c r="J4603" s="297" t="s">
        <v>2167</v>
      </c>
      <c r="K4603" s="280" t="s">
        <v>2117</v>
      </c>
      <c r="L4603" s="185"/>
      <c r="O4603" s="40"/>
      <c r="P4603" s="40"/>
      <c r="Q4603" s="40"/>
      <c r="R4603" s="40"/>
      <c r="S4603" s="40"/>
      <c r="T4603" s="40"/>
      <c r="U4603" s="40"/>
      <c r="V4603" s="40"/>
      <c r="W4603" s="40"/>
      <c r="X4603" s="40"/>
      <c r="Y4603" s="40"/>
    </row>
    <row r="4604" spans="1:25" ht="15" customHeight="1" x14ac:dyDescent="0.2">
      <c r="A4604" s="40"/>
      <c r="B4604" s="274" t="s">
        <v>347</v>
      </c>
      <c r="C4604" s="296" t="s">
        <v>3606</v>
      </c>
      <c r="D4604" s="274" t="s">
        <v>143</v>
      </c>
      <c r="E4604" s="274" t="s">
        <v>1166</v>
      </c>
      <c r="F4604" s="404" t="s">
        <v>809</v>
      </c>
      <c r="G4604" s="404"/>
      <c r="H4604" s="295" t="s">
        <v>1167</v>
      </c>
      <c r="I4604" s="298">
        <v>3.2000000000000003E-4</v>
      </c>
      <c r="J4604" s="297" t="s">
        <v>2136</v>
      </c>
      <c r="K4604" s="280" t="s">
        <v>2166</v>
      </c>
      <c r="L4604" s="185"/>
      <c r="O4604" s="40"/>
      <c r="P4604" s="40"/>
      <c r="Q4604" s="40"/>
      <c r="R4604" s="40"/>
      <c r="S4604" s="40"/>
      <c r="T4604" s="40"/>
      <c r="U4604" s="40"/>
      <c r="V4604" s="40"/>
      <c r="W4604" s="40"/>
      <c r="X4604" s="40"/>
      <c r="Y4604" s="40"/>
    </row>
    <row r="4605" spans="1:25" ht="15" customHeight="1" x14ac:dyDescent="0.2">
      <c r="A4605" s="40"/>
      <c r="B4605" s="274" t="s">
        <v>347</v>
      </c>
      <c r="C4605" s="296" t="s">
        <v>4044</v>
      </c>
      <c r="D4605" s="274" t="s">
        <v>143</v>
      </c>
      <c r="E4605" s="274" t="s">
        <v>1174</v>
      </c>
      <c r="F4605" s="404" t="s">
        <v>348</v>
      </c>
      <c r="G4605" s="404"/>
      <c r="H4605" s="295" t="s">
        <v>165</v>
      </c>
      <c r="I4605" s="298">
        <v>8.0000000000000007E-5</v>
      </c>
      <c r="J4605" s="297" t="s">
        <v>2122</v>
      </c>
      <c r="K4605" s="280" t="s">
        <v>2135</v>
      </c>
      <c r="L4605" s="185"/>
      <c r="O4605" s="40"/>
      <c r="P4605" s="40"/>
      <c r="Q4605" s="40"/>
      <c r="R4605" s="40"/>
      <c r="S4605" s="40"/>
      <c r="T4605" s="40"/>
      <c r="U4605" s="40"/>
      <c r="V4605" s="40"/>
      <c r="W4605" s="40"/>
      <c r="X4605" s="40"/>
      <c r="Y4605" s="40"/>
    </row>
    <row r="4606" spans="1:25" ht="15" customHeight="1" x14ac:dyDescent="0.2">
      <c r="A4606" s="40"/>
      <c r="B4606" s="274" t="s">
        <v>347</v>
      </c>
      <c r="C4606" s="296" t="s">
        <v>3626</v>
      </c>
      <c r="D4606" s="274" t="s">
        <v>143</v>
      </c>
      <c r="E4606" s="274" t="s">
        <v>2434</v>
      </c>
      <c r="F4606" s="404" t="s">
        <v>348</v>
      </c>
      <c r="G4606" s="404"/>
      <c r="H4606" s="295" t="s">
        <v>2433</v>
      </c>
      <c r="I4606" s="298">
        <v>1.8400000000000001E-3</v>
      </c>
      <c r="J4606" s="297" t="s">
        <v>3627</v>
      </c>
      <c r="K4606" s="280" t="s">
        <v>2144</v>
      </c>
      <c r="L4606" s="281"/>
      <c r="O4606" s="40"/>
      <c r="P4606" s="40"/>
      <c r="Q4606" s="40"/>
      <c r="R4606" s="40"/>
      <c r="S4606" s="40"/>
      <c r="T4606" s="40"/>
      <c r="U4606" s="40"/>
      <c r="V4606" s="40"/>
      <c r="W4606" s="40"/>
      <c r="X4606" s="40"/>
      <c r="Y4606" s="40"/>
    </row>
    <row r="4607" spans="1:25" ht="15" customHeight="1" x14ac:dyDescent="0.2">
      <c r="A4607" s="40"/>
      <c r="B4607" s="274" t="s">
        <v>347</v>
      </c>
      <c r="C4607" s="296" t="s">
        <v>4040</v>
      </c>
      <c r="D4607" s="274" t="s">
        <v>143</v>
      </c>
      <c r="E4607" s="274" t="s">
        <v>2566</v>
      </c>
      <c r="F4607" s="404" t="s">
        <v>586</v>
      </c>
      <c r="G4607" s="404"/>
      <c r="H4607" s="295" t="s">
        <v>578</v>
      </c>
      <c r="I4607" s="298">
        <v>0.4</v>
      </c>
      <c r="J4607" s="297" t="s">
        <v>3640</v>
      </c>
      <c r="K4607" s="280" t="s">
        <v>3753</v>
      </c>
      <c r="L4607" s="281"/>
      <c r="O4607" s="40"/>
      <c r="P4607" s="40"/>
      <c r="Q4607" s="40"/>
      <c r="R4607" s="40"/>
      <c r="S4607" s="40"/>
      <c r="T4607" s="40"/>
      <c r="U4607" s="40"/>
      <c r="V4607" s="40"/>
      <c r="W4607" s="40"/>
      <c r="X4607" s="40"/>
      <c r="Y4607" s="40"/>
    </row>
    <row r="4608" spans="1:25" ht="15" customHeight="1" x14ac:dyDescent="0.2">
      <c r="A4608" s="40"/>
      <c r="B4608" s="274" t="s">
        <v>347</v>
      </c>
      <c r="C4608" s="296" t="s">
        <v>3635</v>
      </c>
      <c r="D4608" s="274" t="s">
        <v>143</v>
      </c>
      <c r="E4608" s="274" t="s">
        <v>1169</v>
      </c>
      <c r="F4608" s="404" t="s">
        <v>348</v>
      </c>
      <c r="G4608" s="404"/>
      <c r="H4608" s="295" t="s">
        <v>165</v>
      </c>
      <c r="I4608" s="298">
        <v>1.4400000000000001E-3</v>
      </c>
      <c r="J4608" s="297" t="s">
        <v>1868</v>
      </c>
      <c r="K4608" s="280" t="s">
        <v>2144</v>
      </c>
      <c r="L4608" s="281"/>
      <c r="O4608" s="40"/>
      <c r="P4608" s="40"/>
      <c r="Q4608" s="40"/>
      <c r="R4608" s="40"/>
      <c r="S4608" s="40"/>
      <c r="T4608" s="40"/>
      <c r="U4608" s="40"/>
      <c r="V4608" s="40"/>
      <c r="W4608" s="40"/>
      <c r="X4608" s="40"/>
      <c r="Y4608" s="40"/>
    </row>
    <row r="4609" spans="1:25" ht="15" customHeight="1" x14ac:dyDescent="0.2">
      <c r="A4609" s="40"/>
      <c r="B4609" s="274" t="s">
        <v>347</v>
      </c>
      <c r="C4609" s="296" t="s">
        <v>3615</v>
      </c>
      <c r="D4609" s="274" t="s">
        <v>143</v>
      </c>
      <c r="E4609" s="274" t="s">
        <v>2418</v>
      </c>
      <c r="F4609" s="404" t="s">
        <v>586</v>
      </c>
      <c r="G4609" s="404"/>
      <c r="H4609" s="295" t="s">
        <v>578</v>
      </c>
      <c r="I4609" s="298">
        <v>0.4</v>
      </c>
      <c r="J4609" s="297" t="s">
        <v>2419</v>
      </c>
      <c r="K4609" s="280" t="s">
        <v>2193</v>
      </c>
      <c r="L4609" s="281"/>
      <c r="O4609" s="40"/>
      <c r="P4609" s="40"/>
      <c r="Q4609" s="40"/>
      <c r="R4609" s="40"/>
      <c r="S4609" s="40"/>
      <c r="T4609" s="40"/>
      <c r="U4609" s="40"/>
      <c r="V4609" s="40"/>
      <c r="W4609" s="40"/>
      <c r="X4609" s="40"/>
      <c r="Y4609" s="40"/>
    </row>
    <row r="4610" spans="1:25" ht="15" customHeight="1" x14ac:dyDescent="0.2">
      <c r="A4610" s="40"/>
      <c r="B4610" s="274" t="s">
        <v>347</v>
      </c>
      <c r="C4610" s="296" t="s">
        <v>4186</v>
      </c>
      <c r="D4610" s="274" t="s">
        <v>143</v>
      </c>
      <c r="E4610" s="274" t="s">
        <v>2380</v>
      </c>
      <c r="F4610" s="404" t="s">
        <v>348</v>
      </c>
      <c r="G4610" s="404"/>
      <c r="H4610" s="295" t="s">
        <v>165</v>
      </c>
      <c r="I4610" s="298">
        <v>1</v>
      </c>
      <c r="J4610" s="297" t="s">
        <v>4187</v>
      </c>
      <c r="K4610" s="280" t="s">
        <v>4187</v>
      </c>
      <c r="L4610" s="281"/>
      <c r="O4610" s="40"/>
      <c r="P4610" s="40"/>
      <c r="Q4610" s="40"/>
      <c r="R4610" s="40"/>
      <c r="S4610" s="40"/>
      <c r="T4610" s="40"/>
      <c r="U4610" s="40"/>
      <c r="V4610" s="40"/>
      <c r="W4610" s="40"/>
      <c r="X4610" s="40"/>
      <c r="Y4610" s="40"/>
    </row>
    <row r="4611" spans="1:25" ht="15" customHeight="1" x14ac:dyDescent="0.2">
      <c r="A4611" s="40"/>
      <c r="B4611" s="274" t="s">
        <v>347</v>
      </c>
      <c r="C4611" s="296" t="s">
        <v>3613</v>
      </c>
      <c r="D4611" s="274" t="s">
        <v>143</v>
      </c>
      <c r="E4611" s="274" t="s">
        <v>1163</v>
      </c>
      <c r="F4611" s="404" t="s">
        <v>348</v>
      </c>
      <c r="G4611" s="404"/>
      <c r="H4611" s="295" t="s">
        <v>165</v>
      </c>
      <c r="I4611" s="298">
        <v>4.0000000000000003E-5</v>
      </c>
      <c r="J4611" s="297" t="s">
        <v>3614</v>
      </c>
      <c r="K4611" s="280" t="s">
        <v>2117</v>
      </c>
      <c r="L4611" s="281"/>
      <c r="O4611" s="40"/>
      <c r="P4611" s="40"/>
      <c r="Q4611" s="40"/>
      <c r="R4611" s="40"/>
      <c r="S4611" s="40"/>
      <c r="T4611" s="40"/>
      <c r="U4611" s="40"/>
      <c r="V4611" s="40"/>
      <c r="W4611" s="40"/>
      <c r="X4611" s="40"/>
      <c r="Y4611" s="40"/>
    </row>
    <row r="4612" spans="1:25" ht="15" customHeight="1" x14ac:dyDescent="0.2">
      <c r="A4612" s="40"/>
      <c r="B4612" s="275"/>
      <c r="C4612" s="275"/>
      <c r="D4612" s="275"/>
      <c r="E4612" s="275"/>
      <c r="F4612" s="275" t="s">
        <v>331</v>
      </c>
      <c r="G4612" s="302">
        <v>13.1</v>
      </c>
      <c r="H4612" s="275" t="s">
        <v>332</v>
      </c>
      <c r="I4612" s="302">
        <v>0</v>
      </c>
      <c r="J4612" s="275" t="s">
        <v>333</v>
      </c>
      <c r="K4612" s="302">
        <v>13.1</v>
      </c>
      <c r="L4612" s="281"/>
      <c r="O4612" s="40"/>
      <c r="P4612" s="40"/>
      <c r="Q4612" s="40"/>
      <c r="R4612" s="40"/>
      <c r="S4612" s="40"/>
      <c r="T4612" s="40"/>
      <c r="U4612" s="40"/>
      <c r="V4612" s="40"/>
      <c r="W4612" s="40"/>
      <c r="X4612" s="40"/>
      <c r="Y4612" s="40"/>
    </row>
    <row r="4613" spans="1:25" ht="15" customHeight="1" thickBot="1" x14ac:dyDescent="0.25">
      <c r="A4613" s="40"/>
      <c r="B4613" s="275"/>
      <c r="C4613" s="275"/>
      <c r="D4613" s="275"/>
      <c r="E4613" s="275"/>
      <c r="F4613" s="275" t="s">
        <v>334</v>
      </c>
      <c r="G4613" s="302">
        <v>17.57</v>
      </c>
      <c r="H4613" s="275"/>
      <c r="I4613" s="409" t="s">
        <v>335</v>
      </c>
      <c r="J4613" s="409"/>
      <c r="K4613" s="302">
        <v>102.03</v>
      </c>
      <c r="L4613" s="281"/>
      <c r="O4613" s="40"/>
      <c r="P4613" s="40"/>
      <c r="Q4613" s="40"/>
      <c r="R4613" s="40"/>
      <c r="S4613" s="40"/>
      <c r="T4613" s="40"/>
      <c r="U4613" s="40"/>
      <c r="V4613" s="40"/>
      <c r="W4613" s="40"/>
      <c r="X4613" s="40"/>
      <c r="Y4613" s="40"/>
    </row>
    <row r="4614" spans="1:25" ht="15" customHeight="1" thickTop="1" x14ac:dyDescent="0.2">
      <c r="A4614" s="40"/>
      <c r="B4614" s="289"/>
      <c r="C4614" s="289"/>
      <c r="D4614" s="289"/>
      <c r="E4614" s="289"/>
      <c r="F4614" s="289"/>
      <c r="G4614" s="289"/>
      <c r="H4614" s="289"/>
      <c r="I4614" s="289"/>
      <c r="J4614" s="289"/>
      <c r="K4614" s="289"/>
      <c r="L4614" s="289"/>
      <c r="O4614" s="40"/>
      <c r="P4614" s="40"/>
      <c r="Q4614" s="40"/>
      <c r="R4614" s="40"/>
      <c r="S4614" s="40"/>
      <c r="T4614" s="40"/>
      <c r="U4614" s="40"/>
      <c r="V4614" s="40"/>
      <c r="W4614" s="40"/>
      <c r="X4614" s="40"/>
      <c r="Y4614" s="40"/>
    </row>
    <row r="4615" spans="1:25" ht="15" customHeight="1" x14ac:dyDescent="0.2">
      <c r="A4615" s="40"/>
      <c r="B4615" s="276" t="s">
        <v>1517</v>
      </c>
      <c r="C4615" s="277" t="s">
        <v>28</v>
      </c>
      <c r="D4615" s="276" t="s">
        <v>29</v>
      </c>
      <c r="E4615" s="276" t="s">
        <v>30</v>
      </c>
      <c r="F4615" s="405" t="s">
        <v>318</v>
      </c>
      <c r="G4615" s="405"/>
      <c r="H4615" s="284" t="s">
        <v>31</v>
      </c>
      <c r="I4615" s="277" t="s">
        <v>32</v>
      </c>
      <c r="J4615" s="277" t="s">
        <v>33</v>
      </c>
      <c r="K4615" s="277" t="s">
        <v>35</v>
      </c>
      <c r="L4615" s="281"/>
      <c r="O4615" s="40"/>
      <c r="P4615" s="40"/>
      <c r="Q4615" s="40"/>
      <c r="R4615" s="40"/>
      <c r="S4615" s="40"/>
      <c r="T4615" s="40"/>
      <c r="U4615" s="40"/>
      <c r="V4615" s="40"/>
      <c r="W4615" s="40"/>
      <c r="X4615" s="40"/>
      <c r="Y4615" s="40"/>
    </row>
    <row r="4616" spans="1:25" ht="15" customHeight="1" x14ac:dyDescent="0.2">
      <c r="A4616" s="40"/>
      <c r="B4616" s="273" t="s">
        <v>319</v>
      </c>
      <c r="C4616" s="286" t="s">
        <v>2381</v>
      </c>
      <c r="D4616" s="273" t="s">
        <v>143</v>
      </c>
      <c r="E4616" s="273" t="s">
        <v>2382</v>
      </c>
      <c r="F4616" s="403" t="s">
        <v>2031</v>
      </c>
      <c r="G4616" s="403"/>
      <c r="H4616" s="285" t="s">
        <v>165</v>
      </c>
      <c r="I4616" s="288">
        <v>1</v>
      </c>
      <c r="J4616" s="287">
        <v>2.19</v>
      </c>
      <c r="K4616" s="287">
        <v>2.19</v>
      </c>
      <c r="L4616" s="281"/>
      <c r="O4616" s="40"/>
      <c r="P4616" s="40"/>
      <c r="Q4616" s="40"/>
      <c r="R4616" s="40"/>
      <c r="S4616" s="40"/>
      <c r="T4616" s="40"/>
      <c r="U4616" s="40"/>
      <c r="V4616" s="40"/>
      <c r="W4616" s="40"/>
      <c r="X4616" s="40"/>
      <c r="Y4616" s="40"/>
    </row>
    <row r="4617" spans="1:25" ht="15" customHeight="1" x14ac:dyDescent="0.2">
      <c r="A4617" s="40"/>
      <c r="B4617" s="276" t="s">
        <v>27</v>
      </c>
      <c r="C4617" s="277" t="s">
        <v>28</v>
      </c>
      <c r="D4617" s="276" t="s">
        <v>29</v>
      </c>
      <c r="E4617" s="276" t="s">
        <v>30</v>
      </c>
      <c r="F4617" s="405" t="s">
        <v>318</v>
      </c>
      <c r="G4617" s="406"/>
      <c r="H4617" s="284" t="s">
        <v>31</v>
      </c>
      <c r="I4617" s="277" t="s">
        <v>32</v>
      </c>
      <c r="J4617" s="277" t="s">
        <v>33</v>
      </c>
      <c r="K4617" s="277" t="s">
        <v>35</v>
      </c>
      <c r="L4617" s="281"/>
      <c r="O4617" s="40"/>
      <c r="P4617" s="40"/>
      <c r="Q4617" s="40"/>
      <c r="R4617" s="40"/>
      <c r="S4617" s="40"/>
      <c r="T4617" s="40"/>
      <c r="U4617" s="40"/>
      <c r="V4617" s="40"/>
      <c r="W4617" s="40"/>
      <c r="X4617" s="40"/>
      <c r="Y4617" s="40"/>
    </row>
    <row r="4618" spans="1:25" ht="15" customHeight="1" x14ac:dyDescent="0.2">
      <c r="A4618" s="40"/>
      <c r="B4618" s="278" t="s">
        <v>319</v>
      </c>
      <c r="C4618" s="291" t="s">
        <v>681</v>
      </c>
      <c r="D4618" s="278" t="s">
        <v>143</v>
      </c>
      <c r="E4618" s="278" t="s">
        <v>682</v>
      </c>
      <c r="F4618" s="407" t="s">
        <v>577</v>
      </c>
      <c r="G4618" s="407"/>
      <c r="H4618" s="290" t="s">
        <v>578</v>
      </c>
      <c r="I4618" s="294">
        <v>0.05</v>
      </c>
      <c r="J4618" s="292" t="s">
        <v>2131</v>
      </c>
      <c r="K4618" s="293" t="s">
        <v>2188</v>
      </c>
      <c r="L4618" s="281"/>
      <c r="O4618" s="40"/>
      <c r="P4618" s="40"/>
      <c r="Q4618" s="40"/>
      <c r="R4618" s="40"/>
      <c r="S4618" s="40"/>
      <c r="T4618" s="40"/>
      <c r="U4618" s="40"/>
      <c r="V4618" s="40"/>
      <c r="W4618" s="40"/>
      <c r="X4618" s="40"/>
      <c r="Y4618" s="40"/>
    </row>
    <row r="4619" spans="1:25" ht="15" customHeight="1" x14ac:dyDescent="0.2">
      <c r="A4619" s="40"/>
      <c r="B4619" s="274" t="s">
        <v>347</v>
      </c>
      <c r="C4619" s="296" t="s">
        <v>4189</v>
      </c>
      <c r="D4619" s="274" t="s">
        <v>143</v>
      </c>
      <c r="E4619" s="274" t="s">
        <v>2656</v>
      </c>
      <c r="F4619" s="404" t="s">
        <v>348</v>
      </c>
      <c r="G4619" s="404"/>
      <c r="H4619" s="295" t="s">
        <v>165</v>
      </c>
      <c r="I4619" s="298">
        <v>1</v>
      </c>
      <c r="J4619" s="297" t="s">
        <v>3980</v>
      </c>
      <c r="K4619" s="280" t="s">
        <v>3980</v>
      </c>
      <c r="L4619" s="281"/>
      <c r="O4619" s="40"/>
      <c r="P4619" s="40"/>
      <c r="Q4619" s="40"/>
      <c r="R4619" s="40"/>
      <c r="S4619" s="40"/>
      <c r="T4619" s="40"/>
      <c r="U4619" s="40"/>
      <c r="V4619" s="40"/>
      <c r="W4619" s="40"/>
      <c r="X4619" s="40"/>
      <c r="Y4619" s="40"/>
    </row>
    <row r="4620" spans="1:25" ht="15" customHeight="1" x14ac:dyDescent="0.2">
      <c r="A4620" s="40"/>
      <c r="B4620" s="278" t="s">
        <v>319</v>
      </c>
      <c r="C4620" s="291" t="s">
        <v>575</v>
      </c>
      <c r="D4620" s="278" t="s">
        <v>143</v>
      </c>
      <c r="E4620" s="278" t="s">
        <v>576</v>
      </c>
      <c r="F4620" s="407" t="s">
        <v>577</v>
      </c>
      <c r="G4620" s="407"/>
      <c r="H4620" s="290" t="s">
        <v>578</v>
      </c>
      <c r="I4620" s="294">
        <v>0.05</v>
      </c>
      <c r="J4620" s="292" t="s">
        <v>3684</v>
      </c>
      <c r="K4620" s="293" t="s">
        <v>2188</v>
      </c>
      <c r="L4620" s="281"/>
      <c r="O4620" s="40"/>
      <c r="P4620" s="40"/>
      <c r="Q4620" s="40"/>
      <c r="R4620" s="40"/>
      <c r="S4620" s="40"/>
      <c r="T4620" s="40"/>
      <c r="U4620" s="40"/>
      <c r="V4620" s="40"/>
      <c r="W4620" s="40"/>
      <c r="X4620" s="40"/>
      <c r="Y4620" s="40"/>
    </row>
    <row r="4621" spans="1:25" ht="15" customHeight="1" x14ac:dyDescent="0.2">
      <c r="A4621" s="40"/>
      <c r="B4621" s="274" t="s">
        <v>347</v>
      </c>
      <c r="C4621" s="296" t="s">
        <v>3615</v>
      </c>
      <c r="D4621" s="274" t="s">
        <v>143</v>
      </c>
      <c r="E4621" s="274" t="s">
        <v>2418</v>
      </c>
      <c r="F4621" s="404" t="s">
        <v>586</v>
      </c>
      <c r="G4621" s="404"/>
      <c r="H4621" s="295" t="s">
        <v>578</v>
      </c>
      <c r="I4621" s="298">
        <v>0.05</v>
      </c>
      <c r="J4621" s="297" t="s">
        <v>2419</v>
      </c>
      <c r="K4621" s="280" t="s">
        <v>2512</v>
      </c>
      <c r="L4621" s="281"/>
      <c r="O4621" s="40"/>
      <c r="P4621" s="40"/>
      <c r="Q4621" s="40"/>
      <c r="R4621" s="40"/>
      <c r="S4621" s="40"/>
      <c r="T4621" s="40"/>
      <c r="U4621" s="40"/>
      <c r="V4621" s="40"/>
      <c r="W4621" s="40"/>
      <c r="X4621" s="40"/>
      <c r="Y4621" s="40"/>
    </row>
    <row r="4622" spans="1:25" ht="15" customHeight="1" x14ac:dyDescent="0.2">
      <c r="A4622" s="40"/>
      <c r="B4622" s="274" t="s">
        <v>347</v>
      </c>
      <c r="C4622" s="296" t="s">
        <v>4040</v>
      </c>
      <c r="D4622" s="274" t="s">
        <v>143</v>
      </c>
      <c r="E4622" s="274" t="s">
        <v>2566</v>
      </c>
      <c r="F4622" s="404" t="s">
        <v>586</v>
      </c>
      <c r="G4622" s="404"/>
      <c r="H4622" s="295" t="s">
        <v>578</v>
      </c>
      <c r="I4622" s="298">
        <v>0.05</v>
      </c>
      <c r="J4622" s="297" t="s">
        <v>3640</v>
      </c>
      <c r="K4622" s="280" t="s">
        <v>3533</v>
      </c>
      <c r="L4622" s="183"/>
      <c r="O4622" s="40"/>
      <c r="P4622" s="40"/>
      <c r="Q4622" s="40"/>
      <c r="R4622" s="40"/>
      <c r="S4622" s="40"/>
      <c r="T4622" s="40"/>
      <c r="U4622" s="40"/>
      <c r="V4622" s="40"/>
      <c r="W4622" s="40"/>
      <c r="X4622" s="40"/>
      <c r="Y4622" s="40"/>
    </row>
    <row r="4623" spans="1:25" ht="15" customHeight="1" thickBot="1" x14ac:dyDescent="0.25">
      <c r="A4623" s="40"/>
      <c r="B4623" s="408" t="s">
        <v>2416</v>
      </c>
      <c r="C4623" s="406"/>
      <c r="D4623" s="406"/>
      <c r="E4623" s="406"/>
      <c r="F4623" s="406"/>
      <c r="G4623" s="406"/>
      <c r="H4623" s="406"/>
      <c r="I4623" s="406"/>
      <c r="J4623" s="406"/>
      <c r="K4623" s="406"/>
      <c r="L4623" s="183"/>
      <c r="O4623" s="40"/>
      <c r="P4623" s="40"/>
      <c r="Q4623" s="40"/>
      <c r="R4623" s="40"/>
      <c r="S4623" s="40"/>
      <c r="T4623" s="40"/>
      <c r="U4623" s="40"/>
      <c r="V4623" s="40"/>
      <c r="W4623" s="40"/>
      <c r="X4623" s="40"/>
      <c r="Y4623" s="40"/>
    </row>
    <row r="4624" spans="1:25" ht="15" customHeight="1" thickTop="1" x14ac:dyDescent="0.2">
      <c r="A4624" s="40"/>
      <c r="B4624" s="276" t="s">
        <v>27</v>
      </c>
      <c r="C4624" s="277" t="s">
        <v>28</v>
      </c>
      <c r="D4624" s="276" t="s">
        <v>29</v>
      </c>
      <c r="E4624" s="276" t="s">
        <v>30</v>
      </c>
      <c r="F4624" s="405" t="s">
        <v>318</v>
      </c>
      <c r="G4624" s="406"/>
      <c r="H4624" s="284" t="s">
        <v>31</v>
      </c>
      <c r="I4624" s="277" t="s">
        <v>32</v>
      </c>
      <c r="J4624" s="277" t="s">
        <v>33</v>
      </c>
      <c r="K4624" s="277" t="s">
        <v>35</v>
      </c>
      <c r="L4624" s="184"/>
      <c r="O4624" s="40"/>
      <c r="P4624" s="40"/>
      <c r="Q4624" s="40"/>
      <c r="R4624" s="40"/>
      <c r="S4624" s="40"/>
      <c r="T4624" s="40"/>
      <c r="U4624" s="40"/>
      <c r="V4624" s="40"/>
      <c r="W4624" s="40"/>
      <c r="X4624" s="40"/>
      <c r="Y4624" s="40"/>
    </row>
    <row r="4625" spans="1:25" ht="15" customHeight="1" x14ac:dyDescent="0.2">
      <c r="A4625" s="40"/>
      <c r="B4625" s="274" t="s">
        <v>347</v>
      </c>
      <c r="C4625" s="296" t="s">
        <v>3613</v>
      </c>
      <c r="D4625" s="274" t="s">
        <v>143</v>
      </c>
      <c r="E4625" s="274" t="s">
        <v>1163</v>
      </c>
      <c r="F4625" s="404" t="s">
        <v>348</v>
      </c>
      <c r="G4625" s="404"/>
      <c r="H4625" s="295" t="s">
        <v>165</v>
      </c>
      <c r="I4625" s="298">
        <v>5.0000000000000004E-6</v>
      </c>
      <c r="J4625" s="297" t="s">
        <v>3614</v>
      </c>
      <c r="K4625" s="280" t="s">
        <v>2117</v>
      </c>
      <c r="L4625" s="180"/>
      <c r="O4625" s="40"/>
      <c r="P4625" s="40"/>
      <c r="Q4625" s="40"/>
      <c r="R4625" s="40"/>
      <c r="S4625" s="40"/>
      <c r="T4625" s="40"/>
      <c r="U4625" s="40"/>
      <c r="V4625" s="40"/>
      <c r="W4625" s="40"/>
      <c r="X4625" s="40"/>
      <c r="Y4625" s="40"/>
    </row>
    <row r="4626" spans="1:25" ht="15" customHeight="1" x14ac:dyDescent="0.2">
      <c r="A4626" s="40"/>
      <c r="B4626" s="274" t="s">
        <v>347</v>
      </c>
      <c r="C4626" s="296" t="s">
        <v>4042</v>
      </c>
      <c r="D4626" s="274" t="s">
        <v>143</v>
      </c>
      <c r="E4626" s="274" t="s">
        <v>1175</v>
      </c>
      <c r="F4626" s="404" t="s">
        <v>348</v>
      </c>
      <c r="G4626" s="404"/>
      <c r="H4626" s="295" t="s">
        <v>165</v>
      </c>
      <c r="I4626" s="298">
        <v>5.0000000000000004E-6</v>
      </c>
      <c r="J4626" s="297" t="s">
        <v>2568</v>
      </c>
      <c r="K4626" s="280" t="s">
        <v>2117</v>
      </c>
      <c r="L4626" s="178"/>
      <c r="O4626" s="40"/>
      <c r="P4626" s="40"/>
      <c r="Q4626" s="40"/>
      <c r="R4626" s="40"/>
      <c r="S4626" s="40"/>
      <c r="T4626" s="40"/>
      <c r="U4626" s="40"/>
      <c r="V4626" s="40"/>
      <c r="W4626" s="40"/>
      <c r="X4626" s="40"/>
      <c r="Y4626" s="40"/>
    </row>
    <row r="4627" spans="1:25" ht="15" customHeight="1" x14ac:dyDescent="0.2">
      <c r="A4627" s="40"/>
      <c r="B4627" s="274" t="s">
        <v>347</v>
      </c>
      <c r="C4627" s="296" t="s">
        <v>3634</v>
      </c>
      <c r="D4627" s="274" t="s">
        <v>143</v>
      </c>
      <c r="E4627" s="274" t="s">
        <v>1168</v>
      </c>
      <c r="F4627" s="404" t="s">
        <v>348</v>
      </c>
      <c r="G4627" s="404"/>
      <c r="H4627" s="295" t="s">
        <v>165</v>
      </c>
      <c r="I4627" s="298">
        <v>4.4999999999999999E-4</v>
      </c>
      <c r="J4627" s="297" t="s">
        <v>2138</v>
      </c>
      <c r="K4627" s="280" t="s">
        <v>2117</v>
      </c>
      <c r="L4627" s="182"/>
      <c r="O4627" s="40"/>
      <c r="P4627" s="40"/>
      <c r="Q4627" s="40"/>
      <c r="R4627" s="40"/>
      <c r="S4627" s="40"/>
      <c r="T4627" s="40"/>
      <c r="U4627" s="40"/>
      <c r="V4627" s="40"/>
      <c r="W4627" s="40"/>
      <c r="X4627" s="40"/>
      <c r="Y4627" s="40"/>
    </row>
    <row r="4628" spans="1:25" ht="15" customHeight="1" x14ac:dyDescent="0.2">
      <c r="A4628" s="40"/>
      <c r="B4628" s="274" t="s">
        <v>347</v>
      </c>
      <c r="C4628" s="296" t="s">
        <v>3626</v>
      </c>
      <c r="D4628" s="274" t="s">
        <v>143</v>
      </c>
      <c r="E4628" s="274" t="s">
        <v>2434</v>
      </c>
      <c r="F4628" s="404" t="s">
        <v>348</v>
      </c>
      <c r="G4628" s="404"/>
      <c r="H4628" s="295" t="s">
        <v>2433</v>
      </c>
      <c r="I4628" s="298">
        <v>2.3000000000000001E-4</v>
      </c>
      <c r="J4628" s="297" t="s">
        <v>3627</v>
      </c>
      <c r="K4628" s="280" t="s">
        <v>2117</v>
      </c>
      <c r="L4628" s="182"/>
      <c r="O4628" s="40"/>
      <c r="P4628" s="40"/>
      <c r="Q4628" s="40"/>
      <c r="R4628" s="40"/>
      <c r="S4628" s="40"/>
      <c r="T4628" s="40"/>
      <c r="U4628" s="40"/>
      <c r="V4628" s="40"/>
      <c r="W4628" s="40"/>
      <c r="X4628" s="40"/>
      <c r="Y4628" s="40"/>
    </row>
    <row r="4629" spans="1:25" ht="15" customHeight="1" x14ac:dyDescent="0.2">
      <c r="A4629" s="40"/>
      <c r="B4629" s="274" t="s">
        <v>347</v>
      </c>
      <c r="C4629" s="296" t="s">
        <v>3631</v>
      </c>
      <c r="D4629" s="274" t="s">
        <v>143</v>
      </c>
      <c r="E4629" s="274" t="s">
        <v>2435</v>
      </c>
      <c r="F4629" s="404" t="s">
        <v>348</v>
      </c>
      <c r="G4629" s="404"/>
      <c r="H4629" s="295" t="s">
        <v>165</v>
      </c>
      <c r="I4629" s="298">
        <v>1.0000000000000001E-5</v>
      </c>
      <c r="J4629" s="297" t="s">
        <v>2122</v>
      </c>
      <c r="K4629" s="280" t="s">
        <v>2117</v>
      </c>
      <c r="L4629" s="185"/>
      <c r="O4629" s="40"/>
      <c r="P4629" s="40"/>
      <c r="Q4629" s="40"/>
      <c r="R4629" s="40"/>
      <c r="S4629" s="40"/>
      <c r="T4629" s="40"/>
      <c r="U4629" s="40"/>
      <c r="V4629" s="40"/>
      <c r="W4629" s="40"/>
      <c r="X4629" s="40"/>
      <c r="Y4629" s="40"/>
    </row>
    <row r="4630" spans="1:25" ht="15" customHeight="1" x14ac:dyDescent="0.2">
      <c r="A4630" s="40"/>
      <c r="B4630" s="274" t="s">
        <v>347</v>
      </c>
      <c r="C4630" s="296" t="s">
        <v>4189</v>
      </c>
      <c r="D4630" s="274" t="s">
        <v>143</v>
      </c>
      <c r="E4630" s="274" t="s">
        <v>2656</v>
      </c>
      <c r="F4630" s="404" t="s">
        <v>348</v>
      </c>
      <c r="G4630" s="404"/>
      <c r="H4630" s="295" t="s">
        <v>165</v>
      </c>
      <c r="I4630" s="298">
        <v>1</v>
      </c>
      <c r="J4630" s="297" t="s">
        <v>3980</v>
      </c>
      <c r="K4630" s="280" t="s">
        <v>3980</v>
      </c>
      <c r="L4630" s="183"/>
      <c r="O4630" s="40"/>
      <c r="P4630" s="40"/>
      <c r="Q4630" s="40"/>
      <c r="R4630" s="40"/>
      <c r="S4630" s="40"/>
      <c r="T4630" s="40"/>
      <c r="U4630" s="40"/>
      <c r="V4630" s="40"/>
      <c r="W4630" s="40"/>
      <c r="X4630" s="40"/>
      <c r="Y4630" s="40"/>
    </row>
    <row r="4631" spans="1:25" ht="15" customHeight="1" thickBot="1" x14ac:dyDescent="0.25">
      <c r="A4631" s="40"/>
      <c r="B4631" s="274" t="s">
        <v>347</v>
      </c>
      <c r="C4631" s="296" t="s">
        <v>3636</v>
      </c>
      <c r="D4631" s="274" t="s">
        <v>143</v>
      </c>
      <c r="E4631" s="274" t="s">
        <v>2432</v>
      </c>
      <c r="F4631" s="404" t="s">
        <v>348</v>
      </c>
      <c r="G4631" s="404"/>
      <c r="H4631" s="295" t="s">
        <v>2433</v>
      </c>
      <c r="I4631" s="298">
        <v>7.4999999999999993E-5</v>
      </c>
      <c r="J4631" s="297" t="s">
        <v>3637</v>
      </c>
      <c r="K4631" s="280" t="s">
        <v>2117</v>
      </c>
      <c r="L4631" s="183"/>
      <c r="O4631" s="40"/>
      <c r="P4631" s="40"/>
      <c r="Q4631" s="40"/>
      <c r="R4631" s="40"/>
      <c r="S4631" s="40"/>
      <c r="T4631" s="40"/>
      <c r="U4631" s="40"/>
      <c r="V4631" s="40"/>
      <c r="W4631" s="40"/>
      <c r="X4631" s="40"/>
      <c r="Y4631" s="40"/>
    </row>
    <row r="4632" spans="1:25" ht="15" customHeight="1" thickTop="1" x14ac:dyDescent="0.2">
      <c r="A4632" s="40"/>
      <c r="B4632" s="274" t="s">
        <v>347</v>
      </c>
      <c r="C4632" s="296" t="s">
        <v>3615</v>
      </c>
      <c r="D4632" s="274" t="s">
        <v>143</v>
      </c>
      <c r="E4632" s="274" t="s">
        <v>2418</v>
      </c>
      <c r="F4632" s="404" t="s">
        <v>586</v>
      </c>
      <c r="G4632" s="404"/>
      <c r="H4632" s="295" t="s">
        <v>578</v>
      </c>
      <c r="I4632" s="298">
        <v>0.05</v>
      </c>
      <c r="J4632" s="297" t="s">
        <v>2419</v>
      </c>
      <c r="K4632" s="280" t="s">
        <v>2512</v>
      </c>
      <c r="L4632" s="184"/>
      <c r="O4632" s="40"/>
      <c r="P4632" s="40"/>
      <c r="Q4632" s="40"/>
      <c r="R4632" s="40"/>
      <c r="S4632" s="40"/>
      <c r="T4632" s="40"/>
      <c r="U4632" s="40"/>
      <c r="V4632" s="40"/>
      <c r="W4632" s="40"/>
      <c r="X4632" s="40"/>
      <c r="Y4632" s="40"/>
    </row>
    <row r="4633" spans="1:25" ht="15" customHeight="1" x14ac:dyDescent="0.2">
      <c r="A4633" s="40"/>
      <c r="B4633" s="274" t="s">
        <v>347</v>
      </c>
      <c r="C4633" s="296" t="s">
        <v>3635</v>
      </c>
      <c r="D4633" s="274" t="s">
        <v>143</v>
      </c>
      <c r="E4633" s="274" t="s">
        <v>1169</v>
      </c>
      <c r="F4633" s="404" t="s">
        <v>348</v>
      </c>
      <c r="G4633" s="404"/>
      <c r="H4633" s="295" t="s">
        <v>165</v>
      </c>
      <c r="I4633" s="298">
        <v>1.8000000000000001E-4</v>
      </c>
      <c r="J4633" s="297" t="s">
        <v>1868</v>
      </c>
      <c r="K4633" s="280" t="s">
        <v>2117</v>
      </c>
      <c r="L4633" s="180"/>
      <c r="O4633" s="40"/>
      <c r="P4633" s="40"/>
      <c r="Q4633" s="40"/>
      <c r="R4633" s="40"/>
      <c r="S4633" s="40"/>
      <c r="T4633" s="40"/>
      <c r="U4633" s="40"/>
      <c r="V4633" s="40"/>
      <c r="W4633" s="40"/>
      <c r="X4633" s="40"/>
      <c r="Y4633" s="40"/>
    </row>
    <row r="4634" spans="1:25" ht="15" customHeight="1" x14ac:dyDescent="0.2">
      <c r="A4634" s="40"/>
      <c r="B4634" s="274" t="s">
        <v>347</v>
      </c>
      <c r="C4634" s="296" t="s">
        <v>3596</v>
      </c>
      <c r="D4634" s="274" t="s">
        <v>143</v>
      </c>
      <c r="E4634" s="274" t="s">
        <v>2437</v>
      </c>
      <c r="F4634" s="404" t="s">
        <v>348</v>
      </c>
      <c r="G4634" s="404"/>
      <c r="H4634" s="295" t="s">
        <v>165</v>
      </c>
      <c r="I4634" s="298">
        <v>6.0000000000000002E-5</v>
      </c>
      <c r="J4634" s="297" t="s">
        <v>3597</v>
      </c>
      <c r="K4634" s="280" t="s">
        <v>2117</v>
      </c>
      <c r="L4634" s="178"/>
      <c r="O4634" s="40"/>
      <c r="P4634" s="40"/>
      <c r="Q4634" s="40"/>
      <c r="R4634" s="40"/>
      <c r="S4634" s="40"/>
      <c r="T4634" s="40"/>
      <c r="U4634" s="40"/>
      <c r="V4634" s="40"/>
      <c r="W4634" s="40"/>
      <c r="X4634" s="40"/>
      <c r="Y4634" s="40"/>
    </row>
    <row r="4635" spans="1:25" ht="15" customHeight="1" x14ac:dyDescent="0.2">
      <c r="A4635" s="40"/>
      <c r="B4635" s="274" t="s">
        <v>347</v>
      </c>
      <c r="C4635" s="296" t="s">
        <v>4043</v>
      </c>
      <c r="D4635" s="274" t="s">
        <v>143</v>
      </c>
      <c r="E4635" s="274" t="s">
        <v>1173</v>
      </c>
      <c r="F4635" s="404" t="s">
        <v>348</v>
      </c>
      <c r="G4635" s="404"/>
      <c r="H4635" s="295" t="s">
        <v>165</v>
      </c>
      <c r="I4635" s="298">
        <v>1.0000000000000001E-5</v>
      </c>
      <c r="J4635" s="297" t="s">
        <v>2167</v>
      </c>
      <c r="K4635" s="280" t="s">
        <v>2117</v>
      </c>
      <c r="L4635" s="182"/>
      <c r="O4635" s="40"/>
      <c r="P4635" s="40"/>
      <c r="Q4635" s="40"/>
      <c r="R4635" s="40"/>
      <c r="S4635" s="40"/>
      <c r="T4635" s="40"/>
      <c r="U4635" s="40"/>
      <c r="V4635" s="40"/>
      <c r="W4635" s="40"/>
      <c r="X4635" s="40"/>
      <c r="Y4635" s="40"/>
    </row>
    <row r="4636" spans="1:25" ht="15" customHeight="1" x14ac:dyDescent="0.2">
      <c r="A4636" s="40"/>
      <c r="B4636" s="274" t="s">
        <v>347</v>
      </c>
      <c r="C4636" s="296" t="s">
        <v>3646</v>
      </c>
      <c r="D4636" s="274" t="s">
        <v>143</v>
      </c>
      <c r="E4636" s="274" t="s">
        <v>3647</v>
      </c>
      <c r="F4636" s="404" t="s">
        <v>348</v>
      </c>
      <c r="G4636" s="404"/>
      <c r="H4636" s="295" t="s">
        <v>1160</v>
      </c>
      <c r="I4636" s="298">
        <v>8.0000000000000007E-5</v>
      </c>
      <c r="J4636" s="297" t="s">
        <v>3648</v>
      </c>
      <c r="K4636" s="280" t="s">
        <v>2117</v>
      </c>
      <c r="L4636" s="182"/>
      <c r="O4636" s="40"/>
      <c r="P4636" s="40"/>
      <c r="Q4636" s="40"/>
      <c r="R4636" s="40"/>
      <c r="S4636" s="40"/>
      <c r="T4636" s="40"/>
      <c r="U4636" s="40"/>
      <c r="V4636" s="40"/>
      <c r="W4636" s="40"/>
      <c r="X4636" s="40"/>
      <c r="Y4636" s="40"/>
    </row>
    <row r="4637" spans="1:25" ht="15" customHeight="1" x14ac:dyDescent="0.2">
      <c r="A4637" s="40"/>
      <c r="B4637" s="274" t="s">
        <v>347</v>
      </c>
      <c r="C4637" s="296" t="s">
        <v>3586</v>
      </c>
      <c r="D4637" s="274" t="s">
        <v>143</v>
      </c>
      <c r="E4637" s="274" t="s">
        <v>1162</v>
      </c>
      <c r="F4637" s="404" t="s">
        <v>348</v>
      </c>
      <c r="G4637" s="404"/>
      <c r="H4637" s="295" t="s">
        <v>165</v>
      </c>
      <c r="I4637" s="298">
        <v>1.5E-5</v>
      </c>
      <c r="J4637" s="297" t="s">
        <v>2140</v>
      </c>
      <c r="K4637" s="280" t="s">
        <v>2117</v>
      </c>
      <c r="L4637" s="185"/>
      <c r="O4637" s="40"/>
      <c r="P4637" s="40"/>
      <c r="Q4637" s="40"/>
      <c r="R4637" s="40"/>
      <c r="S4637" s="40"/>
      <c r="T4637" s="40"/>
      <c r="U4637" s="40"/>
      <c r="V4637" s="40"/>
      <c r="W4637" s="40"/>
      <c r="X4637" s="40"/>
      <c r="Y4637" s="40"/>
    </row>
    <row r="4638" spans="1:25" ht="15" customHeight="1" x14ac:dyDescent="0.2">
      <c r="A4638" s="40"/>
      <c r="B4638" s="274" t="s">
        <v>347</v>
      </c>
      <c r="C4638" s="296" t="s">
        <v>3604</v>
      </c>
      <c r="D4638" s="274" t="s">
        <v>143</v>
      </c>
      <c r="E4638" s="274" t="s">
        <v>1164</v>
      </c>
      <c r="F4638" s="404" t="s">
        <v>809</v>
      </c>
      <c r="G4638" s="404"/>
      <c r="H4638" s="295" t="s">
        <v>165</v>
      </c>
      <c r="I4638" s="298">
        <v>4.4999999999999999E-4</v>
      </c>
      <c r="J4638" s="297" t="s">
        <v>2145</v>
      </c>
      <c r="K4638" s="280" t="s">
        <v>2117</v>
      </c>
      <c r="L4638" s="281"/>
      <c r="O4638" s="40"/>
      <c r="P4638" s="40"/>
      <c r="Q4638" s="40"/>
      <c r="R4638" s="40"/>
      <c r="S4638" s="40"/>
      <c r="T4638" s="40"/>
      <c r="U4638" s="40"/>
      <c r="V4638" s="40"/>
      <c r="W4638" s="40"/>
      <c r="X4638" s="40"/>
      <c r="Y4638" s="40"/>
    </row>
    <row r="4639" spans="1:25" ht="15" customHeight="1" x14ac:dyDescent="0.2">
      <c r="A4639" s="40"/>
      <c r="B4639" s="274" t="s">
        <v>347</v>
      </c>
      <c r="C4639" s="296" t="s">
        <v>3583</v>
      </c>
      <c r="D4639" s="274" t="s">
        <v>143</v>
      </c>
      <c r="E4639" s="274" t="s">
        <v>1158</v>
      </c>
      <c r="F4639" s="404" t="s">
        <v>348</v>
      </c>
      <c r="G4639" s="404"/>
      <c r="H4639" s="295" t="s">
        <v>165</v>
      </c>
      <c r="I4639" s="298">
        <v>1.018E-2</v>
      </c>
      <c r="J4639" s="297" t="s">
        <v>1850</v>
      </c>
      <c r="K4639" s="280" t="s">
        <v>2195</v>
      </c>
      <c r="L4639" s="281"/>
      <c r="O4639" s="40"/>
      <c r="P4639" s="40"/>
      <c r="Q4639" s="40"/>
      <c r="R4639" s="40"/>
      <c r="S4639" s="40"/>
      <c r="T4639" s="40"/>
      <c r="U4639" s="40"/>
      <c r="V4639" s="40"/>
      <c r="W4639" s="40"/>
      <c r="X4639" s="40"/>
      <c r="Y4639" s="40"/>
    </row>
    <row r="4640" spans="1:25" ht="15" customHeight="1" x14ac:dyDescent="0.2">
      <c r="A4640" s="40"/>
      <c r="B4640" s="274" t="s">
        <v>347</v>
      </c>
      <c r="C4640" s="296" t="s">
        <v>3601</v>
      </c>
      <c r="D4640" s="274" t="s">
        <v>143</v>
      </c>
      <c r="E4640" s="274" t="s">
        <v>1165</v>
      </c>
      <c r="F4640" s="404" t="s">
        <v>348</v>
      </c>
      <c r="G4640" s="404"/>
      <c r="H4640" s="295" t="s">
        <v>165</v>
      </c>
      <c r="I4640" s="298">
        <v>4.4999999999999999E-4</v>
      </c>
      <c r="J4640" s="297" t="s">
        <v>3602</v>
      </c>
      <c r="K4640" s="280" t="s">
        <v>2129</v>
      </c>
      <c r="L4640" s="281"/>
      <c r="O4640" s="40"/>
      <c r="P4640" s="40"/>
      <c r="Q4640" s="40"/>
      <c r="R4640" s="40"/>
      <c r="S4640" s="40"/>
      <c r="T4640" s="40"/>
      <c r="U4640" s="40"/>
      <c r="V4640" s="40"/>
      <c r="W4640" s="40"/>
      <c r="X4640" s="40"/>
      <c r="Y4640" s="40"/>
    </row>
    <row r="4641" spans="1:25" ht="15" customHeight="1" x14ac:dyDescent="0.2">
      <c r="A4641" s="40"/>
      <c r="B4641" s="274" t="s">
        <v>347</v>
      </c>
      <c r="C4641" s="296" t="s">
        <v>3616</v>
      </c>
      <c r="D4641" s="274" t="s">
        <v>143</v>
      </c>
      <c r="E4641" s="274" t="s">
        <v>1170</v>
      </c>
      <c r="F4641" s="404" t="s">
        <v>809</v>
      </c>
      <c r="G4641" s="404"/>
      <c r="H4641" s="295" t="s">
        <v>165</v>
      </c>
      <c r="I4641" s="298">
        <v>1.018E-2</v>
      </c>
      <c r="J4641" s="297" t="s">
        <v>1858</v>
      </c>
      <c r="K4641" s="280" t="s">
        <v>2137</v>
      </c>
      <c r="L4641" s="281"/>
      <c r="O4641" s="40"/>
      <c r="P4641" s="40"/>
      <c r="Q4641" s="40"/>
      <c r="R4641" s="40"/>
      <c r="S4641" s="40"/>
      <c r="T4641" s="40"/>
      <c r="U4641" s="40"/>
      <c r="V4641" s="40"/>
      <c r="W4641" s="40"/>
      <c r="X4641" s="40"/>
      <c r="Y4641" s="40"/>
    </row>
    <row r="4642" spans="1:25" ht="15" customHeight="1" x14ac:dyDescent="0.2">
      <c r="A4642" s="40"/>
      <c r="B4642" s="274" t="s">
        <v>347</v>
      </c>
      <c r="C4642" s="296" t="s">
        <v>3598</v>
      </c>
      <c r="D4642" s="274" t="s">
        <v>143</v>
      </c>
      <c r="E4642" s="274" t="s">
        <v>1159</v>
      </c>
      <c r="F4642" s="404" t="s">
        <v>348</v>
      </c>
      <c r="G4642" s="404"/>
      <c r="H4642" s="295" t="s">
        <v>165</v>
      </c>
      <c r="I4642" s="298">
        <v>1.4999999999999999E-4</v>
      </c>
      <c r="J4642" s="297" t="s">
        <v>3599</v>
      </c>
      <c r="K4642" s="280" t="s">
        <v>2144</v>
      </c>
      <c r="L4642" s="281"/>
      <c r="O4642" s="40"/>
      <c r="P4642" s="40"/>
      <c r="Q4642" s="40"/>
      <c r="R4642" s="40"/>
      <c r="S4642" s="40"/>
      <c r="T4642" s="40"/>
      <c r="U4642" s="40"/>
      <c r="V4642" s="40"/>
      <c r="W4642" s="40"/>
      <c r="X4642" s="40"/>
      <c r="Y4642" s="40"/>
    </row>
    <row r="4643" spans="1:25" ht="15" customHeight="1" x14ac:dyDescent="0.2">
      <c r="A4643" s="40"/>
      <c r="B4643" s="274" t="s">
        <v>347</v>
      </c>
      <c r="C4643" s="296" t="s">
        <v>3645</v>
      </c>
      <c r="D4643" s="274" t="s">
        <v>143</v>
      </c>
      <c r="E4643" s="274" t="s">
        <v>1161</v>
      </c>
      <c r="F4643" s="404" t="s">
        <v>348</v>
      </c>
      <c r="G4643" s="404"/>
      <c r="H4643" s="295" t="s">
        <v>165</v>
      </c>
      <c r="I4643" s="298">
        <v>7.9749999999999995E-3</v>
      </c>
      <c r="J4643" s="297" t="s">
        <v>2143</v>
      </c>
      <c r="K4643" s="280" t="s">
        <v>2125</v>
      </c>
      <c r="L4643" s="281"/>
      <c r="O4643" s="40"/>
      <c r="P4643" s="40"/>
      <c r="Q4643" s="40"/>
      <c r="R4643" s="40"/>
      <c r="S4643" s="40"/>
      <c r="T4643" s="40"/>
      <c r="U4643" s="40"/>
      <c r="V4643" s="40"/>
      <c r="W4643" s="40"/>
      <c r="X4643" s="40"/>
      <c r="Y4643" s="40"/>
    </row>
    <row r="4644" spans="1:25" ht="15" customHeight="1" x14ac:dyDescent="0.2">
      <c r="A4644" s="40"/>
      <c r="B4644" s="274" t="s">
        <v>347</v>
      </c>
      <c r="C4644" s="296" t="s">
        <v>3594</v>
      </c>
      <c r="D4644" s="274" t="s">
        <v>143</v>
      </c>
      <c r="E4644" s="274" t="s">
        <v>1171</v>
      </c>
      <c r="F4644" s="404" t="s">
        <v>348</v>
      </c>
      <c r="G4644" s="404"/>
      <c r="H4644" s="295" t="s">
        <v>165</v>
      </c>
      <c r="I4644" s="298">
        <v>1.0000000000000001E-5</v>
      </c>
      <c r="J4644" s="297" t="s">
        <v>2139</v>
      </c>
      <c r="K4644" s="280" t="s">
        <v>2117</v>
      </c>
      <c r="L4644" s="281"/>
      <c r="O4644" s="40"/>
      <c r="P4644" s="40"/>
      <c r="Q4644" s="40"/>
      <c r="R4644" s="40"/>
      <c r="S4644" s="40"/>
      <c r="T4644" s="40"/>
      <c r="U4644" s="40"/>
      <c r="V4644" s="40"/>
      <c r="W4644" s="40"/>
      <c r="X4644" s="40"/>
      <c r="Y4644" s="40"/>
    </row>
    <row r="4645" spans="1:25" ht="15" customHeight="1" x14ac:dyDescent="0.2">
      <c r="A4645" s="40"/>
      <c r="B4645" s="274" t="s">
        <v>347</v>
      </c>
      <c r="C4645" s="296" t="s">
        <v>3606</v>
      </c>
      <c r="D4645" s="274" t="s">
        <v>143</v>
      </c>
      <c r="E4645" s="274" t="s">
        <v>1166</v>
      </c>
      <c r="F4645" s="404" t="s">
        <v>809</v>
      </c>
      <c r="G4645" s="404"/>
      <c r="H4645" s="295" t="s">
        <v>1167</v>
      </c>
      <c r="I4645" s="298">
        <v>4.0000000000000003E-5</v>
      </c>
      <c r="J4645" s="297" t="s">
        <v>2136</v>
      </c>
      <c r="K4645" s="280" t="s">
        <v>2135</v>
      </c>
      <c r="L4645" s="281"/>
      <c r="O4645" s="40"/>
      <c r="P4645" s="40"/>
      <c r="Q4645" s="40"/>
      <c r="R4645" s="40"/>
      <c r="S4645" s="40"/>
      <c r="T4645" s="40"/>
      <c r="U4645" s="40"/>
      <c r="V4645" s="40"/>
      <c r="W4645" s="40"/>
      <c r="X4645" s="40"/>
      <c r="Y4645" s="40"/>
    </row>
    <row r="4646" spans="1:25" ht="15" customHeight="1" x14ac:dyDescent="0.2">
      <c r="A4646" s="40"/>
      <c r="B4646" s="274" t="s">
        <v>347</v>
      </c>
      <c r="C4646" s="296" t="s">
        <v>3653</v>
      </c>
      <c r="D4646" s="274" t="s">
        <v>143</v>
      </c>
      <c r="E4646" s="274" t="s">
        <v>1172</v>
      </c>
      <c r="F4646" s="404" t="s">
        <v>348</v>
      </c>
      <c r="G4646" s="404"/>
      <c r="H4646" s="295" t="s">
        <v>165</v>
      </c>
      <c r="I4646" s="298">
        <v>1.0000000000000001E-5</v>
      </c>
      <c r="J4646" s="297" t="s">
        <v>2157</v>
      </c>
      <c r="K4646" s="280" t="s">
        <v>2117</v>
      </c>
      <c r="L4646" s="281"/>
      <c r="O4646" s="40"/>
      <c r="P4646" s="40"/>
      <c r="Q4646" s="40"/>
      <c r="R4646" s="40"/>
      <c r="S4646" s="40"/>
      <c r="T4646" s="40"/>
      <c r="U4646" s="40"/>
      <c r="V4646" s="40"/>
      <c r="W4646" s="40"/>
      <c r="X4646" s="40"/>
      <c r="Y4646" s="40"/>
    </row>
    <row r="4647" spans="1:25" ht="15" customHeight="1" x14ac:dyDescent="0.2">
      <c r="A4647" s="40"/>
      <c r="B4647" s="274" t="s">
        <v>347</v>
      </c>
      <c r="C4647" s="296" t="s">
        <v>3587</v>
      </c>
      <c r="D4647" s="274" t="s">
        <v>143</v>
      </c>
      <c r="E4647" s="274" t="s">
        <v>2436</v>
      </c>
      <c r="F4647" s="404" t="s">
        <v>348</v>
      </c>
      <c r="G4647" s="404"/>
      <c r="H4647" s="295" t="s">
        <v>165</v>
      </c>
      <c r="I4647" s="298">
        <v>2.0000000000000002E-5</v>
      </c>
      <c r="J4647" s="297" t="s">
        <v>3588</v>
      </c>
      <c r="K4647" s="280" t="s">
        <v>2117</v>
      </c>
      <c r="L4647" s="281"/>
      <c r="O4647" s="40"/>
      <c r="P4647" s="40"/>
      <c r="Q4647" s="40"/>
      <c r="R4647" s="40"/>
      <c r="S4647" s="40"/>
      <c r="T4647" s="40"/>
      <c r="U4647" s="40"/>
      <c r="V4647" s="40"/>
      <c r="W4647" s="40"/>
      <c r="X4647" s="40"/>
      <c r="Y4647" s="40"/>
    </row>
    <row r="4648" spans="1:25" ht="15" customHeight="1" x14ac:dyDescent="0.2">
      <c r="A4648" s="40"/>
      <c r="B4648" s="274" t="s">
        <v>347</v>
      </c>
      <c r="C4648" s="296" t="s">
        <v>4044</v>
      </c>
      <c r="D4648" s="274" t="s">
        <v>143</v>
      </c>
      <c r="E4648" s="274" t="s">
        <v>1174</v>
      </c>
      <c r="F4648" s="404" t="s">
        <v>348</v>
      </c>
      <c r="G4648" s="404"/>
      <c r="H4648" s="295" t="s">
        <v>165</v>
      </c>
      <c r="I4648" s="298">
        <v>1.0000000000000001E-5</v>
      </c>
      <c r="J4648" s="297" t="s">
        <v>2122</v>
      </c>
      <c r="K4648" s="280" t="s">
        <v>2117</v>
      </c>
      <c r="L4648" s="281"/>
      <c r="O4648" s="40"/>
      <c r="P4648" s="40"/>
      <c r="Q4648" s="40"/>
      <c r="R4648" s="40"/>
      <c r="S4648" s="40"/>
      <c r="T4648" s="40"/>
      <c r="U4648" s="40"/>
      <c r="V4648" s="40"/>
      <c r="W4648" s="40"/>
      <c r="X4648" s="40"/>
      <c r="Y4648" s="40"/>
    </row>
    <row r="4649" spans="1:25" ht="15" customHeight="1" x14ac:dyDescent="0.2">
      <c r="A4649" s="40"/>
      <c r="B4649" s="274" t="s">
        <v>347</v>
      </c>
      <c r="C4649" s="296" t="s">
        <v>4040</v>
      </c>
      <c r="D4649" s="274" t="s">
        <v>143</v>
      </c>
      <c r="E4649" s="274" t="s">
        <v>2566</v>
      </c>
      <c r="F4649" s="404" t="s">
        <v>586</v>
      </c>
      <c r="G4649" s="404"/>
      <c r="H4649" s="295" t="s">
        <v>578</v>
      </c>
      <c r="I4649" s="298">
        <v>0.05</v>
      </c>
      <c r="J4649" s="297" t="s">
        <v>3640</v>
      </c>
      <c r="K4649" s="280" t="s">
        <v>3533</v>
      </c>
      <c r="L4649" s="281"/>
      <c r="O4649" s="40"/>
      <c r="P4649" s="40"/>
      <c r="Q4649" s="40"/>
      <c r="R4649" s="40"/>
      <c r="S4649" s="40"/>
      <c r="T4649" s="40"/>
      <c r="U4649" s="40"/>
      <c r="V4649" s="40"/>
      <c r="W4649" s="40"/>
      <c r="X4649" s="40"/>
      <c r="Y4649" s="40"/>
    </row>
    <row r="4650" spans="1:25" ht="15" customHeight="1" x14ac:dyDescent="0.2">
      <c r="A4650" s="40"/>
      <c r="B4650" s="275"/>
      <c r="C4650" s="275"/>
      <c r="D4650" s="275"/>
      <c r="E4650" s="275"/>
      <c r="F4650" s="275" t="s">
        <v>331</v>
      </c>
      <c r="G4650" s="302">
        <v>1.63</v>
      </c>
      <c r="H4650" s="275" t="s">
        <v>332</v>
      </c>
      <c r="I4650" s="302">
        <v>0</v>
      </c>
      <c r="J4650" s="275" t="s">
        <v>333</v>
      </c>
      <c r="K4650" s="302">
        <v>1.63</v>
      </c>
      <c r="L4650" s="281"/>
      <c r="O4650" s="40"/>
      <c r="P4650" s="40"/>
      <c r="Q4650" s="40"/>
      <c r="R4650" s="40"/>
      <c r="S4650" s="40"/>
      <c r="T4650" s="40"/>
      <c r="U4650" s="40"/>
      <c r="V4650" s="40"/>
      <c r="W4650" s="40"/>
      <c r="X4650" s="40"/>
      <c r="Y4650" s="40"/>
    </row>
    <row r="4651" spans="1:25" ht="15" customHeight="1" thickBot="1" x14ac:dyDescent="0.25">
      <c r="A4651" s="40"/>
      <c r="B4651" s="275"/>
      <c r="C4651" s="275"/>
      <c r="D4651" s="275"/>
      <c r="E4651" s="275"/>
      <c r="F4651" s="275" t="s">
        <v>334</v>
      </c>
      <c r="G4651" s="302">
        <v>0.45</v>
      </c>
      <c r="H4651" s="275"/>
      <c r="I4651" s="409" t="s">
        <v>335</v>
      </c>
      <c r="J4651" s="409"/>
      <c r="K4651" s="302">
        <v>2.64</v>
      </c>
      <c r="L4651" s="281"/>
      <c r="O4651" s="40"/>
      <c r="P4651" s="40"/>
      <c r="Q4651" s="40"/>
      <c r="R4651" s="40"/>
      <c r="S4651" s="40"/>
      <c r="T4651" s="40"/>
      <c r="U4651" s="40"/>
      <c r="V4651" s="40"/>
      <c r="W4651" s="40"/>
      <c r="X4651" s="40"/>
      <c r="Y4651" s="40"/>
    </row>
    <row r="4652" spans="1:25" ht="15" customHeight="1" thickTop="1" x14ac:dyDescent="0.2">
      <c r="A4652" s="40"/>
      <c r="B4652" s="289"/>
      <c r="C4652" s="289"/>
      <c r="D4652" s="289"/>
      <c r="E4652" s="289"/>
      <c r="F4652" s="289"/>
      <c r="G4652" s="289"/>
      <c r="H4652" s="289"/>
      <c r="I4652" s="289"/>
      <c r="J4652" s="289"/>
      <c r="K4652" s="289"/>
      <c r="L4652" s="289"/>
      <c r="O4652" s="40"/>
      <c r="P4652" s="40"/>
      <c r="Q4652" s="40"/>
      <c r="R4652" s="40"/>
      <c r="S4652" s="40"/>
      <c r="T4652" s="40"/>
      <c r="U4652" s="40"/>
      <c r="V4652" s="40"/>
      <c r="W4652" s="40"/>
      <c r="X4652" s="40"/>
      <c r="Y4652" s="40"/>
    </row>
    <row r="4653" spans="1:25" ht="15" customHeight="1" x14ac:dyDescent="0.2">
      <c r="A4653" s="40"/>
      <c r="B4653" s="276" t="s">
        <v>1518</v>
      </c>
      <c r="C4653" s="277" t="s">
        <v>28</v>
      </c>
      <c r="D4653" s="276" t="s">
        <v>29</v>
      </c>
      <c r="E4653" s="276" t="s">
        <v>30</v>
      </c>
      <c r="F4653" s="405" t="s">
        <v>318</v>
      </c>
      <c r="G4653" s="405"/>
      <c r="H4653" s="284" t="s">
        <v>31</v>
      </c>
      <c r="I4653" s="277" t="s">
        <v>32</v>
      </c>
      <c r="J4653" s="277" t="s">
        <v>2407</v>
      </c>
      <c r="K4653" s="277" t="s">
        <v>33</v>
      </c>
      <c r="L4653" s="277" t="s">
        <v>35</v>
      </c>
      <c r="O4653" s="40"/>
      <c r="P4653" s="40"/>
      <c r="Q4653" s="40"/>
      <c r="R4653" s="40"/>
      <c r="S4653" s="40"/>
      <c r="T4653" s="40"/>
      <c r="U4653" s="40"/>
      <c r="V4653" s="40"/>
      <c r="W4653" s="40"/>
      <c r="X4653" s="40"/>
      <c r="Y4653" s="40"/>
    </row>
    <row r="4654" spans="1:25" ht="15" customHeight="1" x14ac:dyDescent="0.2">
      <c r="A4654" s="40"/>
      <c r="B4654" s="273" t="s">
        <v>319</v>
      </c>
      <c r="C4654" s="286" t="s">
        <v>2064</v>
      </c>
      <c r="D4654" s="273" t="s">
        <v>40</v>
      </c>
      <c r="E4654" s="273" t="s">
        <v>2065</v>
      </c>
      <c r="F4654" s="403" t="s">
        <v>343</v>
      </c>
      <c r="G4654" s="403"/>
      <c r="H4654" s="285" t="s">
        <v>55</v>
      </c>
      <c r="I4654" s="288">
        <v>1</v>
      </c>
      <c r="J4654" s="287"/>
      <c r="K4654" s="287">
        <v>26.56</v>
      </c>
      <c r="L4654" s="287">
        <v>26.56</v>
      </c>
      <c r="O4654" s="40"/>
      <c r="P4654" s="40"/>
      <c r="Q4654" s="40"/>
      <c r="R4654" s="40"/>
      <c r="S4654" s="40"/>
      <c r="T4654" s="40"/>
      <c r="U4654" s="40"/>
      <c r="V4654" s="40"/>
      <c r="W4654" s="40"/>
      <c r="X4654" s="40"/>
      <c r="Y4654" s="40"/>
    </row>
    <row r="4655" spans="1:25" ht="15" customHeight="1" x14ac:dyDescent="0.2">
      <c r="A4655" s="40"/>
      <c r="B4655" s="278" t="s">
        <v>321</v>
      </c>
      <c r="C4655" s="291" t="s">
        <v>371</v>
      </c>
      <c r="D4655" s="278" t="s">
        <v>40</v>
      </c>
      <c r="E4655" s="278" t="s">
        <v>372</v>
      </c>
      <c r="F4655" s="407" t="s">
        <v>324</v>
      </c>
      <c r="G4655" s="407"/>
      <c r="H4655" s="290" t="s">
        <v>325</v>
      </c>
      <c r="I4655" s="294">
        <v>0.26129999999999998</v>
      </c>
      <c r="J4655" s="294">
        <v>0</v>
      </c>
      <c r="K4655" s="292">
        <v>29.16</v>
      </c>
      <c r="L4655" s="292">
        <v>7.61</v>
      </c>
      <c r="O4655" s="40"/>
      <c r="P4655" s="40"/>
      <c r="Q4655" s="40"/>
      <c r="R4655" s="40"/>
      <c r="S4655" s="40"/>
      <c r="T4655" s="40"/>
      <c r="U4655" s="40"/>
      <c r="V4655" s="40"/>
      <c r="W4655" s="40"/>
      <c r="X4655" s="40"/>
      <c r="Y4655" s="40"/>
    </row>
    <row r="4656" spans="1:25" ht="15" customHeight="1" x14ac:dyDescent="0.2">
      <c r="A4656" s="40"/>
      <c r="B4656" s="278" t="s">
        <v>321</v>
      </c>
      <c r="C4656" s="291" t="s">
        <v>369</v>
      </c>
      <c r="D4656" s="278" t="s">
        <v>40</v>
      </c>
      <c r="E4656" s="278" t="s">
        <v>370</v>
      </c>
      <c r="F4656" s="407" t="s">
        <v>324</v>
      </c>
      <c r="G4656" s="407"/>
      <c r="H4656" s="290" t="s">
        <v>325</v>
      </c>
      <c r="I4656" s="294">
        <v>5.9400000000000001E-2</v>
      </c>
      <c r="J4656" s="294">
        <v>0</v>
      </c>
      <c r="K4656" s="292">
        <v>23.75</v>
      </c>
      <c r="L4656" s="292">
        <v>1.41</v>
      </c>
      <c r="O4656" s="40"/>
      <c r="P4656" s="40"/>
      <c r="Q4656" s="40"/>
      <c r="R4656" s="40"/>
      <c r="S4656" s="40"/>
      <c r="T4656" s="40"/>
      <c r="U4656" s="40"/>
      <c r="V4656" s="40"/>
      <c r="W4656" s="40"/>
      <c r="X4656" s="40"/>
      <c r="Y4656" s="40"/>
    </row>
    <row r="4657" spans="1:25" ht="15" customHeight="1" x14ac:dyDescent="0.2">
      <c r="A4657" s="40"/>
      <c r="B4657" s="274" t="s">
        <v>347</v>
      </c>
      <c r="C4657" s="296" t="s">
        <v>426</v>
      </c>
      <c r="D4657" s="274" t="s">
        <v>40</v>
      </c>
      <c r="E4657" s="274" t="s">
        <v>3665</v>
      </c>
      <c r="F4657" s="404" t="s">
        <v>348</v>
      </c>
      <c r="G4657" s="404"/>
      <c r="H4657" s="295" t="s">
        <v>55</v>
      </c>
      <c r="I4657" s="298">
        <v>0.89290000000000003</v>
      </c>
      <c r="J4657" s="298">
        <v>0</v>
      </c>
      <c r="K4657" s="297">
        <v>3.85</v>
      </c>
      <c r="L4657" s="297">
        <v>3.43</v>
      </c>
      <c r="O4657" s="40"/>
      <c r="P4657" s="40"/>
      <c r="Q4657" s="40"/>
      <c r="R4657" s="40"/>
      <c r="S4657" s="40"/>
      <c r="T4657" s="40"/>
      <c r="U4657" s="40"/>
      <c r="V4657" s="40"/>
      <c r="W4657" s="40"/>
      <c r="X4657" s="40"/>
      <c r="Y4657" s="40"/>
    </row>
    <row r="4658" spans="1:25" ht="15" customHeight="1" x14ac:dyDescent="0.2">
      <c r="A4658" s="40"/>
      <c r="B4658" s="274" t="s">
        <v>347</v>
      </c>
      <c r="C4658" s="296" t="s">
        <v>2086</v>
      </c>
      <c r="D4658" s="274" t="s">
        <v>40</v>
      </c>
      <c r="E4658" s="274" t="s">
        <v>2087</v>
      </c>
      <c r="F4658" s="404" t="s">
        <v>348</v>
      </c>
      <c r="G4658" s="404"/>
      <c r="H4658" s="295" t="s">
        <v>55</v>
      </c>
      <c r="I4658" s="298">
        <v>0.22320000000000001</v>
      </c>
      <c r="J4658" s="298">
        <v>0</v>
      </c>
      <c r="K4658" s="297">
        <v>10.029999999999999</v>
      </c>
      <c r="L4658" s="297">
        <v>2.23</v>
      </c>
      <c r="O4658" s="40"/>
      <c r="P4658" s="40"/>
      <c r="Q4658" s="40"/>
      <c r="R4658" s="40"/>
      <c r="S4658" s="40"/>
      <c r="T4658" s="40"/>
      <c r="U4658" s="40"/>
      <c r="V4658" s="40"/>
      <c r="W4658" s="40"/>
      <c r="X4658" s="40"/>
      <c r="Y4658" s="40"/>
    </row>
    <row r="4659" spans="1:25" ht="15" customHeight="1" x14ac:dyDescent="0.2">
      <c r="A4659" s="40"/>
      <c r="B4659" s="274" t="s">
        <v>347</v>
      </c>
      <c r="C4659" s="296" t="s">
        <v>421</v>
      </c>
      <c r="D4659" s="274" t="s">
        <v>40</v>
      </c>
      <c r="E4659" s="274" t="s">
        <v>422</v>
      </c>
      <c r="F4659" s="404" t="s">
        <v>348</v>
      </c>
      <c r="G4659" s="404"/>
      <c r="H4659" s="295" t="s">
        <v>44</v>
      </c>
      <c r="I4659" s="298">
        <v>5.625</v>
      </c>
      <c r="J4659" s="298">
        <v>0</v>
      </c>
      <c r="K4659" s="297">
        <v>1.43</v>
      </c>
      <c r="L4659" s="297">
        <v>8.0399999999999991</v>
      </c>
      <c r="O4659" s="40"/>
      <c r="P4659" s="40"/>
      <c r="Q4659" s="40"/>
      <c r="R4659" s="40"/>
      <c r="S4659" s="40"/>
      <c r="T4659" s="40"/>
      <c r="U4659" s="40"/>
      <c r="V4659" s="40"/>
      <c r="W4659" s="40"/>
      <c r="X4659" s="40"/>
      <c r="Y4659" s="40"/>
    </row>
    <row r="4660" spans="1:25" ht="15" customHeight="1" x14ac:dyDescent="0.2">
      <c r="A4660" s="40"/>
      <c r="B4660" s="274" t="s">
        <v>347</v>
      </c>
      <c r="C4660" s="296" t="s">
        <v>427</v>
      </c>
      <c r="D4660" s="274" t="s">
        <v>40</v>
      </c>
      <c r="E4660" s="274" t="s">
        <v>428</v>
      </c>
      <c r="F4660" s="404" t="s">
        <v>348</v>
      </c>
      <c r="G4660" s="404"/>
      <c r="H4660" s="295" t="s">
        <v>44</v>
      </c>
      <c r="I4660" s="298">
        <v>5.625</v>
      </c>
      <c r="J4660" s="298">
        <v>0</v>
      </c>
      <c r="K4660" s="297">
        <v>0.3</v>
      </c>
      <c r="L4660" s="297">
        <v>1.68</v>
      </c>
      <c r="O4660" s="40"/>
      <c r="P4660" s="40"/>
      <c r="Q4660" s="40"/>
      <c r="R4660" s="40"/>
      <c r="S4660" s="40"/>
      <c r="T4660" s="40"/>
      <c r="U4660" s="40"/>
      <c r="V4660" s="40"/>
      <c r="W4660" s="40"/>
      <c r="X4660" s="40"/>
      <c r="Y4660" s="40"/>
    </row>
    <row r="4661" spans="1:25" ht="15" customHeight="1" x14ac:dyDescent="0.2">
      <c r="A4661" s="40"/>
      <c r="B4661" s="274" t="s">
        <v>347</v>
      </c>
      <c r="C4661" s="296" t="s">
        <v>2088</v>
      </c>
      <c r="D4661" s="274" t="s">
        <v>40</v>
      </c>
      <c r="E4661" s="274" t="s">
        <v>2657</v>
      </c>
      <c r="F4661" s="404" t="s">
        <v>348</v>
      </c>
      <c r="G4661" s="404"/>
      <c r="H4661" s="295" t="s">
        <v>44</v>
      </c>
      <c r="I4661" s="298">
        <v>1.7857000000000001</v>
      </c>
      <c r="J4661" s="298">
        <v>0</v>
      </c>
      <c r="K4661" s="297">
        <v>1.21</v>
      </c>
      <c r="L4661" s="297">
        <v>2.16</v>
      </c>
      <c r="O4661" s="40"/>
      <c r="P4661" s="40"/>
      <c r="Q4661" s="40"/>
      <c r="R4661" s="40"/>
      <c r="S4661" s="40"/>
      <c r="T4661" s="40"/>
      <c r="U4661" s="40"/>
      <c r="V4661" s="40"/>
      <c r="W4661" s="40"/>
      <c r="X4661" s="40"/>
      <c r="Y4661" s="40"/>
    </row>
    <row r="4662" spans="1:25" ht="15" customHeight="1" x14ac:dyDescent="0.2">
      <c r="A4662" s="40"/>
      <c r="B4662" s="275"/>
      <c r="C4662" s="275"/>
      <c r="D4662" s="275"/>
      <c r="E4662" s="275"/>
      <c r="F4662" s="275"/>
      <c r="G4662" s="275" t="s">
        <v>331</v>
      </c>
      <c r="H4662" s="302">
        <v>7.37</v>
      </c>
      <c r="I4662" s="275" t="s">
        <v>332</v>
      </c>
      <c r="J4662" s="302">
        <v>0</v>
      </c>
      <c r="K4662" s="275" t="s">
        <v>333</v>
      </c>
      <c r="L4662" s="302">
        <v>7.37</v>
      </c>
      <c r="O4662" s="40"/>
      <c r="P4662" s="40"/>
      <c r="Q4662" s="40"/>
      <c r="R4662" s="40"/>
      <c r="S4662" s="40"/>
      <c r="T4662" s="40"/>
      <c r="U4662" s="40"/>
      <c r="V4662" s="40"/>
      <c r="W4662" s="40"/>
      <c r="X4662" s="40"/>
      <c r="Y4662" s="40"/>
    </row>
    <row r="4663" spans="1:25" ht="15" customHeight="1" thickBot="1" x14ac:dyDescent="0.25">
      <c r="A4663" s="40"/>
      <c r="B4663" s="275"/>
      <c r="C4663" s="275"/>
      <c r="D4663" s="275"/>
      <c r="E4663" s="275"/>
      <c r="F4663" s="275"/>
      <c r="G4663" s="275" t="s">
        <v>334</v>
      </c>
      <c r="H4663" s="302">
        <v>5.52</v>
      </c>
      <c r="I4663" s="409"/>
      <c r="J4663" s="409" t="s">
        <v>335</v>
      </c>
      <c r="K4663" s="275"/>
      <c r="L4663" s="302">
        <v>32.08</v>
      </c>
      <c r="O4663" s="40"/>
      <c r="P4663" s="40"/>
      <c r="Q4663" s="40"/>
      <c r="R4663" s="40"/>
      <c r="S4663" s="40"/>
      <c r="T4663" s="40"/>
      <c r="U4663" s="40"/>
      <c r="V4663" s="40"/>
      <c r="W4663" s="40"/>
      <c r="X4663" s="40"/>
      <c r="Y4663" s="40"/>
    </row>
    <row r="4664" spans="1:25" ht="15" customHeight="1" thickTop="1" x14ac:dyDescent="0.2">
      <c r="A4664" s="40"/>
      <c r="B4664" s="289"/>
      <c r="C4664" s="289"/>
      <c r="D4664" s="289"/>
      <c r="E4664" s="289"/>
      <c r="F4664" s="289"/>
      <c r="G4664" s="289"/>
      <c r="H4664" s="289"/>
      <c r="I4664" s="289"/>
      <c r="J4664" s="289"/>
      <c r="K4664" s="289"/>
      <c r="L4664" s="289"/>
      <c r="O4664" s="40"/>
      <c r="P4664" s="40"/>
      <c r="Q4664" s="40"/>
      <c r="R4664" s="40"/>
      <c r="S4664" s="40"/>
      <c r="T4664" s="40"/>
      <c r="U4664" s="40"/>
      <c r="V4664" s="40"/>
      <c r="W4664" s="40"/>
      <c r="X4664" s="40"/>
      <c r="Y4664" s="40"/>
    </row>
    <row r="4665" spans="1:25" ht="15" customHeight="1" x14ac:dyDescent="0.2">
      <c r="A4665" s="40"/>
      <c r="B4665" s="276" t="s">
        <v>1558</v>
      </c>
      <c r="C4665" s="277" t="s">
        <v>28</v>
      </c>
      <c r="D4665" s="276" t="s">
        <v>29</v>
      </c>
      <c r="E4665" s="276" t="s">
        <v>30</v>
      </c>
      <c r="F4665" s="405" t="s">
        <v>318</v>
      </c>
      <c r="G4665" s="405"/>
      <c r="H4665" s="284" t="s">
        <v>31</v>
      </c>
      <c r="I4665" s="277" t="s">
        <v>32</v>
      </c>
      <c r="J4665" s="277" t="s">
        <v>2407</v>
      </c>
      <c r="K4665" s="277" t="s">
        <v>33</v>
      </c>
      <c r="L4665" s="277" t="s">
        <v>35</v>
      </c>
      <c r="O4665" s="40"/>
      <c r="P4665" s="40"/>
      <c r="Q4665" s="40"/>
      <c r="R4665" s="40"/>
      <c r="S4665" s="40"/>
      <c r="T4665" s="40"/>
      <c r="U4665" s="40"/>
      <c r="V4665" s="40"/>
      <c r="W4665" s="40"/>
      <c r="X4665" s="40"/>
      <c r="Y4665" s="40"/>
    </row>
    <row r="4666" spans="1:25" ht="15" customHeight="1" x14ac:dyDescent="0.2">
      <c r="A4666" s="40"/>
      <c r="B4666" s="273" t="s">
        <v>319</v>
      </c>
      <c r="C4666" s="286" t="s">
        <v>2383</v>
      </c>
      <c r="D4666" s="273" t="s">
        <v>51</v>
      </c>
      <c r="E4666" s="273" t="s">
        <v>2384</v>
      </c>
      <c r="F4666" s="403" t="s">
        <v>1783</v>
      </c>
      <c r="G4666" s="403"/>
      <c r="H4666" s="285" t="s">
        <v>44</v>
      </c>
      <c r="I4666" s="288">
        <v>1</v>
      </c>
      <c r="J4666" s="287"/>
      <c r="K4666" s="287">
        <v>7970.89</v>
      </c>
      <c r="L4666" s="287">
        <v>7970.89</v>
      </c>
      <c r="O4666" s="40"/>
      <c r="P4666" s="40"/>
      <c r="Q4666" s="40"/>
      <c r="R4666" s="40"/>
      <c r="S4666" s="40"/>
      <c r="T4666" s="40"/>
      <c r="U4666" s="40"/>
      <c r="V4666" s="40"/>
      <c r="W4666" s="40"/>
      <c r="X4666" s="40"/>
      <c r="Y4666" s="40"/>
    </row>
    <row r="4667" spans="1:25" ht="15" customHeight="1" x14ac:dyDescent="0.2">
      <c r="A4667" s="40"/>
      <c r="B4667" s="274" t="s">
        <v>347</v>
      </c>
      <c r="C4667" s="296" t="s">
        <v>2618</v>
      </c>
      <c r="D4667" s="274" t="s">
        <v>51</v>
      </c>
      <c r="E4667" s="274" t="s">
        <v>2619</v>
      </c>
      <c r="F4667" s="404" t="s">
        <v>586</v>
      </c>
      <c r="G4667" s="404"/>
      <c r="H4667" s="295" t="s">
        <v>325</v>
      </c>
      <c r="I4667" s="298">
        <v>3.1269999999999998</v>
      </c>
      <c r="J4667" s="298">
        <v>0</v>
      </c>
      <c r="K4667" s="297">
        <v>16.574783</v>
      </c>
      <c r="L4667" s="297">
        <v>51.82</v>
      </c>
      <c r="O4667" s="40"/>
      <c r="P4667" s="40"/>
      <c r="Q4667" s="40"/>
      <c r="R4667" s="40"/>
      <c r="S4667" s="40"/>
      <c r="T4667" s="40"/>
      <c r="U4667" s="40"/>
      <c r="V4667" s="40"/>
      <c r="W4667" s="40"/>
      <c r="X4667" s="40"/>
      <c r="Y4667" s="40"/>
    </row>
    <row r="4668" spans="1:25" ht="15" customHeight="1" x14ac:dyDescent="0.2">
      <c r="A4668" s="40"/>
      <c r="B4668" s="274" t="s">
        <v>347</v>
      </c>
      <c r="C4668" s="296" t="s">
        <v>2660</v>
      </c>
      <c r="D4668" s="274" t="s">
        <v>51</v>
      </c>
      <c r="E4668" s="274" t="s">
        <v>2661</v>
      </c>
      <c r="F4668" s="404" t="s">
        <v>586</v>
      </c>
      <c r="G4668" s="404"/>
      <c r="H4668" s="295" t="s">
        <v>325</v>
      </c>
      <c r="I4668" s="298">
        <v>3.1269999999999998</v>
      </c>
      <c r="J4668" s="298">
        <v>0</v>
      </c>
      <c r="K4668" s="297">
        <v>19.851441000000001</v>
      </c>
      <c r="L4668" s="297">
        <v>62.07</v>
      </c>
      <c r="O4668" s="40"/>
      <c r="P4668" s="40"/>
      <c r="Q4668" s="40"/>
      <c r="R4668" s="40"/>
      <c r="S4668" s="40"/>
      <c r="T4668" s="40"/>
      <c r="U4668" s="40"/>
      <c r="V4668" s="40"/>
      <c r="W4668" s="40"/>
      <c r="X4668" s="40"/>
      <c r="Y4668" s="40"/>
    </row>
    <row r="4669" spans="1:25" ht="15" customHeight="1" x14ac:dyDescent="0.2">
      <c r="A4669" s="40"/>
      <c r="B4669" s="274" t="s">
        <v>347</v>
      </c>
      <c r="C4669" s="296" t="s">
        <v>2658</v>
      </c>
      <c r="D4669" s="274" t="s">
        <v>51</v>
      </c>
      <c r="E4669" s="274" t="s">
        <v>2659</v>
      </c>
      <c r="F4669" s="404" t="s">
        <v>348</v>
      </c>
      <c r="G4669" s="404"/>
      <c r="H4669" s="295" t="s">
        <v>44</v>
      </c>
      <c r="I4669" s="298">
        <v>1</v>
      </c>
      <c r="J4669" s="298">
        <v>0</v>
      </c>
      <c r="K4669" s="297">
        <v>7857</v>
      </c>
      <c r="L4669" s="297">
        <v>7857</v>
      </c>
      <c r="O4669" s="40"/>
      <c r="P4669" s="40"/>
      <c r="Q4669" s="40"/>
      <c r="R4669" s="40"/>
      <c r="S4669" s="40"/>
      <c r="T4669" s="40"/>
      <c r="U4669" s="40"/>
      <c r="V4669" s="40"/>
      <c r="W4669" s="40"/>
      <c r="X4669" s="40"/>
      <c r="Y4669" s="40"/>
    </row>
    <row r="4670" spans="1:25" ht="15" customHeight="1" x14ac:dyDescent="0.2">
      <c r="A4670" s="40"/>
      <c r="B4670" s="275"/>
      <c r="C4670" s="275"/>
      <c r="D4670" s="275"/>
      <c r="E4670" s="275"/>
      <c r="F4670" s="275"/>
      <c r="G4670" s="275" t="s">
        <v>331</v>
      </c>
      <c r="H4670" s="302">
        <v>113.89</v>
      </c>
      <c r="I4670" s="275" t="s">
        <v>332</v>
      </c>
      <c r="J4670" s="302">
        <v>0</v>
      </c>
      <c r="K4670" s="275" t="s">
        <v>333</v>
      </c>
      <c r="L4670" s="302">
        <v>113.89</v>
      </c>
      <c r="O4670" s="40"/>
      <c r="P4670" s="40"/>
      <c r="Q4670" s="40"/>
      <c r="R4670" s="40"/>
      <c r="S4670" s="40"/>
      <c r="T4670" s="40"/>
      <c r="U4670" s="40"/>
      <c r="V4670" s="40"/>
      <c r="W4670" s="40"/>
      <c r="X4670" s="40"/>
      <c r="Y4670" s="40"/>
    </row>
    <row r="4671" spans="1:25" ht="15" customHeight="1" thickBot="1" x14ac:dyDescent="0.25">
      <c r="A4671" s="40"/>
      <c r="B4671" s="275"/>
      <c r="C4671" s="275"/>
      <c r="D4671" s="275"/>
      <c r="E4671" s="275"/>
      <c r="F4671" s="275"/>
      <c r="G4671" s="275" t="s">
        <v>334</v>
      </c>
      <c r="H4671" s="302">
        <v>1076.8599999999999</v>
      </c>
      <c r="I4671" s="409"/>
      <c r="J4671" s="409" t="s">
        <v>335</v>
      </c>
      <c r="K4671" s="275"/>
      <c r="L4671" s="302">
        <v>9047.75</v>
      </c>
      <c r="O4671" s="40"/>
      <c r="P4671" s="40"/>
      <c r="Q4671" s="40"/>
      <c r="R4671" s="40"/>
      <c r="S4671" s="40"/>
      <c r="T4671" s="40"/>
      <c r="U4671" s="40"/>
      <c r="V4671" s="40"/>
      <c r="W4671" s="40"/>
      <c r="X4671" s="40"/>
      <c r="Y4671" s="40"/>
    </row>
    <row r="4672" spans="1:25" ht="15" customHeight="1" thickTop="1" x14ac:dyDescent="0.2">
      <c r="A4672" s="40"/>
      <c r="B4672" s="289"/>
      <c r="C4672" s="289"/>
      <c r="D4672" s="289"/>
      <c r="E4672" s="289"/>
      <c r="F4672" s="289"/>
      <c r="G4672" s="289"/>
      <c r="H4672" s="289"/>
      <c r="I4672" s="289"/>
      <c r="J4672" s="289"/>
      <c r="K4672" s="289"/>
      <c r="L4672" s="289"/>
      <c r="O4672" s="40"/>
      <c r="P4672" s="40"/>
      <c r="Q4672" s="40"/>
      <c r="R4672" s="40"/>
      <c r="S4672" s="40"/>
      <c r="T4672" s="40"/>
      <c r="U4672" s="40"/>
      <c r="V4672" s="40"/>
      <c r="W4672" s="40"/>
      <c r="X4672" s="40"/>
      <c r="Y4672" s="40"/>
    </row>
    <row r="4673" spans="1:25" ht="15" customHeight="1" x14ac:dyDescent="0.2">
      <c r="A4673" s="40"/>
      <c r="B4673" s="276" t="s">
        <v>1559</v>
      </c>
      <c r="C4673" s="277" t="s">
        <v>28</v>
      </c>
      <c r="D4673" s="276" t="s">
        <v>29</v>
      </c>
      <c r="E4673" s="276" t="s">
        <v>30</v>
      </c>
      <c r="F4673" s="405" t="s">
        <v>318</v>
      </c>
      <c r="G4673" s="405"/>
      <c r="H4673" s="284" t="s">
        <v>31</v>
      </c>
      <c r="I4673" s="277" t="s">
        <v>32</v>
      </c>
      <c r="J4673" s="277" t="s">
        <v>2407</v>
      </c>
      <c r="K4673" s="277" t="s">
        <v>33</v>
      </c>
      <c r="L4673" s="277" t="s">
        <v>35</v>
      </c>
      <c r="O4673" s="40"/>
      <c r="P4673" s="40"/>
      <c r="Q4673" s="40"/>
      <c r="R4673" s="40"/>
      <c r="S4673" s="40"/>
      <c r="T4673" s="40"/>
      <c r="U4673" s="40"/>
      <c r="V4673" s="40"/>
      <c r="W4673" s="40"/>
      <c r="X4673" s="40"/>
      <c r="Y4673" s="40"/>
    </row>
    <row r="4674" spans="1:25" ht="15" customHeight="1" x14ac:dyDescent="0.2">
      <c r="A4674" s="40"/>
      <c r="B4674" s="273" t="s">
        <v>319</v>
      </c>
      <c r="C4674" s="286" t="s">
        <v>2385</v>
      </c>
      <c r="D4674" s="273" t="s">
        <v>51</v>
      </c>
      <c r="E4674" s="273" t="s">
        <v>2386</v>
      </c>
      <c r="F4674" s="403" t="s">
        <v>1783</v>
      </c>
      <c r="G4674" s="403"/>
      <c r="H4674" s="285" t="s">
        <v>44</v>
      </c>
      <c r="I4674" s="288">
        <v>1</v>
      </c>
      <c r="J4674" s="287"/>
      <c r="K4674" s="287">
        <v>5318.75</v>
      </c>
      <c r="L4674" s="287">
        <v>5318.75</v>
      </c>
      <c r="O4674" s="40"/>
      <c r="P4674" s="40"/>
      <c r="Q4674" s="40"/>
      <c r="R4674" s="40"/>
      <c r="S4674" s="40"/>
      <c r="T4674" s="40"/>
      <c r="U4674" s="40"/>
      <c r="V4674" s="40"/>
      <c r="W4674" s="40"/>
      <c r="X4674" s="40"/>
      <c r="Y4674" s="40"/>
    </row>
    <row r="4675" spans="1:25" ht="15" customHeight="1" x14ac:dyDescent="0.2">
      <c r="A4675" s="40"/>
      <c r="B4675" s="274" t="s">
        <v>347</v>
      </c>
      <c r="C4675" s="296" t="s">
        <v>2660</v>
      </c>
      <c r="D4675" s="274" t="s">
        <v>51</v>
      </c>
      <c r="E4675" s="274" t="s">
        <v>2661</v>
      </c>
      <c r="F4675" s="404" t="s">
        <v>586</v>
      </c>
      <c r="G4675" s="404"/>
      <c r="H4675" s="295" t="s">
        <v>325</v>
      </c>
      <c r="I4675" s="298">
        <v>3.3290000000000002</v>
      </c>
      <c r="J4675" s="298">
        <v>0</v>
      </c>
      <c r="K4675" s="297">
        <v>19.851441000000001</v>
      </c>
      <c r="L4675" s="297">
        <v>66.08</v>
      </c>
      <c r="O4675" s="40"/>
      <c r="P4675" s="40"/>
      <c r="Q4675" s="40"/>
      <c r="R4675" s="40"/>
      <c r="S4675" s="40"/>
      <c r="T4675" s="40"/>
      <c r="U4675" s="40"/>
      <c r="V4675" s="40"/>
      <c r="W4675" s="40"/>
      <c r="X4675" s="40"/>
      <c r="Y4675" s="40"/>
    </row>
    <row r="4676" spans="1:25" ht="15" customHeight="1" x14ac:dyDescent="0.2">
      <c r="A4676" s="40"/>
      <c r="B4676" s="274" t="s">
        <v>347</v>
      </c>
      <c r="C4676" s="296" t="s">
        <v>2662</v>
      </c>
      <c r="D4676" s="274" t="s">
        <v>51</v>
      </c>
      <c r="E4676" s="274" t="s">
        <v>2386</v>
      </c>
      <c r="F4676" s="404" t="s">
        <v>348</v>
      </c>
      <c r="G4676" s="404"/>
      <c r="H4676" s="295" t="s">
        <v>44</v>
      </c>
      <c r="I4676" s="298">
        <v>1</v>
      </c>
      <c r="J4676" s="298">
        <v>0</v>
      </c>
      <c r="K4676" s="297">
        <v>5197.5</v>
      </c>
      <c r="L4676" s="297">
        <v>5197.5</v>
      </c>
      <c r="O4676" s="40"/>
      <c r="P4676" s="40"/>
      <c r="Q4676" s="40"/>
      <c r="R4676" s="40"/>
      <c r="S4676" s="40"/>
      <c r="T4676" s="40"/>
      <c r="U4676" s="40"/>
      <c r="V4676" s="40"/>
      <c r="W4676" s="40"/>
      <c r="X4676" s="40"/>
      <c r="Y4676" s="40"/>
    </row>
    <row r="4677" spans="1:25" ht="15" customHeight="1" x14ac:dyDescent="0.2">
      <c r="A4677" s="40"/>
      <c r="B4677" s="274" t="s">
        <v>347</v>
      </c>
      <c r="C4677" s="296" t="s">
        <v>2618</v>
      </c>
      <c r="D4677" s="274" t="s">
        <v>51</v>
      </c>
      <c r="E4677" s="274" t="s">
        <v>2619</v>
      </c>
      <c r="F4677" s="404" t="s">
        <v>586</v>
      </c>
      <c r="G4677" s="404"/>
      <c r="H4677" s="295" t="s">
        <v>325</v>
      </c>
      <c r="I4677" s="298">
        <v>3.3290000000000002</v>
      </c>
      <c r="J4677" s="298">
        <v>0</v>
      </c>
      <c r="K4677" s="297">
        <v>16.574783</v>
      </c>
      <c r="L4677" s="297">
        <v>55.17</v>
      </c>
      <c r="O4677" s="40"/>
      <c r="P4677" s="40"/>
      <c r="Q4677" s="40"/>
      <c r="R4677" s="40"/>
      <c r="S4677" s="40"/>
      <c r="T4677" s="40"/>
      <c r="U4677" s="40"/>
      <c r="V4677" s="40"/>
      <c r="W4677" s="40"/>
      <c r="X4677" s="40"/>
      <c r="Y4677" s="40"/>
    </row>
    <row r="4678" spans="1:25" ht="15" customHeight="1" x14ac:dyDescent="0.2">
      <c r="A4678" s="40"/>
      <c r="B4678" s="275"/>
      <c r="C4678" s="275"/>
      <c r="D4678" s="275"/>
      <c r="E4678" s="275"/>
      <c r="F4678" s="275"/>
      <c r="G4678" s="275" t="s">
        <v>331</v>
      </c>
      <c r="H4678" s="302">
        <v>121.25</v>
      </c>
      <c r="I4678" s="275" t="s">
        <v>332</v>
      </c>
      <c r="J4678" s="302">
        <v>0</v>
      </c>
      <c r="K4678" s="275" t="s">
        <v>333</v>
      </c>
      <c r="L4678" s="302">
        <v>121.25</v>
      </c>
      <c r="O4678" s="40"/>
      <c r="P4678" s="40"/>
      <c r="Q4678" s="40"/>
      <c r="R4678" s="40"/>
      <c r="S4678" s="40"/>
      <c r="T4678" s="40"/>
      <c r="U4678" s="40"/>
      <c r="V4678" s="40"/>
      <c r="W4678" s="40"/>
      <c r="X4678" s="40"/>
      <c r="Y4678" s="40"/>
    </row>
    <row r="4679" spans="1:25" ht="15" customHeight="1" thickBot="1" x14ac:dyDescent="0.25">
      <c r="A4679" s="40"/>
      <c r="B4679" s="275"/>
      <c r="C4679" s="275"/>
      <c r="D4679" s="275"/>
      <c r="E4679" s="275"/>
      <c r="F4679" s="275"/>
      <c r="G4679" s="275" t="s">
        <v>334</v>
      </c>
      <c r="H4679" s="302">
        <v>718.56</v>
      </c>
      <c r="I4679" s="409"/>
      <c r="J4679" s="409" t="s">
        <v>335</v>
      </c>
      <c r="K4679" s="275"/>
      <c r="L4679" s="302">
        <v>6037.31</v>
      </c>
      <c r="O4679" s="40"/>
      <c r="P4679" s="40"/>
      <c r="Q4679" s="40"/>
      <c r="R4679" s="40"/>
      <c r="S4679" s="40"/>
      <c r="T4679" s="40"/>
      <c r="U4679" s="40"/>
      <c r="V4679" s="40"/>
      <c r="W4679" s="40"/>
      <c r="X4679" s="40"/>
      <c r="Y4679" s="40"/>
    </row>
    <row r="4680" spans="1:25" ht="15" customHeight="1" thickTop="1" x14ac:dyDescent="0.2">
      <c r="A4680" s="40"/>
      <c r="B4680" s="289"/>
      <c r="C4680" s="289"/>
      <c r="D4680" s="289"/>
      <c r="E4680" s="289"/>
      <c r="F4680" s="289"/>
      <c r="G4680" s="289"/>
      <c r="H4680" s="289"/>
      <c r="I4680" s="289"/>
      <c r="J4680" s="289"/>
      <c r="K4680" s="289"/>
      <c r="L4680" s="289"/>
      <c r="O4680" s="40"/>
      <c r="P4680" s="40"/>
      <c r="Q4680" s="40"/>
      <c r="R4680" s="40"/>
      <c r="S4680" s="40"/>
      <c r="T4680" s="40"/>
      <c r="U4680" s="40"/>
      <c r="V4680" s="40"/>
      <c r="W4680" s="40"/>
      <c r="X4680" s="40"/>
      <c r="Y4680" s="40"/>
    </row>
    <row r="4681" spans="1:25" ht="15" customHeight="1" x14ac:dyDescent="0.2">
      <c r="A4681" s="40"/>
      <c r="B4681" s="276" t="s">
        <v>1560</v>
      </c>
      <c r="C4681" s="277" t="s">
        <v>28</v>
      </c>
      <c r="D4681" s="276" t="s">
        <v>29</v>
      </c>
      <c r="E4681" s="276" t="s">
        <v>30</v>
      </c>
      <c r="F4681" s="405" t="s">
        <v>318</v>
      </c>
      <c r="G4681" s="405"/>
      <c r="H4681" s="284" t="s">
        <v>31</v>
      </c>
      <c r="I4681" s="277" t="s">
        <v>32</v>
      </c>
      <c r="J4681" s="277" t="s">
        <v>2407</v>
      </c>
      <c r="K4681" s="277" t="s">
        <v>33</v>
      </c>
      <c r="L4681" s="277" t="s">
        <v>35</v>
      </c>
      <c r="O4681" s="40"/>
      <c r="P4681" s="40"/>
      <c r="Q4681" s="40"/>
      <c r="R4681" s="40"/>
      <c r="S4681" s="40"/>
      <c r="T4681" s="40"/>
      <c r="U4681" s="40"/>
      <c r="V4681" s="40"/>
      <c r="W4681" s="40"/>
      <c r="X4681" s="40"/>
      <c r="Y4681" s="40"/>
    </row>
    <row r="4682" spans="1:25" ht="15" customHeight="1" x14ac:dyDescent="0.2">
      <c r="A4682" s="40"/>
      <c r="B4682" s="273" t="s">
        <v>319</v>
      </c>
      <c r="C4682" s="286" t="s">
        <v>2387</v>
      </c>
      <c r="D4682" s="273" t="s">
        <v>51</v>
      </c>
      <c r="E4682" s="273" t="s">
        <v>2388</v>
      </c>
      <c r="F4682" s="403" t="s">
        <v>1783</v>
      </c>
      <c r="G4682" s="403"/>
      <c r="H4682" s="285" t="s">
        <v>44</v>
      </c>
      <c r="I4682" s="288">
        <v>1</v>
      </c>
      <c r="J4682" s="287"/>
      <c r="K4682" s="287">
        <v>3694.17</v>
      </c>
      <c r="L4682" s="287">
        <v>3694.17</v>
      </c>
      <c r="O4682" s="40"/>
      <c r="P4682" s="40"/>
      <c r="Q4682" s="40"/>
      <c r="R4682" s="40"/>
      <c r="S4682" s="40"/>
      <c r="T4682" s="40"/>
      <c r="U4682" s="40"/>
      <c r="V4682" s="40"/>
      <c r="W4682" s="40"/>
      <c r="X4682" s="40"/>
      <c r="Y4682" s="40"/>
    </row>
    <row r="4683" spans="1:25" ht="15" customHeight="1" x14ac:dyDescent="0.2">
      <c r="A4683" s="40"/>
      <c r="B4683" s="274" t="s">
        <v>347</v>
      </c>
      <c r="C4683" s="296" t="s">
        <v>2667</v>
      </c>
      <c r="D4683" s="274" t="s">
        <v>51</v>
      </c>
      <c r="E4683" s="274" t="s">
        <v>4190</v>
      </c>
      <c r="F4683" s="404" t="s">
        <v>348</v>
      </c>
      <c r="G4683" s="404"/>
      <c r="H4683" s="295" t="s">
        <v>44</v>
      </c>
      <c r="I4683" s="298">
        <v>1</v>
      </c>
      <c r="J4683" s="298">
        <v>0</v>
      </c>
      <c r="K4683" s="297">
        <v>3511.8</v>
      </c>
      <c r="L4683" s="297">
        <v>3511.8</v>
      </c>
      <c r="O4683" s="40"/>
      <c r="P4683" s="40"/>
      <c r="Q4683" s="40"/>
      <c r="R4683" s="40"/>
      <c r="S4683" s="40"/>
      <c r="T4683" s="40"/>
      <c r="U4683" s="40"/>
      <c r="V4683" s="40"/>
      <c r="W4683" s="40"/>
      <c r="X4683" s="40"/>
      <c r="Y4683" s="40"/>
    </row>
    <row r="4684" spans="1:25" ht="15" customHeight="1" x14ac:dyDescent="0.2">
      <c r="A4684" s="40"/>
      <c r="B4684" s="274" t="s">
        <v>347</v>
      </c>
      <c r="C4684" s="296" t="s">
        <v>2663</v>
      </c>
      <c r="D4684" s="274" t="s">
        <v>51</v>
      </c>
      <c r="E4684" s="274" t="s">
        <v>2664</v>
      </c>
      <c r="F4684" s="404" t="s">
        <v>586</v>
      </c>
      <c r="G4684" s="404"/>
      <c r="H4684" s="295" t="s">
        <v>325</v>
      </c>
      <c r="I4684" s="298">
        <v>5.0599999999999996</v>
      </c>
      <c r="J4684" s="298">
        <v>0</v>
      </c>
      <c r="K4684" s="297">
        <v>19.468454999999999</v>
      </c>
      <c r="L4684" s="297">
        <v>98.51</v>
      </c>
      <c r="O4684" s="40"/>
      <c r="P4684" s="40"/>
      <c r="Q4684" s="40"/>
      <c r="R4684" s="40"/>
      <c r="S4684" s="40"/>
      <c r="T4684" s="40"/>
      <c r="U4684" s="40"/>
      <c r="V4684" s="40"/>
      <c r="W4684" s="40"/>
      <c r="X4684" s="40"/>
      <c r="Y4684" s="40"/>
    </row>
    <row r="4685" spans="1:25" ht="15" customHeight="1" x14ac:dyDescent="0.2">
      <c r="A4685" s="40"/>
      <c r="B4685" s="274" t="s">
        <v>347</v>
      </c>
      <c r="C4685" s="296" t="s">
        <v>2665</v>
      </c>
      <c r="D4685" s="274" t="s">
        <v>51</v>
      </c>
      <c r="E4685" s="274" t="s">
        <v>2666</v>
      </c>
      <c r="F4685" s="404" t="s">
        <v>586</v>
      </c>
      <c r="G4685" s="404"/>
      <c r="H4685" s="295" t="s">
        <v>325</v>
      </c>
      <c r="I4685" s="298">
        <v>5.0599999999999996</v>
      </c>
      <c r="J4685" s="298">
        <v>0</v>
      </c>
      <c r="K4685" s="297">
        <v>16.574783</v>
      </c>
      <c r="L4685" s="297">
        <v>83.86</v>
      </c>
      <c r="O4685" s="40"/>
      <c r="P4685" s="40"/>
      <c r="Q4685" s="40"/>
      <c r="R4685" s="40"/>
      <c r="S4685" s="40"/>
      <c r="T4685" s="40"/>
      <c r="U4685" s="40"/>
      <c r="V4685" s="40"/>
      <c r="W4685" s="40"/>
      <c r="X4685" s="40"/>
      <c r="Y4685" s="40"/>
    </row>
    <row r="4686" spans="1:25" ht="15" customHeight="1" x14ac:dyDescent="0.2">
      <c r="A4686" s="40"/>
      <c r="B4686" s="275"/>
      <c r="C4686" s="275"/>
      <c r="D4686" s="275"/>
      <c r="E4686" s="275"/>
      <c r="F4686" s="275"/>
      <c r="G4686" s="275" t="s">
        <v>331</v>
      </c>
      <c r="H4686" s="302">
        <v>182.37</v>
      </c>
      <c r="I4686" s="275" t="s">
        <v>332</v>
      </c>
      <c r="J4686" s="302">
        <v>0</v>
      </c>
      <c r="K4686" s="275" t="s">
        <v>333</v>
      </c>
      <c r="L4686" s="302">
        <v>182.37</v>
      </c>
      <c r="O4686" s="40"/>
      <c r="P4686" s="40"/>
      <c r="Q4686" s="40"/>
      <c r="R4686" s="40"/>
      <c r="S4686" s="40"/>
      <c r="T4686" s="40"/>
      <c r="U4686" s="40"/>
      <c r="V4686" s="40"/>
      <c r="W4686" s="40"/>
      <c r="X4686" s="40"/>
      <c r="Y4686" s="40"/>
    </row>
    <row r="4687" spans="1:25" ht="15" customHeight="1" thickBot="1" x14ac:dyDescent="0.25">
      <c r="A4687" s="40"/>
      <c r="B4687" s="275"/>
      <c r="C4687" s="275"/>
      <c r="D4687" s="275"/>
      <c r="E4687" s="275"/>
      <c r="F4687" s="275"/>
      <c r="G4687" s="275" t="s">
        <v>334</v>
      </c>
      <c r="H4687" s="302">
        <v>499.08</v>
      </c>
      <c r="I4687" s="409"/>
      <c r="J4687" s="409" t="s">
        <v>335</v>
      </c>
      <c r="K4687" s="275"/>
      <c r="L4687" s="302">
        <v>4193.25</v>
      </c>
      <c r="O4687" s="40"/>
      <c r="P4687" s="40"/>
      <c r="Q4687" s="40"/>
      <c r="R4687" s="40"/>
      <c r="S4687" s="40"/>
      <c r="T4687" s="40"/>
      <c r="U4687" s="40"/>
      <c r="V4687" s="40"/>
      <c r="W4687" s="40"/>
      <c r="X4687" s="40"/>
      <c r="Y4687" s="40"/>
    </row>
    <row r="4688" spans="1:25" ht="15" customHeight="1" thickTop="1" x14ac:dyDescent="0.2">
      <c r="A4688" s="40"/>
      <c r="B4688" s="289"/>
      <c r="C4688" s="289"/>
      <c r="D4688" s="289"/>
      <c r="E4688" s="289"/>
      <c r="F4688" s="289"/>
      <c r="G4688" s="289"/>
      <c r="H4688" s="289"/>
      <c r="I4688" s="289"/>
      <c r="J4688" s="289"/>
      <c r="K4688" s="289"/>
      <c r="L4688" s="289"/>
      <c r="O4688" s="40"/>
      <c r="P4688" s="40"/>
      <c r="Q4688" s="40"/>
      <c r="R4688" s="40"/>
      <c r="S4688" s="40"/>
      <c r="T4688" s="40"/>
      <c r="U4688" s="40"/>
      <c r="V4688" s="40"/>
      <c r="W4688" s="40"/>
      <c r="X4688" s="40"/>
      <c r="Y4688" s="40"/>
    </row>
    <row r="4689" spans="1:25" ht="15" customHeight="1" x14ac:dyDescent="0.2">
      <c r="A4689" s="40"/>
      <c r="B4689" s="276" t="s">
        <v>3165</v>
      </c>
      <c r="C4689" s="277" t="s">
        <v>28</v>
      </c>
      <c r="D4689" s="276" t="s">
        <v>29</v>
      </c>
      <c r="E4689" s="276" t="s">
        <v>30</v>
      </c>
      <c r="F4689" s="405" t="s">
        <v>318</v>
      </c>
      <c r="G4689" s="405"/>
      <c r="H4689" s="284" t="s">
        <v>31</v>
      </c>
      <c r="I4689" s="277" t="s">
        <v>32</v>
      </c>
      <c r="J4689" s="277" t="s">
        <v>2407</v>
      </c>
      <c r="K4689" s="277" t="s">
        <v>33</v>
      </c>
      <c r="L4689" s="277" t="s">
        <v>35</v>
      </c>
      <c r="O4689" s="40"/>
      <c r="P4689" s="40"/>
      <c r="Q4689" s="40"/>
      <c r="R4689" s="40"/>
      <c r="S4689" s="40"/>
      <c r="T4689" s="40"/>
      <c r="U4689" s="40"/>
      <c r="V4689" s="40"/>
      <c r="W4689" s="40"/>
      <c r="X4689" s="40"/>
      <c r="Y4689" s="40"/>
    </row>
    <row r="4690" spans="1:25" ht="15" customHeight="1" x14ac:dyDescent="0.2">
      <c r="A4690" s="40"/>
      <c r="B4690" s="273" t="s">
        <v>319</v>
      </c>
      <c r="C4690" s="286" t="s">
        <v>3166</v>
      </c>
      <c r="D4690" s="273" t="s">
        <v>51</v>
      </c>
      <c r="E4690" s="273" t="s">
        <v>3167</v>
      </c>
      <c r="F4690" s="403" t="s">
        <v>1783</v>
      </c>
      <c r="G4690" s="403"/>
      <c r="H4690" s="285" t="s">
        <v>44</v>
      </c>
      <c r="I4690" s="288">
        <v>1</v>
      </c>
      <c r="J4690" s="287"/>
      <c r="K4690" s="287">
        <v>201.61</v>
      </c>
      <c r="L4690" s="287">
        <v>201.61</v>
      </c>
      <c r="O4690" s="40"/>
      <c r="P4690" s="40"/>
      <c r="Q4690" s="40"/>
      <c r="R4690" s="40"/>
      <c r="S4690" s="40"/>
      <c r="T4690" s="40"/>
      <c r="U4690" s="40"/>
      <c r="V4690" s="40"/>
      <c r="W4690" s="40"/>
      <c r="X4690" s="40"/>
      <c r="Y4690" s="40"/>
    </row>
    <row r="4691" spans="1:25" ht="15" customHeight="1" x14ac:dyDescent="0.2">
      <c r="A4691" s="40"/>
      <c r="B4691" s="274" t="s">
        <v>347</v>
      </c>
      <c r="C4691" s="296" t="s">
        <v>2663</v>
      </c>
      <c r="D4691" s="274" t="s">
        <v>51</v>
      </c>
      <c r="E4691" s="274" t="s">
        <v>2664</v>
      </c>
      <c r="F4691" s="404" t="s">
        <v>586</v>
      </c>
      <c r="G4691" s="404"/>
      <c r="H4691" s="295" t="s">
        <v>325</v>
      </c>
      <c r="I4691" s="298">
        <v>1.012</v>
      </c>
      <c r="J4691" s="298">
        <v>0</v>
      </c>
      <c r="K4691" s="297">
        <v>19.468454999999999</v>
      </c>
      <c r="L4691" s="297">
        <v>19.7</v>
      </c>
      <c r="O4691" s="40"/>
      <c r="P4691" s="40"/>
      <c r="Q4691" s="40"/>
      <c r="R4691" s="40"/>
      <c r="S4691" s="40"/>
      <c r="T4691" s="40"/>
      <c r="U4691" s="40"/>
      <c r="V4691" s="40"/>
      <c r="W4691" s="40"/>
      <c r="X4691" s="40"/>
      <c r="Y4691" s="40"/>
    </row>
    <row r="4692" spans="1:25" ht="15" customHeight="1" x14ac:dyDescent="0.2">
      <c r="A4692" s="40"/>
      <c r="B4692" s="274" t="s">
        <v>347</v>
      </c>
      <c r="C4692" s="296" t="s">
        <v>3179</v>
      </c>
      <c r="D4692" s="274" t="s">
        <v>51</v>
      </c>
      <c r="E4692" s="274" t="s">
        <v>3167</v>
      </c>
      <c r="F4692" s="404" t="s">
        <v>348</v>
      </c>
      <c r="G4692" s="404"/>
      <c r="H4692" s="295" t="s">
        <v>44</v>
      </c>
      <c r="I4692" s="298">
        <v>1</v>
      </c>
      <c r="J4692" s="298">
        <v>0</v>
      </c>
      <c r="K4692" s="297">
        <v>165.14</v>
      </c>
      <c r="L4692" s="297">
        <v>165.14</v>
      </c>
      <c r="O4692" s="40"/>
      <c r="P4692" s="40"/>
      <c r="Q4692" s="40"/>
      <c r="R4692" s="40"/>
      <c r="S4692" s="40"/>
      <c r="T4692" s="40"/>
      <c r="U4692" s="40"/>
      <c r="V4692" s="40"/>
      <c r="W4692" s="40"/>
      <c r="X4692" s="40"/>
      <c r="Y4692" s="40"/>
    </row>
    <row r="4693" spans="1:25" ht="15" customHeight="1" x14ac:dyDescent="0.2">
      <c r="A4693" s="40"/>
      <c r="B4693" s="274" t="s">
        <v>347</v>
      </c>
      <c r="C4693" s="296" t="s">
        <v>2665</v>
      </c>
      <c r="D4693" s="274" t="s">
        <v>51</v>
      </c>
      <c r="E4693" s="274" t="s">
        <v>2666</v>
      </c>
      <c r="F4693" s="404" t="s">
        <v>586</v>
      </c>
      <c r="G4693" s="404"/>
      <c r="H4693" s="295" t="s">
        <v>325</v>
      </c>
      <c r="I4693" s="298">
        <v>1.012</v>
      </c>
      <c r="J4693" s="298">
        <v>0</v>
      </c>
      <c r="K4693" s="297">
        <v>16.574783</v>
      </c>
      <c r="L4693" s="297">
        <v>16.77</v>
      </c>
      <c r="O4693" s="40"/>
      <c r="P4693" s="40"/>
      <c r="Q4693" s="40"/>
      <c r="R4693" s="40"/>
      <c r="S4693" s="40"/>
      <c r="T4693" s="40"/>
      <c r="U4693" s="40"/>
      <c r="V4693" s="40"/>
      <c r="W4693" s="40"/>
      <c r="X4693" s="40"/>
      <c r="Y4693" s="40"/>
    </row>
    <row r="4694" spans="1:25" ht="15" customHeight="1" x14ac:dyDescent="0.2">
      <c r="A4694" s="40"/>
      <c r="B4694" s="275"/>
      <c r="C4694" s="275"/>
      <c r="D4694" s="275"/>
      <c r="E4694" s="275"/>
      <c r="F4694" s="275"/>
      <c r="G4694" s="275" t="s">
        <v>331</v>
      </c>
      <c r="H4694" s="302">
        <v>36.47</v>
      </c>
      <c r="I4694" s="275" t="s">
        <v>332</v>
      </c>
      <c r="J4694" s="302">
        <v>0</v>
      </c>
      <c r="K4694" s="275" t="s">
        <v>333</v>
      </c>
      <c r="L4694" s="302">
        <v>36.47</v>
      </c>
      <c r="O4694" s="40"/>
      <c r="P4694" s="40"/>
      <c r="Q4694" s="40"/>
      <c r="R4694" s="40"/>
      <c r="S4694" s="40"/>
      <c r="T4694" s="40"/>
      <c r="U4694" s="40"/>
      <c r="V4694" s="40"/>
      <c r="W4694" s="40"/>
      <c r="X4694" s="40"/>
      <c r="Y4694" s="40"/>
    </row>
    <row r="4695" spans="1:25" ht="15" customHeight="1" thickBot="1" x14ac:dyDescent="0.25">
      <c r="A4695" s="40"/>
      <c r="B4695" s="275"/>
      <c r="C4695" s="275"/>
      <c r="D4695" s="275"/>
      <c r="E4695" s="275"/>
      <c r="F4695" s="275"/>
      <c r="G4695" s="275" t="s">
        <v>334</v>
      </c>
      <c r="H4695" s="302">
        <v>27.23</v>
      </c>
      <c r="I4695" s="409"/>
      <c r="J4695" s="409" t="s">
        <v>335</v>
      </c>
      <c r="K4695" s="275"/>
      <c r="L4695" s="302">
        <v>228.84</v>
      </c>
      <c r="O4695" s="40"/>
      <c r="P4695" s="40"/>
      <c r="Q4695" s="40"/>
      <c r="R4695" s="40"/>
      <c r="S4695" s="40"/>
      <c r="T4695" s="40"/>
      <c r="U4695" s="40"/>
      <c r="V4695" s="40"/>
      <c r="W4695" s="40"/>
      <c r="X4695" s="40"/>
      <c r="Y4695" s="40"/>
    </row>
    <row r="4696" spans="1:25" ht="15" customHeight="1" thickTop="1" x14ac:dyDescent="0.2">
      <c r="A4696" s="40"/>
      <c r="B4696" s="289"/>
      <c r="C4696" s="289"/>
      <c r="D4696" s="289"/>
      <c r="E4696" s="289"/>
      <c r="F4696" s="289"/>
      <c r="G4696" s="289"/>
      <c r="H4696" s="289"/>
      <c r="I4696" s="289"/>
      <c r="J4696" s="289"/>
      <c r="K4696" s="289"/>
      <c r="L4696" s="289"/>
      <c r="O4696" s="40"/>
      <c r="P4696" s="40"/>
      <c r="Q4696" s="40"/>
      <c r="R4696" s="40"/>
      <c r="S4696" s="40"/>
      <c r="T4696" s="40"/>
      <c r="U4696" s="40"/>
      <c r="V4696" s="40"/>
      <c r="W4696" s="40"/>
      <c r="X4696" s="40"/>
      <c r="Y4696" s="40"/>
    </row>
    <row r="4697" spans="1:25" ht="15" customHeight="1" x14ac:dyDescent="0.2">
      <c r="A4697" s="40"/>
      <c r="B4697" s="276" t="s">
        <v>2932</v>
      </c>
      <c r="C4697" s="277" t="s">
        <v>28</v>
      </c>
      <c r="D4697" s="276" t="s">
        <v>29</v>
      </c>
      <c r="E4697" s="276" t="s">
        <v>30</v>
      </c>
      <c r="F4697" s="405" t="s">
        <v>318</v>
      </c>
      <c r="G4697" s="405"/>
      <c r="H4697" s="284" t="s">
        <v>31</v>
      </c>
      <c r="I4697" s="277" t="s">
        <v>32</v>
      </c>
      <c r="J4697" s="277" t="s">
        <v>2407</v>
      </c>
      <c r="K4697" s="277" t="s">
        <v>33</v>
      </c>
      <c r="L4697" s="277" t="s">
        <v>35</v>
      </c>
      <c r="O4697" s="40"/>
      <c r="P4697" s="40"/>
      <c r="Q4697" s="40"/>
      <c r="R4697" s="40"/>
      <c r="S4697" s="40"/>
      <c r="T4697" s="40"/>
      <c r="U4697" s="40"/>
      <c r="V4697" s="40"/>
      <c r="W4697" s="40"/>
      <c r="X4697" s="40"/>
      <c r="Y4697" s="40"/>
    </row>
    <row r="4698" spans="1:25" ht="15" customHeight="1" x14ac:dyDescent="0.2">
      <c r="A4698" s="40"/>
      <c r="B4698" s="273" t="s">
        <v>319</v>
      </c>
      <c r="C4698" s="286" t="s">
        <v>299</v>
      </c>
      <c r="D4698" s="273" t="s">
        <v>40</v>
      </c>
      <c r="E4698" s="273" t="s">
        <v>300</v>
      </c>
      <c r="F4698" s="403" t="s">
        <v>353</v>
      </c>
      <c r="G4698" s="403"/>
      <c r="H4698" s="285" t="s">
        <v>44</v>
      </c>
      <c r="I4698" s="288">
        <v>1</v>
      </c>
      <c r="J4698" s="287"/>
      <c r="K4698" s="287">
        <v>55.82</v>
      </c>
      <c r="L4698" s="287">
        <v>55.82</v>
      </c>
      <c r="O4698" s="40"/>
      <c r="P4698" s="40"/>
      <c r="Q4698" s="40"/>
      <c r="R4698" s="40"/>
      <c r="S4698" s="40"/>
      <c r="T4698" s="40"/>
      <c r="U4698" s="40"/>
      <c r="V4698" s="40"/>
      <c r="W4698" s="40"/>
      <c r="X4698" s="40"/>
      <c r="Y4698" s="40"/>
    </row>
    <row r="4699" spans="1:25" ht="15" customHeight="1" x14ac:dyDescent="0.2">
      <c r="A4699" s="40"/>
      <c r="B4699" s="278" t="s">
        <v>321</v>
      </c>
      <c r="C4699" s="291" t="s">
        <v>397</v>
      </c>
      <c r="D4699" s="278" t="s">
        <v>40</v>
      </c>
      <c r="E4699" s="278" t="s">
        <v>398</v>
      </c>
      <c r="F4699" s="407" t="s">
        <v>324</v>
      </c>
      <c r="G4699" s="407"/>
      <c r="H4699" s="290" t="s">
        <v>325</v>
      </c>
      <c r="I4699" s="294">
        <v>0.20619999999999999</v>
      </c>
      <c r="J4699" s="294">
        <v>0</v>
      </c>
      <c r="K4699" s="292">
        <v>29.9</v>
      </c>
      <c r="L4699" s="292">
        <v>6.16</v>
      </c>
      <c r="O4699" s="40"/>
      <c r="P4699" s="40"/>
      <c r="Q4699" s="40"/>
      <c r="R4699" s="40"/>
      <c r="S4699" s="40"/>
      <c r="T4699" s="40"/>
      <c r="U4699" s="40"/>
      <c r="V4699" s="40"/>
      <c r="W4699" s="40"/>
      <c r="X4699" s="40"/>
      <c r="Y4699" s="40"/>
    </row>
    <row r="4700" spans="1:25" ht="15" customHeight="1" x14ac:dyDescent="0.2">
      <c r="A4700" s="40"/>
      <c r="B4700" s="278" t="s">
        <v>321</v>
      </c>
      <c r="C4700" s="291" t="s">
        <v>395</v>
      </c>
      <c r="D4700" s="278" t="s">
        <v>40</v>
      </c>
      <c r="E4700" s="278" t="s">
        <v>396</v>
      </c>
      <c r="F4700" s="407" t="s">
        <v>324</v>
      </c>
      <c r="G4700" s="407"/>
      <c r="H4700" s="290" t="s">
        <v>325</v>
      </c>
      <c r="I4700" s="294">
        <v>0.20619999999999999</v>
      </c>
      <c r="J4700" s="294">
        <v>0</v>
      </c>
      <c r="K4700" s="292">
        <v>24.84</v>
      </c>
      <c r="L4700" s="292">
        <v>5.12</v>
      </c>
      <c r="O4700" s="40"/>
      <c r="P4700" s="40"/>
      <c r="Q4700" s="40"/>
      <c r="R4700" s="40"/>
      <c r="S4700" s="40"/>
      <c r="T4700" s="40"/>
      <c r="U4700" s="40"/>
      <c r="V4700" s="40"/>
      <c r="W4700" s="40"/>
      <c r="X4700" s="40"/>
      <c r="Y4700" s="40"/>
    </row>
    <row r="4701" spans="1:25" ht="15" customHeight="1" x14ac:dyDescent="0.2">
      <c r="A4701" s="40"/>
      <c r="B4701" s="274" t="s">
        <v>347</v>
      </c>
      <c r="C4701" s="296" t="s">
        <v>901</v>
      </c>
      <c r="D4701" s="274" t="s">
        <v>40</v>
      </c>
      <c r="E4701" s="274" t="s">
        <v>902</v>
      </c>
      <c r="F4701" s="404" t="s">
        <v>348</v>
      </c>
      <c r="G4701" s="404"/>
      <c r="H4701" s="295" t="s">
        <v>44</v>
      </c>
      <c r="I4701" s="298">
        <v>1</v>
      </c>
      <c r="J4701" s="298">
        <v>0</v>
      </c>
      <c r="K4701" s="297">
        <v>44.54</v>
      </c>
      <c r="L4701" s="297">
        <v>44.54</v>
      </c>
      <c r="O4701" s="40"/>
      <c r="P4701" s="40"/>
      <c r="Q4701" s="40"/>
      <c r="R4701" s="40"/>
      <c r="S4701" s="40"/>
      <c r="T4701" s="40"/>
      <c r="U4701" s="40"/>
      <c r="V4701" s="40"/>
      <c r="W4701" s="40"/>
      <c r="X4701" s="40"/>
      <c r="Y4701" s="40"/>
    </row>
    <row r="4702" spans="1:25" ht="15" customHeight="1" x14ac:dyDescent="0.2">
      <c r="A4702" s="40"/>
      <c r="B4702" s="275"/>
      <c r="C4702" s="275"/>
      <c r="D4702" s="275"/>
      <c r="E4702" s="275"/>
      <c r="F4702" s="275"/>
      <c r="G4702" s="275" t="s">
        <v>331</v>
      </c>
      <c r="H4702" s="302">
        <v>8.8699999999999992</v>
      </c>
      <c r="I4702" s="275" t="s">
        <v>332</v>
      </c>
      <c r="J4702" s="302">
        <v>0</v>
      </c>
      <c r="K4702" s="275" t="s">
        <v>333</v>
      </c>
      <c r="L4702" s="302">
        <v>8.8699999999999992</v>
      </c>
      <c r="O4702" s="40"/>
      <c r="P4702" s="40"/>
      <c r="Q4702" s="40"/>
      <c r="R4702" s="40"/>
      <c r="S4702" s="40"/>
      <c r="T4702" s="40"/>
      <c r="U4702" s="40"/>
      <c r="V4702" s="40"/>
      <c r="W4702" s="40"/>
      <c r="X4702" s="40"/>
      <c r="Y4702" s="40"/>
    </row>
    <row r="4703" spans="1:25" ht="15" customHeight="1" thickBot="1" x14ac:dyDescent="0.25">
      <c r="A4703" s="40"/>
      <c r="B4703" s="275"/>
      <c r="C4703" s="275"/>
      <c r="D4703" s="275"/>
      <c r="E4703" s="275"/>
      <c r="F4703" s="275"/>
      <c r="G4703" s="275" t="s">
        <v>334</v>
      </c>
      <c r="H4703" s="302">
        <v>11.61</v>
      </c>
      <c r="I4703" s="409"/>
      <c r="J4703" s="409" t="s">
        <v>335</v>
      </c>
      <c r="K4703" s="275"/>
      <c r="L4703" s="302">
        <v>67.430000000000007</v>
      </c>
      <c r="O4703" s="40"/>
      <c r="P4703" s="40"/>
      <c r="Q4703" s="40"/>
      <c r="R4703" s="40"/>
      <c r="S4703" s="40"/>
      <c r="T4703" s="40"/>
      <c r="U4703" s="40"/>
      <c r="V4703" s="40"/>
      <c r="W4703" s="40"/>
      <c r="X4703" s="40"/>
      <c r="Y4703" s="40"/>
    </row>
    <row r="4704" spans="1:25" ht="15" customHeight="1" thickTop="1" x14ac:dyDescent="0.2">
      <c r="A4704" s="40"/>
      <c r="B4704" s="289"/>
      <c r="C4704" s="289"/>
      <c r="D4704" s="289"/>
      <c r="E4704" s="289"/>
      <c r="F4704" s="289"/>
      <c r="G4704" s="289"/>
      <c r="H4704" s="289"/>
      <c r="I4704" s="289"/>
      <c r="J4704" s="289"/>
      <c r="K4704" s="289"/>
      <c r="L4704" s="289"/>
      <c r="O4704" s="40"/>
      <c r="P4704" s="40"/>
      <c r="Q4704" s="40"/>
      <c r="R4704" s="40"/>
      <c r="S4704" s="40"/>
      <c r="T4704" s="40"/>
      <c r="U4704" s="40"/>
      <c r="V4704" s="40"/>
      <c r="W4704" s="40"/>
      <c r="X4704" s="40"/>
      <c r="Y4704" s="40"/>
    </row>
    <row r="4705" spans="1:25" ht="15" customHeight="1" x14ac:dyDescent="0.2">
      <c r="A4705" s="40"/>
      <c r="B4705" s="276" t="s">
        <v>2936</v>
      </c>
      <c r="C4705" s="277" t="s">
        <v>28</v>
      </c>
      <c r="D4705" s="276" t="s">
        <v>29</v>
      </c>
      <c r="E4705" s="276" t="s">
        <v>30</v>
      </c>
      <c r="F4705" s="405" t="s">
        <v>318</v>
      </c>
      <c r="G4705" s="405"/>
      <c r="H4705" s="284" t="s">
        <v>31</v>
      </c>
      <c r="I4705" s="277" t="s">
        <v>32</v>
      </c>
      <c r="J4705" s="277" t="s">
        <v>2407</v>
      </c>
      <c r="K4705" s="277" t="s">
        <v>33</v>
      </c>
      <c r="L4705" s="277" t="s">
        <v>35</v>
      </c>
      <c r="O4705" s="40"/>
      <c r="P4705" s="40"/>
      <c r="Q4705" s="40"/>
      <c r="R4705" s="40"/>
      <c r="S4705" s="40"/>
      <c r="T4705" s="40"/>
      <c r="U4705" s="40"/>
      <c r="V4705" s="40"/>
      <c r="W4705" s="40"/>
      <c r="X4705" s="40"/>
      <c r="Y4705" s="40"/>
    </row>
    <row r="4706" spans="1:25" ht="15" customHeight="1" x14ac:dyDescent="0.2">
      <c r="A4706" s="40"/>
      <c r="B4706" s="273" t="s">
        <v>319</v>
      </c>
      <c r="C4706" s="286" t="s">
        <v>1654</v>
      </c>
      <c r="D4706" s="273" t="s">
        <v>196</v>
      </c>
      <c r="E4706" s="273" t="s">
        <v>4191</v>
      </c>
      <c r="F4706" s="403">
        <v>69.2</v>
      </c>
      <c r="G4706" s="403"/>
      <c r="H4706" s="285" t="s">
        <v>44</v>
      </c>
      <c r="I4706" s="288">
        <v>1</v>
      </c>
      <c r="J4706" s="287"/>
      <c r="K4706" s="287">
        <v>23.27</v>
      </c>
      <c r="L4706" s="287">
        <v>23.27</v>
      </c>
      <c r="O4706" s="40"/>
      <c r="P4706" s="40"/>
      <c r="Q4706" s="40"/>
      <c r="R4706" s="40"/>
      <c r="S4706" s="40"/>
      <c r="T4706" s="40"/>
      <c r="U4706" s="40"/>
      <c r="V4706" s="40"/>
      <c r="W4706" s="40"/>
      <c r="X4706" s="40"/>
      <c r="Y4706" s="40"/>
    </row>
    <row r="4707" spans="1:25" ht="15" customHeight="1" x14ac:dyDescent="0.2">
      <c r="A4707" s="40"/>
      <c r="B4707" s="274" t="s">
        <v>347</v>
      </c>
      <c r="C4707" s="296" t="s">
        <v>1704</v>
      </c>
      <c r="D4707" s="274" t="s">
        <v>196</v>
      </c>
      <c r="E4707" s="274" t="s">
        <v>3571</v>
      </c>
      <c r="F4707" s="404" t="s">
        <v>586</v>
      </c>
      <c r="G4707" s="404"/>
      <c r="H4707" s="295" t="s">
        <v>325</v>
      </c>
      <c r="I4707" s="298">
        <v>0.2</v>
      </c>
      <c r="J4707" s="298">
        <v>0</v>
      </c>
      <c r="K4707" s="297">
        <v>31.24</v>
      </c>
      <c r="L4707" s="297">
        <v>6.24</v>
      </c>
      <c r="O4707" s="40"/>
      <c r="P4707" s="40"/>
      <c r="Q4707" s="40"/>
      <c r="R4707" s="40"/>
      <c r="S4707" s="40"/>
      <c r="T4707" s="40"/>
      <c r="U4707" s="40"/>
      <c r="V4707" s="40"/>
      <c r="W4707" s="40"/>
      <c r="X4707" s="40"/>
      <c r="Y4707" s="40"/>
    </row>
    <row r="4708" spans="1:25" ht="15" customHeight="1" x14ac:dyDescent="0.2">
      <c r="A4708" s="40"/>
      <c r="B4708" s="274" t="s">
        <v>347</v>
      </c>
      <c r="C4708" s="296" t="s">
        <v>1814</v>
      </c>
      <c r="D4708" s="274" t="s">
        <v>196</v>
      </c>
      <c r="E4708" s="274" t="s">
        <v>4192</v>
      </c>
      <c r="F4708" s="404" t="s">
        <v>348</v>
      </c>
      <c r="G4708" s="404"/>
      <c r="H4708" s="295" t="s">
        <v>44</v>
      </c>
      <c r="I4708" s="298">
        <v>1</v>
      </c>
      <c r="J4708" s="298">
        <v>0</v>
      </c>
      <c r="K4708" s="297">
        <v>12.75</v>
      </c>
      <c r="L4708" s="297">
        <v>12.75</v>
      </c>
      <c r="O4708" s="40"/>
      <c r="P4708" s="40"/>
      <c r="Q4708" s="40"/>
      <c r="R4708" s="40"/>
      <c r="S4708" s="40"/>
      <c r="T4708" s="40"/>
      <c r="U4708" s="40"/>
      <c r="V4708" s="40"/>
      <c r="W4708" s="40"/>
      <c r="X4708" s="40"/>
      <c r="Y4708" s="40"/>
    </row>
    <row r="4709" spans="1:25" ht="15" customHeight="1" x14ac:dyDescent="0.2">
      <c r="A4709" s="40"/>
      <c r="B4709" s="274" t="s">
        <v>347</v>
      </c>
      <c r="C4709" s="296" t="s">
        <v>1705</v>
      </c>
      <c r="D4709" s="274" t="s">
        <v>196</v>
      </c>
      <c r="E4709" s="274" t="s">
        <v>3570</v>
      </c>
      <c r="F4709" s="404" t="s">
        <v>586</v>
      </c>
      <c r="G4709" s="404"/>
      <c r="H4709" s="295" t="s">
        <v>325</v>
      </c>
      <c r="I4709" s="298">
        <v>0.2</v>
      </c>
      <c r="J4709" s="298">
        <v>0</v>
      </c>
      <c r="K4709" s="297">
        <v>21.43</v>
      </c>
      <c r="L4709" s="297">
        <v>4.28</v>
      </c>
      <c r="O4709" s="40"/>
      <c r="P4709" s="40"/>
      <c r="Q4709" s="40"/>
      <c r="R4709" s="40"/>
      <c r="S4709" s="40"/>
      <c r="T4709" s="40"/>
      <c r="U4709" s="40"/>
      <c r="V4709" s="40"/>
      <c r="W4709" s="40"/>
      <c r="X4709" s="40"/>
      <c r="Y4709" s="40"/>
    </row>
    <row r="4710" spans="1:25" ht="15" customHeight="1" x14ac:dyDescent="0.2">
      <c r="A4710" s="40"/>
      <c r="B4710" s="275"/>
      <c r="C4710" s="275"/>
      <c r="D4710" s="275"/>
      <c r="E4710" s="275"/>
      <c r="F4710" s="275"/>
      <c r="G4710" s="275" t="s">
        <v>331</v>
      </c>
      <c r="H4710" s="302">
        <v>10.52</v>
      </c>
      <c r="I4710" s="275" t="s">
        <v>332</v>
      </c>
      <c r="J4710" s="302">
        <v>0</v>
      </c>
      <c r="K4710" s="275" t="s">
        <v>333</v>
      </c>
      <c r="L4710" s="302">
        <v>10.52</v>
      </c>
      <c r="O4710" s="40"/>
      <c r="P4710" s="40"/>
      <c r="Q4710" s="40"/>
      <c r="R4710" s="40"/>
      <c r="S4710" s="40"/>
      <c r="T4710" s="40"/>
      <c r="U4710" s="40"/>
      <c r="V4710" s="40"/>
      <c r="W4710" s="40"/>
      <c r="X4710" s="40"/>
      <c r="Y4710" s="40"/>
    </row>
    <row r="4711" spans="1:25" ht="15" customHeight="1" thickBot="1" x14ac:dyDescent="0.25">
      <c r="A4711" s="40"/>
      <c r="B4711" s="275"/>
      <c r="C4711" s="275"/>
      <c r="D4711" s="275"/>
      <c r="E4711" s="275"/>
      <c r="F4711" s="275"/>
      <c r="G4711" s="275" t="s">
        <v>334</v>
      </c>
      <c r="H4711" s="302">
        <v>4.84</v>
      </c>
      <c r="I4711" s="409"/>
      <c r="J4711" s="409" t="s">
        <v>335</v>
      </c>
      <c r="K4711" s="275"/>
      <c r="L4711" s="302">
        <v>28.11</v>
      </c>
      <c r="O4711" s="40"/>
      <c r="P4711" s="40"/>
      <c r="Q4711" s="40"/>
      <c r="R4711" s="40"/>
      <c r="S4711" s="40"/>
      <c r="T4711" s="40"/>
      <c r="U4711" s="40"/>
      <c r="V4711" s="40"/>
      <c r="W4711" s="40"/>
      <c r="X4711" s="40"/>
      <c r="Y4711" s="40"/>
    </row>
    <row r="4712" spans="1:25" ht="15" customHeight="1" thickTop="1" x14ac:dyDescent="0.2">
      <c r="A4712" s="40"/>
      <c r="B4712" s="289"/>
      <c r="C4712" s="289"/>
      <c r="D4712" s="289"/>
      <c r="E4712" s="289"/>
      <c r="F4712" s="289"/>
      <c r="G4712" s="289"/>
      <c r="H4712" s="289"/>
      <c r="I4712" s="289"/>
      <c r="J4712" s="289"/>
      <c r="K4712" s="289"/>
      <c r="L4712" s="289"/>
      <c r="O4712" s="40"/>
      <c r="P4712" s="40"/>
      <c r="Q4712" s="40"/>
      <c r="R4712" s="40"/>
      <c r="S4712" s="40"/>
      <c r="T4712" s="40"/>
      <c r="U4712" s="40"/>
      <c r="V4712" s="40"/>
      <c r="W4712" s="40"/>
      <c r="X4712" s="40"/>
      <c r="Y4712" s="40"/>
    </row>
    <row r="4713" spans="1:25" ht="15" customHeight="1" x14ac:dyDescent="0.2">
      <c r="A4713" s="40"/>
      <c r="B4713" s="276" t="s">
        <v>287</v>
      </c>
      <c r="C4713" s="277" t="s">
        <v>28</v>
      </c>
      <c r="D4713" s="276" t="s">
        <v>29</v>
      </c>
      <c r="E4713" s="276" t="s">
        <v>30</v>
      </c>
      <c r="F4713" s="405" t="s">
        <v>318</v>
      </c>
      <c r="G4713" s="405"/>
      <c r="H4713" s="284" t="s">
        <v>31</v>
      </c>
      <c r="I4713" s="277" t="s">
        <v>32</v>
      </c>
      <c r="J4713" s="277" t="s">
        <v>2407</v>
      </c>
      <c r="K4713" s="277" t="s">
        <v>33</v>
      </c>
      <c r="L4713" s="277" t="s">
        <v>35</v>
      </c>
      <c r="O4713" s="40"/>
      <c r="P4713" s="40"/>
      <c r="Q4713" s="40"/>
      <c r="R4713" s="40"/>
      <c r="S4713" s="40"/>
      <c r="T4713" s="40"/>
      <c r="U4713" s="40"/>
      <c r="V4713" s="40"/>
      <c r="W4713" s="40"/>
      <c r="X4713" s="40"/>
      <c r="Y4713" s="40"/>
    </row>
    <row r="4714" spans="1:25" ht="15" customHeight="1" x14ac:dyDescent="0.2">
      <c r="A4714" s="40"/>
      <c r="B4714" s="273" t="s">
        <v>319</v>
      </c>
      <c r="C4714" s="286" t="s">
        <v>302</v>
      </c>
      <c r="D4714" s="273" t="s">
        <v>40</v>
      </c>
      <c r="E4714" s="273" t="s">
        <v>303</v>
      </c>
      <c r="F4714" s="403" t="s">
        <v>343</v>
      </c>
      <c r="G4714" s="403"/>
      <c r="H4714" s="285" t="s">
        <v>55</v>
      </c>
      <c r="I4714" s="288">
        <v>1</v>
      </c>
      <c r="J4714" s="287"/>
      <c r="K4714" s="287">
        <v>64.319999999999993</v>
      </c>
      <c r="L4714" s="287">
        <v>64.319999999999993</v>
      </c>
      <c r="O4714" s="40"/>
      <c r="P4714" s="40"/>
      <c r="Q4714" s="40"/>
      <c r="R4714" s="40"/>
      <c r="S4714" s="40"/>
      <c r="T4714" s="40"/>
      <c r="U4714" s="40"/>
      <c r="V4714" s="40"/>
      <c r="W4714" s="40"/>
      <c r="X4714" s="40"/>
      <c r="Y4714" s="40"/>
    </row>
    <row r="4715" spans="1:25" ht="15" customHeight="1" x14ac:dyDescent="0.2">
      <c r="A4715" s="40"/>
      <c r="B4715" s="278" t="s">
        <v>321</v>
      </c>
      <c r="C4715" s="291" t="s">
        <v>369</v>
      </c>
      <c r="D4715" s="278" t="s">
        <v>40</v>
      </c>
      <c r="E4715" s="278" t="s">
        <v>370</v>
      </c>
      <c r="F4715" s="407" t="s">
        <v>324</v>
      </c>
      <c r="G4715" s="407"/>
      <c r="H4715" s="290" t="s">
        <v>325</v>
      </c>
      <c r="I4715" s="294">
        <v>0.29089999999999999</v>
      </c>
      <c r="J4715" s="294">
        <v>0</v>
      </c>
      <c r="K4715" s="292">
        <v>23.75</v>
      </c>
      <c r="L4715" s="292">
        <v>6.9</v>
      </c>
      <c r="O4715" s="40"/>
      <c r="P4715" s="40"/>
      <c r="Q4715" s="40"/>
      <c r="R4715" s="40"/>
      <c r="S4715" s="40"/>
      <c r="T4715" s="40"/>
      <c r="U4715" s="40"/>
      <c r="V4715" s="40"/>
      <c r="W4715" s="40"/>
      <c r="X4715" s="40"/>
      <c r="Y4715" s="40"/>
    </row>
    <row r="4716" spans="1:25" ht="15" customHeight="1" x14ac:dyDescent="0.2">
      <c r="A4716" s="40"/>
      <c r="B4716" s="278" t="s">
        <v>321</v>
      </c>
      <c r="C4716" s="291" t="s">
        <v>371</v>
      </c>
      <c r="D4716" s="278" t="s">
        <v>40</v>
      </c>
      <c r="E4716" s="278" t="s">
        <v>372</v>
      </c>
      <c r="F4716" s="407" t="s">
        <v>324</v>
      </c>
      <c r="G4716" s="407"/>
      <c r="H4716" s="290" t="s">
        <v>325</v>
      </c>
      <c r="I4716" s="294">
        <v>0.29089999999999999</v>
      </c>
      <c r="J4716" s="294">
        <v>0</v>
      </c>
      <c r="K4716" s="292">
        <v>29.16</v>
      </c>
      <c r="L4716" s="292">
        <v>8.48</v>
      </c>
      <c r="O4716" s="40"/>
      <c r="P4716" s="40"/>
      <c r="Q4716" s="40"/>
      <c r="R4716" s="40"/>
      <c r="S4716" s="40"/>
      <c r="T4716" s="40"/>
      <c r="U4716" s="40"/>
      <c r="V4716" s="40"/>
      <c r="W4716" s="40"/>
      <c r="X4716" s="40"/>
      <c r="Y4716" s="40"/>
    </row>
    <row r="4717" spans="1:25" ht="15" customHeight="1" x14ac:dyDescent="0.2">
      <c r="A4717" s="40"/>
      <c r="B4717" s="274" t="s">
        <v>347</v>
      </c>
      <c r="C4717" s="296" t="s">
        <v>903</v>
      </c>
      <c r="D4717" s="274" t="s">
        <v>40</v>
      </c>
      <c r="E4717" s="274" t="s">
        <v>4193</v>
      </c>
      <c r="F4717" s="404" t="s">
        <v>348</v>
      </c>
      <c r="G4717" s="404"/>
      <c r="H4717" s="295" t="s">
        <v>55</v>
      </c>
      <c r="I4717" s="298">
        <v>1.0225</v>
      </c>
      <c r="J4717" s="298">
        <v>0</v>
      </c>
      <c r="K4717" s="297">
        <v>47.87</v>
      </c>
      <c r="L4717" s="297">
        <v>48.94</v>
      </c>
      <c r="O4717" s="40"/>
      <c r="P4717" s="40"/>
      <c r="Q4717" s="40"/>
      <c r="R4717" s="40"/>
      <c r="S4717" s="40"/>
      <c r="T4717" s="40"/>
      <c r="U4717" s="40"/>
      <c r="V4717" s="40"/>
      <c r="W4717" s="40"/>
      <c r="X4717" s="40"/>
      <c r="Y4717" s="40"/>
    </row>
    <row r="4718" spans="1:25" ht="15" customHeight="1" x14ac:dyDescent="0.2">
      <c r="A4718" s="40"/>
      <c r="B4718" s="275"/>
      <c r="C4718" s="275"/>
      <c r="D4718" s="275"/>
      <c r="E4718" s="275"/>
      <c r="F4718" s="275"/>
      <c r="G4718" s="275" t="s">
        <v>331</v>
      </c>
      <c r="H4718" s="302">
        <v>12.38</v>
      </c>
      <c r="I4718" s="275" t="s">
        <v>332</v>
      </c>
      <c r="J4718" s="302">
        <v>0</v>
      </c>
      <c r="K4718" s="275" t="s">
        <v>333</v>
      </c>
      <c r="L4718" s="302">
        <v>12.38</v>
      </c>
      <c r="O4718" s="40"/>
      <c r="P4718" s="40"/>
      <c r="Q4718" s="40"/>
      <c r="R4718" s="40"/>
      <c r="S4718" s="40"/>
      <c r="T4718" s="40"/>
      <c r="U4718" s="40"/>
      <c r="V4718" s="40"/>
      <c r="W4718" s="40"/>
      <c r="X4718" s="40"/>
      <c r="Y4718" s="40"/>
    </row>
    <row r="4719" spans="1:25" ht="15" customHeight="1" thickBot="1" x14ac:dyDescent="0.25">
      <c r="A4719" s="40"/>
      <c r="B4719" s="275"/>
      <c r="C4719" s="275"/>
      <c r="D4719" s="275"/>
      <c r="E4719" s="275"/>
      <c r="F4719" s="275"/>
      <c r="G4719" s="275" t="s">
        <v>334</v>
      </c>
      <c r="H4719" s="302">
        <v>13.38</v>
      </c>
      <c r="I4719" s="409"/>
      <c r="J4719" s="409" t="s">
        <v>335</v>
      </c>
      <c r="K4719" s="275"/>
      <c r="L4719" s="302">
        <v>77.7</v>
      </c>
      <c r="O4719" s="40"/>
      <c r="P4719" s="40"/>
      <c r="Q4719" s="40"/>
      <c r="R4719" s="40"/>
      <c r="S4719" s="40"/>
      <c r="T4719" s="40"/>
      <c r="U4719" s="40"/>
      <c r="V4719" s="40"/>
      <c r="W4719" s="40"/>
      <c r="X4719" s="40"/>
      <c r="Y4719" s="40"/>
    </row>
    <row r="4720" spans="1:25" ht="15" customHeight="1" thickTop="1" x14ac:dyDescent="0.2">
      <c r="A4720" s="40"/>
      <c r="B4720" s="289"/>
      <c r="C4720" s="289"/>
      <c r="D4720" s="289"/>
      <c r="E4720" s="289"/>
      <c r="F4720" s="289"/>
      <c r="G4720" s="289"/>
      <c r="H4720" s="289"/>
      <c r="I4720" s="289"/>
      <c r="J4720" s="289"/>
      <c r="K4720" s="289"/>
      <c r="L4720" s="289"/>
      <c r="O4720" s="40"/>
      <c r="P4720" s="40"/>
      <c r="Q4720" s="40"/>
      <c r="R4720" s="40"/>
      <c r="S4720" s="40"/>
      <c r="T4720" s="40"/>
      <c r="U4720" s="40"/>
      <c r="V4720" s="40"/>
      <c r="W4720" s="40"/>
      <c r="X4720" s="40"/>
      <c r="Y4720" s="40"/>
    </row>
    <row r="4721" spans="1:25" ht="15" customHeight="1" x14ac:dyDescent="0.2">
      <c r="A4721" s="40"/>
      <c r="B4721" s="276" t="s">
        <v>288</v>
      </c>
      <c r="C4721" s="277" t="s">
        <v>28</v>
      </c>
      <c r="D4721" s="276" t="s">
        <v>29</v>
      </c>
      <c r="E4721" s="276" t="s">
        <v>30</v>
      </c>
      <c r="F4721" s="405" t="s">
        <v>318</v>
      </c>
      <c r="G4721" s="405"/>
      <c r="H4721" s="284" t="s">
        <v>31</v>
      </c>
      <c r="I4721" s="277" t="s">
        <v>32</v>
      </c>
      <c r="J4721" s="277" t="s">
        <v>2407</v>
      </c>
      <c r="K4721" s="277" t="s">
        <v>33</v>
      </c>
      <c r="L4721" s="277" t="s">
        <v>35</v>
      </c>
      <c r="O4721" s="40"/>
      <c r="P4721" s="40"/>
      <c r="Q4721" s="40"/>
      <c r="R4721" s="40"/>
      <c r="S4721" s="40"/>
      <c r="T4721" s="40"/>
      <c r="U4721" s="40"/>
      <c r="V4721" s="40"/>
      <c r="W4721" s="40"/>
      <c r="X4721" s="40"/>
      <c r="Y4721" s="40"/>
    </row>
    <row r="4722" spans="1:25" ht="15" customHeight="1" x14ac:dyDescent="0.2">
      <c r="A4722" s="40"/>
      <c r="B4722" s="273" t="s">
        <v>319</v>
      </c>
      <c r="C4722" s="286" t="s">
        <v>304</v>
      </c>
      <c r="D4722" s="273" t="s">
        <v>40</v>
      </c>
      <c r="E4722" s="273" t="s">
        <v>305</v>
      </c>
      <c r="F4722" s="403" t="s">
        <v>343</v>
      </c>
      <c r="G4722" s="403"/>
      <c r="H4722" s="285" t="s">
        <v>44</v>
      </c>
      <c r="I4722" s="288">
        <v>1</v>
      </c>
      <c r="J4722" s="287"/>
      <c r="K4722" s="287">
        <v>24.73</v>
      </c>
      <c r="L4722" s="287">
        <v>24.73</v>
      </c>
      <c r="O4722" s="40"/>
      <c r="P4722" s="40"/>
      <c r="Q4722" s="40"/>
      <c r="R4722" s="40"/>
      <c r="S4722" s="40"/>
      <c r="T4722" s="40"/>
      <c r="U4722" s="40"/>
      <c r="V4722" s="40"/>
      <c r="W4722" s="40"/>
      <c r="X4722" s="40"/>
      <c r="Y4722" s="40"/>
    </row>
    <row r="4723" spans="1:25" ht="15" customHeight="1" x14ac:dyDescent="0.2">
      <c r="A4723" s="40"/>
      <c r="B4723" s="278" t="s">
        <v>321</v>
      </c>
      <c r="C4723" s="291" t="s">
        <v>369</v>
      </c>
      <c r="D4723" s="278" t="s">
        <v>40</v>
      </c>
      <c r="E4723" s="278" t="s">
        <v>370</v>
      </c>
      <c r="F4723" s="407" t="s">
        <v>324</v>
      </c>
      <c r="G4723" s="407"/>
      <c r="H4723" s="290" t="s">
        <v>325</v>
      </c>
      <c r="I4723" s="294">
        <v>0.30470000000000003</v>
      </c>
      <c r="J4723" s="294">
        <v>0</v>
      </c>
      <c r="K4723" s="292">
        <v>23.75</v>
      </c>
      <c r="L4723" s="292">
        <v>7.23</v>
      </c>
      <c r="O4723" s="40"/>
      <c r="P4723" s="40"/>
      <c r="Q4723" s="40"/>
      <c r="R4723" s="40"/>
      <c r="S4723" s="40"/>
      <c r="T4723" s="40"/>
      <c r="U4723" s="40"/>
      <c r="V4723" s="40"/>
      <c r="W4723" s="40"/>
      <c r="X4723" s="40"/>
      <c r="Y4723" s="40"/>
    </row>
    <row r="4724" spans="1:25" ht="15" customHeight="1" x14ac:dyDescent="0.2">
      <c r="A4724" s="40"/>
      <c r="B4724" s="278" t="s">
        <v>321</v>
      </c>
      <c r="C4724" s="291" t="s">
        <v>371</v>
      </c>
      <c r="D4724" s="278" t="s">
        <v>40</v>
      </c>
      <c r="E4724" s="278" t="s">
        <v>372</v>
      </c>
      <c r="F4724" s="407" t="s">
        <v>324</v>
      </c>
      <c r="G4724" s="407"/>
      <c r="H4724" s="290" t="s">
        <v>325</v>
      </c>
      <c r="I4724" s="294">
        <v>0.30470000000000003</v>
      </c>
      <c r="J4724" s="294">
        <v>0</v>
      </c>
      <c r="K4724" s="292">
        <v>29.16</v>
      </c>
      <c r="L4724" s="292">
        <v>8.8800000000000008</v>
      </c>
      <c r="O4724" s="40"/>
      <c r="P4724" s="40"/>
      <c r="Q4724" s="40"/>
      <c r="R4724" s="40"/>
      <c r="S4724" s="40"/>
      <c r="T4724" s="40"/>
      <c r="U4724" s="40"/>
      <c r="V4724" s="40"/>
      <c r="W4724" s="40"/>
      <c r="X4724" s="40"/>
      <c r="Y4724" s="40"/>
    </row>
    <row r="4725" spans="1:25" ht="15" customHeight="1" x14ac:dyDescent="0.2">
      <c r="A4725" s="40"/>
      <c r="B4725" s="274" t="s">
        <v>347</v>
      </c>
      <c r="C4725" s="296" t="s">
        <v>908</v>
      </c>
      <c r="D4725" s="274" t="s">
        <v>40</v>
      </c>
      <c r="E4725" s="274" t="s">
        <v>909</v>
      </c>
      <c r="F4725" s="404" t="s">
        <v>348</v>
      </c>
      <c r="G4725" s="404"/>
      <c r="H4725" s="295" t="s">
        <v>44</v>
      </c>
      <c r="I4725" s="298">
        <v>1.1000000000000001E-3</v>
      </c>
      <c r="J4725" s="298">
        <v>0</v>
      </c>
      <c r="K4725" s="297">
        <v>53.59</v>
      </c>
      <c r="L4725" s="297">
        <v>0.05</v>
      </c>
      <c r="O4725" s="40"/>
      <c r="P4725" s="40"/>
      <c r="Q4725" s="40"/>
      <c r="R4725" s="40"/>
      <c r="S4725" s="40"/>
      <c r="T4725" s="40"/>
      <c r="U4725" s="40"/>
      <c r="V4725" s="40"/>
      <c r="W4725" s="40"/>
      <c r="X4725" s="40"/>
      <c r="Y4725" s="40"/>
    </row>
    <row r="4726" spans="1:25" ht="15" customHeight="1" x14ac:dyDescent="0.2">
      <c r="A4726" s="40"/>
      <c r="B4726" s="274" t="s">
        <v>347</v>
      </c>
      <c r="C4726" s="296" t="s">
        <v>629</v>
      </c>
      <c r="D4726" s="274" t="s">
        <v>40</v>
      </c>
      <c r="E4726" s="274" t="s">
        <v>3866</v>
      </c>
      <c r="F4726" s="404" t="s">
        <v>348</v>
      </c>
      <c r="G4726" s="404"/>
      <c r="H4726" s="295" t="s">
        <v>44</v>
      </c>
      <c r="I4726" s="298">
        <v>0.1143</v>
      </c>
      <c r="J4726" s="298">
        <v>0</v>
      </c>
      <c r="K4726" s="297">
        <v>2.54</v>
      </c>
      <c r="L4726" s="297">
        <v>0.28999999999999998</v>
      </c>
      <c r="O4726" s="40"/>
      <c r="P4726" s="40"/>
      <c r="Q4726" s="40"/>
      <c r="R4726" s="40"/>
      <c r="S4726" s="40"/>
      <c r="T4726" s="40"/>
      <c r="U4726" s="40"/>
      <c r="V4726" s="40"/>
      <c r="W4726" s="40"/>
      <c r="X4726" s="40"/>
      <c r="Y4726" s="40"/>
    </row>
    <row r="4727" spans="1:25" ht="15" customHeight="1" x14ac:dyDescent="0.2">
      <c r="A4727" s="40"/>
      <c r="B4727" s="274" t="s">
        <v>347</v>
      </c>
      <c r="C4727" s="296" t="s">
        <v>904</v>
      </c>
      <c r="D4727" s="274" t="s">
        <v>40</v>
      </c>
      <c r="E4727" s="274" t="s">
        <v>905</v>
      </c>
      <c r="F4727" s="404" t="s">
        <v>348</v>
      </c>
      <c r="G4727" s="404"/>
      <c r="H4727" s="295" t="s">
        <v>44</v>
      </c>
      <c r="I4727" s="298">
        <v>4.1999999999999997E-3</v>
      </c>
      <c r="J4727" s="298">
        <v>0</v>
      </c>
      <c r="K4727" s="297">
        <v>292.33999999999997</v>
      </c>
      <c r="L4727" s="297">
        <v>1.22</v>
      </c>
      <c r="O4727" s="40"/>
      <c r="P4727" s="40"/>
      <c r="Q4727" s="40"/>
      <c r="R4727" s="40"/>
      <c r="S4727" s="40"/>
      <c r="T4727" s="40"/>
      <c r="U4727" s="40"/>
      <c r="V4727" s="40"/>
      <c r="W4727" s="40"/>
      <c r="X4727" s="40"/>
      <c r="Y4727" s="40"/>
    </row>
    <row r="4728" spans="1:25" ht="15" customHeight="1" x14ac:dyDescent="0.2">
      <c r="A4728" s="40"/>
      <c r="B4728" s="274" t="s">
        <v>347</v>
      </c>
      <c r="C4728" s="296" t="s">
        <v>906</v>
      </c>
      <c r="D4728" s="274" t="s">
        <v>40</v>
      </c>
      <c r="E4728" s="274" t="s">
        <v>907</v>
      </c>
      <c r="F4728" s="404" t="s">
        <v>348</v>
      </c>
      <c r="G4728" s="404"/>
      <c r="H4728" s="295" t="s">
        <v>44</v>
      </c>
      <c r="I4728" s="298">
        <v>1</v>
      </c>
      <c r="J4728" s="298">
        <v>0</v>
      </c>
      <c r="K4728" s="297">
        <v>7.06</v>
      </c>
      <c r="L4728" s="297">
        <v>7.06</v>
      </c>
      <c r="O4728" s="40"/>
      <c r="P4728" s="40"/>
      <c r="Q4728" s="40"/>
      <c r="R4728" s="40"/>
      <c r="S4728" s="40"/>
      <c r="T4728" s="40"/>
      <c r="U4728" s="40"/>
      <c r="V4728" s="40"/>
      <c r="W4728" s="40"/>
      <c r="X4728" s="40"/>
      <c r="Y4728" s="40"/>
    </row>
    <row r="4729" spans="1:25" ht="15" customHeight="1" x14ac:dyDescent="0.2">
      <c r="A4729" s="40"/>
      <c r="B4729" s="275"/>
      <c r="C4729" s="275"/>
      <c r="D4729" s="275"/>
      <c r="E4729" s="275"/>
      <c r="F4729" s="275"/>
      <c r="G4729" s="275" t="s">
        <v>331</v>
      </c>
      <c r="H4729" s="302">
        <v>12.97</v>
      </c>
      <c r="I4729" s="275" t="s">
        <v>332</v>
      </c>
      <c r="J4729" s="302">
        <v>0</v>
      </c>
      <c r="K4729" s="275" t="s">
        <v>333</v>
      </c>
      <c r="L4729" s="302">
        <v>12.97</v>
      </c>
      <c r="O4729" s="40"/>
      <c r="P4729" s="40"/>
      <c r="Q4729" s="40"/>
      <c r="R4729" s="40"/>
      <c r="S4729" s="40"/>
      <c r="T4729" s="40"/>
      <c r="U4729" s="40"/>
      <c r="V4729" s="40"/>
      <c r="W4729" s="40"/>
      <c r="X4729" s="40"/>
      <c r="Y4729" s="40"/>
    </row>
    <row r="4730" spans="1:25" ht="15" customHeight="1" thickBot="1" x14ac:dyDescent="0.25">
      <c r="A4730" s="40"/>
      <c r="B4730" s="275"/>
      <c r="C4730" s="275"/>
      <c r="D4730" s="275"/>
      <c r="E4730" s="275"/>
      <c r="F4730" s="275"/>
      <c r="G4730" s="275" t="s">
        <v>334</v>
      </c>
      <c r="H4730" s="302">
        <v>5.14</v>
      </c>
      <c r="I4730" s="409"/>
      <c r="J4730" s="409" t="s">
        <v>335</v>
      </c>
      <c r="K4730" s="275"/>
      <c r="L4730" s="302">
        <v>29.87</v>
      </c>
      <c r="O4730" s="40"/>
      <c r="P4730" s="40"/>
      <c r="Q4730" s="40"/>
      <c r="R4730" s="40"/>
      <c r="S4730" s="40"/>
      <c r="T4730" s="40"/>
      <c r="U4730" s="40"/>
      <c r="V4730" s="40"/>
      <c r="W4730" s="40"/>
      <c r="X4730" s="40"/>
      <c r="Y4730" s="40"/>
    </row>
    <row r="4731" spans="1:25" ht="15" customHeight="1" thickTop="1" x14ac:dyDescent="0.2">
      <c r="A4731" s="40"/>
      <c r="B4731" s="289"/>
      <c r="C4731" s="289"/>
      <c r="D4731" s="289"/>
      <c r="E4731" s="289"/>
      <c r="F4731" s="289"/>
      <c r="G4731" s="289"/>
      <c r="H4731" s="289"/>
      <c r="I4731" s="289"/>
      <c r="J4731" s="289"/>
      <c r="K4731" s="289"/>
      <c r="L4731" s="289"/>
      <c r="O4731" s="40"/>
      <c r="P4731" s="40"/>
      <c r="Q4731" s="40"/>
      <c r="R4731" s="40"/>
      <c r="S4731" s="40"/>
      <c r="T4731" s="40"/>
      <c r="U4731" s="40"/>
      <c r="V4731" s="40"/>
      <c r="W4731" s="40"/>
      <c r="X4731" s="40"/>
      <c r="Y4731" s="40"/>
    </row>
    <row r="4732" spans="1:25" ht="15" customHeight="1" x14ac:dyDescent="0.2">
      <c r="A4732" s="40"/>
      <c r="B4732" s="276" t="s">
        <v>2389</v>
      </c>
      <c r="C4732" s="277" t="s">
        <v>28</v>
      </c>
      <c r="D4732" s="276" t="s">
        <v>29</v>
      </c>
      <c r="E4732" s="276" t="s">
        <v>30</v>
      </c>
      <c r="F4732" s="405" t="s">
        <v>318</v>
      </c>
      <c r="G4732" s="405"/>
      <c r="H4732" s="284" t="s">
        <v>31</v>
      </c>
      <c r="I4732" s="277" t="s">
        <v>32</v>
      </c>
      <c r="J4732" s="277" t="s">
        <v>2407</v>
      </c>
      <c r="K4732" s="277" t="s">
        <v>33</v>
      </c>
      <c r="L4732" s="277" t="s">
        <v>35</v>
      </c>
      <c r="O4732" s="40"/>
      <c r="P4732" s="40"/>
      <c r="Q4732" s="40"/>
      <c r="R4732" s="40"/>
      <c r="S4732" s="40"/>
      <c r="T4732" s="40"/>
      <c r="U4732" s="40"/>
      <c r="V4732" s="40"/>
      <c r="W4732" s="40"/>
      <c r="X4732" s="40"/>
      <c r="Y4732" s="40"/>
    </row>
    <row r="4733" spans="1:25" ht="15" customHeight="1" x14ac:dyDescent="0.2">
      <c r="A4733" s="40"/>
      <c r="B4733" s="273" t="s">
        <v>319</v>
      </c>
      <c r="C4733" s="286" t="s">
        <v>308</v>
      </c>
      <c r="D4733" s="273" t="s">
        <v>40</v>
      </c>
      <c r="E4733" s="273" t="s">
        <v>309</v>
      </c>
      <c r="F4733" s="403" t="s">
        <v>343</v>
      </c>
      <c r="G4733" s="403"/>
      <c r="H4733" s="285" t="s">
        <v>44</v>
      </c>
      <c r="I4733" s="288">
        <v>1</v>
      </c>
      <c r="J4733" s="287"/>
      <c r="K4733" s="287">
        <v>18.3</v>
      </c>
      <c r="L4733" s="287">
        <v>18.3</v>
      </c>
      <c r="O4733" s="40"/>
      <c r="P4733" s="40"/>
      <c r="Q4733" s="40"/>
      <c r="R4733" s="40"/>
      <c r="S4733" s="40"/>
      <c r="T4733" s="40"/>
      <c r="U4733" s="40"/>
      <c r="V4733" s="40"/>
      <c r="W4733" s="40"/>
      <c r="X4733" s="40"/>
      <c r="Y4733" s="40"/>
    </row>
    <row r="4734" spans="1:25" ht="15" customHeight="1" x14ac:dyDescent="0.2">
      <c r="A4734" s="40"/>
      <c r="B4734" s="278" t="s">
        <v>321</v>
      </c>
      <c r="C4734" s="291" t="s">
        <v>371</v>
      </c>
      <c r="D4734" s="278" t="s">
        <v>40</v>
      </c>
      <c r="E4734" s="278" t="s">
        <v>372</v>
      </c>
      <c r="F4734" s="407" t="s">
        <v>324</v>
      </c>
      <c r="G4734" s="407"/>
      <c r="H4734" s="290" t="s">
        <v>325</v>
      </c>
      <c r="I4734" s="294">
        <v>0.2286</v>
      </c>
      <c r="J4734" s="294">
        <v>0</v>
      </c>
      <c r="K4734" s="292">
        <v>29.16</v>
      </c>
      <c r="L4734" s="292">
        <v>6.66</v>
      </c>
      <c r="O4734" s="40"/>
      <c r="P4734" s="40"/>
      <c r="Q4734" s="40"/>
      <c r="R4734" s="40"/>
      <c r="S4734" s="40"/>
      <c r="T4734" s="40"/>
      <c r="U4734" s="40"/>
      <c r="V4734" s="40"/>
      <c r="W4734" s="40"/>
      <c r="X4734" s="40"/>
      <c r="Y4734" s="40"/>
    </row>
    <row r="4735" spans="1:25" ht="15" customHeight="1" x14ac:dyDescent="0.2">
      <c r="A4735" s="40"/>
      <c r="B4735" s="278" t="s">
        <v>321</v>
      </c>
      <c r="C4735" s="291" t="s">
        <v>369</v>
      </c>
      <c r="D4735" s="278" t="s">
        <v>40</v>
      </c>
      <c r="E4735" s="278" t="s">
        <v>370</v>
      </c>
      <c r="F4735" s="407" t="s">
        <v>324</v>
      </c>
      <c r="G4735" s="407"/>
      <c r="H4735" s="290" t="s">
        <v>325</v>
      </c>
      <c r="I4735" s="294">
        <v>0.2286</v>
      </c>
      <c r="J4735" s="294">
        <v>0</v>
      </c>
      <c r="K4735" s="292">
        <v>23.75</v>
      </c>
      <c r="L4735" s="292">
        <v>5.42</v>
      </c>
      <c r="O4735" s="40"/>
      <c r="P4735" s="40"/>
      <c r="Q4735" s="40"/>
      <c r="R4735" s="40"/>
      <c r="S4735" s="40"/>
      <c r="T4735" s="40"/>
      <c r="U4735" s="40"/>
      <c r="V4735" s="40"/>
      <c r="W4735" s="40"/>
      <c r="X4735" s="40"/>
      <c r="Y4735" s="40"/>
    </row>
    <row r="4736" spans="1:25" ht="15" customHeight="1" x14ac:dyDescent="0.2">
      <c r="A4736" s="40"/>
      <c r="B4736" s="274" t="s">
        <v>347</v>
      </c>
      <c r="C4736" s="296" t="s">
        <v>908</v>
      </c>
      <c r="D4736" s="274" t="s">
        <v>40</v>
      </c>
      <c r="E4736" s="274" t="s">
        <v>909</v>
      </c>
      <c r="F4736" s="404" t="s">
        <v>348</v>
      </c>
      <c r="G4736" s="404"/>
      <c r="H4736" s="295" t="s">
        <v>44</v>
      </c>
      <c r="I4736" s="298">
        <v>6.9999999999999999E-4</v>
      </c>
      <c r="J4736" s="298">
        <v>0</v>
      </c>
      <c r="K4736" s="297">
        <v>53.59</v>
      </c>
      <c r="L4736" s="297">
        <v>0.03</v>
      </c>
      <c r="O4736" s="40"/>
      <c r="P4736" s="40"/>
      <c r="Q4736" s="40"/>
      <c r="R4736" s="40"/>
      <c r="S4736" s="40"/>
      <c r="T4736" s="40"/>
      <c r="U4736" s="40"/>
      <c r="V4736" s="40"/>
      <c r="W4736" s="40"/>
      <c r="X4736" s="40"/>
      <c r="Y4736" s="40"/>
    </row>
    <row r="4737" spans="1:25" ht="15" customHeight="1" x14ac:dyDescent="0.2">
      <c r="A4737" s="40"/>
      <c r="B4737" s="274" t="s">
        <v>347</v>
      </c>
      <c r="C4737" s="296" t="s">
        <v>904</v>
      </c>
      <c r="D4737" s="274" t="s">
        <v>40</v>
      </c>
      <c r="E4737" s="274" t="s">
        <v>905</v>
      </c>
      <c r="F4737" s="404" t="s">
        <v>348</v>
      </c>
      <c r="G4737" s="404"/>
      <c r="H4737" s="295" t="s">
        <v>44</v>
      </c>
      <c r="I4737" s="298">
        <v>2.8E-3</v>
      </c>
      <c r="J4737" s="298">
        <v>0</v>
      </c>
      <c r="K4737" s="297">
        <v>292.33999999999997</v>
      </c>
      <c r="L4737" s="297">
        <v>0.81</v>
      </c>
      <c r="O4737" s="40"/>
      <c r="P4737" s="40"/>
      <c r="Q4737" s="40"/>
      <c r="R4737" s="40"/>
      <c r="S4737" s="40"/>
      <c r="T4737" s="40"/>
      <c r="U4737" s="40"/>
      <c r="V4737" s="40"/>
      <c r="W4737" s="40"/>
      <c r="X4737" s="40"/>
      <c r="Y4737" s="40"/>
    </row>
    <row r="4738" spans="1:25" ht="15" customHeight="1" x14ac:dyDescent="0.2">
      <c r="A4738" s="40"/>
      <c r="B4738" s="274" t="s">
        <v>347</v>
      </c>
      <c r="C4738" s="296" t="s">
        <v>912</v>
      </c>
      <c r="D4738" s="274" t="s">
        <v>40</v>
      </c>
      <c r="E4738" s="274" t="s">
        <v>913</v>
      </c>
      <c r="F4738" s="404" t="s">
        <v>348</v>
      </c>
      <c r="G4738" s="404"/>
      <c r="H4738" s="295" t="s">
        <v>44</v>
      </c>
      <c r="I4738" s="298">
        <v>1</v>
      </c>
      <c r="J4738" s="298">
        <v>0</v>
      </c>
      <c r="K4738" s="297">
        <v>5.19</v>
      </c>
      <c r="L4738" s="297">
        <v>5.19</v>
      </c>
      <c r="O4738" s="40"/>
      <c r="P4738" s="40"/>
      <c r="Q4738" s="40"/>
      <c r="R4738" s="40"/>
      <c r="S4738" s="40"/>
      <c r="T4738" s="40"/>
      <c r="U4738" s="40"/>
      <c r="V4738" s="40"/>
      <c r="W4738" s="40"/>
      <c r="X4738" s="40"/>
      <c r="Y4738" s="40"/>
    </row>
    <row r="4739" spans="1:25" ht="15" customHeight="1" x14ac:dyDescent="0.2">
      <c r="A4739" s="40"/>
      <c r="B4739" s="274" t="s">
        <v>347</v>
      </c>
      <c r="C4739" s="296" t="s">
        <v>629</v>
      </c>
      <c r="D4739" s="274" t="s">
        <v>40</v>
      </c>
      <c r="E4739" s="274" t="s">
        <v>3866</v>
      </c>
      <c r="F4739" s="404" t="s">
        <v>348</v>
      </c>
      <c r="G4739" s="404"/>
      <c r="H4739" s="295" t="s">
        <v>44</v>
      </c>
      <c r="I4739" s="298">
        <v>7.6200000000000004E-2</v>
      </c>
      <c r="J4739" s="298">
        <v>0</v>
      </c>
      <c r="K4739" s="297">
        <v>2.54</v>
      </c>
      <c r="L4739" s="297">
        <v>0.19</v>
      </c>
      <c r="O4739" s="40"/>
      <c r="P4739" s="40"/>
      <c r="Q4739" s="40"/>
      <c r="R4739" s="40"/>
      <c r="S4739" s="40"/>
      <c r="T4739" s="40"/>
      <c r="U4739" s="40"/>
      <c r="V4739" s="40"/>
      <c r="W4739" s="40"/>
      <c r="X4739" s="40"/>
      <c r="Y4739" s="40"/>
    </row>
    <row r="4740" spans="1:25" ht="15" customHeight="1" x14ac:dyDescent="0.2">
      <c r="A4740" s="40"/>
      <c r="B4740" s="275"/>
      <c r="C4740" s="275"/>
      <c r="D4740" s="275"/>
      <c r="E4740" s="275"/>
      <c r="F4740" s="275"/>
      <c r="G4740" s="275" t="s">
        <v>331</v>
      </c>
      <c r="H4740" s="302">
        <v>9.7200000000000006</v>
      </c>
      <c r="I4740" s="275" t="s">
        <v>332</v>
      </c>
      <c r="J4740" s="302">
        <v>0</v>
      </c>
      <c r="K4740" s="275" t="s">
        <v>333</v>
      </c>
      <c r="L4740" s="302">
        <v>9.7200000000000006</v>
      </c>
      <c r="O4740" s="40"/>
      <c r="P4740" s="40"/>
      <c r="Q4740" s="40"/>
      <c r="R4740" s="40"/>
      <c r="S4740" s="40"/>
      <c r="T4740" s="40"/>
      <c r="U4740" s="40"/>
      <c r="V4740" s="40"/>
      <c r="W4740" s="40"/>
      <c r="X4740" s="40"/>
      <c r="Y4740" s="40"/>
    </row>
    <row r="4741" spans="1:25" ht="15" customHeight="1" thickBot="1" x14ac:dyDescent="0.25">
      <c r="A4741" s="40"/>
      <c r="B4741" s="275"/>
      <c r="C4741" s="275"/>
      <c r="D4741" s="275"/>
      <c r="E4741" s="275"/>
      <c r="F4741" s="275"/>
      <c r="G4741" s="275" t="s">
        <v>334</v>
      </c>
      <c r="H4741" s="302">
        <v>3.8</v>
      </c>
      <c r="I4741" s="409"/>
      <c r="J4741" s="409" t="s">
        <v>335</v>
      </c>
      <c r="K4741" s="275"/>
      <c r="L4741" s="302">
        <v>22.1</v>
      </c>
      <c r="O4741" s="40"/>
      <c r="P4741" s="40"/>
      <c r="Q4741" s="40"/>
      <c r="R4741" s="40"/>
      <c r="S4741" s="40"/>
      <c r="T4741" s="40"/>
      <c r="U4741" s="40"/>
      <c r="V4741" s="40"/>
      <c r="W4741" s="40"/>
      <c r="X4741" s="40"/>
      <c r="Y4741" s="40"/>
    </row>
    <row r="4742" spans="1:25" ht="15" customHeight="1" thickTop="1" x14ac:dyDescent="0.2">
      <c r="A4742" s="40"/>
      <c r="B4742" s="289"/>
      <c r="C4742" s="289"/>
      <c r="D4742" s="289"/>
      <c r="E4742" s="289"/>
      <c r="F4742" s="289"/>
      <c r="G4742" s="289"/>
      <c r="H4742" s="289"/>
      <c r="I4742" s="289"/>
      <c r="J4742" s="289"/>
      <c r="K4742" s="289"/>
      <c r="L4742" s="289"/>
      <c r="O4742" s="40"/>
      <c r="P4742" s="40"/>
      <c r="Q4742" s="40"/>
      <c r="R4742" s="40"/>
      <c r="S4742" s="40"/>
      <c r="T4742" s="40"/>
      <c r="U4742" s="40"/>
      <c r="V4742" s="40"/>
      <c r="W4742" s="40"/>
      <c r="X4742" s="40"/>
      <c r="Y4742" s="40"/>
    </row>
    <row r="4743" spans="1:25" ht="15" customHeight="1" x14ac:dyDescent="0.2">
      <c r="A4743" s="40"/>
      <c r="B4743" s="276" t="s">
        <v>2390</v>
      </c>
      <c r="C4743" s="277" t="s">
        <v>28</v>
      </c>
      <c r="D4743" s="276" t="s">
        <v>29</v>
      </c>
      <c r="E4743" s="276" t="s">
        <v>30</v>
      </c>
      <c r="F4743" s="405" t="s">
        <v>318</v>
      </c>
      <c r="G4743" s="405"/>
      <c r="H4743" s="284" t="s">
        <v>31</v>
      </c>
      <c r="I4743" s="277" t="s">
        <v>32</v>
      </c>
      <c r="J4743" s="277" t="s">
        <v>2407</v>
      </c>
      <c r="K4743" s="277" t="s">
        <v>33</v>
      </c>
      <c r="L4743" s="277" t="s">
        <v>35</v>
      </c>
      <c r="O4743" s="40"/>
      <c r="P4743" s="40"/>
      <c r="Q4743" s="40"/>
      <c r="R4743" s="40"/>
      <c r="S4743" s="40"/>
      <c r="T4743" s="40"/>
      <c r="U4743" s="40"/>
      <c r="V4743" s="40"/>
      <c r="W4743" s="40"/>
      <c r="X4743" s="40"/>
      <c r="Y4743" s="40"/>
    </row>
    <row r="4744" spans="1:25" ht="15" customHeight="1" x14ac:dyDescent="0.2">
      <c r="A4744" s="40"/>
      <c r="B4744" s="273" t="s">
        <v>319</v>
      </c>
      <c r="C4744" s="286" t="s">
        <v>306</v>
      </c>
      <c r="D4744" s="273" t="s">
        <v>40</v>
      </c>
      <c r="E4744" s="273" t="s">
        <v>307</v>
      </c>
      <c r="F4744" s="403" t="s">
        <v>343</v>
      </c>
      <c r="G4744" s="403"/>
      <c r="H4744" s="285" t="s">
        <v>44</v>
      </c>
      <c r="I4744" s="288">
        <v>1</v>
      </c>
      <c r="J4744" s="287"/>
      <c r="K4744" s="287">
        <v>11.97</v>
      </c>
      <c r="L4744" s="287">
        <v>11.97</v>
      </c>
      <c r="O4744" s="40"/>
      <c r="P4744" s="40"/>
      <c r="Q4744" s="40"/>
      <c r="R4744" s="40"/>
      <c r="S4744" s="40"/>
      <c r="T4744" s="40"/>
      <c r="U4744" s="40"/>
      <c r="V4744" s="40"/>
      <c r="W4744" s="40"/>
      <c r="X4744" s="40"/>
      <c r="Y4744" s="40"/>
    </row>
    <row r="4745" spans="1:25" ht="15" customHeight="1" x14ac:dyDescent="0.2">
      <c r="A4745" s="40"/>
      <c r="B4745" s="278" t="s">
        <v>321</v>
      </c>
      <c r="C4745" s="291" t="s">
        <v>369</v>
      </c>
      <c r="D4745" s="278" t="s">
        <v>40</v>
      </c>
      <c r="E4745" s="278" t="s">
        <v>370</v>
      </c>
      <c r="F4745" s="407" t="s">
        <v>324</v>
      </c>
      <c r="G4745" s="407"/>
      <c r="H4745" s="290" t="s">
        <v>325</v>
      </c>
      <c r="I4745" s="294">
        <v>0.15240000000000001</v>
      </c>
      <c r="J4745" s="294">
        <v>0</v>
      </c>
      <c r="K4745" s="292">
        <v>23.75</v>
      </c>
      <c r="L4745" s="292">
        <v>3.61</v>
      </c>
      <c r="O4745" s="40"/>
      <c r="P4745" s="40"/>
      <c r="Q4745" s="40"/>
      <c r="R4745" s="40"/>
      <c r="S4745" s="40"/>
      <c r="T4745" s="40"/>
      <c r="U4745" s="40"/>
      <c r="V4745" s="40"/>
      <c r="W4745" s="40"/>
      <c r="X4745" s="40"/>
      <c r="Y4745" s="40"/>
    </row>
    <row r="4746" spans="1:25" ht="15" customHeight="1" x14ac:dyDescent="0.2">
      <c r="A4746" s="40"/>
      <c r="B4746" s="278" t="s">
        <v>321</v>
      </c>
      <c r="C4746" s="291" t="s">
        <v>371</v>
      </c>
      <c r="D4746" s="278" t="s">
        <v>40</v>
      </c>
      <c r="E4746" s="278" t="s">
        <v>372</v>
      </c>
      <c r="F4746" s="407" t="s">
        <v>324</v>
      </c>
      <c r="G4746" s="407"/>
      <c r="H4746" s="290" t="s">
        <v>325</v>
      </c>
      <c r="I4746" s="294">
        <v>0.15240000000000001</v>
      </c>
      <c r="J4746" s="294">
        <v>0</v>
      </c>
      <c r="K4746" s="292">
        <v>29.16</v>
      </c>
      <c r="L4746" s="292">
        <v>4.4400000000000004</v>
      </c>
      <c r="O4746" s="40"/>
      <c r="P4746" s="40"/>
      <c r="Q4746" s="40"/>
      <c r="R4746" s="40"/>
      <c r="S4746" s="40"/>
      <c r="T4746" s="40"/>
      <c r="U4746" s="40"/>
      <c r="V4746" s="40"/>
      <c r="W4746" s="40"/>
      <c r="X4746" s="40"/>
      <c r="Y4746" s="40"/>
    </row>
    <row r="4747" spans="1:25" ht="15" customHeight="1" x14ac:dyDescent="0.2">
      <c r="A4747" s="40"/>
      <c r="B4747" s="274" t="s">
        <v>347</v>
      </c>
      <c r="C4747" s="296" t="s">
        <v>908</v>
      </c>
      <c r="D4747" s="274" t="s">
        <v>40</v>
      </c>
      <c r="E4747" s="274" t="s">
        <v>909</v>
      </c>
      <c r="F4747" s="404" t="s">
        <v>348</v>
      </c>
      <c r="G4747" s="404"/>
      <c r="H4747" s="295" t="s">
        <v>44</v>
      </c>
      <c r="I4747" s="298">
        <v>6.9999999999999999E-4</v>
      </c>
      <c r="J4747" s="298">
        <v>0</v>
      </c>
      <c r="K4747" s="297">
        <v>53.59</v>
      </c>
      <c r="L4747" s="297">
        <v>0.03</v>
      </c>
      <c r="O4747" s="40"/>
      <c r="P4747" s="40"/>
      <c r="Q4747" s="40"/>
      <c r="R4747" s="40"/>
      <c r="S4747" s="40"/>
      <c r="T4747" s="40"/>
      <c r="U4747" s="40"/>
      <c r="V4747" s="40"/>
      <c r="W4747" s="40"/>
      <c r="X4747" s="40"/>
      <c r="Y4747" s="40"/>
    </row>
    <row r="4748" spans="1:25" ht="15" customHeight="1" x14ac:dyDescent="0.2">
      <c r="A4748" s="40"/>
      <c r="B4748" s="274" t="s">
        <v>347</v>
      </c>
      <c r="C4748" s="296" t="s">
        <v>904</v>
      </c>
      <c r="D4748" s="274" t="s">
        <v>40</v>
      </c>
      <c r="E4748" s="274" t="s">
        <v>905</v>
      </c>
      <c r="F4748" s="404" t="s">
        <v>348</v>
      </c>
      <c r="G4748" s="404"/>
      <c r="H4748" s="295" t="s">
        <v>44</v>
      </c>
      <c r="I4748" s="298">
        <v>2.8E-3</v>
      </c>
      <c r="J4748" s="298">
        <v>0</v>
      </c>
      <c r="K4748" s="297">
        <v>292.33999999999997</v>
      </c>
      <c r="L4748" s="297">
        <v>0.81</v>
      </c>
      <c r="O4748" s="40"/>
      <c r="P4748" s="40"/>
      <c r="Q4748" s="40"/>
      <c r="R4748" s="40"/>
      <c r="S4748" s="40"/>
      <c r="T4748" s="40"/>
      <c r="U4748" s="40"/>
      <c r="V4748" s="40"/>
      <c r="W4748" s="40"/>
      <c r="X4748" s="40"/>
      <c r="Y4748" s="40"/>
    </row>
    <row r="4749" spans="1:25" ht="15" customHeight="1" x14ac:dyDescent="0.2">
      <c r="A4749" s="40"/>
      <c r="B4749" s="274" t="s">
        <v>347</v>
      </c>
      <c r="C4749" s="296" t="s">
        <v>910</v>
      </c>
      <c r="D4749" s="274" t="s">
        <v>40</v>
      </c>
      <c r="E4749" s="274" t="s">
        <v>911</v>
      </c>
      <c r="F4749" s="404" t="s">
        <v>348</v>
      </c>
      <c r="G4749" s="404"/>
      <c r="H4749" s="295" t="s">
        <v>44</v>
      </c>
      <c r="I4749" s="298">
        <v>1</v>
      </c>
      <c r="J4749" s="298">
        <v>0</v>
      </c>
      <c r="K4749" s="297">
        <v>2.89</v>
      </c>
      <c r="L4749" s="297">
        <v>2.89</v>
      </c>
      <c r="O4749" s="40"/>
      <c r="P4749" s="40"/>
      <c r="Q4749" s="40"/>
      <c r="R4749" s="40"/>
      <c r="S4749" s="40"/>
      <c r="T4749" s="40"/>
      <c r="U4749" s="40"/>
      <c r="V4749" s="40"/>
      <c r="W4749" s="40"/>
      <c r="X4749" s="40"/>
      <c r="Y4749" s="40"/>
    </row>
    <row r="4750" spans="1:25" ht="15" customHeight="1" x14ac:dyDescent="0.2">
      <c r="A4750" s="40"/>
      <c r="B4750" s="274" t="s">
        <v>347</v>
      </c>
      <c r="C4750" s="296" t="s">
        <v>629</v>
      </c>
      <c r="D4750" s="274" t="s">
        <v>40</v>
      </c>
      <c r="E4750" s="274" t="s">
        <v>3866</v>
      </c>
      <c r="F4750" s="404" t="s">
        <v>348</v>
      </c>
      <c r="G4750" s="404"/>
      <c r="H4750" s="295" t="s">
        <v>44</v>
      </c>
      <c r="I4750" s="298">
        <v>7.6200000000000004E-2</v>
      </c>
      <c r="J4750" s="298">
        <v>0</v>
      </c>
      <c r="K4750" s="297">
        <v>2.54</v>
      </c>
      <c r="L4750" s="297">
        <v>0.19</v>
      </c>
      <c r="O4750" s="40"/>
      <c r="P4750" s="40"/>
      <c r="Q4750" s="40"/>
      <c r="R4750" s="40"/>
      <c r="S4750" s="40"/>
      <c r="T4750" s="40"/>
      <c r="U4750" s="40"/>
      <c r="V4750" s="40"/>
      <c r="W4750" s="40"/>
      <c r="X4750" s="40"/>
      <c r="Y4750" s="40"/>
    </row>
    <row r="4751" spans="1:25" ht="15" customHeight="1" x14ac:dyDescent="0.2">
      <c r="A4751" s="40"/>
      <c r="B4751" s="275"/>
      <c r="C4751" s="275"/>
      <c r="D4751" s="275"/>
      <c r="E4751" s="275"/>
      <c r="F4751" s="275"/>
      <c r="G4751" s="275" t="s">
        <v>331</v>
      </c>
      <c r="H4751" s="302">
        <v>6.48</v>
      </c>
      <c r="I4751" s="275" t="s">
        <v>332</v>
      </c>
      <c r="J4751" s="302">
        <v>0</v>
      </c>
      <c r="K4751" s="275" t="s">
        <v>333</v>
      </c>
      <c r="L4751" s="302">
        <v>6.48</v>
      </c>
      <c r="O4751" s="40"/>
      <c r="P4751" s="40"/>
      <c r="Q4751" s="40"/>
      <c r="R4751" s="40"/>
      <c r="S4751" s="40"/>
      <c r="T4751" s="40"/>
      <c r="U4751" s="40"/>
      <c r="V4751" s="40"/>
      <c r="W4751" s="40"/>
      <c r="X4751" s="40"/>
      <c r="Y4751" s="40"/>
    </row>
    <row r="4752" spans="1:25" ht="15" customHeight="1" thickBot="1" x14ac:dyDescent="0.25">
      <c r="A4752" s="40"/>
      <c r="B4752" s="275"/>
      <c r="C4752" s="275"/>
      <c r="D4752" s="275"/>
      <c r="E4752" s="275"/>
      <c r="F4752" s="275"/>
      <c r="G4752" s="275" t="s">
        <v>334</v>
      </c>
      <c r="H4752" s="302">
        <v>2.4900000000000002</v>
      </c>
      <c r="I4752" s="409"/>
      <c r="J4752" s="409" t="s">
        <v>335</v>
      </c>
      <c r="K4752" s="275"/>
      <c r="L4752" s="302">
        <v>14.46</v>
      </c>
      <c r="O4752" s="40"/>
      <c r="P4752" s="40"/>
      <c r="Q4752" s="40"/>
      <c r="R4752" s="40"/>
      <c r="S4752" s="40"/>
      <c r="T4752" s="40"/>
      <c r="U4752" s="40"/>
      <c r="V4752" s="40"/>
      <c r="W4752" s="40"/>
      <c r="X4752" s="40"/>
      <c r="Y4752" s="40"/>
    </row>
    <row r="4753" spans="1:25" ht="15" customHeight="1" thickTop="1" x14ac:dyDescent="0.2">
      <c r="A4753" s="40"/>
      <c r="B4753" s="289"/>
      <c r="C4753" s="289"/>
      <c r="D4753" s="289"/>
      <c r="E4753" s="289"/>
      <c r="F4753" s="289"/>
      <c r="G4753" s="289"/>
      <c r="H4753" s="289"/>
      <c r="I4753" s="289"/>
      <c r="J4753" s="289"/>
      <c r="K4753" s="289"/>
      <c r="L4753" s="289"/>
      <c r="O4753" s="40"/>
      <c r="P4753" s="40"/>
      <c r="Q4753" s="40"/>
      <c r="R4753" s="40"/>
      <c r="S4753" s="40"/>
      <c r="T4753" s="40"/>
      <c r="U4753" s="40"/>
      <c r="V4753" s="40"/>
      <c r="W4753" s="40"/>
      <c r="X4753" s="40"/>
      <c r="Y4753" s="40"/>
    </row>
    <row r="4754" spans="1:25" ht="15" customHeight="1" x14ac:dyDescent="0.2">
      <c r="A4754" s="40"/>
      <c r="B4754" s="276" t="s">
        <v>2391</v>
      </c>
      <c r="C4754" s="277" t="s">
        <v>28</v>
      </c>
      <c r="D4754" s="276" t="s">
        <v>29</v>
      </c>
      <c r="E4754" s="276" t="s">
        <v>30</v>
      </c>
      <c r="F4754" s="405" t="s">
        <v>318</v>
      </c>
      <c r="G4754" s="405"/>
      <c r="H4754" s="284" t="s">
        <v>31</v>
      </c>
      <c r="I4754" s="277" t="s">
        <v>32</v>
      </c>
      <c r="J4754" s="277" t="s">
        <v>2407</v>
      </c>
      <c r="K4754" s="277" t="s">
        <v>33</v>
      </c>
      <c r="L4754" s="277" t="s">
        <v>35</v>
      </c>
      <c r="O4754" s="40"/>
      <c r="P4754" s="40"/>
      <c r="Q4754" s="40"/>
      <c r="R4754" s="40"/>
      <c r="S4754" s="40"/>
      <c r="T4754" s="40"/>
      <c r="U4754" s="40"/>
      <c r="V4754" s="40"/>
      <c r="W4754" s="40"/>
      <c r="X4754" s="40"/>
      <c r="Y4754" s="40"/>
    </row>
    <row r="4755" spans="1:25" ht="15" customHeight="1" x14ac:dyDescent="0.2">
      <c r="A4755" s="40"/>
      <c r="B4755" s="273" t="s">
        <v>319</v>
      </c>
      <c r="C4755" s="286" t="s">
        <v>3168</v>
      </c>
      <c r="D4755" s="273" t="s">
        <v>99</v>
      </c>
      <c r="E4755" s="273" t="s">
        <v>3169</v>
      </c>
      <c r="F4755" s="403" t="s">
        <v>3180</v>
      </c>
      <c r="G4755" s="403"/>
      <c r="H4755" s="285" t="s">
        <v>44</v>
      </c>
      <c r="I4755" s="288">
        <v>1</v>
      </c>
      <c r="J4755" s="287"/>
      <c r="K4755" s="287">
        <v>187.16</v>
      </c>
      <c r="L4755" s="287">
        <v>187.16</v>
      </c>
      <c r="O4755" s="40"/>
      <c r="P4755" s="40"/>
      <c r="Q4755" s="40"/>
      <c r="R4755" s="40"/>
      <c r="S4755" s="40"/>
      <c r="T4755" s="40"/>
      <c r="U4755" s="40"/>
      <c r="V4755" s="40"/>
      <c r="W4755" s="40"/>
      <c r="X4755" s="40"/>
      <c r="Y4755" s="40"/>
    </row>
    <row r="4756" spans="1:25" ht="15" customHeight="1" x14ac:dyDescent="0.2">
      <c r="A4756" s="40"/>
      <c r="B4756" s="278" t="s">
        <v>321</v>
      </c>
      <c r="C4756" s="291" t="s">
        <v>397</v>
      </c>
      <c r="D4756" s="278" t="s">
        <v>40</v>
      </c>
      <c r="E4756" s="278" t="s">
        <v>398</v>
      </c>
      <c r="F4756" s="407" t="s">
        <v>324</v>
      </c>
      <c r="G4756" s="407"/>
      <c r="H4756" s="290" t="s">
        <v>325</v>
      </c>
      <c r="I4756" s="294">
        <v>0.25</v>
      </c>
      <c r="J4756" s="294">
        <v>0</v>
      </c>
      <c r="K4756" s="292">
        <v>29.9</v>
      </c>
      <c r="L4756" s="292">
        <v>7.47</v>
      </c>
      <c r="O4756" s="40"/>
      <c r="P4756" s="40"/>
      <c r="Q4756" s="40"/>
      <c r="R4756" s="40"/>
      <c r="S4756" s="40"/>
      <c r="T4756" s="40"/>
      <c r="U4756" s="40"/>
      <c r="V4756" s="40"/>
      <c r="W4756" s="40"/>
      <c r="X4756" s="40"/>
      <c r="Y4756" s="40"/>
    </row>
    <row r="4757" spans="1:25" ht="15" customHeight="1" x14ac:dyDescent="0.2">
      <c r="A4757" s="40"/>
      <c r="B4757" s="274" t="s">
        <v>347</v>
      </c>
      <c r="C4757" s="296" t="s">
        <v>3182</v>
      </c>
      <c r="D4757" s="274" t="s">
        <v>3183</v>
      </c>
      <c r="E4757" s="274" t="s">
        <v>3184</v>
      </c>
      <c r="F4757" s="404" t="s">
        <v>348</v>
      </c>
      <c r="G4757" s="404"/>
      <c r="H4757" s="295" t="s">
        <v>197</v>
      </c>
      <c r="I4757" s="298">
        <v>1</v>
      </c>
      <c r="J4757" s="298">
        <v>0</v>
      </c>
      <c r="K4757" s="297">
        <v>94.69</v>
      </c>
      <c r="L4757" s="297">
        <v>94.69</v>
      </c>
      <c r="O4757" s="40"/>
      <c r="P4757" s="40"/>
      <c r="Q4757" s="40"/>
      <c r="R4757" s="40"/>
      <c r="S4757" s="40"/>
      <c r="T4757" s="40"/>
      <c r="U4757" s="40"/>
      <c r="V4757" s="40"/>
      <c r="W4757" s="40"/>
      <c r="X4757" s="40"/>
      <c r="Y4757" s="40"/>
    </row>
    <row r="4758" spans="1:25" ht="15" customHeight="1" x14ac:dyDescent="0.2">
      <c r="A4758" s="40"/>
      <c r="B4758" s="274" t="s">
        <v>347</v>
      </c>
      <c r="C4758" s="296" t="s">
        <v>3181</v>
      </c>
      <c r="D4758" s="274" t="s">
        <v>51</v>
      </c>
      <c r="E4758" s="274" t="s">
        <v>4194</v>
      </c>
      <c r="F4758" s="404" t="s">
        <v>348</v>
      </c>
      <c r="G4758" s="404"/>
      <c r="H4758" s="295" t="s">
        <v>44</v>
      </c>
      <c r="I4758" s="298">
        <v>1</v>
      </c>
      <c r="J4758" s="298">
        <v>0</v>
      </c>
      <c r="K4758" s="297">
        <v>85</v>
      </c>
      <c r="L4758" s="297">
        <v>85</v>
      </c>
      <c r="O4758" s="40"/>
      <c r="P4758" s="40"/>
      <c r="Q4758" s="40"/>
      <c r="R4758" s="40"/>
      <c r="S4758" s="40"/>
      <c r="T4758" s="40"/>
      <c r="U4758" s="40"/>
      <c r="V4758" s="40"/>
      <c r="W4758" s="40"/>
      <c r="X4758" s="40"/>
      <c r="Y4758" s="40"/>
    </row>
    <row r="4759" spans="1:25" ht="15" customHeight="1" x14ac:dyDescent="0.2">
      <c r="A4759" s="40"/>
      <c r="B4759" s="275"/>
      <c r="C4759" s="275"/>
      <c r="D4759" s="275"/>
      <c r="E4759" s="275"/>
      <c r="F4759" s="275"/>
      <c r="G4759" s="275" t="s">
        <v>331</v>
      </c>
      <c r="H4759" s="302">
        <v>6.01</v>
      </c>
      <c r="I4759" s="275" t="s">
        <v>332</v>
      </c>
      <c r="J4759" s="302">
        <v>0</v>
      </c>
      <c r="K4759" s="275" t="s">
        <v>333</v>
      </c>
      <c r="L4759" s="302">
        <v>6.01</v>
      </c>
      <c r="O4759" s="40"/>
      <c r="P4759" s="40"/>
      <c r="Q4759" s="40"/>
      <c r="R4759" s="40"/>
      <c r="S4759" s="40"/>
      <c r="T4759" s="40"/>
      <c r="U4759" s="40"/>
      <c r="V4759" s="40"/>
      <c r="W4759" s="40"/>
      <c r="X4759" s="40"/>
      <c r="Y4759" s="40"/>
    </row>
    <row r="4760" spans="1:25" ht="15" customHeight="1" thickBot="1" x14ac:dyDescent="0.25">
      <c r="A4760" s="40"/>
      <c r="B4760" s="275"/>
      <c r="C4760" s="275"/>
      <c r="D4760" s="275"/>
      <c r="E4760" s="275"/>
      <c r="F4760" s="275"/>
      <c r="G4760" s="275" t="s">
        <v>334</v>
      </c>
      <c r="H4760" s="302">
        <v>38.94</v>
      </c>
      <c r="I4760" s="409"/>
      <c r="J4760" s="409" t="s">
        <v>335</v>
      </c>
      <c r="K4760" s="275"/>
      <c r="L4760" s="302">
        <v>226.1</v>
      </c>
      <c r="O4760" s="40"/>
      <c r="P4760" s="40"/>
      <c r="Q4760" s="40"/>
      <c r="R4760" s="40"/>
      <c r="S4760" s="40"/>
      <c r="T4760" s="40"/>
      <c r="U4760" s="40"/>
      <c r="V4760" s="40"/>
      <c r="W4760" s="40"/>
      <c r="X4760" s="40"/>
      <c r="Y4760" s="40"/>
    </row>
    <row r="4761" spans="1:25" ht="15" customHeight="1" thickTop="1" x14ac:dyDescent="0.2">
      <c r="A4761" s="40"/>
      <c r="B4761" s="289"/>
      <c r="C4761" s="289"/>
      <c r="D4761" s="289"/>
      <c r="E4761" s="289"/>
      <c r="F4761" s="289"/>
      <c r="G4761" s="289"/>
      <c r="H4761" s="289"/>
      <c r="I4761" s="289"/>
      <c r="J4761" s="289"/>
      <c r="K4761" s="289"/>
      <c r="L4761" s="289"/>
      <c r="O4761" s="40"/>
      <c r="P4761" s="40"/>
      <c r="Q4761" s="40"/>
      <c r="R4761" s="40"/>
      <c r="S4761" s="40"/>
      <c r="T4761" s="40"/>
      <c r="U4761" s="40"/>
      <c r="V4761" s="40"/>
      <c r="W4761" s="40"/>
      <c r="X4761" s="40"/>
      <c r="Y4761" s="40"/>
    </row>
    <row r="4762" spans="1:25" ht="15" customHeight="1" x14ac:dyDescent="0.2">
      <c r="A4762" s="40"/>
      <c r="B4762" s="276" t="s">
        <v>2392</v>
      </c>
      <c r="C4762" s="277" t="s">
        <v>28</v>
      </c>
      <c r="D4762" s="276" t="s">
        <v>29</v>
      </c>
      <c r="E4762" s="276" t="s">
        <v>30</v>
      </c>
      <c r="F4762" s="405" t="s">
        <v>318</v>
      </c>
      <c r="G4762" s="405"/>
      <c r="H4762" s="284" t="s">
        <v>31</v>
      </c>
      <c r="I4762" s="277" t="s">
        <v>32</v>
      </c>
      <c r="J4762" s="277" t="s">
        <v>33</v>
      </c>
      <c r="K4762" s="277" t="s">
        <v>35</v>
      </c>
      <c r="L4762" s="281"/>
      <c r="O4762" s="40"/>
      <c r="P4762" s="40"/>
      <c r="Q4762" s="40"/>
      <c r="R4762" s="40"/>
      <c r="S4762" s="40"/>
      <c r="T4762" s="40"/>
      <c r="U4762" s="40"/>
      <c r="V4762" s="40"/>
      <c r="W4762" s="40"/>
      <c r="X4762" s="40"/>
      <c r="Y4762" s="40"/>
    </row>
    <row r="4763" spans="1:25" ht="15" customHeight="1" x14ac:dyDescent="0.2">
      <c r="A4763" s="40"/>
      <c r="B4763" s="273" t="s">
        <v>319</v>
      </c>
      <c r="C4763" s="286" t="s">
        <v>2395</v>
      </c>
      <c r="D4763" s="273" t="s">
        <v>143</v>
      </c>
      <c r="E4763" s="273" t="s">
        <v>2396</v>
      </c>
      <c r="F4763" s="403" t="s">
        <v>914</v>
      </c>
      <c r="G4763" s="403"/>
      <c r="H4763" s="285" t="s">
        <v>165</v>
      </c>
      <c r="I4763" s="288">
        <v>1</v>
      </c>
      <c r="J4763" s="287">
        <v>1309.51</v>
      </c>
      <c r="K4763" s="287">
        <v>1309.51</v>
      </c>
      <c r="L4763" s="281"/>
      <c r="O4763" s="40"/>
      <c r="P4763" s="40"/>
      <c r="Q4763" s="40"/>
      <c r="R4763" s="40"/>
      <c r="S4763" s="40"/>
      <c r="T4763" s="40"/>
      <c r="U4763" s="40"/>
      <c r="V4763" s="40"/>
      <c r="W4763" s="40"/>
      <c r="X4763" s="40"/>
      <c r="Y4763" s="40"/>
    </row>
    <row r="4764" spans="1:25" ht="15" customHeight="1" x14ac:dyDescent="0.2">
      <c r="A4764" s="40"/>
      <c r="B4764" s="276" t="s">
        <v>27</v>
      </c>
      <c r="C4764" s="277" t="s">
        <v>28</v>
      </c>
      <c r="D4764" s="276" t="s">
        <v>29</v>
      </c>
      <c r="E4764" s="276" t="s">
        <v>30</v>
      </c>
      <c r="F4764" s="405" t="s">
        <v>318</v>
      </c>
      <c r="G4764" s="406"/>
      <c r="H4764" s="284" t="s">
        <v>31</v>
      </c>
      <c r="I4764" s="277" t="s">
        <v>32</v>
      </c>
      <c r="J4764" s="277" t="s">
        <v>33</v>
      </c>
      <c r="K4764" s="277" t="s">
        <v>35</v>
      </c>
      <c r="L4764" s="281"/>
      <c r="O4764" s="40"/>
      <c r="P4764" s="40"/>
      <c r="Q4764" s="40"/>
      <c r="R4764" s="40"/>
      <c r="S4764" s="40"/>
      <c r="T4764" s="40"/>
      <c r="U4764" s="40"/>
      <c r="V4764" s="40"/>
      <c r="W4764" s="40"/>
      <c r="X4764" s="40"/>
      <c r="Y4764" s="40"/>
    </row>
    <row r="4765" spans="1:25" ht="15" customHeight="1" x14ac:dyDescent="0.2">
      <c r="A4765" s="40"/>
      <c r="B4765" s="274" t="s">
        <v>347</v>
      </c>
      <c r="C4765" s="296" t="s">
        <v>4195</v>
      </c>
      <c r="D4765" s="274" t="s">
        <v>143</v>
      </c>
      <c r="E4765" s="274" t="s">
        <v>2396</v>
      </c>
      <c r="F4765" s="404" t="s">
        <v>348</v>
      </c>
      <c r="G4765" s="404"/>
      <c r="H4765" s="295" t="s">
        <v>165</v>
      </c>
      <c r="I4765" s="298">
        <v>1</v>
      </c>
      <c r="J4765" s="297" t="s">
        <v>2668</v>
      </c>
      <c r="K4765" s="280" t="s">
        <v>2668</v>
      </c>
      <c r="L4765" s="281"/>
      <c r="O4765" s="40"/>
      <c r="P4765" s="40"/>
      <c r="Q4765" s="40"/>
      <c r="R4765" s="40"/>
      <c r="S4765" s="40"/>
      <c r="T4765" s="40"/>
      <c r="U4765" s="40"/>
      <c r="V4765" s="40"/>
      <c r="W4765" s="40"/>
      <c r="X4765" s="40"/>
      <c r="Y4765" s="40"/>
    </row>
    <row r="4766" spans="1:25" ht="15" customHeight="1" x14ac:dyDescent="0.2">
      <c r="A4766" s="40"/>
      <c r="B4766" s="278" t="s">
        <v>319</v>
      </c>
      <c r="C4766" s="291" t="s">
        <v>663</v>
      </c>
      <c r="D4766" s="278" t="s">
        <v>143</v>
      </c>
      <c r="E4766" s="278" t="s">
        <v>664</v>
      </c>
      <c r="F4766" s="407" t="s">
        <v>577</v>
      </c>
      <c r="G4766" s="407"/>
      <c r="H4766" s="290" t="s">
        <v>578</v>
      </c>
      <c r="I4766" s="294">
        <v>0.4</v>
      </c>
      <c r="J4766" s="292" t="s">
        <v>3827</v>
      </c>
      <c r="K4766" s="293" t="s">
        <v>4196</v>
      </c>
      <c r="L4766" s="178"/>
      <c r="O4766" s="40"/>
      <c r="P4766" s="40"/>
      <c r="Q4766" s="40"/>
      <c r="R4766" s="40"/>
      <c r="S4766" s="40"/>
      <c r="T4766" s="40"/>
      <c r="U4766" s="40"/>
      <c r="V4766" s="40"/>
      <c r="W4766" s="40"/>
      <c r="X4766" s="40"/>
      <c r="Y4766" s="40"/>
    </row>
    <row r="4767" spans="1:25" ht="15" customHeight="1" x14ac:dyDescent="0.2">
      <c r="A4767" s="40"/>
      <c r="B4767" s="274" t="s">
        <v>347</v>
      </c>
      <c r="C4767" s="296" t="s">
        <v>3829</v>
      </c>
      <c r="D4767" s="274" t="s">
        <v>143</v>
      </c>
      <c r="E4767" s="274" t="s">
        <v>2552</v>
      </c>
      <c r="F4767" s="404" t="s">
        <v>586</v>
      </c>
      <c r="G4767" s="404"/>
      <c r="H4767" s="295" t="s">
        <v>578</v>
      </c>
      <c r="I4767" s="298">
        <v>0.4</v>
      </c>
      <c r="J4767" s="297" t="s">
        <v>3640</v>
      </c>
      <c r="K4767" s="280" t="s">
        <v>3753</v>
      </c>
      <c r="L4767" s="182"/>
      <c r="O4767" s="40"/>
      <c r="P4767" s="40"/>
      <c r="Q4767" s="40"/>
      <c r="R4767" s="40"/>
      <c r="S4767" s="40"/>
      <c r="T4767" s="40"/>
      <c r="U4767" s="40"/>
      <c r="V4767" s="40"/>
      <c r="W4767" s="40"/>
      <c r="X4767" s="40"/>
      <c r="Y4767" s="40"/>
    </row>
    <row r="4768" spans="1:25" ht="15" customHeight="1" x14ac:dyDescent="0.2">
      <c r="A4768" s="40"/>
      <c r="B4768" s="274" t="s">
        <v>347</v>
      </c>
      <c r="C4768" s="296" t="s">
        <v>3615</v>
      </c>
      <c r="D4768" s="274" t="s">
        <v>143</v>
      </c>
      <c r="E4768" s="274" t="s">
        <v>2418</v>
      </c>
      <c r="F4768" s="404" t="s">
        <v>586</v>
      </c>
      <c r="G4768" s="404"/>
      <c r="H4768" s="295" t="s">
        <v>578</v>
      </c>
      <c r="I4768" s="298">
        <v>0.4</v>
      </c>
      <c r="J4768" s="297" t="s">
        <v>2419</v>
      </c>
      <c r="K4768" s="280" t="s">
        <v>2193</v>
      </c>
      <c r="L4768" s="182"/>
      <c r="O4768" s="40"/>
      <c r="P4768" s="40"/>
      <c r="Q4768" s="40"/>
      <c r="R4768" s="40"/>
      <c r="S4768" s="40"/>
      <c r="T4768" s="40"/>
      <c r="U4768" s="40"/>
      <c r="V4768" s="40"/>
      <c r="W4768" s="40"/>
      <c r="X4768" s="40"/>
      <c r="Y4768" s="40"/>
    </row>
    <row r="4769" spans="1:25" ht="15" customHeight="1" x14ac:dyDescent="0.2">
      <c r="A4769" s="40"/>
      <c r="B4769" s="278" t="s">
        <v>319</v>
      </c>
      <c r="C4769" s="291" t="s">
        <v>575</v>
      </c>
      <c r="D4769" s="278" t="s">
        <v>143</v>
      </c>
      <c r="E4769" s="278" t="s">
        <v>576</v>
      </c>
      <c r="F4769" s="407" t="s">
        <v>577</v>
      </c>
      <c r="G4769" s="407"/>
      <c r="H4769" s="290" t="s">
        <v>578</v>
      </c>
      <c r="I4769" s="294">
        <v>0.4</v>
      </c>
      <c r="J4769" s="292" t="s">
        <v>3684</v>
      </c>
      <c r="K4769" s="293" t="s">
        <v>3754</v>
      </c>
      <c r="L4769" s="185"/>
      <c r="O4769" s="40"/>
      <c r="P4769" s="40"/>
      <c r="Q4769" s="40"/>
      <c r="R4769" s="40"/>
      <c r="S4769" s="40"/>
      <c r="T4769" s="40"/>
      <c r="U4769" s="40"/>
      <c r="V4769" s="40"/>
      <c r="W4769" s="40"/>
      <c r="X4769" s="40"/>
      <c r="Y4769" s="40"/>
    </row>
    <row r="4770" spans="1:25" ht="15" customHeight="1" x14ac:dyDescent="0.2">
      <c r="A4770" s="40"/>
      <c r="B4770" s="408" t="s">
        <v>2416</v>
      </c>
      <c r="C4770" s="406"/>
      <c r="D4770" s="406"/>
      <c r="E4770" s="406"/>
      <c r="F4770" s="406"/>
      <c r="G4770" s="406"/>
      <c r="H4770" s="406"/>
      <c r="I4770" s="406"/>
      <c r="J4770" s="406"/>
      <c r="K4770" s="406"/>
      <c r="L4770" s="185"/>
      <c r="O4770" s="40"/>
      <c r="P4770" s="40"/>
      <c r="Q4770" s="40"/>
      <c r="R4770" s="40"/>
      <c r="S4770" s="40"/>
      <c r="T4770" s="40"/>
      <c r="U4770" s="40"/>
      <c r="V4770" s="40"/>
      <c r="W4770" s="40"/>
      <c r="X4770" s="40"/>
      <c r="Y4770" s="40"/>
    </row>
    <row r="4771" spans="1:25" ht="15" customHeight="1" x14ac:dyDescent="0.2">
      <c r="A4771" s="40"/>
      <c r="B4771" s="276" t="s">
        <v>27</v>
      </c>
      <c r="C4771" s="277" t="s">
        <v>28</v>
      </c>
      <c r="D4771" s="276" t="s">
        <v>29</v>
      </c>
      <c r="E4771" s="276" t="s">
        <v>30</v>
      </c>
      <c r="F4771" s="405" t="s">
        <v>318</v>
      </c>
      <c r="G4771" s="406"/>
      <c r="H4771" s="284" t="s">
        <v>31</v>
      </c>
      <c r="I4771" s="277" t="s">
        <v>32</v>
      </c>
      <c r="J4771" s="277" t="s">
        <v>33</v>
      </c>
      <c r="K4771" s="277" t="s">
        <v>35</v>
      </c>
      <c r="L4771" s="183"/>
      <c r="O4771" s="40"/>
      <c r="P4771" s="40"/>
      <c r="Q4771" s="40"/>
      <c r="R4771" s="40"/>
      <c r="S4771" s="40"/>
      <c r="T4771" s="40"/>
      <c r="U4771" s="40"/>
      <c r="V4771" s="40"/>
      <c r="W4771" s="40"/>
      <c r="X4771" s="40"/>
      <c r="Y4771" s="40"/>
    </row>
    <row r="4772" spans="1:25" ht="15" customHeight="1" thickBot="1" x14ac:dyDescent="0.25">
      <c r="A4772" s="40"/>
      <c r="B4772" s="274" t="s">
        <v>347</v>
      </c>
      <c r="C4772" s="296" t="s">
        <v>3587</v>
      </c>
      <c r="D4772" s="274" t="s">
        <v>143</v>
      </c>
      <c r="E4772" s="274" t="s">
        <v>2436</v>
      </c>
      <c r="F4772" s="404" t="s">
        <v>348</v>
      </c>
      <c r="G4772" s="404"/>
      <c r="H4772" s="295" t="s">
        <v>165</v>
      </c>
      <c r="I4772" s="298">
        <v>1.6000000000000001E-4</v>
      </c>
      <c r="J4772" s="297" t="s">
        <v>3588</v>
      </c>
      <c r="K4772" s="280" t="s">
        <v>2117</v>
      </c>
      <c r="L4772" s="183"/>
      <c r="O4772" s="40"/>
      <c r="P4772" s="40"/>
      <c r="Q4772" s="40"/>
      <c r="R4772" s="40"/>
      <c r="S4772" s="40"/>
      <c r="T4772" s="40"/>
      <c r="U4772" s="40"/>
      <c r="V4772" s="40"/>
      <c r="W4772" s="40"/>
      <c r="X4772" s="40"/>
      <c r="Y4772" s="40"/>
    </row>
    <row r="4773" spans="1:25" ht="15" customHeight="1" thickTop="1" x14ac:dyDescent="0.2">
      <c r="A4773" s="40"/>
      <c r="B4773" s="274" t="s">
        <v>347</v>
      </c>
      <c r="C4773" s="296" t="s">
        <v>3832</v>
      </c>
      <c r="D4773" s="274" t="s">
        <v>143</v>
      </c>
      <c r="E4773" s="274" t="s">
        <v>1180</v>
      </c>
      <c r="F4773" s="404" t="s">
        <v>348</v>
      </c>
      <c r="G4773" s="404"/>
      <c r="H4773" s="295" t="s">
        <v>165</v>
      </c>
      <c r="I4773" s="298">
        <v>2.4000000000000001E-4</v>
      </c>
      <c r="J4773" s="297" t="s">
        <v>1864</v>
      </c>
      <c r="K4773" s="280" t="s">
        <v>2135</v>
      </c>
      <c r="L4773" s="184"/>
      <c r="O4773" s="40"/>
      <c r="P4773" s="40"/>
      <c r="Q4773" s="40"/>
      <c r="R4773" s="40"/>
      <c r="S4773" s="40"/>
      <c r="T4773" s="40"/>
      <c r="U4773" s="40"/>
      <c r="V4773" s="40"/>
      <c r="W4773" s="40"/>
      <c r="X4773" s="40"/>
      <c r="Y4773" s="40"/>
    </row>
    <row r="4774" spans="1:25" ht="15" customHeight="1" x14ac:dyDescent="0.2">
      <c r="A4774" s="40"/>
      <c r="B4774" s="274" t="s">
        <v>347</v>
      </c>
      <c r="C4774" s="296" t="s">
        <v>3631</v>
      </c>
      <c r="D4774" s="274" t="s">
        <v>143</v>
      </c>
      <c r="E4774" s="274" t="s">
        <v>2435</v>
      </c>
      <c r="F4774" s="404" t="s">
        <v>348</v>
      </c>
      <c r="G4774" s="404"/>
      <c r="H4774" s="295" t="s">
        <v>165</v>
      </c>
      <c r="I4774" s="298">
        <v>8.0000000000000007E-5</v>
      </c>
      <c r="J4774" s="297" t="s">
        <v>2122</v>
      </c>
      <c r="K4774" s="280" t="s">
        <v>2135</v>
      </c>
      <c r="L4774" s="180"/>
      <c r="O4774" s="40"/>
      <c r="P4774" s="40"/>
      <c r="Q4774" s="40"/>
      <c r="R4774" s="40"/>
      <c r="S4774" s="40"/>
      <c r="T4774" s="40"/>
      <c r="U4774" s="40"/>
      <c r="V4774" s="40"/>
      <c r="W4774" s="40"/>
      <c r="X4774" s="40"/>
      <c r="Y4774" s="40"/>
    </row>
    <row r="4775" spans="1:25" ht="15" customHeight="1" x14ac:dyDescent="0.2">
      <c r="A4775" s="40"/>
      <c r="B4775" s="274" t="s">
        <v>347</v>
      </c>
      <c r="C4775" s="296" t="s">
        <v>3594</v>
      </c>
      <c r="D4775" s="274" t="s">
        <v>143</v>
      </c>
      <c r="E4775" s="274" t="s">
        <v>1171</v>
      </c>
      <c r="F4775" s="404" t="s">
        <v>348</v>
      </c>
      <c r="G4775" s="404"/>
      <c r="H4775" s="295" t="s">
        <v>165</v>
      </c>
      <c r="I4775" s="298">
        <v>8.0000000000000007E-5</v>
      </c>
      <c r="J4775" s="297" t="s">
        <v>2139</v>
      </c>
      <c r="K4775" s="280" t="s">
        <v>2117</v>
      </c>
      <c r="L4775" s="178"/>
      <c r="O4775" s="40"/>
      <c r="P4775" s="40"/>
      <c r="Q4775" s="40"/>
      <c r="R4775" s="40"/>
      <c r="S4775" s="40"/>
      <c r="T4775" s="40"/>
      <c r="U4775" s="40"/>
      <c r="V4775" s="40"/>
      <c r="W4775" s="40"/>
      <c r="X4775" s="40"/>
      <c r="Y4775" s="40"/>
    </row>
    <row r="4776" spans="1:25" ht="15" customHeight="1" x14ac:dyDescent="0.2">
      <c r="A4776" s="40"/>
      <c r="B4776" s="274" t="s">
        <v>347</v>
      </c>
      <c r="C4776" s="296" t="s">
        <v>3833</v>
      </c>
      <c r="D4776" s="274" t="s">
        <v>143</v>
      </c>
      <c r="E4776" s="274" t="s">
        <v>1181</v>
      </c>
      <c r="F4776" s="404" t="s">
        <v>348</v>
      </c>
      <c r="G4776" s="404"/>
      <c r="H4776" s="295" t="s">
        <v>165</v>
      </c>
      <c r="I4776" s="298">
        <v>1.6000000000000001E-4</v>
      </c>
      <c r="J4776" s="297" t="s">
        <v>2023</v>
      </c>
      <c r="K4776" s="280" t="s">
        <v>2117</v>
      </c>
      <c r="L4776" s="182"/>
      <c r="O4776" s="40"/>
      <c r="P4776" s="40"/>
      <c r="Q4776" s="40"/>
      <c r="R4776" s="40"/>
      <c r="S4776" s="40"/>
      <c r="T4776" s="40"/>
      <c r="U4776" s="40"/>
      <c r="V4776" s="40"/>
      <c r="W4776" s="40"/>
      <c r="X4776" s="40"/>
      <c r="Y4776" s="40"/>
    </row>
    <row r="4777" spans="1:25" ht="15" customHeight="1" x14ac:dyDescent="0.2">
      <c r="A4777" s="40"/>
      <c r="B4777" s="274" t="s">
        <v>347</v>
      </c>
      <c r="C4777" s="296" t="s">
        <v>4195</v>
      </c>
      <c r="D4777" s="274" t="s">
        <v>143</v>
      </c>
      <c r="E4777" s="274" t="s">
        <v>2396</v>
      </c>
      <c r="F4777" s="404" t="s">
        <v>348</v>
      </c>
      <c r="G4777" s="404"/>
      <c r="H4777" s="295" t="s">
        <v>165</v>
      </c>
      <c r="I4777" s="298">
        <v>1</v>
      </c>
      <c r="J4777" s="297" t="s">
        <v>2668</v>
      </c>
      <c r="K4777" s="280" t="s">
        <v>2668</v>
      </c>
      <c r="L4777" s="182"/>
      <c r="O4777" s="40"/>
      <c r="P4777" s="40"/>
      <c r="Q4777" s="40"/>
      <c r="R4777" s="40"/>
      <c r="S4777" s="40"/>
      <c r="T4777" s="40"/>
      <c r="U4777" s="40"/>
      <c r="V4777" s="40"/>
      <c r="W4777" s="40"/>
      <c r="X4777" s="40"/>
      <c r="Y4777" s="40"/>
    </row>
    <row r="4778" spans="1:25" ht="15" customHeight="1" x14ac:dyDescent="0.2">
      <c r="A4778" s="40"/>
      <c r="B4778" s="274" t="s">
        <v>347</v>
      </c>
      <c r="C4778" s="296" t="s">
        <v>3829</v>
      </c>
      <c r="D4778" s="274" t="s">
        <v>143</v>
      </c>
      <c r="E4778" s="274" t="s">
        <v>2552</v>
      </c>
      <c r="F4778" s="404" t="s">
        <v>586</v>
      </c>
      <c r="G4778" s="404"/>
      <c r="H4778" s="295" t="s">
        <v>578</v>
      </c>
      <c r="I4778" s="298">
        <v>0.4</v>
      </c>
      <c r="J4778" s="297" t="s">
        <v>3640</v>
      </c>
      <c r="K4778" s="280" t="s">
        <v>3753</v>
      </c>
      <c r="L4778" s="182"/>
      <c r="O4778" s="40"/>
      <c r="P4778" s="40"/>
      <c r="Q4778" s="40"/>
      <c r="R4778" s="40"/>
      <c r="S4778" s="40"/>
      <c r="T4778" s="40"/>
      <c r="U4778" s="40"/>
      <c r="V4778" s="40"/>
      <c r="W4778" s="40"/>
      <c r="X4778" s="40"/>
      <c r="Y4778" s="40"/>
    </row>
    <row r="4779" spans="1:25" ht="15" customHeight="1" x14ac:dyDescent="0.2">
      <c r="A4779" s="40"/>
      <c r="B4779" s="274" t="s">
        <v>347</v>
      </c>
      <c r="C4779" s="296" t="s">
        <v>3613</v>
      </c>
      <c r="D4779" s="274" t="s">
        <v>143</v>
      </c>
      <c r="E4779" s="274" t="s">
        <v>1163</v>
      </c>
      <c r="F4779" s="404" t="s">
        <v>348</v>
      </c>
      <c r="G4779" s="404"/>
      <c r="H4779" s="295" t="s">
        <v>165</v>
      </c>
      <c r="I4779" s="298">
        <v>4.0000000000000003E-5</v>
      </c>
      <c r="J4779" s="297" t="s">
        <v>3614</v>
      </c>
      <c r="K4779" s="280" t="s">
        <v>2117</v>
      </c>
      <c r="L4779" s="185"/>
      <c r="O4779" s="40"/>
      <c r="P4779" s="40"/>
      <c r="Q4779" s="40"/>
      <c r="R4779" s="40"/>
      <c r="S4779" s="40"/>
      <c r="T4779" s="40"/>
      <c r="U4779" s="40"/>
      <c r="V4779" s="40"/>
      <c r="W4779" s="40"/>
      <c r="X4779" s="40"/>
      <c r="Y4779" s="40"/>
    </row>
    <row r="4780" spans="1:25" ht="15" customHeight="1" x14ac:dyDescent="0.2">
      <c r="A4780" s="40"/>
      <c r="B4780" s="274" t="s">
        <v>347</v>
      </c>
      <c r="C4780" s="296" t="s">
        <v>3838</v>
      </c>
      <c r="D4780" s="274" t="s">
        <v>143</v>
      </c>
      <c r="E4780" s="274" t="s">
        <v>1177</v>
      </c>
      <c r="F4780" s="404" t="s">
        <v>348</v>
      </c>
      <c r="G4780" s="404"/>
      <c r="H4780" s="295" t="s">
        <v>165</v>
      </c>
      <c r="I4780" s="298">
        <v>4.0000000000000003E-5</v>
      </c>
      <c r="J4780" s="297" t="s">
        <v>2142</v>
      </c>
      <c r="K4780" s="280" t="s">
        <v>2117</v>
      </c>
      <c r="L4780" s="185"/>
      <c r="O4780" s="40"/>
      <c r="P4780" s="40"/>
      <c r="Q4780" s="40"/>
      <c r="R4780" s="40"/>
      <c r="S4780" s="40"/>
      <c r="T4780" s="40"/>
      <c r="U4780" s="40"/>
      <c r="V4780" s="40"/>
      <c r="W4780" s="40"/>
      <c r="X4780" s="40"/>
      <c r="Y4780" s="40"/>
    </row>
    <row r="4781" spans="1:25" ht="15" customHeight="1" x14ac:dyDescent="0.2">
      <c r="A4781" s="40"/>
      <c r="B4781" s="274" t="s">
        <v>347</v>
      </c>
      <c r="C4781" s="296" t="s">
        <v>3636</v>
      </c>
      <c r="D4781" s="274" t="s">
        <v>143</v>
      </c>
      <c r="E4781" s="274" t="s">
        <v>2432</v>
      </c>
      <c r="F4781" s="404" t="s">
        <v>348</v>
      </c>
      <c r="G4781" s="404"/>
      <c r="H4781" s="295" t="s">
        <v>2433</v>
      </c>
      <c r="I4781" s="298">
        <v>6.4000000000000005E-4</v>
      </c>
      <c r="J4781" s="297" t="s">
        <v>3637</v>
      </c>
      <c r="K4781" s="280" t="s">
        <v>2170</v>
      </c>
      <c r="L4781" s="183"/>
      <c r="O4781" s="40"/>
      <c r="P4781" s="40"/>
      <c r="Q4781" s="40"/>
      <c r="R4781" s="40"/>
      <c r="S4781" s="40"/>
      <c r="T4781" s="40"/>
      <c r="U4781" s="40"/>
      <c r="V4781" s="40"/>
      <c r="W4781" s="40"/>
      <c r="X4781" s="40"/>
      <c r="Y4781" s="40"/>
    </row>
    <row r="4782" spans="1:25" ht="15" customHeight="1" thickBot="1" x14ac:dyDescent="0.25">
      <c r="A4782" s="40"/>
      <c r="B4782" s="274" t="s">
        <v>347</v>
      </c>
      <c r="C4782" s="296" t="s">
        <v>3598</v>
      </c>
      <c r="D4782" s="274" t="s">
        <v>143</v>
      </c>
      <c r="E4782" s="274" t="s">
        <v>1159</v>
      </c>
      <c r="F4782" s="404" t="s">
        <v>348</v>
      </c>
      <c r="G4782" s="404"/>
      <c r="H4782" s="295" t="s">
        <v>165</v>
      </c>
      <c r="I4782" s="298">
        <v>1.1999999999999999E-3</v>
      </c>
      <c r="J4782" s="297" t="s">
        <v>3599</v>
      </c>
      <c r="K4782" s="280" t="s">
        <v>2151</v>
      </c>
      <c r="L4782" s="183"/>
      <c r="O4782" s="40"/>
      <c r="P4782" s="40"/>
      <c r="Q4782" s="40"/>
      <c r="R4782" s="40"/>
      <c r="S4782" s="40"/>
      <c r="T4782" s="40"/>
      <c r="U4782" s="40"/>
      <c r="V4782" s="40"/>
      <c r="W4782" s="40"/>
      <c r="X4782" s="40"/>
      <c r="Y4782" s="40"/>
    </row>
    <row r="4783" spans="1:25" ht="15" customHeight="1" thickTop="1" x14ac:dyDescent="0.2">
      <c r="A4783" s="40"/>
      <c r="B4783" s="274" t="s">
        <v>347</v>
      </c>
      <c r="C4783" s="296" t="s">
        <v>3836</v>
      </c>
      <c r="D4783" s="274" t="s">
        <v>143</v>
      </c>
      <c r="E4783" s="274" t="s">
        <v>1176</v>
      </c>
      <c r="F4783" s="404" t="s">
        <v>348</v>
      </c>
      <c r="G4783" s="404"/>
      <c r="H4783" s="295" t="s">
        <v>165</v>
      </c>
      <c r="I4783" s="298">
        <v>4.0000000000000003E-5</v>
      </c>
      <c r="J4783" s="297" t="s">
        <v>3837</v>
      </c>
      <c r="K4783" s="280" t="s">
        <v>2117</v>
      </c>
      <c r="L4783" s="184"/>
      <c r="O4783" s="40"/>
      <c r="P4783" s="40"/>
      <c r="Q4783" s="40"/>
      <c r="R4783" s="40"/>
      <c r="S4783" s="40"/>
      <c r="T4783" s="40"/>
      <c r="U4783" s="40"/>
      <c r="V4783" s="40"/>
      <c r="W4783" s="40"/>
      <c r="X4783" s="40"/>
      <c r="Y4783" s="40"/>
    </row>
    <row r="4784" spans="1:25" ht="15" customHeight="1" x14ac:dyDescent="0.2">
      <c r="A4784" s="40"/>
      <c r="B4784" s="274" t="s">
        <v>347</v>
      </c>
      <c r="C4784" s="296" t="s">
        <v>3604</v>
      </c>
      <c r="D4784" s="274" t="s">
        <v>143</v>
      </c>
      <c r="E4784" s="274" t="s">
        <v>1164</v>
      </c>
      <c r="F4784" s="404" t="s">
        <v>809</v>
      </c>
      <c r="G4784" s="404"/>
      <c r="H4784" s="295" t="s">
        <v>165</v>
      </c>
      <c r="I4784" s="298">
        <v>3.5999999999999999E-3</v>
      </c>
      <c r="J4784" s="297" t="s">
        <v>2145</v>
      </c>
      <c r="K4784" s="280" t="s">
        <v>2170</v>
      </c>
      <c r="L4784" s="180"/>
      <c r="O4784" s="40"/>
      <c r="P4784" s="40"/>
      <c r="Q4784" s="40"/>
      <c r="R4784" s="40"/>
      <c r="S4784" s="40"/>
      <c r="T4784" s="40"/>
      <c r="U4784" s="40"/>
      <c r="V4784" s="40"/>
      <c r="W4784" s="40"/>
      <c r="X4784" s="40"/>
      <c r="Y4784" s="40"/>
    </row>
    <row r="4785" spans="1:25" ht="15" customHeight="1" x14ac:dyDescent="0.2">
      <c r="A4785" s="40"/>
      <c r="B4785" s="274" t="s">
        <v>347</v>
      </c>
      <c r="C4785" s="296" t="s">
        <v>3646</v>
      </c>
      <c r="D4785" s="274" t="s">
        <v>143</v>
      </c>
      <c r="E4785" s="274" t="s">
        <v>3647</v>
      </c>
      <c r="F4785" s="404" t="s">
        <v>348</v>
      </c>
      <c r="G4785" s="404"/>
      <c r="H4785" s="295" t="s">
        <v>1160</v>
      </c>
      <c r="I4785" s="298">
        <v>6.4000000000000005E-4</v>
      </c>
      <c r="J4785" s="297" t="s">
        <v>3648</v>
      </c>
      <c r="K4785" s="280" t="s">
        <v>2117</v>
      </c>
      <c r="L4785" s="178"/>
      <c r="O4785" s="40"/>
      <c r="P4785" s="40"/>
      <c r="Q4785" s="40"/>
      <c r="R4785" s="40"/>
      <c r="S4785" s="40"/>
      <c r="T4785" s="40"/>
      <c r="U4785" s="40"/>
      <c r="V4785" s="40"/>
      <c r="W4785" s="40"/>
      <c r="X4785" s="40"/>
      <c r="Y4785" s="40"/>
    </row>
    <row r="4786" spans="1:25" ht="15" customHeight="1" x14ac:dyDescent="0.2">
      <c r="A4786" s="40"/>
      <c r="B4786" s="274" t="s">
        <v>347</v>
      </c>
      <c r="C4786" s="296" t="s">
        <v>3634</v>
      </c>
      <c r="D4786" s="274" t="s">
        <v>143</v>
      </c>
      <c r="E4786" s="274" t="s">
        <v>1168</v>
      </c>
      <c r="F4786" s="404" t="s">
        <v>348</v>
      </c>
      <c r="G4786" s="404"/>
      <c r="H4786" s="295" t="s">
        <v>165</v>
      </c>
      <c r="I4786" s="298">
        <v>3.5999999999999999E-3</v>
      </c>
      <c r="J4786" s="297" t="s">
        <v>2138</v>
      </c>
      <c r="K4786" s="280" t="s">
        <v>2135</v>
      </c>
      <c r="L4786" s="182"/>
      <c r="O4786" s="40"/>
      <c r="P4786" s="40"/>
      <c r="Q4786" s="40"/>
      <c r="R4786" s="40"/>
      <c r="S4786" s="40"/>
      <c r="T4786" s="40"/>
      <c r="U4786" s="40"/>
      <c r="V4786" s="40"/>
      <c r="W4786" s="40"/>
      <c r="X4786" s="40"/>
      <c r="Y4786" s="40"/>
    </row>
    <row r="4787" spans="1:25" ht="15" customHeight="1" x14ac:dyDescent="0.2">
      <c r="A4787" s="40"/>
      <c r="B4787" s="274" t="s">
        <v>347</v>
      </c>
      <c r="C4787" s="296" t="s">
        <v>3616</v>
      </c>
      <c r="D4787" s="274" t="s">
        <v>143</v>
      </c>
      <c r="E4787" s="274" t="s">
        <v>1170</v>
      </c>
      <c r="F4787" s="404" t="s">
        <v>809</v>
      </c>
      <c r="G4787" s="404"/>
      <c r="H4787" s="295" t="s">
        <v>165</v>
      </c>
      <c r="I4787" s="298">
        <v>8.1439999999999999E-2</v>
      </c>
      <c r="J4787" s="297" t="s">
        <v>1858</v>
      </c>
      <c r="K4787" s="280" t="s">
        <v>2181</v>
      </c>
      <c r="L4787" s="182"/>
      <c r="O4787" s="40"/>
      <c r="P4787" s="40"/>
      <c r="Q4787" s="40"/>
      <c r="R4787" s="40"/>
      <c r="S4787" s="40"/>
      <c r="T4787" s="40"/>
      <c r="U4787" s="40"/>
      <c r="V4787" s="40"/>
      <c r="W4787" s="40"/>
      <c r="X4787" s="40"/>
      <c r="Y4787" s="40"/>
    </row>
    <row r="4788" spans="1:25" ht="15" customHeight="1" x14ac:dyDescent="0.2">
      <c r="A4788" s="40"/>
      <c r="B4788" s="274" t="s">
        <v>347</v>
      </c>
      <c r="C4788" s="296" t="s">
        <v>3842</v>
      </c>
      <c r="D4788" s="274" t="s">
        <v>143</v>
      </c>
      <c r="E4788" s="274" t="s">
        <v>1178</v>
      </c>
      <c r="F4788" s="404" t="s">
        <v>348</v>
      </c>
      <c r="G4788" s="404"/>
      <c r="H4788" s="295" t="s">
        <v>165</v>
      </c>
      <c r="I4788" s="298">
        <v>4.4000000000000002E-4</v>
      </c>
      <c r="J4788" s="297" t="s">
        <v>3843</v>
      </c>
      <c r="K4788" s="280" t="s">
        <v>2135</v>
      </c>
      <c r="L4788" s="185"/>
      <c r="O4788" s="40"/>
      <c r="P4788" s="40"/>
      <c r="Q4788" s="40"/>
      <c r="R4788" s="40"/>
      <c r="S4788" s="40"/>
      <c r="T4788" s="40"/>
      <c r="U4788" s="40"/>
      <c r="V4788" s="40"/>
      <c r="W4788" s="40"/>
      <c r="X4788" s="40"/>
      <c r="Y4788" s="40"/>
    </row>
    <row r="4789" spans="1:25" ht="15" customHeight="1" x14ac:dyDescent="0.2">
      <c r="A4789" s="40"/>
      <c r="B4789" s="274" t="s">
        <v>347</v>
      </c>
      <c r="C4789" s="296" t="s">
        <v>3601</v>
      </c>
      <c r="D4789" s="274" t="s">
        <v>143</v>
      </c>
      <c r="E4789" s="274" t="s">
        <v>1165</v>
      </c>
      <c r="F4789" s="404" t="s">
        <v>348</v>
      </c>
      <c r="G4789" s="404"/>
      <c r="H4789" s="295" t="s">
        <v>165</v>
      </c>
      <c r="I4789" s="298">
        <v>3.5999999999999999E-3</v>
      </c>
      <c r="J4789" s="297" t="s">
        <v>3602</v>
      </c>
      <c r="K4789" s="280" t="s">
        <v>2512</v>
      </c>
      <c r="L4789" s="183"/>
      <c r="O4789" s="40"/>
      <c r="P4789" s="40"/>
      <c r="Q4789" s="40"/>
      <c r="R4789" s="40"/>
      <c r="S4789" s="40"/>
      <c r="T4789" s="40"/>
      <c r="U4789" s="40"/>
      <c r="V4789" s="40"/>
      <c r="W4789" s="40"/>
      <c r="X4789" s="40"/>
      <c r="Y4789" s="40"/>
    </row>
    <row r="4790" spans="1:25" ht="15" customHeight="1" thickBot="1" x14ac:dyDescent="0.25">
      <c r="A4790" s="40"/>
      <c r="B4790" s="274" t="s">
        <v>347</v>
      </c>
      <c r="C4790" s="296" t="s">
        <v>3586</v>
      </c>
      <c r="D4790" s="274" t="s">
        <v>143</v>
      </c>
      <c r="E4790" s="274" t="s">
        <v>1162</v>
      </c>
      <c r="F4790" s="404" t="s">
        <v>348</v>
      </c>
      <c r="G4790" s="404"/>
      <c r="H4790" s="295" t="s">
        <v>165</v>
      </c>
      <c r="I4790" s="298">
        <v>1.2E-4</v>
      </c>
      <c r="J4790" s="297" t="s">
        <v>2140</v>
      </c>
      <c r="K4790" s="280" t="s">
        <v>2117</v>
      </c>
      <c r="L4790" s="183"/>
      <c r="O4790" s="40"/>
      <c r="P4790" s="40"/>
      <c r="Q4790" s="40"/>
      <c r="R4790" s="40"/>
      <c r="S4790" s="40"/>
      <c r="T4790" s="40"/>
      <c r="U4790" s="40"/>
      <c r="V4790" s="40"/>
      <c r="W4790" s="40"/>
      <c r="X4790" s="40"/>
      <c r="Y4790" s="40"/>
    </row>
    <row r="4791" spans="1:25" ht="15" customHeight="1" thickTop="1" x14ac:dyDescent="0.2">
      <c r="A4791" s="40"/>
      <c r="B4791" s="274" t="s">
        <v>347</v>
      </c>
      <c r="C4791" s="296" t="s">
        <v>3583</v>
      </c>
      <c r="D4791" s="274" t="s">
        <v>143</v>
      </c>
      <c r="E4791" s="274" t="s">
        <v>1158</v>
      </c>
      <c r="F4791" s="404" t="s">
        <v>348</v>
      </c>
      <c r="G4791" s="404"/>
      <c r="H4791" s="295" t="s">
        <v>165</v>
      </c>
      <c r="I4791" s="298">
        <v>8.1439999999999999E-2</v>
      </c>
      <c r="J4791" s="297" t="s">
        <v>1850</v>
      </c>
      <c r="K4791" s="280" t="s">
        <v>4188</v>
      </c>
      <c r="L4791" s="184"/>
      <c r="O4791" s="40"/>
      <c r="P4791" s="40"/>
      <c r="Q4791" s="40"/>
      <c r="R4791" s="40"/>
      <c r="S4791" s="40"/>
      <c r="T4791" s="40"/>
      <c r="U4791" s="40"/>
      <c r="V4791" s="40"/>
      <c r="W4791" s="40"/>
      <c r="X4791" s="40"/>
      <c r="Y4791" s="40"/>
    </row>
    <row r="4792" spans="1:25" ht="15" customHeight="1" x14ac:dyDescent="0.2">
      <c r="A4792" s="40"/>
      <c r="B4792" s="274" t="s">
        <v>347</v>
      </c>
      <c r="C4792" s="296" t="s">
        <v>3596</v>
      </c>
      <c r="D4792" s="274" t="s">
        <v>143</v>
      </c>
      <c r="E4792" s="274" t="s">
        <v>2437</v>
      </c>
      <c r="F4792" s="404" t="s">
        <v>348</v>
      </c>
      <c r="G4792" s="404"/>
      <c r="H4792" s="295" t="s">
        <v>165</v>
      </c>
      <c r="I4792" s="298">
        <v>4.8000000000000001E-4</v>
      </c>
      <c r="J4792" s="297" t="s">
        <v>3597</v>
      </c>
      <c r="K4792" s="280" t="s">
        <v>2117</v>
      </c>
      <c r="O4792" s="40"/>
      <c r="P4792" s="40"/>
      <c r="Q4792" s="40"/>
      <c r="R4792" s="40"/>
      <c r="S4792" s="40"/>
      <c r="T4792" s="40"/>
      <c r="U4792" s="40"/>
      <c r="V4792" s="40"/>
      <c r="W4792" s="40"/>
      <c r="X4792" s="40"/>
      <c r="Y4792" s="40"/>
    </row>
    <row r="4793" spans="1:25" ht="15" customHeight="1" x14ac:dyDescent="0.2">
      <c r="A4793" s="40"/>
      <c r="B4793" s="274" t="s">
        <v>347</v>
      </c>
      <c r="C4793" s="296" t="s">
        <v>3635</v>
      </c>
      <c r="D4793" s="274" t="s">
        <v>143</v>
      </c>
      <c r="E4793" s="274" t="s">
        <v>1169</v>
      </c>
      <c r="F4793" s="404" t="s">
        <v>348</v>
      </c>
      <c r="G4793" s="404"/>
      <c r="H4793" s="295" t="s">
        <v>165</v>
      </c>
      <c r="I4793" s="298">
        <v>1.4400000000000001E-3</v>
      </c>
      <c r="J4793" s="297" t="s">
        <v>1868</v>
      </c>
      <c r="K4793" s="280" t="s">
        <v>2144</v>
      </c>
      <c r="O4793" s="40"/>
      <c r="P4793" s="40"/>
      <c r="Q4793" s="40"/>
      <c r="R4793" s="40"/>
      <c r="S4793" s="40"/>
      <c r="T4793" s="40"/>
      <c r="U4793" s="40"/>
      <c r="V4793" s="40"/>
      <c r="W4793" s="40"/>
      <c r="X4793" s="40"/>
      <c r="Y4793" s="40"/>
    </row>
    <row r="4794" spans="1:25" ht="15" customHeight="1" x14ac:dyDescent="0.2">
      <c r="A4794" s="40"/>
      <c r="B4794" s="274" t="s">
        <v>347</v>
      </c>
      <c r="C4794" s="296" t="s">
        <v>3839</v>
      </c>
      <c r="D4794" s="274" t="s">
        <v>143</v>
      </c>
      <c r="E4794" s="274" t="s">
        <v>1179</v>
      </c>
      <c r="F4794" s="404" t="s">
        <v>348</v>
      </c>
      <c r="G4794" s="404"/>
      <c r="H4794" s="295" t="s">
        <v>165</v>
      </c>
      <c r="I4794" s="298">
        <v>2.7999999999999998E-4</v>
      </c>
      <c r="J4794" s="297" t="s">
        <v>3840</v>
      </c>
      <c r="K4794" s="280" t="s">
        <v>2117</v>
      </c>
      <c r="O4794" s="40"/>
      <c r="P4794" s="40"/>
      <c r="Q4794" s="40"/>
      <c r="R4794" s="40"/>
      <c r="S4794" s="40"/>
      <c r="T4794" s="40"/>
      <c r="U4794" s="40"/>
      <c r="V4794" s="40"/>
      <c r="W4794" s="40"/>
      <c r="X4794" s="40"/>
      <c r="Y4794" s="40"/>
    </row>
    <row r="4795" spans="1:25" ht="15" customHeight="1" x14ac:dyDescent="0.2">
      <c r="A4795" s="40"/>
      <c r="B4795" s="274" t="s">
        <v>347</v>
      </c>
      <c r="C4795" s="296" t="s">
        <v>3606</v>
      </c>
      <c r="D4795" s="274" t="s">
        <v>143</v>
      </c>
      <c r="E4795" s="274" t="s">
        <v>1166</v>
      </c>
      <c r="F4795" s="404" t="s">
        <v>809</v>
      </c>
      <c r="G4795" s="404"/>
      <c r="H4795" s="295" t="s">
        <v>1167</v>
      </c>
      <c r="I4795" s="298">
        <v>3.2000000000000003E-4</v>
      </c>
      <c r="J4795" s="297" t="s">
        <v>2136</v>
      </c>
      <c r="K4795" s="280" t="s">
        <v>2166</v>
      </c>
      <c r="O4795" s="40"/>
      <c r="P4795" s="40"/>
      <c r="Q4795" s="40"/>
      <c r="R4795" s="40"/>
      <c r="S4795" s="40"/>
      <c r="T4795" s="40"/>
      <c r="U4795" s="40"/>
      <c r="V4795" s="40"/>
      <c r="W4795" s="40"/>
      <c r="X4795" s="40"/>
      <c r="Y4795" s="40"/>
    </row>
    <row r="4796" spans="1:25" ht="15" customHeight="1" x14ac:dyDescent="0.2">
      <c r="A4796" s="40"/>
      <c r="B4796" s="274" t="s">
        <v>347</v>
      </c>
      <c r="C4796" s="296" t="s">
        <v>3626</v>
      </c>
      <c r="D4796" s="274" t="s">
        <v>143</v>
      </c>
      <c r="E4796" s="274" t="s">
        <v>2434</v>
      </c>
      <c r="F4796" s="404" t="s">
        <v>348</v>
      </c>
      <c r="G4796" s="404"/>
      <c r="H4796" s="295" t="s">
        <v>2433</v>
      </c>
      <c r="I4796" s="298">
        <v>1.8400000000000001E-3</v>
      </c>
      <c r="J4796" s="297" t="s">
        <v>3627</v>
      </c>
      <c r="K4796" s="280" t="s">
        <v>2144</v>
      </c>
      <c r="O4796" s="40"/>
      <c r="P4796" s="40"/>
      <c r="Q4796" s="40"/>
      <c r="R4796" s="40"/>
      <c r="S4796" s="40"/>
      <c r="T4796" s="40"/>
      <c r="U4796" s="40"/>
      <c r="V4796" s="40"/>
      <c r="W4796" s="40"/>
      <c r="X4796" s="40"/>
      <c r="Y4796" s="40"/>
    </row>
    <row r="4797" spans="1:25" ht="15" customHeight="1" x14ac:dyDescent="0.2">
      <c r="A4797" s="40"/>
      <c r="B4797" s="274" t="s">
        <v>347</v>
      </c>
      <c r="C4797" s="296" t="s">
        <v>3645</v>
      </c>
      <c r="D4797" s="274" t="s">
        <v>143</v>
      </c>
      <c r="E4797" s="274" t="s">
        <v>1161</v>
      </c>
      <c r="F4797" s="404" t="s">
        <v>348</v>
      </c>
      <c r="G4797" s="404"/>
      <c r="H4797" s="295" t="s">
        <v>165</v>
      </c>
      <c r="I4797" s="298">
        <v>6.3799999999999996E-2</v>
      </c>
      <c r="J4797" s="297" t="s">
        <v>2143</v>
      </c>
      <c r="K4797" s="280" t="s">
        <v>2130</v>
      </c>
      <c r="O4797" s="40"/>
      <c r="P4797" s="40"/>
      <c r="Q4797" s="40"/>
      <c r="R4797" s="40"/>
      <c r="S4797" s="40"/>
      <c r="T4797" s="40"/>
      <c r="U4797" s="40"/>
      <c r="V4797" s="40"/>
      <c r="W4797" s="40"/>
      <c r="X4797" s="40"/>
      <c r="Y4797" s="40"/>
    </row>
    <row r="4798" spans="1:25" ht="15" customHeight="1" x14ac:dyDescent="0.2">
      <c r="A4798" s="40"/>
      <c r="B4798" s="274" t="s">
        <v>347</v>
      </c>
      <c r="C4798" s="296" t="s">
        <v>3615</v>
      </c>
      <c r="D4798" s="274" t="s">
        <v>143</v>
      </c>
      <c r="E4798" s="274" t="s">
        <v>2418</v>
      </c>
      <c r="F4798" s="404" t="s">
        <v>586</v>
      </c>
      <c r="G4798" s="404"/>
      <c r="H4798" s="295" t="s">
        <v>578</v>
      </c>
      <c r="I4798" s="298">
        <v>0.4</v>
      </c>
      <c r="J4798" s="297" t="s">
        <v>2419</v>
      </c>
      <c r="K4798" s="280" t="s">
        <v>2193</v>
      </c>
      <c r="L4798" s="281"/>
      <c r="O4798" s="40"/>
      <c r="P4798" s="40"/>
      <c r="Q4798" s="40"/>
      <c r="R4798" s="40"/>
      <c r="S4798" s="40"/>
      <c r="T4798" s="40"/>
      <c r="U4798" s="40"/>
      <c r="V4798" s="40"/>
      <c r="W4798" s="40"/>
      <c r="X4798" s="40"/>
      <c r="Y4798" s="40"/>
    </row>
    <row r="4799" spans="1:25" ht="15" customHeight="1" x14ac:dyDescent="0.2">
      <c r="A4799" s="40"/>
      <c r="B4799" s="274" t="s">
        <v>347</v>
      </c>
      <c r="C4799" s="296" t="s">
        <v>3834</v>
      </c>
      <c r="D4799" s="274" t="s">
        <v>143</v>
      </c>
      <c r="E4799" s="274" t="s">
        <v>1182</v>
      </c>
      <c r="F4799" s="404" t="s">
        <v>348</v>
      </c>
      <c r="G4799" s="404"/>
      <c r="H4799" s="295" t="s">
        <v>165</v>
      </c>
      <c r="I4799" s="298">
        <v>1.6000000000000001E-4</v>
      </c>
      <c r="J4799" s="297" t="s">
        <v>2147</v>
      </c>
      <c r="K4799" s="280" t="s">
        <v>2117</v>
      </c>
      <c r="L4799" s="281"/>
      <c r="O4799" s="40"/>
      <c r="P4799" s="40"/>
      <c r="Q4799" s="40"/>
      <c r="R4799" s="40"/>
      <c r="S4799" s="40"/>
      <c r="T4799" s="40"/>
      <c r="U4799" s="40"/>
      <c r="V4799" s="40"/>
      <c r="W4799" s="40"/>
      <c r="X4799" s="40"/>
      <c r="Y4799" s="40"/>
    </row>
    <row r="4800" spans="1:25" ht="15" customHeight="1" x14ac:dyDescent="0.2">
      <c r="A4800" s="40"/>
      <c r="B4800" s="275"/>
      <c r="C4800" s="275"/>
      <c r="D4800" s="275"/>
      <c r="E4800" s="275"/>
      <c r="F4800" s="275" t="s">
        <v>331</v>
      </c>
      <c r="G4800" s="302">
        <v>13.1</v>
      </c>
      <c r="H4800" s="275" t="s">
        <v>332</v>
      </c>
      <c r="I4800" s="302">
        <v>0</v>
      </c>
      <c r="J4800" s="275" t="s">
        <v>333</v>
      </c>
      <c r="K4800" s="302">
        <v>13.1</v>
      </c>
      <c r="L4800" s="281"/>
      <c r="O4800" s="40"/>
      <c r="P4800" s="40"/>
      <c r="Q4800" s="40"/>
      <c r="R4800" s="40"/>
      <c r="S4800" s="40"/>
      <c r="T4800" s="40"/>
      <c r="U4800" s="40"/>
      <c r="V4800" s="40"/>
      <c r="W4800" s="40"/>
      <c r="X4800" s="40"/>
      <c r="Y4800" s="40"/>
    </row>
    <row r="4801" spans="1:25" ht="15" customHeight="1" thickBot="1" x14ac:dyDescent="0.25">
      <c r="A4801" s="40"/>
      <c r="B4801" s="275"/>
      <c r="C4801" s="275"/>
      <c r="D4801" s="275"/>
      <c r="E4801" s="275"/>
      <c r="F4801" s="275" t="s">
        <v>334</v>
      </c>
      <c r="G4801" s="302">
        <v>176.91</v>
      </c>
      <c r="H4801" s="275"/>
      <c r="I4801" s="409" t="s">
        <v>335</v>
      </c>
      <c r="J4801" s="409"/>
      <c r="K4801" s="302">
        <v>1486.42</v>
      </c>
      <c r="L4801" s="281"/>
      <c r="O4801" s="40"/>
      <c r="P4801" s="40"/>
      <c r="Q4801" s="40"/>
      <c r="R4801" s="40"/>
      <c r="S4801" s="40"/>
      <c r="T4801" s="40"/>
      <c r="U4801" s="40"/>
      <c r="V4801" s="40"/>
      <c r="W4801" s="40"/>
      <c r="X4801" s="40"/>
      <c r="Y4801" s="40"/>
    </row>
    <row r="4802" spans="1:25" ht="15" customHeight="1" thickTop="1" x14ac:dyDescent="0.2">
      <c r="A4802" s="40"/>
      <c r="B4802" s="289"/>
      <c r="C4802" s="289"/>
      <c r="D4802" s="289"/>
      <c r="E4802" s="289"/>
      <c r="F4802" s="289"/>
      <c r="G4802" s="289"/>
      <c r="H4802" s="289"/>
      <c r="I4802" s="289"/>
      <c r="J4802" s="289"/>
      <c r="K4802" s="289"/>
      <c r="L4802" s="289"/>
      <c r="O4802" s="40"/>
      <c r="P4802" s="40"/>
      <c r="Q4802" s="40"/>
      <c r="R4802" s="40"/>
      <c r="S4802" s="40"/>
      <c r="T4802" s="40"/>
      <c r="U4802" s="40"/>
      <c r="V4802" s="40"/>
      <c r="W4802" s="40"/>
      <c r="X4802" s="40"/>
      <c r="Y4802" s="40"/>
    </row>
    <row r="4803" spans="1:25" ht="15" customHeight="1" x14ac:dyDescent="0.2">
      <c r="A4803" s="40"/>
      <c r="B4803" s="276" t="s">
        <v>2393</v>
      </c>
      <c r="C4803" s="277" t="s">
        <v>28</v>
      </c>
      <c r="D4803" s="276" t="s">
        <v>29</v>
      </c>
      <c r="E4803" s="276" t="s">
        <v>30</v>
      </c>
      <c r="F4803" s="405" t="s">
        <v>318</v>
      </c>
      <c r="G4803" s="405"/>
      <c r="H4803" s="284" t="s">
        <v>31</v>
      </c>
      <c r="I4803" s="277" t="s">
        <v>32</v>
      </c>
      <c r="J4803" s="277" t="s">
        <v>33</v>
      </c>
      <c r="K4803" s="277" t="s">
        <v>35</v>
      </c>
      <c r="L4803" s="281"/>
      <c r="O4803" s="40"/>
      <c r="P4803" s="40"/>
      <c r="Q4803" s="40"/>
      <c r="R4803" s="40"/>
      <c r="S4803" s="40"/>
      <c r="T4803" s="40"/>
      <c r="U4803" s="40"/>
      <c r="V4803" s="40"/>
      <c r="W4803" s="40"/>
      <c r="X4803" s="40"/>
      <c r="Y4803" s="40"/>
    </row>
    <row r="4804" spans="1:25" ht="15" customHeight="1" x14ac:dyDescent="0.2">
      <c r="A4804" s="40"/>
      <c r="B4804" s="273" t="s">
        <v>319</v>
      </c>
      <c r="C4804" s="286" t="s">
        <v>1964</v>
      </c>
      <c r="D4804" s="273" t="s">
        <v>143</v>
      </c>
      <c r="E4804" s="273" t="s">
        <v>1965</v>
      </c>
      <c r="F4804" s="403" t="s">
        <v>914</v>
      </c>
      <c r="G4804" s="403"/>
      <c r="H4804" s="285" t="s">
        <v>165</v>
      </c>
      <c r="I4804" s="288">
        <v>1</v>
      </c>
      <c r="J4804" s="287">
        <v>867.01</v>
      </c>
      <c r="K4804" s="287">
        <v>867.01</v>
      </c>
      <c r="L4804" s="281"/>
      <c r="O4804" s="40"/>
      <c r="P4804" s="40"/>
      <c r="Q4804" s="40"/>
      <c r="R4804" s="40"/>
      <c r="S4804" s="40"/>
      <c r="T4804" s="40"/>
      <c r="U4804" s="40"/>
      <c r="V4804" s="40"/>
      <c r="W4804" s="40"/>
      <c r="X4804" s="40"/>
      <c r="Y4804" s="40"/>
    </row>
    <row r="4805" spans="1:25" ht="15" customHeight="1" x14ac:dyDescent="0.2">
      <c r="A4805" s="40"/>
      <c r="B4805" s="276" t="s">
        <v>27</v>
      </c>
      <c r="C4805" s="277" t="s">
        <v>28</v>
      </c>
      <c r="D4805" s="276" t="s">
        <v>29</v>
      </c>
      <c r="E4805" s="276" t="s">
        <v>30</v>
      </c>
      <c r="F4805" s="405" t="s">
        <v>318</v>
      </c>
      <c r="G4805" s="406"/>
      <c r="H4805" s="284" t="s">
        <v>31</v>
      </c>
      <c r="I4805" s="277" t="s">
        <v>32</v>
      </c>
      <c r="J4805" s="277" t="s">
        <v>33</v>
      </c>
      <c r="K4805" s="277" t="s">
        <v>35</v>
      </c>
      <c r="L4805" s="281"/>
      <c r="O4805" s="40"/>
      <c r="P4805" s="40"/>
      <c r="Q4805" s="40"/>
      <c r="R4805" s="40"/>
      <c r="S4805" s="40"/>
      <c r="T4805" s="40"/>
      <c r="U4805" s="40"/>
      <c r="V4805" s="40"/>
      <c r="W4805" s="40"/>
      <c r="X4805" s="40"/>
      <c r="Y4805" s="40"/>
    </row>
    <row r="4806" spans="1:25" ht="15" customHeight="1" x14ac:dyDescent="0.2">
      <c r="A4806" s="40"/>
      <c r="B4806" s="274" t="s">
        <v>347</v>
      </c>
      <c r="C4806" s="296" t="s">
        <v>3829</v>
      </c>
      <c r="D4806" s="274" t="s">
        <v>143</v>
      </c>
      <c r="E4806" s="274" t="s">
        <v>2552</v>
      </c>
      <c r="F4806" s="404" t="s">
        <v>586</v>
      </c>
      <c r="G4806" s="404"/>
      <c r="H4806" s="295" t="s">
        <v>578</v>
      </c>
      <c r="I4806" s="298">
        <v>0.3</v>
      </c>
      <c r="J4806" s="297" t="s">
        <v>3640</v>
      </c>
      <c r="K4806" s="280" t="s">
        <v>3743</v>
      </c>
      <c r="L4806" s="281"/>
      <c r="O4806" s="40"/>
      <c r="P4806" s="40"/>
      <c r="Q4806" s="40"/>
      <c r="R4806" s="40"/>
      <c r="S4806" s="40"/>
      <c r="T4806" s="40"/>
      <c r="U4806" s="40"/>
      <c r="V4806" s="40"/>
      <c r="W4806" s="40"/>
      <c r="X4806" s="40"/>
      <c r="Y4806" s="40"/>
    </row>
    <row r="4807" spans="1:25" ht="15" customHeight="1" x14ac:dyDescent="0.2">
      <c r="A4807" s="40"/>
      <c r="B4807" s="274" t="s">
        <v>347</v>
      </c>
      <c r="C4807" s="296" t="s">
        <v>4197</v>
      </c>
      <c r="D4807" s="274" t="s">
        <v>143</v>
      </c>
      <c r="E4807" s="274" t="s">
        <v>2032</v>
      </c>
      <c r="F4807" s="404" t="s">
        <v>348</v>
      </c>
      <c r="G4807" s="404"/>
      <c r="H4807" s="295" t="s">
        <v>165</v>
      </c>
      <c r="I4807" s="298">
        <v>1</v>
      </c>
      <c r="J4807" s="297" t="s">
        <v>2670</v>
      </c>
      <c r="K4807" s="280" t="s">
        <v>2670</v>
      </c>
      <c r="L4807" s="281"/>
      <c r="O4807" s="40"/>
      <c r="P4807" s="40"/>
      <c r="Q4807" s="40"/>
      <c r="R4807" s="40"/>
      <c r="S4807" s="40"/>
      <c r="T4807" s="40"/>
      <c r="U4807" s="40"/>
      <c r="V4807" s="40"/>
      <c r="W4807" s="40"/>
      <c r="X4807" s="40"/>
      <c r="Y4807" s="40"/>
    </row>
    <row r="4808" spans="1:25" ht="15" customHeight="1" x14ac:dyDescent="0.2">
      <c r="A4808" s="40"/>
      <c r="B4808" s="274" t="s">
        <v>347</v>
      </c>
      <c r="C4808" s="296" t="s">
        <v>3615</v>
      </c>
      <c r="D4808" s="274" t="s">
        <v>143</v>
      </c>
      <c r="E4808" s="274" t="s">
        <v>2418</v>
      </c>
      <c r="F4808" s="404" t="s">
        <v>586</v>
      </c>
      <c r="G4808" s="404"/>
      <c r="H4808" s="295" t="s">
        <v>578</v>
      </c>
      <c r="I4808" s="298">
        <v>0.3</v>
      </c>
      <c r="J4808" s="297" t="s">
        <v>2419</v>
      </c>
      <c r="K4808" s="280" t="s">
        <v>2672</v>
      </c>
      <c r="L4808" s="281"/>
      <c r="O4808" s="40"/>
      <c r="P4808" s="40"/>
      <c r="Q4808" s="40"/>
      <c r="R4808" s="40"/>
      <c r="S4808" s="40"/>
      <c r="T4808" s="40"/>
      <c r="U4808" s="40"/>
      <c r="V4808" s="40"/>
      <c r="W4808" s="40"/>
      <c r="X4808" s="40"/>
      <c r="Y4808" s="40"/>
    </row>
    <row r="4809" spans="1:25" ht="15" customHeight="1" x14ac:dyDescent="0.2">
      <c r="A4809" s="40"/>
      <c r="B4809" s="278" t="s">
        <v>319</v>
      </c>
      <c r="C4809" s="291" t="s">
        <v>663</v>
      </c>
      <c r="D4809" s="278" t="s">
        <v>143</v>
      </c>
      <c r="E4809" s="278" t="s">
        <v>664</v>
      </c>
      <c r="F4809" s="407" t="s">
        <v>577</v>
      </c>
      <c r="G4809" s="407"/>
      <c r="H4809" s="290" t="s">
        <v>578</v>
      </c>
      <c r="I4809" s="294">
        <v>0.3</v>
      </c>
      <c r="J4809" s="292" t="s">
        <v>3827</v>
      </c>
      <c r="K4809" s="293" t="s">
        <v>2168</v>
      </c>
      <c r="L4809" s="281"/>
      <c r="O4809" s="40"/>
      <c r="P4809" s="40"/>
      <c r="Q4809" s="40"/>
      <c r="R4809" s="40"/>
      <c r="S4809" s="40"/>
      <c r="T4809" s="40"/>
      <c r="U4809" s="40"/>
      <c r="V4809" s="40"/>
      <c r="W4809" s="40"/>
      <c r="X4809" s="40"/>
      <c r="Y4809" s="40"/>
    </row>
    <row r="4810" spans="1:25" ht="15" customHeight="1" x14ac:dyDescent="0.2">
      <c r="A4810" s="40"/>
      <c r="B4810" s="278" t="s">
        <v>319</v>
      </c>
      <c r="C4810" s="291" t="s">
        <v>575</v>
      </c>
      <c r="D4810" s="278" t="s">
        <v>143</v>
      </c>
      <c r="E4810" s="278" t="s">
        <v>576</v>
      </c>
      <c r="F4810" s="407" t="s">
        <v>577</v>
      </c>
      <c r="G4810" s="407"/>
      <c r="H4810" s="290" t="s">
        <v>578</v>
      </c>
      <c r="I4810" s="294">
        <v>0.3</v>
      </c>
      <c r="J4810" s="292" t="s">
        <v>3684</v>
      </c>
      <c r="K4810" s="293" t="s">
        <v>3910</v>
      </c>
      <c r="L4810" s="281"/>
      <c r="O4810" s="40"/>
      <c r="P4810" s="40"/>
      <c r="Q4810" s="40"/>
      <c r="R4810" s="40"/>
      <c r="S4810" s="40"/>
      <c r="T4810" s="40"/>
      <c r="U4810" s="40"/>
      <c r="V4810" s="40"/>
      <c r="W4810" s="40"/>
      <c r="X4810" s="40"/>
      <c r="Y4810" s="40"/>
    </row>
    <row r="4811" spans="1:25" ht="15" customHeight="1" x14ac:dyDescent="0.2">
      <c r="A4811" s="40"/>
      <c r="B4811" s="408" t="s">
        <v>2416</v>
      </c>
      <c r="C4811" s="406"/>
      <c r="D4811" s="406"/>
      <c r="E4811" s="406"/>
      <c r="F4811" s="406"/>
      <c r="G4811" s="406"/>
      <c r="H4811" s="406"/>
      <c r="I4811" s="406"/>
      <c r="J4811" s="406"/>
      <c r="K4811" s="406"/>
      <c r="L4811" s="281"/>
      <c r="O4811" s="40"/>
      <c r="P4811" s="40"/>
      <c r="Q4811" s="40"/>
      <c r="R4811" s="40"/>
      <c r="S4811" s="40"/>
      <c r="T4811" s="40"/>
      <c r="U4811" s="40"/>
      <c r="V4811" s="40"/>
      <c r="W4811" s="40"/>
      <c r="X4811" s="40"/>
      <c r="Y4811" s="40"/>
    </row>
    <row r="4812" spans="1:25" ht="15" customHeight="1" x14ac:dyDescent="0.2">
      <c r="A4812" s="40"/>
      <c r="B4812" s="276" t="s">
        <v>27</v>
      </c>
      <c r="C4812" s="277" t="s">
        <v>28</v>
      </c>
      <c r="D4812" s="276" t="s">
        <v>29</v>
      </c>
      <c r="E4812" s="276" t="s">
        <v>30</v>
      </c>
      <c r="F4812" s="405" t="s">
        <v>318</v>
      </c>
      <c r="G4812" s="406"/>
      <c r="H4812" s="284" t="s">
        <v>31</v>
      </c>
      <c r="I4812" s="277" t="s">
        <v>32</v>
      </c>
      <c r="J4812" s="277" t="s">
        <v>33</v>
      </c>
      <c r="K4812" s="277" t="s">
        <v>35</v>
      </c>
      <c r="L4812" s="281"/>
      <c r="O4812" s="40"/>
      <c r="P4812" s="40"/>
      <c r="Q4812" s="40"/>
      <c r="R4812" s="40"/>
      <c r="S4812" s="40"/>
      <c r="T4812" s="40"/>
      <c r="U4812" s="40"/>
      <c r="V4812" s="40"/>
      <c r="W4812" s="40"/>
      <c r="X4812" s="40"/>
      <c r="Y4812" s="40"/>
    </row>
    <row r="4813" spans="1:25" ht="15" customHeight="1" x14ac:dyDescent="0.2">
      <c r="A4813" s="40"/>
      <c r="B4813" s="274" t="s">
        <v>347</v>
      </c>
      <c r="C4813" s="296" t="s">
        <v>3626</v>
      </c>
      <c r="D4813" s="274" t="s">
        <v>143</v>
      </c>
      <c r="E4813" s="274" t="s">
        <v>2434</v>
      </c>
      <c r="F4813" s="404" t="s">
        <v>348</v>
      </c>
      <c r="G4813" s="404"/>
      <c r="H4813" s="295" t="s">
        <v>2433</v>
      </c>
      <c r="I4813" s="298">
        <v>1.3799999999999999E-3</v>
      </c>
      <c r="J4813" s="297" t="s">
        <v>3627</v>
      </c>
      <c r="K4813" s="280" t="s">
        <v>2135</v>
      </c>
      <c r="L4813" s="281"/>
      <c r="O4813" s="40"/>
      <c r="P4813" s="40"/>
      <c r="Q4813" s="40"/>
      <c r="R4813" s="40"/>
      <c r="S4813" s="40"/>
      <c r="T4813" s="40"/>
      <c r="U4813" s="40"/>
      <c r="V4813" s="40"/>
      <c r="W4813" s="40"/>
      <c r="X4813" s="40"/>
      <c r="Y4813" s="40"/>
    </row>
    <row r="4814" spans="1:25" ht="15" customHeight="1" x14ac:dyDescent="0.2">
      <c r="A4814" s="40"/>
      <c r="B4814" s="274" t="s">
        <v>347</v>
      </c>
      <c r="C4814" s="296" t="s">
        <v>3839</v>
      </c>
      <c r="D4814" s="274" t="s">
        <v>143</v>
      </c>
      <c r="E4814" s="274" t="s">
        <v>1179</v>
      </c>
      <c r="F4814" s="404" t="s">
        <v>348</v>
      </c>
      <c r="G4814" s="404"/>
      <c r="H4814" s="295" t="s">
        <v>165</v>
      </c>
      <c r="I4814" s="298">
        <v>2.1000000000000001E-4</v>
      </c>
      <c r="J4814" s="297" t="s">
        <v>3840</v>
      </c>
      <c r="K4814" s="280" t="s">
        <v>2117</v>
      </c>
      <c r="O4814" s="40"/>
      <c r="P4814" s="40"/>
      <c r="Q4814" s="40"/>
      <c r="R4814" s="40"/>
      <c r="S4814" s="40"/>
      <c r="T4814" s="40"/>
      <c r="U4814" s="40"/>
      <c r="V4814" s="40"/>
      <c r="W4814" s="40"/>
      <c r="X4814" s="40"/>
      <c r="Y4814" s="40"/>
    </row>
    <row r="4815" spans="1:25" ht="15" customHeight="1" x14ac:dyDescent="0.2">
      <c r="A4815" s="40"/>
      <c r="B4815" s="274" t="s">
        <v>347</v>
      </c>
      <c r="C4815" s="296" t="s">
        <v>3842</v>
      </c>
      <c r="D4815" s="274" t="s">
        <v>143</v>
      </c>
      <c r="E4815" s="274" t="s">
        <v>1178</v>
      </c>
      <c r="F4815" s="404" t="s">
        <v>348</v>
      </c>
      <c r="G4815" s="404"/>
      <c r="H4815" s="295" t="s">
        <v>165</v>
      </c>
      <c r="I4815" s="298">
        <v>3.3E-4</v>
      </c>
      <c r="J4815" s="297" t="s">
        <v>3843</v>
      </c>
      <c r="K4815" s="280" t="s">
        <v>2117</v>
      </c>
      <c r="O4815" s="40"/>
      <c r="P4815" s="40"/>
      <c r="Q4815" s="40"/>
      <c r="R4815" s="40"/>
      <c r="S4815" s="40"/>
      <c r="T4815" s="40"/>
      <c r="U4815" s="40"/>
      <c r="V4815" s="40"/>
      <c r="W4815" s="40"/>
      <c r="X4815" s="40"/>
      <c r="Y4815" s="40"/>
    </row>
    <row r="4816" spans="1:25" ht="15" customHeight="1" x14ac:dyDescent="0.2">
      <c r="A4816" s="40"/>
      <c r="B4816" s="274" t="s">
        <v>347</v>
      </c>
      <c r="C4816" s="296" t="s">
        <v>3594</v>
      </c>
      <c r="D4816" s="274" t="s">
        <v>143</v>
      </c>
      <c r="E4816" s="274" t="s">
        <v>1171</v>
      </c>
      <c r="F4816" s="404" t="s">
        <v>348</v>
      </c>
      <c r="G4816" s="404"/>
      <c r="H4816" s="295" t="s">
        <v>165</v>
      </c>
      <c r="I4816" s="298">
        <v>6.0000000000000002E-5</v>
      </c>
      <c r="J4816" s="297" t="s">
        <v>2139</v>
      </c>
      <c r="K4816" s="280" t="s">
        <v>2117</v>
      </c>
      <c r="O4816" s="40"/>
      <c r="P4816" s="40"/>
      <c r="Q4816" s="40"/>
      <c r="R4816" s="40"/>
      <c r="S4816" s="40"/>
      <c r="T4816" s="40"/>
      <c r="U4816" s="40"/>
      <c r="V4816" s="40"/>
      <c r="W4816" s="40"/>
      <c r="X4816" s="40"/>
      <c r="Y4816" s="40"/>
    </row>
    <row r="4817" spans="1:25" ht="15" customHeight="1" x14ac:dyDescent="0.2">
      <c r="A4817" s="40"/>
      <c r="B4817" s="274" t="s">
        <v>347</v>
      </c>
      <c r="C4817" s="296" t="s">
        <v>3583</v>
      </c>
      <c r="D4817" s="274" t="s">
        <v>143</v>
      </c>
      <c r="E4817" s="274" t="s">
        <v>1158</v>
      </c>
      <c r="F4817" s="404" t="s">
        <v>348</v>
      </c>
      <c r="G4817" s="404"/>
      <c r="H4817" s="295" t="s">
        <v>165</v>
      </c>
      <c r="I4817" s="298">
        <v>6.1080000000000002E-2</v>
      </c>
      <c r="J4817" s="297" t="s">
        <v>1850</v>
      </c>
      <c r="K4817" s="280" t="s">
        <v>2133</v>
      </c>
      <c r="O4817" s="40"/>
      <c r="P4817" s="40"/>
      <c r="Q4817" s="40"/>
      <c r="R4817" s="40"/>
      <c r="S4817" s="40"/>
      <c r="T4817" s="40"/>
      <c r="U4817" s="40"/>
      <c r="V4817" s="40"/>
      <c r="W4817" s="40"/>
      <c r="X4817" s="40"/>
      <c r="Y4817" s="40"/>
    </row>
    <row r="4818" spans="1:25" ht="15" customHeight="1" x14ac:dyDescent="0.2">
      <c r="A4818" s="40"/>
      <c r="B4818" s="274" t="s">
        <v>347</v>
      </c>
      <c r="C4818" s="296" t="s">
        <v>3587</v>
      </c>
      <c r="D4818" s="274" t="s">
        <v>143</v>
      </c>
      <c r="E4818" s="274" t="s">
        <v>2436</v>
      </c>
      <c r="F4818" s="404" t="s">
        <v>348</v>
      </c>
      <c r="G4818" s="404"/>
      <c r="H4818" s="295" t="s">
        <v>165</v>
      </c>
      <c r="I4818" s="298">
        <v>1.2E-4</v>
      </c>
      <c r="J4818" s="297" t="s">
        <v>3588</v>
      </c>
      <c r="K4818" s="280" t="s">
        <v>2117</v>
      </c>
      <c r="O4818" s="40"/>
      <c r="P4818" s="40"/>
      <c r="Q4818" s="40"/>
      <c r="R4818" s="40"/>
      <c r="S4818" s="40"/>
      <c r="T4818" s="40"/>
      <c r="U4818" s="40"/>
      <c r="V4818" s="40"/>
      <c r="W4818" s="40"/>
      <c r="X4818" s="40"/>
      <c r="Y4818" s="40"/>
    </row>
    <row r="4819" spans="1:25" ht="15" customHeight="1" x14ac:dyDescent="0.2">
      <c r="A4819" s="40"/>
      <c r="B4819" s="274" t="s">
        <v>347</v>
      </c>
      <c r="C4819" s="296" t="s">
        <v>3601</v>
      </c>
      <c r="D4819" s="274" t="s">
        <v>143</v>
      </c>
      <c r="E4819" s="274" t="s">
        <v>1165</v>
      </c>
      <c r="F4819" s="404" t="s">
        <v>348</v>
      </c>
      <c r="G4819" s="404"/>
      <c r="H4819" s="295" t="s">
        <v>165</v>
      </c>
      <c r="I4819" s="298">
        <v>2.7000000000000001E-3</v>
      </c>
      <c r="J4819" s="297" t="s">
        <v>3602</v>
      </c>
      <c r="K4819" s="280" t="s">
        <v>3736</v>
      </c>
      <c r="O4819" s="40"/>
      <c r="P4819" s="40"/>
      <c r="Q4819" s="40"/>
      <c r="R4819" s="40"/>
      <c r="S4819" s="40"/>
      <c r="T4819" s="40"/>
      <c r="U4819" s="40"/>
      <c r="V4819" s="40"/>
      <c r="W4819" s="40"/>
      <c r="X4819" s="40"/>
      <c r="Y4819" s="40"/>
    </row>
    <row r="4820" spans="1:25" ht="15" customHeight="1" x14ac:dyDescent="0.2">
      <c r="A4820" s="40"/>
      <c r="B4820" s="274" t="s">
        <v>347</v>
      </c>
      <c r="C4820" s="296" t="s">
        <v>3631</v>
      </c>
      <c r="D4820" s="274" t="s">
        <v>143</v>
      </c>
      <c r="E4820" s="274" t="s">
        <v>2435</v>
      </c>
      <c r="F4820" s="404" t="s">
        <v>348</v>
      </c>
      <c r="G4820" s="404"/>
      <c r="H4820" s="295" t="s">
        <v>165</v>
      </c>
      <c r="I4820" s="298">
        <v>6.0000000000000002E-5</v>
      </c>
      <c r="J4820" s="297" t="s">
        <v>2122</v>
      </c>
      <c r="K4820" s="280" t="s">
        <v>2117</v>
      </c>
      <c r="O4820" s="40"/>
      <c r="P4820" s="40"/>
      <c r="Q4820" s="40"/>
      <c r="R4820" s="40"/>
      <c r="S4820" s="40"/>
      <c r="T4820" s="40"/>
      <c r="U4820" s="40"/>
      <c r="V4820" s="40"/>
      <c r="W4820" s="40"/>
      <c r="X4820" s="40"/>
      <c r="Y4820" s="40"/>
    </row>
    <row r="4821" spans="1:25" ht="15" customHeight="1" x14ac:dyDescent="0.2">
      <c r="A4821" s="40"/>
      <c r="B4821" s="274" t="s">
        <v>347</v>
      </c>
      <c r="C4821" s="296" t="s">
        <v>3836</v>
      </c>
      <c r="D4821" s="274" t="s">
        <v>143</v>
      </c>
      <c r="E4821" s="274" t="s">
        <v>1176</v>
      </c>
      <c r="F4821" s="404" t="s">
        <v>348</v>
      </c>
      <c r="G4821" s="404"/>
      <c r="H4821" s="295" t="s">
        <v>165</v>
      </c>
      <c r="I4821" s="298">
        <v>3.0000000000000001E-5</v>
      </c>
      <c r="J4821" s="297" t="s">
        <v>3837</v>
      </c>
      <c r="K4821" s="280" t="s">
        <v>2117</v>
      </c>
      <c r="O4821" s="40"/>
      <c r="P4821" s="40"/>
      <c r="Q4821" s="40"/>
      <c r="R4821" s="40"/>
      <c r="S4821" s="40"/>
      <c r="T4821" s="40"/>
      <c r="U4821" s="40"/>
      <c r="V4821" s="40"/>
      <c r="W4821" s="40"/>
      <c r="X4821" s="40"/>
      <c r="Y4821" s="40"/>
    </row>
    <row r="4822" spans="1:25" ht="15" customHeight="1" x14ac:dyDescent="0.2">
      <c r="A4822" s="40"/>
      <c r="B4822" s="274" t="s">
        <v>347</v>
      </c>
      <c r="C4822" s="296" t="s">
        <v>4197</v>
      </c>
      <c r="D4822" s="274" t="s">
        <v>143</v>
      </c>
      <c r="E4822" s="274" t="s">
        <v>2032</v>
      </c>
      <c r="F4822" s="404" t="s">
        <v>348</v>
      </c>
      <c r="G4822" s="404"/>
      <c r="H4822" s="295" t="s">
        <v>165</v>
      </c>
      <c r="I4822" s="298">
        <v>1</v>
      </c>
      <c r="J4822" s="297" t="s">
        <v>2670</v>
      </c>
      <c r="K4822" s="280" t="s">
        <v>2670</v>
      </c>
      <c r="O4822" s="40"/>
      <c r="P4822" s="40"/>
      <c r="Q4822" s="40"/>
      <c r="R4822" s="40"/>
      <c r="S4822" s="40"/>
      <c r="T4822" s="40"/>
      <c r="U4822" s="40"/>
      <c r="V4822" s="40"/>
      <c r="W4822" s="40"/>
      <c r="X4822" s="40"/>
      <c r="Y4822" s="40"/>
    </row>
    <row r="4823" spans="1:25" ht="15" customHeight="1" x14ac:dyDescent="0.2">
      <c r="A4823" s="40"/>
      <c r="B4823" s="274" t="s">
        <v>347</v>
      </c>
      <c r="C4823" s="296" t="s">
        <v>3634</v>
      </c>
      <c r="D4823" s="274" t="s">
        <v>143</v>
      </c>
      <c r="E4823" s="274" t="s">
        <v>1168</v>
      </c>
      <c r="F4823" s="404" t="s">
        <v>348</v>
      </c>
      <c r="G4823" s="404"/>
      <c r="H4823" s="295" t="s">
        <v>165</v>
      </c>
      <c r="I4823" s="298">
        <v>2.7000000000000001E-3</v>
      </c>
      <c r="J4823" s="297" t="s">
        <v>2138</v>
      </c>
      <c r="K4823" s="280" t="s">
        <v>2135</v>
      </c>
      <c r="O4823" s="40"/>
      <c r="P4823" s="40"/>
      <c r="Q4823" s="40"/>
      <c r="R4823" s="40"/>
      <c r="S4823" s="40"/>
      <c r="T4823" s="40"/>
      <c r="U4823" s="40"/>
      <c r="V4823" s="40"/>
      <c r="W4823" s="40"/>
      <c r="X4823" s="40"/>
      <c r="Y4823" s="40"/>
    </row>
    <row r="4824" spans="1:25" ht="15" customHeight="1" x14ac:dyDescent="0.2">
      <c r="A4824" s="40"/>
      <c r="B4824" s="274" t="s">
        <v>347</v>
      </c>
      <c r="C4824" s="296" t="s">
        <v>3606</v>
      </c>
      <c r="D4824" s="274" t="s">
        <v>143</v>
      </c>
      <c r="E4824" s="274" t="s">
        <v>1166</v>
      </c>
      <c r="F4824" s="404" t="s">
        <v>809</v>
      </c>
      <c r="G4824" s="404"/>
      <c r="H4824" s="295" t="s">
        <v>1167</v>
      </c>
      <c r="I4824" s="298">
        <v>2.4000000000000001E-4</v>
      </c>
      <c r="J4824" s="297" t="s">
        <v>2136</v>
      </c>
      <c r="K4824" s="280" t="s">
        <v>2124</v>
      </c>
      <c r="O4824" s="40"/>
      <c r="P4824" s="40"/>
      <c r="Q4824" s="40"/>
      <c r="R4824" s="40"/>
      <c r="S4824" s="40"/>
      <c r="T4824" s="40"/>
      <c r="U4824" s="40"/>
      <c r="V4824" s="40"/>
      <c r="W4824" s="40"/>
      <c r="X4824" s="40"/>
      <c r="Y4824" s="40"/>
    </row>
    <row r="4825" spans="1:25" ht="15" customHeight="1" x14ac:dyDescent="0.2">
      <c r="A4825" s="40"/>
      <c r="B4825" s="274" t="s">
        <v>347</v>
      </c>
      <c r="C4825" s="296" t="s">
        <v>3616</v>
      </c>
      <c r="D4825" s="274" t="s">
        <v>143</v>
      </c>
      <c r="E4825" s="274" t="s">
        <v>1170</v>
      </c>
      <c r="F4825" s="404" t="s">
        <v>809</v>
      </c>
      <c r="G4825" s="404"/>
      <c r="H4825" s="295" t="s">
        <v>165</v>
      </c>
      <c r="I4825" s="298">
        <v>6.1080000000000002E-2</v>
      </c>
      <c r="J4825" s="297" t="s">
        <v>1858</v>
      </c>
      <c r="K4825" s="280" t="s">
        <v>2557</v>
      </c>
      <c r="O4825" s="40"/>
      <c r="P4825" s="40"/>
      <c r="Q4825" s="40"/>
      <c r="R4825" s="40"/>
      <c r="S4825" s="40"/>
      <c r="T4825" s="40"/>
      <c r="U4825" s="40"/>
      <c r="V4825" s="40"/>
      <c r="W4825" s="40"/>
      <c r="X4825" s="40"/>
      <c r="Y4825" s="40"/>
    </row>
    <row r="4826" spans="1:25" ht="15" customHeight="1" x14ac:dyDescent="0.2">
      <c r="A4826" s="40"/>
      <c r="B4826" s="274" t="s">
        <v>347</v>
      </c>
      <c r="C4826" s="296" t="s">
        <v>3833</v>
      </c>
      <c r="D4826" s="274" t="s">
        <v>143</v>
      </c>
      <c r="E4826" s="274" t="s">
        <v>1181</v>
      </c>
      <c r="F4826" s="404" t="s">
        <v>348</v>
      </c>
      <c r="G4826" s="404"/>
      <c r="H4826" s="295" t="s">
        <v>165</v>
      </c>
      <c r="I4826" s="298">
        <v>1.2E-4</v>
      </c>
      <c r="J4826" s="297" t="s">
        <v>2023</v>
      </c>
      <c r="K4826" s="280" t="s">
        <v>2117</v>
      </c>
      <c r="O4826" s="40"/>
      <c r="P4826" s="40"/>
      <c r="Q4826" s="40"/>
      <c r="R4826" s="40"/>
      <c r="S4826" s="40"/>
      <c r="T4826" s="40"/>
      <c r="U4826" s="40"/>
      <c r="V4826" s="40"/>
      <c r="W4826" s="40"/>
      <c r="X4826" s="40"/>
      <c r="Y4826" s="40"/>
    </row>
    <row r="4827" spans="1:25" ht="15" customHeight="1" x14ac:dyDescent="0.2">
      <c r="A4827" s="40"/>
      <c r="B4827" s="274" t="s">
        <v>347</v>
      </c>
      <c r="C4827" s="296" t="s">
        <v>3586</v>
      </c>
      <c r="D4827" s="274" t="s">
        <v>143</v>
      </c>
      <c r="E4827" s="274" t="s">
        <v>1162</v>
      </c>
      <c r="F4827" s="404" t="s">
        <v>348</v>
      </c>
      <c r="G4827" s="404"/>
      <c r="H4827" s="295" t="s">
        <v>165</v>
      </c>
      <c r="I4827" s="298">
        <v>9.0000000000000006E-5</v>
      </c>
      <c r="J4827" s="297" t="s">
        <v>2140</v>
      </c>
      <c r="K4827" s="280" t="s">
        <v>2117</v>
      </c>
      <c r="O4827" s="40"/>
      <c r="P4827" s="40"/>
      <c r="Q4827" s="40"/>
      <c r="R4827" s="40"/>
      <c r="S4827" s="40"/>
      <c r="T4827" s="40"/>
      <c r="U4827" s="40"/>
      <c r="V4827" s="40"/>
      <c r="W4827" s="40"/>
      <c r="X4827" s="40"/>
      <c r="Y4827" s="40"/>
    </row>
    <row r="4828" spans="1:25" ht="15" customHeight="1" thickBot="1" x14ac:dyDescent="0.25">
      <c r="A4828" s="40"/>
      <c r="B4828" s="274" t="s">
        <v>347</v>
      </c>
      <c r="C4828" s="296" t="s">
        <v>3838</v>
      </c>
      <c r="D4828" s="274" t="s">
        <v>143</v>
      </c>
      <c r="E4828" s="274" t="s">
        <v>1177</v>
      </c>
      <c r="F4828" s="404" t="s">
        <v>348</v>
      </c>
      <c r="G4828" s="404"/>
      <c r="H4828" s="295" t="s">
        <v>165</v>
      </c>
      <c r="I4828" s="298">
        <v>3.0000000000000001E-5</v>
      </c>
      <c r="J4828" s="297" t="s">
        <v>2142</v>
      </c>
      <c r="K4828" s="280" t="s">
        <v>2117</v>
      </c>
      <c r="O4828" s="40"/>
      <c r="P4828" s="40"/>
      <c r="Q4828" s="40"/>
      <c r="R4828" s="40"/>
      <c r="S4828" s="40"/>
      <c r="T4828" s="40"/>
      <c r="U4828" s="40"/>
      <c r="V4828" s="40"/>
      <c r="W4828" s="40"/>
      <c r="X4828" s="40"/>
      <c r="Y4828" s="40"/>
    </row>
    <row r="4829" spans="1:25" ht="15" customHeight="1" thickTop="1" x14ac:dyDescent="0.2">
      <c r="A4829" s="40"/>
      <c r="B4829" s="274" t="s">
        <v>347</v>
      </c>
      <c r="C4829" s="296" t="s">
        <v>3646</v>
      </c>
      <c r="D4829" s="274" t="s">
        <v>143</v>
      </c>
      <c r="E4829" s="274" t="s">
        <v>3647</v>
      </c>
      <c r="F4829" s="404" t="s">
        <v>348</v>
      </c>
      <c r="G4829" s="404"/>
      <c r="H4829" s="295" t="s">
        <v>1160</v>
      </c>
      <c r="I4829" s="298">
        <v>4.8000000000000001E-4</v>
      </c>
      <c r="J4829" s="297" t="s">
        <v>3648</v>
      </c>
      <c r="K4829" s="280" t="s">
        <v>2117</v>
      </c>
      <c r="L4829" s="184"/>
      <c r="O4829" s="40"/>
      <c r="P4829" s="40"/>
      <c r="Q4829" s="40"/>
      <c r="R4829" s="40"/>
      <c r="S4829" s="40"/>
      <c r="T4829" s="40"/>
      <c r="U4829" s="40"/>
      <c r="V4829" s="40"/>
      <c r="W4829" s="40"/>
      <c r="X4829" s="40"/>
      <c r="Y4829" s="40"/>
    </row>
    <row r="4830" spans="1:25" ht="15" customHeight="1" x14ac:dyDescent="0.2">
      <c r="A4830" s="40"/>
      <c r="B4830" s="274" t="s">
        <v>347</v>
      </c>
      <c r="C4830" s="296" t="s">
        <v>3645</v>
      </c>
      <c r="D4830" s="274" t="s">
        <v>143</v>
      </c>
      <c r="E4830" s="274" t="s">
        <v>1161</v>
      </c>
      <c r="F4830" s="404" t="s">
        <v>348</v>
      </c>
      <c r="G4830" s="404"/>
      <c r="H4830" s="295" t="s">
        <v>165</v>
      </c>
      <c r="I4830" s="298">
        <v>4.7849999999999997E-2</v>
      </c>
      <c r="J4830" s="297" t="s">
        <v>2143</v>
      </c>
      <c r="K4830" s="280" t="s">
        <v>2174</v>
      </c>
      <c r="L4830" s="281"/>
      <c r="O4830" s="40"/>
      <c r="P4830" s="40"/>
      <c r="Q4830" s="40"/>
      <c r="R4830" s="40"/>
      <c r="S4830" s="40"/>
      <c r="T4830" s="40"/>
      <c r="U4830" s="40"/>
      <c r="V4830" s="40"/>
      <c r="W4830" s="40"/>
      <c r="X4830" s="40"/>
      <c r="Y4830" s="40"/>
    </row>
    <row r="4831" spans="1:25" ht="15" customHeight="1" x14ac:dyDescent="0.2">
      <c r="A4831" s="40"/>
      <c r="B4831" s="274" t="s">
        <v>347</v>
      </c>
      <c r="C4831" s="296" t="s">
        <v>3834</v>
      </c>
      <c r="D4831" s="274" t="s">
        <v>143</v>
      </c>
      <c r="E4831" s="274" t="s">
        <v>1182</v>
      </c>
      <c r="F4831" s="404" t="s">
        <v>348</v>
      </c>
      <c r="G4831" s="404"/>
      <c r="H4831" s="295" t="s">
        <v>165</v>
      </c>
      <c r="I4831" s="298">
        <v>1.2E-4</v>
      </c>
      <c r="J4831" s="297" t="s">
        <v>2147</v>
      </c>
      <c r="K4831" s="280" t="s">
        <v>2117</v>
      </c>
      <c r="L4831" s="281"/>
      <c r="O4831" s="40"/>
      <c r="P4831" s="40"/>
      <c r="Q4831" s="40"/>
      <c r="R4831" s="40"/>
      <c r="S4831" s="40"/>
      <c r="T4831" s="40"/>
      <c r="U4831" s="40"/>
      <c r="V4831" s="40"/>
      <c r="W4831" s="40"/>
      <c r="X4831" s="40"/>
      <c r="Y4831" s="40"/>
    </row>
    <row r="4832" spans="1:25" ht="15" customHeight="1" x14ac:dyDescent="0.2">
      <c r="A4832" s="40"/>
      <c r="B4832" s="274" t="s">
        <v>347</v>
      </c>
      <c r="C4832" s="296" t="s">
        <v>3596</v>
      </c>
      <c r="D4832" s="274" t="s">
        <v>143</v>
      </c>
      <c r="E4832" s="274" t="s">
        <v>2437</v>
      </c>
      <c r="F4832" s="404" t="s">
        <v>348</v>
      </c>
      <c r="G4832" s="404"/>
      <c r="H4832" s="295" t="s">
        <v>165</v>
      </c>
      <c r="I4832" s="298">
        <v>3.6000000000000002E-4</v>
      </c>
      <c r="J4832" s="297" t="s">
        <v>3597</v>
      </c>
      <c r="K4832" s="280" t="s">
        <v>2117</v>
      </c>
      <c r="L4832" s="281"/>
      <c r="O4832" s="40"/>
      <c r="P4832" s="40"/>
      <c r="Q4832" s="40"/>
      <c r="R4832" s="40"/>
      <c r="S4832" s="40"/>
      <c r="T4832" s="40"/>
      <c r="U4832" s="40"/>
      <c r="V4832" s="40"/>
      <c r="W4832" s="40"/>
      <c r="X4832" s="40"/>
      <c r="Y4832" s="40"/>
    </row>
    <row r="4833" spans="1:25" ht="15" customHeight="1" x14ac:dyDescent="0.2">
      <c r="A4833" s="40"/>
      <c r="B4833" s="274" t="s">
        <v>347</v>
      </c>
      <c r="C4833" s="296" t="s">
        <v>3598</v>
      </c>
      <c r="D4833" s="274" t="s">
        <v>143</v>
      </c>
      <c r="E4833" s="274" t="s">
        <v>1159</v>
      </c>
      <c r="F4833" s="404" t="s">
        <v>348</v>
      </c>
      <c r="G4833" s="404"/>
      <c r="H4833" s="295" t="s">
        <v>165</v>
      </c>
      <c r="I4833" s="298">
        <v>8.9999999999999998E-4</v>
      </c>
      <c r="J4833" s="297" t="s">
        <v>3599</v>
      </c>
      <c r="K4833" s="280" t="s">
        <v>2184</v>
      </c>
      <c r="L4833" s="281"/>
      <c r="O4833" s="40"/>
      <c r="P4833" s="40"/>
      <c r="Q4833" s="40"/>
      <c r="R4833" s="40"/>
      <c r="S4833" s="40"/>
      <c r="T4833" s="40"/>
      <c r="U4833" s="40"/>
      <c r="V4833" s="40"/>
      <c r="W4833" s="40"/>
      <c r="X4833" s="40"/>
      <c r="Y4833" s="40"/>
    </row>
    <row r="4834" spans="1:25" ht="15" customHeight="1" x14ac:dyDescent="0.2">
      <c r="A4834" s="40"/>
      <c r="B4834" s="274" t="s">
        <v>347</v>
      </c>
      <c r="C4834" s="296" t="s">
        <v>3604</v>
      </c>
      <c r="D4834" s="274" t="s">
        <v>143</v>
      </c>
      <c r="E4834" s="274" t="s">
        <v>1164</v>
      </c>
      <c r="F4834" s="404" t="s">
        <v>809</v>
      </c>
      <c r="G4834" s="404"/>
      <c r="H4834" s="295" t="s">
        <v>165</v>
      </c>
      <c r="I4834" s="298">
        <v>2.7000000000000001E-3</v>
      </c>
      <c r="J4834" s="297" t="s">
        <v>2145</v>
      </c>
      <c r="K4834" s="280" t="s">
        <v>2125</v>
      </c>
      <c r="L4834" s="281"/>
      <c r="O4834" s="40"/>
      <c r="P4834" s="40"/>
      <c r="Q4834" s="40"/>
      <c r="R4834" s="40"/>
      <c r="S4834" s="40"/>
      <c r="T4834" s="40"/>
      <c r="U4834" s="40"/>
      <c r="V4834" s="40"/>
      <c r="W4834" s="40"/>
      <c r="X4834" s="40"/>
      <c r="Y4834" s="40"/>
    </row>
    <row r="4835" spans="1:25" ht="15" customHeight="1" x14ac:dyDescent="0.2">
      <c r="A4835" s="40"/>
      <c r="B4835" s="274" t="s">
        <v>347</v>
      </c>
      <c r="C4835" s="296" t="s">
        <v>3832</v>
      </c>
      <c r="D4835" s="274" t="s">
        <v>143</v>
      </c>
      <c r="E4835" s="274" t="s">
        <v>1180</v>
      </c>
      <c r="F4835" s="404" t="s">
        <v>348</v>
      </c>
      <c r="G4835" s="404"/>
      <c r="H4835" s="295" t="s">
        <v>165</v>
      </c>
      <c r="I4835" s="298">
        <v>1.8000000000000001E-4</v>
      </c>
      <c r="J4835" s="297" t="s">
        <v>1864</v>
      </c>
      <c r="K4835" s="280" t="s">
        <v>2135</v>
      </c>
      <c r="L4835" s="281"/>
      <c r="O4835" s="40"/>
      <c r="P4835" s="40"/>
      <c r="Q4835" s="40"/>
      <c r="R4835" s="40"/>
      <c r="S4835" s="40"/>
      <c r="T4835" s="40"/>
      <c r="U4835" s="40"/>
      <c r="V4835" s="40"/>
      <c r="W4835" s="40"/>
      <c r="X4835" s="40"/>
      <c r="Y4835" s="40"/>
    </row>
    <row r="4836" spans="1:25" ht="15" customHeight="1" x14ac:dyDescent="0.2">
      <c r="A4836" s="40"/>
      <c r="B4836" s="274" t="s">
        <v>347</v>
      </c>
      <c r="C4836" s="296" t="s">
        <v>3613</v>
      </c>
      <c r="D4836" s="274" t="s">
        <v>143</v>
      </c>
      <c r="E4836" s="274" t="s">
        <v>1163</v>
      </c>
      <c r="F4836" s="404" t="s">
        <v>348</v>
      </c>
      <c r="G4836" s="404"/>
      <c r="H4836" s="295" t="s">
        <v>165</v>
      </c>
      <c r="I4836" s="298">
        <v>3.0000000000000001E-5</v>
      </c>
      <c r="J4836" s="297" t="s">
        <v>3614</v>
      </c>
      <c r="K4836" s="280" t="s">
        <v>2117</v>
      </c>
      <c r="L4836" s="281"/>
      <c r="O4836" s="40"/>
      <c r="P4836" s="40"/>
      <c r="Q4836" s="40"/>
      <c r="R4836" s="40"/>
      <c r="S4836" s="40"/>
      <c r="T4836" s="40"/>
      <c r="U4836" s="40"/>
      <c r="V4836" s="40"/>
      <c r="W4836" s="40"/>
      <c r="X4836" s="40"/>
      <c r="Y4836" s="40"/>
    </row>
    <row r="4837" spans="1:25" ht="15" customHeight="1" x14ac:dyDescent="0.2">
      <c r="A4837" s="40"/>
      <c r="B4837" s="274" t="s">
        <v>347</v>
      </c>
      <c r="C4837" s="296" t="s">
        <v>3635</v>
      </c>
      <c r="D4837" s="274" t="s">
        <v>143</v>
      </c>
      <c r="E4837" s="274" t="s">
        <v>1169</v>
      </c>
      <c r="F4837" s="404" t="s">
        <v>348</v>
      </c>
      <c r="G4837" s="404"/>
      <c r="H4837" s="295" t="s">
        <v>165</v>
      </c>
      <c r="I4837" s="298">
        <v>1.08E-3</v>
      </c>
      <c r="J4837" s="297" t="s">
        <v>1868</v>
      </c>
      <c r="K4837" s="280" t="s">
        <v>2135</v>
      </c>
      <c r="L4837" s="281"/>
      <c r="O4837" s="40"/>
      <c r="P4837" s="40"/>
      <c r="Q4837" s="40"/>
      <c r="R4837" s="40"/>
      <c r="S4837" s="40"/>
      <c r="T4837" s="40"/>
      <c r="U4837" s="40"/>
      <c r="V4837" s="40"/>
      <c r="W4837" s="40"/>
      <c r="X4837" s="40"/>
      <c r="Y4837" s="40"/>
    </row>
    <row r="4838" spans="1:25" ht="15" customHeight="1" x14ac:dyDescent="0.2">
      <c r="A4838" s="40"/>
      <c r="B4838" s="274" t="s">
        <v>347</v>
      </c>
      <c r="C4838" s="296" t="s">
        <v>3636</v>
      </c>
      <c r="D4838" s="274" t="s">
        <v>143</v>
      </c>
      <c r="E4838" s="274" t="s">
        <v>2432</v>
      </c>
      <c r="F4838" s="404" t="s">
        <v>348</v>
      </c>
      <c r="G4838" s="404"/>
      <c r="H4838" s="295" t="s">
        <v>2433</v>
      </c>
      <c r="I4838" s="298">
        <v>4.8000000000000001E-4</v>
      </c>
      <c r="J4838" s="297" t="s">
        <v>3637</v>
      </c>
      <c r="K4838" s="280" t="s">
        <v>2125</v>
      </c>
      <c r="L4838" s="281"/>
      <c r="O4838" s="40"/>
      <c r="P4838" s="40"/>
      <c r="Q4838" s="40"/>
      <c r="R4838" s="40"/>
      <c r="S4838" s="40"/>
      <c r="T4838" s="40"/>
      <c r="U4838" s="40"/>
      <c r="V4838" s="40"/>
      <c r="W4838" s="40"/>
      <c r="X4838" s="40"/>
      <c r="Y4838" s="40"/>
    </row>
    <row r="4839" spans="1:25" ht="15" customHeight="1" x14ac:dyDescent="0.2">
      <c r="A4839" s="40"/>
      <c r="B4839" s="274" t="s">
        <v>347</v>
      </c>
      <c r="C4839" s="296" t="s">
        <v>3615</v>
      </c>
      <c r="D4839" s="274" t="s">
        <v>143</v>
      </c>
      <c r="E4839" s="274" t="s">
        <v>2418</v>
      </c>
      <c r="F4839" s="404" t="s">
        <v>586</v>
      </c>
      <c r="G4839" s="404"/>
      <c r="H4839" s="295" t="s">
        <v>578</v>
      </c>
      <c r="I4839" s="298">
        <v>0.3</v>
      </c>
      <c r="J4839" s="297" t="s">
        <v>2419</v>
      </c>
      <c r="K4839" s="280" t="s">
        <v>2672</v>
      </c>
      <c r="L4839" s="281"/>
      <c r="O4839" s="40"/>
      <c r="P4839" s="40"/>
      <c r="Q4839" s="40"/>
      <c r="R4839" s="40"/>
      <c r="S4839" s="40"/>
      <c r="T4839" s="40"/>
      <c r="U4839" s="40"/>
      <c r="V4839" s="40"/>
      <c r="W4839" s="40"/>
      <c r="X4839" s="40"/>
      <c r="Y4839" s="40"/>
    </row>
    <row r="4840" spans="1:25" ht="15" customHeight="1" x14ac:dyDescent="0.2">
      <c r="A4840" s="40"/>
      <c r="B4840" s="274" t="s">
        <v>347</v>
      </c>
      <c r="C4840" s="296" t="s">
        <v>3829</v>
      </c>
      <c r="D4840" s="274" t="s">
        <v>143</v>
      </c>
      <c r="E4840" s="274" t="s">
        <v>2552</v>
      </c>
      <c r="F4840" s="404" t="s">
        <v>586</v>
      </c>
      <c r="G4840" s="404"/>
      <c r="H4840" s="295" t="s">
        <v>578</v>
      </c>
      <c r="I4840" s="298">
        <v>0.3</v>
      </c>
      <c r="J4840" s="297" t="s">
        <v>3640</v>
      </c>
      <c r="K4840" s="280" t="s">
        <v>3743</v>
      </c>
      <c r="L4840" s="281"/>
      <c r="O4840" s="40"/>
      <c r="P4840" s="40"/>
      <c r="Q4840" s="40"/>
      <c r="R4840" s="40"/>
      <c r="S4840" s="40"/>
      <c r="T4840" s="40"/>
      <c r="U4840" s="40"/>
      <c r="V4840" s="40"/>
      <c r="W4840" s="40"/>
      <c r="X4840" s="40"/>
      <c r="Y4840" s="40"/>
    </row>
    <row r="4841" spans="1:25" ht="15" customHeight="1" x14ac:dyDescent="0.2">
      <c r="A4841" s="40"/>
      <c r="B4841" s="275"/>
      <c r="C4841" s="275"/>
      <c r="D4841" s="275"/>
      <c r="E4841" s="275"/>
      <c r="F4841" s="275" t="s">
        <v>331</v>
      </c>
      <c r="G4841" s="302">
        <v>9.82</v>
      </c>
      <c r="H4841" s="275" t="s">
        <v>332</v>
      </c>
      <c r="I4841" s="302">
        <v>0</v>
      </c>
      <c r="J4841" s="275" t="s">
        <v>333</v>
      </c>
      <c r="K4841" s="302">
        <v>9.82</v>
      </c>
      <c r="L4841" s="281"/>
      <c r="O4841" s="40"/>
      <c r="P4841" s="40"/>
      <c r="Q4841" s="40"/>
      <c r="R4841" s="40"/>
      <c r="S4841" s="40"/>
      <c r="T4841" s="40"/>
      <c r="U4841" s="40"/>
      <c r="V4841" s="40"/>
      <c r="W4841" s="40"/>
      <c r="X4841" s="40"/>
      <c r="Y4841" s="40"/>
    </row>
    <row r="4842" spans="1:25" ht="15" customHeight="1" thickBot="1" x14ac:dyDescent="0.25">
      <c r="A4842" s="40"/>
      <c r="B4842" s="275"/>
      <c r="C4842" s="275"/>
      <c r="D4842" s="275"/>
      <c r="E4842" s="275"/>
      <c r="F4842" s="275" t="s">
        <v>334</v>
      </c>
      <c r="G4842" s="302">
        <v>117.13</v>
      </c>
      <c r="H4842" s="275"/>
      <c r="I4842" s="409" t="s">
        <v>335</v>
      </c>
      <c r="J4842" s="409"/>
      <c r="K4842" s="302">
        <v>984.14</v>
      </c>
      <c r="L4842" s="281"/>
      <c r="O4842" s="40"/>
      <c r="P4842" s="40"/>
      <c r="Q4842" s="40"/>
      <c r="R4842" s="40"/>
      <c r="S4842" s="40"/>
      <c r="T4842" s="40"/>
      <c r="U4842" s="40"/>
      <c r="V4842" s="40"/>
      <c r="W4842" s="40"/>
      <c r="X4842" s="40"/>
      <c r="Y4842" s="40"/>
    </row>
    <row r="4843" spans="1:25" ht="15" customHeight="1" thickTop="1" x14ac:dyDescent="0.2">
      <c r="A4843" s="40"/>
      <c r="B4843" s="289"/>
      <c r="C4843" s="289"/>
      <c r="D4843" s="289"/>
      <c r="E4843" s="289"/>
      <c r="F4843" s="289"/>
      <c r="G4843" s="289"/>
      <c r="H4843" s="289"/>
      <c r="I4843" s="289"/>
      <c r="J4843" s="289"/>
      <c r="K4843" s="289"/>
      <c r="L4843" s="289"/>
      <c r="O4843" s="40"/>
      <c r="P4843" s="40"/>
      <c r="Q4843" s="40"/>
      <c r="R4843" s="40"/>
      <c r="S4843" s="40"/>
      <c r="T4843" s="40"/>
      <c r="U4843" s="40"/>
      <c r="V4843" s="40"/>
      <c r="W4843" s="40"/>
      <c r="X4843" s="40"/>
      <c r="Y4843" s="40"/>
    </row>
    <row r="4844" spans="1:25" ht="15" customHeight="1" x14ac:dyDescent="0.2">
      <c r="A4844" s="40"/>
      <c r="B4844" s="276" t="s">
        <v>2394</v>
      </c>
      <c r="C4844" s="277" t="s">
        <v>28</v>
      </c>
      <c r="D4844" s="276" t="s">
        <v>29</v>
      </c>
      <c r="E4844" s="276" t="s">
        <v>30</v>
      </c>
      <c r="F4844" s="405" t="s">
        <v>318</v>
      </c>
      <c r="G4844" s="405"/>
      <c r="H4844" s="284" t="s">
        <v>31</v>
      </c>
      <c r="I4844" s="277" t="s">
        <v>32</v>
      </c>
      <c r="J4844" s="277" t="s">
        <v>2407</v>
      </c>
      <c r="K4844" s="277" t="s">
        <v>33</v>
      </c>
      <c r="L4844" s="277" t="s">
        <v>35</v>
      </c>
      <c r="O4844" s="40"/>
      <c r="P4844" s="40"/>
      <c r="Q4844" s="40"/>
      <c r="R4844" s="40"/>
      <c r="S4844" s="40"/>
      <c r="T4844" s="40"/>
      <c r="U4844" s="40"/>
      <c r="V4844" s="40"/>
      <c r="W4844" s="40"/>
      <c r="X4844" s="40"/>
      <c r="Y4844" s="40"/>
    </row>
    <row r="4845" spans="1:25" ht="15" customHeight="1" x14ac:dyDescent="0.2">
      <c r="A4845" s="40"/>
      <c r="B4845" s="273" t="s">
        <v>319</v>
      </c>
      <c r="C4845" s="286" t="s">
        <v>1656</v>
      </c>
      <c r="D4845" s="273" t="s">
        <v>40</v>
      </c>
      <c r="E4845" s="273" t="s">
        <v>1657</v>
      </c>
      <c r="F4845" s="403" t="s">
        <v>343</v>
      </c>
      <c r="G4845" s="403"/>
      <c r="H4845" s="285" t="s">
        <v>55</v>
      </c>
      <c r="I4845" s="288">
        <v>1</v>
      </c>
      <c r="J4845" s="287"/>
      <c r="K4845" s="287">
        <v>19.670000000000002</v>
      </c>
      <c r="L4845" s="287">
        <v>19.670000000000002</v>
      </c>
      <c r="O4845" s="40"/>
      <c r="P4845" s="40"/>
      <c r="Q4845" s="40"/>
      <c r="R4845" s="40"/>
      <c r="S4845" s="40"/>
      <c r="T4845" s="40"/>
      <c r="U4845" s="40"/>
      <c r="V4845" s="40"/>
      <c r="W4845" s="40"/>
      <c r="X4845" s="40"/>
      <c r="Y4845" s="40"/>
    </row>
    <row r="4846" spans="1:25" ht="15" customHeight="1" x14ac:dyDescent="0.2">
      <c r="A4846" s="40"/>
      <c r="B4846" s="278" t="s">
        <v>321</v>
      </c>
      <c r="C4846" s="291" t="s">
        <v>371</v>
      </c>
      <c r="D4846" s="278" t="s">
        <v>40</v>
      </c>
      <c r="E4846" s="278" t="s">
        <v>372</v>
      </c>
      <c r="F4846" s="407" t="s">
        <v>324</v>
      </c>
      <c r="G4846" s="407"/>
      <c r="H4846" s="290" t="s">
        <v>325</v>
      </c>
      <c r="I4846" s="294">
        <v>0.27800000000000002</v>
      </c>
      <c r="J4846" s="294">
        <v>0</v>
      </c>
      <c r="K4846" s="292">
        <v>29.16</v>
      </c>
      <c r="L4846" s="292">
        <v>8.1</v>
      </c>
      <c r="O4846" s="40"/>
      <c r="P4846" s="40"/>
      <c r="Q4846" s="40"/>
      <c r="R4846" s="40"/>
      <c r="S4846" s="40"/>
      <c r="T4846" s="40"/>
      <c r="U4846" s="40"/>
      <c r="V4846" s="40"/>
      <c r="W4846" s="40"/>
      <c r="X4846" s="40"/>
      <c r="Y4846" s="40"/>
    </row>
    <row r="4847" spans="1:25" ht="15" customHeight="1" x14ac:dyDescent="0.2">
      <c r="A4847" s="40"/>
      <c r="B4847" s="278" t="s">
        <v>321</v>
      </c>
      <c r="C4847" s="291" t="s">
        <v>369</v>
      </c>
      <c r="D4847" s="278" t="s">
        <v>40</v>
      </c>
      <c r="E4847" s="278" t="s">
        <v>370</v>
      </c>
      <c r="F4847" s="407" t="s">
        <v>324</v>
      </c>
      <c r="G4847" s="407"/>
      <c r="H4847" s="290" t="s">
        <v>325</v>
      </c>
      <c r="I4847" s="294">
        <v>6.3200000000000006E-2</v>
      </c>
      <c r="J4847" s="294">
        <v>0</v>
      </c>
      <c r="K4847" s="292">
        <v>23.75</v>
      </c>
      <c r="L4847" s="292">
        <v>1.5</v>
      </c>
      <c r="O4847" s="40"/>
      <c r="P4847" s="40"/>
      <c r="Q4847" s="40"/>
      <c r="R4847" s="40"/>
      <c r="S4847" s="40"/>
      <c r="T4847" s="40"/>
      <c r="U4847" s="40"/>
      <c r="V4847" s="40"/>
      <c r="W4847" s="40"/>
      <c r="X4847" s="40"/>
      <c r="Y4847" s="40"/>
    </row>
    <row r="4848" spans="1:25" ht="15" customHeight="1" x14ac:dyDescent="0.2">
      <c r="A4848" s="40"/>
      <c r="B4848" s="274" t="s">
        <v>347</v>
      </c>
      <c r="C4848" s="296" t="s">
        <v>1815</v>
      </c>
      <c r="D4848" s="274" t="s">
        <v>40</v>
      </c>
      <c r="E4848" s="274" t="s">
        <v>1816</v>
      </c>
      <c r="F4848" s="404" t="s">
        <v>348</v>
      </c>
      <c r="G4848" s="404"/>
      <c r="H4848" s="295" t="s">
        <v>44</v>
      </c>
      <c r="I4848" s="298">
        <v>1.7857000000000001</v>
      </c>
      <c r="J4848" s="298">
        <v>0</v>
      </c>
      <c r="K4848" s="297">
        <v>4.97</v>
      </c>
      <c r="L4848" s="297">
        <v>8.8699999999999992</v>
      </c>
      <c r="O4848" s="40"/>
      <c r="P4848" s="40"/>
      <c r="Q4848" s="40"/>
      <c r="R4848" s="40"/>
      <c r="S4848" s="40"/>
      <c r="T4848" s="40"/>
      <c r="U4848" s="40"/>
      <c r="V4848" s="40"/>
      <c r="W4848" s="40"/>
      <c r="X4848" s="40"/>
      <c r="Y4848" s="40"/>
    </row>
    <row r="4849" spans="1:25" ht="15" customHeight="1" x14ac:dyDescent="0.2">
      <c r="A4849" s="40"/>
      <c r="B4849" s="274" t="s">
        <v>347</v>
      </c>
      <c r="C4849" s="296" t="s">
        <v>738</v>
      </c>
      <c r="D4849" s="274" t="s">
        <v>40</v>
      </c>
      <c r="E4849" s="274" t="s">
        <v>739</v>
      </c>
      <c r="F4849" s="404" t="s">
        <v>348</v>
      </c>
      <c r="G4849" s="404"/>
      <c r="H4849" s="295" t="s">
        <v>44</v>
      </c>
      <c r="I4849" s="298">
        <v>1.875</v>
      </c>
      <c r="J4849" s="298">
        <v>0</v>
      </c>
      <c r="K4849" s="297">
        <v>0.64</v>
      </c>
      <c r="L4849" s="297">
        <v>1.2</v>
      </c>
      <c r="O4849" s="40"/>
      <c r="P4849" s="40"/>
      <c r="Q4849" s="40"/>
      <c r="R4849" s="40"/>
      <c r="S4849" s="40"/>
      <c r="T4849" s="40"/>
      <c r="U4849" s="40"/>
      <c r="V4849" s="40"/>
      <c r="W4849" s="40"/>
      <c r="X4849" s="40"/>
      <c r="Y4849" s="40"/>
    </row>
    <row r="4850" spans="1:25" ht="15" customHeight="1" x14ac:dyDescent="0.2">
      <c r="A4850" s="40"/>
      <c r="B4850" s="275"/>
      <c r="C4850" s="275"/>
      <c r="D4850" s="275"/>
      <c r="E4850" s="275"/>
      <c r="F4850" s="275"/>
      <c r="G4850" s="275" t="s">
        <v>331</v>
      </c>
      <c r="H4850" s="302">
        <v>7.84</v>
      </c>
      <c r="I4850" s="275" t="s">
        <v>332</v>
      </c>
      <c r="J4850" s="302">
        <v>0</v>
      </c>
      <c r="K4850" s="275" t="s">
        <v>333</v>
      </c>
      <c r="L4850" s="302">
        <v>7.84</v>
      </c>
      <c r="O4850" s="40"/>
      <c r="P4850" s="40"/>
      <c r="Q4850" s="40"/>
      <c r="R4850" s="40"/>
      <c r="S4850" s="40"/>
      <c r="T4850" s="40"/>
      <c r="U4850" s="40"/>
      <c r="V4850" s="40"/>
      <c r="W4850" s="40"/>
      <c r="X4850" s="40"/>
      <c r="Y4850" s="40"/>
    </row>
    <row r="4851" spans="1:25" ht="15" customHeight="1" thickBot="1" x14ac:dyDescent="0.25">
      <c r="A4851" s="40"/>
      <c r="B4851" s="275"/>
      <c r="C4851" s="275"/>
      <c r="D4851" s="275"/>
      <c r="E4851" s="275"/>
      <c r="F4851" s="275"/>
      <c r="G4851" s="275" t="s">
        <v>334</v>
      </c>
      <c r="H4851" s="302">
        <v>4.09</v>
      </c>
      <c r="I4851" s="409"/>
      <c r="J4851" s="409" t="s">
        <v>335</v>
      </c>
      <c r="K4851" s="275"/>
      <c r="L4851" s="302">
        <v>23.76</v>
      </c>
      <c r="O4851" s="40"/>
      <c r="P4851" s="40"/>
      <c r="Q4851" s="40"/>
      <c r="R4851" s="40"/>
      <c r="S4851" s="40"/>
      <c r="T4851" s="40"/>
      <c r="U4851" s="40"/>
      <c r="V4851" s="40"/>
      <c r="W4851" s="40"/>
      <c r="X4851" s="40"/>
      <c r="Y4851" s="40"/>
    </row>
    <row r="4852" spans="1:25" ht="15" customHeight="1" thickTop="1" x14ac:dyDescent="0.2">
      <c r="A4852" s="40"/>
      <c r="B4852" s="289"/>
      <c r="C4852" s="289"/>
      <c r="D4852" s="289"/>
      <c r="E4852" s="289"/>
      <c r="F4852" s="289"/>
      <c r="G4852" s="289"/>
      <c r="H4852" s="289"/>
      <c r="I4852" s="289"/>
      <c r="J4852" s="289"/>
      <c r="K4852" s="289"/>
      <c r="L4852" s="289"/>
      <c r="O4852" s="40"/>
      <c r="P4852" s="40"/>
      <c r="Q4852" s="40"/>
      <c r="R4852" s="40"/>
      <c r="S4852" s="40"/>
      <c r="T4852" s="40"/>
      <c r="U4852" s="40"/>
      <c r="V4852" s="40"/>
      <c r="W4852" s="40"/>
      <c r="X4852" s="40"/>
      <c r="Y4852" s="40"/>
    </row>
    <row r="4853" spans="1:25" ht="15" customHeight="1" x14ac:dyDescent="0.2">
      <c r="A4853" s="40"/>
      <c r="B4853" s="276" t="s">
        <v>2937</v>
      </c>
      <c r="C4853" s="277" t="s">
        <v>28</v>
      </c>
      <c r="D4853" s="276" t="s">
        <v>29</v>
      </c>
      <c r="E4853" s="276" t="s">
        <v>30</v>
      </c>
      <c r="F4853" s="405" t="s">
        <v>318</v>
      </c>
      <c r="G4853" s="405"/>
      <c r="H4853" s="284" t="s">
        <v>31</v>
      </c>
      <c r="I4853" s="277" t="s">
        <v>32</v>
      </c>
      <c r="J4853" s="277" t="s">
        <v>2407</v>
      </c>
      <c r="K4853" s="277" t="s">
        <v>33</v>
      </c>
      <c r="L4853" s="277" t="s">
        <v>35</v>
      </c>
      <c r="O4853" s="40"/>
      <c r="P4853" s="40"/>
      <c r="Q4853" s="40"/>
      <c r="R4853" s="40"/>
      <c r="S4853" s="40"/>
      <c r="T4853" s="40"/>
      <c r="U4853" s="40"/>
      <c r="V4853" s="40"/>
      <c r="W4853" s="40"/>
      <c r="X4853" s="40"/>
      <c r="Y4853" s="40"/>
    </row>
    <row r="4854" spans="1:25" ht="15" customHeight="1" x14ac:dyDescent="0.2">
      <c r="A4854" s="40"/>
      <c r="B4854" s="273" t="s">
        <v>319</v>
      </c>
      <c r="C4854" s="286" t="s">
        <v>1659</v>
      </c>
      <c r="D4854" s="273" t="s">
        <v>40</v>
      </c>
      <c r="E4854" s="273" t="s">
        <v>2397</v>
      </c>
      <c r="F4854" s="403" t="s">
        <v>358</v>
      </c>
      <c r="G4854" s="403"/>
      <c r="H4854" s="285" t="s">
        <v>41</v>
      </c>
      <c r="I4854" s="288">
        <v>1</v>
      </c>
      <c r="J4854" s="287"/>
      <c r="K4854" s="287">
        <v>146.99</v>
      </c>
      <c r="L4854" s="287">
        <v>146.99</v>
      </c>
      <c r="O4854" s="40"/>
      <c r="P4854" s="40"/>
      <c r="Q4854" s="40"/>
      <c r="R4854" s="40"/>
      <c r="S4854" s="40"/>
      <c r="T4854" s="40"/>
      <c r="U4854" s="40"/>
      <c r="V4854" s="40"/>
      <c r="W4854" s="40"/>
      <c r="X4854" s="40"/>
      <c r="Y4854" s="40"/>
    </row>
    <row r="4855" spans="1:25" ht="15" customHeight="1" x14ac:dyDescent="0.2">
      <c r="A4855" s="40"/>
      <c r="B4855" s="278" t="s">
        <v>321</v>
      </c>
      <c r="C4855" s="291" t="s">
        <v>322</v>
      </c>
      <c r="D4855" s="278" t="s">
        <v>40</v>
      </c>
      <c r="E4855" s="278" t="s">
        <v>323</v>
      </c>
      <c r="F4855" s="407" t="s">
        <v>324</v>
      </c>
      <c r="G4855" s="407"/>
      <c r="H4855" s="290" t="s">
        <v>325</v>
      </c>
      <c r="I4855" s="294">
        <v>1.2789999999999999</v>
      </c>
      <c r="J4855" s="294">
        <v>0</v>
      </c>
      <c r="K4855" s="292">
        <v>23.08</v>
      </c>
      <c r="L4855" s="292">
        <v>29.51</v>
      </c>
      <c r="O4855" s="40"/>
      <c r="P4855" s="40"/>
      <c r="Q4855" s="40"/>
      <c r="R4855" s="40"/>
      <c r="S4855" s="40"/>
      <c r="T4855" s="40"/>
      <c r="U4855" s="40"/>
      <c r="V4855" s="40"/>
      <c r="W4855" s="40"/>
      <c r="X4855" s="40"/>
      <c r="Y4855" s="40"/>
    </row>
    <row r="4856" spans="1:25" ht="15" customHeight="1" x14ac:dyDescent="0.2">
      <c r="A4856" s="40"/>
      <c r="B4856" s="278" t="s">
        <v>321</v>
      </c>
      <c r="C4856" s="291" t="s">
        <v>468</v>
      </c>
      <c r="D4856" s="278" t="s">
        <v>40</v>
      </c>
      <c r="E4856" s="278" t="s">
        <v>469</v>
      </c>
      <c r="F4856" s="407" t="s">
        <v>324</v>
      </c>
      <c r="G4856" s="407"/>
      <c r="H4856" s="290" t="s">
        <v>325</v>
      </c>
      <c r="I4856" s="294">
        <v>0.63900000000000001</v>
      </c>
      <c r="J4856" s="294">
        <v>0</v>
      </c>
      <c r="K4856" s="292">
        <v>27.93</v>
      </c>
      <c r="L4856" s="292">
        <v>17.84</v>
      </c>
      <c r="O4856" s="40"/>
      <c r="P4856" s="40"/>
      <c r="Q4856" s="40"/>
      <c r="R4856" s="40"/>
      <c r="S4856" s="40"/>
      <c r="T4856" s="40"/>
      <c r="U4856" s="40"/>
      <c r="V4856" s="40"/>
      <c r="W4856" s="40"/>
      <c r="X4856" s="40"/>
      <c r="Y4856" s="40"/>
    </row>
    <row r="4857" spans="1:25" ht="15" customHeight="1" x14ac:dyDescent="0.2">
      <c r="A4857" s="40"/>
      <c r="B4857" s="274" t="s">
        <v>347</v>
      </c>
      <c r="C4857" s="296" t="s">
        <v>1819</v>
      </c>
      <c r="D4857" s="274" t="s">
        <v>40</v>
      </c>
      <c r="E4857" s="274" t="s">
        <v>2673</v>
      </c>
      <c r="F4857" s="404" t="s">
        <v>348</v>
      </c>
      <c r="G4857" s="404"/>
      <c r="H4857" s="295" t="s">
        <v>44</v>
      </c>
      <c r="I4857" s="298">
        <v>6.4375</v>
      </c>
      <c r="J4857" s="298">
        <v>0</v>
      </c>
      <c r="K4857" s="297">
        <v>13.31</v>
      </c>
      <c r="L4857" s="297">
        <v>85.68</v>
      </c>
      <c r="O4857" s="40"/>
      <c r="P4857" s="40"/>
      <c r="Q4857" s="40"/>
      <c r="R4857" s="40"/>
      <c r="S4857" s="40"/>
      <c r="T4857" s="40"/>
      <c r="U4857" s="40"/>
      <c r="V4857" s="40"/>
      <c r="W4857" s="40"/>
      <c r="X4857" s="40"/>
      <c r="Y4857" s="40"/>
    </row>
    <row r="4858" spans="1:25" ht="15" customHeight="1" x14ac:dyDescent="0.2">
      <c r="A4858" s="40"/>
      <c r="B4858" s="274" t="s">
        <v>347</v>
      </c>
      <c r="C4858" s="296" t="s">
        <v>1817</v>
      </c>
      <c r="D4858" s="274" t="s">
        <v>40</v>
      </c>
      <c r="E4858" s="274" t="s">
        <v>1818</v>
      </c>
      <c r="F4858" s="404" t="s">
        <v>348</v>
      </c>
      <c r="G4858" s="404"/>
      <c r="H4858" s="295" t="s">
        <v>65</v>
      </c>
      <c r="I4858" s="298">
        <v>8.6199999999999992</v>
      </c>
      <c r="J4858" s="298">
        <v>0</v>
      </c>
      <c r="K4858" s="297">
        <v>1.49</v>
      </c>
      <c r="L4858" s="297">
        <v>12.84</v>
      </c>
      <c r="O4858" s="40"/>
      <c r="P4858" s="40"/>
      <c r="Q4858" s="40"/>
      <c r="R4858" s="40"/>
      <c r="S4858" s="40"/>
      <c r="T4858" s="40"/>
      <c r="U4858" s="40"/>
      <c r="V4858" s="40"/>
      <c r="W4858" s="40"/>
      <c r="X4858" s="40"/>
      <c r="Y4858" s="40"/>
    </row>
    <row r="4859" spans="1:25" ht="15" customHeight="1" x14ac:dyDescent="0.2">
      <c r="A4859" s="40"/>
      <c r="B4859" s="274" t="s">
        <v>347</v>
      </c>
      <c r="C4859" s="296" t="s">
        <v>807</v>
      </c>
      <c r="D4859" s="274" t="s">
        <v>40</v>
      </c>
      <c r="E4859" s="274" t="s">
        <v>808</v>
      </c>
      <c r="F4859" s="404" t="s">
        <v>348</v>
      </c>
      <c r="G4859" s="404"/>
      <c r="H4859" s="295" t="s">
        <v>65</v>
      </c>
      <c r="I4859" s="298">
        <v>0.24</v>
      </c>
      <c r="J4859" s="298">
        <v>0</v>
      </c>
      <c r="K4859" s="297">
        <v>4.6900000000000004</v>
      </c>
      <c r="L4859" s="297">
        <v>1.1200000000000001</v>
      </c>
      <c r="O4859" s="40"/>
      <c r="P4859" s="40"/>
      <c r="Q4859" s="40"/>
      <c r="R4859" s="40"/>
      <c r="S4859" s="40"/>
      <c r="T4859" s="40"/>
      <c r="U4859" s="40"/>
      <c r="V4859" s="40"/>
      <c r="W4859" s="40"/>
      <c r="X4859" s="40"/>
      <c r="Y4859" s="40"/>
    </row>
    <row r="4860" spans="1:25" ht="15" customHeight="1" x14ac:dyDescent="0.2">
      <c r="A4860" s="40"/>
      <c r="B4860" s="275"/>
      <c r="C4860" s="275"/>
      <c r="D4860" s="275"/>
      <c r="E4860" s="275"/>
      <c r="F4860" s="275"/>
      <c r="G4860" s="275" t="s">
        <v>331</v>
      </c>
      <c r="H4860" s="302">
        <v>36.29</v>
      </c>
      <c r="I4860" s="275" t="s">
        <v>332</v>
      </c>
      <c r="J4860" s="302">
        <v>0</v>
      </c>
      <c r="K4860" s="275" t="s">
        <v>333</v>
      </c>
      <c r="L4860" s="302">
        <v>36.29</v>
      </c>
      <c r="O4860" s="40"/>
      <c r="P4860" s="40"/>
      <c r="Q4860" s="40"/>
      <c r="R4860" s="40"/>
      <c r="S4860" s="40"/>
      <c r="T4860" s="40"/>
      <c r="U4860" s="40"/>
      <c r="V4860" s="40"/>
      <c r="W4860" s="40"/>
      <c r="X4860" s="40"/>
      <c r="Y4860" s="40"/>
    </row>
    <row r="4861" spans="1:25" ht="15" customHeight="1" thickBot="1" x14ac:dyDescent="0.25">
      <c r="A4861" s="40"/>
      <c r="B4861" s="275"/>
      <c r="C4861" s="275"/>
      <c r="D4861" s="275"/>
      <c r="E4861" s="275"/>
      <c r="F4861" s="275"/>
      <c r="G4861" s="275" t="s">
        <v>334</v>
      </c>
      <c r="H4861" s="302">
        <v>30.58</v>
      </c>
      <c r="I4861" s="409"/>
      <c r="J4861" s="409" t="s">
        <v>335</v>
      </c>
      <c r="K4861" s="275"/>
      <c r="L4861" s="302">
        <v>177.57</v>
      </c>
      <c r="O4861" s="40"/>
      <c r="P4861" s="40"/>
      <c r="Q4861" s="40"/>
      <c r="R4861" s="40"/>
      <c r="S4861" s="40"/>
      <c r="T4861" s="40"/>
      <c r="U4861" s="40"/>
      <c r="V4861" s="40"/>
      <c r="W4861" s="40"/>
      <c r="X4861" s="40"/>
      <c r="Y4861" s="40"/>
    </row>
    <row r="4862" spans="1:25" ht="15" customHeight="1" thickTop="1" x14ac:dyDescent="0.2">
      <c r="A4862" s="40"/>
      <c r="B4862" s="289"/>
      <c r="C4862" s="289"/>
      <c r="D4862" s="289"/>
      <c r="E4862" s="289"/>
      <c r="F4862" s="289"/>
      <c r="G4862" s="289"/>
      <c r="H4862" s="289"/>
      <c r="I4862" s="289"/>
      <c r="J4862" s="289"/>
      <c r="K4862" s="289"/>
      <c r="L4862" s="289"/>
      <c r="O4862" s="40"/>
      <c r="P4862" s="40"/>
      <c r="Q4862" s="40"/>
      <c r="R4862" s="40"/>
      <c r="S4862" s="40"/>
      <c r="T4862" s="40"/>
      <c r="U4862" s="40"/>
      <c r="V4862" s="40"/>
      <c r="W4862" s="40"/>
      <c r="X4862" s="40"/>
      <c r="Y4862" s="40"/>
    </row>
    <row r="4863" spans="1:25" ht="15" customHeight="1" x14ac:dyDescent="0.2">
      <c r="A4863" s="40"/>
      <c r="B4863" s="276" t="s">
        <v>3378</v>
      </c>
      <c r="C4863" s="277" t="s">
        <v>28</v>
      </c>
      <c r="D4863" s="276" t="s">
        <v>29</v>
      </c>
      <c r="E4863" s="276" t="s">
        <v>30</v>
      </c>
      <c r="F4863" s="405" t="s">
        <v>318</v>
      </c>
      <c r="G4863" s="405"/>
      <c r="H4863" s="284" t="s">
        <v>31</v>
      </c>
      <c r="I4863" s="277" t="s">
        <v>32</v>
      </c>
      <c r="J4863" s="277" t="s">
        <v>2407</v>
      </c>
      <c r="K4863" s="277" t="s">
        <v>33</v>
      </c>
      <c r="L4863" s="277" t="s">
        <v>35</v>
      </c>
      <c r="O4863" s="40"/>
      <c r="P4863" s="40"/>
      <c r="Q4863" s="40"/>
      <c r="R4863" s="40"/>
      <c r="S4863" s="40"/>
      <c r="T4863" s="40"/>
      <c r="U4863" s="40"/>
      <c r="V4863" s="40"/>
      <c r="W4863" s="40"/>
      <c r="X4863" s="40"/>
      <c r="Y4863" s="40"/>
    </row>
    <row r="4864" spans="1:25" ht="15" customHeight="1" x14ac:dyDescent="0.2">
      <c r="A4864" s="40"/>
      <c r="B4864" s="273" t="s">
        <v>319</v>
      </c>
      <c r="C4864" s="286" t="s">
        <v>3379</v>
      </c>
      <c r="D4864" s="273" t="s">
        <v>40</v>
      </c>
      <c r="E4864" s="273" t="s">
        <v>3380</v>
      </c>
      <c r="F4864" s="403" t="s">
        <v>814</v>
      </c>
      <c r="G4864" s="403"/>
      <c r="H4864" s="285" t="s">
        <v>55</v>
      </c>
      <c r="I4864" s="288">
        <v>1</v>
      </c>
      <c r="J4864" s="287"/>
      <c r="K4864" s="287">
        <v>48.41</v>
      </c>
      <c r="L4864" s="287">
        <v>48.41</v>
      </c>
      <c r="O4864" s="40"/>
      <c r="P4864" s="40"/>
      <c r="Q4864" s="40"/>
      <c r="R4864" s="40"/>
      <c r="S4864" s="40"/>
      <c r="T4864" s="40"/>
      <c r="U4864" s="40"/>
      <c r="V4864" s="40"/>
      <c r="W4864" s="40"/>
      <c r="X4864" s="40"/>
      <c r="Y4864" s="40"/>
    </row>
    <row r="4865" spans="1:25" ht="15" customHeight="1" x14ac:dyDescent="0.2">
      <c r="A4865" s="40"/>
      <c r="B4865" s="278" t="s">
        <v>321</v>
      </c>
      <c r="C4865" s="291" t="s">
        <v>468</v>
      </c>
      <c r="D4865" s="278" t="s">
        <v>40</v>
      </c>
      <c r="E4865" s="278" t="s">
        <v>469</v>
      </c>
      <c r="F4865" s="407" t="s">
        <v>324</v>
      </c>
      <c r="G4865" s="407"/>
      <c r="H4865" s="290" t="s">
        <v>325</v>
      </c>
      <c r="I4865" s="294">
        <v>0.27150000000000002</v>
      </c>
      <c r="J4865" s="294">
        <v>0</v>
      </c>
      <c r="K4865" s="292">
        <v>27.93</v>
      </c>
      <c r="L4865" s="292">
        <v>7.58</v>
      </c>
      <c r="O4865" s="40"/>
      <c r="P4865" s="40"/>
      <c r="Q4865" s="40"/>
      <c r="R4865" s="40"/>
      <c r="S4865" s="40"/>
      <c r="T4865" s="40"/>
      <c r="U4865" s="40"/>
      <c r="V4865" s="40"/>
      <c r="W4865" s="40"/>
      <c r="X4865" s="40"/>
      <c r="Y4865" s="40"/>
    </row>
    <row r="4866" spans="1:25" ht="15" customHeight="1" x14ac:dyDescent="0.2">
      <c r="A4866" s="40"/>
      <c r="B4866" s="278" t="s">
        <v>321</v>
      </c>
      <c r="C4866" s="291" t="s">
        <v>743</v>
      </c>
      <c r="D4866" s="278" t="s">
        <v>40</v>
      </c>
      <c r="E4866" s="278" t="s">
        <v>744</v>
      </c>
      <c r="F4866" s="407" t="s">
        <v>324</v>
      </c>
      <c r="G4866" s="407"/>
      <c r="H4866" s="290" t="s">
        <v>59</v>
      </c>
      <c r="I4866" s="294">
        <v>1.1999999999999999E-3</v>
      </c>
      <c r="J4866" s="294">
        <v>0</v>
      </c>
      <c r="K4866" s="292">
        <v>712.09</v>
      </c>
      <c r="L4866" s="292">
        <v>0.85</v>
      </c>
      <c r="O4866" s="40"/>
      <c r="P4866" s="40"/>
      <c r="Q4866" s="40"/>
      <c r="R4866" s="40"/>
      <c r="S4866" s="40"/>
      <c r="T4866" s="40"/>
      <c r="U4866" s="40"/>
      <c r="V4866" s="40"/>
      <c r="W4866" s="40"/>
      <c r="X4866" s="40"/>
      <c r="Y4866" s="40"/>
    </row>
    <row r="4867" spans="1:25" ht="15" customHeight="1" x14ac:dyDescent="0.2">
      <c r="A4867" s="40"/>
      <c r="B4867" s="278" t="s">
        <v>321</v>
      </c>
      <c r="C4867" s="291" t="s">
        <v>322</v>
      </c>
      <c r="D4867" s="278" t="s">
        <v>40</v>
      </c>
      <c r="E4867" s="278" t="s">
        <v>323</v>
      </c>
      <c r="F4867" s="407" t="s">
        <v>324</v>
      </c>
      <c r="G4867" s="407"/>
      <c r="H4867" s="290" t="s">
        <v>325</v>
      </c>
      <c r="I4867" s="294">
        <v>0.27150000000000002</v>
      </c>
      <c r="J4867" s="294">
        <v>0</v>
      </c>
      <c r="K4867" s="292">
        <v>23.08</v>
      </c>
      <c r="L4867" s="292">
        <v>6.26</v>
      </c>
      <c r="O4867" s="40"/>
      <c r="P4867" s="40"/>
      <c r="Q4867" s="40"/>
      <c r="R4867" s="40"/>
      <c r="S4867" s="40"/>
      <c r="T4867" s="40"/>
      <c r="U4867" s="40"/>
      <c r="V4867" s="40"/>
      <c r="W4867" s="40"/>
      <c r="X4867" s="40"/>
      <c r="Y4867" s="40"/>
    </row>
    <row r="4868" spans="1:25" ht="15" customHeight="1" x14ac:dyDescent="0.2">
      <c r="A4868" s="40"/>
      <c r="B4868" s="274" t="s">
        <v>347</v>
      </c>
      <c r="C4868" s="296" t="s">
        <v>815</v>
      </c>
      <c r="D4868" s="274" t="s">
        <v>40</v>
      </c>
      <c r="E4868" s="274" t="s">
        <v>816</v>
      </c>
      <c r="F4868" s="404" t="s">
        <v>348</v>
      </c>
      <c r="G4868" s="404"/>
      <c r="H4868" s="295" t="s">
        <v>59</v>
      </c>
      <c r="I4868" s="298">
        <v>6.6E-3</v>
      </c>
      <c r="J4868" s="298">
        <v>0</v>
      </c>
      <c r="K4868" s="297">
        <v>97</v>
      </c>
      <c r="L4868" s="297">
        <v>0.64</v>
      </c>
      <c r="O4868" s="40"/>
      <c r="P4868" s="40"/>
      <c r="Q4868" s="40"/>
      <c r="R4868" s="40"/>
      <c r="S4868" s="40"/>
      <c r="T4868" s="40"/>
      <c r="U4868" s="40"/>
      <c r="V4868" s="40"/>
      <c r="W4868" s="40"/>
      <c r="X4868" s="40"/>
      <c r="Y4868" s="40"/>
    </row>
    <row r="4869" spans="1:25" ht="15" customHeight="1" x14ac:dyDescent="0.2">
      <c r="A4869" s="40"/>
      <c r="B4869" s="274" t="s">
        <v>347</v>
      </c>
      <c r="C4869" s="296" t="s">
        <v>3540</v>
      </c>
      <c r="D4869" s="274" t="s">
        <v>40</v>
      </c>
      <c r="E4869" s="274" t="s">
        <v>3541</v>
      </c>
      <c r="F4869" s="404" t="s">
        <v>348</v>
      </c>
      <c r="G4869" s="404"/>
      <c r="H4869" s="295" t="s">
        <v>44</v>
      </c>
      <c r="I4869" s="298">
        <v>1.0049999999999999</v>
      </c>
      <c r="J4869" s="298">
        <v>0</v>
      </c>
      <c r="K4869" s="297">
        <v>32.92</v>
      </c>
      <c r="L4869" s="297">
        <v>33.08</v>
      </c>
      <c r="O4869" s="40"/>
      <c r="P4869" s="40"/>
      <c r="Q4869" s="40"/>
      <c r="R4869" s="40"/>
      <c r="S4869" s="40"/>
      <c r="T4869" s="40"/>
      <c r="U4869" s="40"/>
      <c r="V4869" s="40"/>
      <c r="W4869" s="40"/>
      <c r="X4869" s="40"/>
      <c r="Y4869" s="40"/>
    </row>
    <row r="4870" spans="1:25" ht="15" customHeight="1" x14ac:dyDescent="0.2">
      <c r="A4870" s="40"/>
      <c r="B4870" s="275"/>
      <c r="C4870" s="275"/>
      <c r="D4870" s="275"/>
      <c r="E4870" s="275"/>
      <c r="F4870" s="275"/>
      <c r="G4870" s="275" t="s">
        <v>331</v>
      </c>
      <c r="H4870" s="302">
        <v>10.87</v>
      </c>
      <c r="I4870" s="275" t="s">
        <v>332</v>
      </c>
      <c r="J4870" s="302">
        <v>0</v>
      </c>
      <c r="K4870" s="275" t="s">
        <v>333</v>
      </c>
      <c r="L4870" s="302">
        <v>10.87</v>
      </c>
      <c r="O4870" s="40"/>
      <c r="P4870" s="40"/>
      <c r="Q4870" s="40"/>
      <c r="R4870" s="40"/>
      <c r="S4870" s="40"/>
      <c r="T4870" s="40"/>
      <c r="U4870" s="40"/>
      <c r="V4870" s="40"/>
      <c r="W4870" s="40"/>
      <c r="X4870" s="40"/>
      <c r="Y4870" s="40"/>
    </row>
    <row r="4871" spans="1:25" ht="15" customHeight="1" thickBot="1" x14ac:dyDescent="0.25">
      <c r="A4871" s="40"/>
      <c r="B4871" s="275"/>
      <c r="C4871" s="275"/>
      <c r="D4871" s="275"/>
      <c r="E4871" s="275"/>
      <c r="F4871" s="275"/>
      <c r="G4871" s="275" t="s">
        <v>334</v>
      </c>
      <c r="H4871" s="302">
        <v>10.07</v>
      </c>
      <c r="I4871" s="409"/>
      <c r="J4871" s="409" t="s">
        <v>335</v>
      </c>
      <c r="K4871" s="275"/>
      <c r="L4871" s="302">
        <v>58.48</v>
      </c>
      <c r="O4871" s="40"/>
      <c r="P4871" s="40"/>
      <c r="Q4871" s="40"/>
      <c r="R4871" s="40"/>
      <c r="S4871" s="40"/>
      <c r="T4871" s="40"/>
      <c r="U4871" s="40"/>
      <c r="V4871" s="40"/>
      <c r="W4871" s="40"/>
      <c r="X4871" s="40"/>
      <c r="Y4871" s="40"/>
    </row>
    <row r="4872" spans="1:25" ht="15" customHeight="1" thickTop="1" x14ac:dyDescent="0.2">
      <c r="A4872" s="40"/>
      <c r="B4872" s="289"/>
      <c r="C4872" s="289"/>
      <c r="D4872" s="289"/>
      <c r="E4872" s="289"/>
      <c r="F4872" s="289"/>
      <c r="G4872" s="289"/>
      <c r="H4872" s="289"/>
      <c r="I4872" s="289"/>
      <c r="J4872" s="289"/>
      <c r="K4872" s="289"/>
      <c r="L4872" s="289"/>
      <c r="O4872" s="40"/>
      <c r="P4872" s="40"/>
      <c r="Q4872" s="40"/>
      <c r="R4872" s="40"/>
      <c r="S4872" s="40"/>
      <c r="T4872" s="40"/>
      <c r="U4872" s="40"/>
      <c r="V4872" s="40"/>
      <c r="W4872" s="40"/>
      <c r="X4872" s="40"/>
      <c r="Y4872" s="40"/>
    </row>
    <row r="4873" spans="1:25" ht="15" customHeight="1" x14ac:dyDescent="0.2">
      <c r="A4873" s="40"/>
      <c r="B4873" s="276" t="s">
        <v>2938</v>
      </c>
      <c r="C4873" s="277" t="s">
        <v>28</v>
      </c>
      <c r="D4873" s="276" t="s">
        <v>29</v>
      </c>
      <c r="E4873" s="276" t="s">
        <v>30</v>
      </c>
      <c r="F4873" s="405" t="s">
        <v>318</v>
      </c>
      <c r="G4873" s="405"/>
      <c r="H4873" s="284" t="s">
        <v>31</v>
      </c>
      <c r="I4873" s="277" t="s">
        <v>32</v>
      </c>
      <c r="J4873" s="277" t="s">
        <v>2407</v>
      </c>
      <c r="K4873" s="277" t="s">
        <v>33</v>
      </c>
      <c r="L4873" s="277" t="s">
        <v>35</v>
      </c>
      <c r="O4873" s="40"/>
      <c r="P4873" s="40"/>
      <c r="Q4873" s="40"/>
      <c r="R4873" s="40"/>
      <c r="S4873" s="40"/>
      <c r="T4873" s="40"/>
      <c r="U4873" s="40"/>
      <c r="V4873" s="40"/>
      <c r="W4873" s="40"/>
      <c r="X4873" s="40"/>
      <c r="Y4873" s="40"/>
    </row>
    <row r="4874" spans="1:25" ht="15" customHeight="1" x14ac:dyDescent="0.2">
      <c r="A4874" s="40"/>
      <c r="B4874" s="273" t="s">
        <v>319</v>
      </c>
      <c r="C4874" s="286" t="s">
        <v>295</v>
      </c>
      <c r="D4874" s="273" t="s">
        <v>40</v>
      </c>
      <c r="E4874" s="273" t="s">
        <v>4198</v>
      </c>
      <c r="F4874" s="403" t="s">
        <v>320</v>
      </c>
      <c r="G4874" s="403"/>
      <c r="H4874" s="285" t="s">
        <v>41</v>
      </c>
      <c r="I4874" s="288">
        <v>1</v>
      </c>
      <c r="J4874" s="287"/>
      <c r="K4874" s="287">
        <v>29.8</v>
      </c>
      <c r="L4874" s="287">
        <v>29.8</v>
      </c>
      <c r="O4874" s="40"/>
      <c r="P4874" s="40"/>
      <c r="Q4874" s="40"/>
      <c r="R4874" s="40"/>
      <c r="S4874" s="40"/>
      <c r="T4874" s="40"/>
      <c r="U4874" s="40"/>
      <c r="V4874" s="40"/>
      <c r="W4874" s="40"/>
      <c r="X4874" s="40"/>
      <c r="Y4874" s="40"/>
    </row>
    <row r="4875" spans="1:25" ht="15" customHeight="1" x14ac:dyDescent="0.2">
      <c r="A4875" s="40"/>
      <c r="B4875" s="278" t="s">
        <v>321</v>
      </c>
      <c r="C4875" s="291" t="s">
        <v>326</v>
      </c>
      <c r="D4875" s="278" t="s">
        <v>40</v>
      </c>
      <c r="E4875" s="278" t="s">
        <v>327</v>
      </c>
      <c r="F4875" s="407" t="s">
        <v>324</v>
      </c>
      <c r="G4875" s="407"/>
      <c r="H4875" s="290" t="s">
        <v>325</v>
      </c>
      <c r="I4875" s="294">
        <v>2.7699999999999999E-2</v>
      </c>
      <c r="J4875" s="294">
        <v>0</v>
      </c>
      <c r="K4875" s="292">
        <v>24.1</v>
      </c>
      <c r="L4875" s="292">
        <v>0.66</v>
      </c>
      <c r="O4875" s="40"/>
      <c r="P4875" s="40"/>
      <c r="Q4875" s="40"/>
      <c r="R4875" s="40"/>
      <c r="S4875" s="40"/>
      <c r="T4875" s="40"/>
      <c r="U4875" s="40"/>
      <c r="V4875" s="40"/>
      <c r="W4875" s="40"/>
      <c r="X4875" s="40"/>
      <c r="Y4875" s="40"/>
    </row>
    <row r="4876" spans="1:25" ht="15" customHeight="1" x14ac:dyDescent="0.2">
      <c r="A4876" s="40"/>
      <c r="B4876" s="278" t="s">
        <v>321</v>
      </c>
      <c r="C4876" s="291" t="s">
        <v>322</v>
      </c>
      <c r="D4876" s="278" t="s">
        <v>40</v>
      </c>
      <c r="E4876" s="278" t="s">
        <v>323</v>
      </c>
      <c r="F4876" s="407" t="s">
        <v>324</v>
      </c>
      <c r="G4876" s="407"/>
      <c r="H4876" s="290" t="s">
        <v>325</v>
      </c>
      <c r="I4876" s="294">
        <v>0.1386</v>
      </c>
      <c r="J4876" s="294">
        <v>0</v>
      </c>
      <c r="K4876" s="292">
        <v>23.08</v>
      </c>
      <c r="L4876" s="292">
        <v>3.19</v>
      </c>
      <c r="O4876" s="40"/>
      <c r="P4876" s="40"/>
      <c r="Q4876" s="40"/>
      <c r="R4876" s="40"/>
      <c r="S4876" s="40"/>
      <c r="T4876" s="40"/>
      <c r="U4876" s="40"/>
      <c r="V4876" s="40"/>
      <c r="W4876" s="40"/>
      <c r="X4876" s="40"/>
      <c r="Y4876" s="40"/>
    </row>
    <row r="4877" spans="1:25" ht="15" customHeight="1" x14ac:dyDescent="0.2">
      <c r="A4877" s="40"/>
      <c r="B4877" s="274" t="s">
        <v>347</v>
      </c>
      <c r="C4877" s="296" t="s">
        <v>898</v>
      </c>
      <c r="D4877" s="274" t="s">
        <v>40</v>
      </c>
      <c r="E4877" s="274" t="s">
        <v>899</v>
      </c>
      <c r="F4877" s="404" t="s">
        <v>348</v>
      </c>
      <c r="G4877" s="404"/>
      <c r="H4877" s="295" t="s">
        <v>41</v>
      </c>
      <c r="I4877" s="298">
        <v>1</v>
      </c>
      <c r="J4877" s="298">
        <v>0</v>
      </c>
      <c r="K4877" s="297">
        <v>25.95</v>
      </c>
      <c r="L4877" s="297">
        <v>25.95</v>
      </c>
      <c r="O4877" s="40"/>
      <c r="P4877" s="40"/>
      <c r="Q4877" s="40"/>
      <c r="R4877" s="40"/>
      <c r="S4877" s="40"/>
      <c r="T4877" s="40"/>
      <c r="U4877" s="40"/>
      <c r="V4877" s="40"/>
      <c r="W4877" s="40"/>
      <c r="X4877" s="40"/>
      <c r="Y4877" s="40"/>
    </row>
    <row r="4878" spans="1:25" ht="15" customHeight="1" x14ac:dyDescent="0.2">
      <c r="A4878" s="40"/>
      <c r="B4878" s="275"/>
      <c r="C4878" s="275"/>
      <c r="D4878" s="275"/>
      <c r="E4878" s="275"/>
      <c r="F4878" s="275"/>
      <c r="G4878" s="275" t="s">
        <v>331</v>
      </c>
      <c r="H4878" s="302">
        <v>2.9</v>
      </c>
      <c r="I4878" s="275" t="s">
        <v>332</v>
      </c>
      <c r="J4878" s="302">
        <v>0</v>
      </c>
      <c r="K4878" s="275" t="s">
        <v>333</v>
      </c>
      <c r="L4878" s="302">
        <v>2.9</v>
      </c>
      <c r="O4878" s="40"/>
      <c r="P4878" s="40"/>
      <c r="Q4878" s="40"/>
      <c r="R4878" s="40"/>
      <c r="S4878" s="40"/>
      <c r="T4878" s="40"/>
      <c r="U4878" s="40"/>
      <c r="V4878" s="40"/>
      <c r="W4878" s="40"/>
      <c r="X4878" s="40"/>
      <c r="Y4878" s="40"/>
    </row>
    <row r="4879" spans="1:25" ht="15" customHeight="1" thickBot="1" x14ac:dyDescent="0.25">
      <c r="A4879" s="40"/>
      <c r="B4879" s="275"/>
      <c r="C4879" s="275"/>
      <c r="D4879" s="275"/>
      <c r="E4879" s="275"/>
      <c r="F4879" s="275"/>
      <c r="G4879" s="275" t="s">
        <v>334</v>
      </c>
      <c r="H4879" s="302">
        <v>6.2</v>
      </c>
      <c r="I4879" s="409"/>
      <c r="J4879" s="409" t="s">
        <v>335</v>
      </c>
      <c r="K4879" s="275"/>
      <c r="L4879" s="302">
        <v>36</v>
      </c>
      <c r="O4879" s="40"/>
      <c r="P4879" s="40"/>
      <c r="Q4879" s="40"/>
      <c r="R4879" s="40"/>
      <c r="S4879" s="40"/>
      <c r="T4879" s="40"/>
      <c r="U4879" s="40"/>
      <c r="V4879" s="40"/>
      <c r="W4879" s="40"/>
      <c r="X4879" s="40"/>
      <c r="Y4879" s="40"/>
    </row>
    <row r="4880" spans="1:25" ht="15" customHeight="1" thickTop="1" x14ac:dyDescent="0.2">
      <c r="A4880" s="40"/>
      <c r="B4880" s="289"/>
      <c r="C4880" s="289"/>
      <c r="D4880" s="289"/>
      <c r="E4880" s="289"/>
      <c r="F4880" s="289"/>
      <c r="G4880" s="289"/>
      <c r="H4880" s="289"/>
      <c r="I4880" s="289"/>
      <c r="J4880" s="289"/>
      <c r="K4880" s="289"/>
      <c r="L4880" s="289"/>
      <c r="O4880" s="40"/>
      <c r="P4880" s="40"/>
      <c r="Q4880" s="40"/>
      <c r="R4880" s="40"/>
      <c r="S4880" s="40"/>
      <c r="T4880" s="40"/>
      <c r="U4880" s="40"/>
      <c r="V4880" s="40"/>
      <c r="W4880" s="40"/>
      <c r="X4880" s="40"/>
      <c r="Y4880" s="40"/>
    </row>
    <row r="4881" spans="1:25" ht="15" customHeight="1" x14ac:dyDescent="0.2">
      <c r="A4881" s="40"/>
      <c r="B4881" s="276" t="s">
        <v>2939</v>
      </c>
      <c r="C4881" s="277" t="s">
        <v>28</v>
      </c>
      <c r="D4881" s="276" t="s">
        <v>29</v>
      </c>
      <c r="E4881" s="276" t="s">
        <v>30</v>
      </c>
      <c r="F4881" s="405" t="s">
        <v>318</v>
      </c>
      <c r="G4881" s="405"/>
      <c r="H4881" s="284" t="s">
        <v>31</v>
      </c>
      <c r="I4881" s="277" t="s">
        <v>32</v>
      </c>
      <c r="J4881" s="277" t="s">
        <v>33</v>
      </c>
      <c r="K4881" s="277" t="s">
        <v>35</v>
      </c>
      <c r="L4881" s="281"/>
      <c r="O4881" s="40"/>
      <c r="P4881" s="40"/>
      <c r="Q4881" s="40"/>
      <c r="R4881" s="40"/>
      <c r="S4881" s="40"/>
      <c r="T4881" s="40"/>
      <c r="U4881" s="40"/>
      <c r="V4881" s="40"/>
      <c r="W4881" s="40"/>
      <c r="X4881" s="40"/>
      <c r="Y4881" s="40"/>
    </row>
    <row r="4882" spans="1:25" ht="15" customHeight="1" x14ac:dyDescent="0.2">
      <c r="A4882" s="40"/>
      <c r="B4882" s="273" t="s">
        <v>319</v>
      </c>
      <c r="C4882" s="286" t="s">
        <v>290</v>
      </c>
      <c r="D4882" s="273" t="s">
        <v>143</v>
      </c>
      <c r="E4882" s="273" t="s">
        <v>291</v>
      </c>
      <c r="F4882" s="403" t="s">
        <v>895</v>
      </c>
      <c r="G4882" s="403"/>
      <c r="H4882" s="285" t="s">
        <v>165</v>
      </c>
      <c r="I4882" s="288">
        <v>1</v>
      </c>
      <c r="J4882" s="287">
        <v>107.44</v>
      </c>
      <c r="K4882" s="287">
        <v>107.44</v>
      </c>
      <c r="L4882" s="281"/>
      <c r="O4882" s="40"/>
      <c r="P4882" s="40"/>
      <c r="Q4882" s="40"/>
      <c r="R4882" s="40"/>
      <c r="S4882" s="40"/>
      <c r="T4882" s="40"/>
      <c r="U4882" s="40"/>
      <c r="V4882" s="40"/>
      <c r="W4882" s="40"/>
      <c r="X4882" s="40"/>
      <c r="Y4882" s="40"/>
    </row>
    <row r="4883" spans="1:25" ht="15" customHeight="1" x14ac:dyDescent="0.2">
      <c r="A4883" s="40"/>
      <c r="B4883" s="276" t="s">
        <v>27</v>
      </c>
      <c r="C4883" s="277" t="s">
        <v>28</v>
      </c>
      <c r="D4883" s="276" t="s">
        <v>29</v>
      </c>
      <c r="E4883" s="276" t="s">
        <v>30</v>
      </c>
      <c r="F4883" s="405" t="s">
        <v>318</v>
      </c>
      <c r="G4883" s="406"/>
      <c r="H4883" s="284" t="s">
        <v>31</v>
      </c>
      <c r="I4883" s="277" t="s">
        <v>32</v>
      </c>
      <c r="J4883" s="277" t="s">
        <v>33</v>
      </c>
      <c r="K4883" s="277" t="s">
        <v>35</v>
      </c>
      <c r="L4883" s="281"/>
      <c r="O4883" s="40"/>
      <c r="P4883" s="40"/>
      <c r="Q4883" s="40"/>
      <c r="R4883" s="40"/>
      <c r="S4883" s="40"/>
      <c r="T4883" s="40"/>
      <c r="U4883" s="40"/>
      <c r="V4883" s="40"/>
      <c r="W4883" s="40"/>
      <c r="X4883" s="40"/>
      <c r="Y4883" s="40"/>
    </row>
    <row r="4884" spans="1:25" ht="15" customHeight="1" x14ac:dyDescent="0.2">
      <c r="A4884" s="40"/>
      <c r="B4884" s="278" t="s">
        <v>319</v>
      </c>
      <c r="C4884" s="291" t="s">
        <v>579</v>
      </c>
      <c r="D4884" s="278" t="s">
        <v>143</v>
      </c>
      <c r="E4884" s="278" t="s">
        <v>580</v>
      </c>
      <c r="F4884" s="407" t="s">
        <v>577</v>
      </c>
      <c r="G4884" s="407"/>
      <c r="H4884" s="290" t="s">
        <v>578</v>
      </c>
      <c r="I4884" s="294">
        <v>0.25</v>
      </c>
      <c r="J4884" s="292" t="s">
        <v>3693</v>
      </c>
      <c r="K4884" s="293" t="s">
        <v>2655</v>
      </c>
      <c r="L4884" s="281"/>
      <c r="O4884" s="40"/>
      <c r="P4884" s="40"/>
      <c r="Q4884" s="40"/>
      <c r="R4884" s="40"/>
      <c r="S4884" s="40"/>
      <c r="T4884" s="40"/>
      <c r="U4884" s="40"/>
      <c r="V4884" s="40"/>
      <c r="W4884" s="40"/>
      <c r="X4884" s="40"/>
      <c r="Y4884" s="40"/>
    </row>
    <row r="4885" spans="1:25" ht="15" customHeight="1" x14ac:dyDescent="0.2">
      <c r="A4885" s="40"/>
      <c r="B4885" s="274" t="s">
        <v>347</v>
      </c>
      <c r="C4885" s="296" t="s">
        <v>4199</v>
      </c>
      <c r="D4885" s="274" t="s">
        <v>143</v>
      </c>
      <c r="E4885" s="274" t="s">
        <v>896</v>
      </c>
      <c r="F4885" s="404" t="s">
        <v>348</v>
      </c>
      <c r="G4885" s="404"/>
      <c r="H4885" s="295" t="s">
        <v>165</v>
      </c>
      <c r="I4885" s="298">
        <v>1</v>
      </c>
      <c r="J4885" s="297" t="s">
        <v>4200</v>
      </c>
      <c r="K4885" s="280" t="s">
        <v>4200</v>
      </c>
      <c r="L4885" s="281"/>
      <c r="O4885" s="40"/>
      <c r="P4885" s="40"/>
      <c r="Q4885" s="40"/>
      <c r="R4885" s="40"/>
      <c r="S4885" s="40"/>
      <c r="T4885" s="40"/>
      <c r="U4885" s="40"/>
      <c r="V4885" s="40"/>
      <c r="W4885" s="40"/>
      <c r="X4885" s="40"/>
      <c r="Y4885" s="40"/>
    </row>
    <row r="4886" spans="1:25" ht="15" customHeight="1" x14ac:dyDescent="0.2">
      <c r="A4886" s="40"/>
      <c r="B4886" s="274" t="s">
        <v>347</v>
      </c>
      <c r="C4886" s="296" t="s">
        <v>3639</v>
      </c>
      <c r="D4886" s="274" t="s">
        <v>143</v>
      </c>
      <c r="E4886" s="274" t="s">
        <v>2427</v>
      </c>
      <c r="F4886" s="404" t="s">
        <v>586</v>
      </c>
      <c r="G4886" s="404"/>
      <c r="H4886" s="295" t="s">
        <v>578</v>
      </c>
      <c r="I4886" s="298">
        <v>0.25</v>
      </c>
      <c r="J4886" s="297" t="s">
        <v>3640</v>
      </c>
      <c r="K4886" s="280" t="s">
        <v>4201</v>
      </c>
      <c r="L4886" s="281"/>
      <c r="O4886" s="40"/>
      <c r="P4886" s="40"/>
      <c r="Q4886" s="40"/>
      <c r="R4886" s="40"/>
      <c r="S4886" s="40"/>
      <c r="T4886" s="40"/>
      <c r="U4886" s="40"/>
      <c r="V4886" s="40"/>
      <c r="W4886" s="40"/>
      <c r="X4886" s="40"/>
      <c r="Y4886" s="40"/>
    </row>
    <row r="4887" spans="1:25" ht="15" customHeight="1" x14ac:dyDescent="0.2">
      <c r="A4887" s="40"/>
      <c r="B4887" s="408" t="s">
        <v>2416</v>
      </c>
      <c r="C4887" s="406"/>
      <c r="D4887" s="406"/>
      <c r="E4887" s="406"/>
      <c r="F4887" s="406"/>
      <c r="G4887" s="406"/>
      <c r="H4887" s="406"/>
      <c r="I4887" s="406"/>
      <c r="J4887" s="406"/>
      <c r="K4887" s="406"/>
      <c r="L4887" s="281"/>
      <c r="O4887" s="40"/>
      <c r="P4887" s="40"/>
      <c r="Q4887" s="40"/>
      <c r="R4887" s="40"/>
      <c r="S4887" s="40"/>
      <c r="T4887" s="40"/>
      <c r="U4887" s="40"/>
      <c r="V4887" s="40"/>
      <c r="W4887" s="40"/>
      <c r="X4887" s="40"/>
      <c r="Y4887" s="40"/>
    </row>
    <row r="4888" spans="1:25" ht="15" customHeight="1" x14ac:dyDescent="0.2">
      <c r="A4888" s="40"/>
      <c r="B4888" s="276" t="s">
        <v>27</v>
      </c>
      <c r="C4888" s="277" t="s">
        <v>28</v>
      </c>
      <c r="D4888" s="276" t="s">
        <v>29</v>
      </c>
      <c r="E4888" s="276" t="s">
        <v>30</v>
      </c>
      <c r="F4888" s="405" t="s">
        <v>318</v>
      </c>
      <c r="G4888" s="406"/>
      <c r="H4888" s="284" t="s">
        <v>31</v>
      </c>
      <c r="I4888" s="277" t="s">
        <v>32</v>
      </c>
      <c r="J4888" s="277" t="s">
        <v>33</v>
      </c>
      <c r="K4888" s="277" t="s">
        <v>35</v>
      </c>
      <c r="L4888" s="281"/>
      <c r="O4888" s="40"/>
      <c r="P4888" s="40"/>
      <c r="Q4888" s="40"/>
      <c r="R4888" s="40"/>
      <c r="S4888" s="40"/>
      <c r="T4888" s="40"/>
      <c r="U4888" s="40"/>
      <c r="V4888" s="40"/>
      <c r="W4888" s="40"/>
      <c r="X4888" s="40"/>
      <c r="Y4888" s="40"/>
    </row>
    <row r="4889" spans="1:25" ht="15" customHeight="1" x14ac:dyDescent="0.2">
      <c r="A4889" s="40"/>
      <c r="B4889" s="274" t="s">
        <v>347</v>
      </c>
      <c r="C4889" s="296" t="s">
        <v>3598</v>
      </c>
      <c r="D4889" s="274" t="s">
        <v>143</v>
      </c>
      <c r="E4889" s="274" t="s">
        <v>1159</v>
      </c>
      <c r="F4889" s="404" t="s">
        <v>348</v>
      </c>
      <c r="G4889" s="404"/>
      <c r="H4889" s="295" t="s">
        <v>165</v>
      </c>
      <c r="I4889" s="298">
        <v>3.7500000000000001E-4</v>
      </c>
      <c r="J4889" s="297" t="s">
        <v>3599</v>
      </c>
      <c r="K4889" s="280" t="s">
        <v>2124</v>
      </c>
      <c r="L4889" s="281"/>
      <c r="O4889" s="40"/>
      <c r="P4889" s="40"/>
      <c r="Q4889" s="40"/>
      <c r="R4889" s="40"/>
      <c r="S4889" s="40"/>
      <c r="T4889" s="40"/>
      <c r="U4889" s="40"/>
      <c r="V4889" s="40"/>
      <c r="W4889" s="40"/>
      <c r="X4889" s="40"/>
      <c r="Y4889" s="40"/>
    </row>
    <row r="4890" spans="1:25" ht="15" customHeight="1" x14ac:dyDescent="0.2">
      <c r="A4890" s="40"/>
      <c r="B4890" s="274" t="s">
        <v>347</v>
      </c>
      <c r="C4890" s="296" t="s">
        <v>3651</v>
      </c>
      <c r="D4890" s="274" t="s">
        <v>143</v>
      </c>
      <c r="E4890" s="274" t="s">
        <v>1184</v>
      </c>
      <c r="F4890" s="404" t="s">
        <v>348</v>
      </c>
      <c r="G4890" s="404"/>
      <c r="H4890" s="295" t="s">
        <v>165</v>
      </c>
      <c r="I4890" s="298">
        <v>1E-4</v>
      </c>
      <c r="J4890" s="297" t="s">
        <v>2163</v>
      </c>
      <c r="K4890" s="280" t="s">
        <v>2117</v>
      </c>
      <c r="L4890" s="281"/>
      <c r="O4890" s="40"/>
      <c r="P4890" s="40"/>
      <c r="Q4890" s="40"/>
      <c r="R4890" s="40"/>
      <c r="S4890" s="40"/>
      <c r="T4890" s="40"/>
      <c r="U4890" s="40"/>
      <c r="V4890" s="40"/>
      <c r="W4890" s="40"/>
      <c r="X4890" s="40"/>
      <c r="Y4890" s="40"/>
    </row>
    <row r="4891" spans="1:25" ht="15" customHeight="1" x14ac:dyDescent="0.2">
      <c r="A4891" s="40"/>
      <c r="B4891" s="274" t="s">
        <v>347</v>
      </c>
      <c r="C4891" s="296" t="s">
        <v>3591</v>
      </c>
      <c r="D4891" s="274" t="s">
        <v>143</v>
      </c>
      <c r="E4891" s="274" t="s">
        <v>1183</v>
      </c>
      <c r="F4891" s="404" t="s">
        <v>348</v>
      </c>
      <c r="G4891" s="404"/>
      <c r="H4891" s="295" t="s">
        <v>165</v>
      </c>
      <c r="I4891" s="298">
        <v>1.25E-4</v>
      </c>
      <c r="J4891" s="297" t="s">
        <v>3592</v>
      </c>
      <c r="K4891" s="280" t="s">
        <v>2117</v>
      </c>
      <c r="L4891" s="281"/>
      <c r="O4891" s="40"/>
      <c r="P4891" s="40"/>
      <c r="Q4891" s="40"/>
      <c r="R4891" s="40"/>
      <c r="S4891" s="40"/>
      <c r="T4891" s="40"/>
      <c r="U4891" s="40"/>
      <c r="V4891" s="40"/>
      <c r="W4891" s="40"/>
      <c r="X4891" s="40"/>
      <c r="Y4891" s="40"/>
    </row>
    <row r="4892" spans="1:25" ht="15" customHeight="1" x14ac:dyDescent="0.2">
      <c r="A4892" s="40"/>
      <c r="B4892" s="274" t="s">
        <v>347</v>
      </c>
      <c r="C4892" s="296" t="s">
        <v>3634</v>
      </c>
      <c r="D4892" s="274" t="s">
        <v>143</v>
      </c>
      <c r="E4892" s="274" t="s">
        <v>1168</v>
      </c>
      <c r="F4892" s="404" t="s">
        <v>348</v>
      </c>
      <c r="G4892" s="404"/>
      <c r="H4892" s="295" t="s">
        <v>165</v>
      </c>
      <c r="I4892" s="298">
        <v>1.1249999999999999E-3</v>
      </c>
      <c r="J4892" s="297" t="s">
        <v>2138</v>
      </c>
      <c r="K4892" s="280" t="s">
        <v>2117</v>
      </c>
      <c r="L4892" s="281"/>
      <c r="O4892" s="40"/>
      <c r="P4892" s="40"/>
      <c r="Q4892" s="40"/>
      <c r="R4892" s="40"/>
      <c r="S4892" s="40"/>
      <c r="T4892" s="40"/>
      <c r="U4892" s="40"/>
      <c r="V4892" s="40"/>
      <c r="W4892" s="40"/>
      <c r="X4892" s="40"/>
      <c r="Y4892" s="40"/>
    </row>
    <row r="4893" spans="1:25" ht="15" customHeight="1" x14ac:dyDescent="0.2">
      <c r="A4893" s="40"/>
      <c r="B4893" s="274" t="s">
        <v>347</v>
      </c>
      <c r="C4893" s="296" t="s">
        <v>3638</v>
      </c>
      <c r="D4893" s="274" t="s">
        <v>143</v>
      </c>
      <c r="E4893" s="274" t="s">
        <v>1186</v>
      </c>
      <c r="F4893" s="404" t="s">
        <v>348</v>
      </c>
      <c r="G4893" s="404"/>
      <c r="H4893" s="295" t="s">
        <v>165</v>
      </c>
      <c r="I4893" s="298">
        <v>5.0000000000000002E-5</v>
      </c>
      <c r="J4893" s="297" t="s">
        <v>2162</v>
      </c>
      <c r="K4893" s="280" t="s">
        <v>2117</v>
      </c>
      <c r="L4893" s="281"/>
      <c r="O4893" s="40"/>
      <c r="P4893" s="40"/>
      <c r="Q4893" s="40"/>
      <c r="R4893" s="40"/>
      <c r="S4893" s="40"/>
      <c r="T4893" s="40"/>
      <c r="U4893" s="40"/>
      <c r="V4893" s="40"/>
      <c r="W4893" s="40"/>
      <c r="X4893" s="40"/>
      <c r="Y4893" s="40"/>
    </row>
    <row r="4894" spans="1:25" ht="15" customHeight="1" thickBot="1" x14ac:dyDescent="0.25">
      <c r="A4894" s="40"/>
      <c r="B4894" s="274" t="s">
        <v>347</v>
      </c>
      <c r="C4894" s="296" t="s">
        <v>3611</v>
      </c>
      <c r="D4894" s="274" t="s">
        <v>143</v>
      </c>
      <c r="E4894" s="274" t="s">
        <v>1190</v>
      </c>
      <c r="F4894" s="404" t="s">
        <v>348</v>
      </c>
      <c r="G4894" s="404"/>
      <c r="H4894" s="295" t="s">
        <v>197</v>
      </c>
      <c r="I4894" s="298">
        <v>1.75E-4</v>
      </c>
      <c r="J4894" s="297" t="s">
        <v>2154</v>
      </c>
      <c r="K4894" s="280" t="s">
        <v>2117</v>
      </c>
      <c r="O4894" s="40"/>
      <c r="P4894" s="40"/>
      <c r="Q4894" s="40"/>
      <c r="R4894" s="40"/>
      <c r="S4894" s="40"/>
      <c r="T4894" s="40"/>
      <c r="U4894" s="40"/>
      <c r="V4894" s="40"/>
      <c r="W4894" s="40"/>
      <c r="X4894" s="40"/>
      <c r="Y4894" s="40"/>
    </row>
    <row r="4895" spans="1:25" ht="15" customHeight="1" thickTop="1" x14ac:dyDescent="0.2">
      <c r="A4895" s="40"/>
      <c r="B4895" s="274" t="s">
        <v>347</v>
      </c>
      <c r="C4895" s="296" t="s">
        <v>3616</v>
      </c>
      <c r="D4895" s="274" t="s">
        <v>143</v>
      </c>
      <c r="E4895" s="274" t="s">
        <v>1170</v>
      </c>
      <c r="F4895" s="404" t="s">
        <v>809</v>
      </c>
      <c r="G4895" s="404"/>
      <c r="H4895" s="295" t="s">
        <v>165</v>
      </c>
      <c r="I4895" s="298">
        <v>2.545E-2</v>
      </c>
      <c r="J4895" s="297" t="s">
        <v>1858</v>
      </c>
      <c r="K4895" s="280" t="s">
        <v>2196</v>
      </c>
      <c r="L4895" s="184"/>
      <c r="O4895" s="40"/>
      <c r="P4895" s="40"/>
      <c r="Q4895" s="40"/>
      <c r="R4895" s="40"/>
      <c r="S4895" s="40"/>
      <c r="T4895" s="40"/>
      <c r="U4895" s="40"/>
      <c r="V4895" s="40"/>
      <c r="W4895" s="40"/>
      <c r="X4895" s="40"/>
      <c r="Y4895" s="40"/>
    </row>
    <row r="4896" spans="1:25" ht="15" customHeight="1" x14ac:dyDescent="0.2">
      <c r="A4896" s="40"/>
      <c r="B4896" s="274" t="s">
        <v>347</v>
      </c>
      <c r="C4896" s="296" t="s">
        <v>3587</v>
      </c>
      <c r="D4896" s="274" t="s">
        <v>143</v>
      </c>
      <c r="E4896" s="274" t="s">
        <v>2436</v>
      </c>
      <c r="F4896" s="404" t="s">
        <v>348</v>
      </c>
      <c r="G4896" s="404"/>
      <c r="H4896" s="295" t="s">
        <v>165</v>
      </c>
      <c r="I4896" s="298">
        <v>5.0000000000000002E-5</v>
      </c>
      <c r="J4896" s="297" t="s">
        <v>3588</v>
      </c>
      <c r="K4896" s="280" t="s">
        <v>2117</v>
      </c>
      <c r="O4896" s="40"/>
      <c r="P4896" s="40"/>
      <c r="Q4896" s="40"/>
      <c r="R4896" s="40"/>
      <c r="S4896" s="40"/>
      <c r="T4896" s="40"/>
      <c r="U4896" s="40"/>
      <c r="V4896" s="40"/>
      <c r="W4896" s="40"/>
      <c r="X4896" s="40"/>
      <c r="Y4896" s="40"/>
    </row>
    <row r="4897" spans="1:25" ht="15" customHeight="1" x14ac:dyDescent="0.2">
      <c r="A4897" s="40"/>
      <c r="B4897" s="274" t="s">
        <v>347</v>
      </c>
      <c r="C4897" s="296" t="s">
        <v>3606</v>
      </c>
      <c r="D4897" s="274" t="s">
        <v>143</v>
      </c>
      <c r="E4897" s="274" t="s">
        <v>1166</v>
      </c>
      <c r="F4897" s="404" t="s">
        <v>809</v>
      </c>
      <c r="G4897" s="404"/>
      <c r="H4897" s="295" t="s">
        <v>1167</v>
      </c>
      <c r="I4897" s="298">
        <v>1E-4</v>
      </c>
      <c r="J4897" s="297" t="s">
        <v>2136</v>
      </c>
      <c r="K4897" s="280" t="s">
        <v>2125</v>
      </c>
      <c r="L4897" s="180"/>
      <c r="O4897" s="40"/>
      <c r="P4897" s="40"/>
      <c r="Q4897" s="40"/>
      <c r="R4897" s="40"/>
      <c r="S4897" s="40"/>
      <c r="T4897" s="40"/>
      <c r="U4897" s="40"/>
      <c r="V4897" s="40"/>
      <c r="W4897" s="40"/>
      <c r="X4897" s="40"/>
      <c r="Y4897" s="40"/>
    </row>
    <row r="4898" spans="1:25" ht="15" customHeight="1" x14ac:dyDescent="0.2">
      <c r="A4898" s="40"/>
      <c r="B4898" s="274" t="s">
        <v>347</v>
      </c>
      <c r="C4898" s="296" t="s">
        <v>3632</v>
      </c>
      <c r="D4898" s="274" t="s">
        <v>143</v>
      </c>
      <c r="E4898" s="274" t="s">
        <v>1193</v>
      </c>
      <c r="F4898" s="404" t="s">
        <v>348</v>
      </c>
      <c r="G4898" s="404"/>
      <c r="H4898" s="295" t="s">
        <v>165</v>
      </c>
      <c r="I4898" s="298">
        <v>1E-4</v>
      </c>
      <c r="J4898" s="297" t="s">
        <v>2159</v>
      </c>
      <c r="K4898" s="280" t="s">
        <v>2117</v>
      </c>
      <c r="L4898" s="178"/>
      <c r="O4898" s="40"/>
      <c r="P4898" s="40"/>
      <c r="Q4898" s="40"/>
      <c r="R4898" s="40"/>
      <c r="S4898" s="40"/>
      <c r="T4898" s="40"/>
      <c r="U4898" s="40"/>
      <c r="V4898" s="40"/>
      <c r="W4898" s="40"/>
      <c r="X4898" s="40"/>
      <c r="Y4898" s="40"/>
    </row>
    <row r="4899" spans="1:25" ht="15" customHeight="1" x14ac:dyDescent="0.2">
      <c r="A4899" s="40"/>
      <c r="B4899" s="274" t="s">
        <v>347</v>
      </c>
      <c r="C4899" s="296" t="s">
        <v>4199</v>
      </c>
      <c r="D4899" s="274" t="s">
        <v>143</v>
      </c>
      <c r="E4899" s="274" t="s">
        <v>896</v>
      </c>
      <c r="F4899" s="404" t="s">
        <v>348</v>
      </c>
      <c r="G4899" s="404"/>
      <c r="H4899" s="295" t="s">
        <v>165</v>
      </c>
      <c r="I4899" s="298">
        <v>1</v>
      </c>
      <c r="J4899" s="297" t="s">
        <v>4200</v>
      </c>
      <c r="K4899" s="280" t="s">
        <v>4200</v>
      </c>
      <c r="L4899" s="182"/>
      <c r="O4899" s="40"/>
      <c r="P4899" s="40"/>
      <c r="Q4899" s="40"/>
      <c r="R4899" s="40"/>
      <c r="S4899" s="40"/>
      <c r="T4899" s="40"/>
      <c r="U4899" s="40"/>
      <c r="V4899" s="40"/>
      <c r="W4899" s="40"/>
      <c r="X4899" s="40"/>
      <c r="Y4899" s="40"/>
    </row>
    <row r="4900" spans="1:25" ht="15" customHeight="1" x14ac:dyDescent="0.2">
      <c r="A4900" s="40"/>
      <c r="B4900" s="274" t="s">
        <v>347</v>
      </c>
      <c r="C4900" s="296" t="s">
        <v>3649</v>
      </c>
      <c r="D4900" s="274" t="s">
        <v>143</v>
      </c>
      <c r="E4900" s="274" t="s">
        <v>1185</v>
      </c>
      <c r="F4900" s="404" t="s">
        <v>348</v>
      </c>
      <c r="G4900" s="404"/>
      <c r="H4900" s="295" t="s">
        <v>165</v>
      </c>
      <c r="I4900" s="298">
        <v>5.0000000000000002E-5</v>
      </c>
      <c r="J4900" s="297" t="s">
        <v>3650</v>
      </c>
      <c r="K4900" s="280" t="s">
        <v>2117</v>
      </c>
      <c r="L4900" s="185"/>
      <c r="O4900" s="40"/>
      <c r="P4900" s="40"/>
      <c r="Q4900" s="40"/>
      <c r="R4900" s="40"/>
      <c r="S4900" s="40"/>
      <c r="T4900" s="40"/>
      <c r="U4900" s="40"/>
      <c r="V4900" s="40"/>
      <c r="W4900" s="40"/>
      <c r="X4900" s="40"/>
      <c r="Y4900" s="40"/>
    </row>
    <row r="4901" spans="1:25" ht="15" customHeight="1" x14ac:dyDescent="0.2">
      <c r="A4901" s="40"/>
      <c r="B4901" s="274" t="s">
        <v>347</v>
      </c>
      <c r="C4901" s="296" t="s">
        <v>3626</v>
      </c>
      <c r="D4901" s="274" t="s">
        <v>143</v>
      </c>
      <c r="E4901" s="274" t="s">
        <v>2434</v>
      </c>
      <c r="F4901" s="404" t="s">
        <v>348</v>
      </c>
      <c r="G4901" s="404"/>
      <c r="H4901" s="295" t="s">
        <v>2433</v>
      </c>
      <c r="I4901" s="298">
        <v>5.7499999999999999E-4</v>
      </c>
      <c r="J4901" s="297" t="s">
        <v>3627</v>
      </c>
      <c r="K4901" s="280" t="s">
        <v>2117</v>
      </c>
      <c r="L4901" s="185"/>
      <c r="O4901" s="40"/>
      <c r="P4901" s="40"/>
      <c r="Q4901" s="40"/>
      <c r="R4901" s="40"/>
      <c r="S4901" s="40"/>
      <c r="T4901" s="40"/>
      <c r="U4901" s="40"/>
      <c r="V4901" s="40"/>
      <c r="W4901" s="40"/>
      <c r="X4901" s="40"/>
      <c r="Y4901" s="40"/>
    </row>
    <row r="4902" spans="1:25" ht="15" customHeight="1" x14ac:dyDescent="0.2">
      <c r="A4902" s="40"/>
      <c r="B4902" s="274" t="s">
        <v>347</v>
      </c>
      <c r="C4902" s="296" t="s">
        <v>3584</v>
      </c>
      <c r="D4902" s="274" t="s">
        <v>143</v>
      </c>
      <c r="E4902" s="274" t="s">
        <v>1191</v>
      </c>
      <c r="F4902" s="404" t="s">
        <v>348</v>
      </c>
      <c r="G4902" s="404"/>
      <c r="H4902" s="295" t="s">
        <v>165</v>
      </c>
      <c r="I4902" s="298">
        <v>2.5000000000000001E-5</v>
      </c>
      <c r="J4902" s="297" t="s">
        <v>2156</v>
      </c>
      <c r="K4902" s="280" t="s">
        <v>2117</v>
      </c>
      <c r="L4902" s="185"/>
      <c r="O4902" s="40"/>
      <c r="P4902" s="40"/>
      <c r="Q4902" s="40"/>
      <c r="R4902" s="40"/>
      <c r="S4902" s="40"/>
      <c r="T4902" s="40"/>
      <c r="U4902" s="40"/>
      <c r="V4902" s="40"/>
      <c r="W4902" s="40"/>
      <c r="X4902" s="40"/>
      <c r="Y4902" s="40"/>
    </row>
    <row r="4903" spans="1:25" ht="15" customHeight="1" x14ac:dyDescent="0.2">
      <c r="A4903" s="40"/>
      <c r="B4903" s="274" t="s">
        <v>347</v>
      </c>
      <c r="C4903" s="296" t="s">
        <v>3645</v>
      </c>
      <c r="D4903" s="274" t="s">
        <v>143</v>
      </c>
      <c r="E4903" s="274" t="s">
        <v>1161</v>
      </c>
      <c r="F4903" s="404" t="s">
        <v>348</v>
      </c>
      <c r="G4903" s="404"/>
      <c r="H4903" s="295" t="s">
        <v>165</v>
      </c>
      <c r="I4903" s="298">
        <v>1.635E-2</v>
      </c>
      <c r="J4903" s="297" t="s">
        <v>2143</v>
      </c>
      <c r="K4903" s="280" t="s">
        <v>2124</v>
      </c>
      <c r="L4903" s="185"/>
      <c r="O4903" s="40"/>
      <c r="P4903" s="40"/>
      <c r="Q4903" s="40"/>
      <c r="R4903" s="40"/>
      <c r="S4903" s="40"/>
      <c r="T4903" s="40"/>
      <c r="U4903" s="40"/>
      <c r="V4903" s="40"/>
      <c r="W4903" s="40"/>
      <c r="X4903" s="40"/>
      <c r="Y4903" s="40"/>
    </row>
    <row r="4904" spans="1:25" ht="15" customHeight="1" x14ac:dyDescent="0.2">
      <c r="A4904" s="40"/>
      <c r="B4904" s="274" t="s">
        <v>347</v>
      </c>
      <c r="C4904" s="296" t="s">
        <v>3646</v>
      </c>
      <c r="D4904" s="274" t="s">
        <v>143</v>
      </c>
      <c r="E4904" s="274" t="s">
        <v>3647</v>
      </c>
      <c r="F4904" s="404" t="s">
        <v>348</v>
      </c>
      <c r="G4904" s="404"/>
      <c r="H4904" s="295" t="s">
        <v>1160</v>
      </c>
      <c r="I4904" s="298">
        <v>2.0000000000000001E-4</v>
      </c>
      <c r="J4904" s="297" t="s">
        <v>3648</v>
      </c>
      <c r="K4904" s="280" t="s">
        <v>2117</v>
      </c>
      <c r="L4904" s="185"/>
      <c r="O4904" s="40"/>
      <c r="P4904" s="40"/>
      <c r="Q4904" s="40"/>
      <c r="R4904" s="40"/>
      <c r="S4904" s="40"/>
      <c r="T4904" s="40"/>
      <c r="U4904" s="40"/>
      <c r="V4904" s="40"/>
      <c r="W4904" s="40"/>
      <c r="X4904" s="40"/>
      <c r="Y4904" s="40"/>
    </row>
    <row r="4905" spans="1:25" ht="15" customHeight="1" x14ac:dyDescent="0.2">
      <c r="A4905" s="40"/>
      <c r="B4905" s="274" t="s">
        <v>347</v>
      </c>
      <c r="C4905" s="296" t="s">
        <v>3635</v>
      </c>
      <c r="D4905" s="274" t="s">
        <v>143</v>
      </c>
      <c r="E4905" s="274" t="s">
        <v>1169</v>
      </c>
      <c r="F4905" s="404" t="s">
        <v>348</v>
      </c>
      <c r="G4905" s="404"/>
      <c r="H4905" s="295" t="s">
        <v>165</v>
      </c>
      <c r="I4905" s="298">
        <v>4.4999999999999999E-4</v>
      </c>
      <c r="J4905" s="297" t="s">
        <v>1868</v>
      </c>
      <c r="K4905" s="280" t="s">
        <v>2117</v>
      </c>
      <c r="L4905" s="185"/>
      <c r="O4905" s="40"/>
      <c r="P4905" s="40"/>
      <c r="Q4905" s="40"/>
      <c r="R4905" s="40"/>
      <c r="S4905" s="40"/>
      <c r="T4905" s="40"/>
      <c r="U4905" s="40"/>
      <c r="V4905" s="40"/>
      <c r="W4905" s="40"/>
      <c r="X4905" s="40"/>
      <c r="Y4905" s="40"/>
    </row>
    <row r="4906" spans="1:25" ht="15" customHeight="1" x14ac:dyDescent="0.2">
      <c r="A4906" s="40"/>
      <c r="B4906" s="274" t="s">
        <v>347</v>
      </c>
      <c r="C4906" s="296" t="s">
        <v>3583</v>
      </c>
      <c r="D4906" s="274" t="s">
        <v>143</v>
      </c>
      <c r="E4906" s="274" t="s">
        <v>1158</v>
      </c>
      <c r="F4906" s="404" t="s">
        <v>348</v>
      </c>
      <c r="G4906" s="404"/>
      <c r="H4906" s="295" t="s">
        <v>165</v>
      </c>
      <c r="I4906" s="298">
        <v>2.545E-2</v>
      </c>
      <c r="J4906" s="297" t="s">
        <v>1850</v>
      </c>
      <c r="K4906" s="280" t="s">
        <v>2127</v>
      </c>
      <c r="L4906" s="185"/>
      <c r="O4906" s="40"/>
      <c r="P4906" s="40"/>
      <c r="Q4906" s="40"/>
      <c r="R4906" s="40"/>
      <c r="S4906" s="40"/>
      <c r="T4906" s="40"/>
      <c r="U4906" s="40"/>
      <c r="V4906" s="40"/>
      <c r="W4906" s="40"/>
      <c r="X4906" s="40"/>
      <c r="Y4906" s="40"/>
    </row>
    <row r="4907" spans="1:25" ht="15" customHeight="1" x14ac:dyDescent="0.2">
      <c r="A4907" s="40"/>
      <c r="B4907" s="274" t="s">
        <v>347</v>
      </c>
      <c r="C4907" s="296" t="s">
        <v>3639</v>
      </c>
      <c r="D4907" s="274" t="s">
        <v>143</v>
      </c>
      <c r="E4907" s="274" t="s">
        <v>2427</v>
      </c>
      <c r="F4907" s="404" t="s">
        <v>586</v>
      </c>
      <c r="G4907" s="404"/>
      <c r="H4907" s="295" t="s">
        <v>578</v>
      </c>
      <c r="I4907" s="298">
        <v>0.25</v>
      </c>
      <c r="J4907" s="297" t="s">
        <v>3640</v>
      </c>
      <c r="K4907" s="280" t="s">
        <v>4201</v>
      </c>
      <c r="L4907" s="183"/>
      <c r="O4907" s="40"/>
      <c r="P4907" s="40"/>
      <c r="Q4907" s="40"/>
      <c r="R4907" s="40"/>
      <c r="S4907" s="40"/>
      <c r="T4907" s="40"/>
      <c r="U4907" s="40"/>
      <c r="V4907" s="40"/>
      <c r="W4907" s="40"/>
      <c r="X4907" s="40"/>
      <c r="Y4907" s="40"/>
    </row>
    <row r="4908" spans="1:25" ht="15" customHeight="1" x14ac:dyDescent="0.2">
      <c r="A4908" s="40"/>
      <c r="B4908" s="274" t="s">
        <v>347</v>
      </c>
      <c r="C4908" s="296" t="s">
        <v>3601</v>
      </c>
      <c r="D4908" s="274" t="s">
        <v>143</v>
      </c>
      <c r="E4908" s="274" t="s">
        <v>1165</v>
      </c>
      <c r="F4908" s="404" t="s">
        <v>348</v>
      </c>
      <c r="G4908" s="404"/>
      <c r="H4908" s="295" t="s">
        <v>165</v>
      </c>
      <c r="I4908" s="298">
        <v>1.1249999999999999E-3</v>
      </c>
      <c r="J4908" s="297" t="s">
        <v>3602</v>
      </c>
      <c r="K4908" s="280" t="s">
        <v>2174</v>
      </c>
      <c r="L4908" s="183"/>
      <c r="O4908" s="40"/>
      <c r="P4908" s="40"/>
      <c r="Q4908" s="40"/>
      <c r="R4908" s="40"/>
      <c r="S4908" s="40"/>
      <c r="T4908" s="40"/>
      <c r="U4908" s="40"/>
      <c r="V4908" s="40"/>
      <c r="W4908" s="40"/>
      <c r="X4908" s="40"/>
      <c r="Y4908" s="40"/>
    </row>
    <row r="4909" spans="1:25" ht="15" customHeight="1" x14ac:dyDescent="0.2">
      <c r="A4909" s="40"/>
      <c r="B4909" s="274" t="s">
        <v>347</v>
      </c>
      <c r="C4909" s="296" t="s">
        <v>3605</v>
      </c>
      <c r="D4909" s="274" t="s">
        <v>143</v>
      </c>
      <c r="E4909" s="274" t="s">
        <v>1192</v>
      </c>
      <c r="F4909" s="404" t="s">
        <v>348</v>
      </c>
      <c r="G4909" s="404"/>
      <c r="H4909" s="295" t="s">
        <v>165</v>
      </c>
      <c r="I4909" s="298">
        <v>5.0000000000000002E-5</v>
      </c>
      <c r="J4909" s="297" t="s">
        <v>2153</v>
      </c>
      <c r="K4909" s="280" t="s">
        <v>2117</v>
      </c>
      <c r="O4909" s="40"/>
      <c r="P4909" s="40"/>
      <c r="Q4909" s="40"/>
      <c r="R4909" s="40"/>
      <c r="S4909" s="40"/>
      <c r="T4909" s="40"/>
      <c r="U4909" s="40"/>
      <c r="V4909" s="40"/>
      <c r="W4909" s="40"/>
      <c r="X4909" s="40"/>
      <c r="Y4909" s="40"/>
    </row>
    <row r="4910" spans="1:25" ht="15" customHeight="1" x14ac:dyDescent="0.2">
      <c r="A4910" s="40"/>
      <c r="B4910" s="274" t="s">
        <v>347</v>
      </c>
      <c r="C4910" s="296" t="s">
        <v>3600</v>
      </c>
      <c r="D4910" s="274" t="s">
        <v>143</v>
      </c>
      <c r="E4910" s="274" t="s">
        <v>1189</v>
      </c>
      <c r="F4910" s="404" t="s">
        <v>348</v>
      </c>
      <c r="G4910" s="404"/>
      <c r="H4910" s="295" t="s">
        <v>165</v>
      </c>
      <c r="I4910" s="298">
        <v>1.75E-4</v>
      </c>
      <c r="J4910" s="297" t="s">
        <v>2148</v>
      </c>
      <c r="K4910" s="280" t="s">
        <v>2117</v>
      </c>
      <c r="L4910" s="281"/>
      <c r="O4910" s="40"/>
      <c r="P4910" s="40"/>
      <c r="Q4910" s="40"/>
      <c r="R4910" s="40"/>
      <c r="S4910" s="40"/>
      <c r="T4910" s="40"/>
      <c r="U4910" s="40"/>
      <c r="V4910" s="40"/>
      <c r="W4910" s="40"/>
      <c r="X4910" s="40"/>
      <c r="Y4910" s="40"/>
    </row>
    <row r="4911" spans="1:25" ht="15" customHeight="1" x14ac:dyDescent="0.2">
      <c r="A4911" s="40"/>
      <c r="B4911" s="274" t="s">
        <v>347</v>
      </c>
      <c r="C4911" s="296" t="s">
        <v>3596</v>
      </c>
      <c r="D4911" s="274" t="s">
        <v>143</v>
      </c>
      <c r="E4911" s="274" t="s">
        <v>2437</v>
      </c>
      <c r="F4911" s="404" t="s">
        <v>348</v>
      </c>
      <c r="G4911" s="404"/>
      <c r="H4911" s="295" t="s">
        <v>165</v>
      </c>
      <c r="I4911" s="298">
        <v>1.4999999999999999E-4</v>
      </c>
      <c r="J4911" s="297" t="s">
        <v>3597</v>
      </c>
      <c r="K4911" s="280" t="s">
        <v>2117</v>
      </c>
      <c r="L4911" s="281"/>
      <c r="O4911" s="40"/>
      <c r="P4911" s="40"/>
      <c r="Q4911" s="40"/>
      <c r="R4911" s="40"/>
      <c r="S4911" s="40"/>
      <c r="T4911" s="40"/>
      <c r="U4911" s="40"/>
      <c r="V4911" s="40"/>
      <c r="W4911" s="40"/>
      <c r="X4911" s="40"/>
      <c r="Y4911" s="40"/>
    </row>
    <row r="4912" spans="1:25" ht="15" customHeight="1" x14ac:dyDescent="0.2">
      <c r="A4912" s="40"/>
      <c r="B4912" s="274" t="s">
        <v>347</v>
      </c>
      <c r="C4912" s="296" t="s">
        <v>3625</v>
      </c>
      <c r="D4912" s="274" t="s">
        <v>143</v>
      </c>
      <c r="E4912" s="274" t="s">
        <v>1188</v>
      </c>
      <c r="F4912" s="404" t="s">
        <v>348</v>
      </c>
      <c r="G4912" s="404"/>
      <c r="H4912" s="295" t="s">
        <v>165</v>
      </c>
      <c r="I4912" s="298">
        <v>2.5000000000000001E-5</v>
      </c>
      <c r="J4912" s="297" t="s">
        <v>1865</v>
      </c>
      <c r="K4912" s="280" t="s">
        <v>2117</v>
      </c>
      <c r="L4912" s="281"/>
      <c r="O4912" s="40"/>
      <c r="P4912" s="40"/>
      <c r="Q4912" s="40"/>
      <c r="R4912" s="40"/>
      <c r="S4912" s="40"/>
      <c r="T4912" s="40"/>
      <c r="U4912" s="40"/>
      <c r="V4912" s="40"/>
      <c r="W4912" s="40"/>
      <c r="X4912" s="40"/>
      <c r="Y4912" s="40"/>
    </row>
    <row r="4913" spans="1:25" ht="15" customHeight="1" x14ac:dyDescent="0.2">
      <c r="A4913" s="40"/>
      <c r="B4913" s="274" t="s">
        <v>347</v>
      </c>
      <c r="C4913" s="296" t="s">
        <v>3636</v>
      </c>
      <c r="D4913" s="274" t="s">
        <v>143</v>
      </c>
      <c r="E4913" s="274" t="s">
        <v>2432</v>
      </c>
      <c r="F4913" s="404" t="s">
        <v>348</v>
      </c>
      <c r="G4913" s="404"/>
      <c r="H4913" s="295" t="s">
        <v>2433</v>
      </c>
      <c r="I4913" s="298">
        <v>2.0000000000000001E-4</v>
      </c>
      <c r="J4913" s="297" t="s">
        <v>3637</v>
      </c>
      <c r="K4913" s="280" t="s">
        <v>2135</v>
      </c>
      <c r="L4913" s="281"/>
      <c r="O4913" s="40"/>
      <c r="P4913" s="40"/>
      <c r="Q4913" s="40"/>
      <c r="R4913" s="40"/>
      <c r="S4913" s="40"/>
      <c r="T4913" s="40"/>
      <c r="U4913" s="40"/>
      <c r="V4913" s="40"/>
      <c r="W4913" s="40"/>
      <c r="X4913" s="40"/>
      <c r="Y4913" s="40"/>
    </row>
    <row r="4914" spans="1:25" ht="15" customHeight="1" x14ac:dyDescent="0.2">
      <c r="A4914" s="40"/>
      <c r="B4914" s="274" t="s">
        <v>347</v>
      </c>
      <c r="C4914" s="296" t="s">
        <v>3604</v>
      </c>
      <c r="D4914" s="274" t="s">
        <v>143</v>
      </c>
      <c r="E4914" s="274" t="s">
        <v>1164</v>
      </c>
      <c r="F4914" s="404" t="s">
        <v>809</v>
      </c>
      <c r="G4914" s="404"/>
      <c r="H4914" s="295" t="s">
        <v>165</v>
      </c>
      <c r="I4914" s="298">
        <v>1.1249999999999999E-3</v>
      </c>
      <c r="J4914" s="297" t="s">
        <v>2145</v>
      </c>
      <c r="K4914" s="280" t="s">
        <v>2135</v>
      </c>
      <c r="L4914" s="281"/>
      <c r="O4914" s="40"/>
      <c r="P4914" s="40"/>
      <c r="Q4914" s="40"/>
      <c r="R4914" s="40"/>
      <c r="S4914" s="40"/>
      <c r="T4914" s="40"/>
      <c r="U4914" s="40"/>
      <c r="V4914" s="40"/>
      <c r="W4914" s="40"/>
      <c r="X4914" s="40"/>
      <c r="Y4914" s="40"/>
    </row>
    <row r="4915" spans="1:25" ht="15" customHeight="1" x14ac:dyDescent="0.2">
      <c r="A4915" s="40"/>
      <c r="B4915" s="274" t="s">
        <v>347</v>
      </c>
      <c r="C4915" s="296" t="s">
        <v>3633</v>
      </c>
      <c r="D4915" s="274" t="s">
        <v>143</v>
      </c>
      <c r="E4915" s="274" t="s">
        <v>1187</v>
      </c>
      <c r="F4915" s="404" t="s">
        <v>348</v>
      </c>
      <c r="G4915" s="404"/>
      <c r="H4915" s="295" t="s">
        <v>165</v>
      </c>
      <c r="I4915" s="298">
        <v>2.5000000000000001E-5</v>
      </c>
      <c r="J4915" s="297" t="s">
        <v>2150</v>
      </c>
      <c r="K4915" s="280" t="s">
        <v>2117</v>
      </c>
      <c r="L4915" s="281"/>
      <c r="O4915" s="40"/>
      <c r="P4915" s="40"/>
      <c r="Q4915" s="40"/>
      <c r="R4915" s="40"/>
      <c r="S4915" s="40"/>
      <c r="T4915" s="40"/>
      <c r="U4915" s="40"/>
      <c r="V4915" s="40"/>
      <c r="W4915" s="40"/>
      <c r="X4915" s="40"/>
      <c r="Y4915" s="40"/>
    </row>
    <row r="4916" spans="1:25" ht="15" customHeight="1" x14ac:dyDescent="0.2">
      <c r="A4916" s="40"/>
      <c r="B4916" s="275"/>
      <c r="C4916" s="275"/>
      <c r="D4916" s="275"/>
      <c r="E4916" s="275"/>
      <c r="F4916" s="275" t="s">
        <v>331</v>
      </c>
      <c r="G4916" s="302">
        <v>4.78</v>
      </c>
      <c r="H4916" s="275" t="s">
        <v>332</v>
      </c>
      <c r="I4916" s="302">
        <v>0</v>
      </c>
      <c r="J4916" s="275" t="s">
        <v>333</v>
      </c>
      <c r="K4916" s="302">
        <v>4.78</v>
      </c>
      <c r="L4916" s="281"/>
      <c r="O4916" s="40"/>
      <c r="P4916" s="40"/>
      <c r="Q4916" s="40"/>
      <c r="R4916" s="40"/>
      <c r="S4916" s="40"/>
      <c r="T4916" s="40"/>
      <c r="U4916" s="40"/>
      <c r="V4916" s="40"/>
      <c r="W4916" s="40"/>
      <c r="X4916" s="40"/>
      <c r="Y4916" s="40"/>
    </row>
    <row r="4917" spans="1:25" ht="15" customHeight="1" thickBot="1" x14ac:dyDescent="0.25">
      <c r="A4917" s="40"/>
      <c r="B4917" s="275"/>
      <c r="C4917" s="275"/>
      <c r="D4917" s="275"/>
      <c r="E4917" s="275"/>
      <c r="F4917" s="275" t="s">
        <v>334</v>
      </c>
      <c r="G4917" s="302">
        <v>22.35</v>
      </c>
      <c r="H4917" s="275"/>
      <c r="I4917" s="409" t="s">
        <v>335</v>
      </c>
      <c r="J4917" s="409"/>
      <c r="K4917" s="302">
        <v>129.79</v>
      </c>
      <c r="L4917" s="281"/>
      <c r="O4917" s="40"/>
      <c r="P4917" s="40"/>
      <c r="Q4917" s="40"/>
      <c r="R4917" s="40"/>
      <c r="S4917" s="40"/>
      <c r="T4917" s="40"/>
      <c r="U4917" s="40"/>
      <c r="V4917" s="40"/>
      <c r="W4917" s="40"/>
      <c r="X4917" s="40"/>
      <c r="Y4917" s="40"/>
    </row>
    <row r="4918" spans="1:25" ht="15" customHeight="1" thickTop="1" x14ac:dyDescent="0.2">
      <c r="A4918" s="40"/>
      <c r="B4918" s="289"/>
      <c r="C4918" s="289"/>
      <c r="D4918" s="289"/>
      <c r="E4918" s="289"/>
      <c r="F4918" s="289"/>
      <c r="G4918" s="289"/>
      <c r="H4918" s="289"/>
      <c r="I4918" s="289"/>
      <c r="J4918" s="289"/>
      <c r="K4918" s="289"/>
      <c r="L4918" s="289"/>
      <c r="O4918" s="40"/>
      <c r="P4918" s="40"/>
      <c r="Q4918" s="40"/>
      <c r="R4918" s="40"/>
      <c r="S4918" s="40"/>
      <c r="T4918" s="40"/>
      <c r="U4918" s="40"/>
      <c r="V4918" s="40"/>
      <c r="W4918" s="40"/>
      <c r="X4918" s="40"/>
      <c r="Y4918" s="40"/>
    </row>
    <row r="4919" spans="1:25" ht="15" customHeight="1" x14ac:dyDescent="0.2">
      <c r="A4919" s="40"/>
      <c r="B4919" s="276" t="s">
        <v>294</v>
      </c>
      <c r="C4919" s="277" t="s">
        <v>28</v>
      </c>
      <c r="D4919" s="276" t="s">
        <v>29</v>
      </c>
      <c r="E4919" s="276" t="s">
        <v>30</v>
      </c>
      <c r="F4919" s="405" t="s">
        <v>318</v>
      </c>
      <c r="G4919" s="405"/>
      <c r="H4919" s="284" t="s">
        <v>31</v>
      </c>
      <c r="I4919" s="277" t="s">
        <v>32</v>
      </c>
      <c r="J4919" s="277" t="s">
        <v>33</v>
      </c>
      <c r="K4919" s="277" t="s">
        <v>35</v>
      </c>
      <c r="L4919" s="281"/>
      <c r="O4919" s="40"/>
      <c r="P4919" s="40"/>
      <c r="Q4919" s="40"/>
      <c r="R4919" s="40"/>
      <c r="S4919" s="40"/>
      <c r="T4919" s="40"/>
      <c r="U4919" s="40"/>
      <c r="V4919" s="40"/>
      <c r="W4919" s="40"/>
      <c r="X4919" s="40"/>
      <c r="Y4919" s="40"/>
    </row>
    <row r="4920" spans="1:25" ht="15" customHeight="1" x14ac:dyDescent="0.2">
      <c r="A4920" s="40"/>
      <c r="B4920" s="273" t="s">
        <v>319</v>
      </c>
      <c r="C4920" s="286" t="s">
        <v>310</v>
      </c>
      <c r="D4920" s="273" t="s">
        <v>143</v>
      </c>
      <c r="E4920" s="273" t="s">
        <v>311</v>
      </c>
      <c r="F4920" s="403" t="s">
        <v>915</v>
      </c>
      <c r="G4920" s="403"/>
      <c r="H4920" s="285" t="s">
        <v>41</v>
      </c>
      <c r="I4920" s="288">
        <v>1</v>
      </c>
      <c r="J4920" s="287">
        <v>11.61</v>
      </c>
      <c r="K4920" s="287">
        <v>11.61</v>
      </c>
      <c r="L4920" s="281"/>
      <c r="O4920" s="40"/>
      <c r="P4920" s="40"/>
      <c r="Q4920" s="40"/>
      <c r="R4920" s="40"/>
      <c r="S4920" s="40"/>
      <c r="T4920" s="40"/>
      <c r="U4920" s="40"/>
      <c r="V4920" s="40"/>
      <c r="W4920" s="40"/>
      <c r="X4920" s="40"/>
      <c r="Y4920" s="40"/>
    </row>
    <row r="4921" spans="1:25" ht="15" customHeight="1" x14ac:dyDescent="0.2">
      <c r="A4921" s="40"/>
      <c r="B4921" s="276" t="s">
        <v>27</v>
      </c>
      <c r="C4921" s="277" t="s">
        <v>28</v>
      </c>
      <c r="D4921" s="276" t="s">
        <v>29</v>
      </c>
      <c r="E4921" s="276" t="s">
        <v>30</v>
      </c>
      <c r="F4921" s="405" t="s">
        <v>318</v>
      </c>
      <c r="G4921" s="406"/>
      <c r="H4921" s="284" t="s">
        <v>31</v>
      </c>
      <c r="I4921" s="277" t="s">
        <v>32</v>
      </c>
      <c r="J4921" s="277" t="s">
        <v>33</v>
      </c>
      <c r="K4921" s="277" t="s">
        <v>35</v>
      </c>
      <c r="L4921" s="281"/>
      <c r="O4921" s="40"/>
      <c r="P4921" s="40"/>
      <c r="Q4921" s="40"/>
      <c r="R4921" s="40"/>
      <c r="S4921" s="40"/>
      <c r="T4921" s="40"/>
      <c r="U4921" s="40"/>
      <c r="V4921" s="40"/>
      <c r="W4921" s="40"/>
      <c r="X4921" s="40"/>
      <c r="Y4921" s="40"/>
    </row>
    <row r="4922" spans="1:25" ht="15" customHeight="1" x14ac:dyDescent="0.2">
      <c r="A4922" s="40"/>
      <c r="B4922" s="274" t="s">
        <v>347</v>
      </c>
      <c r="C4922" s="296" t="s">
        <v>4202</v>
      </c>
      <c r="D4922" s="274" t="s">
        <v>143</v>
      </c>
      <c r="E4922" s="274" t="s">
        <v>2674</v>
      </c>
      <c r="F4922" s="404" t="s">
        <v>348</v>
      </c>
      <c r="G4922" s="404"/>
      <c r="H4922" s="295" t="s">
        <v>1665</v>
      </c>
      <c r="I4922" s="298">
        <v>0.14000000000000001</v>
      </c>
      <c r="J4922" s="297" t="s">
        <v>4203</v>
      </c>
      <c r="K4922" s="280" t="s">
        <v>4204</v>
      </c>
      <c r="L4922" s="281"/>
      <c r="O4922" s="40"/>
      <c r="P4922" s="40"/>
      <c r="Q4922" s="40"/>
      <c r="R4922" s="40"/>
      <c r="S4922" s="40"/>
      <c r="T4922" s="40"/>
      <c r="U4922" s="40"/>
      <c r="V4922" s="40"/>
      <c r="W4922" s="40"/>
      <c r="X4922" s="40"/>
      <c r="Y4922" s="40"/>
    </row>
    <row r="4923" spans="1:25" ht="15" customHeight="1" x14ac:dyDescent="0.2">
      <c r="A4923" s="40"/>
      <c r="B4923" s="274" t="s">
        <v>347</v>
      </c>
      <c r="C4923" s="296" t="s">
        <v>4205</v>
      </c>
      <c r="D4923" s="274" t="s">
        <v>143</v>
      </c>
      <c r="E4923" s="274" t="s">
        <v>2675</v>
      </c>
      <c r="F4923" s="404" t="s">
        <v>348</v>
      </c>
      <c r="G4923" s="404"/>
      <c r="H4923" s="295" t="s">
        <v>900</v>
      </c>
      <c r="I4923" s="298">
        <v>0.05</v>
      </c>
      <c r="J4923" s="297" t="s">
        <v>4206</v>
      </c>
      <c r="K4923" s="280" t="s">
        <v>3683</v>
      </c>
      <c r="L4923" s="281"/>
      <c r="O4923" s="40"/>
      <c r="P4923" s="40"/>
      <c r="Q4923" s="40"/>
      <c r="R4923" s="40"/>
      <c r="S4923" s="40"/>
      <c r="T4923" s="40"/>
      <c r="U4923" s="40"/>
      <c r="V4923" s="40"/>
      <c r="W4923" s="40"/>
      <c r="X4923" s="40"/>
      <c r="Y4923" s="40"/>
    </row>
    <row r="4924" spans="1:25" ht="15" customHeight="1" x14ac:dyDescent="0.2">
      <c r="A4924" s="40"/>
      <c r="B4924" s="274" t="s">
        <v>347</v>
      </c>
      <c r="C4924" s="296" t="s">
        <v>3615</v>
      </c>
      <c r="D4924" s="274" t="s">
        <v>143</v>
      </c>
      <c r="E4924" s="274" t="s">
        <v>2418</v>
      </c>
      <c r="F4924" s="404" t="s">
        <v>586</v>
      </c>
      <c r="G4924" s="404"/>
      <c r="H4924" s="295" t="s">
        <v>578</v>
      </c>
      <c r="I4924" s="298">
        <v>0.4</v>
      </c>
      <c r="J4924" s="297" t="s">
        <v>2419</v>
      </c>
      <c r="K4924" s="280" t="s">
        <v>2193</v>
      </c>
      <c r="L4924" s="281"/>
      <c r="O4924" s="40"/>
      <c r="P4924" s="40"/>
      <c r="Q4924" s="40"/>
      <c r="R4924" s="40"/>
      <c r="S4924" s="40"/>
      <c r="T4924" s="40"/>
      <c r="U4924" s="40"/>
      <c r="V4924" s="40"/>
      <c r="W4924" s="40"/>
      <c r="X4924" s="40"/>
      <c r="Y4924" s="40"/>
    </row>
    <row r="4925" spans="1:25" ht="15" customHeight="1" x14ac:dyDescent="0.2">
      <c r="A4925" s="40"/>
      <c r="B4925" s="278" t="s">
        <v>319</v>
      </c>
      <c r="C4925" s="291" t="s">
        <v>575</v>
      </c>
      <c r="D4925" s="278" t="s">
        <v>143</v>
      </c>
      <c r="E4925" s="278" t="s">
        <v>576</v>
      </c>
      <c r="F4925" s="407" t="s">
        <v>577</v>
      </c>
      <c r="G4925" s="407"/>
      <c r="H4925" s="290" t="s">
        <v>578</v>
      </c>
      <c r="I4925" s="294">
        <v>0.4</v>
      </c>
      <c r="J4925" s="292" t="s">
        <v>3684</v>
      </c>
      <c r="K4925" s="293" t="s">
        <v>3754</v>
      </c>
      <c r="L4925" s="281"/>
      <c r="O4925" s="40"/>
      <c r="P4925" s="40"/>
      <c r="Q4925" s="40"/>
      <c r="R4925" s="40"/>
      <c r="S4925" s="40"/>
      <c r="T4925" s="40"/>
      <c r="U4925" s="40"/>
      <c r="V4925" s="40"/>
      <c r="W4925" s="40"/>
      <c r="X4925" s="40"/>
      <c r="Y4925" s="40"/>
    </row>
    <row r="4926" spans="1:25" ht="15" customHeight="1" x14ac:dyDescent="0.2">
      <c r="A4926" s="40"/>
      <c r="B4926" s="408" t="s">
        <v>2416</v>
      </c>
      <c r="C4926" s="406"/>
      <c r="D4926" s="406"/>
      <c r="E4926" s="406"/>
      <c r="F4926" s="406"/>
      <c r="G4926" s="406"/>
      <c r="H4926" s="406"/>
      <c r="I4926" s="406"/>
      <c r="J4926" s="406"/>
      <c r="K4926" s="406"/>
      <c r="L4926" s="185"/>
      <c r="O4926" s="40"/>
      <c r="P4926" s="40"/>
      <c r="Q4926" s="40"/>
      <c r="R4926" s="40"/>
      <c r="S4926" s="40"/>
      <c r="T4926" s="40"/>
      <c r="U4926" s="40"/>
      <c r="V4926" s="40"/>
      <c r="W4926" s="40"/>
      <c r="X4926" s="40"/>
      <c r="Y4926" s="40"/>
    </row>
    <row r="4927" spans="1:25" ht="15" customHeight="1" x14ac:dyDescent="0.2">
      <c r="A4927" s="40"/>
      <c r="B4927" s="276" t="s">
        <v>27</v>
      </c>
      <c r="C4927" s="277" t="s">
        <v>28</v>
      </c>
      <c r="D4927" s="276" t="s">
        <v>29</v>
      </c>
      <c r="E4927" s="276" t="s">
        <v>30</v>
      </c>
      <c r="F4927" s="405" t="s">
        <v>318</v>
      </c>
      <c r="G4927" s="406"/>
      <c r="H4927" s="284" t="s">
        <v>31</v>
      </c>
      <c r="I4927" s="277" t="s">
        <v>32</v>
      </c>
      <c r="J4927" s="277" t="s">
        <v>33</v>
      </c>
      <c r="K4927" s="277" t="s">
        <v>35</v>
      </c>
      <c r="L4927" s="185"/>
      <c r="O4927" s="40"/>
      <c r="P4927" s="40"/>
      <c r="Q4927" s="40"/>
      <c r="R4927" s="40"/>
      <c r="S4927" s="40"/>
      <c r="T4927" s="40"/>
      <c r="U4927" s="40"/>
      <c r="V4927" s="40"/>
      <c r="W4927" s="40"/>
      <c r="X4927" s="40"/>
      <c r="Y4927" s="40"/>
    </row>
    <row r="4928" spans="1:25" ht="15" customHeight="1" x14ac:dyDescent="0.2">
      <c r="A4928" s="40"/>
      <c r="B4928" s="274" t="s">
        <v>347</v>
      </c>
      <c r="C4928" s="296" t="s">
        <v>4202</v>
      </c>
      <c r="D4928" s="274" t="s">
        <v>143</v>
      </c>
      <c r="E4928" s="274" t="s">
        <v>2674</v>
      </c>
      <c r="F4928" s="404" t="s">
        <v>348</v>
      </c>
      <c r="G4928" s="404"/>
      <c r="H4928" s="295" t="s">
        <v>1665</v>
      </c>
      <c r="I4928" s="298">
        <v>0.14000000000000001</v>
      </c>
      <c r="J4928" s="297" t="s">
        <v>4203</v>
      </c>
      <c r="K4928" s="280" t="s">
        <v>4204</v>
      </c>
      <c r="L4928" s="185"/>
      <c r="O4928" s="40"/>
      <c r="P4928" s="40"/>
      <c r="Q4928" s="40"/>
      <c r="R4928" s="40"/>
      <c r="S4928" s="40"/>
      <c r="T4928" s="40"/>
      <c r="U4928" s="40"/>
      <c r="V4928" s="40"/>
      <c r="W4928" s="40"/>
      <c r="X4928" s="40"/>
      <c r="Y4928" s="40"/>
    </row>
    <row r="4929" spans="1:25" ht="15" customHeight="1" x14ac:dyDescent="0.2">
      <c r="A4929" s="40"/>
      <c r="B4929" s="274" t="s">
        <v>347</v>
      </c>
      <c r="C4929" s="296" t="s">
        <v>3631</v>
      </c>
      <c r="D4929" s="274" t="s">
        <v>143</v>
      </c>
      <c r="E4929" s="274" t="s">
        <v>2435</v>
      </c>
      <c r="F4929" s="404" t="s">
        <v>348</v>
      </c>
      <c r="G4929" s="404"/>
      <c r="H4929" s="295" t="s">
        <v>165</v>
      </c>
      <c r="I4929" s="298">
        <v>8.0000000000000007E-5</v>
      </c>
      <c r="J4929" s="297" t="s">
        <v>2122</v>
      </c>
      <c r="K4929" s="280" t="s">
        <v>2135</v>
      </c>
      <c r="L4929" s="185"/>
      <c r="O4929" s="40"/>
      <c r="P4929" s="40"/>
      <c r="Q4929" s="40"/>
      <c r="R4929" s="40"/>
      <c r="S4929" s="40"/>
      <c r="T4929" s="40"/>
      <c r="U4929" s="40"/>
      <c r="V4929" s="40"/>
      <c r="W4929" s="40"/>
      <c r="X4929" s="40"/>
      <c r="Y4929" s="40"/>
    </row>
    <row r="4930" spans="1:25" ht="15" customHeight="1" x14ac:dyDescent="0.2">
      <c r="A4930" s="40"/>
      <c r="B4930" s="274" t="s">
        <v>347</v>
      </c>
      <c r="C4930" s="296" t="s">
        <v>4205</v>
      </c>
      <c r="D4930" s="274" t="s">
        <v>143</v>
      </c>
      <c r="E4930" s="274" t="s">
        <v>2675</v>
      </c>
      <c r="F4930" s="404" t="s">
        <v>348</v>
      </c>
      <c r="G4930" s="404"/>
      <c r="H4930" s="295" t="s">
        <v>900</v>
      </c>
      <c r="I4930" s="298">
        <v>0.05</v>
      </c>
      <c r="J4930" s="297" t="s">
        <v>4206</v>
      </c>
      <c r="K4930" s="280" t="s">
        <v>3683</v>
      </c>
      <c r="L4930" s="185"/>
      <c r="O4930" s="40"/>
      <c r="P4930" s="40"/>
      <c r="Q4930" s="40"/>
      <c r="R4930" s="40"/>
      <c r="S4930" s="40"/>
      <c r="T4930" s="40"/>
      <c r="U4930" s="40"/>
      <c r="V4930" s="40"/>
      <c r="W4930" s="40"/>
      <c r="X4930" s="40"/>
      <c r="Y4930" s="40"/>
    </row>
    <row r="4931" spans="1:25" ht="15" customHeight="1" x14ac:dyDescent="0.2">
      <c r="A4931" s="40"/>
      <c r="B4931" s="274" t="s">
        <v>347</v>
      </c>
      <c r="C4931" s="296" t="s">
        <v>3646</v>
      </c>
      <c r="D4931" s="274" t="s">
        <v>143</v>
      </c>
      <c r="E4931" s="274" t="s">
        <v>3647</v>
      </c>
      <c r="F4931" s="404" t="s">
        <v>348</v>
      </c>
      <c r="G4931" s="404"/>
      <c r="H4931" s="295" t="s">
        <v>1160</v>
      </c>
      <c r="I4931" s="298">
        <v>3.2000000000000003E-4</v>
      </c>
      <c r="J4931" s="297" t="s">
        <v>3648</v>
      </c>
      <c r="K4931" s="280" t="s">
        <v>2117</v>
      </c>
      <c r="L4931" s="185"/>
      <c r="O4931" s="40"/>
      <c r="P4931" s="40"/>
      <c r="Q4931" s="40"/>
      <c r="R4931" s="40"/>
      <c r="S4931" s="40"/>
      <c r="T4931" s="40"/>
      <c r="U4931" s="40"/>
      <c r="V4931" s="40"/>
      <c r="W4931" s="40"/>
      <c r="X4931" s="40"/>
      <c r="Y4931" s="40"/>
    </row>
    <row r="4932" spans="1:25" ht="15" customHeight="1" x14ac:dyDescent="0.2">
      <c r="A4932" s="40"/>
      <c r="B4932" s="274" t="s">
        <v>347</v>
      </c>
      <c r="C4932" s="296" t="s">
        <v>3615</v>
      </c>
      <c r="D4932" s="274" t="s">
        <v>143</v>
      </c>
      <c r="E4932" s="274" t="s">
        <v>2418</v>
      </c>
      <c r="F4932" s="404" t="s">
        <v>586</v>
      </c>
      <c r="G4932" s="404"/>
      <c r="H4932" s="295" t="s">
        <v>578</v>
      </c>
      <c r="I4932" s="298">
        <v>0.4</v>
      </c>
      <c r="J4932" s="297" t="s">
        <v>2419</v>
      </c>
      <c r="K4932" s="280" t="s">
        <v>2193</v>
      </c>
      <c r="L4932" s="185"/>
      <c r="O4932" s="40"/>
      <c r="P4932" s="40"/>
      <c r="Q4932" s="40"/>
      <c r="R4932" s="40"/>
      <c r="S4932" s="40"/>
      <c r="T4932" s="40"/>
      <c r="U4932" s="40"/>
      <c r="V4932" s="40"/>
      <c r="W4932" s="40"/>
      <c r="X4932" s="40"/>
      <c r="Y4932" s="40"/>
    </row>
    <row r="4933" spans="1:25" ht="15" customHeight="1" x14ac:dyDescent="0.2">
      <c r="A4933" s="40"/>
      <c r="B4933" s="274" t="s">
        <v>347</v>
      </c>
      <c r="C4933" s="296" t="s">
        <v>3587</v>
      </c>
      <c r="D4933" s="274" t="s">
        <v>143</v>
      </c>
      <c r="E4933" s="274" t="s">
        <v>2436</v>
      </c>
      <c r="F4933" s="404" t="s">
        <v>348</v>
      </c>
      <c r="G4933" s="404"/>
      <c r="H4933" s="295" t="s">
        <v>165</v>
      </c>
      <c r="I4933" s="298">
        <v>8.0000000000000007E-5</v>
      </c>
      <c r="J4933" s="297" t="s">
        <v>3588</v>
      </c>
      <c r="K4933" s="280" t="s">
        <v>2117</v>
      </c>
      <c r="L4933" s="183"/>
      <c r="O4933" s="40"/>
      <c r="P4933" s="40"/>
      <c r="Q4933" s="40"/>
      <c r="R4933" s="40"/>
      <c r="S4933" s="40"/>
      <c r="T4933" s="40"/>
      <c r="U4933" s="40"/>
      <c r="V4933" s="40"/>
      <c r="W4933" s="40"/>
      <c r="X4933" s="40"/>
      <c r="Y4933" s="40"/>
    </row>
    <row r="4934" spans="1:25" ht="15" customHeight="1" x14ac:dyDescent="0.2">
      <c r="A4934" s="40"/>
      <c r="B4934" s="274" t="s">
        <v>347</v>
      </c>
      <c r="C4934" s="296" t="s">
        <v>3616</v>
      </c>
      <c r="D4934" s="274" t="s">
        <v>143</v>
      </c>
      <c r="E4934" s="274" t="s">
        <v>1170</v>
      </c>
      <c r="F4934" s="404" t="s">
        <v>809</v>
      </c>
      <c r="G4934" s="404"/>
      <c r="H4934" s="295" t="s">
        <v>165</v>
      </c>
      <c r="I4934" s="298">
        <v>4.0719999999999999E-2</v>
      </c>
      <c r="J4934" s="297" t="s">
        <v>1858</v>
      </c>
      <c r="K4934" s="280" t="s">
        <v>3835</v>
      </c>
      <c r="L4934" s="183"/>
      <c r="O4934" s="40"/>
      <c r="P4934" s="40"/>
      <c r="Q4934" s="40"/>
      <c r="R4934" s="40"/>
      <c r="S4934" s="40"/>
      <c r="T4934" s="40"/>
      <c r="U4934" s="40"/>
      <c r="V4934" s="40"/>
      <c r="W4934" s="40"/>
      <c r="X4934" s="40"/>
      <c r="Y4934" s="40"/>
    </row>
    <row r="4935" spans="1:25" ht="15" customHeight="1" x14ac:dyDescent="0.2">
      <c r="A4935" s="40"/>
      <c r="B4935" s="274" t="s">
        <v>347</v>
      </c>
      <c r="C4935" s="296" t="s">
        <v>3613</v>
      </c>
      <c r="D4935" s="274" t="s">
        <v>143</v>
      </c>
      <c r="E4935" s="274" t="s">
        <v>1163</v>
      </c>
      <c r="F4935" s="404" t="s">
        <v>348</v>
      </c>
      <c r="G4935" s="404"/>
      <c r="H4935" s="295" t="s">
        <v>165</v>
      </c>
      <c r="I4935" s="298">
        <v>4.0000000000000003E-5</v>
      </c>
      <c r="J4935" s="297" t="s">
        <v>3614</v>
      </c>
      <c r="K4935" s="280" t="s">
        <v>2117</v>
      </c>
      <c r="O4935" s="40"/>
      <c r="P4935" s="40"/>
      <c r="Q4935" s="40"/>
      <c r="R4935" s="40"/>
      <c r="S4935" s="40"/>
      <c r="T4935" s="40"/>
      <c r="U4935" s="40"/>
      <c r="V4935" s="40"/>
      <c r="W4935" s="40"/>
      <c r="X4935" s="40"/>
      <c r="Y4935" s="40"/>
    </row>
    <row r="4936" spans="1:25" ht="15" customHeight="1" x14ac:dyDescent="0.2">
      <c r="A4936" s="40"/>
      <c r="B4936" s="274" t="s">
        <v>347</v>
      </c>
      <c r="C4936" s="296" t="s">
        <v>3596</v>
      </c>
      <c r="D4936" s="274" t="s">
        <v>143</v>
      </c>
      <c r="E4936" s="274" t="s">
        <v>2437</v>
      </c>
      <c r="F4936" s="404" t="s">
        <v>348</v>
      </c>
      <c r="G4936" s="404"/>
      <c r="H4936" s="295" t="s">
        <v>165</v>
      </c>
      <c r="I4936" s="298">
        <v>2.4000000000000001E-4</v>
      </c>
      <c r="J4936" s="297" t="s">
        <v>3597</v>
      </c>
      <c r="K4936" s="280" t="s">
        <v>2117</v>
      </c>
      <c r="L4936" s="180"/>
      <c r="O4936" s="40"/>
      <c r="P4936" s="40"/>
      <c r="Q4936" s="40"/>
      <c r="R4936" s="40"/>
      <c r="S4936" s="40"/>
      <c r="T4936" s="40"/>
      <c r="U4936" s="40"/>
      <c r="V4936" s="40"/>
      <c r="W4936" s="40"/>
      <c r="X4936" s="40"/>
      <c r="Y4936" s="40"/>
    </row>
    <row r="4937" spans="1:25" ht="15" customHeight="1" x14ac:dyDescent="0.2">
      <c r="A4937" s="40"/>
      <c r="B4937" s="274" t="s">
        <v>347</v>
      </c>
      <c r="C4937" s="296" t="s">
        <v>3586</v>
      </c>
      <c r="D4937" s="274" t="s">
        <v>143</v>
      </c>
      <c r="E4937" s="274" t="s">
        <v>1162</v>
      </c>
      <c r="F4937" s="404" t="s">
        <v>348</v>
      </c>
      <c r="G4937" s="404"/>
      <c r="H4937" s="295" t="s">
        <v>165</v>
      </c>
      <c r="I4937" s="298">
        <v>1.2E-4</v>
      </c>
      <c r="J4937" s="297" t="s">
        <v>2140</v>
      </c>
      <c r="K4937" s="280" t="s">
        <v>2117</v>
      </c>
      <c r="L4937" s="178"/>
      <c r="O4937" s="40"/>
      <c r="P4937" s="40"/>
      <c r="Q4937" s="40"/>
      <c r="R4937" s="40"/>
      <c r="S4937" s="40"/>
      <c r="T4937" s="40"/>
      <c r="U4937" s="40"/>
      <c r="V4937" s="40"/>
      <c r="W4937" s="40"/>
      <c r="X4937" s="40"/>
      <c r="Y4937" s="40"/>
    </row>
    <row r="4938" spans="1:25" ht="15" customHeight="1" x14ac:dyDescent="0.2">
      <c r="A4938" s="40"/>
      <c r="B4938" s="274" t="s">
        <v>347</v>
      </c>
      <c r="C4938" s="296" t="s">
        <v>3634</v>
      </c>
      <c r="D4938" s="274" t="s">
        <v>143</v>
      </c>
      <c r="E4938" s="274" t="s">
        <v>1168</v>
      </c>
      <c r="F4938" s="404" t="s">
        <v>348</v>
      </c>
      <c r="G4938" s="404"/>
      <c r="H4938" s="295" t="s">
        <v>165</v>
      </c>
      <c r="I4938" s="298">
        <v>1.8E-3</v>
      </c>
      <c r="J4938" s="297" t="s">
        <v>2138</v>
      </c>
      <c r="K4938" s="280" t="s">
        <v>2117</v>
      </c>
      <c r="L4938" s="182"/>
      <c r="O4938" s="40"/>
      <c r="P4938" s="40"/>
      <c r="Q4938" s="40"/>
      <c r="R4938" s="40"/>
      <c r="S4938" s="40"/>
      <c r="T4938" s="40"/>
      <c r="U4938" s="40"/>
      <c r="V4938" s="40"/>
      <c r="W4938" s="40"/>
      <c r="X4938" s="40"/>
      <c r="Y4938" s="40"/>
    </row>
    <row r="4939" spans="1:25" ht="15" customHeight="1" x14ac:dyDescent="0.2">
      <c r="A4939" s="40"/>
      <c r="B4939" s="274" t="s">
        <v>347</v>
      </c>
      <c r="C4939" s="296" t="s">
        <v>3636</v>
      </c>
      <c r="D4939" s="274" t="s">
        <v>143</v>
      </c>
      <c r="E4939" s="274" t="s">
        <v>2432</v>
      </c>
      <c r="F4939" s="404" t="s">
        <v>348</v>
      </c>
      <c r="G4939" s="404"/>
      <c r="H4939" s="295" t="s">
        <v>2433</v>
      </c>
      <c r="I4939" s="298">
        <v>3.2000000000000003E-4</v>
      </c>
      <c r="J4939" s="297" t="s">
        <v>3637</v>
      </c>
      <c r="K4939" s="280" t="s">
        <v>2144</v>
      </c>
      <c r="L4939" s="185"/>
      <c r="O4939" s="40"/>
      <c r="P4939" s="40"/>
      <c r="Q4939" s="40"/>
      <c r="R4939" s="40"/>
      <c r="S4939" s="40"/>
      <c r="T4939" s="40"/>
      <c r="U4939" s="40"/>
      <c r="V4939" s="40"/>
      <c r="W4939" s="40"/>
      <c r="X4939" s="40"/>
      <c r="Y4939" s="40"/>
    </row>
    <row r="4940" spans="1:25" ht="15" customHeight="1" x14ac:dyDescent="0.2">
      <c r="A4940" s="40"/>
      <c r="B4940" s="274" t="s">
        <v>347</v>
      </c>
      <c r="C4940" s="296" t="s">
        <v>3601</v>
      </c>
      <c r="D4940" s="274" t="s">
        <v>143</v>
      </c>
      <c r="E4940" s="274" t="s">
        <v>1165</v>
      </c>
      <c r="F4940" s="404" t="s">
        <v>348</v>
      </c>
      <c r="G4940" s="404"/>
      <c r="H4940" s="295" t="s">
        <v>165</v>
      </c>
      <c r="I4940" s="298">
        <v>1.8E-3</v>
      </c>
      <c r="J4940" s="297" t="s">
        <v>3602</v>
      </c>
      <c r="K4940" s="280" t="s">
        <v>2430</v>
      </c>
      <c r="L4940" s="185"/>
      <c r="O4940" s="40"/>
      <c r="P4940" s="40"/>
      <c r="Q4940" s="40"/>
      <c r="R4940" s="40"/>
      <c r="S4940" s="40"/>
      <c r="T4940" s="40"/>
      <c r="U4940" s="40"/>
      <c r="V4940" s="40"/>
      <c r="W4940" s="40"/>
      <c r="X4940" s="40"/>
      <c r="Y4940" s="40"/>
    </row>
    <row r="4941" spans="1:25" ht="15" customHeight="1" x14ac:dyDescent="0.2">
      <c r="A4941" s="40"/>
      <c r="B4941" s="274" t="s">
        <v>347</v>
      </c>
      <c r="C4941" s="296" t="s">
        <v>3604</v>
      </c>
      <c r="D4941" s="274" t="s">
        <v>143</v>
      </c>
      <c r="E4941" s="274" t="s">
        <v>1164</v>
      </c>
      <c r="F4941" s="404" t="s">
        <v>809</v>
      </c>
      <c r="G4941" s="404"/>
      <c r="H4941" s="295" t="s">
        <v>165</v>
      </c>
      <c r="I4941" s="298">
        <v>1.8E-3</v>
      </c>
      <c r="J4941" s="297" t="s">
        <v>2145</v>
      </c>
      <c r="K4941" s="280" t="s">
        <v>2144</v>
      </c>
      <c r="L4941" s="185"/>
      <c r="O4941" s="40"/>
      <c r="P4941" s="40"/>
      <c r="Q4941" s="40"/>
      <c r="R4941" s="40"/>
      <c r="S4941" s="40"/>
      <c r="T4941" s="40"/>
      <c r="U4941" s="40"/>
      <c r="V4941" s="40"/>
      <c r="W4941" s="40"/>
      <c r="X4941" s="40"/>
      <c r="Y4941" s="40"/>
    </row>
    <row r="4942" spans="1:25" ht="15" customHeight="1" x14ac:dyDescent="0.2">
      <c r="A4942" s="40"/>
      <c r="B4942" s="274" t="s">
        <v>347</v>
      </c>
      <c r="C4942" s="296" t="s">
        <v>3606</v>
      </c>
      <c r="D4942" s="274" t="s">
        <v>143</v>
      </c>
      <c r="E4942" s="274" t="s">
        <v>1166</v>
      </c>
      <c r="F4942" s="404" t="s">
        <v>809</v>
      </c>
      <c r="G4942" s="404"/>
      <c r="H4942" s="295" t="s">
        <v>1167</v>
      </c>
      <c r="I4942" s="298">
        <v>1.6000000000000001E-4</v>
      </c>
      <c r="J4942" s="297" t="s">
        <v>2136</v>
      </c>
      <c r="K4942" s="280" t="s">
        <v>2170</v>
      </c>
      <c r="L4942" s="281"/>
      <c r="O4942" s="40"/>
      <c r="P4942" s="40"/>
      <c r="Q4942" s="40"/>
      <c r="R4942" s="40"/>
      <c r="S4942" s="40"/>
      <c r="T4942" s="40"/>
      <c r="U4942" s="40"/>
      <c r="V4942" s="40"/>
      <c r="W4942" s="40"/>
      <c r="X4942" s="40"/>
      <c r="Y4942" s="40"/>
    </row>
    <row r="4943" spans="1:25" ht="15" customHeight="1" x14ac:dyDescent="0.2">
      <c r="A4943" s="40"/>
      <c r="B4943" s="274" t="s">
        <v>347</v>
      </c>
      <c r="C4943" s="296" t="s">
        <v>3645</v>
      </c>
      <c r="D4943" s="274" t="s">
        <v>143</v>
      </c>
      <c r="E4943" s="274" t="s">
        <v>1161</v>
      </c>
      <c r="F4943" s="404" t="s">
        <v>348</v>
      </c>
      <c r="G4943" s="404"/>
      <c r="H4943" s="295" t="s">
        <v>165</v>
      </c>
      <c r="I4943" s="298">
        <v>3.764E-2</v>
      </c>
      <c r="J4943" s="297" t="s">
        <v>2143</v>
      </c>
      <c r="K4943" s="280" t="s">
        <v>2123</v>
      </c>
      <c r="L4943" s="281"/>
      <c r="O4943" s="40"/>
      <c r="P4943" s="40"/>
      <c r="Q4943" s="40"/>
      <c r="R4943" s="40"/>
      <c r="S4943" s="40"/>
      <c r="T4943" s="40"/>
      <c r="U4943" s="40"/>
      <c r="V4943" s="40"/>
      <c r="W4943" s="40"/>
      <c r="X4943" s="40"/>
      <c r="Y4943" s="40"/>
    </row>
    <row r="4944" spans="1:25" ht="15" customHeight="1" x14ac:dyDescent="0.2">
      <c r="A4944" s="40"/>
      <c r="B4944" s="274" t="s">
        <v>347</v>
      </c>
      <c r="C4944" s="296" t="s">
        <v>3626</v>
      </c>
      <c r="D4944" s="274" t="s">
        <v>143</v>
      </c>
      <c r="E4944" s="274" t="s">
        <v>2434</v>
      </c>
      <c r="F4944" s="404" t="s">
        <v>348</v>
      </c>
      <c r="G4944" s="404"/>
      <c r="H4944" s="295" t="s">
        <v>2433</v>
      </c>
      <c r="I4944" s="298">
        <v>9.2000000000000003E-4</v>
      </c>
      <c r="J4944" s="297" t="s">
        <v>3627</v>
      </c>
      <c r="K4944" s="280" t="s">
        <v>2135</v>
      </c>
      <c r="L4944" s="281"/>
      <c r="O4944" s="40"/>
      <c r="P4944" s="40"/>
      <c r="Q4944" s="40"/>
      <c r="R4944" s="40"/>
      <c r="S4944" s="40"/>
      <c r="T4944" s="40"/>
      <c r="U4944" s="40"/>
      <c r="V4944" s="40"/>
      <c r="W4944" s="40"/>
      <c r="X4944" s="40"/>
      <c r="Y4944" s="40"/>
    </row>
    <row r="4945" spans="1:25" ht="15" customHeight="1" x14ac:dyDescent="0.2">
      <c r="A4945" s="40"/>
      <c r="B4945" s="274" t="s">
        <v>347</v>
      </c>
      <c r="C4945" s="296" t="s">
        <v>3594</v>
      </c>
      <c r="D4945" s="274" t="s">
        <v>143</v>
      </c>
      <c r="E4945" s="274" t="s">
        <v>1171</v>
      </c>
      <c r="F4945" s="404" t="s">
        <v>348</v>
      </c>
      <c r="G4945" s="404"/>
      <c r="H4945" s="295" t="s">
        <v>165</v>
      </c>
      <c r="I4945" s="298">
        <v>8.0000000000000007E-5</v>
      </c>
      <c r="J4945" s="297" t="s">
        <v>2139</v>
      </c>
      <c r="K4945" s="280" t="s">
        <v>2117</v>
      </c>
      <c r="L4945" s="281"/>
      <c r="O4945" s="40"/>
      <c r="P4945" s="40"/>
      <c r="Q4945" s="40"/>
      <c r="R4945" s="40"/>
      <c r="S4945" s="40"/>
      <c r="T4945" s="40"/>
      <c r="U4945" s="40"/>
      <c r="V4945" s="40"/>
      <c r="W4945" s="40"/>
      <c r="X4945" s="40"/>
      <c r="Y4945" s="40"/>
    </row>
    <row r="4946" spans="1:25" ht="15" customHeight="1" x14ac:dyDescent="0.2">
      <c r="A4946" s="40"/>
      <c r="B4946" s="274" t="s">
        <v>347</v>
      </c>
      <c r="C4946" s="296" t="s">
        <v>3583</v>
      </c>
      <c r="D4946" s="274" t="s">
        <v>143</v>
      </c>
      <c r="E4946" s="274" t="s">
        <v>1158</v>
      </c>
      <c r="F4946" s="404" t="s">
        <v>348</v>
      </c>
      <c r="G4946" s="404"/>
      <c r="H4946" s="295" t="s">
        <v>165</v>
      </c>
      <c r="I4946" s="298">
        <v>4.0719999999999999E-2</v>
      </c>
      <c r="J4946" s="297" t="s">
        <v>1850</v>
      </c>
      <c r="K4946" s="280" t="s">
        <v>3841</v>
      </c>
      <c r="L4946" s="281"/>
      <c r="O4946" s="40"/>
      <c r="P4946" s="40"/>
      <c r="Q4946" s="40"/>
      <c r="R4946" s="40"/>
      <c r="S4946" s="40"/>
      <c r="T4946" s="40"/>
      <c r="U4946" s="40"/>
      <c r="V4946" s="40"/>
      <c r="W4946" s="40"/>
      <c r="X4946" s="40"/>
      <c r="Y4946" s="40"/>
    </row>
    <row r="4947" spans="1:25" ht="15" customHeight="1" x14ac:dyDescent="0.2">
      <c r="A4947" s="40"/>
      <c r="B4947" s="274" t="s">
        <v>347</v>
      </c>
      <c r="C4947" s="296" t="s">
        <v>3598</v>
      </c>
      <c r="D4947" s="274" t="s">
        <v>143</v>
      </c>
      <c r="E4947" s="274" t="s">
        <v>1159</v>
      </c>
      <c r="F4947" s="404" t="s">
        <v>348</v>
      </c>
      <c r="G4947" s="404"/>
      <c r="H4947" s="295" t="s">
        <v>165</v>
      </c>
      <c r="I4947" s="298">
        <v>5.9999999999999995E-4</v>
      </c>
      <c r="J4947" s="297" t="s">
        <v>3599</v>
      </c>
      <c r="K4947" s="280" t="s">
        <v>2560</v>
      </c>
      <c r="L4947" s="281"/>
      <c r="O4947" s="40"/>
      <c r="P4947" s="40"/>
      <c r="Q4947" s="40"/>
      <c r="R4947" s="40"/>
      <c r="S4947" s="40"/>
      <c r="T4947" s="40"/>
      <c r="U4947" s="40"/>
      <c r="V4947" s="40"/>
      <c r="W4947" s="40"/>
      <c r="X4947" s="40"/>
      <c r="Y4947" s="40"/>
    </row>
    <row r="4948" spans="1:25" ht="15" customHeight="1" x14ac:dyDescent="0.2">
      <c r="A4948" s="40"/>
      <c r="B4948" s="274" t="s">
        <v>347</v>
      </c>
      <c r="C4948" s="296" t="s">
        <v>3635</v>
      </c>
      <c r="D4948" s="274" t="s">
        <v>143</v>
      </c>
      <c r="E4948" s="274" t="s">
        <v>1169</v>
      </c>
      <c r="F4948" s="404" t="s">
        <v>348</v>
      </c>
      <c r="G4948" s="404"/>
      <c r="H4948" s="295" t="s">
        <v>165</v>
      </c>
      <c r="I4948" s="298">
        <v>7.2000000000000005E-4</v>
      </c>
      <c r="J4948" s="297" t="s">
        <v>1868</v>
      </c>
      <c r="K4948" s="280" t="s">
        <v>2135</v>
      </c>
      <c r="L4948" s="281"/>
      <c r="O4948" s="40"/>
      <c r="P4948" s="40"/>
      <c r="Q4948" s="40"/>
      <c r="R4948" s="40"/>
      <c r="S4948" s="40"/>
      <c r="T4948" s="40"/>
      <c r="U4948" s="40"/>
      <c r="V4948" s="40"/>
      <c r="W4948" s="40"/>
      <c r="X4948" s="40"/>
      <c r="Y4948" s="40"/>
    </row>
    <row r="4949" spans="1:25" ht="15" customHeight="1" x14ac:dyDescent="0.2">
      <c r="A4949" s="40"/>
      <c r="B4949" s="275"/>
      <c r="C4949" s="275"/>
      <c r="D4949" s="275"/>
      <c r="E4949" s="275"/>
      <c r="F4949" s="275" t="s">
        <v>331</v>
      </c>
      <c r="G4949" s="302">
        <v>5.45</v>
      </c>
      <c r="H4949" s="275" t="s">
        <v>332</v>
      </c>
      <c r="I4949" s="302">
        <v>0</v>
      </c>
      <c r="J4949" s="275" t="s">
        <v>333</v>
      </c>
      <c r="K4949" s="302">
        <v>5.45</v>
      </c>
      <c r="L4949" s="281"/>
      <c r="O4949" s="40"/>
      <c r="P4949" s="40"/>
      <c r="Q4949" s="40"/>
      <c r="R4949" s="40"/>
      <c r="S4949" s="40"/>
      <c r="T4949" s="40"/>
      <c r="U4949" s="40"/>
      <c r="V4949" s="40"/>
      <c r="W4949" s="40"/>
      <c r="X4949" s="40"/>
      <c r="Y4949" s="40"/>
    </row>
    <row r="4950" spans="1:25" ht="15" customHeight="1" thickBot="1" x14ac:dyDescent="0.25">
      <c r="A4950" s="40"/>
      <c r="B4950" s="275"/>
      <c r="C4950" s="275"/>
      <c r="D4950" s="275"/>
      <c r="E4950" s="275"/>
      <c r="F4950" s="275" t="s">
        <v>334</v>
      </c>
      <c r="G4950" s="302">
        <v>2.41</v>
      </c>
      <c r="H4950" s="275"/>
      <c r="I4950" s="409" t="s">
        <v>335</v>
      </c>
      <c r="J4950" s="409"/>
      <c r="K4950" s="302">
        <v>14.02</v>
      </c>
      <c r="L4950" s="281"/>
      <c r="O4950" s="40"/>
      <c r="P4950" s="40"/>
      <c r="Q4950" s="40"/>
      <c r="R4950" s="40"/>
      <c r="S4950" s="40"/>
      <c r="T4950" s="40"/>
      <c r="U4950" s="40"/>
      <c r="V4950" s="40"/>
      <c r="W4950" s="40"/>
      <c r="X4950" s="40"/>
      <c r="Y4950" s="40"/>
    </row>
    <row r="4951" spans="1:25" ht="15" customHeight="1" thickTop="1" x14ac:dyDescent="0.2">
      <c r="A4951" s="40"/>
      <c r="B4951" s="289"/>
      <c r="C4951" s="289"/>
      <c r="D4951" s="289"/>
      <c r="E4951" s="289"/>
      <c r="F4951" s="289"/>
      <c r="G4951" s="289"/>
      <c r="H4951" s="289"/>
      <c r="I4951" s="289"/>
      <c r="J4951" s="289"/>
      <c r="K4951" s="289"/>
      <c r="L4951" s="289"/>
      <c r="O4951" s="40"/>
      <c r="P4951" s="40"/>
      <c r="Q4951" s="40"/>
      <c r="R4951" s="40"/>
      <c r="S4951" s="40"/>
      <c r="T4951" s="40"/>
      <c r="U4951" s="40"/>
      <c r="V4951" s="40"/>
      <c r="W4951" s="40"/>
      <c r="X4951" s="40"/>
      <c r="Y4951" s="40"/>
    </row>
    <row r="4952" spans="1:25" ht="15" customHeight="1" x14ac:dyDescent="0.2">
      <c r="A4952" s="40"/>
      <c r="B4952" s="276" t="s">
        <v>3381</v>
      </c>
      <c r="C4952" s="277" t="s">
        <v>28</v>
      </c>
      <c r="D4952" s="276" t="s">
        <v>29</v>
      </c>
      <c r="E4952" s="276" t="s">
        <v>30</v>
      </c>
      <c r="F4952" s="405" t="s">
        <v>318</v>
      </c>
      <c r="G4952" s="405"/>
      <c r="H4952" s="284" t="s">
        <v>31</v>
      </c>
      <c r="I4952" s="277" t="s">
        <v>32</v>
      </c>
      <c r="J4952" s="277" t="s">
        <v>33</v>
      </c>
      <c r="K4952" s="277" t="s">
        <v>35</v>
      </c>
      <c r="L4952" s="281"/>
      <c r="O4952" s="40"/>
      <c r="P4952" s="40"/>
      <c r="Q4952" s="40"/>
      <c r="R4952" s="40"/>
      <c r="S4952" s="40"/>
      <c r="T4952" s="40"/>
      <c r="U4952" s="40"/>
      <c r="V4952" s="40"/>
      <c r="W4952" s="40"/>
      <c r="X4952" s="40"/>
      <c r="Y4952" s="40"/>
    </row>
    <row r="4953" spans="1:25" ht="15" customHeight="1" x14ac:dyDescent="0.2">
      <c r="A4953" s="40"/>
      <c r="B4953" s="273" t="s">
        <v>319</v>
      </c>
      <c r="C4953" s="286" t="s">
        <v>3254</v>
      </c>
      <c r="D4953" s="273" t="s">
        <v>143</v>
      </c>
      <c r="E4953" s="273" t="s">
        <v>3382</v>
      </c>
      <c r="F4953" s="403" t="s">
        <v>915</v>
      </c>
      <c r="G4953" s="403"/>
      <c r="H4953" s="285" t="s">
        <v>41</v>
      </c>
      <c r="I4953" s="288">
        <v>1</v>
      </c>
      <c r="J4953" s="287">
        <v>2.34</v>
      </c>
      <c r="K4953" s="287">
        <v>2.34</v>
      </c>
      <c r="L4953" s="281"/>
      <c r="O4953" s="40"/>
      <c r="P4953" s="40"/>
      <c r="Q4953" s="40"/>
      <c r="R4953" s="40"/>
      <c r="S4953" s="40"/>
      <c r="T4953" s="40"/>
      <c r="U4953" s="40"/>
      <c r="V4953" s="40"/>
      <c r="W4953" s="40"/>
      <c r="X4953" s="40"/>
      <c r="Y4953" s="40"/>
    </row>
    <row r="4954" spans="1:25" ht="15" customHeight="1" x14ac:dyDescent="0.2">
      <c r="A4954" s="40"/>
      <c r="B4954" s="276" t="s">
        <v>27</v>
      </c>
      <c r="C4954" s="277" t="s">
        <v>28</v>
      </c>
      <c r="D4954" s="276" t="s">
        <v>29</v>
      </c>
      <c r="E4954" s="276" t="s">
        <v>30</v>
      </c>
      <c r="F4954" s="405" t="s">
        <v>318</v>
      </c>
      <c r="G4954" s="406"/>
      <c r="H4954" s="284" t="s">
        <v>31</v>
      </c>
      <c r="I4954" s="277" t="s">
        <v>32</v>
      </c>
      <c r="J4954" s="277" t="s">
        <v>33</v>
      </c>
      <c r="K4954" s="277" t="s">
        <v>35</v>
      </c>
      <c r="L4954" s="281"/>
      <c r="O4954" s="40"/>
      <c r="P4954" s="40"/>
      <c r="Q4954" s="40"/>
      <c r="R4954" s="40"/>
      <c r="S4954" s="40"/>
      <c r="T4954" s="40"/>
      <c r="U4954" s="40"/>
      <c r="V4954" s="40"/>
      <c r="W4954" s="40"/>
      <c r="X4954" s="40"/>
      <c r="Y4954" s="40"/>
    </row>
    <row r="4955" spans="1:25" ht="15" customHeight="1" x14ac:dyDescent="0.2">
      <c r="A4955" s="40"/>
      <c r="B4955" s="274" t="s">
        <v>347</v>
      </c>
      <c r="C4955" s="296" t="s">
        <v>3615</v>
      </c>
      <c r="D4955" s="274" t="s">
        <v>143</v>
      </c>
      <c r="E4955" s="274" t="s">
        <v>2418</v>
      </c>
      <c r="F4955" s="404" t="s">
        <v>586</v>
      </c>
      <c r="G4955" s="404"/>
      <c r="H4955" s="295" t="s">
        <v>578</v>
      </c>
      <c r="I4955" s="298">
        <v>0.1</v>
      </c>
      <c r="J4955" s="297" t="s">
        <v>2419</v>
      </c>
      <c r="K4955" s="280" t="s">
        <v>2628</v>
      </c>
      <c r="L4955" s="281"/>
      <c r="O4955" s="40"/>
      <c r="P4955" s="40"/>
      <c r="Q4955" s="40"/>
      <c r="R4955" s="40"/>
      <c r="S4955" s="40"/>
      <c r="T4955" s="40"/>
      <c r="U4955" s="40"/>
      <c r="V4955" s="40"/>
      <c r="W4955" s="40"/>
      <c r="X4955" s="40"/>
      <c r="Y4955" s="40"/>
    </row>
    <row r="4956" spans="1:25" ht="15" customHeight="1" x14ac:dyDescent="0.2">
      <c r="A4956" s="40"/>
      <c r="B4956" s="274" t="s">
        <v>347</v>
      </c>
      <c r="C4956" s="296" t="s">
        <v>4207</v>
      </c>
      <c r="D4956" s="274" t="s">
        <v>143</v>
      </c>
      <c r="E4956" s="274" t="s">
        <v>3542</v>
      </c>
      <c r="F4956" s="404" t="s">
        <v>348</v>
      </c>
      <c r="G4956" s="404"/>
      <c r="H4956" s="295" t="s">
        <v>165</v>
      </c>
      <c r="I4956" s="298">
        <v>0.05</v>
      </c>
      <c r="J4956" s="297" t="s">
        <v>4208</v>
      </c>
      <c r="K4956" s="280" t="s">
        <v>3543</v>
      </c>
      <c r="L4956" s="281"/>
      <c r="O4956" s="40"/>
      <c r="P4956" s="40"/>
      <c r="Q4956" s="40"/>
      <c r="R4956" s="40"/>
      <c r="S4956" s="40"/>
      <c r="T4956" s="40"/>
      <c r="U4956" s="40"/>
      <c r="V4956" s="40"/>
      <c r="W4956" s="40"/>
      <c r="X4956" s="40"/>
      <c r="Y4956" s="40"/>
    </row>
    <row r="4957" spans="1:25" ht="15" customHeight="1" x14ac:dyDescent="0.2">
      <c r="A4957" s="40"/>
      <c r="B4957" s="274" t="s">
        <v>347</v>
      </c>
      <c r="C4957" s="296" t="s">
        <v>4209</v>
      </c>
      <c r="D4957" s="274" t="s">
        <v>143</v>
      </c>
      <c r="E4957" s="274" t="s">
        <v>3544</v>
      </c>
      <c r="F4957" s="404" t="s">
        <v>348</v>
      </c>
      <c r="G4957" s="404"/>
      <c r="H4957" s="295" t="s">
        <v>900</v>
      </c>
      <c r="I4957" s="298">
        <v>5.0000000000000001E-3</v>
      </c>
      <c r="J4957" s="297" t="s">
        <v>4210</v>
      </c>
      <c r="K4957" s="280" t="s">
        <v>2137</v>
      </c>
      <c r="L4957" s="281"/>
      <c r="O4957" s="40"/>
      <c r="P4957" s="40"/>
      <c r="Q4957" s="40"/>
      <c r="R4957" s="40"/>
      <c r="S4957" s="40"/>
      <c r="T4957" s="40"/>
      <c r="U4957" s="40"/>
      <c r="V4957" s="40"/>
      <c r="W4957" s="40"/>
      <c r="X4957" s="40"/>
      <c r="Y4957" s="40"/>
    </row>
    <row r="4958" spans="1:25" ht="15" customHeight="1" x14ac:dyDescent="0.2">
      <c r="A4958" s="40"/>
      <c r="B4958" s="278" t="s">
        <v>319</v>
      </c>
      <c r="C4958" s="291" t="s">
        <v>575</v>
      </c>
      <c r="D4958" s="278" t="s">
        <v>143</v>
      </c>
      <c r="E4958" s="278" t="s">
        <v>576</v>
      </c>
      <c r="F4958" s="407" t="s">
        <v>577</v>
      </c>
      <c r="G4958" s="407"/>
      <c r="H4958" s="290" t="s">
        <v>578</v>
      </c>
      <c r="I4958" s="294">
        <v>0.1</v>
      </c>
      <c r="J4958" s="292" t="s">
        <v>3684</v>
      </c>
      <c r="K4958" s="293" t="s">
        <v>2180</v>
      </c>
      <c r="L4958" s="180"/>
      <c r="O4958" s="40"/>
      <c r="P4958" s="40"/>
      <c r="Q4958" s="40"/>
      <c r="R4958" s="40"/>
      <c r="S4958" s="40"/>
      <c r="T4958" s="40"/>
      <c r="U4958" s="40"/>
      <c r="V4958" s="40"/>
      <c r="W4958" s="40"/>
      <c r="X4958" s="40"/>
      <c r="Y4958" s="40"/>
    </row>
    <row r="4959" spans="1:25" ht="15" customHeight="1" x14ac:dyDescent="0.2">
      <c r="A4959" s="40"/>
      <c r="B4959" s="408" t="s">
        <v>2416</v>
      </c>
      <c r="C4959" s="406"/>
      <c r="D4959" s="406"/>
      <c r="E4959" s="406"/>
      <c r="F4959" s="406"/>
      <c r="G4959" s="406"/>
      <c r="H4959" s="406"/>
      <c r="I4959" s="406"/>
      <c r="J4959" s="406"/>
      <c r="K4959" s="406"/>
      <c r="L4959" s="178"/>
      <c r="O4959" s="40"/>
      <c r="P4959" s="40"/>
      <c r="Q4959" s="40"/>
      <c r="R4959" s="40"/>
      <c r="S4959" s="40"/>
      <c r="T4959" s="40"/>
      <c r="U4959" s="40"/>
      <c r="V4959" s="40"/>
      <c r="W4959" s="40"/>
      <c r="X4959" s="40"/>
      <c r="Y4959" s="40"/>
    </row>
    <row r="4960" spans="1:25" ht="15" customHeight="1" x14ac:dyDescent="0.2">
      <c r="A4960" s="40"/>
      <c r="B4960" s="276" t="s">
        <v>27</v>
      </c>
      <c r="C4960" s="277" t="s">
        <v>28</v>
      </c>
      <c r="D4960" s="276" t="s">
        <v>29</v>
      </c>
      <c r="E4960" s="276" t="s">
        <v>30</v>
      </c>
      <c r="F4960" s="405" t="s">
        <v>318</v>
      </c>
      <c r="G4960" s="406"/>
      <c r="H4960" s="284" t="s">
        <v>31</v>
      </c>
      <c r="I4960" s="277" t="s">
        <v>32</v>
      </c>
      <c r="J4960" s="277" t="s">
        <v>33</v>
      </c>
      <c r="K4960" s="277" t="s">
        <v>35</v>
      </c>
      <c r="L4960" s="182"/>
      <c r="O4960" s="40"/>
      <c r="P4960" s="40"/>
      <c r="Q4960" s="40"/>
      <c r="R4960" s="40"/>
      <c r="S4960" s="40"/>
      <c r="T4960" s="40"/>
      <c r="U4960" s="40"/>
      <c r="V4960" s="40"/>
      <c r="W4960" s="40"/>
      <c r="X4960" s="40"/>
      <c r="Y4960" s="40"/>
    </row>
    <row r="4961" spans="1:25" ht="15" customHeight="1" x14ac:dyDescent="0.2">
      <c r="A4961" s="40"/>
      <c r="B4961" s="274" t="s">
        <v>347</v>
      </c>
      <c r="C4961" s="296" t="s">
        <v>3634</v>
      </c>
      <c r="D4961" s="274" t="s">
        <v>143</v>
      </c>
      <c r="E4961" s="274" t="s">
        <v>1168</v>
      </c>
      <c r="F4961" s="404" t="s">
        <v>348</v>
      </c>
      <c r="G4961" s="404"/>
      <c r="H4961" s="295" t="s">
        <v>165</v>
      </c>
      <c r="I4961" s="298">
        <v>4.4999999999999999E-4</v>
      </c>
      <c r="J4961" s="297" t="s">
        <v>2138</v>
      </c>
      <c r="K4961" s="280" t="s">
        <v>2117</v>
      </c>
      <c r="L4961" s="185"/>
      <c r="O4961" s="40"/>
      <c r="P4961" s="40"/>
      <c r="Q4961" s="40"/>
      <c r="R4961" s="40"/>
      <c r="S4961" s="40"/>
      <c r="T4961" s="40"/>
      <c r="U4961" s="40"/>
      <c r="V4961" s="40"/>
      <c r="W4961" s="40"/>
      <c r="X4961" s="40"/>
      <c r="Y4961" s="40"/>
    </row>
    <row r="4962" spans="1:25" ht="15" customHeight="1" x14ac:dyDescent="0.2">
      <c r="A4962" s="40"/>
      <c r="B4962" s="274" t="s">
        <v>347</v>
      </c>
      <c r="C4962" s="296" t="s">
        <v>3583</v>
      </c>
      <c r="D4962" s="274" t="s">
        <v>143</v>
      </c>
      <c r="E4962" s="274" t="s">
        <v>1158</v>
      </c>
      <c r="F4962" s="404" t="s">
        <v>348</v>
      </c>
      <c r="G4962" s="404"/>
      <c r="H4962" s="295" t="s">
        <v>165</v>
      </c>
      <c r="I4962" s="298">
        <v>1.018E-2</v>
      </c>
      <c r="J4962" s="297" t="s">
        <v>1850</v>
      </c>
      <c r="K4962" s="280" t="s">
        <v>2195</v>
      </c>
      <c r="L4962" s="185"/>
      <c r="O4962" s="40"/>
      <c r="P4962" s="40"/>
      <c r="Q4962" s="40"/>
      <c r="R4962" s="40"/>
      <c r="S4962" s="40"/>
      <c r="T4962" s="40"/>
      <c r="U4962" s="40"/>
      <c r="V4962" s="40"/>
      <c r="W4962" s="40"/>
      <c r="X4962" s="40"/>
      <c r="Y4962" s="40"/>
    </row>
    <row r="4963" spans="1:25" ht="15" customHeight="1" x14ac:dyDescent="0.2">
      <c r="A4963" s="40"/>
      <c r="B4963" s="274" t="s">
        <v>347</v>
      </c>
      <c r="C4963" s="296" t="s">
        <v>3626</v>
      </c>
      <c r="D4963" s="274" t="s">
        <v>143</v>
      </c>
      <c r="E4963" s="274" t="s">
        <v>2434</v>
      </c>
      <c r="F4963" s="404" t="s">
        <v>348</v>
      </c>
      <c r="G4963" s="404"/>
      <c r="H4963" s="295" t="s">
        <v>2433</v>
      </c>
      <c r="I4963" s="298">
        <v>2.3000000000000001E-4</v>
      </c>
      <c r="J4963" s="297" t="s">
        <v>3627</v>
      </c>
      <c r="K4963" s="280" t="s">
        <v>2117</v>
      </c>
      <c r="L4963" s="185"/>
      <c r="O4963" s="40"/>
      <c r="P4963" s="40"/>
      <c r="Q4963" s="40"/>
      <c r="R4963" s="40"/>
      <c r="S4963" s="40"/>
      <c r="T4963" s="40"/>
      <c r="U4963" s="40"/>
      <c r="V4963" s="40"/>
      <c r="W4963" s="40"/>
      <c r="X4963" s="40"/>
      <c r="Y4963" s="40"/>
    </row>
    <row r="4964" spans="1:25" ht="15" customHeight="1" x14ac:dyDescent="0.2">
      <c r="A4964" s="40"/>
      <c r="B4964" s="274" t="s">
        <v>347</v>
      </c>
      <c r="C4964" s="296" t="s">
        <v>3604</v>
      </c>
      <c r="D4964" s="274" t="s">
        <v>143</v>
      </c>
      <c r="E4964" s="274" t="s">
        <v>1164</v>
      </c>
      <c r="F4964" s="404" t="s">
        <v>809</v>
      </c>
      <c r="G4964" s="404"/>
      <c r="H4964" s="295" t="s">
        <v>165</v>
      </c>
      <c r="I4964" s="298">
        <v>4.4999999999999999E-4</v>
      </c>
      <c r="J4964" s="297" t="s">
        <v>2145</v>
      </c>
      <c r="K4964" s="280" t="s">
        <v>2117</v>
      </c>
      <c r="L4964" s="183"/>
      <c r="O4964" s="40"/>
      <c r="P4964" s="40"/>
      <c r="Q4964" s="40"/>
      <c r="R4964" s="40"/>
      <c r="S4964" s="40"/>
      <c r="T4964" s="40"/>
      <c r="U4964" s="40"/>
      <c r="V4964" s="40"/>
      <c r="W4964" s="40"/>
      <c r="X4964" s="40"/>
      <c r="Y4964" s="40"/>
    </row>
    <row r="4965" spans="1:25" ht="15" customHeight="1" x14ac:dyDescent="0.2">
      <c r="A4965" s="40"/>
      <c r="B4965" s="274" t="s">
        <v>347</v>
      </c>
      <c r="C4965" s="296" t="s">
        <v>3616</v>
      </c>
      <c r="D4965" s="274" t="s">
        <v>143</v>
      </c>
      <c r="E4965" s="274" t="s">
        <v>1170</v>
      </c>
      <c r="F4965" s="404" t="s">
        <v>809</v>
      </c>
      <c r="G4965" s="404"/>
      <c r="H4965" s="295" t="s">
        <v>165</v>
      </c>
      <c r="I4965" s="298">
        <v>1.018E-2</v>
      </c>
      <c r="J4965" s="297" t="s">
        <v>1858</v>
      </c>
      <c r="K4965" s="280" t="s">
        <v>2137</v>
      </c>
      <c r="L4965" s="183"/>
      <c r="O4965" s="40"/>
      <c r="P4965" s="40"/>
      <c r="Q4965" s="40"/>
      <c r="R4965" s="40"/>
      <c r="S4965" s="40"/>
      <c r="T4965" s="40"/>
      <c r="U4965" s="40"/>
      <c r="V4965" s="40"/>
      <c r="W4965" s="40"/>
      <c r="X4965" s="40"/>
      <c r="Y4965" s="40"/>
    </row>
    <row r="4966" spans="1:25" ht="15" customHeight="1" x14ac:dyDescent="0.2">
      <c r="A4966" s="40"/>
      <c r="B4966" s="274" t="s">
        <v>347</v>
      </c>
      <c r="C4966" s="296" t="s">
        <v>4209</v>
      </c>
      <c r="D4966" s="274" t="s">
        <v>143</v>
      </c>
      <c r="E4966" s="274" t="s">
        <v>3544</v>
      </c>
      <c r="F4966" s="404" t="s">
        <v>348</v>
      </c>
      <c r="G4966" s="404"/>
      <c r="H4966" s="295" t="s">
        <v>900</v>
      </c>
      <c r="I4966" s="298">
        <v>5.0000000000000001E-3</v>
      </c>
      <c r="J4966" s="297" t="s">
        <v>4210</v>
      </c>
      <c r="K4966" s="280" t="s">
        <v>2137</v>
      </c>
      <c r="O4966" s="40"/>
      <c r="P4966" s="40"/>
      <c r="Q4966" s="40"/>
      <c r="R4966" s="40"/>
      <c r="S4966" s="40"/>
      <c r="T4966" s="40"/>
      <c r="U4966" s="40"/>
      <c r="V4966" s="40"/>
      <c r="W4966" s="40"/>
      <c r="X4966" s="40"/>
      <c r="Y4966" s="40"/>
    </row>
    <row r="4967" spans="1:25" ht="15" customHeight="1" x14ac:dyDescent="0.2">
      <c r="A4967" s="40"/>
      <c r="B4967" s="274" t="s">
        <v>347</v>
      </c>
      <c r="C4967" s="296" t="s">
        <v>3646</v>
      </c>
      <c r="D4967" s="274" t="s">
        <v>143</v>
      </c>
      <c r="E4967" s="274" t="s">
        <v>3647</v>
      </c>
      <c r="F4967" s="404" t="s">
        <v>348</v>
      </c>
      <c r="G4967" s="404"/>
      <c r="H4967" s="295" t="s">
        <v>1160</v>
      </c>
      <c r="I4967" s="298">
        <v>8.0000000000000007E-5</v>
      </c>
      <c r="J4967" s="297" t="s">
        <v>3648</v>
      </c>
      <c r="K4967" s="280" t="s">
        <v>2117</v>
      </c>
      <c r="L4967" s="180"/>
      <c r="O4967" s="40"/>
      <c r="P4967" s="40"/>
      <c r="Q4967" s="40"/>
      <c r="R4967" s="40"/>
      <c r="S4967" s="40"/>
      <c r="T4967" s="40"/>
      <c r="U4967" s="40"/>
      <c r="V4967" s="40"/>
      <c r="W4967" s="40"/>
      <c r="X4967" s="40"/>
      <c r="Y4967" s="40"/>
    </row>
    <row r="4968" spans="1:25" ht="15" customHeight="1" x14ac:dyDescent="0.2">
      <c r="A4968" s="40"/>
      <c r="B4968" s="274" t="s">
        <v>347</v>
      </c>
      <c r="C4968" s="296" t="s">
        <v>3594</v>
      </c>
      <c r="D4968" s="274" t="s">
        <v>143</v>
      </c>
      <c r="E4968" s="274" t="s">
        <v>1171</v>
      </c>
      <c r="F4968" s="404" t="s">
        <v>348</v>
      </c>
      <c r="G4968" s="404"/>
      <c r="H4968" s="295" t="s">
        <v>165</v>
      </c>
      <c r="I4968" s="298">
        <v>2.0000000000000002E-5</v>
      </c>
      <c r="J4968" s="297" t="s">
        <v>2139</v>
      </c>
      <c r="K4968" s="280" t="s">
        <v>2117</v>
      </c>
      <c r="L4968" s="178"/>
      <c r="O4968" s="40"/>
      <c r="P4968" s="40"/>
      <c r="Q4968" s="40"/>
      <c r="R4968" s="40"/>
      <c r="S4968" s="40"/>
      <c r="T4968" s="40"/>
      <c r="U4968" s="40"/>
      <c r="V4968" s="40"/>
      <c r="W4968" s="40"/>
      <c r="X4968" s="40"/>
      <c r="Y4968" s="40"/>
    </row>
    <row r="4969" spans="1:25" ht="15" customHeight="1" x14ac:dyDescent="0.2">
      <c r="A4969" s="40"/>
      <c r="B4969" s="274" t="s">
        <v>347</v>
      </c>
      <c r="C4969" s="296" t="s">
        <v>3613</v>
      </c>
      <c r="D4969" s="274" t="s">
        <v>143</v>
      </c>
      <c r="E4969" s="274" t="s">
        <v>1163</v>
      </c>
      <c r="F4969" s="404" t="s">
        <v>348</v>
      </c>
      <c r="G4969" s="404"/>
      <c r="H4969" s="295" t="s">
        <v>165</v>
      </c>
      <c r="I4969" s="298">
        <v>1.0000000000000001E-5</v>
      </c>
      <c r="J4969" s="297" t="s">
        <v>3614</v>
      </c>
      <c r="K4969" s="280" t="s">
        <v>2117</v>
      </c>
      <c r="L4969" s="182"/>
      <c r="O4969" s="40"/>
      <c r="P4969" s="40"/>
      <c r="Q4969" s="40"/>
      <c r="R4969" s="40"/>
      <c r="S4969" s="40"/>
      <c r="T4969" s="40"/>
      <c r="U4969" s="40"/>
      <c r="V4969" s="40"/>
      <c r="W4969" s="40"/>
      <c r="X4969" s="40"/>
      <c r="Y4969" s="40"/>
    </row>
    <row r="4970" spans="1:25" ht="15" customHeight="1" x14ac:dyDescent="0.2">
      <c r="A4970" s="40"/>
      <c r="B4970" s="274" t="s">
        <v>347</v>
      </c>
      <c r="C4970" s="296" t="s">
        <v>3635</v>
      </c>
      <c r="D4970" s="274" t="s">
        <v>143</v>
      </c>
      <c r="E4970" s="274" t="s">
        <v>1169</v>
      </c>
      <c r="F4970" s="404" t="s">
        <v>348</v>
      </c>
      <c r="G4970" s="404"/>
      <c r="H4970" s="295" t="s">
        <v>165</v>
      </c>
      <c r="I4970" s="298">
        <v>1.8000000000000001E-4</v>
      </c>
      <c r="J4970" s="297" t="s">
        <v>1868</v>
      </c>
      <c r="K4970" s="280" t="s">
        <v>2117</v>
      </c>
      <c r="L4970" s="182"/>
      <c r="O4970" s="40"/>
      <c r="P4970" s="40"/>
      <c r="Q4970" s="40"/>
      <c r="R4970" s="40"/>
      <c r="S4970" s="40"/>
      <c r="T4970" s="40"/>
      <c r="U4970" s="40"/>
      <c r="V4970" s="40"/>
      <c r="W4970" s="40"/>
      <c r="X4970" s="40"/>
      <c r="Y4970" s="40"/>
    </row>
    <row r="4971" spans="1:25" ht="15" customHeight="1" x14ac:dyDescent="0.2">
      <c r="A4971" s="40"/>
      <c r="B4971" s="274" t="s">
        <v>347</v>
      </c>
      <c r="C4971" s="296" t="s">
        <v>3615</v>
      </c>
      <c r="D4971" s="274" t="s">
        <v>143</v>
      </c>
      <c r="E4971" s="274" t="s">
        <v>2418</v>
      </c>
      <c r="F4971" s="404" t="s">
        <v>586</v>
      </c>
      <c r="G4971" s="404"/>
      <c r="H4971" s="295" t="s">
        <v>578</v>
      </c>
      <c r="I4971" s="298">
        <v>0.1</v>
      </c>
      <c r="J4971" s="297" t="s">
        <v>2419</v>
      </c>
      <c r="K4971" s="280" t="s">
        <v>2628</v>
      </c>
      <c r="L4971" s="182"/>
      <c r="O4971" s="40"/>
      <c r="P4971" s="40"/>
      <c r="Q4971" s="40"/>
      <c r="R4971" s="40"/>
      <c r="S4971" s="40"/>
      <c r="T4971" s="40"/>
      <c r="U4971" s="40"/>
      <c r="V4971" s="40"/>
      <c r="W4971" s="40"/>
      <c r="X4971" s="40"/>
      <c r="Y4971" s="40"/>
    </row>
    <row r="4972" spans="1:25" ht="15" customHeight="1" x14ac:dyDescent="0.2">
      <c r="A4972" s="40"/>
      <c r="B4972" s="274" t="s">
        <v>347</v>
      </c>
      <c r="C4972" s="296" t="s">
        <v>4207</v>
      </c>
      <c r="D4972" s="274" t="s">
        <v>143</v>
      </c>
      <c r="E4972" s="274" t="s">
        <v>3542</v>
      </c>
      <c r="F4972" s="404" t="s">
        <v>348</v>
      </c>
      <c r="G4972" s="404"/>
      <c r="H4972" s="295" t="s">
        <v>165</v>
      </c>
      <c r="I4972" s="298">
        <v>0.05</v>
      </c>
      <c r="J4972" s="297" t="s">
        <v>4208</v>
      </c>
      <c r="K4972" s="280" t="s">
        <v>3543</v>
      </c>
      <c r="L4972" s="185"/>
      <c r="O4972" s="40"/>
      <c r="P4972" s="40"/>
      <c r="Q4972" s="40"/>
      <c r="R4972" s="40"/>
      <c r="S4972" s="40"/>
      <c r="T4972" s="40"/>
      <c r="U4972" s="40"/>
      <c r="V4972" s="40"/>
      <c r="W4972" s="40"/>
      <c r="X4972" s="40"/>
      <c r="Y4972" s="40"/>
    </row>
    <row r="4973" spans="1:25" ht="15" customHeight="1" x14ac:dyDescent="0.2">
      <c r="A4973" s="40"/>
      <c r="B4973" s="274" t="s">
        <v>347</v>
      </c>
      <c r="C4973" s="296" t="s">
        <v>3636</v>
      </c>
      <c r="D4973" s="274" t="s">
        <v>143</v>
      </c>
      <c r="E4973" s="274" t="s">
        <v>2432</v>
      </c>
      <c r="F4973" s="404" t="s">
        <v>348</v>
      </c>
      <c r="G4973" s="404"/>
      <c r="H4973" s="295" t="s">
        <v>2433</v>
      </c>
      <c r="I4973" s="298">
        <v>8.0000000000000007E-5</v>
      </c>
      <c r="J4973" s="297" t="s">
        <v>3637</v>
      </c>
      <c r="K4973" s="280" t="s">
        <v>2117</v>
      </c>
      <c r="L4973" s="185"/>
      <c r="O4973" s="40"/>
      <c r="P4973" s="40"/>
      <c r="Q4973" s="40"/>
      <c r="R4973" s="40"/>
      <c r="S4973" s="40"/>
      <c r="T4973" s="40"/>
      <c r="U4973" s="40"/>
      <c r="V4973" s="40"/>
      <c r="W4973" s="40"/>
      <c r="X4973" s="40"/>
      <c r="Y4973" s="40"/>
    </row>
    <row r="4974" spans="1:25" ht="15" customHeight="1" x14ac:dyDescent="0.2">
      <c r="A4974" s="40"/>
      <c r="B4974" s="274" t="s">
        <v>347</v>
      </c>
      <c r="C4974" s="296" t="s">
        <v>3606</v>
      </c>
      <c r="D4974" s="274" t="s">
        <v>143</v>
      </c>
      <c r="E4974" s="274" t="s">
        <v>1166</v>
      </c>
      <c r="F4974" s="404" t="s">
        <v>809</v>
      </c>
      <c r="G4974" s="404"/>
      <c r="H4974" s="295" t="s">
        <v>1167</v>
      </c>
      <c r="I4974" s="298">
        <v>4.0000000000000003E-5</v>
      </c>
      <c r="J4974" s="297" t="s">
        <v>2136</v>
      </c>
      <c r="K4974" s="280" t="s">
        <v>2135</v>
      </c>
      <c r="L4974" s="281"/>
      <c r="O4974" s="40"/>
      <c r="P4974" s="40"/>
      <c r="Q4974" s="40"/>
      <c r="R4974" s="40"/>
      <c r="S4974" s="40"/>
      <c r="T4974" s="40"/>
      <c r="U4974" s="40"/>
      <c r="V4974" s="40"/>
      <c r="W4974" s="40"/>
      <c r="X4974" s="40"/>
      <c r="Y4974" s="40"/>
    </row>
    <row r="4975" spans="1:25" ht="15" customHeight="1" x14ac:dyDescent="0.2">
      <c r="A4975" s="40"/>
      <c r="B4975" s="274" t="s">
        <v>347</v>
      </c>
      <c r="C4975" s="296" t="s">
        <v>3631</v>
      </c>
      <c r="D4975" s="274" t="s">
        <v>143</v>
      </c>
      <c r="E4975" s="274" t="s">
        <v>2435</v>
      </c>
      <c r="F4975" s="404" t="s">
        <v>348</v>
      </c>
      <c r="G4975" s="404"/>
      <c r="H4975" s="295" t="s">
        <v>165</v>
      </c>
      <c r="I4975" s="298">
        <v>2.0000000000000002E-5</v>
      </c>
      <c r="J4975" s="297" t="s">
        <v>2122</v>
      </c>
      <c r="K4975" s="280" t="s">
        <v>2117</v>
      </c>
      <c r="L4975" s="281"/>
      <c r="O4975" s="40"/>
      <c r="P4975" s="40"/>
      <c r="Q4975" s="40"/>
      <c r="R4975" s="40"/>
      <c r="S4975" s="40"/>
      <c r="T4975" s="40"/>
      <c r="U4975" s="40"/>
      <c r="V4975" s="40"/>
      <c r="W4975" s="40"/>
      <c r="X4975" s="40"/>
      <c r="Y4975" s="40"/>
    </row>
    <row r="4976" spans="1:25" ht="15" customHeight="1" x14ac:dyDescent="0.2">
      <c r="A4976" s="40"/>
      <c r="B4976" s="274" t="s">
        <v>347</v>
      </c>
      <c r="C4976" s="296" t="s">
        <v>3598</v>
      </c>
      <c r="D4976" s="274" t="s">
        <v>143</v>
      </c>
      <c r="E4976" s="274" t="s">
        <v>1159</v>
      </c>
      <c r="F4976" s="404" t="s">
        <v>348</v>
      </c>
      <c r="G4976" s="404"/>
      <c r="H4976" s="295" t="s">
        <v>165</v>
      </c>
      <c r="I4976" s="298">
        <v>1.4999999999999999E-4</v>
      </c>
      <c r="J4976" s="297" t="s">
        <v>3599</v>
      </c>
      <c r="K4976" s="280" t="s">
        <v>2144</v>
      </c>
      <c r="L4976" s="281"/>
      <c r="O4976" s="40"/>
      <c r="P4976" s="40"/>
      <c r="Q4976" s="40"/>
      <c r="R4976" s="40"/>
      <c r="S4976" s="40"/>
      <c r="T4976" s="40"/>
      <c r="U4976" s="40"/>
      <c r="V4976" s="40"/>
      <c r="W4976" s="40"/>
      <c r="X4976" s="40"/>
      <c r="Y4976" s="40"/>
    </row>
    <row r="4977" spans="1:25" ht="15" customHeight="1" x14ac:dyDescent="0.2">
      <c r="A4977" s="40"/>
      <c r="B4977" s="274" t="s">
        <v>347</v>
      </c>
      <c r="C4977" s="296" t="s">
        <v>3596</v>
      </c>
      <c r="D4977" s="274" t="s">
        <v>143</v>
      </c>
      <c r="E4977" s="274" t="s">
        <v>2437</v>
      </c>
      <c r="F4977" s="404" t="s">
        <v>348</v>
      </c>
      <c r="G4977" s="404"/>
      <c r="H4977" s="295" t="s">
        <v>165</v>
      </c>
      <c r="I4977" s="298">
        <v>6.0000000000000002E-5</v>
      </c>
      <c r="J4977" s="297" t="s">
        <v>3597</v>
      </c>
      <c r="K4977" s="280" t="s">
        <v>2117</v>
      </c>
      <c r="L4977" s="281"/>
      <c r="O4977" s="40"/>
      <c r="P4977" s="40"/>
      <c r="Q4977" s="40"/>
      <c r="R4977" s="40"/>
      <c r="S4977" s="40"/>
      <c r="T4977" s="40"/>
      <c r="U4977" s="40"/>
      <c r="V4977" s="40"/>
      <c r="W4977" s="40"/>
      <c r="X4977" s="40"/>
      <c r="Y4977" s="40"/>
    </row>
    <row r="4978" spans="1:25" ht="15" customHeight="1" x14ac:dyDescent="0.2">
      <c r="A4978" s="40"/>
      <c r="B4978" s="274" t="s">
        <v>347</v>
      </c>
      <c r="C4978" s="296" t="s">
        <v>3586</v>
      </c>
      <c r="D4978" s="274" t="s">
        <v>143</v>
      </c>
      <c r="E4978" s="274" t="s">
        <v>1162</v>
      </c>
      <c r="F4978" s="404" t="s">
        <v>348</v>
      </c>
      <c r="G4978" s="404"/>
      <c r="H4978" s="295" t="s">
        <v>165</v>
      </c>
      <c r="I4978" s="298">
        <v>3.0000000000000001E-5</v>
      </c>
      <c r="J4978" s="297" t="s">
        <v>2140</v>
      </c>
      <c r="K4978" s="280" t="s">
        <v>2117</v>
      </c>
      <c r="L4978" s="281"/>
      <c r="O4978" s="40"/>
      <c r="P4978" s="40"/>
      <c r="Q4978" s="40"/>
      <c r="R4978" s="40"/>
      <c r="S4978" s="40"/>
      <c r="T4978" s="40"/>
      <c r="U4978" s="40"/>
      <c r="V4978" s="40"/>
      <c r="W4978" s="40"/>
      <c r="X4978" s="40"/>
      <c r="Y4978" s="40"/>
    </row>
    <row r="4979" spans="1:25" ht="15" customHeight="1" x14ac:dyDescent="0.2">
      <c r="A4979" s="40"/>
      <c r="B4979" s="274" t="s">
        <v>347</v>
      </c>
      <c r="C4979" s="296" t="s">
        <v>3601</v>
      </c>
      <c r="D4979" s="274" t="s">
        <v>143</v>
      </c>
      <c r="E4979" s="274" t="s">
        <v>1165</v>
      </c>
      <c r="F4979" s="404" t="s">
        <v>348</v>
      </c>
      <c r="G4979" s="404"/>
      <c r="H4979" s="295" t="s">
        <v>165</v>
      </c>
      <c r="I4979" s="298">
        <v>4.4999999999999999E-4</v>
      </c>
      <c r="J4979" s="297" t="s">
        <v>3602</v>
      </c>
      <c r="K4979" s="280" t="s">
        <v>2129</v>
      </c>
      <c r="L4979" s="281"/>
      <c r="O4979" s="40"/>
      <c r="P4979" s="40"/>
      <c r="Q4979" s="40"/>
      <c r="R4979" s="40"/>
      <c r="S4979" s="40"/>
      <c r="T4979" s="40"/>
      <c r="U4979" s="40"/>
      <c r="V4979" s="40"/>
      <c r="W4979" s="40"/>
      <c r="X4979" s="40"/>
      <c r="Y4979" s="40"/>
    </row>
    <row r="4980" spans="1:25" ht="15" customHeight="1" x14ac:dyDescent="0.2">
      <c r="A4980" s="40"/>
      <c r="B4980" s="274" t="s">
        <v>347</v>
      </c>
      <c r="C4980" s="296" t="s">
        <v>3645</v>
      </c>
      <c r="D4980" s="274" t="s">
        <v>143</v>
      </c>
      <c r="E4980" s="274" t="s">
        <v>1161</v>
      </c>
      <c r="F4980" s="404" t="s">
        <v>348</v>
      </c>
      <c r="G4980" s="404"/>
      <c r="H4980" s="295" t="s">
        <v>165</v>
      </c>
      <c r="I4980" s="298">
        <v>9.41E-3</v>
      </c>
      <c r="J4980" s="297" t="s">
        <v>2143</v>
      </c>
      <c r="K4980" s="280" t="s">
        <v>2170</v>
      </c>
      <c r="L4980" s="281"/>
      <c r="O4980" s="40"/>
      <c r="P4980" s="40"/>
      <c r="Q4980" s="40"/>
      <c r="R4980" s="40"/>
      <c r="S4980" s="40"/>
      <c r="T4980" s="40"/>
      <c r="U4980" s="40"/>
      <c r="V4980" s="40"/>
      <c r="W4980" s="40"/>
      <c r="X4980" s="40"/>
      <c r="Y4980" s="40"/>
    </row>
    <row r="4981" spans="1:25" ht="15" customHeight="1" x14ac:dyDescent="0.2">
      <c r="A4981" s="40"/>
      <c r="B4981" s="274" t="s">
        <v>347</v>
      </c>
      <c r="C4981" s="296" t="s">
        <v>3587</v>
      </c>
      <c r="D4981" s="274" t="s">
        <v>143</v>
      </c>
      <c r="E4981" s="274" t="s">
        <v>2436</v>
      </c>
      <c r="F4981" s="404" t="s">
        <v>348</v>
      </c>
      <c r="G4981" s="404"/>
      <c r="H4981" s="295" t="s">
        <v>165</v>
      </c>
      <c r="I4981" s="298">
        <v>2.0000000000000002E-5</v>
      </c>
      <c r="J4981" s="297" t="s">
        <v>3588</v>
      </c>
      <c r="K4981" s="280" t="s">
        <v>2117</v>
      </c>
      <c r="L4981" s="281"/>
      <c r="O4981" s="40"/>
      <c r="P4981" s="40"/>
      <c r="Q4981" s="40"/>
      <c r="R4981" s="40"/>
      <c r="S4981" s="40"/>
      <c r="T4981" s="40"/>
      <c r="U4981" s="40"/>
      <c r="V4981" s="40"/>
      <c r="W4981" s="40"/>
      <c r="X4981" s="40"/>
      <c r="Y4981" s="40"/>
    </row>
    <row r="4982" spans="1:25" ht="15" customHeight="1" x14ac:dyDescent="0.2">
      <c r="A4982" s="40"/>
      <c r="B4982" s="275"/>
      <c r="C4982" s="275"/>
      <c r="D4982" s="275"/>
      <c r="E4982" s="275"/>
      <c r="F4982" s="275" t="s">
        <v>331</v>
      </c>
      <c r="G4982" s="302">
        <v>1.36</v>
      </c>
      <c r="H4982" s="275" t="s">
        <v>332</v>
      </c>
      <c r="I4982" s="302">
        <v>0</v>
      </c>
      <c r="J4982" s="275" t="s">
        <v>333</v>
      </c>
      <c r="K4982" s="302">
        <v>1.36</v>
      </c>
      <c r="L4982" s="281"/>
      <c r="O4982" s="40"/>
      <c r="P4982" s="40"/>
      <c r="Q4982" s="40"/>
      <c r="R4982" s="40"/>
      <c r="S4982" s="40"/>
      <c r="T4982" s="40"/>
      <c r="U4982" s="40"/>
      <c r="V4982" s="40"/>
      <c r="W4982" s="40"/>
      <c r="X4982" s="40"/>
      <c r="Y4982" s="40"/>
    </row>
    <row r="4983" spans="1:25" ht="15" customHeight="1" thickBot="1" x14ac:dyDescent="0.25">
      <c r="A4983" s="40"/>
      <c r="B4983" s="275"/>
      <c r="C4983" s="275"/>
      <c r="D4983" s="275"/>
      <c r="E4983" s="275"/>
      <c r="F4983" s="275" t="s">
        <v>334</v>
      </c>
      <c r="G4983" s="302">
        <v>0.48</v>
      </c>
      <c r="H4983" s="275"/>
      <c r="I4983" s="409" t="s">
        <v>335</v>
      </c>
      <c r="J4983" s="409"/>
      <c r="K4983" s="302">
        <v>2.82</v>
      </c>
      <c r="L4983" s="281"/>
      <c r="O4983" s="40"/>
      <c r="P4983" s="40"/>
      <c r="Q4983" s="40"/>
      <c r="R4983" s="40"/>
      <c r="S4983" s="40"/>
      <c r="T4983" s="40"/>
      <c r="U4983" s="40"/>
      <c r="V4983" s="40"/>
      <c r="W4983" s="40"/>
      <c r="X4983" s="40"/>
      <c r="Y4983" s="40"/>
    </row>
    <row r="4984" spans="1:25" ht="15" customHeight="1" thickTop="1" x14ac:dyDescent="0.2">
      <c r="A4984" s="40"/>
      <c r="B4984" s="289"/>
      <c r="C4984" s="289"/>
      <c r="D4984" s="289"/>
      <c r="E4984" s="289"/>
      <c r="F4984" s="289"/>
      <c r="G4984" s="289"/>
      <c r="H4984" s="289"/>
      <c r="I4984" s="289"/>
      <c r="J4984" s="289"/>
      <c r="K4984" s="289"/>
      <c r="L4984" s="289"/>
      <c r="O4984" s="40"/>
      <c r="P4984" s="40"/>
      <c r="Q4984" s="40"/>
      <c r="R4984" s="40"/>
      <c r="S4984" s="40"/>
      <c r="T4984" s="40"/>
      <c r="U4984" s="40"/>
      <c r="V4984" s="40"/>
      <c r="W4984" s="40"/>
      <c r="X4984" s="40"/>
      <c r="Y4984" s="40"/>
    </row>
    <row r="4985" spans="1:25" ht="15" customHeight="1" x14ac:dyDescent="0.25">
      <c r="A4985" s="40"/>
      <c r="B4985" s="429" t="s">
        <v>921</v>
      </c>
      <c r="C4985" s="430"/>
      <c r="D4985" s="430"/>
      <c r="E4985" s="430"/>
      <c r="F4985" s="430"/>
      <c r="G4985" s="430"/>
      <c r="H4985" s="430"/>
      <c r="I4985" s="430"/>
      <c r="J4985" s="430"/>
      <c r="K4985" s="430"/>
      <c r="L4985" s="430"/>
      <c r="O4985" s="40"/>
      <c r="P4985" s="40"/>
      <c r="Q4985" s="40"/>
      <c r="R4985" s="40"/>
      <c r="S4985" s="40"/>
      <c r="T4985" s="40"/>
      <c r="U4985" s="40"/>
      <c r="V4985" s="40"/>
      <c r="W4985" s="40"/>
      <c r="X4985" s="40"/>
      <c r="Y4985" s="40"/>
    </row>
    <row r="4986" spans="1:25" ht="15" customHeight="1" x14ac:dyDescent="0.2">
      <c r="A4986" s="40"/>
      <c r="B4986" s="276"/>
      <c r="C4986" s="277" t="s">
        <v>28</v>
      </c>
      <c r="D4986" s="276" t="s">
        <v>29</v>
      </c>
      <c r="E4986" s="276" t="s">
        <v>30</v>
      </c>
      <c r="F4986" s="405" t="s">
        <v>318</v>
      </c>
      <c r="G4986" s="405"/>
      <c r="H4986" s="284" t="s">
        <v>31</v>
      </c>
      <c r="I4986" s="277" t="s">
        <v>32</v>
      </c>
      <c r="J4986" s="277" t="s">
        <v>2407</v>
      </c>
      <c r="K4986" s="277" t="s">
        <v>33</v>
      </c>
      <c r="L4986" s="277" t="s">
        <v>35</v>
      </c>
      <c r="O4986" s="40"/>
      <c r="P4986" s="40"/>
      <c r="Q4986" s="40"/>
      <c r="R4986" s="40"/>
      <c r="S4986" s="40"/>
      <c r="T4986" s="40"/>
      <c r="U4986" s="40"/>
      <c r="V4986" s="40"/>
      <c r="W4986" s="40"/>
      <c r="X4986" s="40"/>
      <c r="Y4986" s="40"/>
    </row>
    <row r="4987" spans="1:25" ht="15" customHeight="1" x14ac:dyDescent="0.2">
      <c r="A4987" s="40"/>
      <c r="B4987" s="273" t="s">
        <v>319</v>
      </c>
      <c r="C4987" s="286" t="s">
        <v>481</v>
      </c>
      <c r="D4987" s="273" t="s">
        <v>40</v>
      </c>
      <c r="E4987" s="273" t="s">
        <v>482</v>
      </c>
      <c r="F4987" s="403" t="s">
        <v>324</v>
      </c>
      <c r="G4987" s="403"/>
      <c r="H4987" s="285" t="s">
        <v>325</v>
      </c>
      <c r="I4987" s="288">
        <v>1</v>
      </c>
      <c r="J4987" s="287"/>
      <c r="K4987" s="287">
        <v>24.31</v>
      </c>
      <c r="L4987" s="287">
        <v>24.31</v>
      </c>
      <c r="O4987" s="40"/>
      <c r="P4987" s="40"/>
      <c r="Q4987" s="40"/>
      <c r="R4987" s="40"/>
      <c r="S4987" s="40"/>
      <c r="T4987" s="40"/>
      <c r="U4987" s="40"/>
      <c r="V4987" s="40"/>
      <c r="W4987" s="40"/>
      <c r="X4987" s="40"/>
      <c r="Y4987" s="40"/>
    </row>
    <row r="4988" spans="1:25" ht="15" customHeight="1" x14ac:dyDescent="0.2">
      <c r="A4988" s="40"/>
      <c r="B4988" s="278" t="s">
        <v>321</v>
      </c>
      <c r="C4988" s="291" t="s">
        <v>922</v>
      </c>
      <c r="D4988" s="278" t="s">
        <v>40</v>
      </c>
      <c r="E4988" s="278" t="s">
        <v>923</v>
      </c>
      <c r="F4988" s="407" t="s">
        <v>324</v>
      </c>
      <c r="G4988" s="407"/>
      <c r="H4988" s="290" t="s">
        <v>325</v>
      </c>
      <c r="I4988" s="294">
        <v>1</v>
      </c>
      <c r="J4988" s="294">
        <v>0</v>
      </c>
      <c r="K4988" s="292">
        <v>0.24</v>
      </c>
      <c r="L4988" s="292">
        <v>0.24</v>
      </c>
      <c r="O4988" s="40"/>
      <c r="P4988" s="40"/>
      <c r="Q4988" s="40"/>
      <c r="R4988" s="40"/>
      <c r="S4988" s="40"/>
      <c r="T4988" s="40"/>
      <c r="U4988" s="40"/>
      <c r="V4988" s="40"/>
      <c r="W4988" s="40"/>
      <c r="X4988" s="40"/>
      <c r="Y4988" s="40"/>
    </row>
    <row r="4989" spans="1:25" ht="15" customHeight="1" x14ac:dyDescent="0.2">
      <c r="A4989" s="40"/>
      <c r="B4989" s="274" t="s">
        <v>347</v>
      </c>
      <c r="C4989" s="296" t="s">
        <v>926</v>
      </c>
      <c r="D4989" s="274" t="s">
        <v>40</v>
      </c>
      <c r="E4989" s="274" t="s">
        <v>927</v>
      </c>
      <c r="F4989" s="404" t="s">
        <v>348</v>
      </c>
      <c r="G4989" s="404"/>
      <c r="H4989" s="295" t="s">
        <v>325</v>
      </c>
      <c r="I4989" s="298">
        <v>1</v>
      </c>
      <c r="J4989" s="298">
        <v>0</v>
      </c>
      <c r="K4989" s="297">
        <v>1.4</v>
      </c>
      <c r="L4989" s="297">
        <v>1.4</v>
      </c>
      <c r="O4989" s="40"/>
      <c r="P4989" s="40"/>
      <c r="Q4989" s="40"/>
      <c r="R4989" s="40"/>
      <c r="S4989" s="40"/>
      <c r="T4989" s="40"/>
      <c r="U4989" s="40"/>
      <c r="V4989" s="40"/>
      <c r="W4989" s="40"/>
      <c r="X4989" s="40"/>
      <c r="Y4989" s="40"/>
    </row>
    <row r="4990" spans="1:25" ht="15" customHeight="1" x14ac:dyDescent="0.2">
      <c r="A4990" s="40"/>
      <c r="B4990" s="274" t="s">
        <v>347</v>
      </c>
      <c r="C4990" s="296" t="s">
        <v>932</v>
      </c>
      <c r="D4990" s="274" t="s">
        <v>40</v>
      </c>
      <c r="E4990" s="274" t="s">
        <v>933</v>
      </c>
      <c r="F4990" s="404" t="s">
        <v>348</v>
      </c>
      <c r="G4990" s="404"/>
      <c r="H4990" s="295" t="s">
        <v>325</v>
      </c>
      <c r="I4990" s="298">
        <v>1</v>
      </c>
      <c r="J4990" s="298">
        <v>0</v>
      </c>
      <c r="K4990" s="297">
        <v>0.04</v>
      </c>
      <c r="L4990" s="297">
        <v>0.04</v>
      </c>
      <c r="O4990" s="40"/>
      <c r="P4990" s="40"/>
      <c r="Q4990" s="40"/>
      <c r="R4990" s="40"/>
      <c r="S4990" s="40"/>
      <c r="T4990" s="40"/>
      <c r="U4990" s="40"/>
      <c r="V4990" s="40"/>
      <c r="W4990" s="40"/>
      <c r="X4990" s="40"/>
      <c r="Y4990" s="40"/>
    </row>
    <row r="4991" spans="1:25" ht="15" customHeight="1" x14ac:dyDescent="0.2">
      <c r="A4991" s="40"/>
      <c r="B4991" s="274" t="s">
        <v>347</v>
      </c>
      <c r="C4991" s="296" t="s">
        <v>934</v>
      </c>
      <c r="D4991" s="274" t="s">
        <v>40</v>
      </c>
      <c r="E4991" s="274" t="s">
        <v>935</v>
      </c>
      <c r="F4991" s="404" t="s">
        <v>348</v>
      </c>
      <c r="G4991" s="404"/>
      <c r="H4991" s="295" t="s">
        <v>325</v>
      </c>
      <c r="I4991" s="298">
        <v>1</v>
      </c>
      <c r="J4991" s="298">
        <v>0</v>
      </c>
      <c r="K4991" s="297">
        <v>0.82</v>
      </c>
      <c r="L4991" s="297">
        <v>0.82</v>
      </c>
      <c r="O4991" s="40"/>
      <c r="P4991" s="40"/>
      <c r="Q4991" s="40"/>
      <c r="R4991" s="40"/>
      <c r="S4991" s="40"/>
      <c r="T4991" s="40"/>
      <c r="U4991" s="40"/>
      <c r="V4991" s="40"/>
      <c r="W4991" s="40"/>
      <c r="X4991" s="40"/>
      <c r="Y4991" s="40"/>
    </row>
    <row r="4992" spans="1:25" ht="15" customHeight="1" x14ac:dyDescent="0.2">
      <c r="A4992" s="40"/>
      <c r="B4992" s="274" t="s">
        <v>347</v>
      </c>
      <c r="C4992" s="296" t="s">
        <v>924</v>
      </c>
      <c r="D4992" s="274" t="s">
        <v>40</v>
      </c>
      <c r="E4992" s="274" t="s">
        <v>925</v>
      </c>
      <c r="F4992" s="404" t="s">
        <v>586</v>
      </c>
      <c r="G4992" s="404"/>
      <c r="H4992" s="295" t="s">
        <v>325</v>
      </c>
      <c r="I4992" s="298">
        <v>1</v>
      </c>
      <c r="J4992" s="298">
        <v>0</v>
      </c>
      <c r="K4992" s="297">
        <v>18.22</v>
      </c>
      <c r="L4992" s="297">
        <v>18.22</v>
      </c>
      <c r="O4992" s="40"/>
      <c r="P4992" s="40"/>
      <c r="Q4992" s="40"/>
      <c r="R4992" s="40"/>
      <c r="S4992" s="40"/>
      <c r="T4992" s="40"/>
      <c r="U4992" s="40"/>
      <c r="V4992" s="40"/>
      <c r="W4992" s="40"/>
      <c r="X4992" s="40"/>
      <c r="Y4992" s="40"/>
    </row>
    <row r="4993" spans="1:25" ht="15" customHeight="1" x14ac:dyDescent="0.2">
      <c r="A4993" s="40"/>
      <c r="B4993" s="274" t="s">
        <v>347</v>
      </c>
      <c r="C4993" s="296" t="s">
        <v>928</v>
      </c>
      <c r="D4993" s="274" t="s">
        <v>40</v>
      </c>
      <c r="E4993" s="274" t="s">
        <v>929</v>
      </c>
      <c r="F4993" s="404" t="s">
        <v>348</v>
      </c>
      <c r="G4993" s="404"/>
      <c r="H4993" s="295" t="s">
        <v>325</v>
      </c>
      <c r="I4993" s="298">
        <v>1</v>
      </c>
      <c r="J4993" s="298">
        <v>0</v>
      </c>
      <c r="K4993" s="297">
        <v>1.01</v>
      </c>
      <c r="L4993" s="297">
        <v>1.01</v>
      </c>
      <c r="O4993" s="40"/>
      <c r="P4993" s="40"/>
      <c r="Q4993" s="40"/>
      <c r="R4993" s="40"/>
      <c r="S4993" s="40"/>
      <c r="T4993" s="40"/>
      <c r="U4993" s="40"/>
      <c r="V4993" s="40"/>
      <c r="W4993" s="40"/>
      <c r="X4993" s="40"/>
      <c r="Y4993" s="40"/>
    </row>
    <row r="4994" spans="1:25" ht="15" customHeight="1" x14ac:dyDescent="0.2">
      <c r="A4994" s="40"/>
      <c r="B4994" s="274" t="s">
        <v>347</v>
      </c>
      <c r="C4994" s="296" t="s">
        <v>936</v>
      </c>
      <c r="D4994" s="274" t="s">
        <v>40</v>
      </c>
      <c r="E4994" s="274" t="s">
        <v>937</v>
      </c>
      <c r="F4994" s="404" t="s">
        <v>348</v>
      </c>
      <c r="G4994" s="404"/>
      <c r="H4994" s="295" t="s">
        <v>325</v>
      </c>
      <c r="I4994" s="298">
        <v>1</v>
      </c>
      <c r="J4994" s="298">
        <v>0</v>
      </c>
      <c r="K4994" s="297">
        <v>1.24</v>
      </c>
      <c r="L4994" s="297">
        <v>1.24</v>
      </c>
      <c r="O4994" s="40"/>
      <c r="P4994" s="40"/>
      <c r="Q4994" s="40"/>
      <c r="R4994" s="40"/>
      <c r="S4994" s="40"/>
      <c r="T4994" s="40"/>
      <c r="U4994" s="40"/>
      <c r="V4994" s="40"/>
      <c r="W4994" s="40"/>
      <c r="X4994" s="40"/>
      <c r="Y4994" s="40"/>
    </row>
    <row r="4995" spans="1:25" ht="15" customHeight="1" x14ac:dyDescent="0.2">
      <c r="A4995" s="40"/>
      <c r="B4995" s="274" t="s">
        <v>347</v>
      </c>
      <c r="C4995" s="296" t="s">
        <v>930</v>
      </c>
      <c r="D4995" s="274" t="s">
        <v>40</v>
      </c>
      <c r="E4995" s="274" t="s">
        <v>931</v>
      </c>
      <c r="F4995" s="404" t="s">
        <v>348</v>
      </c>
      <c r="G4995" s="404"/>
      <c r="H4995" s="295" t="s">
        <v>325</v>
      </c>
      <c r="I4995" s="298">
        <v>1</v>
      </c>
      <c r="J4995" s="298">
        <v>0</v>
      </c>
      <c r="K4995" s="297">
        <v>1.34</v>
      </c>
      <c r="L4995" s="297">
        <v>1.34</v>
      </c>
      <c r="O4995" s="40"/>
      <c r="P4995" s="40"/>
      <c r="Q4995" s="40"/>
      <c r="R4995" s="40"/>
      <c r="S4995" s="40"/>
      <c r="T4995" s="40"/>
      <c r="U4995" s="40"/>
      <c r="V4995" s="40"/>
      <c r="W4995" s="40"/>
      <c r="X4995" s="40"/>
      <c r="Y4995" s="40"/>
    </row>
    <row r="4996" spans="1:25" ht="15" customHeight="1" x14ac:dyDescent="0.2">
      <c r="A4996" s="40"/>
      <c r="B4996" s="275"/>
      <c r="C4996" s="275"/>
      <c r="D4996" s="275"/>
      <c r="E4996" s="275"/>
      <c r="F4996" s="275"/>
      <c r="G4996" s="275" t="s">
        <v>331</v>
      </c>
      <c r="H4996" s="302">
        <v>18.46</v>
      </c>
      <c r="I4996" s="275" t="s">
        <v>332</v>
      </c>
      <c r="J4996" s="302">
        <v>0</v>
      </c>
      <c r="K4996" s="275" t="s">
        <v>333</v>
      </c>
      <c r="L4996" s="302">
        <v>18.46</v>
      </c>
      <c r="O4996" s="40"/>
      <c r="P4996" s="40"/>
      <c r="Q4996" s="40"/>
      <c r="R4996" s="40"/>
      <c r="S4996" s="40"/>
      <c r="T4996" s="40"/>
      <c r="U4996" s="40"/>
      <c r="V4996" s="40"/>
      <c r="W4996" s="40"/>
      <c r="X4996" s="40"/>
      <c r="Y4996" s="40"/>
    </row>
    <row r="4997" spans="1:25" ht="15" customHeight="1" thickBot="1" x14ac:dyDescent="0.25">
      <c r="A4997" s="40"/>
      <c r="B4997" s="275"/>
      <c r="C4997" s="275"/>
      <c r="D4997" s="275"/>
      <c r="E4997" s="275"/>
      <c r="F4997" s="275"/>
      <c r="G4997" s="275" t="s">
        <v>334</v>
      </c>
      <c r="H4997" s="302">
        <v>5.05</v>
      </c>
      <c r="I4997" s="409"/>
      <c r="J4997" s="409" t="s">
        <v>335</v>
      </c>
      <c r="K4997" s="275"/>
      <c r="L4997" s="302">
        <v>29.36</v>
      </c>
      <c r="O4997" s="40"/>
      <c r="P4997" s="40"/>
      <c r="Q4997" s="40"/>
      <c r="R4997" s="40"/>
      <c r="S4997" s="40"/>
      <c r="T4997" s="40"/>
      <c r="U4997" s="40"/>
      <c r="V4997" s="40"/>
      <c r="W4997" s="40"/>
      <c r="X4997" s="40"/>
      <c r="Y4997" s="40"/>
    </row>
    <row r="4998" spans="1:25" ht="15" customHeight="1" thickTop="1" x14ac:dyDescent="0.2">
      <c r="A4998" s="40"/>
      <c r="B4998" s="289"/>
      <c r="C4998" s="289"/>
      <c r="D4998" s="289"/>
      <c r="E4998" s="289"/>
      <c r="F4998" s="289"/>
      <c r="G4998" s="289"/>
      <c r="H4998" s="289"/>
      <c r="I4998" s="289"/>
      <c r="J4998" s="289"/>
      <c r="K4998" s="289"/>
      <c r="L4998" s="281"/>
      <c r="O4998" s="40"/>
      <c r="P4998" s="40"/>
      <c r="Q4998" s="40"/>
      <c r="R4998" s="40"/>
      <c r="S4998" s="40"/>
      <c r="T4998" s="40"/>
      <c r="U4998" s="40"/>
      <c r="V4998" s="40"/>
      <c r="W4998" s="40"/>
      <c r="X4998" s="40"/>
      <c r="Y4998" s="40"/>
    </row>
    <row r="4999" spans="1:25" ht="15" customHeight="1" x14ac:dyDescent="0.2">
      <c r="A4999" s="40"/>
      <c r="B4999" s="276"/>
      <c r="C4999" s="277" t="s">
        <v>28</v>
      </c>
      <c r="D4999" s="276" t="s">
        <v>29</v>
      </c>
      <c r="E4999" s="276" t="s">
        <v>30</v>
      </c>
      <c r="F4999" s="405" t="s">
        <v>318</v>
      </c>
      <c r="G4999" s="405"/>
      <c r="H4999" s="284" t="s">
        <v>31</v>
      </c>
      <c r="I4999" s="277" t="s">
        <v>32</v>
      </c>
      <c r="J4999" s="277" t="s">
        <v>2407</v>
      </c>
      <c r="K4999" s="277" t="s">
        <v>33</v>
      </c>
      <c r="L4999" s="277" t="s">
        <v>35</v>
      </c>
      <c r="O4999" s="40"/>
      <c r="P4999" s="40"/>
      <c r="Q4999" s="40"/>
      <c r="R4999" s="40"/>
      <c r="S4999" s="40"/>
      <c r="T4999" s="40"/>
      <c r="U4999" s="40"/>
      <c r="V4999" s="40"/>
      <c r="W4999" s="40"/>
      <c r="X4999" s="40"/>
      <c r="Y4999" s="40"/>
    </row>
    <row r="5000" spans="1:25" ht="15" customHeight="1" x14ac:dyDescent="0.2">
      <c r="A5000" s="40"/>
      <c r="B5000" s="273" t="s">
        <v>319</v>
      </c>
      <c r="C5000" s="286" t="s">
        <v>440</v>
      </c>
      <c r="D5000" s="273" t="s">
        <v>40</v>
      </c>
      <c r="E5000" s="273" t="s">
        <v>441</v>
      </c>
      <c r="F5000" s="403" t="s">
        <v>324</v>
      </c>
      <c r="G5000" s="403"/>
      <c r="H5000" s="285" t="s">
        <v>325</v>
      </c>
      <c r="I5000" s="288">
        <v>1</v>
      </c>
      <c r="J5000" s="287"/>
      <c r="K5000" s="287">
        <v>24.23</v>
      </c>
      <c r="L5000" s="287">
        <v>24.23</v>
      </c>
      <c r="O5000" s="40"/>
      <c r="P5000" s="40"/>
      <c r="Q5000" s="40"/>
      <c r="R5000" s="40"/>
      <c r="S5000" s="40"/>
      <c r="T5000" s="40"/>
      <c r="U5000" s="40"/>
      <c r="V5000" s="40"/>
      <c r="W5000" s="40"/>
      <c r="X5000" s="40"/>
      <c r="Y5000" s="40"/>
    </row>
    <row r="5001" spans="1:25" ht="15" customHeight="1" x14ac:dyDescent="0.2">
      <c r="A5001" s="40"/>
      <c r="B5001" s="278" t="s">
        <v>321</v>
      </c>
      <c r="C5001" s="291" t="s">
        <v>938</v>
      </c>
      <c r="D5001" s="278" t="s">
        <v>40</v>
      </c>
      <c r="E5001" s="278" t="s">
        <v>939</v>
      </c>
      <c r="F5001" s="407" t="s">
        <v>324</v>
      </c>
      <c r="G5001" s="407"/>
      <c r="H5001" s="290" t="s">
        <v>325</v>
      </c>
      <c r="I5001" s="294">
        <v>1</v>
      </c>
      <c r="J5001" s="294">
        <v>0</v>
      </c>
      <c r="K5001" s="292">
        <v>0.3</v>
      </c>
      <c r="L5001" s="292">
        <v>0.3</v>
      </c>
      <c r="O5001" s="40"/>
      <c r="P5001" s="40"/>
      <c r="Q5001" s="40"/>
      <c r="R5001" s="40"/>
      <c r="S5001" s="40"/>
      <c r="T5001" s="40"/>
      <c r="U5001" s="40"/>
      <c r="V5001" s="40"/>
      <c r="W5001" s="40"/>
      <c r="X5001" s="40"/>
      <c r="Y5001" s="40"/>
    </row>
    <row r="5002" spans="1:25" ht="15" customHeight="1" x14ac:dyDescent="0.2">
      <c r="A5002" s="40"/>
      <c r="B5002" s="274" t="s">
        <v>347</v>
      </c>
      <c r="C5002" s="296" t="s">
        <v>944</v>
      </c>
      <c r="D5002" s="274" t="s">
        <v>40</v>
      </c>
      <c r="E5002" s="274" t="s">
        <v>945</v>
      </c>
      <c r="F5002" s="404" t="s">
        <v>348</v>
      </c>
      <c r="G5002" s="404"/>
      <c r="H5002" s="295" t="s">
        <v>325</v>
      </c>
      <c r="I5002" s="298">
        <v>1</v>
      </c>
      <c r="J5002" s="298">
        <v>0</v>
      </c>
      <c r="K5002" s="297">
        <v>1.43</v>
      </c>
      <c r="L5002" s="297">
        <v>1.43</v>
      </c>
      <c r="O5002" s="40"/>
      <c r="P5002" s="40"/>
      <c r="Q5002" s="40"/>
      <c r="R5002" s="40"/>
      <c r="S5002" s="40"/>
      <c r="T5002" s="40"/>
      <c r="U5002" s="40"/>
      <c r="V5002" s="40"/>
      <c r="W5002" s="40"/>
      <c r="X5002" s="40"/>
      <c r="Y5002" s="40"/>
    </row>
    <row r="5003" spans="1:25" ht="15" customHeight="1" x14ac:dyDescent="0.2">
      <c r="A5003" s="40"/>
      <c r="B5003" s="274" t="s">
        <v>347</v>
      </c>
      <c r="C5003" s="296" t="s">
        <v>942</v>
      </c>
      <c r="D5003" s="274" t="s">
        <v>40</v>
      </c>
      <c r="E5003" s="274" t="s">
        <v>943</v>
      </c>
      <c r="F5003" s="404" t="s">
        <v>348</v>
      </c>
      <c r="G5003" s="404"/>
      <c r="H5003" s="295" t="s">
        <v>325</v>
      </c>
      <c r="I5003" s="298">
        <v>1</v>
      </c>
      <c r="J5003" s="298">
        <v>0</v>
      </c>
      <c r="K5003" s="297">
        <v>0.49</v>
      </c>
      <c r="L5003" s="297">
        <v>0.49</v>
      </c>
      <c r="O5003" s="40"/>
      <c r="P5003" s="40"/>
      <c r="Q5003" s="40"/>
      <c r="R5003" s="40"/>
      <c r="S5003" s="40"/>
      <c r="T5003" s="40"/>
      <c r="U5003" s="40"/>
      <c r="V5003" s="40"/>
      <c r="W5003" s="40"/>
      <c r="X5003" s="40"/>
      <c r="Y5003" s="40"/>
    </row>
    <row r="5004" spans="1:25" ht="15" customHeight="1" x14ac:dyDescent="0.2">
      <c r="A5004" s="40"/>
      <c r="B5004" s="274" t="s">
        <v>347</v>
      </c>
      <c r="C5004" s="296" t="s">
        <v>928</v>
      </c>
      <c r="D5004" s="274" t="s">
        <v>40</v>
      </c>
      <c r="E5004" s="274" t="s">
        <v>929</v>
      </c>
      <c r="F5004" s="404" t="s">
        <v>348</v>
      </c>
      <c r="G5004" s="404"/>
      <c r="H5004" s="295" t="s">
        <v>325</v>
      </c>
      <c r="I5004" s="298">
        <v>1</v>
      </c>
      <c r="J5004" s="298">
        <v>0</v>
      </c>
      <c r="K5004" s="297">
        <v>1.01</v>
      </c>
      <c r="L5004" s="297">
        <v>1.01</v>
      </c>
      <c r="O5004" s="40"/>
      <c r="P5004" s="40"/>
      <c r="Q5004" s="40"/>
      <c r="R5004" s="40"/>
      <c r="S5004" s="40"/>
      <c r="T5004" s="40"/>
      <c r="U5004" s="40"/>
      <c r="V5004" s="40"/>
      <c r="W5004" s="40"/>
      <c r="X5004" s="40"/>
      <c r="Y5004" s="40"/>
    </row>
    <row r="5005" spans="1:25" ht="15" customHeight="1" x14ac:dyDescent="0.2">
      <c r="A5005" s="40"/>
      <c r="B5005" s="274" t="s">
        <v>347</v>
      </c>
      <c r="C5005" s="296" t="s">
        <v>930</v>
      </c>
      <c r="D5005" s="274" t="s">
        <v>40</v>
      </c>
      <c r="E5005" s="274" t="s">
        <v>931</v>
      </c>
      <c r="F5005" s="404" t="s">
        <v>348</v>
      </c>
      <c r="G5005" s="404"/>
      <c r="H5005" s="295" t="s">
        <v>325</v>
      </c>
      <c r="I5005" s="298">
        <v>1</v>
      </c>
      <c r="J5005" s="298">
        <v>0</v>
      </c>
      <c r="K5005" s="297">
        <v>1.34</v>
      </c>
      <c r="L5005" s="297">
        <v>1.34</v>
      </c>
      <c r="O5005" s="40"/>
      <c r="P5005" s="40"/>
      <c r="Q5005" s="40"/>
      <c r="R5005" s="40"/>
      <c r="S5005" s="40"/>
      <c r="T5005" s="40"/>
      <c r="U5005" s="40"/>
      <c r="V5005" s="40"/>
      <c r="W5005" s="40"/>
      <c r="X5005" s="40"/>
      <c r="Y5005" s="40"/>
    </row>
    <row r="5006" spans="1:25" ht="15" customHeight="1" x14ac:dyDescent="0.2">
      <c r="A5006" s="40"/>
      <c r="B5006" s="274" t="s">
        <v>347</v>
      </c>
      <c r="C5006" s="296" t="s">
        <v>940</v>
      </c>
      <c r="D5006" s="274" t="s">
        <v>40</v>
      </c>
      <c r="E5006" s="274" t="s">
        <v>941</v>
      </c>
      <c r="F5006" s="404" t="s">
        <v>586</v>
      </c>
      <c r="G5006" s="404"/>
      <c r="H5006" s="295" t="s">
        <v>325</v>
      </c>
      <c r="I5006" s="298">
        <v>1</v>
      </c>
      <c r="J5006" s="298">
        <v>0</v>
      </c>
      <c r="K5006" s="297">
        <v>18.22</v>
      </c>
      <c r="L5006" s="297">
        <v>18.22</v>
      </c>
      <c r="O5006" s="40"/>
      <c r="P5006" s="40"/>
      <c r="Q5006" s="40"/>
      <c r="R5006" s="40"/>
      <c r="S5006" s="40"/>
      <c r="T5006" s="40"/>
      <c r="U5006" s="40"/>
      <c r="V5006" s="40"/>
      <c r="W5006" s="40"/>
      <c r="X5006" s="40"/>
      <c r="Y5006" s="40"/>
    </row>
    <row r="5007" spans="1:25" ht="15" customHeight="1" x14ac:dyDescent="0.2">
      <c r="A5007" s="40"/>
      <c r="B5007" s="274" t="s">
        <v>347</v>
      </c>
      <c r="C5007" s="296" t="s">
        <v>932</v>
      </c>
      <c r="D5007" s="274" t="s">
        <v>40</v>
      </c>
      <c r="E5007" s="274" t="s">
        <v>933</v>
      </c>
      <c r="F5007" s="404" t="s">
        <v>348</v>
      </c>
      <c r="G5007" s="404"/>
      <c r="H5007" s="295" t="s">
        <v>325</v>
      </c>
      <c r="I5007" s="298">
        <v>1</v>
      </c>
      <c r="J5007" s="298">
        <v>0</v>
      </c>
      <c r="K5007" s="297">
        <v>0.04</v>
      </c>
      <c r="L5007" s="297">
        <v>0.04</v>
      </c>
      <c r="O5007" s="40"/>
      <c r="P5007" s="40"/>
      <c r="Q5007" s="40"/>
      <c r="R5007" s="40"/>
      <c r="S5007" s="40"/>
      <c r="T5007" s="40"/>
      <c r="U5007" s="40"/>
      <c r="V5007" s="40"/>
      <c r="W5007" s="40"/>
      <c r="X5007" s="40"/>
      <c r="Y5007" s="40"/>
    </row>
    <row r="5008" spans="1:25" ht="15" customHeight="1" x14ac:dyDescent="0.2">
      <c r="A5008" s="40"/>
      <c r="B5008" s="274" t="s">
        <v>347</v>
      </c>
      <c r="C5008" s="296" t="s">
        <v>926</v>
      </c>
      <c r="D5008" s="274" t="s">
        <v>40</v>
      </c>
      <c r="E5008" s="274" t="s">
        <v>927</v>
      </c>
      <c r="F5008" s="404" t="s">
        <v>348</v>
      </c>
      <c r="G5008" s="404"/>
      <c r="H5008" s="295" t="s">
        <v>325</v>
      </c>
      <c r="I5008" s="298">
        <v>1</v>
      </c>
      <c r="J5008" s="298">
        <v>0</v>
      </c>
      <c r="K5008" s="297">
        <v>1.4</v>
      </c>
      <c r="L5008" s="297">
        <v>1.4</v>
      </c>
      <c r="O5008" s="40"/>
      <c r="P5008" s="40"/>
      <c r="Q5008" s="40"/>
      <c r="R5008" s="40"/>
      <c r="S5008" s="40"/>
      <c r="T5008" s="40"/>
      <c r="U5008" s="40"/>
      <c r="V5008" s="40"/>
      <c r="W5008" s="40"/>
      <c r="X5008" s="40"/>
      <c r="Y5008" s="40"/>
    </row>
    <row r="5009" spans="1:25" ht="15" customHeight="1" x14ac:dyDescent="0.2">
      <c r="A5009" s="40"/>
      <c r="B5009" s="275"/>
      <c r="C5009" s="275"/>
      <c r="D5009" s="275"/>
      <c r="E5009" s="275"/>
      <c r="F5009" s="275"/>
      <c r="G5009" s="275" t="s">
        <v>331</v>
      </c>
      <c r="H5009" s="302">
        <v>18.52</v>
      </c>
      <c r="I5009" s="275" t="s">
        <v>332</v>
      </c>
      <c r="J5009" s="302">
        <v>0</v>
      </c>
      <c r="K5009" s="275" t="s">
        <v>333</v>
      </c>
      <c r="L5009" s="302">
        <v>18.52</v>
      </c>
      <c r="O5009" s="40"/>
      <c r="P5009" s="40"/>
      <c r="Q5009" s="40"/>
      <c r="R5009" s="40"/>
      <c r="S5009" s="40"/>
      <c r="T5009" s="40"/>
      <c r="U5009" s="40"/>
      <c r="V5009" s="40"/>
      <c r="W5009" s="40"/>
      <c r="X5009" s="40"/>
      <c r="Y5009" s="40"/>
    </row>
    <row r="5010" spans="1:25" ht="15" customHeight="1" thickBot="1" x14ac:dyDescent="0.25">
      <c r="A5010" s="40"/>
      <c r="B5010" s="275"/>
      <c r="C5010" s="275"/>
      <c r="D5010" s="275"/>
      <c r="E5010" s="275"/>
      <c r="F5010" s="275"/>
      <c r="G5010" s="275" t="s">
        <v>334</v>
      </c>
      <c r="H5010" s="302">
        <v>5.04</v>
      </c>
      <c r="I5010" s="409"/>
      <c r="J5010" s="409" t="s">
        <v>335</v>
      </c>
      <c r="K5010" s="275"/>
      <c r="L5010" s="302">
        <v>29.27</v>
      </c>
      <c r="O5010" s="40"/>
      <c r="P5010" s="40"/>
      <c r="Q5010" s="40"/>
      <c r="R5010" s="40"/>
      <c r="S5010" s="40"/>
      <c r="T5010" s="40"/>
      <c r="U5010" s="40"/>
      <c r="V5010" s="40"/>
      <c r="W5010" s="40"/>
      <c r="X5010" s="40"/>
      <c r="Y5010" s="40"/>
    </row>
    <row r="5011" spans="1:25" ht="15" customHeight="1" thickTop="1" x14ac:dyDescent="0.2">
      <c r="A5011" s="40"/>
      <c r="B5011" s="289"/>
      <c r="C5011" s="289"/>
      <c r="D5011" s="289"/>
      <c r="E5011" s="289"/>
      <c r="F5011" s="289"/>
      <c r="G5011" s="289"/>
      <c r="H5011" s="289"/>
      <c r="I5011" s="289"/>
      <c r="J5011" s="289"/>
      <c r="K5011" s="289"/>
      <c r="L5011" s="281"/>
      <c r="O5011" s="40"/>
      <c r="P5011" s="40"/>
      <c r="Q5011" s="40"/>
      <c r="R5011" s="40"/>
      <c r="S5011" s="40"/>
      <c r="T5011" s="40"/>
      <c r="U5011" s="40"/>
      <c r="V5011" s="40"/>
      <c r="W5011" s="40"/>
      <c r="X5011" s="40"/>
      <c r="Y5011" s="40"/>
    </row>
    <row r="5012" spans="1:25" ht="15" customHeight="1" x14ac:dyDescent="0.2">
      <c r="A5012" s="40"/>
      <c r="B5012" s="276"/>
      <c r="C5012" s="277" t="s">
        <v>28</v>
      </c>
      <c r="D5012" s="276" t="s">
        <v>29</v>
      </c>
      <c r="E5012" s="276" t="s">
        <v>30</v>
      </c>
      <c r="F5012" s="405" t="s">
        <v>318</v>
      </c>
      <c r="G5012" s="405"/>
      <c r="H5012" s="284" t="s">
        <v>31</v>
      </c>
      <c r="I5012" s="277" t="s">
        <v>32</v>
      </c>
      <c r="J5012" s="277" t="s">
        <v>2407</v>
      </c>
      <c r="K5012" s="277" t="s">
        <v>33</v>
      </c>
      <c r="L5012" s="277" t="s">
        <v>35</v>
      </c>
      <c r="O5012" s="40"/>
      <c r="P5012" s="40"/>
      <c r="Q5012" s="40"/>
      <c r="R5012" s="40"/>
      <c r="S5012" s="40"/>
      <c r="T5012" s="40"/>
      <c r="U5012" s="40"/>
      <c r="V5012" s="40"/>
      <c r="W5012" s="40"/>
      <c r="X5012" s="40"/>
      <c r="Y5012" s="40"/>
    </row>
    <row r="5013" spans="1:25" ht="15" customHeight="1" x14ac:dyDescent="0.2">
      <c r="A5013" s="40"/>
      <c r="B5013" s="273" t="s">
        <v>319</v>
      </c>
      <c r="C5013" s="286" t="s">
        <v>2497</v>
      </c>
      <c r="D5013" s="273" t="s">
        <v>40</v>
      </c>
      <c r="E5013" s="273" t="s">
        <v>2498</v>
      </c>
      <c r="F5013" s="403" t="s">
        <v>324</v>
      </c>
      <c r="G5013" s="403"/>
      <c r="H5013" s="285" t="s">
        <v>325</v>
      </c>
      <c r="I5013" s="288">
        <v>1</v>
      </c>
      <c r="J5013" s="287"/>
      <c r="K5013" s="287">
        <v>23.12</v>
      </c>
      <c r="L5013" s="287">
        <v>23.12</v>
      </c>
      <c r="O5013" s="40"/>
      <c r="P5013" s="40"/>
      <c r="Q5013" s="40"/>
      <c r="R5013" s="40"/>
      <c r="S5013" s="40"/>
      <c r="T5013" s="40"/>
      <c r="U5013" s="40"/>
      <c r="V5013" s="40"/>
      <c r="W5013" s="40"/>
      <c r="X5013" s="40"/>
      <c r="Y5013" s="40"/>
    </row>
    <row r="5014" spans="1:25" ht="15" customHeight="1" x14ac:dyDescent="0.2">
      <c r="A5014" s="40"/>
      <c r="B5014" s="278" t="s">
        <v>321</v>
      </c>
      <c r="C5014" s="291" t="s">
        <v>2681</v>
      </c>
      <c r="D5014" s="278" t="s">
        <v>40</v>
      </c>
      <c r="E5014" s="278" t="s">
        <v>2682</v>
      </c>
      <c r="F5014" s="407" t="s">
        <v>324</v>
      </c>
      <c r="G5014" s="407"/>
      <c r="H5014" s="290" t="s">
        <v>325</v>
      </c>
      <c r="I5014" s="294">
        <v>1</v>
      </c>
      <c r="J5014" s="294">
        <v>0</v>
      </c>
      <c r="K5014" s="292">
        <v>0.24</v>
      </c>
      <c r="L5014" s="292">
        <v>0.24</v>
      </c>
      <c r="O5014" s="40"/>
      <c r="P5014" s="40"/>
      <c r="Q5014" s="40"/>
      <c r="R5014" s="40"/>
      <c r="S5014" s="40"/>
      <c r="T5014" s="40"/>
      <c r="U5014" s="40"/>
      <c r="V5014" s="40"/>
      <c r="W5014" s="40"/>
      <c r="X5014" s="40"/>
      <c r="Y5014" s="40"/>
    </row>
    <row r="5015" spans="1:25" ht="15" customHeight="1" x14ac:dyDescent="0.2">
      <c r="A5015" s="40"/>
      <c r="B5015" s="274" t="s">
        <v>347</v>
      </c>
      <c r="C5015" s="296" t="s">
        <v>2683</v>
      </c>
      <c r="D5015" s="274" t="s">
        <v>40</v>
      </c>
      <c r="E5015" s="274" t="s">
        <v>2684</v>
      </c>
      <c r="F5015" s="404" t="s">
        <v>586</v>
      </c>
      <c r="G5015" s="404"/>
      <c r="H5015" s="295" t="s">
        <v>325</v>
      </c>
      <c r="I5015" s="298">
        <v>1</v>
      </c>
      <c r="J5015" s="298">
        <v>0</v>
      </c>
      <c r="K5015" s="297">
        <v>18.22</v>
      </c>
      <c r="L5015" s="297">
        <v>18.22</v>
      </c>
      <c r="O5015" s="40"/>
      <c r="P5015" s="40"/>
      <c r="Q5015" s="40"/>
      <c r="R5015" s="40"/>
      <c r="S5015" s="40"/>
      <c r="T5015" s="40"/>
      <c r="U5015" s="40"/>
      <c r="V5015" s="40"/>
      <c r="W5015" s="40"/>
      <c r="X5015" s="40"/>
      <c r="Y5015" s="40"/>
    </row>
    <row r="5016" spans="1:25" ht="15" customHeight="1" x14ac:dyDescent="0.2">
      <c r="A5016" s="40"/>
      <c r="B5016" s="274" t="s">
        <v>347</v>
      </c>
      <c r="C5016" s="296" t="s">
        <v>928</v>
      </c>
      <c r="D5016" s="274" t="s">
        <v>40</v>
      </c>
      <c r="E5016" s="274" t="s">
        <v>929</v>
      </c>
      <c r="F5016" s="404" t="s">
        <v>348</v>
      </c>
      <c r="G5016" s="404"/>
      <c r="H5016" s="295" t="s">
        <v>325</v>
      </c>
      <c r="I5016" s="298">
        <v>1</v>
      </c>
      <c r="J5016" s="298">
        <v>0</v>
      </c>
      <c r="K5016" s="297">
        <v>1.01</v>
      </c>
      <c r="L5016" s="297">
        <v>1.01</v>
      </c>
      <c r="O5016" s="40"/>
      <c r="P5016" s="40"/>
      <c r="Q5016" s="40"/>
      <c r="R5016" s="40"/>
      <c r="S5016" s="40"/>
      <c r="T5016" s="40"/>
      <c r="U5016" s="40"/>
      <c r="V5016" s="40"/>
      <c r="W5016" s="40"/>
      <c r="X5016" s="40"/>
      <c r="Y5016" s="40"/>
    </row>
    <row r="5017" spans="1:25" ht="15" customHeight="1" x14ac:dyDescent="0.2">
      <c r="A5017" s="40"/>
      <c r="B5017" s="274" t="s">
        <v>347</v>
      </c>
      <c r="C5017" s="296" t="s">
        <v>932</v>
      </c>
      <c r="D5017" s="274" t="s">
        <v>40</v>
      </c>
      <c r="E5017" s="274" t="s">
        <v>933</v>
      </c>
      <c r="F5017" s="404" t="s">
        <v>348</v>
      </c>
      <c r="G5017" s="404"/>
      <c r="H5017" s="295" t="s">
        <v>325</v>
      </c>
      <c r="I5017" s="298">
        <v>1</v>
      </c>
      <c r="J5017" s="298">
        <v>0</v>
      </c>
      <c r="K5017" s="297">
        <v>0.04</v>
      </c>
      <c r="L5017" s="297">
        <v>0.04</v>
      </c>
      <c r="O5017" s="40"/>
      <c r="P5017" s="40"/>
      <c r="Q5017" s="40"/>
      <c r="R5017" s="40"/>
      <c r="S5017" s="40"/>
      <c r="T5017" s="40"/>
      <c r="U5017" s="40"/>
      <c r="V5017" s="40"/>
      <c r="W5017" s="40"/>
      <c r="X5017" s="40"/>
      <c r="Y5017" s="40"/>
    </row>
    <row r="5018" spans="1:25" ht="15" customHeight="1" x14ac:dyDescent="0.2">
      <c r="A5018" s="40"/>
      <c r="B5018" s="274" t="s">
        <v>347</v>
      </c>
      <c r="C5018" s="296" t="s">
        <v>948</v>
      </c>
      <c r="D5018" s="274" t="s">
        <v>40</v>
      </c>
      <c r="E5018" s="274" t="s">
        <v>949</v>
      </c>
      <c r="F5018" s="404" t="s">
        <v>348</v>
      </c>
      <c r="G5018" s="404"/>
      <c r="H5018" s="295" t="s">
        <v>325</v>
      </c>
      <c r="I5018" s="298">
        <v>1</v>
      </c>
      <c r="J5018" s="298">
        <v>0</v>
      </c>
      <c r="K5018" s="297">
        <v>0.86</v>
      </c>
      <c r="L5018" s="297">
        <v>0.86</v>
      </c>
      <c r="O5018" s="40"/>
      <c r="P5018" s="40"/>
      <c r="Q5018" s="40"/>
      <c r="R5018" s="40"/>
      <c r="S5018" s="40"/>
      <c r="T5018" s="40"/>
      <c r="U5018" s="40"/>
      <c r="V5018" s="40"/>
      <c r="W5018" s="40"/>
      <c r="X5018" s="40"/>
      <c r="Y5018" s="40"/>
    </row>
    <row r="5019" spans="1:25" ht="15" customHeight="1" x14ac:dyDescent="0.2">
      <c r="A5019" s="40"/>
      <c r="B5019" s="274" t="s">
        <v>347</v>
      </c>
      <c r="C5019" s="296" t="s">
        <v>946</v>
      </c>
      <c r="D5019" s="274" t="s">
        <v>40</v>
      </c>
      <c r="E5019" s="274" t="s">
        <v>947</v>
      </c>
      <c r="F5019" s="404" t="s">
        <v>348</v>
      </c>
      <c r="G5019" s="404"/>
      <c r="H5019" s="295" t="s">
        <v>325</v>
      </c>
      <c r="I5019" s="298">
        <v>1</v>
      </c>
      <c r="J5019" s="298">
        <v>0</v>
      </c>
      <c r="K5019" s="297">
        <v>0.01</v>
      </c>
      <c r="L5019" s="297">
        <v>0.01</v>
      </c>
      <c r="O5019" s="40"/>
      <c r="P5019" s="40"/>
      <c r="Q5019" s="40"/>
      <c r="R5019" s="40"/>
      <c r="S5019" s="40"/>
      <c r="T5019" s="40"/>
      <c r="U5019" s="40"/>
      <c r="V5019" s="40"/>
      <c r="W5019" s="40"/>
      <c r="X5019" s="40"/>
      <c r="Y5019" s="40"/>
    </row>
    <row r="5020" spans="1:25" ht="15" customHeight="1" x14ac:dyDescent="0.2">
      <c r="A5020" s="40"/>
      <c r="B5020" s="274" t="s">
        <v>347</v>
      </c>
      <c r="C5020" s="296" t="s">
        <v>930</v>
      </c>
      <c r="D5020" s="274" t="s">
        <v>40</v>
      </c>
      <c r="E5020" s="274" t="s">
        <v>931</v>
      </c>
      <c r="F5020" s="404" t="s">
        <v>348</v>
      </c>
      <c r="G5020" s="404"/>
      <c r="H5020" s="295" t="s">
        <v>325</v>
      </c>
      <c r="I5020" s="298">
        <v>1</v>
      </c>
      <c r="J5020" s="298">
        <v>0</v>
      </c>
      <c r="K5020" s="297">
        <v>1.34</v>
      </c>
      <c r="L5020" s="297">
        <v>1.34</v>
      </c>
      <c r="O5020" s="40"/>
      <c r="P5020" s="40"/>
      <c r="Q5020" s="40"/>
      <c r="R5020" s="40"/>
      <c r="S5020" s="40"/>
      <c r="T5020" s="40"/>
      <c r="U5020" s="40"/>
      <c r="V5020" s="40"/>
      <c r="W5020" s="40"/>
      <c r="X5020" s="40"/>
      <c r="Y5020" s="40"/>
    </row>
    <row r="5021" spans="1:25" ht="15" customHeight="1" x14ac:dyDescent="0.2">
      <c r="A5021" s="40"/>
      <c r="B5021" s="274" t="s">
        <v>347</v>
      </c>
      <c r="C5021" s="296" t="s">
        <v>926</v>
      </c>
      <c r="D5021" s="274" t="s">
        <v>40</v>
      </c>
      <c r="E5021" s="274" t="s">
        <v>927</v>
      </c>
      <c r="F5021" s="404" t="s">
        <v>348</v>
      </c>
      <c r="G5021" s="404"/>
      <c r="H5021" s="295" t="s">
        <v>325</v>
      </c>
      <c r="I5021" s="298">
        <v>1</v>
      </c>
      <c r="J5021" s="298">
        <v>0</v>
      </c>
      <c r="K5021" s="297">
        <v>1.4</v>
      </c>
      <c r="L5021" s="297">
        <v>1.4</v>
      </c>
      <c r="O5021" s="40"/>
      <c r="P5021" s="40"/>
      <c r="Q5021" s="40"/>
      <c r="R5021" s="40"/>
      <c r="S5021" s="40"/>
      <c r="T5021" s="40"/>
      <c r="U5021" s="40"/>
      <c r="V5021" s="40"/>
      <c r="W5021" s="40"/>
      <c r="X5021" s="40"/>
      <c r="Y5021" s="40"/>
    </row>
    <row r="5022" spans="1:25" ht="15" customHeight="1" x14ac:dyDescent="0.2">
      <c r="A5022" s="40"/>
      <c r="B5022" s="275"/>
      <c r="C5022" s="275"/>
      <c r="D5022" s="275"/>
      <c r="E5022" s="275"/>
      <c r="F5022" s="275"/>
      <c r="G5022" s="275" t="s">
        <v>331</v>
      </c>
      <c r="H5022" s="302">
        <v>18.46</v>
      </c>
      <c r="I5022" s="275" t="s">
        <v>332</v>
      </c>
      <c r="J5022" s="302">
        <v>0</v>
      </c>
      <c r="K5022" s="275" t="s">
        <v>333</v>
      </c>
      <c r="L5022" s="302">
        <v>18.46</v>
      </c>
      <c r="O5022" s="40"/>
      <c r="P5022" s="40"/>
      <c r="Q5022" s="40"/>
      <c r="R5022" s="40"/>
      <c r="S5022" s="40"/>
      <c r="T5022" s="40"/>
      <c r="U5022" s="40"/>
      <c r="V5022" s="40"/>
      <c r="W5022" s="40"/>
      <c r="X5022" s="40"/>
      <c r="Y5022" s="40"/>
    </row>
    <row r="5023" spans="1:25" ht="15" customHeight="1" thickBot="1" x14ac:dyDescent="0.25">
      <c r="A5023" s="40"/>
      <c r="B5023" s="275"/>
      <c r="C5023" s="275"/>
      <c r="D5023" s="275"/>
      <c r="E5023" s="275"/>
      <c r="F5023" s="275"/>
      <c r="G5023" s="275" t="s">
        <v>334</v>
      </c>
      <c r="H5023" s="302">
        <v>4.8099999999999996</v>
      </c>
      <c r="I5023" s="409"/>
      <c r="J5023" s="409" t="s">
        <v>335</v>
      </c>
      <c r="K5023" s="275"/>
      <c r="L5023" s="302">
        <v>27.93</v>
      </c>
      <c r="O5023" s="40"/>
      <c r="P5023" s="40"/>
      <c r="Q5023" s="40"/>
      <c r="R5023" s="40"/>
      <c r="S5023" s="40"/>
      <c r="T5023" s="40"/>
      <c r="U5023" s="40"/>
      <c r="V5023" s="40"/>
      <c r="W5023" s="40"/>
      <c r="X5023" s="40"/>
      <c r="Y5023" s="40"/>
    </row>
    <row r="5024" spans="1:25" ht="15" customHeight="1" thickTop="1" x14ac:dyDescent="0.2">
      <c r="A5024" s="40"/>
      <c r="B5024" s="289"/>
      <c r="C5024" s="289"/>
      <c r="D5024" s="289"/>
      <c r="E5024" s="289"/>
      <c r="F5024" s="289"/>
      <c r="G5024" s="289"/>
      <c r="H5024" s="289"/>
      <c r="I5024" s="289"/>
      <c r="J5024" s="289"/>
      <c r="K5024" s="289"/>
      <c r="L5024" s="281"/>
      <c r="O5024" s="40"/>
      <c r="P5024" s="40"/>
      <c r="Q5024" s="40"/>
      <c r="R5024" s="40"/>
      <c r="S5024" s="40"/>
      <c r="T5024" s="40"/>
      <c r="U5024" s="40"/>
      <c r="V5024" s="40"/>
      <c r="W5024" s="40"/>
      <c r="X5024" s="40"/>
      <c r="Y5024" s="40"/>
    </row>
    <row r="5025" spans="1:25" ht="15" customHeight="1" x14ac:dyDescent="0.2">
      <c r="A5025" s="40"/>
      <c r="B5025" s="276"/>
      <c r="C5025" s="277" t="s">
        <v>28</v>
      </c>
      <c r="D5025" s="276" t="s">
        <v>29</v>
      </c>
      <c r="E5025" s="276" t="s">
        <v>30</v>
      </c>
      <c r="F5025" s="405" t="s">
        <v>318</v>
      </c>
      <c r="G5025" s="405"/>
      <c r="H5025" s="284" t="s">
        <v>31</v>
      </c>
      <c r="I5025" s="277" t="s">
        <v>32</v>
      </c>
      <c r="J5025" s="277" t="s">
        <v>2407</v>
      </c>
      <c r="K5025" s="277" t="s">
        <v>33</v>
      </c>
      <c r="L5025" s="277" t="s">
        <v>35</v>
      </c>
      <c r="O5025" s="40"/>
      <c r="P5025" s="40"/>
      <c r="Q5025" s="40"/>
      <c r="R5025" s="40"/>
      <c r="S5025" s="40"/>
      <c r="T5025" s="40"/>
      <c r="U5025" s="40"/>
      <c r="V5025" s="40"/>
      <c r="W5025" s="40"/>
      <c r="X5025" s="40"/>
      <c r="Y5025" s="40"/>
    </row>
    <row r="5026" spans="1:25" ht="15" customHeight="1" x14ac:dyDescent="0.2">
      <c r="A5026" s="40"/>
      <c r="B5026" s="273" t="s">
        <v>319</v>
      </c>
      <c r="C5026" s="286" t="s">
        <v>516</v>
      </c>
      <c r="D5026" s="273" t="s">
        <v>40</v>
      </c>
      <c r="E5026" s="273" t="s">
        <v>517</v>
      </c>
      <c r="F5026" s="403" t="s">
        <v>324</v>
      </c>
      <c r="G5026" s="403"/>
      <c r="H5026" s="285" t="s">
        <v>325</v>
      </c>
      <c r="I5026" s="288">
        <v>1</v>
      </c>
      <c r="J5026" s="287"/>
      <c r="K5026" s="287">
        <v>24.1</v>
      </c>
      <c r="L5026" s="287">
        <v>24.1</v>
      </c>
      <c r="O5026" s="40"/>
      <c r="P5026" s="40"/>
      <c r="Q5026" s="40"/>
      <c r="R5026" s="40"/>
      <c r="S5026" s="40"/>
      <c r="T5026" s="40"/>
      <c r="U5026" s="40"/>
      <c r="V5026" s="40"/>
      <c r="W5026" s="40"/>
      <c r="X5026" s="40"/>
      <c r="Y5026" s="40"/>
    </row>
    <row r="5027" spans="1:25" ht="15" customHeight="1" x14ac:dyDescent="0.2">
      <c r="A5027" s="40"/>
      <c r="B5027" s="278" t="s">
        <v>321</v>
      </c>
      <c r="C5027" s="291" t="s">
        <v>950</v>
      </c>
      <c r="D5027" s="278" t="s">
        <v>40</v>
      </c>
      <c r="E5027" s="278" t="s">
        <v>951</v>
      </c>
      <c r="F5027" s="407" t="s">
        <v>324</v>
      </c>
      <c r="G5027" s="407"/>
      <c r="H5027" s="290" t="s">
        <v>325</v>
      </c>
      <c r="I5027" s="294">
        <v>1</v>
      </c>
      <c r="J5027" s="294">
        <v>0</v>
      </c>
      <c r="K5027" s="292">
        <v>0.24</v>
      </c>
      <c r="L5027" s="292">
        <v>0.24</v>
      </c>
      <c r="O5027" s="40"/>
      <c r="P5027" s="40"/>
      <c r="Q5027" s="40"/>
      <c r="R5027" s="40"/>
      <c r="S5027" s="40"/>
      <c r="T5027" s="40"/>
      <c r="U5027" s="40"/>
      <c r="V5027" s="40"/>
      <c r="W5027" s="40"/>
      <c r="X5027" s="40"/>
      <c r="Y5027" s="40"/>
    </row>
    <row r="5028" spans="1:25" ht="15" customHeight="1" x14ac:dyDescent="0.2">
      <c r="A5028" s="40"/>
      <c r="B5028" s="274" t="s">
        <v>347</v>
      </c>
      <c r="C5028" s="296" t="s">
        <v>932</v>
      </c>
      <c r="D5028" s="274" t="s">
        <v>40</v>
      </c>
      <c r="E5028" s="274" t="s">
        <v>933</v>
      </c>
      <c r="F5028" s="404" t="s">
        <v>348</v>
      </c>
      <c r="G5028" s="404"/>
      <c r="H5028" s="295" t="s">
        <v>325</v>
      </c>
      <c r="I5028" s="298">
        <v>1</v>
      </c>
      <c r="J5028" s="298">
        <v>0</v>
      </c>
      <c r="K5028" s="297">
        <v>0.04</v>
      </c>
      <c r="L5028" s="297">
        <v>0.04</v>
      </c>
      <c r="O5028" s="40"/>
      <c r="P5028" s="40"/>
      <c r="Q5028" s="40"/>
      <c r="R5028" s="40"/>
      <c r="S5028" s="40"/>
      <c r="T5028" s="40"/>
      <c r="U5028" s="40"/>
      <c r="V5028" s="40"/>
      <c r="W5028" s="40"/>
      <c r="X5028" s="40"/>
      <c r="Y5028" s="40"/>
    </row>
    <row r="5029" spans="1:25" ht="15" customHeight="1" x14ac:dyDescent="0.2">
      <c r="A5029" s="40"/>
      <c r="B5029" s="274" t="s">
        <v>347</v>
      </c>
      <c r="C5029" s="296" t="s">
        <v>954</v>
      </c>
      <c r="D5029" s="274" t="s">
        <v>40</v>
      </c>
      <c r="E5029" s="274" t="s">
        <v>955</v>
      </c>
      <c r="F5029" s="404" t="s">
        <v>348</v>
      </c>
      <c r="G5029" s="404"/>
      <c r="H5029" s="295" t="s">
        <v>325</v>
      </c>
      <c r="I5029" s="298">
        <v>1</v>
      </c>
      <c r="J5029" s="298">
        <v>0</v>
      </c>
      <c r="K5029" s="297">
        <v>0.61</v>
      </c>
      <c r="L5029" s="297">
        <v>0.61</v>
      </c>
      <c r="O5029" s="40"/>
      <c r="P5029" s="40"/>
      <c r="Q5029" s="40"/>
      <c r="R5029" s="40"/>
      <c r="S5029" s="40"/>
      <c r="T5029" s="40"/>
      <c r="U5029" s="40"/>
      <c r="V5029" s="40"/>
      <c r="W5029" s="40"/>
      <c r="X5029" s="40"/>
      <c r="Y5029" s="40"/>
    </row>
    <row r="5030" spans="1:25" ht="15" customHeight="1" x14ac:dyDescent="0.2">
      <c r="A5030" s="40"/>
      <c r="B5030" s="274" t="s">
        <v>347</v>
      </c>
      <c r="C5030" s="296" t="s">
        <v>956</v>
      </c>
      <c r="D5030" s="274" t="s">
        <v>40</v>
      </c>
      <c r="E5030" s="274" t="s">
        <v>957</v>
      </c>
      <c r="F5030" s="404" t="s">
        <v>348</v>
      </c>
      <c r="G5030" s="404"/>
      <c r="H5030" s="295" t="s">
        <v>325</v>
      </c>
      <c r="I5030" s="298">
        <v>1</v>
      </c>
      <c r="J5030" s="298">
        <v>0</v>
      </c>
      <c r="K5030" s="297">
        <v>1.33</v>
      </c>
      <c r="L5030" s="297">
        <v>1.33</v>
      </c>
      <c r="O5030" s="40"/>
      <c r="P5030" s="40"/>
      <c r="Q5030" s="40"/>
      <c r="R5030" s="40"/>
      <c r="S5030" s="40"/>
      <c r="T5030" s="40"/>
      <c r="U5030" s="40"/>
      <c r="V5030" s="40"/>
      <c r="W5030" s="40"/>
      <c r="X5030" s="40"/>
      <c r="Y5030" s="40"/>
    </row>
    <row r="5031" spans="1:25" ht="15" customHeight="1" x14ac:dyDescent="0.2">
      <c r="A5031" s="40"/>
      <c r="B5031" s="274" t="s">
        <v>347</v>
      </c>
      <c r="C5031" s="296" t="s">
        <v>952</v>
      </c>
      <c r="D5031" s="274" t="s">
        <v>40</v>
      </c>
      <c r="E5031" s="274" t="s">
        <v>953</v>
      </c>
      <c r="F5031" s="404" t="s">
        <v>586</v>
      </c>
      <c r="G5031" s="404"/>
      <c r="H5031" s="295" t="s">
        <v>325</v>
      </c>
      <c r="I5031" s="298">
        <v>1</v>
      </c>
      <c r="J5031" s="298">
        <v>0</v>
      </c>
      <c r="K5031" s="297">
        <v>18.13</v>
      </c>
      <c r="L5031" s="297">
        <v>18.13</v>
      </c>
      <c r="O5031" s="40"/>
      <c r="P5031" s="40"/>
      <c r="Q5031" s="40"/>
      <c r="R5031" s="40"/>
      <c r="S5031" s="40"/>
      <c r="T5031" s="40"/>
      <c r="U5031" s="40"/>
      <c r="V5031" s="40"/>
      <c r="W5031" s="40"/>
      <c r="X5031" s="40"/>
      <c r="Y5031" s="40"/>
    </row>
    <row r="5032" spans="1:25" ht="15" customHeight="1" x14ac:dyDescent="0.2">
      <c r="A5032" s="40"/>
      <c r="B5032" s="274" t="s">
        <v>347</v>
      </c>
      <c r="C5032" s="296" t="s">
        <v>928</v>
      </c>
      <c r="D5032" s="274" t="s">
        <v>40</v>
      </c>
      <c r="E5032" s="274" t="s">
        <v>929</v>
      </c>
      <c r="F5032" s="404" t="s">
        <v>348</v>
      </c>
      <c r="G5032" s="404"/>
      <c r="H5032" s="295" t="s">
        <v>325</v>
      </c>
      <c r="I5032" s="298">
        <v>1</v>
      </c>
      <c r="J5032" s="298">
        <v>0</v>
      </c>
      <c r="K5032" s="297">
        <v>1.01</v>
      </c>
      <c r="L5032" s="297">
        <v>1.01</v>
      </c>
      <c r="O5032" s="40"/>
      <c r="P5032" s="40"/>
      <c r="Q5032" s="40"/>
      <c r="R5032" s="40"/>
      <c r="S5032" s="40"/>
      <c r="T5032" s="40"/>
      <c r="U5032" s="40"/>
      <c r="V5032" s="40"/>
      <c r="W5032" s="40"/>
      <c r="X5032" s="40"/>
      <c r="Y5032" s="40"/>
    </row>
    <row r="5033" spans="1:25" ht="15" customHeight="1" x14ac:dyDescent="0.2">
      <c r="A5033" s="40"/>
      <c r="B5033" s="274" t="s">
        <v>347</v>
      </c>
      <c r="C5033" s="296" t="s">
        <v>926</v>
      </c>
      <c r="D5033" s="274" t="s">
        <v>40</v>
      </c>
      <c r="E5033" s="274" t="s">
        <v>927</v>
      </c>
      <c r="F5033" s="404" t="s">
        <v>348</v>
      </c>
      <c r="G5033" s="404"/>
      <c r="H5033" s="295" t="s">
        <v>325</v>
      </c>
      <c r="I5033" s="298">
        <v>1</v>
      </c>
      <c r="J5033" s="298">
        <v>0</v>
      </c>
      <c r="K5033" s="297">
        <v>1.4</v>
      </c>
      <c r="L5033" s="297">
        <v>1.4</v>
      </c>
      <c r="O5033" s="40"/>
      <c r="P5033" s="40"/>
      <c r="Q5033" s="40"/>
      <c r="R5033" s="40"/>
      <c r="S5033" s="40"/>
      <c r="T5033" s="40"/>
      <c r="U5033" s="40"/>
      <c r="V5033" s="40"/>
      <c r="W5033" s="40"/>
      <c r="X5033" s="40"/>
      <c r="Y5033" s="40"/>
    </row>
    <row r="5034" spans="1:25" ht="15" customHeight="1" x14ac:dyDescent="0.2">
      <c r="A5034" s="40"/>
      <c r="B5034" s="274" t="s">
        <v>347</v>
      </c>
      <c r="C5034" s="296" t="s">
        <v>930</v>
      </c>
      <c r="D5034" s="274" t="s">
        <v>40</v>
      </c>
      <c r="E5034" s="274" t="s">
        <v>931</v>
      </c>
      <c r="F5034" s="404" t="s">
        <v>348</v>
      </c>
      <c r="G5034" s="404"/>
      <c r="H5034" s="295" t="s">
        <v>325</v>
      </c>
      <c r="I5034" s="298">
        <v>1</v>
      </c>
      <c r="J5034" s="298">
        <v>0</v>
      </c>
      <c r="K5034" s="297">
        <v>1.34</v>
      </c>
      <c r="L5034" s="297">
        <v>1.34</v>
      </c>
      <c r="O5034" s="40"/>
      <c r="P5034" s="40"/>
      <c r="Q5034" s="40"/>
      <c r="R5034" s="40"/>
      <c r="S5034" s="40"/>
      <c r="T5034" s="40"/>
      <c r="U5034" s="40"/>
      <c r="V5034" s="40"/>
      <c r="W5034" s="40"/>
      <c r="X5034" s="40"/>
      <c r="Y5034" s="40"/>
    </row>
    <row r="5035" spans="1:25" ht="15" customHeight="1" x14ac:dyDescent="0.2">
      <c r="A5035" s="40"/>
      <c r="B5035" s="275"/>
      <c r="C5035" s="275"/>
      <c r="D5035" s="275"/>
      <c r="E5035" s="275"/>
      <c r="F5035" s="275"/>
      <c r="G5035" s="275" t="s">
        <v>331</v>
      </c>
      <c r="H5035" s="302">
        <v>18.37</v>
      </c>
      <c r="I5035" s="275" t="s">
        <v>332</v>
      </c>
      <c r="J5035" s="302">
        <v>0</v>
      </c>
      <c r="K5035" s="275" t="s">
        <v>333</v>
      </c>
      <c r="L5035" s="302">
        <v>18.37</v>
      </c>
      <c r="O5035" s="40"/>
      <c r="P5035" s="40"/>
      <c r="Q5035" s="40"/>
      <c r="R5035" s="40"/>
      <c r="S5035" s="40"/>
      <c r="T5035" s="40"/>
      <c r="U5035" s="40"/>
      <c r="V5035" s="40"/>
      <c r="W5035" s="40"/>
      <c r="X5035" s="40"/>
      <c r="Y5035" s="40"/>
    </row>
    <row r="5036" spans="1:25" ht="15" customHeight="1" thickBot="1" x14ac:dyDescent="0.25">
      <c r="A5036" s="40"/>
      <c r="B5036" s="275"/>
      <c r="C5036" s="275"/>
      <c r="D5036" s="275"/>
      <c r="E5036" s="275"/>
      <c r="F5036" s="275"/>
      <c r="G5036" s="275" t="s">
        <v>334</v>
      </c>
      <c r="H5036" s="302">
        <v>5.01</v>
      </c>
      <c r="I5036" s="409"/>
      <c r="J5036" s="409" t="s">
        <v>335</v>
      </c>
      <c r="K5036" s="275"/>
      <c r="L5036" s="302">
        <v>29.11</v>
      </c>
      <c r="O5036" s="40"/>
      <c r="P5036" s="40"/>
      <c r="Q5036" s="40"/>
      <c r="R5036" s="40"/>
      <c r="S5036" s="40"/>
      <c r="T5036" s="40"/>
      <c r="U5036" s="40"/>
      <c r="V5036" s="40"/>
      <c r="W5036" s="40"/>
      <c r="X5036" s="40"/>
      <c r="Y5036" s="40"/>
    </row>
    <row r="5037" spans="1:25" ht="15" customHeight="1" thickTop="1" x14ac:dyDescent="0.2">
      <c r="A5037" s="40"/>
      <c r="B5037" s="289"/>
      <c r="C5037" s="289"/>
      <c r="D5037" s="289"/>
      <c r="E5037" s="289"/>
      <c r="F5037" s="289"/>
      <c r="G5037" s="289"/>
      <c r="H5037" s="289"/>
      <c r="I5037" s="289"/>
      <c r="J5037" s="289"/>
      <c r="K5037" s="289"/>
      <c r="L5037" s="281"/>
      <c r="O5037" s="40"/>
      <c r="P5037" s="40"/>
      <c r="Q5037" s="40"/>
      <c r="R5037" s="40"/>
      <c r="S5037" s="40"/>
      <c r="T5037" s="40"/>
      <c r="U5037" s="40"/>
      <c r="V5037" s="40"/>
      <c r="W5037" s="40"/>
      <c r="X5037" s="40"/>
      <c r="Y5037" s="40"/>
    </row>
    <row r="5038" spans="1:25" ht="15" customHeight="1" x14ac:dyDescent="0.2">
      <c r="A5038" s="40"/>
      <c r="B5038" s="276"/>
      <c r="C5038" s="277" t="s">
        <v>28</v>
      </c>
      <c r="D5038" s="276" t="s">
        <v>29</v>
      </c>
      <c r="E5038" s="276" t="s">
        <v>30</v>
      </c>
      <c r="F5038" s="405" t="s">
        <v>318</v>
      </c>
      <c r="G5038" s="405"/>
      <c r="H5038" s="284" t="s">
        <v>31</v>
      </c>
      <c r="I5038" s="277" t="s">
        <v>32</v>
      </c>
      <c r="J5038" s="277" t="s">
        <v>2407</v>
      </c>
      <c r="K5038" s="277" t="s">
        <v>33</v>
      </c>
      <c r="L5038" s="277" t="s">
        <v>35</v>
      </c>
      <c r="O5038" s="40"/>
      <c r="P5038" s="40"/>
      <c r="Q5038" s="40"/>
      <c r="R5038" s="40"/>
      <c r="S5038" s="40"/>
      <c r="T5038" s="40"/>
      <c r="U5038" s="40"/>
      <c r="V5038" s="40"/>
      <c r="W5038" s="40"/>
      <c r="X5038" s="40"/>
      <c r="Y5038" s="40"/>
    </row>
    <row r="5039" spans="1:25" ht="15" customHeight="1" x14ac:dyDescent="0.2">
      <c r="A5039" s="40"/>
      <c r="B5039" s="273" t="s">
        <v>319</v>
      </c>
      <c r="C5039" s="286" t="s">
        <v>1461</v>
      </c>
      <c r="D5039" s="273" t="s">
        <v>40</v>
      </c>
      <c r="E5039" s="273" t="s">
        <v>1462</v>
      </c>
      <c r="F5039" s="403" t="s">
        <v>344</v>
      </c>
      <c r="G5039" s="403"/>
      <c r="H5039" s="285" t="s">
        <v>55</v>
      </c>
      <c r="I5039" s="288">
        <v>1</v>
      </c>
      <c r="J5039" s="287"/>
      <c r="K5039" s="287">
        <v>17.47</v>
      </c>
      <c r="L5039" s="287">
        <v>17.47</v>
      </c>
      <c r="O5039" s="40"/>
      <c r="P5039" s="40"/>
      <c r="Q5039" s="40"/>
      <c r="R5039" s="40"/>
      <c r="S5039" s="40"/>
      <c r="T5039" s="40"/>
      <c r="U5039" s="40"/>
      <c r="V5039" s="40"/>
      <c r="W5039" s="40"/>
      <c r="X5039" s="40"/>
      <c r="Y5039" s="40"/>
    </row>
    <row r="5040" spans="1:25" ht="15" customHeight="1" x14ac:dyDescent="0.2">
      <c r="A5040" s="40"/>
      <c r="B5040" s="278" t="s">
        <v>321</v>
      </c>
      <c r="C5040" s="291" t="s">
        <v>322</v>
      </c>
      <c r="D5040" s="278" t="s">
        <v>40</v>
      </c>
      <c r="E5040" s="278" t="s">
        <v>323</v>
      </c>
      <c r="F5040" s="407" t="s">
        <v>324</v>
      </c>
      <c r="G5040" s="407"/>
      <c r="H5040" s="290" t="s">
        <v>325</v>
      </c>
      <c r="I5040" s="294">
        <v>3.4000000000000002E-2</v>
      </c>
      <c r="J5040" s="294">
        <v>0</v>
      </c>
      <c r="K5040" s="292">
        <v>23.08</v>
      </c>
      <c r="L5040" s="292">
        <v>0.78</v>
      </c>
      <c r="O5040" s="40"/>
      <c r="P5040" s="40"/>
      <c r="Q5040" s="40"/>
      <c r="R5040" s="40"/>
      <c r="S5040" s="40"/>
      <c r="T5040" s="40"/>
      <c r="U5040" s="40"/>
      <c r="V5040" s="40"/>
      <c r="W5040" s="40"/>
      <c r="X5040" s="40"/>
      <c r="Y5040" s="40"/>
    </row>
    <row r="5041" spans="1:25" ht="15" customHeight="1" x14ac:dyDescent="0.2">
      <c r="A5041" s="40"/>
      <c r="B5041" s="278" t="s">
        <v>321</v>
      </c>
      <c r="C5041" s="291" t="s">
        <v>454</v>
      </c>
      <c r="D5041" s="278" t="s">
        <v>40</v>
      </c>
      <c r="E5041" s="278" t="s">
        <v>455</v>
      </c>
      <c r="F5041" s="407" t="s">
        <v>324</v>
      </c>
      <c r="G5041" s="407"/>
      <c r="H5041" s="290" t="s">
        <v>325</v>
      </c>
      <c r="I5041" s="294">
        <v>6.8000000000000005E-2</v>
      </c>
      <c r="J5041" s="294">
        <v>0</v>
      </c>
      <c r="K5041" s="292">
        <v>26.33</v>
      </c>
      <c r="L5041" s="292">
        <v>1.79</v>
      </c>
      <c r="O5041" s="40"/>
      <c r="P5041" s="40"/>
      <c r="Q5041" s="40"/>
      <c r="R5041" s="40"/>
      <c r="S5041" s="40"/>
      <c r="T5041" s="40"/>
      <c r="U5041" s="40"/>
      <c r="V5041" s="40"/>
      <c r="W5041" s="40"/>
      <c r="X5041" s="40"/>
      <c r="Y5041" s="40"/>
    </row>
    <row r="5042" spans="1:25" ht="15" customHeight="1" x14ac:dyDescent="0.2">
      <c r="A5042" s="40"/>
      <c r="B5042" s="274" t="s">
        <v>347</v>
      </c>
      <c r="C5042" s="296" t="s">
        <v>1675</v>
      </c>
      <c r="D5042" s="274" t="s">
        <v>40</v>
      </c>
      <c r="E5042" s="274" t="s">
        <v>1676</v>
      </c>
      <c r="F5042" s="404" t="s">
        <v>348</v>
      </c>
      <c r="G5042" s="404"/>
      <c r="H5042" s="295" t="s">
        <v>65</v>
      </c>
      <c r="I5042" s="298">
        <v>6.0000000000000001E-3</v>
      </c>
      <c r="J5042" s="298">
        <v>0</v>
      </c>
      <c r="K5042" s="297">
        <v>17.16</v>
      </c>
      <c r="L5042" s="297">
        <v>0.1</v>
      </c>
      <c r="O5042" s="40"/>
      <c r="P5042" s="40"/>
      <c r="Q5042" s="40"/>
      <c r="R5042" s="40"/>
      <c r="S5042" s="40"/>
      <c r="T5042" s="40"/>
      <c r="U5042" s="40"/>
      <c r="V5042" s="40"/>
      <c r="W5042" s="40"/>
      <c r="X5042" s="40"/>
      <c r="Y5042" s="40"/>
    </row>
    <row r="5043" spans="1:25" ht="15" customHeight="1" x14ac:dyDescent="0.2">
      <c r="A5043" s="40"/>
      <c r="B5043" s="274" t="s">
        <v>347</v>
      </c>
      <c r="C5043" s="296" t="s">
        <v>1674</v>
      </c>
      <c r="D5043" s="274" t="s">
        <v>40</v>
      </c>
      <c r="E5043" s="274" t="s">
        <v>4211</v>
      </c>
      <c r="F5043" s="404" t="s">
        <v>348</v>
      </c>
      <c r="G5043" s="404"/>
      <c r="H5043" s="295" t="s">
        <v>55</v>
      </c>
      <c r="I5043" s="298">
        <v>1.163</v>
      </c>
      <c r="J5043" s="298">
        <v>0</v>
      </c>
      <c r="K5043" s="297">
        <v>12.73</v>
      </c>
      <c r="L5043" s="297">
        <v>14.8</v>
      </c>
      <c r="O5043" s="40"/>
      <c r="P5043" s="40"/>
      <c r="Q5043" s="40"/>
      <c r="R5043" s="40"/>
      <c r="S5043" s="40"/>
      <c r="T5043" s="40"/>
      <c r="U5043" s="40"/>
      <c r="V5043" s="40"/>
      <c r="W5043" s="40"/>
      <c r="X5043" s="40"/>
      <c r="Y5043" s="40"/>
    </row>
    <row r="5044" spans="1:25" ht="15" customHeight="1" x14ac:dyDescent="0.2">
      <c r="A5044" s="40"/>
      <c r="B5044" s="275"/>
      <c r="C5044" s="275"/>
      <c r="D5044" s="275"/>
      <c r="E5044" s="275"/>
      <c r="F5044" s="275"/>
      <c r="G5044" s="275" t="s">
        <v>331</v>
      </c>
      <c r="H5044" s="302">
        <v>1.98</v>
      </c>
      <c r="I5044" s="275" t="s">
        <v>332</v>
      </c>
      <c r="J5044" s="302">
        <v>0</v>
      </c>
      <c r="K5044" s="275" t="s">
        <v>333</v>
      </c>
      <c r="L5044" s="302">
        <v>1.98</v>
      </c>
      <c r="O5044" s="40"/>
      <c r="P5044" s="40"/>
      <c r="Q5044" s="40"/>
      <c r="R5044" s="40"/>
      <c r="S5044" s="40"/>
      <c r="T5044" s="40"/>
      <c r="U5044" s="40"/>
      <c r="V5044" s="40"/>
      <c r="W5044" s="40"/>
      <c r="X5044" s="40"/>
      <c r="Y5044" s="40"/>
    </row>
    <row r="5045" spans="1:25" ht="15" customHeight="1" thickBot="1" x14ac:dyDescent="0.25">
      <c r="A5045" s="40"/>
      <c r="B5045" s="275"/>
      <c r="C5045" s="275"/>
      <c r="D5045" s="275"/>
      <c r="E5045" s="275"/>
      <c r="F5045" s="275"/>
      <c r="G5045" s="275" t="s">
        <v>334</v>
      </c>
      <c r="H5045" s="302">
        <v>3.63</v>
      </c>
      <c r="I5045" s="409"/>
      <c r="J5045" s="409" t="s">
        <v>335</v>
      </c>
      <c r="K5045" s="275"/>
      <c r="L5045" s="302">
        <v>21.1</v>
      </c>
      <c r="O5045" s="40"/>
      <c r="P5045" s="40"/>
      <c r="Q5045" s="40"/>
      <c r="R5045" s="40"/>
      <c r="S5045" s="40"/>
      <c r="T5045" s="40"/>
      <c r="U5045" s="40"/>
      <c r="V5045" s="40"/>
      <c r="W5045" s="40"/>
      <c r="X5045" s="40"/>
      <c r="Y5045" s="40"/>
    </row>
    <row r="5046" spans="1:25" ht="15" customHeight="1" thickTop="1" x14ac:dyDescent="0.2">
      <c r="A5046" s="40"/>
      <c r="B5046" s="289"/>
      <c r="C5046" s="289"/>
      <c r="D5046" s="289"/>
      <c r="E5046" s="289"/>
      <c r="F5046" s="289"/>
      <c r="G5046" s="289"/>
      <c r="H5046" s="289"/>
      <c r="I5046" s="289"/>
      <c r="J5046" s="289"/>
      <c r="K5046" s="289"/>
      <c r="L5046" s="281"/>
      <c r="O5046" s="40"/>
      <c r="P5046" s="40"/>
      <c r="Q5046" s="40"/>
      <c r="R5046" s="40"/>
      <c r="S5046" s="40"/>
      <c r="T5046" s="40"/>
      <c r="U5046" s="40"/>
      <c r="V5046" s="40"/>
      <c r="W5046" s="40"/>
      <c r="X5046" s="40"/>
      <c r="Y5046" s="40"/>
    </row>
    <row r="5047" spans="1:25" ht="15" customHeight="1" x14ac:dyDescent="0.2">
      <c r="A5047" s="40"/>
      <c r="B5047" s="276"/>
      <c r="C5047" s="277" t="s">
        <v>28</v>
      </c>
      <c r="D5047" s="276" t="s">
        <v>29</v>
      </c>
      <c r="E5047" s="276" t="s">
        <v>30</v>
      </c>
      <c r="F5047" s="405" t="s">
        <v>318</v>
      </c>
      <c r="G5047" s="405"/>
      <c r="H5047" s="284" t="s">
        <v>31</v>
      </c>
      <c r="I5047" s="277" t="s">
        <v>32</v>
      </c>
      <c r="J5047" s="277" t="s">
        <v>2407</v>
      </c>
      <c r="K5047" s="277" t="s">
        <v>33</v>
      </c>
      <c r="L5047" s="277" t="s">
        <v>35</v>
      </c>
      <c r="O5047" s="40"/>
      <c r="P5047" s="40"/>
      <c r="Q5047" s="40"/>
      <c r="R5047" s="40"/>
      <c r="S5047" s="40"/>
      <c r="T5047" s="40"/>
      <c r="U5047" s="40"/>
      <c r="V5047" s="40"/>
      <c r="W5047" s="40"/>
      <c r="X5047" s="40"/>
      <c r="Y5047" s="40"/>
    </row>
    <row r="5048" spans="1:25" ht="15" customHeight="1" x14ac:dyDescent="0.2">
      <c r="A5048" s="40"/>
      <c r="B5048" s="273" t="s">
        <v>319</v>
      </c>
      <c r="C5048" s="286" t="s">
        <v>393</v>
      </c>
      <c r="D5048" s="273" t="s">
        <v>40</v>
      </c>
      <c r="E5048" s="273" t="s">
        <v>394</v>
      </c>
      <c r="F5048" s="403" t="s">
        <v>324</v>
      </c>
      <c r="G5048" s="403"/>
      <c r="H5048" s="285" t="s">
        <v>59</v>
      </c>
      <c r="I5048" s="288">
        <v>1</v>
      </c>
      <c r="J5048" s="287"/>
      <c r="K5048" s="287">
        <v>711.86</v>
      </c>
      <c r="L5048" s="287">
        <v>711.86</v>
      </c>
      <c r="O5048" s="40"/>
      <c r="P5048" s="40"/>
      <c r="Q5048" s="40"/>
      <c r="R5048" s="40"/>
      <c r="S5048" s="40"/>
      <c r="T5048" s="40"/>
      <c r="U5048" s="40"/>
      <c r="V5048" s="40"/>
      <c r="W5048" s="40"/>
      <c r="X5048" s="40"/>
      <c r="Y5048" s="40"/>
    </row>
    <row r="5049" spans="1:25" ht="15" customHeight="1" x14ac:dyDescent="0.2">
      <c r="A5049" s="40"/>
      <c r="B5049" s="278" t="s">
        <v>321</v>
      </c>
      <c r="C5049" s="291" t="s">
        <v>322</v>
      </c>
      <c r="D5049" s="278" t="s">
        <v>40</v>
      </c>
      <c r="E5049" s="278" t="s">
        <v>323</v>
      </c>
      <c r="F5049" s="407" t="s">
        <v>324</v>
      </c>
      <c r="G5049" s="407"/>
      <c r="H5049" s="290" t="s">
        <v>325</v>
      </c>
      <c r="I5049" s="294">
        <v>11.23</v>
      </c>
      <c r="J5049" s="294">
        <v>0</v>
      </c>
      <c r="K5049" s="292">
        <v>23.08</v>
      </c>
      <c r="L5049" s="292">
        <v>259.18</v>
      </c>
      <c r="O5049" s="40"/>
      <c r="P5049" s="40"/>
      <c r="Q5049" s="40"/>
      <c r="R5049" s="40"/>
      <c r="S5049" s="40"/>
      <c r="T5049" s="40"/>
      <c r="U5049" s="40"/>
      <c r="V5049" s="40"/>
      <c r="W5049" s="40"/>
      <c r="X5049" s="40"/>
      <c r="Y5049" s="40"/>
    </row>
    <row r="5050" spans="1:25" ht="15" customHeight="1" x14ac:dyDescent="0.2">
      <c r="A5050" s="40"/>
      <c r="B5050" s="274" t="s">
        <v>347</v>
      </c>
      <c r="C5050" s="296" t="s">
        <v>815</v>
      </c>
      <c r="D5050" s="274" t="s">
        <v>40</v>
      </c>
      <c r="E5050" s="274" t="s">
        <v>816</v>
      </c>
      <c r="F5050" s="404" t="s">
        <v>348</v>
      </c>
      <c r="G5050" s="404"/>
      <c r="H5050" s="295" t="s">
        <v>59</v>
      </c>
      <c r="I5050" s="298">
        <v>1.1599999999999999</v>
      </c>
      <c r="J5050" s="298">
        <v>0</v>
      </c>
      <c r="K5050" s="297">
        <v>97</v>
      </c>
      <c r="L5050" s="297">
        <v>112.52</v>
      </c>
      <c r="O5050" s="40"/>
      <c r="P5050" s="40"/>
      <c r="Q5050" s="40"/>
      <c r="R5050" s="40"/>
      <c r="S5050" s="40"/>
      <c r="T5050" s="40"/>
      <c r="U5050" s="40"/>
      <c r="V5050" s="40"/>
      <c r="W5050" s="40"/>
      <c r="X5050" s="40"/>
      <c r="Y5050" s="40"/>
    </row>
    <row r="5051" spans="1:25" ht="15" customHeight="1" x14ac:dyDescent="0.2">
      <c r="A5051" s="40"/>
      <c r="B5051" s="274" t="s">
        <v>347</v>
      </c>
      <c r="C5051" s="296" t="s">
        <v>572</v>
      </c>
      <c r="D5051" s="274" t="s">
        <v>40</v>
      </c>
      <c r="E5051" s="274" t="s">
        <v>573</v>
      </c>
      <c r="F5051" s="404" t="s">
        <v>348</v>
      </c>
      <c r="G5051" s="404"/>
      <c r="H5051" s="295" t="s">
        <v>65</v>
      </c>
      <c r="I5051" s="298">
        <v>261.89</v>
      </c>
      <c r="J5051" s="298">
        <v>0</v>
      </c>
      <c r="K5051" s="297">
        <v>0.85</v>
      </c>
      <c r="L5051" s="297">
        <v>222.6</v>
      </c>
      <c r="O5051" s="40"/>
      <c r="P5051" s="40"/>
      <c r="Q5051" s="40"/>
      <c r="R5051" s="40"/>
      <c r="S5051" s="40"/>
      <c r="T5051" s="40"/>
      <c r="U5051" s="40"/>
      <c r="V5051" s="40"/>
      <c r="W5051" s="40"/>
      <c r="X5051" s="40"/>
      <c r="Y5051" s="40"/>
    </row>
    <row r="5052" spans="1:25" ht="15" customHeight="1" x14ac:dyDescent="0.2">
      <c r="A5052" s="40"/>
      <c r="B5052" s="274" t="s">
        <v>347</v>
      </c>
      <c r="C5052" s="296" t="s">
        <v>962</v>
      </c>
      <c r="D5052" s="274" t="s">
        <v>40</v>
      </c>
      <c r="E5052" s="274" t="s">
        <v>963</v>
      </c>
      <c r="F5052" s="404" t="s">
        <v>348</v>
      </c>
      <c r="G5052" s="404"/>
      <c r="H5052" s="295" t="s">
        <v>65</v>
      </c>
      <c r="I5052" s="298">
        <v>116.4</v>
      </c>
      <c r="J5052" s="298">
        <v>0</v>
      </c>
      <c r="K5052" s="297">
        <v>1.01</v>
      </c>
      <c r="L5052" s="297">
        <v>117.56</v>
      </c>
      <c r="O5052" s="40"/>
      <c r="P5052" s="40"/>
      <c r="Q5052" s="40"/>
      <c r="R5052" s="40"/>
      <c r="S5052" s="40"/>
      <c r="T5052" s="40"/>
      <c r="U5052" s="40"/>
      <c r="V5052" s="40"/>
      <c r="W5052" s="40"/>
      <c r="X5052" s="40"/>
      <c r="Y5052" s="40"/>
    </row>
    <row r="5053" spans="1:25" ht="15" customHeight="1" x14ac:dyDescent="0.2">
      <c r="A5053" s="40"/>
      <c r="B5053" s="275"/>
      <c r="C5053" s="275"/>
      <c r="D5053" s="275"/>
      <c r="E5053" s="275"/>
      <c r="F5053" s="275"/>
      <c r="G5053" s="275" t="s">
        <v>331</v>
      </c>
      <c r="H5053" s="302">
        <v>194.84</v>
      </c>
      <c r="I5053" s="275" t="s">
        <v>332</v>
      </c>
      <c r="J5053" s="302">
        <v>0</v>
      </c>
      <c r="K5053" s="275" t="s">
        <v>333</v>
      </c>
      <c r="L5053" s="302">
        <v>194.84</v>
      </c>
      <c r="O5053" s="40"/>
      <c r="P5053" s="40"/>
      <c r="Q5053" s="40"/>
      <c r="R5053" s="40"/>
      <c r="S5053" s="40"/>
      <c r="T5053" s="40"/>
      <c r="U5053" s="40"/>
      <c r="V5053" s="40"/>
      <c r="W5053" s="40"/>
      <c r="X5053" s="40"/>
      <c r="Y5053" s="40"/>
    </row>
    <row r="5054" spans="1:25" ht="15" customHeight="1" thickBot="1" x14ac:dyDescent="0.25">
      <c r="A5054" s="40"/>
      <c r="B5054" s="275"/>
      <c r="C5054" s="275"/>
      <c r="D5054" s="275"/>
      <c r="E5054" s="275"/>
      <c r="F5054" s="275"/>
      <c r="G5054" s="275" t="s">
        <v>334</v>
      </c>
      <c r="H5054" s="302">
        <v>148.13</v>
      </c>
      <c r="I5054" s="409"/>
      <c r="J5054" s="409" t="s">
        <v>335</v>
      </c>
      <c r="K5054" s="275"/>
      <c r="L5054" s="302">
        <v>859.99</v>
      </c>
      <c r="O5054" s="40"/>
      <c r="P5054" s="40"/>
      <c r="Q5054" s="40"/>
      <c r="R5054" s="40"/>
      <c r="S5054" s="40"/>
      <c r="T5054" s="40"/>
      <c r="U5054" s="40"/>
      <c r="V5054" s="40"/>
      <c r="W5054" s="40"/>
      <c r="X5054" s="40"/>
      <c r="Y5054" s="40"/>
    </row>
    <row r="5055" spans="1:25" ht="15" customHeight="1" thickTop="1" x14ac:dyDescent="0.2">
      <c r="A5055" s="40"/>
      <c r="B5055" s="289"/>
      <c r="C5055" s="289"/>
      <c r="D5055" s="289"/>
      <c r="E5055" s="289"/>
      <c r="F5055" s="289"/>
      <c r="G5055" s="289"/>
      <c r="H5055" s="289"/>
      <c r="I5055" s="289"/>
      <c r="J5055" s="289"/>
      <c r="K5055" s="289"/>
      <c r="L5055" s="281"/>
      <c r="O5055" s="40"/>
      <c r="P5055" s="40"/>
      <c r="Q5055" s="40"/>
      <c r="R5055" s="40"/>
      <c r="S5055" s="40"/>
      <c r="T5055" s="40"/>
      <c r="U5055" s="40"/>
      <c r="V5055" s="40"/>
      <c r="W5055" s="40"/>
      <c r="X5055" s="40"/>
      <c r="Y5055" s="40"/>
    </row>
    <row r="5056" spans="1:25" ht="15" customHeight="1" x14ac:dyDescent="0.2">
      <c r="A5056" s="40"/>
      <c r="B5056" s="276"/>
      <c r="C5056" s="277" t="s">
        <v>28</v>
      </c>
      <c r="D5056" s="276" t="s">
        <v>29</v>
      </c>
      <c r="E5056" s="276" t="s">
        <v>30</v>
      </c>
      <c r="F5056" s="405" t="s">
        <v>318</v>
      </c>
      <c r="G5056" s="405"/>
      <c r="H5056" s="284" t="s">
        <v>31</v>
      </c>
      <c r="I5056" s="277" t="s">
        <v>32</v>
      </c>
      <c r="J5056" s="277" t="s">
        <v>2407</v>
      </c>
      <c r="K5056" s="277" t="s">
        <v>33</v>
      </c>
      <c r="L5056" s="277" t="s">
        <v>35</v>
      </c>
      <c r="O5056" s="40"/>
      <c r="P5056" s="40"/>
      <c r="Q5056" s="40"/>
      <c r="R5056" s="40"/>
      <c r="S5056" s="40"/>
      <c r="T5056" s="40"/>
      <c r="U5056" s="40"/>
      <c r="V5056" s="40"/>
      <c r="W5056" s="40"/>
      <c r="X5056" s="40"/>
      <c r="Y5056" s="40"/>
    </row>
    <row r="5057" spans="1:25" ht="15" customHeight="1" x14ac:dyDescent="0.2">
      <c r="A5057" s="40"/>
      <c r="B5057" s="273" t="s">
        <v>319</v>
      </c>
      <c r="C5057" s="286" t="s">
        <v>538</v>
      </c>
      <c r="D5057" s="273" t="s">
        <v>40</v>
      </c>
      <c r="E5057" s="273" t="s">
        <v>539</v>
      </c>
      <c r="F5057" s="403" t="s">
        <v>324</v>
      </c>
      <c r="G5057" s="403"/>
      <c r="H5057" s="285" t="s">
        <v>59</v>
      </c>
      <c r="I5057" s="288">
        <v>1</v>
      </c>
      <c r="J5057" s="287"/>
      <c r="K5057" s="287">
        <v>612.78</v>
      </c>
      <c r="L5057" s="287">
        <v>612.78</v>
      </c>
      <c r="O5057" s="40"/>
      <c r="P5057" s="40"/>
      <c r="Q5057" s="40"/>
      <c r="R5057" s="40"/>
      <c r="S5057" s="40"/>
      <c r="T5057" s="40"/>
      <c r="U5057" s="40"/>
      <c r="V5057" s="40"/>
      <c r="W5057" s="40"/>
      <c r="X5057" s="40"/>
      <c r="Y5057" s="40"/>
    </row>
    <row r="5058" spans="1:25" ht="15" customHeight="1" x14ac:dyDescent="0.2">
      <c r="A5058" s="40"/>
      <c r="B5058" s="278" t="s">
        <v>321</v>
      </c>
      <c r="C5058" s="291" t="s">
        <v>964</v>
      </c>
      <c r="D5058" s="278" t="s">
        <v>40</v>
      </c>
      <c r="E5058" s="278" t="s">
        <v>965</v>
      </c>
      <c r="F5058" s="407" t="s">
        <v>328</v>
      </c>
      <c r="G5058" s="407"/>
      <c r="H5058" s="290" t="s">
        <v>330</v>
      </c>
      <c r="I5058" s="294">
        <v>1.05</v>
      </c>
      <c r="J5058" s="294">
        <v>0</v>
      </c>
      <c r="K5058" s="292">
        <v>1.83</v>
      </c>
      <c r="L5058" s="292">
        <v>1.92</v>
      </c>
      <c r="O5058" s="40"/>
      <c r="P5058" s="40"/>
      <c r="Q5058" s="40"/>
      <c r="R5058" s="40"/>
      <c r="S5058" s="40"/>
      <c r="T5058" s="40"/>
      <c r="U5058" s="40"/>
      <c r="V5058" s="40"/>
      <c r="W5058" s="40"/>
      <c r="X5058" s="40"/>
      <c r="Y5058" s="40"/>
    </row>
    <row r="5059" spans="1:25" ht="15" customHeight="1" x14ac:dyDescent="0.2">
      <c r="A5059" s="40"/>
      <c r="B5059" s="278" t="s">
        <v>321</v>
      </c>
      <c r="C5059" s="291" t="s">
        <v>966</v>
      </c>
      <c r="D5059" s="278" t="s">
        <v>40</v>
      </c>
      <c r="E5059" s="278" t="s">
        <v>967</v>
      </c>
      <c r="F5059" s="407" t="s">
        <v>328</v>
      </c>
      <c r="G5059" s="407"/>
      <c r="H5059" s="290" t="s">
        <v>329</v>
      </c>
      <c r="I5059" s="294">
        <v>3.45</v>
      </c>
      <c r="J5059" s="294">
        <v>0</v>
      </c>
      <c r="K5059" s="292">
        <v>0.38</v>
      </c>
      <c r="L5059" s="292">
        <v>1.31</v>
      </c>
      <c r="O5059" s="40"/>
      <c r="P5059" s="40"/>
      <c r="Q5059" s="40"/>
      <c r="R5059" s="40"/>
      <c r="S5059" s="40"/>
      <c r="T5059" s="40"/>
      <c r="U5059" s="40"/>
      <c r="V5059" s="40"/>
      <c r="W5059" s="40"/>
      <c r="X5059" s="40"/>
      <c r="Y5059" s="40"/>
    </row>
    <row r="5060" spans="1:25" ht="15" customHeight="1" x14ac:dyDescent="0.2">
      <c r="A5060" s="40"/>
      <c r="B5060" s="278" t="s">
        <v>321</v>
      </c>
      <c r="C5060" s="291" t="s">
        <v>960</v>
      </c>
      <c r="D5060" s="278" t="s">
        <v>40</v>
      </c>
      <c r="E5060" s="278" t="s">
        <v>961</v>
      </c>
      <c r="F5060" s="407" t="s">
        <v>324</v>
      </c>
      <c r="G5060" s="407"/>
      <c r="H5060" s="290" t="s">
        <v>325</v>
      </c>
      <c r="I5060" s="294">
        <v>4.5</v>
      </c>
      <c r="J5060" s="294">
        <v>0</v>
      </c>
      <c r="K5060" s="292">
        <v>34.380000000000003</v>
      </c>
      <c r="L5060" s="292">
        <v>154.71</v>
      </c>
      <c r="O5060" s="40"/>
      <c r="P5060" s="40"/>
      <c r="Q5060" s="40"/>
      <c r="R5060" s="40"/>
      <c r="S5060" s="40"/>
      <c r="T5060" s="40"/>
      <c r="U5060" s="40"/>
      <c r="V5060" s="40"/>
      <c r="W5060" s="40"/>
      <c r="X5060" s="40"/>
      <c r="Y5060" s="40"/>
    </row>
    <row r="5061" spans="1:25" ht="15" customHeight="1" x14ac:dyDescent="0.2">
      <c r="A5061" s="40"/>
      <c r="B5061" s="274" t="s">
        <v>347</v>
      </c>
      <c r="C5061" s="296" t="s">
        <v>962</v>
      </c>
      <c r="D5061" s="274" t="s">
        <v>40</v>
      </c>
      <c r="E5061" s="274" t="s">
        <v>963</v>
      </c>
      <c r="F5061" s="404" t="s">
        <v>348</v>
      </c>
      <c r="G5061" s="404"/>
      <c r="H5061" s="295" t="s">
        <v>65</v>
      </c>
      <c r="I5061" s="298">
        <v>174.1</v>
      </c>
      <c r="J5061" s="298">
        <v>0</v>
      </c>
      <c r="K5061" s="297">
        <v>1.01</v>
      </c>
      <c r="L5061" s="297">
        <v>175.84</v>
      </c>
      <c r="O5061" s="40"/>
      <c r="P5061" s="40"/>
      <c r="Q5061" s="40"/>
      <c r="R5061" s="40"/>
      <c r="S5061" s="40"/>
      <c r="T5061" s="40"/>
      <c r="U5061" s="40"/>
      <c r="V5061" s="40"/>
      <c r="W5061" s="40"/>
      <c r="X5061" s="40"/>
      <c r="Y5061" s="40"/>
    </row>
    <row r="5062" spans="1:25" ht="15" customHeight="1" x14ac:dyDescent="0.2">
      <c r="A5062" s="40"/>
      <c r="B5062" s="274" t="s">
        <v>347</v>
      </c>
      <c r="C5062" s="296" t="s">
        <v>815</v>
      </c>
      <c r="D5062" s="274" t="s">
        <v>40</v>
      </c>
      <c r="E5062" s="274" t="s">
        <v>816</v>
      </c>
      <c r="F5062" s="404" t="s">
        <v>348</v>
      </c>
      <c r="G5062" s="404"/>
      <c r="H5062" s="295" t="s">
        <v>59</v>
      </c>
      <c r="I5062" s="298">
        <v>1.1599999999999999</v>
      </c>
      <c r="J5062" s="298">
        <v>0</v>
      </c>
      <c r="K5062" s="297">
        <v>97</v>
      </c>
      <c r="L5062" s="297">
        <v>112.52</v>
      </c>
      <c r="O5062" s="40"/>
      <c r="P5062" s="40"/>
      <c r="Q5062" s="40"/>
      <c r="R5062" s="40"/>
      <c r="S5062" s="40"/>
      <c r="T5062" s="40"/>
      <c r="U5062" s="40"/>
      <c r="V5062" s="40"/>
      <c r="W5062" s="40"/>
      <c r="X5062" s="40"/>
      <c r="Y5062" s="40"/>
    </row>
    <row r="5063" spans="1:25" ht="15" customHeight="1" x14ac:dyDescent="0.2">
      <c r="A5063" s="40"/>
      <c r="B5063" s="274" t="s">
        <v>347</v>
      </c>
      <c r="C5063" s="296" t="s">
        <v>572</v>
      </c>
      <c r="D5063" s="274" t="s">
        <v>40</v>
      </c>
      <c r="E5063" s="274" t="s">
        <v>573</v>
      </c>
      <c r="F5063" s="404" t="s">
        <v>348</v>
      </c>
      <c r="G5063" s="404"/>
      <c r="H5063" s="295" t="s">
        <v>65</v>
      </c>
      <c r="I5063" s="298">
        <v>195.86</v>
      </c>
      <c r="J5063" s="298">
        <v>0</v>
      </c>
      <c r="K5063" s="297">
        <v>0.85</v>
      </c>
      <c r="L5063" s="297">
        <v>166.48</v>
      </c>
      <c r="O5063" s="40"/>
      <c r="P5063" s="40"/>
      <c r="Q5063" s="40"/>
      <c r="R5063" s="40"/>
      <c r="S5063" s="40"/>
      <c r="T5063" s="40"/>
      <c r="U5063" s="40"/>
      <c r="V5063" s="40"/>
      <c r="W5063" s="40"/>
      <c r="X5063" s="40"/>
      <c r="Y5063" s="40"/>
    </row>
    <row r="5064" spans="1:25" ht="15" customHeight="1" x14ac:dyDescent="0.2">
      <c r="A5064" s="40"/>
      <c r="B5064" s="275"/>
      <c r="C5064" s="275"/>
      <c r="D5064" s="275"/>
      <c r="E5064" s="275"/>
      <c r="F5064" s="275"/>
      <c r="G5064" s="275" t="s">
        <v>331</v>
      </c>
      <c r="H5064" s="302">
        <v>133.74</v>
      </c>
      <c r="I5064" s="275" t="s">
        <v>332</v>
      </c>
      <c r="J5064" s="302">
        <v>0</v>
      </c>
      <c r="K5064" s="275" t="s">
        <v>333</v>
      </c>
      <c r="L5064" s="302">
        <v>133.74</v>
      </c>
      <c r="O5064" s="40"/>
      <c r="P5064" s="40"/>
      <c r="Q5064" s="40"/>
      <c r="R5064" s="40"/>
      <c r="S5064" s="40"/>
      <c r="T5064" s="40"/>
      <c r="U5064" s="40"/>
      <c r="V5064" s="40"/>
      <c r="W5064" s="40"/>
      <c r="X5064" s="40"/>
      <c r="Y5064" s="40"/>
    </row>
    <row r="5065" spans="1:25" ht="15" customHeight="1" thickBot="1" x14ac:dyDescent="0.25">
      <c r="A5065" s="40"/>
      <c r="B5065" s="275"/>
      <c r="C5065" s="275"/>
      <c r="D5065" s="275"/>
      <c r="E5065" s="275"/>
      <c r="F5065" s="275"/>
      <c r="G5065" s="275" t="s">
        <v>334</v>
      </c>
      <c r="H5065" s="302">
        <v>127.51</v>
      </c>
      <c r="I5065" s="409"/>
      <c r="J5065" s="409" t="s">
        <v>335</v>
      </c>
      <c r="K5065" s="275"/>
      <c r="L5065" s="302">
        <v>740.29</v>
      </c>
      <c r="O5065" s="40"/>
      <c r="P5065" s="40"/>
      <c r="Q5065" s="40"/>
      <c r="R5065" s="40"/>
      <c r="S5065" s="40"/>
      <c r="T5065" s="40"/>
      <c r="U5065" s="40"/>
      <c r="V5065" s="40"/>
      <c r="W5065" s="40"/>
      <c r="X5065" s="40"/>
      <c r="Y5065" s="40"/>
    </row>
    <row r="5066" spans="1:25" ht="15" customHeight="1" thickTop="1" x14ac:dyDescent="0.2">
      <c r="A5066" s="40"/>
      <c r="B5066" s="289"/>
      <c r="C5066" s="289"/>
      <c r="D5066" s="289"/>
      <c r="E5066" s="289"/>
      <c r="F5066" s="289"/>
      <c r="G5066" s="289"/>
      <c r="H5066" s="289"/>
      <c r="I5066" s="289"/>
      <c r="J5066" s="289"/>
      <c r="K5066" s="289"/>
      <c r="L5066" s="281"/>
      <c r="O5066" s="40"/>
      <c r="P5066" s="40"/>
      <c r="Q5066" s="40"/>
      <c r="R5066" s="40"/>
      <c r="S5066" s="40"/>
      <c r="T5066" s="40"/>
      <c r="U5066" s="40"/>
      <c r="V5066" s="40"/>
      <c r="W5066" s="40"/>
      <c r="X5066" s="40"/>
      <c r="Y5066" s="40"/>
    </row>
    <row r="5067" spans="1:25" ht="15" customHeight="1" x14ac:dyDescent="0.2">
      <c r="A5067" s="40"/>
      <c r="B5067" s="276"/>
      <c r="C5067" s="277" t="s">
        <v>28</v>
      </c>
      <c r="D5067" s="276" t="s">
        <v>29</v>
      </c>
      <c r="E5067" s="276" t="s">
        <v>30</v>
      </c>
      <c r="F5067" s="405" t="s">
        <v>318</v>
      </c>
      <c r="G5067" s="405"/>
      <c r="H5067" s="284" t="s">
        <v>31</v>
      </c>
      <c r="I5067" s="277" t="s">
        <v>32</v>
      </c>
      <c r="J5067" s="277" t="s">
        <v>2407</v>
      </c>
      <c r="K5067" s="277" t="s">
        <v>33</v>
      </c>
      <c r="L5067" s="277" t="s">
        <v>35</v>
      </c>
      <c r="O5067" s="40"/>
      <c r="P5067" s="40"/>
      <c r="Q5067" s="40"/>
      <c r="R5067" s="40"/>
      <c r="S5067" s="40"/>
      <c r="T5067" s="40"/>
      <c r="U5067" s="40"/>
      <c r="V5067" s="40"/>
      <c r="W5067" s="40"/>
      <c r="X5067" s="40"/>
      <c r="Y5067" s="40"/>
    </row>
    <row r="5068" spans="1:25" ht="15" customHeight="1" x14ac:dyDescent="0.2">
      <c r="A5068" s="40"/>
      <c r="B5068" s="273" t="s">
        <v>319</v>
      </c>
      <c r="C5068" s="286" t="s">
        <v>564</v>
      </c>
      <c r="D5068" s="273" t="s">
        <v>40</v>
      </c>
      <c r="E5068" s="273" t="s">
        <v>565</v>
      </c>
      <c r="F5068" s="403" t="s">
        <v>324</v>
      </c>
      <c r="G5068" s="403"/>
      <c r="H5068" s="285" t="s">
        <v>59</v>
      </c>
      <c r="I5068" s="288">
        <v>1</v>
      </c>
      <c r="J5068" s="287"/>
      <c r="K5068" s="287">
        <v>576.66</v>
      </c>
      <c r="L5068" s="287">
        <v>576.66</v>
      </c>
      <c r="O5068" s="40"/>
      <c r="P5068" s="40"/>
      <c r="Q5068" s="40"/>
      <c r="R5068" s="40"/>
      <c r="S5068" s="40"/>
      <c r="T5068" s="40"/>
      <c r="U5068" s="40"/>
      <c r="V5068" s="40"/>
      <c r="W5068" s="40"/>
      <c r="X5068" s="40"/>
      <c r="Y5068" s="40"/>
    </row>
    <row r="5069" spans="1:25" ht="15" customHeight="1" x14ac:dyDescent="0.2">
      <c r="A5069" s="40"/>
      <c r="B5069" s="278" t="s">
        <v>321</v>
      </c>
      <c r="C5069" s="291" t="s">
        <v>322</v>
      </c>
      <c r="D5069" s="278" t="s">
        <v>40</v>
      </c>
      <c r="E5069" s="278" t="s">
        <v>323</v>
      </c>
      <c r="F5069" s="407" t="s">
        <v>324</v>
      </c>
      <c r="G5069" s="407"/>
      <c r="H5069" s="290" t="s">
        <v>325</v>
      </c>
      <c r="I5069" s="294">
        <v>0.79</v>
      </c>
      <c r="J5069" s="294">
        <v>0</v>
      </c>
      <c r="K5069" s="292">
        <v>23.08</v>
      </c>
      <c r="L5069" s="292">
        <v>18.23</v>
      </c>
      <c r="O5069" s="40"/>
      <c r="P5069" s="40"/>
      <c r="Q5069" s="40"/>
      <c r="R5069" s="40"/>
      <c r="S5069" s="40"/>
      <c r="T5069" s="40"/>
      <c r="U5069" s="40"/>
      <c r="V5069" s="40"/>
      <c r="W5069" s="40"/>
      <c r="X5069" s="40"/>
      <c r="Y5069" s="40"/>
    </row>
    <row r="5070" spans="1:25" ht="15" customHeight="1" x14ac:dyDescent="0.2">
      <c r="A5070" s="40"/>
      <c r="B5070" s="278" t="s">
        <v>321</v>
      </c>
      <c r="C5070" s="291" t="s">
        <v>970</v>
      </c>
      <c r="D5070" s="278" t="s">
        <v>40</v>
      </c>
      <c r="E5070" s="278" t="s">
        <v>971</v>
      </c>
      <c r="F5070" s="407" t="s">
        <v>328</v>
      </c>
      <c r="G5070" s="407"/>
      <c r="H5070" s="290" t="s">
        <v>329</v>
      </c>
      <c r="I5070" s="294">
        <v>2.8</v>
      </c>
      <c r="J5070" s="294">
        <v>0</v>
      </c>
      <c r="K5070" s="292">
        <v>1.6</v>
      </c>
      <c r="L5070" s="292">
        <v>4.4800000000000004</v>
      </c>
      <c r="O5070" s="40"/>
      <c r="P5070" s="40"/>
      <c r="Q5070" s="40"/>
      <c r="R5070" s="40"/>
      <c r="S5070" s="40"/>
      <c r="T5070" s="40"/>
      <c r="U5070" s="40"/>
      <c r="V5070" s="40"/>
      <c r="W5070" s="40"/>
      <c r="X5070" s="40"/>
      <c r="Y5070" s="40"/>
    </row>
    <row r="5071" spans="1:25" ht="15" customHeight="1" x14ac:dyDescent="0.2">
      <c r="A5071" s="40"/>
      <c r="B5071" s="278" t="s">
        <v>321</v>
      </c>
      <c r="C5071" s="291" t="s">
        <v>968</v>
      </c>
      <c r="D5071" s="278" t="s">
        <v>40</v>
      </c>
      <c r="E5071" s="278" t="s">
        <v>969</v>
      </c>
      <c r="F5071" s="407" t="s">
        <v>328</v>
      </c>
      <c r="G5071" s="407"/>
      <c r="H5071" s="290" t="s">
        <v>330</v>
      </c>
      <c r="I5071" s="294">
        <v>0.85</v>
      </c>
      <c r="J5071" s="294">
        <v>0</v>
      </c>
      <c r="K5071" s="292">
        <v>5.24</v>
      </c>
      <c r="L5071" s="292">
        <v>4.45</v>
      </c>
      <c r="O5071" s="40"/>
      <c r="P5071" s="40"/>
      <c r="Q5071" s="40"/>
      <c r="R5071" s="40"/>
      <c r="S5071" s="40"/>
      <c r="T5071" s="40"/>
      <c r="U5071" s="40"/>
      <c r="V5071" s="40"/>
      <c r="W5071" s="40"/>
      <c r="X5071" s="40"/>
      <c r="Y5071" s="40"/>
    </row>
    <row r="5072" spans="1:25" ht="15" customHeight="1" x14ac:dyDescent="0.2">
      <c r="A5072" s="40"/>
      <c r="B5072" s="278" t="s">
        <v>321</v>
      </c>
      <c r="C5072" s="291" t="s">
        <v>960</v>
      </c>
      <c r="D5072" s="278" t="s">
        <v>40</v>
      </c>
      <c r="E5072" s="278" t="s">
        <v>961</v>
      </c>
      <c r="F5072" s="407" t="s">
        <v>324</v>
      </c>
      <c r="G5072" s="407"/>
      <c r="H5072" s="290" t="s">
        <v>325</v>
      </c>
      <c r="I5072" s="294">
        <v>3.65</v>
      </c>
      <c r="J5072" s="294">
        <v>0</v>
      </c>
      <c r="K5072" s="292">
        <v>34.380000000000003</v>
      </c>
      <c r="L5072" s="292">
        <v>125.48</v>
      </c>
      <c r="O5072" s="40"/>
      <c r="P5072" s="40"/>
      <c r="Q5072" s="40"/>
      <c r="R5072" s="40"/>
      <c r="S5072" s="40"/>
      <c r="T5072" s="40"/>
      <c r="U5072" s="40"/>
      <c r="V5072" s="40"/>
      <c r="W5072" s="40"/>
      <c r="X5072" s="40"/>
      <c r="Y5072" s="40"/>
    </row>
    <row r="5073" spans="1:25" ht="15" customHeight="1" x14ac:dyDescent="0.2">
      <c r="A5073" s="40"/>
      <c r="B5073" s="274" t="s">
        <v>347</v>
      </c>
      <c r="C5073" s="296" t="s">
        <v>572</v>
      </c>
      <c r="D5073" s="274" t="s">
        <v>40</v>
      </c>
      <c r="E5073" s="274" t="s">
        <v>573</v>
      </c>
      <c r="F5073" s="404" t="s">
        <v>348</v>
      </c>
      <c r="G5073" s="404"/>
      <c r="H5073" s="295" t="s">
        <v>65</v>
      </c>
      <c r="I5073" s="298">
        <v>177.12</v>
      </c>
      <c r="J5073" s="298">
        <v>0</v>
      </c>
      <c r="K5073" s="297">
        <v>0.85</v>
      </c>
      <c r="L5073" s="297">
        <v>150.55000000000001</v>
      </c>
      <c r="O5073" s="40"/>
      <c r="P5073" s="40"/>
      <c r="Q5073" s="40"/>
      <c r="R5073" s="40"/>
      <c r="S5073" s="40"/>
      <c r="T5073" s="40"/>
      <c r="U5073" s="40"/>
      <c r="V5073" s="40"/>
      <c r="W5073" s="40"/>
      <c r="X5073" s="40"/>
      <c r="Y5073" s="40"/>
    </row>
    <row r="5074" spans="1:25" ht="15" customHeight="1" x14ac:dyDescent="0.2">
      <c r="A5074" s="40"/>
      <c r="B5074" s="274" t="s">
        <v>347</v>
      </c>
      <c r="C5074" s="296" t="s">
        <v>962</v>
      </c>
      <c r="D5074" s="274" t="s">
        <v>40</v>
      </c>
      <c r="E5074" s="274" t="s">
        <v>963</v>
      </c>
      <c r="F5074" s="404" t="s">
        <v>348</v>
      </c>
      <c r="G5074" s="404"/>
      <c r="H5074" s="295" t="s">
        <v>65</v>
      </c>
      <c r="I5074" s="298">
        <v>157.44</v>
      </c>
      <c r="J5074" s="298">
        <v>0</v>
      </c>
      <c r="K5074" s="297">
        <v>1.01</v>
      </c>
      <c r="L5074" s="297">
        <v>159.01</v>
      </c>
      <c r="O5074" s="40"/>
      <c r="P5074" s="40"/>
      <c r="Q5074" s="40"/>
      <c r="R5074" s="40"/>
      <c r="S5074" s="40"/>
      <c r="T5074" s="40"/>
      <c r="U5074" s="40"/>
      <c r="V5074" s="40"/>
      <c r="W5074" s="40"/>
      <c r="X5074" s="40"/>
      <c r="Y5074" s="40"/>
    </row>
    <row r="5075" spans="1:25" ht="15" customHeight="1" x14ac:dyDescent="0.2">
      <c r="A5075" s="40"/>
      <c r="B5075" s="274" t="s">
        <v>347</v>
      </c>
      <c r="C5075" s="296" t="s">
        <v>815</v>
      </c>
      <c r="D5075" s="274" t="s">
        <v>40</v>
      </c>
      <c r="E5075" s="274" t="s">
        <v>816</v>
      </c>
      <c r="F5075" s="404" t="s">
        <v>348</v>
      </c>
      <c r="G5075" s="404"/>
      <c r="H5075" s="295" t="s">
        <v>59</v>
      </c>
      <c r="I5075" s="298">
        <v>1.18</v>
      </c>
      <c r="J5075" s="298">
        <v>0</v>
      </c>
      <c r="K5075" s="297">
        <v>97</v>
      </c>
      <c r="L5075" s="297">
        <v>114.46</v>
      </c>
      <c r="O5075" s="40"/>
      <c r="P5075" s="40"/>
      <c r="Q5075" s="40"/>
      <c r="R5075" s="40"/>
      <c r="S5075" s="40"/>
      <c r="T5075" s="40"/>
      <c r="U5075" s="40"/>
      <c r="V5075" s="40"/>
      <c r="W5075" s="40"/>
      <c r="X5075" s="40"/>
      <c r="Y5075" s="40"/>
    </row>
    <row r="5076" spans="1:25" ht="15" customHeight="1" x14ac:dyDescent="0.2">
      <c r="A5076" s="40"/>
      <c r="B5076" s="275"/>
      <c r="C5076" s="275"/>
      <c r="D5076" s="275"/>
      <c r="E5076" s="275"/>
      <c r="F5076" s="275"/>
      <c r="G5076" s="275" t="s">
        <v>331</v>
      </c>
      <c r="H5076" s="302">
        <v>122.17</v>
      </c>
      <c r="I5076" s="275" t="s">
        <v>332</v>
      </c>
      <c r="J5076" s="302">
        <v>0</v>
      </c>
      <c r="K5076" s="275" t="s">
        <v>333</v>
      </c>
      <c r="L5076" s="302">
        <v>122.17</v>
      </c>
      <c r="O5076" s="40"/>
      <c r="P5076" s="40"/>
      <c r="Q5076" s="40"/>
      <c r="R5076" s="40"/>
      <c r="S5076" s="40"/>
      <c r="T5076" s="40"/>
      <c r="U5076" s="40"/>
      <c r="V5076" s="40"/>
      <c r="W5076" s="40"/>
      <c r="X5076" s="40"/>
      <c r="Y5076" s="40"/>
    </row>
    <row r="5077" spans="1:25" ht="15" customHeight="1" thickBot="1" x14ac:dyDescent="0.25">
      <c r="A5077" s="40"/>
      <c r="B5077" s="275"/>
      <c r="C5077" s="275"/>
      <c r="D5077" s="275"/>
      <c r="E5077" s="275"/>
      <c r="F5077" s="275"/>
      <c r="G5077" s="275" t="s">
        <v>334</v>
      </c>
      <c r="H5077" s="302">
        <v>120</v>
      </c>
      <c r="I5077" s="409"/>
      <c r="J5077" s="409" t="s">
        <v>335</v>
      </c>
      <c r="K5077" s="275"/>
      <c r="L5077" s="302">
        <v>696.66</v>
      </c>
      <c r="O5077" s="40"/>
      <c r="P5077" s="40"/>
      <c r="Q5077" s="40"/>
      <c r="R5077" s="40"/>
      <c r="S5077" s="40"/>
      <c r="T5077" s="40"/>
      <c r="U5077" s="40"/>
      <c r="V5077" s="40"/>
      <c r="W5077" s="40"/>
      <c r="X5077" s="40"/>
      <c r="Y5077" s="40"/>
    </row>
    <row r="5078" spans="1:25" ht="15" customHeight="1" thickTop="1" x14ac:dyDescent="0.2">
      <c r="A5078" s="40"/>
      <c r="B5078" s="289"/>
      <c r="C5078" s="289"/>
      <c r="D5078" s="289"/>
      <c r="E5078" s="289"/>
      <c r="F5078" s="289"/>
      <c r="G5078" s="289"/>
      <c r="H5078" s="289"/>
      <c r="I5078" s="289"/>
      <c r="J5078" s="289"/>
      <c r="K5078" s="289"/>
      <c r="L5078" s="281"/>
      <c r="O5078" s="40"/>
      <c r="P5078" s="40"/>
      <c r="Q5078" s="40"/>
      <c r="R5078" s="40"/>
      <c r="S5078" s="40"/>
      <c r="T5078" s="40"/>
      <c r="U5078" s="40"/>
      <c r="V5078" s="40"/>
      <c r="W5078" s="40"/>
      <c r="X5078" s="40"/>
      <c r="Y5078" s="40"/>
    </row>
    <row r="5079" spans="1:25" ht="15" customHeight="1" x14ac:dyDescent="0.2">
      <c r="A5079" s="40"/>
      <c r="B5079" s="276"/>
      <c r="C5079" s="277" t="s">
        <v>28</v>
      </c>
      <c r="D5079" s="276" t="s">
        <v>29</v>
      </c>
      <c r="E5079" s="276" t="s">
        <v>30</v>
      </c>
      <c r="F5079" s="405" t="s">
        <v>318</v>
      </c>
      <c r="G5079" s="405"/>
      <c r="H5079" s="284" t="s">
        <v>31</v>
      </c>
      <c r="I5079" s="277" t="s">
        <v>32</v>
      </c>
      <c r="J5079" s="277" t="s">
        <v>2407</v>
      </c>
      <c r="K5079" s="277" t="s">
        <v>33</v>
      </c>
      <c r="L5079" s="277" t="s">
        <v>35</v>
      </c>
      <c r="O5079" s="40"/>
      <c r="P5079" s="40"/>
      <c r="Q5079" s="40"/>
      <c r="R5079" s="40"/>
      <c r="S5079" s="40"/>
      <c r="T5079" s="40"/>
      <c r="U5079" s="40"/>
      <c r="V5079" s="40"/>
      <c r="W5079" s="40"/>
      <c r="X5079" s="40"/>
      <c r="Y5079" s="40"/>
    </row>
    <row r="5080" spans="1:25" ht="15" customHeight="1" x14ac:dyDescent="0.2">
      <c r="A5080" s="40"/>
      <c r="B5080" s="273" t="s">
        <v>319</v>
      </c>
      <c r="C5080" s="286" t="s">
        <v>570</v>
      </c>
      <c r="D5080" s="273" t="s">
        <v>40</v>
      </c>
      <c r="E5080" s="273" t="s">
        <v>571</v>
      </c>
      <c r="F5080" s="403" t="s">
        <v>324</v>
      </c>
      <c r="G5080" s="403"/>
      <c r="H5080" s="285" t="s">
        <v>59</v>
      </c>
      <c r="I5080" s="288">
        <v>1</v>
      </c>
      <c r="J5080" s="287"/>
      <c r="K5080" s="287">
        <v>607.46</v>
      </c>
      <c r="L5080" s="287">
        <v>607.46</v>
      </c>
      <c r="O5080" s="40"/>
      <c r="P5080" s="40"/>
      <c r="Q5080" s="40"/>
      <c r="R5080" s="40"/>
      <c r="S5080" s="40"/>
      <c r="T5080" s="40"/>
      <c r="U5080" s="40"/>
      <c r="V5080" s="40"/>
      <c r="W5080" s="40"/>
      <c r="X5080" s="40"/>
      <c r="Y5080" s="40"/>
    </row>
    <row r="5081" spans="1:25" ht="15" customHeight="1" x14ac:dyDescent="0.2">
      <c r="A5081" s="40"/>
      <c r="B5081" s="278" t="s">
        <v>321</v>
      </c>
      <c r="C5081" s="291" t="s">
        <v>960</v>
      </c>
      <c r="D5081" s="278" t="s">
        <v>40</v>
      </c>
      <c r="E5081" s="278" t="s">
        <v>961</v>
      </c>
      <c r="F5081" s="407" t="s">
        <v>324</v>
      </c>
      <c r="G5081" s="407"/>
      <c r="H5081" s="290" t="s">
        <v>325</v>
      </c>
      <c r="I5081" s="294">
        <v>4.32</v>
      </c>
      <c r="J5081" s="294">
        <v>0</v>
      </c>
      <c r="K5081" s="292">
        <v>34.380000000000003</v>
      </c>
      <c r="L5081" s="292">
        <v>148.52000000000001</v>
      </c>
      <c r="O5081" s="40"/>
      <c r="P5081" s="40"/>
      <c r="Q5081" s="40"/>
      <c r="R5081" s="40"/>
      <c r="S5081" s="40"/>
      <c r="T5081" s="40"/>
      <c r="U5081" s="40"/>
      <c r="V5081" s="40"/>
      <c r="W5081" s="40"/>
      <c r="X5081" s="40"/>
      <c r="Y5081" s="40"/>
    </row>
    <row r="5082" spans="1:25" ht="15" customHeight="1" x14ac:dyDescent="0.2">
      <c r="A5082" s="40"/>
      <c r="B5082" s="278" t="s">
        <v>321</v>
      </c>
      <c r="C5082" s="291" t="s">
        <v>966</v>
      </c>
      <c r="D5082" s="278" t="s">
        <v>40</v>
      </c>
      <c r="E5082" s="278" t="s">
        <v>967</v>
      </c>
      <c r="F5082" s="407" t="s">
        <v>328</v>
      </c>
      <c r="G5082" s="407"/>
      <c r="H5082" s="290" t="s">
        <v>329</v>
      </c>
      <c r="I5082" s="294">
        <v>3.31</v>
      </c>
      <c r="J5082" s="294">
        <v>0</v>
      </c>
      <c r="K5082" s="292">
        <v>0.38</v>
      </c>
      <c r="L5082" s="292">
        <v>1.25</v>
      </c>
      <c r="O5082" s="40"/>
      <c r="P5082" s="40"/>
      <c r="Q5082" s="40"/>
      <c r="R5082" s="40"/>
      <c r="S5082" s="40"/>
      <c r="T5082" s="40"/>
      <c r="U5082" s="40"/>
      <c r="V5082" s="40"/>
      <c r="W5082" s="40"/>
      <c r="X5082" s="40"/>
      <c r="Y5082" s="40"/>
    </row>
    <row r="5083" spans="1:25" ht="15" customHeight="1" x14ac:dyDescent="0.2">
      <c r="A5083" s="40"/>
      <c r="B5083" s="278" t="s">
        <v>321</v>
      </c>
      <c r="C5083" s="291" t="s">
        <v>964</v>
      </c>
      <c r="D5083" s="278" t="s">
        <v>40</v>
      </c>
      <c r="E5083" s="278" t="s">
        <v>965</v>
      </c>
      <c r="F5083" s="407" t="s">
        <v>328</v>
      </c>
      <c r="G5083" s="407"/>
      <c r="H5083" s="290" t="s">
        <v>330</v>
      </c>
      <c r="I5083" s="294">
        <v>1.01</v>
      </c>
      <c r="J5083" s="294">
        <v>0</v>
      </c>
      <c r="K5083" s="292">
        <v>1.83</v>
      </c>
      <c r="L5083" s="292">
        <v>1.84</v>
      </c>
      <c r="O5083" s="40"/>
      <c r="P5083" s="40"/>
      <c r="Q5083" s="40"/>
      <c r="R5083" s="40"/>
      <c r="S5083" s="40"/>
      <c r="T5083" s="40"/>
      <c r="U5083" s="40"/>
      <c r="V5083" s="40"/>
      <c r="W5083" s="40"/>
      <c r="X5083" s="40"/>
      <c r="Y5083" s="40"/>
    </row>
    <row r="5084" spans="1:25" ht="15" customHeight="1" x14ac:dyDescent="0.2">
      <c r="A5084" s="40"/>
      <c r="B5084" s="274" t="s">
        <v>347</v>
      </c>
      <c r="C5084" s="296" t="s">
        <v>972</v>
      </c>
      <c r="D5084" s="274" t="s">
        <v>40</v>
      </c>
      <c r="E5084" s="274" t="s">
        <v>973</v>
      </c>
      <c r="F5084" s="404" t="s">
        <v>348</v>
      </c>
      <c r="G5084" s="404"/>
      <c r="H5084" s="295" t="s">
        <v>59</v>
      </c>
      <c r="I5084" s="298">
        <v>0.95</v>
      </c>
      <c r="J5084" s="298">
        <v>0</v>
      </c>
      <c r="K5084" s="297">
        <v>98.26</v>
      </c>
      <c r="L5084" s="297">
        <v>93.34</v>
      </c>
      <c r="O5084" s="40"/>
      <c r="P5084" s="40"/>
      <c r="Q5084" s="40"/>
      <c r="R5084" s="40"/>
      <c r="S5084" s="40"/>
      <c r="T5084" s="40"/>
      <c r="U5084" s="40"/>
      <c r="V5084" s="40"/>
      <c r="W5084" s="40"/>
      <c r="X5084" s="40"/>
      <c r="Y5084" s="40"/>
    </row>
    <row r="5085" spans="1:25" ht="15" customHeight="1" x14ac:dyDescent="0.2">
      <c r="A5085" s="40"/>
      <c r="B5085" s="274" t="s">
        <v>347</v>
      </c>
      <c r="C5085" s="296" t="s">
        <v>572</v>
      </c>
      <c r="D5085" s="274" t="s">
        <v>40</v>
      </c>
      <c r="E5085" s="274" t="s">
        <v>573</v>
      </c>
      <c r="F5085" s="404" t="s">
        <v>348</v>
      </c>
      <c r="G5085" s="404"/>
      <c r="H5085" s="295" t="s">
        <v>65</v>
      </c>
      <c r="I5085" s="298">
        <v>426.49</v>
      </c>
      <c r="J5085" s="298">
        <v>0</v>
      </c>
      <c r="K5085" s="297">
        <v>0.85</v>
      </c>
      <c r="L5085" s="297">
        <v>362.51</v>
      </c>
      <c r="O5085" s="40"/>
      <c r="P5085" s="40"/>
      <c r="Q5085" s="40"/>
      <c r="R5085" s="40"/>
      <c r="S5085" s="40"/>
      <c r="T5085" s="40"/>
      <c r="U5085" s="40"/>
      <c r="V5085" s="40"/>
      <c r="W5085" s="40"/>
      <c r="X5085" s="40"/>
      <c r="Y5085" s="40"/>
    </row>
    <row r="5086" spans="1:25" ht="15" customHeight="1" x14ac:dyDescent="0.2">
      <c r="A5086" s="40"/>
      <c r="B5086" s="275"/>
      <c r="C5086" s="275"/>
      <c r="D5086" s="275"/>
      <c r="E5086" s="275"/>
      <c r="F5086" s="275"/>
      <c r="G5086" s="275" t="s">
        <v>331</v>
      </c>
      <c r="H5086" s="302">
        <v>128.38999999999999</v>
      </c>
      <c r="I5086" s="275" t="s">
        <v>332</v>
      </c>
      <c r="J5086" s="302">
        <v>0</v>
      </c>
      <c r="K5086" s="275" t="s">
        <v>333</v>
      </c>
      <c r="L5086" s="302">
        <v>128.38999999999999</v>
      </c>
      <c r="O5086" s="40"/>
      <c r="P5086" s="40"/>
      <c r="Q5086" s="40"/>
      <c r="R5086" s="40"/>
      <c r="S5086" s="40"/>
      <c r="T5086" s="40"/>
      <c r="U5086" s="40"/>
      <c r="V5086" s="40"/>
      <c r="W5086" s="40"/>
      <c r="X5086" s="40"/>
      <c r="Y5086" s="40"/>
    </row>
    <row r="5087" spans="1:25" ht="15" customHeight="1" thickBot="1" x14ac:dyDescent="0.25">
      <c r="A5087" s="40"/>
      <c r="B5087" s="275"/>
      <c r="C5087" s="275"/>
      <c r="D5087" s="275"/>
      <c r="E5087" s="275"/>
      <c r="F5087" s="275"/>
      <c r="G5087" s="275" t="s">
        <v>334</v>
      </c>
      <c r="H5087" s="302">
        <v>126.41</v>
      </c>
      <c r="I5087" s="409"/>
      <c r="J5087" s="409" t="s">
        <v>335</v>
      </c>
      <c r="K5087" s="275"/>
      <c r="L5087" s="302">
        <v>733.87</v>
      </c>
      <c r="O5087" s="40"/>
      <c r="P5087" s="40"/>
      <c r="Q5087" s="40"/>
      <c r="R5087" s="40"/>
      <c r="S5087" s="40"/>
      <c r="T5087" s="40"/>
      <c r="U5087" s="40"/>
      <c r="V5087" s="40"/>
      <c r="W5087" s="40"/>
      <c r="X5087" s="40"/>
      <c r="Y5087" s="40"/>
    </row>
    <row r="5088" spans="1:25" ht="15" customHeight="1" thickTop="1" x14ac:dyDescent="0.2">
      <c r="A5088" s="40"/>
      <c r="B5088" s="289"/>
      <c r="C5088" s="289"/>
      <c r="D5088" s="289"/>
      <c r="E5088" s="289"/>
      <c r="F5088" s="289"/>
      <c r="G5088" s="289"/>
      <c r="H5088" s="289"/>
      <c r="I5088" s="289"/>
      <c r="J5088" s="289"/>
      <c r="K5088" s="289"/>
      <c r="L5088" s="281"/>
      <c r="O5088" s="40"/>
      <c r="P5088" s="40"/>
      <c r="Q5088" s="40"/>
      <c r="R5088" s="40"/>
      <c r="S5088" s="40"/>
      <c r="T5088" s="40"/>
      <c r="U5088" s="40"/>
      <c r="V5088" s="40"/>
      <c r="W5088" s="40"/>
      <c r="X5088" s="40"/>
      <c r="Y5088" s="40"/>
    </row>
    <row r="5089" spans="1:25" ht="15" customHeight="1" x14ac:dyDescent="0.2">
      <c r="A5089" s="40"/>
      <c r="B5089" s="276"/>
      <c r="C5089" s="277" t="s">
        <v>28</v>
      </c>
      <c r="D5089" s="276" t="s">
        <v>29</v>
      </c>
      <c r="E5089" s="276" t="s">
        <v>30</v>
      </c>
      <c r="F5089" s="405" t="s">
        <v>318</v>
      </c>
      <c r="G5089" s="405"/>
      <c r="H5089" s="284" t="s">
        <v>31</v>
      </c>
      <c r="I5089" s="277" t="s">
        <v>32</v>
      </c>
      <c r="J5089" s="277" t="s">
        <v>2407</v>
      </c>
      <c r="K5089" s="277" t="s">
        <v>33</v>
      </c>
      <c r="L5089" s="277" t="s">
        <v>35</v>
      </c>
      <c r="O5089" s="40"/>
      <c r="P5089" s="40"/>
      <c r="Q5089" s="40"/>
      <c r="R5089" s="40"/>
      <c r="S5089" s="40"/>
      <c r="T5089" s="40"/>
      <c r="U5089" s="40"/>
      <c r="V5089" s="40"/>
      <c r="W5089" s="40"/>
      <c r="X5089" s="40"/>
      <c r="Y5089" s="40"/>
    </row>
    <row r="5090" spans="1:25" ht="15" customHeight="1" x14ac:dyDescent="0.2">
      <c r="A5090" s="40"/>
      <c r="B5090" s="273" t="s">
        <v>319</v>
      </c>
      <c r="C5090" s="286" t="s">
        <v>689</v>
      </c>
      <c r="D5090" s="273" t="s">
        <v>40</v>
      </c>
      <c r="E5090" s="273" t="s">
        <v>690</v>
      </c>
      <c r="F5090" s="403" t="s">
        <v>324</v>
      </c>
      <c r="G5090" s="403"/>
      <c r="H5090" s="285" t="s">
        <v>59</v>
      </c>
      <c r="I5090" s="288">
        <v>1</v>
      </c>
      <c r="J5090" s="287"/>
      <c r="K5090" s="287">
        <v>800.5</v>
      </c>
      <c r="L5090" s="287">
        <v>800.5</v>
      </c>
      <c r="O5090" s="40"/>
      <c r="P5090" s="40"/>
      <c r="Q5090" s="40"/>
      <c r="R5090" s="40"/>
      <c r="S5090" s="40"/>
      <c r="T5090" s="40"/>
      <c r="U5090" s="40"/>
      <c r="V5090" s="40"/>
      <c r="W5090" s="40"/>
      <c r="X5090" s="40"/>
      <c r="Y5090" s="40"/>
    </row>
    <row r="5091" spans="1:25" ht="15" customHeight="1" x14ac:dyDescent="0.2">
      <c r="A5091" s="40"/>
      <c r="B5091" s="278" t="s">
        <v>321</v>
      </c>
      <c r="C5091" s="291" t="s">
        <v>964</v>
      </c>
      <c r="D5091" s="278" t="s">
        <v>40</v>
      </c>
      <c r="E5091" s="278" t="s">
        <v>965</v>
      </c>
      <c r="F5091" s="407" t="s">
        <v>328</v>
      </c>
      <c r="G5091" s="407"/>
      <c r="H5091" s="290" t="s">
        <v>330</v>
      </c>
      <c r="I5091" s="294">
        <v>0.87</v>
      </c>
      <c r="J5091" s="294">
        <v>0</v>
      </c>
      <c r="K5091" s="292">
        <v>1.83</v>
      </c>
      <c r="L5091" s="292">
        <v>1.59</v>
      </c>
      <c r="O5091" s="40"/>
      <c r="P5091" s="40"/>
      <c r="Q5091" s="40"/>
      <c r="R5091" s="40"/>
      <c r="S5091" s="40"/>
      <c r="T5091" s="40"/>
      <c r="U5091" s="40"/>
      <c r="V5091" s="40"/>
      <c r="W5091" s="40"/>
      <c r="X5091" s="40"/>
      <c r="Y5091" s="40"/>
    </row>
    <row r="5092" spans="1:25" ht="15" customHeight="1" x14ac:dyDescent="0.2">
      <c r="A5092" s="40"/>
      <c r="B5092" s="278" t="s">
        <v>321</v>
      </c>
      <c r="C5092" s="291" t="s">
        <v>966</v>
      </c>
      <c r="D5092" s="278" t="s">
        <v>40</v>
      </c>
      <c r="E5092" s="278" t="s">
        <v>967</v>
      </c>
      <c r="F5092" s="407" t="s">
        <v>328</v>
      </c>
      <c r="G5092" s="407"/>
      <c r="H5092" s="290" t="s">
        <v>329</v>
      </c>
      <c r="I5092" s="294">
        <v>2.88</v>
      </c>
      <c r="J5092" s="294">
        <v>0</v>
      </c>
      <c r="K5092" s="292">
        <v>0.38</v>
      </c>
      <c r="L5092" s="292">
        <v>1.0900000000000001</v>
      </c>
      <c r="O5092" s="40"/>
      <c r="P5092" s="40"/>
      <c r="Q5092" s="40"/>
      <c r="R5092" s="40"/>
      <c r="S5092" s="40"/>
      <c r="T5092" s="40"/>
      <c r="U5092" s="40"/>
      <c r="V5092" s="40"/>
      <c r="W5092" s="40"/>
      <c r="X5092" s="40"/>
      <c r="Y5092" s="40"/>
    </row>
    <row r="5093" spans="1:25" ht="15" customHeight="1" x14ac:dyDescent="0.2">
      <c r="A5093" s="40"/>
      <c r="B5093" s="278" t="s">
        <v>321</v>
      </c>
      <c r="C5093" s="291" t="s">
        <v>960</v>
      </c>
      <c r="D5093" s="278" t="s">
        <v>40</v>
      </c>
      <c r="E5093" s="278" t="s">
        <v>961</v>
      </c>
      <c r="F5093" s="407" t="s">
        <v>324</v>
      </c>
      <c r="G5093" s="407"/>
      <c r="H5093" s="290" t="s">
        <v>325</v>
      </c>
      <c r="I5093" s="294">
        <v>3.75</v>
      </c>
      <c r="J5093" s="294">
        <v>0</v>
      </c>
      <c r="K5093" s="292">
        <v>34.380000000000003</v>
      </c>
      <c r="L5093" s="292">
        <v>128.91999999999999</v>
      </c>
      <c r="O5093" s="40"/>
      <c r="P5093" s="40"/>
      <c r="Q5093" s="40"/>
      <c r="R5093" s="40"/>
      <c r="S5093" s="40"/>
      <c r="T5093" s="40"/>
      <c r="U5093" s="40"/>
      <c r="V5093" s="40"/>
      <c r="W5093" s="40"/>
      <c r="X5093" s="40"/>
      <c r="Y5093" s="40"/>
    </row>
    <row r="5094" spans="1:25" ht="15" customHeight="1" x14ac:dyDescent="0.2">
      <c r="A5094" s="40"/>
      <c r="B5094" s="274" t="s">
        <v>347</v>
      </c>
      <c r="C5094" s="296" t="s">
        <v>974</v>
      </c>
      <c r="D5094" s="274" t="s">
        <v>40</v>
      </c>
      <c r="E5094" s="274" t="s">
        <v>975</v>
      </c>
      <c r="F5094" s="404" t="s">
        <v>348</v>
      </c>
      <c r="G5094" s="404"/>
      <c r="H5094" s="295" t="s">
        <v>465</v>
      </c>
      <c r="I5094" s="298">
        <v>19.440000000000001</v>
      </c>
      <c r="J5094" s="298">
        <v>0</v>
      </c>
      <c r="K5094" s="297">
        <v>7.77</v>
      </c>
      <c r="L5094" s="297">
        <v>151.04</v>
      </c>
      <c r="O5094" s="40"/>
      <c r="P5094" s="40"/>
      <c r="Q5094" s="40"/>
      <c r="R5094" s="40"/>
      <c r="S5094" s="40"/>
      <c r="T5094" s="40"/>
      <c r="U5094" s="40"/>
      <c r="V5094" s="40"/>
      <c r="W5094" s="40"/>
      <c r="X5094" s="40"/>
      <c r="Y5094" s="40"/>
    </row>
    <row r="5095" spans="1:25" ht="15" customHeight="1" x14ac:dyDescent="0.2">
      <c r="A5095" s="40"/>
      <c r="B5095" s="274" t="s">
        <v>347</v>
      </c>
      <c r="C5095" s="296" t="s">
        <v>815</v>
      </c>
      <c r="D5095" s="274" t="s">
        <v>40</v>
      </c>
      <c r="E5095" s="274" t="s">
        <v>816</v>
      </c>
      <c r="F5095" s="404" t="s">
        <v>348</v>
      </c>
      <c r="G5095" s="404"/>
      <c r="H5095" s="295" t="s">
        <v>59</v>
      </c>
      <c r="I5095" s="298">
        <v>1.08</v>
      </c>
      <c r="J5095" s="298">
        <v>0</v>
      </c>
      <c r="K5095" s="297">
        <v>97</v>
      </c>
      <c r="L5095" s="297">
        <v>104.76</v>
      </c>
      <c r="O5095" s="40"/>
      <c r="P5095" s="40"/>
      <c r="Q5095" s="40"/>
      <c r="R5095" s="40"/>
      <c r="S5095" s="40"/>
      <c r="T5095" s="40"/>
      <c r="U5095" s="40"/>
      <c r="V5095" s="40"/>
      <c r="W5095" s="40"/>
      <c r="X5095" s="40"/>
      <c r="Y5095" s="40"/>
    </row>
    <row r="5096" spans="1:25" ht="15" customHeight="1" x14ac:dyDescent="0.2">
      <c r="A5096" s="40"/>
      <c r="B5096" s="274" t="s">
        <v>347</v>
      </c>
      <c r="C5096" s="296" t="s">
        <v>572</v>
      </c>
      <c r="D5096" s="274" t="s">
        <v>40</v>
      </c>
      <c r="E5096" s="274" t="s">
        <v>573</v>
      </c>
      <c r="F5096" s="404" t="s">
        <v>348</v>
      </c>
      <c r="G5096" s="404"/>
      <c r="H5096" s="295" t="s">
        <v>65</v>
      </c>
      <c r="I5096" s="298">
        <v>486</v>
      </c>
      <c r="J5096" s="298">
        <v>0</v>
      </c>
      <c r="K5096" s="297">
        <v>0.85</v>
      </c>
      <c r="L5096" s="297">
        <v>413.1</v>
      </c>
      <c r="O5096" s="40"/>
      <c r="P5096" s="40"/>
      <c r="Q5096" s="40"/>
      <c r="R5096" s="40"/>
      <c r="S5096" s="40"/>
      <c r="T5096" s="40"/>
      <c r="U5096" s="40"/>
      <c r="V5096" s="40"/>
      <c r="W5096" s="40"/>
      <c r="X5096" s="40"/>
      <c r="Y5096" s="40"/>
    </row>
    <row r="5097" spans="1:25" ht="15" customHeight="1" x14ac:dyDescent="0.2">
      <c r="A5097" s="40"/>
      <c r="B5097" s="275"/>
      <c r="C5097" s="275"/>
      <c r="D5097" s="275"/>
      <c r="E5097" s="275"/>
      <c r="F5097" s="275"/>
      <c r="G5097" s="275" t="s">
        <v>331</v>
      </c>
      <c r="H5097" s="302">
        <v>111.45</v>
      </c>
      <c r="I5097" s="275" t="s">
        <v>332</v>
      </c>
      <c r="J5097" s="302">
        <v>0</v>
      </c>
      <c r="K5097" s="275" t="s">
        <v>333</v>
      </c>
      <c r="L5097" s="302">
        <v>111.45</v>
      </c>
      <c r="O5097" s="40"/>
      <c r="P5097" s="40"/>
      <c r="Q5097" s="40"/>
      <c r="R5097" s="40"/>
      <c r="S5097" s="40"/>
      <c r="T5097" s="40"/>
      <c r="U5097" s="40"/>
      <c r="V5097" s="40"/>
      <c r="W5097" s="40"/>
      <c r="X5097" s="40"/>
      <c r="Y5097" s="40"/>
    </row>
    <row r="5098" spans="1:25" ht="15" customHeight="1" thickBot="1" x14ac:dyDescent="0.25">
      <c r="A5098" s="40"/>
      <c r="B5098" s="275"/>
      <c r="C5098" s="275"/>
      <c r="D5098" s="275"/>
      <c r="E5098" s="275"/>
      <c r="F5098" s="275"/>
      <c r="G5098" s="275" t="s">
        <v>334</v>
      </c>
      <c r="H5098" s="302">
        <v>166.58</v>
      </c>
      <c r="I5098" s="409"/>
      <c r="J5098" s="409" t="s">
        <v>335</v>
      </c>
      <c r="K5098" s="275"/>
      <c r="L5098" s="302">
        <v>967.08</v>
      </c>
      <c r="O5098" s="40"/>
      <c r="P5098" s="40"/>
      <c r="Q5098" s="40"/>
      <c r="R5098" s="40"/>
      <c r="S5098" s="40"/>
      <c r="T5098" s="40"/>
      <c r="U5098" s="40"/>
      <c r="V5098" s="40"/>
      <c r="W5098" s="40"/>
      <c r="X5098" s="40"/>
      <c r="Y5098" s="40"/>
    </row>
    <row r="5099" spans="1:25" ht="15" customHeight="1" thickTop="1" x14ac:dyDescent="0.2">
      <c r="A5099" s="40"/>
      <c r="B5099" s="289"/>
      <c r="C5099" s="289"/>
      <c r="D5099" s="289"/>
      <c r="E5099" s="289"/>
      <c r="F5099" s="289"/>
      <c r="G5099" s="289"/>
      <c r="H5099" s="289"/>
      <c r="I5099" s="289"/>
      <c r="J5099" s="289"/>
      <c r="K5099" s="289"/>
      <c r="L5099" s="281"/>
      <c r="O5099" s="40"/>
      <c r="P5099" s="40"/>
      <c r="Q5099" s="40"/>
      <c r="R5099" s="40"/>
      <c r="S5099" s="40"/>
      <c r="T5099" s="40"/>
      <c r="U5099" s="40"/>
      <c r="V5099" s="40"/>
      <c r="W5099" s="40"/>
      <c r="X5099" s="40"/>
      <c r="Y5099" s="40"/>
    </row>
    <row r="5100" spans="1:25" ht="15" customHeight="1" x14ac:dyDescent="0.2">
      <c r="A5100" s="40"/>
      <c r="B5100" s="276"/>
      <c r="C5100" s="277" t="s">
        <v>28</v>
      </c>
      <c r="D5100" s="276" t="s">
        <v>29</v>
      </c>
      <c r="E5100" s="276" t="s">
        <v>30</v>
      </c>
      <c r="F5100" s="405" t="s">
        <v>318</v>
      </c>
      <c r="G5100" s="405"/>
      <c r="H5100" s="284" t="s">
        <v>31</v>
      </c>
      <c r="I5100" s="277" t="s">
        <v>32</v>
      </c>
      <c r="J5100" s="277" t="s">
        <v>2407</v>
      </c>
      <c r="K5100" s="277" t="s">
        <v>33</v>
      </c>
      <c r="L5100" s="277" t="s">
        <v>35</v>
      </c>
      <c r="O5100" s="40"/>
      <c r="P5100" s="40"/>
      <c r="Q5100" s="40"/>
      <c r="R5100" s="40"/>
      <c r="S5100" s="40"/>
      <c r="T5100" s="40"/>
      <c r="U5100" s="40"/>
      <c r="V5100" s="40"/>
      <c r="W5100" s="40"/>
      <c r="X5100" s="40"/>
      <c r="Y5100" s="40"/>
    </row>
    <row r="5101" spans="1:25" ht="15" customHeight="1" x14ac:dyDescent="0.2">
      <c r="A5101" s="40"/>
      <c r="B5101" s="273" t="s">
        <v>319</v>
      </c>
      <c r="C5101" s="286" t="s">
        <v>743</v>
      </c>
      <c r="D5101" s="273" t="s">
        <v>40</v>
      </c>
      <c r="E5101" s="273" t="s">
        <v>744</v>
      </c>
      <c r="F5101" s="403" t="s">
        <v>324</v>
      </c>
      <c r="G5101" s="403"/>
      <c r="H5101" s="285" t="s">
        <v>59</v>
      </c>
      <c r="I5101" s="288">
        <v>1</v>
      </c>
      <c r="J5101" s="287"/>
      <c r="K5101" s="287">
        <v>712.09</v>
      </c>
      <c r="L5101" s="287">
        <v>712.09</v>
      </c>
      <c r="O5101" s="40"/>
      <c r="P5101" s="40"/>
      <c r="Q5101" s="40"/>
      <c r="R5101" s="40"/>
      <c r="S5101" s="40"/>
      <c r="T5101" s="40"/>
      <c r="U5101" s="40"/>
      <c r="V5101" s="40"/>
      <c r="W5101" s="40"/>
      <c r="X5101" s="40"/>
      <c r="Y5101" s="40"/>
    </row>
    <row r="5102" spans="1:25" ht="15" customHeight="1" x14ac:dyDescent="0.2">
      <c r="A5102" s="40"/>
      <c r="B5102" s="278" t="s">
        <v>321</v>
      </c>
      <c r="C5102" s="291" t="s">
        <v>322</v>
      </c>
      <c r="D5102" s="278" t="s">
        <v>40</v>
      </c>
      <c r="E5102" s="278" t="s">
        <v>323</v>
      </c>
      <c r="F5102" s="407" t="s">
        <v>324</v>
      </c>
      <c r="G5102" s="407"/>
      <c r="H5102" s="290" t="s">
        <v>325</v>
      </c>
      <c r="I5102" s="294">
        <v>8.57</v>
      </c>
      <c r="J5102" s="294">
        <v>0</v>
      </c>
      <c r="K5102" s="292">
        <v>23.08</v>
      </c>
      <c r="L5102" s="292">
        <v>197.79</v>
      </c>
      <c r="O5102" s="40"/>
      <c r="P5102" s="40"/>
      <c r="Q5102" s="40"/>
      <c r="R5102" s="40"/>
      <c r="S5102" s="40"/>
      <c r="T5102" s="40"/>
      <c r="U5102" s="40"/>
      <c r="V5102" s="40"/>
      <c r="W5102" s="40"/>
      <c r="X5102" s="40"/>
      <c r="Y5102" s="40"/>
    </row>
    <row r="5103" spans="1:25" ht="15" customHeight="1" x14ac:dyDescent="0.2">
      <c r="A5103" s="40"/>
      <c r="B5103" s="274" t="s">
        <v>347</v>
      </c>
      <c r="C5103" s="296" t="s">
        <v>572</v>
      </c>
      <c r="D5103" s="274" t="s">
        <v>40</v>
      </c>
      <c r="E5103" s="274" t="s">
        <v>573</v>
      </c>
      <c r="F5103" s="404" t="s">
        <v>348</v>
      </c>
      <c r="G5103" s="404"/>
      <c r="H5103" s="295" t="s">
        <v>65</v>
      </c>
      <c r="I5103" s="298">
        <v>482.96</v>
      </c>
      <c r="J5103" s="298">
        <v>0</v>
      </c>
      <c r="K5103" s="297">
        <v>0.85</v>
      </c>
      <c r="L5103" s="297">
        <v>410.51</v>
      </c>
      <c r="O5103" s="40"/>
      <c r="P5103" s="40"/>
      <c r="Q5103" s="40"/>
      <c r="R5103" s="40"/>
      <c r="S5103" s="40"/>
      <c r="T5103" s="40"/>
      <c r="U5103" s="40"/>
      <c r="V5103" s="40"/>
      <c r="W5103" s="40"/>
      <c r="X5103" s="40"/>
      <c r="Y5103" s="40"/>
    </row>
    <row r="5104" spans="1:25" ht="15" customHeight="1" x14ac:dyDescent="0.2">
      <c r="A5104" s="40"/>
      <c r="B5104" s="274" t="s">
        <v>347</v>
      </c>
      <c r="C5104" s="296" t="s">
        <v>815</v>
      </c>
      <c r="D5104" s="274" t="s">
        <v>40</v>
      </c>
      <c r="E5104" s="274" t="s">
        <v>816</v>
      </c>
      <c r="F5104" s="404" t="s">
        <v>348</v>
      </c>
      <c r="G5104" s="404"/>
      <c r="H5104" s="295" t="s">
        <v>59</v>
      </c>
      <c r="I5104" s="298">
        <v>1.07</v>
      </c>
      <c r="J5104" s="298">
        <v>0</v>
      </c>
      <c r="K5104" s="297">
        <v>97</v>
      </c>
      <c r="L5104" s="297">
        <v>103.79</v>
      </c>
      <c r="O5104" s="40"/>
      <c r="P5104" s="40"/>
      <c r="Q5104" s="40"/>
      <c r="R5104" s="40"/>
      <c r="S5104" s="40"/>
      <c r="T5104" s="40"/>
      <c r="U5104" s="40"/>
      <c r="V5104" s="40"/>
      <c r="W5104" s="40"/>
      <c r="X5104" s="40"/>
      <c r="Y5104" s="40"/>
    </row>
    <row r="5105" spans="1:25" ht="15" customHeight="1" x14ac:dyDescent="0.2">
      <c r="A5105" s="40"/>
      <c r="B5105" s="275"/>
      <c r="C5105" s="275"/>
      <c r="D5105" s="275"/>
      <c r="E5105" s="275"/>
      <c r="F5105" s="275"/>
      <c r="G5105" s="275" t="s">
        <v>331</v>
      </c>
      <c r="H5105" s="302">
        <v>148.68</v>
      </c>
      <c r="I5105" s="275" t="s">
        <v>332</v>
      </c>
      <c r="J5105" s="302">
        <v>0</v>
      </c>
      <c r="K5105" s="275" t="s">
        <v>333</v>
      </c>
      <c r="L5105" s="302">
        <v>148.68</v>
      </c>
      <c r="O5105" s="40"/>
      <c r="P5105" s="40"/>
      <c r="Q5105" s="40"/>
      <c r="R5105" s="40"/>
      <c r="S5105" s="40"/>
      <c r="T5105" s="40"/>
      <c r="U5105" s="40"/>
      <c r="V5105" s="40"/>
      <c r="W5105" s="40"/>
      <c r="X5105" s="40"/>
      <c r="Y5105" s="40"/>
    </row>
    <row r="5106" spans="1:25" ht="15" customHeight="1" thickBot="1" x14ac:dyDescent="0.25">
      <c r="A5106" s="40"/>
      <c r="B5106" s="275"/>
      <c r="C5106" s="275"/>
      <c r="D5106" s="275"/>
      <c r="E5106" s="275"/>
      <c r="F5106" s="275"/>
      <c r="G5106" s="275" t="s">
        <v>334</v>
      </c>
      <c r="H5106" s="302">
        <v>148.18</v>
      </c>
      <c r="I5106" s="409"/>
      <c r="J5106" s="409" t="s">
        <v>335</v>
      </c>
      <c r="K5106" s="275"/>
      <c r="L5106" s="302">
        <v>860.27</v>
      </c>
      <c r="O5106" s="40"/>
      <c r="P5106" s="40"/>
      <c r="Q5106" s="40"/>
      <c r="R5106" s="40"/>
      <c r="S5106" s="40"/>
      <c r="T5106" s="40"/>
      <c r="U5106" s="40"/>
      <c r="V5106" s="40"/>
      <c r="W5106" s="40"/>
      <c r="X5106" s="40"/>
      <c r="Y5106" s="40"/>
    </row>
    <row r="5107" spans="1:25" ht="15" customHeight="1" thickTop="1" x14ac:dyDescent="0.2">
      <c r="A5107" s="40"/>
      <c r="B5107" s="289"/>
      <c r="C5107" s="289"/>
      <c r="D5107" s="289"/>
      <c r="E5107" s="289"/>
      <c r="F5107" s="289"/>
      <c r="G5107" s="289"/>
      <c r="H5107" s="289"/>
      <c r="I5107" s="289"/>
      <c r="J5107" s="289"/>
      <c r="K5107" s="289"/>
      <c r="L5107" s="281"/>
      <c r="O5107" s="40"/>
      <c r="P5107" s="40"/>
      <c r="Q5107" s="40"/>
      <c r="R5107" s="40"/>
      <c r="S5107" s="40"/>
      <c r="T5107" s="40"/>
      <c r="U5107" s="40"/>
      <c r="V5107" s="40"/>
      <c r="W5107" s="40"/>
      <c r="X5107" s="40"/>
      <c r="Y5107" s="40"/>
    </row>
    <row r="5108" spans="1:25" ht="15" customHeight="1" x14ac:dyDescent="0.2">
      <c r="A5108" s="40"/>
      <c r="B5108" s="276"/>
      <c r="C5108" s="277" t="s">
        <v>28</v>
      </c>
      <c r="D5108" s="276" t="s">
        <v>29</v>
      </c>
      <c r="E5108" s="276" t="s">
        <v>30</v>
      </c>
      <c r="F5108" s="405" t="s">
        <v>318</v>
      </c>
      <c r="G5108" s="405"/>
      <c r="H5108" s="284" t="s">
        <v>31</v>
      </c>
      <c r="I5108" s="277" t="s">
        <v>32</v>
      </c>
      <c r="J5108" s="277" t="s">
        <v>2407</v>
      </c>
      <c r="K5108" s="277" t="s">
        <v>33</v>
      </c>
      <c r="L5108" s="277" t="s">
        <v>35</v>
      </c>
      <c r="O5108" s="40"/>
      <c r="P5108" s="40"/>
      <c r="Q5108" s="40"/>
      <c r="R5108" s="40"/>
      <c r="S5108" s="40"/>
      <c r="T5108" s="40"/>
      <c r="U5108" s="40"/>
      <c r="V5108" s="40"/>
      <c r="W5108" s="40"/>
      <c r="X5108" s="40"/>
      <c r="Y5108" s="40"/>
    </row>
    <row r="5109" spans="1:25" ht="15" customHeight="1" x14ac:dyDescent="0.2">
      <c r="A5109" s="40"/>
      <c r="B5109" s="273" t="s">
        <v>319</v>
      </c>
      <c r="C5109" s="286" t="s">
        <v>730</v>
      </c>
      <c r="D5109" s="273" t="s">
        <v>40</v>
      </c>
      <c r="E5109" s="273" t="s">
        <v>731</v>
      </c>
      <c r="F5109" s="403" t="s">
        <v>324</v>
      </c>
      <c r="G5109" s="403"/>
      <c r="H5109" s="285" t="s">
        <v>59</v>
      </c>
      <c r="I5109" s="288">
        <v>1</v>
      </c>
      <c r="J5109" s="287"/>
      <c r="K5109" s="287">
        <v>634.95000000000005</v>
      </c>
      <c r="L5109" s="287">
        <v>634.95000000000005</v>
      </c>
      <c r="O5109" s="40"/>
      <c r="P5109" s="40"/>
      <c r="Q5109" s="40"/>
      <c r="R5109" s="40"/>
      <c r="S5109" s="40"/>
      <c r="T5109" s="40"/>
      <c r="U5109" s="40"/>
      <c r="V5109" s="40"/>
      <c r="W5109" s="40"/>
      <c r="X5109" s="40"/>
      <c r="Y5109" s="40"/>
    </row>
    <row r="5110" spans="1:25" ht="15" customHeight="1" x14ac:dyDescent="0.2">
      <c r="A5110" s="40"/>
      <c r="B5110" s="278" t="s">
        <v>321</v>
      </c>
      <c r="C5110" s="291" t="s">
        <v>966</v>
      </c>
      <c r="D5110" s="278" t="s">
        <v>40</v>
      </c>
      <c r="E5110" s="278" t="s">
        <v>967</v>
      </c>
      <c r="F5110" s="407" t="s">
        <v>328</v>
      </c>
      <c r="G5110" s="407"/>
      <c r="H5110" s="290" t="s">
        <v>329</v>
      </c>
      <c r="I5110" s="294">
        <v>2.62</v>
      </c>
      <c r="J5110" s="294">
        <v>0</v>
      </c>
      <c r="K5110" s="292">
        <v>0.38</v>
      </c>
      <c r="L5110" s="292">
        <v>0.99</v>
      </c>
      <c r="O5110" s="40"/>
      <c r="P5110" s="40"/>
      <c r="Q5110" s="40"/>
      <c r="R5110" s="40"/>
      <c r="S5110" s="40"/>
      <c r="T5110" s="40"/>
      <c r="U5110" s="40"/>
      <c r="V5110" s="40"/>
      <c r="W5110" s="40"/>
      <c r="X5110" s="40"/>
      <c r="Y5110" s="40"/>
    </row>
    <row r="5111" spans="1:25" ht="15" customHeight="1" x14ac:dyDescent="0.2">
      <c r="A5111" s="40"/>
      <c r="B5111" s="278" t="s">
        <v>321</v>
      </c>
      <c r="C5111" s="291" t="s">
        <v>964</v>
      </c>
      <c r="D5111" s="278" t="s">
        <v>40</v>
      </c>
      <c r="E5111" s="278" t="s">
        <v>965</v>
      </c>
      <c r="F5111" s="407" t="s">
        <v>328</v>
      </c>
      <c r="G5111" s="407"/>
      <c r="H5111" s="290" t="s">
        <v>330</v>
      </c>
      <c r="I5111" s="294">
        <v>0.8</v>
      </c>
      <c r="J5111" s="294">
        <v>0</v>
      </c>
      <c r="K5111" s="292">
        <v>1.83</v>
      </c>
      <c r="L5111" s="292">
        <v>1.46</v>
      </c>
      <c r="O5111" s="40"/>
      <c r="P5111" s="40"/>
      <c r="Q5111" s="40"/>
      <c r="R5111" s="40"/>
      <c r="S5111" s="40"/>
      <c r="T5111" s="40"/>
      <c r="U5111" s="40"/>
      <c r="V5111" s="40"/>
      <c r="W5111" s="40"/>
      <c r="X5111" s="40"/>
      <c r="Y5111" s="40"/>
    </row>
    <row r="5112" spans="1:25" ht="15" customHeight="1" x14ac:dyDescent="0.2">
      <c r="A5112" s="40"/>
      <c r="B5112" s="278" t="s">
        <v>321</v>
      </c>
      <c r="C5112" s="291" t="s">
        <v>960</v>
      </c>
      <c r="D5112" s="278" t="s">
        <v>40</v>
      </c>
      <c r="E5112" s="278" t="s">
        <v>961</v>
      </c>
      <c r="F5112" s="407" t="s">
        <v>324</v>
      </c>
      <c r="G5112" s="407"/>
      <c r="H5112" s="290" t="s">
        <v>325</v>
      </c>
      <c r="I5112" s="294">
        <v>3.42</v>
      </c>
      <c r="J5112" s="294">
        <v>0</v>
      </c>
      <c r="K5112" s="292">
        <v>34.380000000000003</v>
      </c>
      <c r="L5112" s="292">
        <v>117.57</v>
      </c>
      <c r="O5112" s="40"/>
      <c r="P5112" s="40"/>
      <c r="Q5112" s="40"/>
      <c r="R5112" s="40"/>
      <c r="S5112" s="40"/>
      <c r="T5112" s="40"/>
      <c r="U5112" s="40"/>
      <c r="V5112" s="40"/>
      <c r="W5112" s="40"/>
      <c r="X5112" s="40"/>
      <c r="Y5112" s="40"/>
    </row>
    <row r="5113" spans="1:25" ht="15" customHeight="1" x14ac:dyDescent="0.2">
      <c r="A5113" s="40"/>
      <c r="B5113" s="274" t="s">
        <v>347</v>
      </c>
      <c r="C5113" s="296" t="s">
        <v>572</v>
      </c>
      <c r="D5113" s="274" t="s">
        <v>40</v>
      </c>
      <c r="E5113" s="274" t="s">
        <v>573</v>
      </c>
      <c r="F5113" s="404" t="s">
        <v>348</v>
      </c>
      <c r="G5113" s="404"/>
      <c r="H5113" s="295" t="s">
        <v>65</v>
      </c>
      <c r="I5113" s="298">
        <v>483.7</v>
      </c>
      <c r="J5113" s="298">
        <v>0</v>
      </c>
      <c r="K5113" s="297">
        <v>0.85</v>
      </c>
      <c r="L5113" s="297">
        <v>411.14</v>
      </c>
      <c r="O5113" s="40"/>
      <c r="P5113" s="40"/>
      <c r="Q5113" s="40"/>
      <c r="R5113" s="40"/>
      <c r="S5113" s="40"/>
      <c r="T5113" s="40"/>
      <c r="U5113" s="40"/>
      <c r="V5113" s="40"/>
      <c r="W5113" s="40"/>
      <c r="X5113" s="40"/>
      <c r="Y5113" s="40"/>
    </row>
    <row r="5114" spans="1:25" ht="15" customHeight="1" x14ac:dyDescent="0.2">
      <c r="A5114" s="40"/>
      <c r="B5114" s="274" t="s">
        <v>347</v>
      </c>
      <c r="C5114" s="296" t="s">
        <v>815</v>
      </c>
      <c r="D5114" s="274" t="s">
        <v>40</v>
      </c>
      <c r="E5114" s="274" t="s">
        <v>816</v>
      </c>
      <c r="F5114" s="404" t="s">
        <v>348</v>
      </c>
      <c r="G5114" s="404"/>
      <c r="H5114" s="295" t="s">
        <v>59</v>
      </c>
      <c r="I5114" s="298">
        <v>1.07</v>
      </c>
      <c r="J5114" s="298">
        <v>0</v>
      </c>
      <c r="K5114" s="297">
        <v>97</v>
      </c>
      <c r="L5114" s="297">
        <v>103.79</v>
      </c>
      <c r="O5114" s="40"/>
      <c r="P5114" s="40"/>
      <c r="Q5114" s="40"/>
      <c r="R5114" s="40"/>
      <c r="S5114" s="40"/>
      <c r="T5114" s="40"/>
      <c r="U5114" s="40"/>
      <c r="V5114" s="40"/>
      <c r="W5114" s="40"/>
      <c r="X5114" s="40"/>
      <c r="Y5114" s="40"/>
    </row>
    <row r="5115" spans="1:25" ht="15" customHeight="1" x14ac:dyDescent="0.2">
      <c r="A5115" s="40"/>
      <c r="B5115" s="275"/>
      <c r="C5115" s="275"/>
      <c r="D5115" s="275"/>
      <c r="E5115" s="275"/>
      <c r="F5115" s="275"/>
      <c r="G5115" s="275" t="s">
        <v>331</v>
      </c>
      <c r="H5115" s="302">
        <v>101.64</v>
      </c>
      <c r="I5115" s="275" t="s">
        <v>332</v>
      </c>
      <c r="J5115" s="302">
        <v>0</v>
      </c>
      <c r="K5115" s="275" t="s">
        <v>333</v>
      </c>
      <c r="L5115" s="302">
        <v>101.64</v>
      </c>
      <c r="O5115" s="40"/>
      <c r="P5115" s="40"/>
      <c r="Q5115" s="40"/>
      <c r="R5115" s="40"/>
      <c r="S5115" s="40"/>
      <c r="T5115" s="40"/>
      <c r="U5115" s="40"/>
      <c r="V5115" s="40"/>
      <c r="W5115" s="40"/>
      <c r="X5115" s="40"/>
      <c r="Y5115" s="40"/>
    </row>
    <row r="5116" spans="1:25" ht="15" customHeight="1" thickBot="1" x14ac:dyDescent="0.25">
      <c r="A5116" s="40"/>
      <c r="B5116" s="275"/>
      <c r="C5116" s="275"/>
      <c r="D5116" s="275"/>
      <c r="E5116" s="275"/>
      <c r="F5116" s="275"/>
      <c r="G5116" s="275" t="s">
        <v>334</v>
      </c>
      <c r="H5116" s="302">
        <v>132.13</v>
      </c>
      <c r="I5116" s="409"/>
      <c r="J5116" s="409" t="s">
        <v>335</v>
      </c>
      <c r="K5116" s="275"/>
      <c r="L5116" s="302">
        <v>767.08</v>
      </c>
      <c r="O5116" s="40"/>
      <c r="P5116" s="40"/>
      <c r="Q5116" s="40"/>
      <c r="R5116" s="40"/>
      <c r="S5116" s="40"/>
      <c r="T5116" s="40"/>
      <c r="U5116" s="40"/>
      <c r="V5116" s="40"/>
      <c r="W5116" s="40"/>
      <c r="X5116" s="40"/>
      <c r="Y5116" s="40"/>
    </row>
    <row r="5117" spans="1:25" ht="15" customHeight="1" thickTop="1" x14ac:dyDescent="0.2">
      <c r="A5117" s="40"/>
      <c r="B5117" s="289"/>
      <c r="C5117" s="289"/>
      <c r="D5117" s="289"/>
      <c r="E5117" s="289"/>
      <c r="F5117" s="289"/>
      <c r="G5117" s="289"/>
      <c r="H5117" s="289"/>
      <c r="I5117" s="289"/>
      <c r="J5117" s="289"/>
      <c r="K5117" s="289"/>
      <c r="L5117" s="281"/>
      <c r="O5117" s="40"/>
      <c r="P5117" s="40"/>
      <c r="Q5117" s="40"/>
      <c r="R5117" s="40"/>
      <c r="S5117" s="40"/>
      <c r="T5117" s="40"/>
      <c r="U5117" s="40"/>
      <c r="V5117" s="40"/>
      <c r="W5117" s="40"/>
      <c r="X5117" s="40"/>
      <c r="Y5117" s="40"/>
    </row>
    <row r="5118" spans="1:25" ht="15" customHeight="1" x14ac:dyDescent="0.2">
      <c r="A5118" s="40"/>
      <c r="B5118" s="276"/>
      <c r="C5118" s="277" t="s">
        <v>28</v>
      </c>
      <c r="D5118" s="276" t="s">
        <v>29</v>
      </c>
      <c r="E5118" s="276" t="s">
        <v>30</v>
      </c>
      <c r="F5118" s="405" t="s">
        <v>318</v>
      </c>
      <c r="G5118" s="405"/>
      <c r="H5118" s="284" t="s">
        <v>31</v>
      </c>
      <c r="I5118" s="277" t="s">
        <v>32</v>
      </c>
      <c r="J5118" s="277" t="s">
        <v>2407</v>
      </c>
      <c r="K5118" s="277" t="s">
        <v>33</v>
      </c>
      <c r="L5118" s="277" t="s">
        <v>35</v>
      </c>
      <c r="O5118" s="40"/>
      <c r="P5118" s="40"/>
      <c r="Q5118" s="40"/>
      <c r="R5118" s="40"/>
      <c r="S5118" s="40"/>
      <c r="T5118" s="40"/>
      <c r="U5118" s="40"/>
      <c r="V5118" s="40"/>
      <c r="W5118" s="40"/>
      <c r="X5118" s="40"/>
      <c r="Y5118" s="40"/>
    </row>
    <row r="5119" spans="1:25" ht="15" customHeight="1" x14ac:dyDescent="0.2">
      <c r="A5119" s="40"/>
      <c r="B5119" s="273" t="s">
        <v>319</v>
      </c>
      <c r="C5119" s="286" t="s">
        <v>3545</v>
      </c>
      <c r="D5119" s="273" t="s">
        <v>40</v>
      </c>
      <c r="E5119" s="273" t="s">
        <v>3530</v>
      </c>
      <c r="F5119" s="403" t="s">
        <v>324</v>
      </c>
      <c r="G5119" s="403"/>
      <c r="H5119" s="285" t="s">
        <v>59</v>
      </c>
      <c r="I5119" s="288">
        <v>1</v>
      </c>
      <c r="J5119" s="287"/>
      <c r="K5119" s="287">
        <v>550.14</v>
      </c>
      <c r="L5119" s="287">
        <v>550.14</v>
      </c>
      <c r="O5119" s="40"/>
      <c r="P5119" s="40"/>
      <c r="Q5119" s="40"/>
      <c r="R5119" s="40"/>
      <c r="S5119" s="40"/>
      <c r="T5119" s="40"/>
      <c r="U5119" s="40"/>
      <c r="V5119" s="40"/>
      <c r="W5119" s="40"/>
      <c r="X5119" s="40"/>
      <c r="Y5119" s="40"/>
    </row>
    <row r="5120" spans="1:25" ht="15" customHeight="1" x14ac:dyDescent="0.2">
      <c r="A5120" s="40"/>
      <c r="B5120" s="278" t="s">
        <v>321</v>
      </c>
      <c r="C5120" s="291" t="s">
        <v>968</v>
      </c>
      <c r="D5120" s="278" t="s">
        <v>40</v>
      </c>
      <c r="E5120" s="278" t="s">
        <v>969</v>
      </c>
      <c r="F5120" s="407" t="s">
        <v>328</v>
      </c>
      <c r="G5120" s="407"/>
      <c r="H5120" s="290" t="s">
        <v>330</v>
      </c>
      <c r="I5120" s="294">
        <v>0.74</v>
      </c>
      <c r="J5120" s="294">
        <v>0</v>
      </c>
      <c r="K5120" s="292">
        <v>5.24</v>
      </c>
      <c r="L5120" s="292">
        <v>3.87</v>
      </c>
      <c r="O5120" s="40"/>
      <c r="P5120" s="40"/>
      <c r="Q5120" s="40"/>
      <c r="R5120" s="40"/>
      <c r="S5120" s="40"/>
      <c r="T5120" s="40"/>
      <c r="U5120" s="40"/>
      <c r="V5120" s="40"/>
      <c r="W5120" s="40"/>
      <c r="X5120" s="40"/>
      <c r="Y5120" s="40"/>
    </row>
    <row r="5121" spans="1:25" ht="15" customHeight="1" x14ac:dyDescent="0.2">
      <c r="A5121" s="40"/>
      <c r="B5121" s="278" t="s">
        <v>321</v>
      </c>
      <c r="C5121" s="291" t="s">
        <v>970</v>
      </c>
      <c r="D5121" s="278" t="s">
        <v>40</v>
      </c>
      <c r="E5121" s="278" t="s">
        <v>971</v>
      </c>
      <c r="F5121" s="407" t="s">
        <v>328</v>
      </c>
      <c r="G5121" s="407"/>
      <c r="H5121" s="290" t="s">
        <v>329</v>
      </c>
      <c r="I5121" s="294">
        <v>2.4300000000000002</v>
      </c>
      <c r="J5121" s="294">
        <v>0</v>
      </c>
      <c r="K5121" s="292">
        <v>1.6</v>
      </c>
      <c r="L5121" s="292">
        <v>3.88</v>
      </c>
      <c r="O5121" s="40"/>
      <c r="P5121" s="40"/>
      <c r="Q5121" s="40"/>
      <c r="R5121" s="40"/>
      <c r="S5121" s="40"/>
      <c r="T5121" s="40"/>
      <c r="U5121" s="40"/>
      <c r="V5121" s="40"/>
      <c r="W5121" s="40"/>
      <c r="X5121" s="40"/>
      <c r="Y5121" s="40"/>
    </row>
    <row r="5122" spans="1:25" ht="15" customHeight="1" x14ac:dyDescent="0.2">
      <c r="A5122" s="40"/>
      <c r="B5122" s="278" t="s">
        <v>321</v>
      </c>
      <c r="C5122" s="291" t="s">
        <v>960</v>
      </c>
      <c r="D5122" s="278" t="s">
        <v>40</v>
      </c>
      <c r="E5122" s="278" t="s">
        <v>961</v>
      </c>
      <c r="F5122" s="407" t="s">
        <v>324</v>
      </c>
      <c r="G5122" s="407"/>
      <c r="H5122" s="290" t="s">
        <v>325</v>
      </c>
      <c r="I5122" s="294">
        <v>3.17</v>
      </c>
      <c r="J5122" s="294">
        <v>0</v>
      </c>
      <c r="K5122" s="292">
        <v>34.380000000000003</v>
      </c>
      <c r="L5122" s="292">
        <v>108.98</v>
      </c>
      <c r="O5122" s="40"/>
      <c r="P5122" s="40"/>
      <c r="Q5122" s="40"/>
      <c r="R5122" s="40"/>
      <c r="S5122" s="40"/>
      <c r="T5122" s="40"/>
      <c r="U5122" s="40"/>
      <c r="V5122" s="40"/>
      <c r="W5122" s="40"/>
      <c r="X5122" s="40"/>
      <c r="Y5122" s="40"/>
    </row>
    <row r="5123" spans="1:25" ht="15" customHeight="1" x14ac:dyDescent="0.2">
      <c r="A5123" s="40"/>
      <c r="B5123" s="278" t="s">
        <v>321</v>
      </c>
      <c r="C5123" s="291" t="s">
        <v>322</v>
      </c>
      <c r="D5123" s="278" t="s">
        <v>40</v>
      </c>
      <c r="E5123" s="278" t="s">
        <v>323</v>
      </c>
      <c r="F5123" s="407" t="s">
        <v>324</v>
      </c>
      <c r="G5123" s="407"/>
      <c r="H5123" s="290" t="s">
        <v>325</v>
      </c>
      <c r="I5123" s="294">
        <v>0.76</v>
      </c>
      <c r="J5123" s="294">
        <v>0</v>
      </c>
      <c r="K5123" s="292">
        <v>23.08</v>
      </c>
      <c r="L5123" s="292">
        <v>17.54</v>
      </c>
      <c r="O5123" s="40"/>
      <c r="P5123" s="40"/>
      <c r="Q5123" s="40"/>
      <c r="R5123" s="40"/>
      <c r="S5123" s="40"/>
      <c r="T5123" s="40"/>
      <c r="U5123" s="40"/>
      <c r="V5123" s="40"/>
      <c r="W5123" s="40"/>
      <c r="X5123" s="40"/>
      <c r="Y5123" s="40"/>
    </row>
    <row r="5124" spans="1:25" ht="15" customHeight="1" x14ac:dyDescent="0.2">
      <c r="A5124" s="40"/>
      <c r="B5124" s="274" t="s">
        <v>347</v>
      </c>
      <c r="C5124" s="296" t="s">
        <v>962</v>
      </c>
      <c r="D5124" s="274" t="s">
        <v>40</v>
      </c>
      <c r="E5124" s="274" t="s">
        <v>963</v>
      </c>
      <c r="F5124" s="404" t="s">
        <v>348</v>
      </c>
      <c r="G5124" s="404"/>
      <c r="H5124" s="295" t="s">
        <v>65</v>
      </c>
      <c r="I5124" s="298">
        <v>181.19</v>
      </c>
      <c r="J5124" s="298">
        <v>0</v>
      </c>
      <c r="K5124" s="297">
        <v>1.01</v>
      </c>
      <c r="L5124" s="297">
        <v>183</v>
      </c>
      <c r="O5124" s="40"/>
      <c r="P5124" s="40"/>
      <c r="Q5124" s="40"/>
      <c r="R5124" s="40"/>
      <c r="S5124" s="40"/>
      <c r="T5124" s="40"/>
      <c r="U5124" s="40"/>
      <c r="V5124" s="40"/>
      <c r="W5124" s="40"/>
      <c r="X5124" s="40"/>
      <c r="Y5124" s="40"/>
    </row>
    <row r="5125" spans="1:25" ht="15" customHeight="1" x14ac:dyDescent="0.2">
      <c r="A5125" s="40"/>
      <c r="B5125" s="274" t="s">
        <v>347</v>
      </c>
      <c r="C5125" s="296" t="s">
        <v>572</v>
      </c>
      <c r="D5125" s="274" t="s">
        <v>40</v>
      </c>
      <c r="E5125" s="274" t="s">
        <v>573</v>
      </c>
      <c r="F5125" s="404" t="s">
        <v>348</v>
      </c>
      <c r="G5125" s="404"/>
      <c r="H5125" s="295" t="s">
        <v>65</v>
      </c>
      <c r="I5125" s="298">
        <v>135.88999999999999</v>
      </c>
      <c r="J5125" s="298">
        <v>0</v>
      </c>
      <c r="K5125" s="297">
        <v>0.85</v>
      </c>
      <c r="L5125" s="297">
        <v>115.5</v>
      </c>
      <c r="O5125" s="40"/>
      <c r="P5125" s="40"/>
      <c r="Q5125" s="40"/>
      <c r="R5125" s="40"/>
      <c r="S5125" s="40"/>
      <c r="T5125" s="40"/>
      <c r="U5125" s="40"/>
      <c r="V5125" s="40"/>
      <c r="W5125" s="40"/>
      <c r="X5125" s="40"/>
      <c r="Y5125" s="40"/>
    </row>
    <row r="5126" spans="1:25" ht="15" customHeight="1" x14ac:dyDescent="0.2">
      <c r="A5126" s="40"/>
      <c r="B5126" s="274" t="s">
        <v>347</v>
      </c>
      <c r="C5126" s="296" t="s">
        <v>815</v>
      </c>
      <c r="D5126" s="274" t="s">
        <v>40</v>
      </c>
      <c r="E5126" s="274" t="s">
        <v>816</v>
      </c>
      <c r="F5126" s="404" t="s">
        <v>348</v>
      </c>
      <c r="G5126" s="404"/>
      <c r="H5126" s="295" t="s">
        <v>59</v>
      </c>
      <c r="I5126" s="298">
        <v>1.21</v>
      </c>
      <c r="J5126" s="298">
        <v>0</v>
      </c>
      <c r="K5126" s="297">
        <v>97</v>
      </c>
      <c r="L5126" s="297">
        <v>117.37</v>
      </c>
      <c r="O5126" s="40"/>
      <c r="P5126" s="40"/>
      <c r="Q5126" s="40"/>
      <c r="R5126" s="40"/>
      <c r="S5126" s="40"/>
      <c r="T5126" s="40"/>
      <c r="U5126" s="40"/>
      <c r="V5126" s="40"/>
      <c r="W5126" s="40"/>
      <c r="X5126" s="40"/>
      <c r="Y5126" s="40"/>
    </row>
    <row r="5127" spans="1:25" ht="15" customHeight="1" x14ac:dyDescent="0.2">
      <c r="A5127" s="40"/>
      <c r="B5127" s="275"/>
      <c r="C5127" s="275"/>
      <c r="D5127" s="275"/>
      <c r="E5127" s="275"/>
      <c r="F5127" s="275"/>
      <c r="G5127" s="275" t="s">
        <v>331</v>
      </c>
      <c r="H5127" s="302">
        <v>107.39</v>
      </c>
      <c r="I5127" s="275" t="s">
        <v>332</v>
      </c>
      <c r="J5127" s="302">
        <v>0</v>
      </c>
      <c r="K5127" s="275" t="s">
        <v>333</v>
      </c>
      <c r="L5127" s="302">
        <v>107.39</v>
      </c>
      <c r="O5127" s="40"/>
      <c r="P5127" s="40"/>
      <c r="Q5127" s="40"/>
      <c r="R5127" s="40"/>
      <c r="S5127" s="40"/>
      <c r="T5127" s="40"/>
      <c r="U5127" s="40"/>
      <c r="V5127" s="40"/>
      <c r="W5127" s="40"/>
      <c r="X5127" s="40"/>
      <c r="Y5127" s="40"/>
    </row>
    <row r="5128" spans="1:25" ht="15" customHeight="1" thickBot="1" x14ac:dyDescent="0.25">
      <c r="A5128" s="40"/>
      <c r="B5128" s="275"/>
      <c r="C5128" s="275"/>
      <c r="D5128" s="275"/>
      <c r="E5128" s="275"/>
      <c r="F5128" s="275"/>
      <c r="G5128" s="275" t="s">
        <v>334</v>
      </c>
      <c r="H5128" s="302">
        <v>114.48</v>
      </c>
      <c r="I5128" s="409"/>
      <c r="J5128" s="409" t="s">
        <v>335</v>
      </c>
      <c r="K5128" s="275"/>
      <c r="L5128" s="302">
        <v>664.62</v>
      </c>
      <c r="O5128" s="40"/>
      <c r="P5128" s="40"/>
      <c r="Q5128" s="40"/>
      <c r="R5128" s="40"/>
      <c r="S5128" s="40"/>
      <c r="T5128" s="40"/>
      <c r="U5128" s="40"/>
      <c r="V5128" s="40"/>
      <c r="W5128" s="40"/>
      <c r="X5128" s="40"/>
      <c r="Y5128" s="40"/>
    </row>
    <row r="5129" spans="1:25" ht="15" customHeight="1" thickTop="1" x14ac:dyDescent="0.2">
      <c r="A5129" s="40"/>
      <c r="B5129" s="289"/>
      <c r="C5129" s="289"/>
      <c r="D5129" s="289"/>
      <c r="E5129" s="289"/>
      <c r="F5129" s="289"/>
      <c r="G5129" s="289"/>
      <c r="H5129" s="289"/>
      <c r="I5129" s="289"/>
      <c r="J5129" s="289"/>
      <c r="K5129" s="289"/>
      <c r="L5129" s="281"/>
      <c r="O5129" s="40"/>
      <c r="P5129" s="40"/>
      <c r="Q5129" s="40"/>
      <c r="R5129" s="40"/>
      <c r="S5129" s="40"/>
      <c r="T5129" s="40"/>
      <c r="U5129" s="40"/>
      <c r="V5129" s="40"/>
      <c r="W5129" s="40"/>
      <c r="X5129" s="40"/>
      <c r="Y5129" s="40"/>
    </row>
    <row r="5130" spans="1:25" ht="15" customHeight="1" x14ac:dyDescent="0.2">
      <c r="A5130" s="40"/>
      <c r="B5130" s="276"/>
      <c r="C5130" s="277" t="s">
        <v>28</v>
      </c>
      <c r="D5130" s="276" t="s">
        <v>29</v>
      </c>
      <c r="E5130" s="276" t="s">
        <v>30</v>
      </c>
      <c r="F5130" s="405" t="s">
        <v>318</v>
      </c>
      <c r="G5130" s="405"/>
      <c r="H5130" s="284" t="s">
        <v>31</v>
      </c>
      <c r="I5130" s="277" t="s">
        <v>32</v>
      </c>
      <c r="J5130" s="277" t="s">
        <v>2407</v>
      </c>
      <c r="K5130" s="277" t="s">
        <v>33</v>
      </c>
      <c r="L5130" s="277" t="s">
        <v>35</v>
      </c>
      <c r="O5130" s="40"/>
      <c r="P5130" s="40"/>
      <c r="Q5130" s="40"/>
      <c r="R5130" s="40"/>
      <c r="S5130" s="40"/>
      <c r="T5130" s="40"/>
      <c r="U5130" s="40"/>
      <c r="V5130" s="40"/>
      <c r="W5130" s="40"/>
      <c r="X5130" s="40"/>
      <c r="Y5130" s="40"/>
    </row>
    <row r="5131" spans="1:25" ht="15" customHeight="1" x14ac:dyDescent="0.2">
      <c r="A5131" s="40"/>
      <c r="B5131" s="273" t="s">
        <v>319</v>
      </c>
      <c r="C5131" s="286" t="s">
        <v>693</v>
      </c>
      <c r="D5131" s="273" t="s">
        <v>40</v>
      </c>
      <c r="E5131" s="273" t="s">
        <v>694</v>
      </c>
      <c r="F5131" s="403" t="s">
        <v>324</v>
      </c>
      <c r="G5131" s="403"/>
      <c r="H5131" s="285" t="s">
        <v>59</v>
      </c>
      <c r="I5131" s="288">
        <v>1</v>
      </c>
      <c r="J5131" s="287"/>
      <c r="K5131" s="287">
        <v>555.04999999999995</v>
      </c>
      <c r="L5131" s="287">
        <v>555.04999999999995</v>
      </c>
      <c r="O5131" s="40"/>
      <c r="P5131" s="40"/>
      <c r="Q5131" s="40"/>
      <c r="R5131" s="40"/>
      <c r="S5131" s="40"/>
      <c r="T5131" s="40"/>
      <c r="U5131" s="40"/>
      <c r="V5131" s="40"/>
      <c r="W5131" s="40"/>
      <c r="X5131" s="40"/>
      <c r="Y5131" s="40"/>
    </row>
    <row r="5132" spans="1:25" ht="15" customHeight="1" x14ac:dyDescent="0.2">
      <c r="A5132" s="40"/>
      <c r="B5132" s="278" t="s">
        <v>321</v>
      </c>
      <c r="C5132" s="291" t="s">
        <v>960</v>
      </c>
      <c r="D5132" s="278" t="s">
        <v>40</v>
      </c>
      <c r="E5132" s="278" t="s">
        <v>961</v>
      </c>
      <c r="F5132" s="407" t="s">
        <v>324</v>
      </c>
      <c r="G5132" s="407"/>
      <c r="H5132" s="290" t="s">
        <v>325</v>
      </c>
      <c r="I5132" s="294">
        <v>4.6399999999999997</v>
      </c>
      <c r="J5132" s="294">
        <v>0</v>
      </c>
      <c r="K5132" s="292">
        <v>34.380000000000003</v>
      </c>
      <c r="L5132" s="292">
        <v>159.52000000000001</v>
      </c>
      <c r="O5132" s="40"/>
      <c r="P5132" s="40"/>
      <c r="Q5132" s="40"/>
      <c r="R5132" s="40"/>
      <c r="S5132" s="40"/>
      <c r="T5132" s="40"/>
      <c r="U5132" s="40"/>
      <c r="V5132" s="40"/>
      <c r="W5132" s="40"/>
      <c r="X5132" s="40"/>
      <c r="Y5132" s="40"/>
    </row>
    <row r="5133" spans="1:25" ht="15" customHeight="1" x14ac:dyDescent="0.2">
      <c r="A5133" s="40"/>
      <c r="B5133" s="278" t="s">
        <v>321</v>
      </c>
      <c r="C5133" s="291" t="s">
        <v>964</v>
      </c>
      <c r="D5133" s="278" t="s">
        <v>40</v>
      </c>
      <c r="E5133" s="278" t="s">
        <v>965</v>
      </c>
      <c r="F5133" s="407" t="s">
        <v>328</v>
      </c>
      <c r="G5133" s="407"/>
      <c r="H5133" s="290" t="s">
        <v>330</v>
      </c>
      <c r="I5133" s="294">
        <v>1.08</v>
      </c>
      <c r="J5133" s="294">
        <v>0</v>
      </c>
      <c r="K5133" s="292">
        <v>1.83</v>
      </c>
      <c r="L5133" s="292">
        <v>1.97</v>
      </c>
      <c r="O5133" s="40"/>
      <c r="P5133" s="40"/>
      <c r="Q5133" s="40"/>
      <c r="R5133" s="40"/>
      <c r="S5133" s="40"/>
      <c r="T5133" s="40"/>
      <c r="U5133" s="40"/>
      <c r="V5133" s="40"/>
      <c r="W5133" s="40"/>
      <c r="X5133" s="40"/>
      <c r="Y5133" s="40"/>
    </row>
    <row r="5134" spans="1:25" ht="15" customHeight="1" x14ac:dyDescent="0.2">
      <c r="A5134" s="40"/>
      <c r="B5134" s="278" t="s">
        <v>321</v>
      </c>
      <c r="C5134" s="291" t="s">
        <v>966</v>
      </c>
      <c r="D5134" s="278" t="s">
        <v>40</v>
      </c>
      <c r="E5134" s="278" t="s">
        <v>967</v>
      </c>
      <c r="F5134" s="407" t="s">
        <v>328</v>
      </c>
      <c r="G5134" s="407"/>
      <c r="H5134" s="290" t="s">
        <v>329</v>
      </c>
      <c r="I5134" s="294">
        <v>3.56</v>
      </c>
      <c r="J5134" s="294">
        <v>0</v>
      </c>
      <c r="K5134" s="292">
        <v>0.38</v>
      </c>
      <c r="L5134" s="292">
        <v>1.35</v>
      </c>
      <c r="O5134" s="40"/>
      <c r="P5134" s="40"/>
      <c r="Q5134" s="40"/>
      <c r="R5134" s="40"/>
      <c r="S5134" s="40"/>
      <c r="T5134" s="40"/>
      <c r="U5134" s="40"/>
      <c r="V5134" s="40"/>
      <c r="W5134" s="40"/>
      <c r="X5134" s="40"/>
      <c r="Y5134" s="40"/>
    </row>
    <row r="5135" spans="1:25" ht="15" customHeight="1" x14ac:dyDescent="0.2">
      <c r="A5135" s="40"/>
      <c r="B5135" s="274" t="s">
        <v>347</v>
      </c>
      <c r="C5135" s="296" t="s">
        <v>972</v>
      </c>
      <c r="D5135" s="274" t="s">
        <v>40</v>
      </c>
      <c r="E5135" s="274" t="s">
        <v>973</v>
      </c>
      <c r="F5135" s="404" t="s">
        <v>348</v>
      </c>
      <c r="G5135" s="404"/>
      <c r="H5135" s="295" t="s">
        <v>59</v>
      </c>
      <c r="I5135" s="298">
        <v>1.02</v>
      </c>
      <c r="J5135" s="298">
        <v>0</v>
      </c>
      <c r="K5135" s="297">
        <v>98.26</v>
      </c>
      <c r="L5135" s="297">
        <v>100.22</v>
      </c>
      <c r="O5135" s="40"/>
      <c r="P5135" s="40"/>
      <c r="Q5135" s="40"/>
      <c r="R5135" s="40"/>
      <c r="S5135" s="40"/>
      <c r="T5135" s="40"/>
      <c r="U5135" s="40"/>
      <c r="V5135" s="40"/>
      <c r="W5135" s="40"/>
      <c r="X5135" s="40"/>
      <c r="Y5135" s="40"/>
    </row>
    <row r="5136" spans="1:25" ht="15" customHeight="1" x14ac:dyDescent="0.2">
      <c r="A5136" s="40"/>
      <c r="B5136" s="274" t="s">
        <v>347</v>
      </c>
      <c r="C5136" s="296" t="s">
        <v>572</v>
      </c>
      <c r="D5136" s="274" t="s">
        <v>40</v>
      </c>
      <c r="E5136" s="274" t="s">
        <v>573</v>
      </c>
      <c r="F5136" s="404" t="s">
        <v>348</v>
      </c>
      <c r="G5136" s="404"/>
      <c r="H5136" s="295" t="s">
        <v>65</v>
      </c>
      <c r="I5136" s="298">
        <v>343.52</v>
      </c>
      <c r="J5136" s="298">
        <v>0</v>
      </c>
      <c r="K5136" s="297">
        <v>0.85</v>
      </c>
      <c r="L5136" s="297">
        <v>291.99</v>
      </c>
      <c r="O5136" s="40"/>
      <c r="P5136" s="40"/>
      <c r="Q5136" s="40"/>
      <c r="R5136" s="40"/>
      <c r="S5136" s="40"/>
      <c r="T5136" s="40"/>
      <c r="U5136" s="40"/>
      <c r="V5136" s="40"/>
      <c r="W5136" s="40"/>
      <c r="X5136" s="40"/>
      <c r="Y5136" s="40"/>
    </row>
    <row r="5137" spans="1:25" ht="15" customHeight="1" x14ac:dyDescent="0.2">
      <c r="A5137" s="40"/>
      <c r="B5137" s="275"/>
      <c r="C5137" s="275"/>
      <c r="D5137" s="275"/>
      <c r="E5137" s="275"/>
      <c r="F5137" s="275"/>
      <c r="G5137" s="275" t="s">
        <v>331</v>
      </c>
      <c r="H5137" s="302">
        <v>137.9</v>
      </c>
      <c r="I5137" s="275" t="s">
        <v>332</v>
      </c>
      <c r="J5137" s="302">
        <v>0</v>
      </c>
      <c r="K5137" s="275" t="s">
        <v>333</v>
      </c>
      <c r="L5137" s="302">
        <v>137.9</v>
      </c>
      <c r="O5137" s="40"/>
      <c r="P5137" s="40"/>
      <c r="Q5137" s="40"/>
      <c r="R5137" s="40"/>
      <c r="S5137" s="40"/>
      <c r="T5137" s="40"/>
      <c r="U5137" s="40"/>
      <c r="V5137" s="40"/>
      <c r="W5137" s="40"/>
      <c r="X5137" s="40"/>
      <c r="Y5137" s="40"/>
    </row>
    <row r="5138" spans="1:25" ht="15" customHeight="1" thickBot="1" x14ac:dyDescent="0.25">
      <c r="A5138" s="40"/>
      <c r="B5138" s="275"/>
      <c r="C5138" s="275"/>
      <c r="D5138" s="275"/>
      <c r="E5138" s="275"/>
      <c r="F5138" s="275"/>
      <c r="G5138" s="275" t="s">
        <v>334</v>
      </c>
      <c r="H5138" s="302">
        <v>115.5</v>
      </c>
      <c r="I5138" s="409"/>
      <c r="J5138" s="409" t="s">
        <v>335</v>
      </c>
      <c r="K5138" s="275"/>
      <c r="L5138" s="302">
        <v>670.55</v>
      </c>
      <c r="O5138" s="40"/>
      <c r="P5138" s="40"/>
      <c r="Q5138" s="40"/>
      <c r="R5138" s="40"/>
      <c r="S5138" s="40"/>
      <c r="T5138" s="40"/>
      <c r="U5138" s="40"/>
      <c r="V5138" s="40"/>
      <c r="W5138" s="40"/>
      <c r="X5138" s="40"/>
      <c r="Y5138" s="40"/>
    </row>
    <row r="5139" spans="1:25" ht="15" customHeight="1" thickTop="1" x14ac:dyDescent="0.2">
      <c r="A5139" s="40"/>
      <c r="B5139" s="289"/>
      <c r="C5139" s="289"/>
      <c r="D5139" s="289"/>
      <c r="E5139" s="289"/>
      <c r="F5139" s="289"/>
      <c r="G5139" s="289"/>
      <c r="H5139" s="289"/>
      <c r="I5139" s="289"/>
      <c r="J5139" s="289"/>
      <c r="K5139" s="289"/>
      <c r="L5139" s="281"/>
      <c r="O5139" s="40"/>
      <c r="P5139" s="40"/>
      <c r="Q5139" s="40"/>
      <c r="R5139" s="40"/>
      <c r="S5139" s="40"/>
      <c r="T5139" s="40"/>
      <c r="U5139" s="40"/>
      <c r="V5139" s="40"/>
      <c r="W5139" s="40"/>
      <c r="X5139" s="40"/>
      <c r="Y5139" s="40"/>
    </row>
    <row r="5140" spans="1:25" ht="15" customHeight="1" x14ac:dyDescent="0.2">
      <c r="A5140" s="40"/>
      <c r="B5140" s="276"/>
      <c r="C5140" s="277" t="s">
        <v>28</v>
      </c>
      <c r="D5140" s="276" t="s">
        <v>29</v>
      </c>
      <c r="E5140" s="276" t="s">
        <v>30</v>
      </c>
      <c r="F5140" s="405" t="s">
        <v>318</v>
      </c>
      <c r="G5140" s="405"/>
      <c r="H5140" s="284" t="s">
        <v>31</v>
      </c>
      <c r="I5140" s="277" t="s">
        <v>32</v>
      </c>
      <c r="J5140" s="277" t="s">
        <v>2407</v>
      </c>
      <c r="K5140" s="277" t="s">
        <v>33</v>
      </c>
      <c r="L5140" s="277" t="s">
        <v>35</v>
      </c>
      <c r="O5140" s="40"/>
      <c r="P5140" s="40"/>
      <c r="Q5140" s="40"/>
      <c r="R5140" s="40"/>
      <c r="S5140" s="40"/>
      <c r="T5140" s="40"/>
      <c r="U5140" s="40"/>
      <c r="V5140" s="40"/>
      <c r="W5140" s="40"/>
      <c r="X5140" s="40"/>
      <c r="Y5140" s="40"/>
    </row>
    <row r="5141" spans="1:25" ht="15" customHeight="1" x14ac:dyDescent="0.2">
      <c r="A5141" s="40"/>
      <c r="B5141" s="273" t="s">
        <v>319</v>
      </c>
      <c r="C5141" s="286" t="s">
        <v>483</v>
      </c>
      <c r="D5141" s="273" t="s">
        <v>40</v>
      </c>
      <c r="E5141" s="273" t="s">
        <v>484</v>
      </c>
      <c r="F5141" s="403" t="s">
        <v>324</v>
      </c>
      <c r="G5141" s="403"/>
      <c r="H5141" s="285" t="s">
        <v>325</v>
      </c>
      <c r="I5141" s="288">
        <v>1</v>
      </c>
      <c r="J5141" s="287"/>
      <c r="K5141" s="287">
        <v>27.69</v>
      </c>
      <c r="L5141" s="287">
        <v>27.69</v>
      </c>
      <c r="O5141" s="40"/>
      <c r="P5141" s="40"/>
      <c r="Q5141" s="40"/>
      <c r="R5141" s="40"/>
      <c r="S5141" s="40"/>
      <c r="T5141" s="40"/>
      <c r="U5141" s="40"/>
      <c r="V5141" s="40"/>
      <c r="W5141" s="40"/>
      <c r="X5141" s="40"/>
      <c r="Y5141" s="40"/>
    </row>
    <row r="5142" spans="1:25" ht="15" customHeight="1" x14ac:dyDescent="0.2">
      <c r="A5142" s="40"/>
      <c r="B5142" s="278" t="s">
        <v>321</v>
      </c>
      <c r="C5142" s="291" t="s">
        <v>976</v>
      </c>
      <c r="D5142" s="278" t="s">
        <v>40</v>
      </c>
      <c r="E5142" s="278" t="s">
        <v>977</v>
      </c>
      <c r="F5142" s="407" t="s">
        <v>324</v>
      </c>
      <c r="G5142" s="407"/>
      <c r="H5142" s="290" t="s">
        <v>325</v>
      </c>
      <c r="I5142" s="294">
        <v>1</v>
      </c>
      <c r="J5142" s="294">
        <v>0</v>
      </c>
      <c r="K5142" s="292">
        <v>0.28000000000000003</v>
      </c>
      <c r="L5142" s="292">
        <v>0.28000000000000003</v>
      </c>
      <c r="O5142" s="40"/>
      <c r="P5142" s="40"/>
      <c r="Q5142" s="40"/>
      <c r="R5142" s="40"/>
      <c r="S5142" s="40"/>
      <c r="T5142" s="40"/>
      <c r="U5142" s="40"/>
      <c r="V5142" s="40"/>
      <c r="W5142" s="40"/>
      <c r="X5142" s="40"/>
      <c r="Y5142" s="40"/>
    </row>
    <row r="5143" spans="1:25" ht="15" customHeight="1" x14ac:dyDescent="0.2">
      <c r="A5143" s="40"/>
      <c r="B5143" s="274" t="s">
        <v>347</v>
      </c>
      <c r="C5143" s="296" t="s">
        <v>932</v>
      </c>
      <c r="D5143" s="274" t="s">
        <v>40</v>
      </c>
      <c r="E5143" s="274" t="s">
        <v>933</v>
      </c>
      <c r="F5143" s="404" t="s">
        <v>348</v>
      </c>
      <c r="G5143" s="404"/>
      <c r="H5143" s="295" t="s">
        <v>325</v>
      </c>
      <c r="I5143" s="298">
        <v>1</v>
      </c>
      <c r="J5143" s="298">
        <v>0</v>
      </c>
      <c r="K5143" s="297">
        <v>0.04</v>
      </c>
      <c r="L5143" s="297">
        <v>0.04</v>
      </c>
      <c r="O5143" s="40"/>
      <c r="P5143" s="40"/>
      <c r="Q5143" s="40"/>
      <c r="R5143" s="40"/>
      <c r="S5143" s="40"/>
      <c r="T5143" s="40"/>
      <c r="U5143" s="40"/>
      <c r="V5143" s="40"/>
      <c r="W5143" s="40"/>
      <c r="X5143" s="40"/>
      <c r="Y5143" s="40"/>
    </row>
    <row r="5144" spans="1:25" ht="15" customHeight="1" x14ac:dyDescent="0.2">
      <c r="A5144" s="40"/>
      <c r="B5144" s="274" t="s">
        <v>347</v>
      </c>
      <c r="C5144" s="296" t="s">
        <v>926</v>
      </c>
      <c r="D5144" s="274" t="s">
        <v>40</v>
      </c>
      <c r="E5144" s="274" t="s">
        <v>927</v>
      </c>
      <c r="F5144" s="404" t="s">
        <v>348</v>
      </c>
      <c r="G5144" s="404"/>
      <c r="H5144" s="295" t="s">
        <v>325</v>
      </c>
      <c r="I5144" s="298">
        <v>1</v>
      </c>
      <c r="J5144" s="298">
        <v>0</v>
      </c>
      <c r="K5144" s="297">
        <v>1.4</v>
      </c>
      <c r="L5144" s="297">
        <v>1.4</v>
      </c>
      <c r="O5144" s="40"/>
      <c r="P5144" s="40"/>
      <c r="Q5144" s="40"/>
      <c r="R5144" s="40"/>
      <c r="S5144" s="40"/>
      <c r="T5144" s="40"/>
      <c r="U5144" s="40"/>
      <c r="V5144" s="40"/>
      <c r="W5144" s="40"/>
      <c r="X5144" s="40"/>
      <c r="Y5144" s="40"/>
    </row>
    <row r="5145" spans="1:25" ht="15" customHeight="1" x14ac:dyDescent="0.2">
      <c r="A5145" s="40"/>
      <c r="B5145" s="274" t="s">
        <v>347</v>
      </c>
      <c r="C5145" s="296" t="s">
        <v>930</v>
      </c>
      <c r="D5145" s="274" t="s">
        <v>40</v>
      </c>
      <c r="E5145" s="274" t="s">
        <v>931</v>
      </c>
      <c r="F5145" s="404" t="s">
        <v>348</v>
      </c>
      <c r="G5145" s="404"/>
      <c r="H5145" s="295" t="s">
        <v>325</v>
      </c>
      <c r="I5145" s="298">
        <v>1</v>
      </c>
      <c r="J5145" s="298">
        <v>0</v>
      </c>
      <c r="K5145" s="297">
        <v>1.34</v>
      </c>
      <c r="L5145" s="297">
        <v>1.34</v>
      </c>
      <c r="O5145" s="40"/>
      <c r="P5145" s="40"/>
      <c r="Q5145" s="40"/>
      <c r="R5145" s="40"/>
      <c r="S5145" s="40"/>
      <c r="T5145" s="40"/>
      <c r="U5145" s="40"/>
      <c r="V5145" s="40"/>
      <c r="W5145" s="40"/>
      <c r="X5145" s="40"/>
      <c r="Y5145" s="40"/>
    </row>
    <row r="5146" spans="1:25" ht="15" customHeight="1" x14ac:dyDescent="0.2">
      <c r="A5146" s="40"/>
      <c r="B5146" s="274" t="s">
        <v>347</v>
      </c>
      <c r="C5146" s="296" t="s">
        <v>934</v>
      </c>
      <c r="D5146" s="274" t="s">
        <v>40</v>
      </c>
      <c r="E5146" s="274" t="s">
        <v>935</v>
      </c>
      <c r="F5146" s="404" t="s">
        <v>348</v>
      </c>
      <c r="G5146" s="404"/>
      <c r="H5146" s="295" t="s">
        <v>325</v>
      </c>
      <c r="I5146" s="298">
        <v>1</v>
      </c>
      <c r="J5146" s="298">
        <v>0</v>
      </c>
      <c r="K5146" s="297">
        <v>0.82</v>
      </c>
      <c r="L5146" s="297">
        <v>0.82</v>
      </c>
      <c r="O5146" s="40"/>
      <c r="P5146" s="40"/>
      <c r="Q5146" s="40"/>
      <c r="R5146" s="40"/>
      <c r="S5146" s="40"/>
      <c r="T5146" s="40"/>
      <c r="U5146" s="40"/>
      <c r="V5146" s="40"/>
      <c r="W5146" s="40"/>
      <c r="X5146" s="40"/>
      <c r="Y5146" s="40"/>
    </row>
    <row r="5147" spans="1:25" ht="15" customHeight="1" x14ac:dyDescent="0.2">
      <c r="A5147" s="40"/>
      <c r="B5147" s="274" t="s">
        <v>347</v>
      </c>
      <c r="C5147" s="296" t="s">
        <v>936</v>
      </c>
      <c r="D5147" s="274" t="s">
        <v>40</v>
      </c>
      <c r="E5147" s="274" t="s">
        <v>937</v>
      </c>
      <c r="F5147" s="404" t="s">
        <v>348</v>
      </c>
      <c r="G5147" s="404"/>
      <c r="H5147" s="295" t="s">
        <v>325</v>
      </c>
      <c r="I5147" s="298">
        <v>1</v>
      </c>
      <c r="J5147" s="298">
        <v>0</v>
      </c>
      <c r="K5147" s="297">
        <v>1.24</v>
      </c>
      <c r="L5147" s="297">
        <v>1.24</v>
      </c>
      <c r="O5147" s="40"/>
      <c r="P5147" s="40"/>
      <c r="Q5147" s="40"/>
      <c r="R5147" s="40"/>
      <c r="S5147" s="40"/>
      <c r="T5147" s="40"/>
      <c r="U5147" s="40"/>
      <c r="V5147" s="40"/>
      <c r="W5147" s="40"/>
      <c r="X5147" s="40"/>
      <c r="Y5147" s="40"/>
    </row>
    <row r="5148" spans="1:25" ht="15" customHeight="1" x14ac:dyDescent="0.2">
      <c r="A5148" s="40"/>
      <c r="B5148" s="274" t="s">
        <v>347</v>
      </c>
      <c r="C5148" s="296" t="s">
        <v>928</v>
      </c>
      <c r="D5148" s="274" t="s">
        <v>40</v>
      </c>
      <c r="E5148" s="274" t="s">
        <v>929</v>
      </c>
      <c r="F5148" s="404" t="s">
        <v>348</v>
      </c>
      <c r="G5148" s="404"/>
      <c r="H5148" s="295" t="s">
        <v>325</v>
      </c>
      <c r="I5148" s="298">
        <v>1</v>
      </c>
      <c r="J5148" s="298">
        <v>0</v>
      </c>
      <c r="K5148" s="297">
        <v>1.01</v>
      </c>
      <c r="L5148" s="297">
        <v>1.01</v>
      </c>
      <c r="O5148" s="40"/>
      <c r="P5148" s="40"/>
      <c r="Q5148" s="40"/>
      <c r="R5148" s="40"/>
      <c r="S5148" s="40"/>
      <c r="T5148" s="40"/>
      <c r="U5148" s="40"/>
      <c r="V5148" s="40"/>
      <c r="W5148" s="40"/>
      <c r="X5148" s="40"/>
      <c r="Y5148" s="40"/>
    </row>
    <row r="5149" spans="1:25" ht="15" customHeight="1" x14ac:dyDescent="0.2">
      <c r="A5149" s="40"/>
      <c r="B5149" s="274" t="s">
        <v>347</v>
      </c>
      <c r="C5149" s="296" t="s">
        <v>978</v>
      </c>
      <c r="D5149" s="274" t="s">
        <v>40</v>
      </c>
      <c r="E5149" s="274" t="s">
        <v>979</v>
      </c>
      <c r="F5149" s="404" t="s">
        <v>586</v>
      </c>
      <c r="G5149" s="404"/>
      <c r="H5149" s="295" t="s">
        <v>325</v>
      </c>
      <c r="I5149" s="298">
        <v>1</v>
      </c>
      <c r="J5149" s="298">
        <v>0</v>
      </c>
      <c r="K5149" s="297">
        <v>21.56</v>
      </c>
      <c r="L5149" s="297">
        <v>21.56</v>
      </c>
      <c r="O5149" s="40"/>
      <c r="P5149" s="40"/>
      <c r="Q5149" s="40"/>
      <c r="R5149" s="40"/>
      <c r="S5149" s="40"/>
      <c r="T5149" s="40"/>
      <c r="U5149" s="40"/>
      <c r="V5149" s="40"/>
      <c r="W5149" s="40"/>
      <c r="X5149" s="40"/>
      <c r="Y5149" s="40"/>
    </row>
    <row r="5150" spans="1:25" ht="15" customHeight="1" x14ac:dyDescent="0.2">
      <c r="A5150" s="40"/>
      <c r="B5150" s="275"/>
      <c r="C5150" s="275"/>
      <c r="D5150" s="275"/>
      <c r="E5150" s="275"/>
      <c r="F5150" s="275"/>
      <c r="G5150" s="275" t="s">
        <v>331</v>
      </c>
      <c r="H5150" s="302">
        <v>21.84</v>
      </c>
      <c r="I5150" s="275" t="s">
        <v>332</v>
      </c>
      <c r="J5150" s="302">
        <v>0</v>
      </c>
      <c r="K5150" s="275" t="s">
        <v>333</v>
      </c>
      <c r="L5150" s="302">
        <v>21.84</v>
      </c>
      <c r="O5150" s="40"/>
      <c r="P5150" s="40"/>
      <c r="Q5150" s="40"/>
      <c r="R5150" s="40"/>
      <c r="S5150" s="40"/>
      <c r="T5150" s="40"/>
      <c r="U5150" s="40"/>
      <c r="V5150" s="40"/>
      <c r="W5150" s="40"/>
      <c r="X5150" s="40"/>
      <c r="Y5150" s="40"/>
    </row>
    <row r="5151" spans="1:25" ht="15" customHeight="1" thickBot="1" x14ac:dyDescent="0.25">
      <c r="A5151" s="40"/>
      <c r="B5151" s="275"/>
      <c r="C5151" s="275"/>
      <c r="D5151" s="275"/>
      <c r="E5151" s="275"/>
      <c r="F5151" s="275"/>
      <c r="G5151" s="275" t="s">
        <v>334</v>
      </c>
      <c r="H5151" s="302">
        <v>5.76</v>
      </c>
      <c r="I5151" s="409"/>
      <c r="J5151" s="409" t="s">
        <v>335</v>
      </c>
      <c r="K5151" s="275"/>
      <c r="L5151" s="302">
        <v>33.450000000000003</v>
      </c>
      <c r="O5151" s="40"/>
      <c r="P5151" s="40"/>
      <c r="Q5151" s="40"/>
      <c r="R5151" s="40"/>
      <c r="S5151" s="40"/>
      <c r="T5151" s="40"/>
      <c r="U5151" s="40"/>
      <c r="V5151" s="40"/>
      <c r="W5151" s="40"/>
      <c r="X5151" s="40"/>
      <c r="Y5151" s="40"/>
    </row>
    <row r="5152" spans="1:25" ht="15" customHeight="1" thickTop="1" x14ac:dyDescent="0.2">
      <c r="A5152" s="40"/>
      <c r="B5152" s="289"/>
      <c r="C5152" s="289"/>
      <c r="D5152" s="289"/>
      <c r="E5152" s="289"/>
      <c r="F5152" s="289"/>
      <c r="G5152" s="289"/>
      <c r="H5152" s="289"/>
      <c r="I5152" s="289"/>
      <c r="J5152" s="289"/>
      <c r="K5152" s="289"/>
      <c r="L5152" s="281"/>
      <c r="O5152" s="40"/>
      <c r="P5152" s="40"/>
      <c r="Q5152" s="40"/>
      <c r="R5152" s="40"/>
      <c r="S5152" s="40"/>
      <c r="T5152" s="40"/>
      <c r="U5152" s="40"/>
      <c r="V5152" s="40"/>
      <c r="W5152" s="40"/>
      <c r="X5152" s="40"/>
      <c r="Y5152" s="40"/>
    </row>
    <row r="5153" spans="1:25" ht="15" customHeight="1" x14ac:dyDescent="0.2">
      <c r="A5153" s="40"/>
      <c r="B5153" s="276"/>
      <c r="C5153" s="277" t="s">
        <v>28</v>
      </c>
      <c r="D5153" s="276" t="s">
        <v>29</v>
      </c>
      <c r="E5153" s="276" t="s">
        <v>30</v>
      </c>
      <c r="F5153" s="405" t="s">
        <v>318</v>
      </c>
      <c r="G5153" s="405"/>
      <c r="H5153" s="284" t="s">
        <v>31</v>
      </c>
      <c r="I5153" s="277" t="s">
        <v>32</v>
      </c>
      <c r="J5153" s="277" t="s">
        <v>2407</v>
      </c>
      <c r="K5153" s="277" t="s">
        <v>33</v>
      </c>
      <c r="L5153" s="277" t="s">
        <v>35</v>
      </c>
      <c r="O5153" s="40"/>
      <c r="P5153" s="40"/>
      <c r="Q5153" s="40"/>
      <c r="R5153" s="40"/>
      <c r="S5153" s="40"/>
      <c r="T5153" s="40"/>
      <c r="U5153" s="40"/>
      <c r="V5153" s="40"/>
      <c r="W5153" s="40"/>
      <c r="X5153" s="40"/>
      <c r="Y5153" s="40"/>
    </row>
    <row r="5154" spans="1:25" ht="15" customHeight="1" x14ac:dyDescent="0.2">
      <c r="A5154" s="40"/>
      <c r="B5154" s="273" t="s">
        <v>319</v>
      </c>
      <c r="C5154" s="286" t="s">
        <v>1757</v>
      </c>
      <c r="D5154" s="273" t="s">
        <v>40</v>
      </c>
      <c r="E5154" s="273" t="s">
        <v>1758</v>
      </c>
      <c r="F5154" s="403" t="s">
        <v>337</v>
      </c>
      <c r="G5154" s="403"/>
      <c r="H5154" s="285" t="s">
        <v>65</v>
      </c>
      <c r="I5154" s="288">
        <v>1</v>
      </c>
      <c r="J5154" s="287"/>
      <c r="K5154" s="287">
        <v>10.57</v>
      </c>
      <c r="L5154" s="287">
        <v>10.57</v>
      </c>
      <c r="O5154" s="40"/>
      <c r="P5154" s="40"/>
      <c r="Q5154" s="40"/>
      <c r="R5154" s="40"/>
      <c r="S5154" s="40"/>
      <c r="T5154" s="40"/>
      <c r="U5154" s="40"/>
      <c r="V5154" s="40"/>
      <c r="W5154" s="40"/>
      <c r="X5154" s="40"/>
      <c r="Y5154" s="40"/>
    </row>
    <row r="5155" spans="1:25" ht="15" customHeight="1" x14ac:dyDescent="0.2">
      <c r="A5155" s="40"/>
      <c r="B5155" s="278" t="s">
        <v>321</v>
      </c>
      <c r="C5155" s="291" t="s">
        <v>483</v>
      </c>
      <c r="D5155" s="278" t="s">
        <v>40</v>
      </c>
      <c r="E5155" s="278" t="s">
        <v>484</v>
      </c>
      <c r="F5155" s="407" t="s">
        <v>324</v>
      </c>
      <c r="G5155" s="407"/>
      <c r="H5155" s="290" t="s">
        <v>325</v>
      </c>
      <c r="I5155" s="294">
        <v>4.8800000000000003E-2</v>
      </c>
      <c r="J5155" s="294">
        <v>0</v>
      </c>
      <c r="K5155" s="292">
        <v>27.69</v>
      </c>
      <c r="L5155" s="292">
        <v>1.35</v>
      </c>
      <c r="O5155" s="40"/>
      <c r="P5155" s="40"/>
      <c r="Q5155" s="40"/>
      <c r="R5155" s="40"/>
      <c r="S5155" s="40"/>
      <c r="T5155" s="40"/>
      <c r="U5155" s="40"/>
      <c r="V5155" s="40"/>
      <c r="W5155" s="40"/>
      <c r="X5155" s="40"/>
      <c r="Y5155" s="40"/>
    </row>
    <row r="5156" spans="1:25" ht="15" customHeight="1" x14ac:dyDescent="0.2">
      <c r="A5156" s="40"/>
      <c r="B5156" s="278" t="s">
        <v>321</v>
      </c>
      <c r="C5156" s="291" t="s">
        <v>481</v>
      </c>
      <c r="D5156" s="278" t="s">
        <v>40</v>
      </c>
      <c r="E5156" s="278" t="s">
        <v>482</v>
      </c>
      <c r="F5156" s="407" t="s">
        <v>324</v>
      </c>
      <c r="G5156" s="407"/>
      <c r="H5156" s="290" t="s">
        <v>325</v>
      </c>
      <c r="I5156" s="294">
        <v>3.2500000000000001E-2</v>
      </c>
      <c r="J5156" s="294">
        <v>0</v>
      </c>
      <c r="K5156" s="292">
        <v>24.31</v>
      </c>
      <c r="L5156" s="292">
        <v>0.79</v>
      </c>
      <c r="O5156" s="40"/>
      <c r="P5156" s="40"/>
      <c r="Q5156" s="40"/>
      <c r="R5156" s="40"/>
      <c r="S5156" s="40"/>
      <c r="T5156" s="40"/>
      <c r="U5156" s="40"/>
      <c r="V5156" s="40"/>
      <c r="W5156" s="40"/>
      <c r="X5156" s="40"/>
      <c r="Y5156" s="40"/>
    </row>
    <row r="5157" spans="1:25" ht="15" customHeight="1" x14ac:dyDescent="0.2">
      <c r="A5157" s="40"/>
      <c r="B5157" s="274" t="s">
        <v>347</v>
      </c>
      <c r="C5157" s="296" t="s">
        <v>1082</v>
      </c>
      <c r="D5157" s="274" t="s">
        <v>40</v>
      </c>
      <c r="E5157" s="274" t="s">
        <v>1083</v>
      </c>
      <c r="F5157" s="404" t="s">
        <v>348</v>
      </c>
      <c r="G5157" s="404"/>
      <c r="H5157" s="295" t="s">
        <v>65</v>
      </c>
      <c r="I5157" s="298">
        <v>1</v>
      </c>
      <c r="J5157" s="298">
        <v>0</v>
      </c>
      <c r="K5157" s="297">
        <v>8.43</v>
      </c>
      <c r="L5157" s="297">
        <v>8.43</v>
      </c>
      <c r="O5157" s="40"/>
      <c r="P5157" s="40"/>
      <c r="Q5157" s="40"/>
      <c r="R5157" s="40"/>
      <c r="S5157" s="40"/>
      <c r="T5157" s="40"/>
      <c r="U5157" s="40"/>
      <c r="V5157" s="40"/>
      <c r="W5157" s="40"/>
      <c r="X5157" s="40"/>
      <c r="Y5157" s="40"/>
    </row>
    <row r="5158" spans="1:25" ht="15" customHeight="1" x14ac:dyDescent="0.2">
      <c r="A5158" s="40"/>
      <c r="B5158" s="275"/>
      <c r="C5158" s="275"/>
      <c r="D5158" s="275"/>
      <c r="E5158" s="275"/>
      <c r="F5158" s="275"/>
      <c r="G5158" s="275" t="s">
        <v>331</v>
      </c>
      <c r="H5158" s="302">
        <v>1.65</v>
      </c>
      <c r="I5158" s="275" t="s">
        <v>332</v>
      </c>
      <c r="J5158" s="302">
        <v>0</v>
      </c>
      <c r="K5158" s="275" t="s">
        <v>333</v>
      </c>
      <c r="L5158" s="302">
        <v>1.65</v>
      </c>
      <c r="O5158" s="40"/>
      <c r="P5158" s="40"/>
      <c r="Q5158" s="40"/>
      <c r="R5158" s="40"/>
      <c r="S5158" s="40"/>
      <c r="T5158" s="40"/>
      <c r="U5158" s="40"/>
      <c r="V5158" s="40"/>
      <c r="W5158" s="40"/>
      <c r="X5158" s="40"/>
      <c r="Y5158" s="40"/>
    </row>
    <row r="5159" spans="1:25" ht="15" customHeight="1" thickBot="1" x14ac:dyDescent="0.25">
      <c r="A5159" s="40"/>
      <c r="B5159" s="275"/>
      <c r="C5159" s="275"/>
      <c r="D5159" s="275"/>
      <c r="E5159" s="275"/>
      <c r="F5159" s="275"/>
      <c r="G5159" s="275" t="s">
        <v>334</v>
      </c>
      <c r="H5159" s="302">
        <v>2.19</v>
      </c>
      <c r="I5159" s="409"/>
      <c r="J5159" s="409" t="s">
        <v>335</v>
      </c>
      <c r="K5159" s="275"/>
      <c r="L5159" s="302">
        <v>12.76</v>
      </c>
      <c r="O5159" s="40"/>
      <c r="P5159" s="40"/>
      <c r="Q5159" s="40"/>
      <c r="R5159" s="40"/>
      <c r="S5159" s="40"/>
      <c r="T5159" s="40"/>
      <c r="U5159" s="40"/>
      <c r="V5159" s="40"/>
      <c r="W5159" s="40"/>
      <c r="X5159" s="40"/>
      <c r="Y5159" s="40"/>
    </row>
    <row r="5160" spans="1:25" ht="15" customHeight="1" thickTop="1" x14ac:dyDescent="0.2">
      <c r="A5160" s="40"/>
      <c r="B5160" s="289"/>
      <c r="C5160" s="289"/>
      <c r="D5160" s="289"/>
      <c r="E5160" s="289"/>
      <c r="F5160" s="289"/>
      <c r="G5160" s="289"/>
      <c r="H5160" s="289"/>
      <c r="I5160" s="289"/>
      <c r="J5160" s="289"/>
      <c r="K5160" s="289"/>
      <c r="L5160" s="281"/>
      <c r="O5160" s="40"/>
      <c r="P5160" s="40"/>
      <c r="Q5160" s="40"/>
      <c r="R5160" s="40"/>
      <c r="S5160" s="40"/>
      <c r="T5160" s="40"/>
      <c r="U5160" s="40"/>
      <c r="V5160" s="40"/>
      <c r="W5160" s="40"/>
      <c r="X5160" s="40"/>
      <c r="Y5160" s="40"/>
    </row>
    <row r="5161" spans="1:25" ht="15" customHeight="1" x14ac:dyDescent="0.2">
      <c r="A5161" s="40"/>
      <c r="B5161" s="276"/>
      <c r="C5161" s="277" t="s">
        <v>28</v>
      </c>
      <c r="D5161" s="276" t="s">
        <v>29</v>
      </c>
      <c r="E5161" s="276" t="s">
        <v>30</v>
      </c>
      <c r="F5161" s="405" t="s">
        <v>318</v>
      </c>
      <c r="G5161" s="405"/>
      <c r="H5161" s="284" t="s">
        <v>31</v>
      </c>
      <c r="I5161" s="277" t="s">
        <v>32</v>
      </c>
      <c r="J5161" s="277" t="s">
        <v>2407</v>
      </c>
      <c r="K5161" s="277" t="s">
        <v>33</v>
      </c>
      <c r="L5161" s="277" t="s">
        <v>35</v>
      </c>
      <c r="O5161" s="40"/>
      <c r="P5161" s="40"/>
      <c r="Q5161" s="40"/>
      <c r="R5161" s="40"/>
      <c r="S5161" s="40"/>
      <c r="T5161" s="40"/>
      <c r="U5161" s="40"/>
      <c r="V5161" s="40"/>
      <c r="W5161" s="40"/>
      <c r="X5161" s="40"/>
      <c r="Y5161" s="40"/>
    </row>
    <row r="5162" spans="1:25" ht="15" customHeight="1" x14ac:dyDescent="0.2">
      <c r="A5162" s="40"/>
      <c r="B5162" s="273" t="s">
        <v>319</v>
      </c>
      <c r="C5162" s="286" t="s">
        <v>980</v>
      </c>
      <c r="D5162" s="273" t="s">
        <v>40</v>
      </c>
      <c r="E5162" s="273" t="s">
        <v>981</v>
      </c>
      <c r="F5162" s="403" t="s">
        <v>337</v>
      </c>
      <c r="G5162" s="403"/>
      <c r="H5162" s="285" t="s">
        <v>65</v>
      </c>
      <c r="I5162" s="288">
        <v>1</v>
      </c>
      <c r="J5162" s="287"/>
      <c r="K5162" s="287">
        <v>15.65</v>
      </c>
      <c r="L5162" s="287">
        <v>15.65</v>
      </c>
      <c r="O5162" s="40"/>
      <c r="P5162" s="40"/>
      <c r="Q5162" s="40"/>
      <c r="R5162" s="40"/>
      <c r="S5162" s="40"/>
      <c r="T5162" s="40"/>
      <c r="U5162" s="40"/>
      <c r="V5162" s="40"/>
      <c r="W5162" s="40"/>
      <c r="X5162" s="40"/>
      <c r="Y5162" s="40"/>
    </row>
    <row r="5163" spans="1:25" ht="15" customHeight="1" x14ac:dyDescent="0.2">
      <c r="A5163" s="40"/>
      <c r="B5163" s="278" t="s">
        <v>321</v>
      </c>
      <c r="C5163" s="291" t="s">
        <v>481</v>
      </c>
      <c r="D5163" s="278" t="s">
        <v>40</v>
      </c>
      <c r="E5163" s="278" t="s">
        <v>482</v>
      </c>
      <c r="F5163" s="407" t="s">
        <v>324</v>
      </c>
      <c r="G5163" s="407"/>
      <c r="H5163" s="290" t="s">
        <v>325</v>
      </c>
      <c r="I5163" s="294">
        <v>1.72E-2</v>
      </c>
      <c r="J5163" s="294">
        <v>0</v>
      </c>
      <c r="K5163" s="292">
        <v>24.31</v>
      </c>
      <c r="L5163" s="292">
        <v>0.41</v>
      </c>
      <c r="O5163" s="40"/>
      <c r="P5163" s="40"/>
      <c r="Q5163" s="40"/>
      <c r="R5163" s="40"/>
      <c r="S5163" s="40"/>
      <c r="T5163" s="40"/>
      <c r="U5163" s="40"/>
      <c r="V5163" s="40"/>
      <c r="W5163" s="40"/>
      <c r="X5163" s="40"/>
      <c r="Y5163" s="40"/>
    </row>
    <row r="5164" spans="1:25" ht="15" customHeight="1" x14ac:dyDescent="0.2">
      <c r="A5164" s="40"/>
      <c r="B5164" s="278" t="s">
        <v>321</v>
      </c>
      <c r="C5164" s="291" t="s">
        <v>483</v>
      </c>
      <c r="D5164" s="278" t="s">
        <v>40</v>
      </c>
      <c r="E5164" s="278" t="s">
        <v>484</v>
      </c>
      <c r="F5164" s="407" t="s">
        <v>324</v>
      </c>
      <c r="G5164" s="407"/>
      <c r="H5164" s="290" t="s">
        <v>325</v>
      </c>
      <c r="I5164" s="294">
        <v>0.1055</v>
      </c>
      <c r="J5164" s="294">
        <v>0</v>
      </c>
      <c r="K5164" s="292">
        <v>27.69</v>
      </c>
      <c r="L5164" s="292">
        <v>2.92</v>
      </c>
      <c r="O5164" s="40"/>
      <c r="P5164" s="40"/>
      <c r="Q5164" s="40"/>
      <c r="R5164" s="40"/>
      <c r="S5164" s="40"/>
      <c r="T5164" s="40"/>
      <c r="U5164" s="40"/>
      <c r="V5164" s="40"/>
      <c r="W5164" s="40"/>
      <c r="X5164" s="40"/>
      <c r="Y5164" s="40"/>
    </row>
    <row r="5165" spans="1:25" ht="15" customHeight="1" x14ac:dyDescent="0.2">
      <c r="A5165" s="40"/>
      <c r="B5165" s="278" t="s">
        <v>321</v>
      </c>
      <c r="C5165" s="291" t="s">
        <v>982</v>
      </c>
      <c r="D5165" s="278" t="s">
        <v>40</v>
      </c>
      <c r="E5165" s="278" t="s">
        <v>983</v>
      </c>
      <c r="F5165" s="407" t="s">
        <v>337</v>
      </c>
      <c r="G5165" s="407"/>
      <c r="H5165" s="290" t="s">
        <v>65</v>
      </c>
      <c r="I5165" s="294">
        <v>1</v>
      </c>
      <c r="J5165" s="294">
        <v>0</v>
      </c>
      <c r="K5165" s="292">
        <v>11.46</v>
      </c>
      <c r="L5165" s="292">
        <v>11.46</v>
      </c>
      <c r="O5165" s="40"/>
      <c r="P5165" s="40"/>
      <c r="Q5165" s="40"/>
      <c r="R5165" s="40"/>
      <c r="S5165" s="40"/>
      <c r="T5165" s="40"/>
      <c r="U5165" s="40"/>
      <c r="V5165" s="40"/>
      <c r="W5165" s="40"/>
      <c r="X5165" s="40"/>
      <c r="Y5165" s="40"/>
    </row>
    <row r="5166" spans="1:25" ht="15" customHeight="1" x14ac:dyDescent="0.2">
      <c r="A5166" s="40"/>
      <c r="B5166" s="274" t="s">
        <v>347</v>
      </c>
      <c r="C5166" s="296" t="s">
        <v>489</v>
      </c>
      <c r="D5166" s="274" t="s">
        <v>40</v>
      </c>
      <c r="E5166" s="274" t="s">
        <v>490</v>
      </c>
      <c r="F5166" s="404" t="s">
        <v>348</v>
      </c>
      <c r="G5166" s="404"/>
      <c r="H5166" s="295" t="s">
        <v>65</v>
      </c>
      <c r="I5166" s="298">
        <v>2.5000000000000001E-2</v>
      </c>
      <c r="J5166" s="298">
        <v>0</v>
      </c>
      <c r="K5166" s="297">
        <v>21.22</v>
      </c>
      <c r="L5166" s="297">
        <v>0.53</v>
      </c>
      <c r="O5166" s="40"/>
      <c r="P5166" s="40"/>
      <c r="Q5166" s="40"/>
      <c r="R5166" s="40"/>
      <c r="S5166" s="40"/>
      <c r="T5166" s="40"/>
      <c r="U5166" s="40"/>
      <c r="V5166" s="40"/>
      <c r="W5166" s="40"/>
      <c r="X5166" s="40"/>
      <c r="Y5166" s="40"/>
    </row>
    <row r="5167" spans="1:25" ht="15" customHeight="1" x14ac:dyDescent="0.2">
      <c r="A5167" s="40"/>
      <c r="B5167" s="274" t="s">
        <v>347</v>
      </c>
      <c r="C5167" s="296" t="s">
        <v>487</v>
      </c>
      <c r="D5167" s="274" t="s">
        <v>40</v>
      </c>
      <c r="E5167" s="274" t="s">
        <v>488</v>
      </c>
      <c r="F5167" s="404" t="s">
        <v>348</v>
      </c>
      <c r="G5167" s="404"/>
      <c r="H5167" s="295" t="s">
        <v>44</v>
      </c>
      <c r="I5167" s="298">
        <v>2.8159999999999998</v>
      </c>
      <c r="J5167" s="298">
        <v>0</v>
      </c>
      <c r="K5167" s="297">
        <v>0.12</v>
      </c>
      <c r="L5167" s="297">
        <v>0.33</v>
      </c>
      <c r="O5167" s="40"/>
      <c r="P5167" s="40"/>
      <c r="Q5167" s="40"/>
      <c r="R5167" s="40"/>
      <c r="S5167" s="40"/>
      <c r="T5167" s="40"/>
      <c r="U5167" s="40"/>
      <c r="V5167" s="40"/>
      <c r="W5167" s="40"/>
      <c r="X5167" s="40"/>
      <c r="Y5167" s="40"/>
    </row>
    <row r="5168" spans="1:25" ht="15" customHeight="1" x14ac:dyDescent="0.2">
      <c r="A5168" s="40"/>
      <c r="B5168" s="275"/>
      <c r="C5168" s="275"/>
      <c r="D5168" s="275"/>
      <c r="E5168" s="275"/>
      <c r="F5168" s="275"/>
      <c r="G5168" s="275" t="s">
        <v>331</v>
      </c>
      <c r="H5168" s="302">
        <v>4.92</v>
      </c>
      <c r="I5168" s="275" t="s">
        <v>332</v>
      </c>
      <c r="J5168" s="302">
        <v>0</v>
      </c>
      <c r="K5168" s="275" t="s">
        <v>333</v>
      </c>
      <c r="L5168" s="302">
        <v>4.92</v>
      </c>
      <c r="O5168" s="40"/>
      <c r="P5168" s="40"/>
      <c r="Q5168" s="40"/>
      <c r="R5168" s="40"/>
      <c r="S5168" s="40"/>
      <c r="T5168" s="40"/>
      <c r="U5168" s="40"/>
      <c r="V5168" s="40"/>
      <c r="W5168" s="40"/>
      <c r="X5168" s="40"/>
      <c r="Y5168" s="40"/>
    </row>
    <row r="5169" spans="1:25" ht="15" customHeight="1" thickBot="1" x14ac:dyDescent="0.25">
      <c r="A5169" s="40"/>
      <c r="B5169" s="275"/>
      <c r="C5169" s="275"/>
      <c r="D5169" s="275"/>
      <c r="E5169" s="275"/>
      <c r="F5169" s="275"/>
      <c r="G5169" s="275" t="s">
        <v>334</v>
      </c>
      <c r="H5169" s="302">
        <v>3.25</v>
      </c>
      <c r="I5169" s="409"/>
      <c r="J5169" s="409" t="s">
        <v>335</v>
      </c>
      <c r="K5169" s="275"/>
      <c r="L5169" s="302">
        <v>18.899999999999999</v>
      </c>
      <c r="O5169" s="40"/>
      <c r="P5169" s="40"/>
      <c r="Q5169" s="40"/>
      <c r="R5169" s="40"/>
      <c r="S5169" s="40"/>
      <c r="T5169" s="40"/>
      <c r="U5169" s="40"/>
      <c r="V5169" s="40"/>
      <c r="W5169" s="40"/>
      <c r="X5169" s="40"/>
      <c r="Y5169" s="40"/>
    </row>
    <row r="5170" spans="1:25" ht="15" customHeight="1" thickTop="1" x14ac:dyDescent="0.2">
      <c r="A5170" s="40"/>
      <c r="B5170" s="289"/>
      <c r="C5170" s="289"/>
      <c r="D5170" s="289"/>
      <c r="E5170" s="289"/>
      <c r="F5170" s="289"/>
      <c r="G5170" s="289"/>
      <c r="H5170" s="289"/>
      <c r="I5170" s="289"/>
      <c r="J5170" s="289"/>
      <c r="K5170" s="289"/>
      <c r="L5170" s="281"/>
      <c r="O5170" s="40"/>
      <c r="P5170" s="40"/>
      <c r="Q5170" s="40"/>
      <c r="R5170" s="40"/>
      <c r="S5170" s="40"/>
      <c r="T5170" s="40"/>
      <c r="U5170" s="40"/>
      <c r="V5170" s="40"/>
      <c r="W5170" s="40"/>
      <c r="X5170" s="40"/>
      <c r="Y5170" s="40"/>
    </row>
    <row r="5171" spans="1:25" ht="15" customHeight="1" x14ac:dyDescent="0.2">
      <c r="A5171" s="40"/>
      <c r="B5171" s="276"/>
      <c r="C5171" s="277" t="s">
        <v>28</v>
      </c>
      <c r="D5171" s="276" t="s">
        <v>29</v>
      </c>
      <c r="E5171" s="276" t="s">
        <v>30</v>
      </c>
      <c r="F5171" s="405" t="s">
        <v>318</v>
      </c>
      <c r="G5171" s="405"/>
      <c r="H5171" s="284" t="s">
        <v>31</v>
      </c>
      <c r="I5171" s="277" t="s">
        <v>32</v>
      </c>
      <c r="J5171" s="277" t="s">
        <v>2407</v>
      </c>
      <c r="K5171" s="277" t="s">
        <v>33</v>
      </c>
      <c r="L5171" s="277" t="s">
        <v>35</v>
      </c>
      <c r="O5171" s="40"/>
      <c r="P5171" s="40"/>
      <c r="Q5171" s="40"/>
      <c r="R5171" s="40"/>
      <c r="S5171" s="40"/>
      <c r="T5171" s="40"/>
      <c r="U5171" s="40"/>
      <c r="V5171" s="40"/>
      <c r="W5171" s="40"/>
      <c r="X5171" s="40"/>
      <c r="Y5171" s="40"/>
    </row>
    <row r="5172" spans="1:25" ht="15" customHeight="1" x14ac:dyDescent="0.2">
      <c r="A5172" s="40"/>
      <c r="B5172" s="273" t="s">
        <v>319</v>
      </c>
      <c r="C5172" s="286" t="s">
        <v>2987</v>
      </c>
      <c r="D5172" s="273" t="s">
        <v>40</v>
      </c>
      <c r="E5172" s="273" t="s">
        <v>2988</v>
      </c>
      <c r="F5172" s="403" t="s">
        <v>337</v>
      </c>
      <c r="G5172" s="403"/>
      <c r="H5172" s="285" t="s">
        <v>65</v>
      </c>
      <c r="I5172" s="288">
        <v>1</v>
      </c>
      <c r="J5172" s="287"/>
      <c r="K5172" s="287">
        <v>15.04</v>
      </c>
      <c r="L5172" s="287">
        <v>15.04</v>
      </c>
      <c r="O5172" s="40"/>
      <c r="P5172" s="40"/>
      <c r="Q5172" s="40"/>
      <c r="R5172" s="40"/>
      <c r="S5172" s="40"/>
      <c r="T5172" s="40"/>
      <c r="U5172" s="40"/>
      <c r="V5172" s="40"/>
      <c r="W5172" s="40"/>
      <c r="X5172" s="40"/>
      <c r="Y5172" s="40"/>
    </row>
    <row r="5173" spans="1:25" ht="15" customHeight="1" x14ac:dyDescent="0.2">
      <c r="A5173" s="40"/>
      <c r="B5173" s="278" t="s">
        <v>321</v>
      </c>
      <c r="C5173" s="291" t="s">
        <v>481</v>
      </c>
      <c r="D5173" s="278" t="s">
        <v>40</v>
      </c>
      <c r="E5173" s="278" t="s">
        <v>482</v>
      </c>
      <c r="F5173" s="407" t="s">
        <v>324</v>
      </c>
      <c r="G5173" s="407"/>
      <c r="H5173" s="290" t="s">
        <v>325</v>
      </c>
      <c r="I5173" s="294">
        <v>0.01</v>
      </c>
      <c r="J5173" s="294">
        <v>0</v>
      </c>
      <c r="K5173" s="292">
        <v>24.31</v>
      </c>
      <c r="L5173" s="292">
        <v>0.24</v>
      </c>
      <c r="O5173" s="40"/>
      <c r="P5173" s="40"/>
      <c r="Q5173" s="40"/>
      <c r="R5173" s="40"/>
      <c r="S5173" s="40"/>
      <c r="T5173" s="40"/>
      <c r="U5173" s="40"/>
      <c r="V5173" s="40"/>
      <c r="W5173" s="40"/>
      <c r="X5173" s="40"/>
      <c r="Y5173" s="40"/>
    </row>
    <row r="5174" spans="1:25" ht="15" customHeight="1" x14ac:dyDescent="0.2">
      <c r="A5174" s="40"/>
      <c r="B5174" s="278" t="s">
        <v>321</v>
      </c>
      <c r="C5174" s="291" t="s">
        <v>483</v>
      </c>
      <c r="D5174" s="278" t="s">
        <v>40</v>
      </c>
      <c r="E5174" s="278" t="s">
        <v>484</v>
      </c>
      <c r="F5174" s="407" t="s">
        <v>324</v>
      </c>
      <c r="G5174" s="407"/>
      <c r="H5174" s="290" t="s">
        <v>325</v>
      </c>
      <c r="I5174" s="294">
        <v>2.8000000000000001E-2</v>
      </c>
      <c r="J5174" s="294">
        <v>0</v>
      </c>
      <c r="K5174" s="292">
        <v>27.69</v>
      </c>
      <c r="L5174" s="292">
        <v>0.77</v>
      </c>
      <c r="O5174" s="40"/>
      <c r="P5174" s="40"/>
      <c r="Q5174" s="40"/>
      <c r="R5174" s="40"/>
      <c r="S5174" s="40"/>
      <c r="T5174" s="40"/>
      <c r="U5174" s="40"/>
      <c r="V5174" s="40"/>
      <c r="W5174" s="40"/>
      <c r="X5174" s="40"/>
      <c r="Y5174" s="40"/>
    </row>
    <row r="5175" spans="1:25" ht="15" customHeight="1" x14ac:dyDescent="0.2">
      <c r="A5175" s="40"/>
      <c r="B5175" s="274" t="s">
        <v>347</v>
      </c>
      <c r="C5175" s="296" t="s">
        <v>3000</v>
      </c>
      <c r="D5175" s="274" t="s">
        <v>40</v>
      </c>
      <c r="E5175" s="274" t="s">
        <v>3001</v>
      </c>
      <c r="F5175" s="404" t="s">
        <v>348</v>
      </c>
      <c r="G5175" s="404"/>
      <c r="H5175" s="295" t="s">
        <v>55</v>
      </c>
      <c r="I5175" s="298">
        <v>0.39700000000000002</v>
      </c>
      <c r="J5175" s="298">
        <v>0</v>
      </c>
      <c r="K5175" s="297">
        <v>6.6</v>
      </c>
      <c r="L5175" s="297">
        <v>2.62</v>
      </c>
      <c r="O5175" s="40"/>
      <c r="P5175" s="40"/>
      <c r="Q5175" s="40"/>
      <c r="R5175" s="40"/>
      <c r="S5175" s="40"/>
      <c r="T5175" s="40"/>
      <c r="U5175" s="40"/>
      <c r="V5175" s="40"/>
      <c r="W5175" s="40"/>
      <c r="X5175" s="40"/>
      <c r="Y5175" s="40"/>
    </row>
    <row r="5176" spans="1:25" ht="15" customHeight="1" x14ac:dyDescent="0.2">
      <c r="A5176" s="40"/>
      <c r="B5176" s="274" t="s">
        <v>347</v>
      </c>
      <c r="C5176" s="296" t="s">
        <v>489</v>
      </c>
      <c r="D5176" s="274" t="s">
        <v>40</v>
      </c>
      <c r="E5176" s="274" t="s">
        <v>490</v>
      </c>
      <c r="F5176" s="404" t="s">
        <v>348</v>
      </c>
      <c r="G5176" s="404"/>
      <c r="H5176" s="295" t="s">
        <v>65</v>
      </c>
      <c r="I5176" s="298">
        <v>1.0999999999999999E-2</v>
      </c>
      <c r="J5176" s="298">
        <v>0</v>
      </c>
      <c r="K5176" s="297">
        <v>21.22</v>
      </c>
      <c r="L5176" s="297">
        <v>0.23</v>
      </c>
      <c r="O5176" s="40"/>
      <c r="P5176" s="40"/>
      <c r="Q5176" s="40"/>
      <c r="R5176" s="40"/>
      <c r="S5176" s="40"/>
      <c r="T5176" s="40"/>
      <c r="U5176" s="40"/>
      <c r="V5176" s="40"/>
      <c r="W5176" s="40"/>
      <c r="X5176" s="40"/>
      <c r="Y5176" s="40"/>
    </row>
    <row r="5177" spans="1:25" ht="15" customHeight="1" x14ac:dyDescent="0.2">
      <c r="A5177" s="40"/>
      <c r="B5177" s="274" t="s">
        <v>347</v>
      </c>
      <c r="C5177" s="296" t="s">
        <v>3002</v>
      </c>
      <c r="D5177" s="274" t="s">
        <v>40</v>
      </c>
      <c r="E5177" s="274" t="s">
        <v>4212</v>
      </c>
      <c r="F5177" s="404" t="s">
        <v>348</v>
      </c>
      <c r="G5177" s="404"/>
      <c r="H5177" s="295" t="s">
        <v>41</v>
      </c>
      <c r="I5177" s="298">
        <v>0.48399999999999999</v>
      </c>
      <c r="J5177" s="298">
        <v>0</v>
      </c>
      <c r="K5177" s="297">
        <v>23.1</v>
      </c>
      <c r="L5177" s="297">
        <v>11.18</v>
      </c>
      <c r="O5177" s="40"/>
      <c r="P5177" s="40"/>
      <c r="Q5177" s="40"/>
      <c r="R5177" s="40"/>
      <c r="S5177" s="40"/>
      <c r="T5177" s="40"/>
      <c r="U5177" s="40"/>
      <c r="V5177" s="40"/>
      <c r="W5177" s="40"/>
      <c r="X5177" s="40"/>
      <c r="Y5177" s="40"/>
    </row>
    <row r="5178" spans="1:25" ht="15" customHeight="1" x14ac:dyDescent="0.2">
      <c r="A5178" s="40"/>
      <c r="B5178" s="275"/>
      <c r="C5178" s="275"/>
      <c r="D5178" s="275"/>
      <c r="E5178" s="275"/>
      <c r="F5178" s="275"/>
      <c r="G5178" s="275" t="s">
        <v>331</v>
      </c>
      <c r="H5178" s="302">
        <v>0.79</v>
      </c>
      <c r="I5178" s="275" t="s">
        <v>332</v>
      </c>
      <c r="J5178" s="302">
        <v>0</v>
      </c>
      <c r="K5178" s="275" t="s">
        <v>333</v>
      </c>
      <c r="L5178" s="302">
        <v>0.79</v>
      </c>
      <c r="O5178" s="40"/>
      <c r="P5178" s="40"/>
      <c r="Q5178" s="40"/>
      <c r="R5178" s="40"/>
      <c r="S5178" s="40"/>
      <c r="T5178" s="40"/>
      <c r="U5178" s="40"/>
      <c r="V5178" s="40"/>
      <c r="W5178" s="40"/>
      <c r="X5178" s="40"/>
      <c r="Y5178" s="40"/>
    </row>
    <row r="5179" spans="1:25" ht="15" customHeight="1" thickBot="1" x14ac:dyDescent="0.25">
      <c r="A5179" s="40"/>
      <c r="B5179" s="275"/>
      <c r="C5179" s="275"/>
      <c r="D5179" s="275"/>
      <c r="E5179" s="275"/>
      <c r="F5179" s="275"/>
      <c r="G5179" s="275" t="s">
        <v>334</v>
      </c>
      <c r="H5179" s="302">
        <v>3.12</v>
      </c>
      <c r="I5179" s="409"/>
      <c r="J5179" s="409" t="s">
        <v>335</v>
      </c>
      <c r="K5179" s="275"/>
      <c r="L5179" s="302">
        <v>18.16</v>
      </c>
      <c r="O5179" s="40"/>
      <c r="P5179" s="40"/>
      <c r="Q5179" s="40"/>
      <c r="R5179" s="40"/>
      <c r="S5179" s="40"/>
      <c r="T5179" s="40"/>
      <c r="U5179" s="40"/>
      <c r="V5179" s="40"/>
      <c r="W5179" s="40"/>
      <c r="X5179" s="40"/>
      <c r="Y5179" s="40"/>
    </row>
    <row r="5180" spans="1:25" ht="15" customHeight="1" thickTop="1" x14ac:dyDescent="0.2">
      <c r="A5180" s="40"/>
      <c r="B5180" s="289"/>
      <c r="C5180" s="289"/>
      <c r="D5180" s="289"/>
      <c r="E5180" s="289"/>
      <c r="F5180" s="289"/>
      <c r="G5180" s="289"/>
      <c r="H5180" s="289"/>
      <c r="I5180" s="289"/>
      <c r="J5180" s="289"/>
      <c r="K5180" s="289"/>
      <c r="L5180" s="281"/>
      <c r="O5180" s="40"/>
      <c r="P5180" s="40"/>
      <c r="Q5180" s="40"/>
      <c r="R5180" s="40"/>
      <c r="S5180" s="40"/>
      <c r="T5180" s="40"/>
      <c r="U5180" s="40"/>
      <c r="V5180" s="40"/>
      <c r="W5180" s="40"/>
      <c r="X5180" s="40"/>
      <c r="Y5180" s="40"/>
    </row>
    <row r="5181" spans="1:25" ht="15" customHeight="1" x14ac:dyDescent="0.2">
      <c r="A5181" s="40"/>
      <c r="B5181" s="276"/>
      <c r="C5181" s="277" t="s">
        <v>28</v>
      </c>
      <c r="D5181" s="276" t="s">
        <v>29</v>
      </c>
      <c r="E5181" s="276" t="s">
        <v>30</v>
      </c>
      <c r="F5181" s="405" t="s">
        <v>318</v>
      </c>
      <c r="G5181" s="405"/>
      <c r="H5181" s="284" t="s">
        <v>31</v>
      </c>
      <c r="I5181" s="277" t="s">
        <v>32</v>
      </c>
      <c r="J5181" s="277" t="s">
        <v>2407</v>
      </c>
      <c r="K5181" s="277" t="s">
        <v>33</v>
      </c>
      <c r="L5181" s="277" t="s">
        <v>35</v>
      </c>
      <c r="O5181" s="40"/>
      <c r="P5181" s="40"/>
      <c r="Q5181" s="40"/>
      <c r="R5181" s="40"/>
      <c r="S5181" s="40"/>
      <c r="T5181" s="40"/>
      <c r="U5181" s="40"/>
      <c r="V5181" s="40"/>
      <c r="W5181" s="40"/>
      <c r="X5181" s="40"/>
      <c r="Y5181" s="40"/>
    </row>
    <row r="5182" spans="1:25" ht="15" customHeight="1" x14ac:dyDescent="0.2">
      <c r="A5182" s="40"/>
      <c r="B5182" s="273" t="s">
        <v>319</v>
      </c>
      <c r="C5182" s="286" t="s">
        <v>3441</v>
      </c>
      <c r="D5182" s="273" t="s">
        <v>40</v>
      </c>
      <c r="E5182" s="273" t="s">
        <v>3442</v>
      </c>
      <c r="F5182" s="403" t="s">
        <v>337</v>
      </c>
      <c r="G5182" s="403"/>
      <c r="H5182" s="285" t="s">
        <v>65</v>
      </c>
      <c r="I5182" s="288">
        <v>1</v>
      </c>
      <c r="J5182" s="287"/>
      <c r="K5182" s="287">
        <v>11.12</v>
      </c>
      <c r="L5182" s="287">
        <v>11.12</v>
      </c>
      <c r="O5182" s="40"/>
      <c r="P5182" s="40"/>
      <c r="Q5182" s="40"/>
      <c r="R5182" s="40"/>
      <c r="S5182" s="40"/>
      <c r="T5182" s="40"/>
      <c r="U5182" s="40"/>
      <c r="V5182" s="40"/>
      <c r="W5182" s="40"/>
      <c r="X5182" s="40"/>
      <c r="Y5182" s="40"/>
    </row>
    <row r="5183" spans="1:25" ht="15" customHeight="1" x14ac:dyDescent="0.2">
      <c r="A5183" s="40"/>
      <c r="B5183" s="278" t="s">
        <v>321</v>
      </c>
      <c r="C5183" s="291" t="s">
        <v>483</v>
      </c>
      <c r="D5183" s="278" t="s">
        <v>40</v>
      </c>
      <c r="E5183" s="278" t="s">
        <v>484</v>
      </c>
      <c r="F5183" s="407" t="s">
        <v>324</v>
      </c>
      <c r="G5183" s="407"/>
      <c r="H5183" s="290" t="s">
        <v>325</v>
      </c>
      <c r="I5183" s="294">
        <v>6.1499999999999999E-2</v>
      </c>
      <c r="J5183" s="294">
        <v>0</v>
      </c>
      <c r="K5183" s="292">
        <v>27.69</v>
      </c>
      <c r="L5183" s="292">
        <v>1.7</v>
      </c>
      <c r="O5183" s="40"/>
      <c r="P5183" s="40"/>
      <c r="Q5183" s="40"/>
      <c r="R5183" s="40"/>
      <c r="S5183" s="40"/>
      <c r="T5183" s="40"/>
      <c r="U5183" s="40"/>
      <c r="V5183" s="40"/>
      <c r="W5183" s="40"/>
      <c r="X5183" s="40"/>
      <c r="Y5183" s="40"/>
    </row>
    <row r="5184" spans="1:25" ht="15" customHeight="1" x14ac:dyDescent="0.2">
      <c r="A5184" s="40"/>
      <c r="B5184" s="278" t="s">
        <v>321</v>
      </c>
      <c r="C5184" s="291" t="s">
        <v>481</v>
      </c>
      <c r="D5184" s="278" t="s">
        <v>40</v>
      </c>
      <c r="E5184" s="278" t="s">
        <v>482</v>
      </c>
      <c r="F5184" s="407" t="s">
        <v>324</v>
      </c>
      <c r="G5184" s="407"/>
      <c r="H5184" s="290" t="s">
        <v>325</v>
      </c>
      <c r="I5184" s="294">
        <v>4.1000000000000002E-2</v>
      </c>
      <c r="J5184" s="294">
        <v>0</v>
      </c>
      <c r="K5184" s="292">
        <v>24.31</v>
      </c>
      <c r="L5184" s="292">
        <v>0.99</v>
      </c>
      <c r="O5184" s="40"/>
      <c r="P5184" s="40"/>
      <c r="Q5184" s="40"/>
      <c r="R5184" s="40"/>
      <c r="S5184" s="40"/>
      <c r="T5184" s="40"/>
      <c r="U5184" s="40"/>
      <c r="V5184" s="40"/>
      <c r="W5184" s="40"/>
      <c r="X5184" s="40"/>
      <c r="Y5184" s="40"/>
    </row>
    <row r="5185" spans="1:25" ht="15" customHeight="1" x14ac:dyDescent="0.2">
      <c r="A5185" s="40"/>
      <c r="B5185" s="274" t="s">
        <v>347</v>
      </c>
      <c r="C5185" s="296" t="s">
        <v>1082</v>
      </c>
      <c r="D5185" s="274" t="s">
        <v>40</v>
      </c>
      <c r="E5185" s="274" t="s">
        <v>1083</v>
      </c>
      <c r="F5185" s="404" t="s">
        <v>348</v>
      </c>
      <c r="G5185" s="404"/>
      <c r="H5185" s="295" t="s">
        <v>65</v>
      </c>
      <c r="I5185" s="298">
        <v>1</v>
      </c>
      <c r="J5185" s="298">
        <v>0</v>
      </c>
      <c r="K5185" s="297">
        <v>8.43</v>
      </c>
      <c r="L5185" s="297">
        <v>8.43</v>
      </c>
      <c r="O5185" s="40"/>
      <c r="P5185" s="40"/>
      <c r="Q5185" s="40"/>
      <c r="R5185" s="40"/>
      <c r="S5185" s="40"/>
      <c r="T5185" s="40"/>
      <c r="U5185" s="40"/>
      <c r="V5185" s="40"/>
      <c r="W5185" s="40"/>
      <c r="X5185" s="40"/>
      <c r="Y5185" s="40"/>
    </row>
    <row r="5186" spans="1:25" ht="15" customHeight="1" x14ac:dyDescent="0.2">
      <c r="A5186" s="40"/>
      <c r="B5186" s="275"/>
      <c r="C5186" s="275"/>
      <c r="D5186" s="275"/>
      <c r="E5186" s="275"/>
      <c r="F5186" s="275"/>
      <c r="G5186" s="275" t="s">
        <v>331</v>
      </c>
      <c r="H5186" s="302">
        <v>2.09</v>
      </c>
      <c r="I5186" s="275" t="s">
        <v>332</v>
      </c>
      <c r="J5186" s="302">
        <v>0</v>
      </c>
      <c r="K5186" s="275" t="s">
        <v>333</v>
      </c>
      <c r="L5186" s="302">
        <v>2.09</v>
      </c>
      <c r="O5186" s="40"/>
      <c r="P5186" s="40"/>
      <c r="Q5186" s="40"/>
      <c r="R5186" s="40"/>
      <c r="S5186" s="40"/>
      <c r="T5186" s="40"/>
      <c r="U5186" s="40"/>
      <c r="V5186" s="40"/>
      <c r="W5186" s="40"/>
      <c r="X5186" s="40"/>
      <c r="Y5186" s="40"/>
    </row>
    <row r="5187" spans="1:25" ht="15" customHeight="1" thickBot="1" x14ac:dyDescent="0.25">
      <c r="A5187" s="40"/>
      <c r="B5187" s="275"/>
      <c r="C5187" s="275"/>
      <c r="D5187" s="275"/>
      <c r="E5187" s="275"/>
      <c r="F5187" s="275"/>
      <c r="G5187" s="275" t="s">
        <v>334</v>
      </c>
      <c r="H5187" s="302">
        <v>2.31</v>
      </c>
      <c r="I5187" s="409"/>
      <c r="J5187" s="409" t="s">
        <v>335</v>
      </c>
      <c r="K5187" s="275"/>
      <c r="L5187" s="302">
        <v>13.43</v>
      </c>
      <c r="O5187" s="40"/>
      <c r="P5187" s="40"/>
      <c r="Q5187" s="40"/>
      <c r="R5187" s="40"/>
      <c r="S5187" s="40"/>
      <c r="T5187" s="40"/>
      <c r="U5187" s="40"/>
      <c r="V5187" s="40"/>
      <c r="W5187" s="40"/>
      <c r="X5187" s="40"/>
      <c r="Y5187" s="40"/>
    </row>
    <row r="5188" spans="1:25" ht="15" customHeight="1" thickTop="1" x14ac:dyDescent="0.2">
      <c r="A5188" s="40"/>
      <c r="B5188" s="289"/>
      <c r="C5188" s="289"/>
      <c r="D5188" s="289"/>
      <c r="E5188" s="289"/>
      <c r="F5188" s="289"/>
      <c r="G5188" s="289"/>
      <c r="H5188" s="289"/>
      <c r="I5188" s="289"/>
      <c r="J5188" s="289"/>
      <c r="K5188" s="289"/>
      <c r="L5188" s="281"/>
      <c r="O5188" s="40"/>
      <c r="P5188" s="40"/>
      <c r="Q5188" s="40"/>
      <c r="R5188" s="40"/>
      <c r="S5188" s="40"/>
      <c r="T5188" s="40"/>
      <c r="U5188" s="40"/>
      <c r="V5188" s="40"/>
      <c r="W5188" s="40"/>
      <c r="X5188" s="40"/>
      <c r="Y5188" s="40"/>
    </row>
    <row r="5189" spans="1:25" ht="15" customHeight="1" x14ac:dyDescent="0.2">
      <c r="A5189" s="40"/>
      <c r="B5189" s="276"/>
      <c r="C5189" s="277" t="s">
        <v>28</v>
      </c>
      <c r="D5189" s="276" t="s">
        <v>29</v>
      </c>
      <c r="E5189" s="276" t="s">
        <v>30</v>
      </c>
      <c r="F5189" s="405" t="s">
        <v>318</v>
      </c>
      <c r="G5189" s="405"/>
      <c r="H5189" s="284" t="s">
        <v>31</v>
      </c>
      <c r="I5189" s="277" t="s">
        <v>32</v>
      </c>
      <c r="J5189" s="277" t="s">
        <v>2407</v>
      </c>
      <c r="K5189" s="277" t="s">
        <v>33</v>
      </c>
      <c r="L5189" s="277" t="s">
        <v>35</v>
      </c>
      <c r="O5189" s="40"/>
      <c r="P5189" s="40"/>
      <c r="Q5189" s="40"/>
      <c r="R5189" s="40"/>
      <c r="S5189" s="40"/>
      <c r="T5189" s="40"/>
      <c r="U5189" s="40"/>
      <c r="V5189" s="40"/>
      <c r="W5189" s="40"/>
      <c r="X5189" s="40"/>
      <c r="Y5189" s="40"/>
    </row>
    <row r="5190" spans="1:25" ht="15" customHeight="1" x14ac:dyDescent="0.2">
      <c r="A5190" s="40"/>
      <c r="B5190" s="273" t="s">
        <v>319</v>
      </c>
      <c r="C5190" s="286" t="s">
        <v>679</v>
      </c>
      <c r="D5190" s="273" t="s">
        <v>40</v>
      </c>
      <c r="E5190" s="273" t="s">
        <v>680</v>
      </c>
      <c r="F5190" s="403" t="s">
        <v>324</v>
      </c>
      <c r="G5190" s="403"/>
      <c r="H5190" s="285" t="s">
        <v>325</v>
      </c>
      <c r="I5190" s="288">
        <v>1</v>
      </c>
      <c r="J5190" s="287"/>
      <c r="K5190" s="287">
        <v>21.17</v>
      </c>
      <c r="L5190" s="287">
        <v>21.17</v>
      </c>
      <c r="O5190" s="40"/>
      <c r="P5190" s="40"/>
      <c r="Q5190" s="40"/>
      <c r="R5190" s="40"/>
      <c r="S5190" s="40"/>
      <c r="T5190" s="40"/>
      <c r="U5190" s="40"/>
      <c r="V5190" s="40"/>
      <c r="W5190" s="40"/>
      <c r="X5190" s="40"/>
      <c r="Y5190" s="40"/>
    </row>
    <row r="5191" spans="1:25" ht="15" customHeight="1" x14ac:dyDescent="0.2">
      <c r="A5191" s="40"/>
      <c r="B5191" s="278" t="s">
        <v>321</v>
      </c>
      <c r="C5191" s="291" t="s">
        <v>984</v>
      </c>
      <c r="D5191" s="278" t="s">
        <v>40</v>
      </c>
      <c r="E5191" s="278" t="s">
        <v>985</v>
      </c>
      <c r="F5191" s="407" t="s">
        <v>324</v>
      </c>
      <c r="G5191" s="407"/>
      <c r="H5191" s="290" t="s">
        <v>325</v>
      </c>
      <c r="I5191" s="294">
        <v>1</v>
      </c>
      <c r="J5191" s="294">
        <v>0</v>
      </c>
      <c r="K5191" s="292">
        <v>0.27</v>
      </c>
      <c r="L5191" s="292">
        <v>0.27</v>
      </c>
      <c r="O5191" s="40"/>
      <c r="P5191" s="40"/>
      <c r="Q5191" s="40"/>
      <c r="R5191" s="40"/>
      <c r="S5191" s="40"/>
      <c r="T5191" s="40"/>
      <c r="U5191" s="40"/>
      <c r="V5191" s="40"/>
      <c r="W5191" s="40"/>
      <c r="X5191" s="40"/>
      <c r="Y5191" s="40"/>
    </row>
    <row r="5192" spans="1:25" ht="15" customHeight="1" x14ac:dyDescent="0.2">
      <c r="A5192" s="40"/>
      <c r="B5192" s="274" t="s">
        <v>347</v>
      </c>
      <c r="C5192" s="296" t="s">
        <v>986</v>
      </c>
      <c r="D5192" s="274" t="s">
        <v>40</v>
      </c>
      <c r="E5192" s="274" t="s">
        <v>987</v>
      </c>
      <c r="F5192" s="404" t="s">
        <v>586</v>
      </c>
      <c r="G5192" s="404"/>
      <c r="H5192" s="295" t="s">
        <v>325</v>
      </c>
      <c r="I5192" s="298">
        <v>1</v>
      </c>
      <c r="J5192" s="298">
        <v>0</v>
      </c>
      <c r="K5192" s="297">
        <v>16.239999999999998</v>
      </c>
      <c r="L5192" s="297">
        <v>16.239999999999998</v>
      </c>
      <c r="O5192" s="40"/>
      <c r="P5192" s="40"/>
      <c r="Q5192" s="40"/>
      <c r="R5192" s="40"/>
      <c r="S5192" s="40"/>
      <c r="T5192" s="40"/>
      <c r="U5192" s="40"/>
      <c r="V5192" s="40"/>
      <c r="W5192" s="40"/>
      <c r="X5192" s="40"/>
      <c r="Y5192" s="40"/>
    </row>
    <row r="5193" spans="1:25" ht="15" customHeight="1" x14ac:dyDescent="0.2">
      <c r="A5193" s="40"/>
      <c r="B5193" s="274" t="s">
        <v>347</v>
      </c>
      <c r="C5193" s="296" t="s">
        <v>926</v>
      </c>
      <c r="D5193" s="274" t="s">
        <v>40</v>
      </c>
      <c r="E5193" s="274" t="s">
        <v>927</v>
      </c>
      <c r="F5193" s="404" t="s">
        <v>348</v>
      </c>
      <c r="G5193" s="404"/>
      <c r="H5193" s="295" t="s">
        <v>325</v>
      </c>
      <c r="I5193" s="298">
        <v>1</v>
      </c>
      <c r="J5193" s="298">
        <v>0</v>
      </c>
      <c r="K5193" s="297">
        <v>1.4</v>
      </c>
      <c r="L5193" s="297">
        <v>1.4</v>
      </c>
      <c r="O5193" s="40"/>
      <c r="P5193" s="40"/>
      <c r="Q5193" s="40"/>
      <c r="R5193" s="40"/>
      <c r="S5193" s="40"/>
      <c r="T5193" s="40"/>
      <c r="U5193" s="40"/>
      <c r="V5193" s="40"/>
      <c r="W5193" s="40"/>
      <c r="X5193" s="40"/>
      <c r="Y5193" s="40"/>
    </row>
    <row r="5194" spans="1:25" ht="15" customHeight="1" x14ac:dyDescent="0.2">
      <c r="A5194" s="40"/>
      <c r="B5194" s="274" t="s">
        <v>347</v>
      </c>
      <c r="C5194" s="296" t="s">
        <v>930</v>
      </c>
      <c r="D5194" s="274" t="s">
        <v>40</v>
      </c>
      <c r="E5194" s="274" t="s">
        <v>931</v>
      </c>
      <c r="F5194" s="404" t="s">
        <v>348</v>
      </c>
      <c r="G5194" s="404"/>
      <c r="H5194" s="295" t="s">
        <v>325</v>
      </c>
      <c r="I5194" s="298">
        <v>1</v>
      </c>
      <c r="J5194" s="298">
        <v>0</v>
      </c>
      <c r="K5194" s="297">
        <v>1.34</v>
      </c>
      <c r="L5194" s="297">
        <v>1.34</v>
      </c>
      <c r="O5194" s="40"/>
      <c r="P5194" s="40"/>
      <c r="Q5194" s="40"/>
      <c r="R5194" s="40"/>
      <c r="S5194" s="40"/>
      <c r="T5194" s="40"/>
      <c r="U5194" s="40"/>
      <c r="V5194" s="40"/>
      <c r="W5194" s="40"/>
      <c r="X5194" s="40"/>
      <c r="Y5194" s="40"/>
    </row>
    <row r="5195" spans="1:25" ht="15" customHeight="1" x14ac:dyDescent="0.2">
      <c r="A5195" s="40"/>
      <c r="B5195" s="274" t="s">
        <v>347</v>
      </c>
      <c r="C5195" s="296" t="s">
        <v>932</v>
      </c>
      <c r="D5195" s="274" t="s">
        <v>40</v>
      </c>
      <c r="E5195" s="274" t="s">
        <v>933</v>
      </c>
      <c r="F5195" s="404" t="s">
        <v>348</v>
      </c>
      <c r="G5195" s="404"/>
      <c r="H5195" s="295" t="s">
        <v>325</v>
      </c>
      <c r="I5195" s="298">
        <v>1</v>
      </c>
      <c r="J5195" s="298">
        <v>0</v>
      </c>
      <c r="K5195" s="297">
        <v>0.04</v>
      </c>
      <c r="L5195" s="297">
        <v>0.04</v>
      </c>
      <c r="O5195" s="40"/>
      <c r="P5195" s="40"/>
      <c r="Q5195" s="40"/>
      <c r="R5195" s="40"/>
      <c r="S5195" s="40"/>
      <c r="T5195" s="40"/>
      <c r="U5195" s="40"/>
      <c r="V5195" s="40"/>
      <c r="W5195" s="40"/>
      <c r="X5195" s="40"/>
      <c r="Y5195" s="40"/>
    </row>
    <row r="5196" spans="1:25" ht="15" customHeight="1" x14ac:dyDescent="0.2">
      <c r="A5196" s="40"/>
      <c r="B5196" s="274" t="s">
        <v>347</v>
      </c>
      <c r="C5196" s="296" t="s">
        <v>946</v>
      </c>
      <c r="D5196" s="274" t="s">
        <v>40</v>
      </c>
      <c r="E5196" s="274" t="s">
        <v>947</v>
      </c>
      <c r="F5196" s="404" t="s">
        <v>348</v>
      </c>
      <c r="G5196" s="404"/>
      <c r="H5196" s="295" t="s">
        <v>325</v>
      </c>
      <c r="I5196" s="298">
        <v>1</v>
      </c>
      <c r="J5196" s="298">
        <v>0</v>
      </c>
      <c r="K5196" s="297">
        <v>0.01</v>
      </c>
      <c r="L5196" s="297">
        <v>0.01</v>
      </c>
      <c r="O5196" s="40"/>
      <c r="P5196" s="40"/>
      <c r="Q5196" s="40"/>
      <c r="R5196" s="40"/>
      <c r="S5196" s="40"/>
      <c r="T5196" s="40"/>
      <c r="U5196" s="40"/>
      <c r="V5196" s="40"/>
      <c r="W5196" s="40"/>
      <c r="X5196" s="40"/>
      <c r="Y5196" s="40"/>
    </row>
    <row r="5197" spans="1:25" ht="15" customHeight="1" x14ac:dyDescent="0.2">
      <c r="A5197" s="40"/>
      <c r="B5197" s="274" t="s">
        <v>347</v>
      </c>
      <c r="C5197" s="296" t="s">
        <v>948</v>
      </c>
      <c r="D5197" s="274" t="s">
        <v>40</v>
      </c>
      <c r="E5197" s="274" t="s">
        <v>949</v>
      </c>
      <c r="F5197" s="404" t="s">
        <v>348</v>
      </c>
      <c r="G5197" s="404"/>
      <c r="H5197" s="295" t="s">
        <v>325</v>
      </c>
      <c r="I5197" s="298">
        <v>1</v>
      </c>
      <c r="J5197" s="298">
        <v>0</v>
      </c>
      <c r="K5197" s="297">
        <v>0.86</v>
      </c>
      <c r="L5197" s="297">
        <v>0.86</v>
      </c>
      <c r="O5197" s="40"/>
      <c r="P5197" s="40"/>
      <c r="Q5197" s="40"/>
      <c r="R5197" s="40"/>
      <c r="S5197" s="40"/>
      <c r="T5197" s="40"/>
      <c r="U5197" s="40"/>
      <c r="V5197" s="40"/>
      <c r="W5197" s="40"/>
      <c r="X5197" s="40"/>
      <c r="Y5197" s="40"/>
    </row>
    <row r="5198" spans="1:25" ht="15" customHeight="1" x14ac:dyDescent="0.2">
      <c r="A5198" s="40"/>
      <c r="B5198" s="274" t="s">
        <v>347</v>
      </c>
      <c r="C5198" s="296" t="s">
        <v>928</v>
      </c>
      <c r="D5198" s="274" t="s">
        <v>40</v>
      </c>
      <c r="E5198" s="274" t="s">
        <v>929</v>
      </c>
      <c r="F5198" s="404" t="s">
        <v>348</v>
      </c>
      <c r="G5198" s="404"/>
      <c r="H5198" s="295" t="s">
        <v>325</v>
      </c>
      <c r="I5198" s="298">
        <v>1</v>
      </c>
      <c r="J5198" s="298">
        <v>0</v>
      </c>
      <c r="K5198" s="297">
        <v>1.01</v>
      </c>
      <c r="L5198" s="297">
        <v>1.01</v>
      </c>
      <c r="O5198" s="40"/>
      <c r="P5198" s="40"/>
      <c r="Q5198" s="40"/>
      <c r="R5198" s="40"/>
      <c r="S5198" s="40"/>
      <c r="T5198" s="40"/>
      <c r="U5198" s="40"/>
      <c r="V5198" s="40"/>
      <c r="W5198" s="40"/>
      <c r="X5198" s="40"/>
      <c r="Y5198" s="40"/>
    </row>
    <row r="5199" spans="1:25" ht="15" customHeight="1" x14ac:dyDescent="0.2">
      <c r="A5199" s="40"/>
      <c r="B5199" s="275"/>
      <c r="C5199" s="275"/>
      <c r="D5199" s="275"/>
      <c r="E5199" s="275"/>
      <c r="F5199" s="275"/>
      <c r="G5199" s="275" t="s">
        <v>331</v>
      </c>
      <c r="H5199" s="302">
        <v>16.510000000000002</v>
      </c>
      <c r="I5199" s="275" t="s">
        <v>332</v>
      </c>
      <c r="J5199" s="302">
        <v>0</v>
      </c>
      <c r="K5199" s="275" t="s">
        <v>333</v>
      </c>
      <c r="L5199" s="302">
        <v>16.510000000000002</v>
      </c>
      <c r="O5199" s="40"/>
      <c r="P5199" s="40"/>
      <c r="Q5199" s="40"/>
      <c r="R5199" s="40"/>
      <c r="S5199" s="40"/>
      <c r="T5199" s="40"/>
      <c r="U5199" s="40"/>
      <c r="V5199" s="40"/>
      <c r="W5199" s="40"/>
      <c r="X5199" s="40"/>
      <c r="Y5199" s="40"/>
    </row>
    <row r="5200" spans="1:25" ht="15" customHeight="1" thickBot="1" x14ac:dyDescent="0.25">
      <c r="A5200" s="40"/>
      <c r="B5200" s="275"/>
      <c r="C5200" s="275"/>
      <c r="D5200" s="275"/>
      <c r="E5200" s="275"/>
      <c r="F5200" s="275"/>
      <c r="G5200" s="275" t="s">
        <v>334</v>
      </c>
      <c r="H5200" s="302">
        <v>4.4000000000000004</v>
      </c>
      <c r="I5200" s="409"/>
      <c r="J5200" s="409" t="s">
        <v>335</v>
      </c>
      <c r="K5200" s="275"/>
      <c r="L5200" s="302">
        <v>25.57</v>
      </c>
      <c r="O5200" s="40"/>
      <c r="P5200" s="40"/>
      <c r="Q5200" s="40"/>
      <c r="R5200" s="40"/>
      <c r="S5200" s="40"/>
      <c r="T5200" s="40"/>
      <c r="U5200" s="40"/>
      <c r="V5200" s="40"/>
      <c r="W5200" s="40"/>
      <c r="X5200" s="40"/>
      <c r="Y5200" s="40"/>
    </row>
    <row r="5201" spans="1:25" ht="15" customHeight="1" thickTop="1" x14ac:dyDescent="0.2">
      <c r="A5201" s="40"/>
      <c r="B5201" s="289"/>
      <c r="C5201" s="289"/>
      <c r="D5201" s="289"/>
      <c r="E5201" s="289"/>
      <c r="F5201" s="289"/>
      <c r="G5201" s="289"/>
      <c r="H5201" s="289"/>
      <c r="I5201" s="289"/>
      <c r="J5201" s="289"/>
      <c r="K5201" s="289"/>
      <c r="L5201" s="281"/>
      <c r="O5201" s="40"/>
      <c r="P5201" s="40"/>
      <c r="Q5201" s="40"/>
      <c r="R5201" s="40"/>
      <c r="S5201" s="40"/>
      <c r="T5201" s="40"/>
      <c r="U5201" s="40"/>
      <c r="V5201" s="40"/>
      <c r="W5201" s="40"/>
      <c r="X5201" s="40"/>
      <c r="Y5201" s="40"/>
    </row>
    <row r="5202" spans="1:25" ht="15" customHeight="1" x14ac:dyDescent="0.2">
      <c r="A5202" s="40"/>
      <c r="B5202" s="276"/>
      <c r="C5202" s="277" t="s">
        <v>28</v>
      </c>
      <c r="D5202" s="276" t="s">
        <v>29</v>
      </c>
      <c r="E5202" s="276" t="s">
        <v>30</v>
      </c>
      <c r="F5202" s="405" t="s">
        <v>318</v>
      </c>
      <c r="G5202" s="405"/>
      <c r="H5202" s="284" t="s">
        <v>31</v>
      </c>
      <c r="I5202" s="277" t="s">
        <v>32</v>
      </c>
      <c r="J5202" s="277" t="s">
        <v>2407</v>
      </c>
      <c r="K5202" s="277" t="s">
        <v>33</v>
      </c>
      <c r="L5202" s="277" t="s">
        <v>35</v>
      </c>
      <c r="O5202" s="40"/>
      <c r="P5202" s="40"/>
      <c r="Q5202" s="40"/>
      <c r="R5202" s="40"/>
      <c r="S5202" s="40"/>
      <c r="T5202" s="40"/>
      <c r="U5202" s="40"/>
      <c r="V5202" s="40"/>
      <c r="W5202" s="40"/>
      <c r="X5202" s="40"/>
      <c r="Y5202" s="40"/>
    </row>
    <row r="5203" spans="1:25" ht="15" customHeight="1" x14ac:dyDescent="0.2">
      <c r="A5203" s="40"/>
      <c r="B5203" s="273" t="s">
        <v>319</v>
      </c>
      <c r="C5203" s="286" t="s">
        <v>391</v>
      </c>
      <c r="D5203" s="273" t="s">
        <v>40</v>
      </c>
      <c r="E5203" s="273" t="s">
        <v>392</v>
      </c>
      <c r="F5203" s="403" t="s">
        <v>338</v>
      </c>
      <c r="G5203" s="403"/>
      <c r="H5203" s="285" t="s">
        <v>44</v>
      </c>
      <c r="I5203" s="288">
        <v>1</v>
      </c>
      <c r="J5203" s="287"/>
      <c r="K5203" s="287">
        <v>485.78</v>
      </c>
      <c r="L5203" s="287">
        <v>485.78</v>
      </c>
      <c r="O5203" s="40"/>
      <c r="P5203" s="40"/>
      <c r="Q5203" s="40"/>
      <c r="R5203" s="40"/>
      <c r="S5203" s="40"/>
      <c r="T5203" s="40"/>
      <c r="U5203" s="40"/>
      <c r="V5203" s="40"/>
      <c r="W5203" s="40"/>
      <c r="X5203" s="40"/>
      <c r="Y5203" s="40"/>
    </row>
    <row r="5204" spans="1:25" ht="15" customHeight="1" x14ac:dyDescent="0.2">
      <c r="A5204" s="40"/>
      <c r="B5204" s="278" t="s">
        <v>321</v>
      </c>
      <c r="C5204" s="291" t="s">
        <v>397</v>
      </c>
      <c r="D5204" s="278" t="s">
        <v>40</v>
      </c>
      <c r="E5204" s="278" t="s">
        <v>398</v>
      </c>
      <c r="F5204" s="407" t="s">
        <v>324</v>
      </c>
      <c r="G5204" s="407"/>
      <c r="H5204" s="290" t="s">
        <v>325</v>
      </c>
      <c r="I5204" s="294">
        <v>4.008</v>
      </c>
      <c r="J5204" s="294">
        <v>0</v>
      </c>
      <c r="K5204" s="292">
        <v>29.9</v>
      </c>
      <c r="L5204" s="292">
        <v>119.83</v>
      </c>
      <c r="O5204" s="40"/>
      <c r="P5204" s="40"/>
      <c r="Q5204" s="40"/>
      <c r="R5204" s="40"/>
      <c r="S5204" s="40"/>
      <c r="T5204" s="40"/>
      <c r="U5204" s="40"/>
      <c r="V5204" s="40"/>
      <c r="W5204" s="40"/>
      <c r="X5204" s="40"/>
      <c r="Y5204" s="40"/>
    </row>
    <row r="5205" spans="1:25" ht="15" customHeight="1" x14ac:dyDescent="0.2">
      <c r="A5205" s="40"/>
      <c r="B5205" s="278" t="s">
        <v>321</v>
      </c>
      <c r="C5205" s="291" t="s">
        <v>988</v>
      </c>
      <c r="D5205" s="278" t="s">
        <v>40</v>
      </c>
      <c r="E5205" s="278" t="s">
        <v>989</v>
      </c>
      <c r="F5205" s="407" t="s">
        <v>328</v>
      </c>
      <c r="G5205" s="407"/>
      <c r="H5205" s="290" t="s">
        <v>330</v>
      </c>
      <c r="I5205" s="294">
        <v>7.6999999999999999E-2</v>
      </c>
      <c r="J5205" s="294">
        <v>0</v>
      </c>
      <c r="K5205" s="292">
        <v>286.24</v>
      </c>
      <c r="L5205" s="292">
        <v>22.04</v>
      </c>
      <c r="O5205" s="40"/>
      <c r="P5205" s="40"/>
      <c r="Q5205" s="40"/>
      <c r="R5205" s="40"/>
      <c r="S5205" s="40"/>
      <c r="T5205" s="40"/>
      <c r="U5205" s="40"/>
      <c r="V5205" s="40"/>
      <c r="W5205" s="40"/>
      <c r="X5205" s="40"/>
      <c r="Y5205" s="40"/>
    </row>
    <row r="5206" spans="1:25" ht="15" customHeight="1" x14ac:dyDescent="0.2">
      <c r="A5206" s="40"/>
      <c r="B5206" s="278" t="s">
        <v>321</v>
      </c>
      <c r="C5206" s="291" t="s">
        <v>395</v>
      </c>
      <c r="D5206" s="278" t="s">
        <v>40</v>
      </c>
      <c r="E5206" s="278" t="s">
        <v>396</v>
      </c>
      <c r="F5206" s="407" t="s">
        <v>324</v>
      </c>
      <c r="G5206" s="407"/>
      <c r="H5206" s="290" t="s">
        <v>325</v>
      </c>
      <c r="I5206" s="294">
        <v>1.2330000000000001</v>
      </c>
      <c r="J5206" s="294">
        <v>0</v>
      </c>
      <c r="K5206" s="292">
        <v>24.84</v>
      </c>
      <c r="L5206" s="292">
        <v>30.62</v>
      </c>
      <c r="O5206" s="40"/>
      <c r="P5206" s="40"/>
      <c r="Q5206" s="40"/>
      <c r="R5206" s="40"/>
      <c r="S5206" s="40"/>
      <c r="T5206" s="40"/>
      <c r="U5206" s="40"/>
      <c r="V5206" s="40"/>
      <c r="W5206" s="40"/>
      <c r="X5206" s="40"/>
      <c r="Y5206" s="40"/>
    </row>
    <row r="5207" spans="1:25" ht="15" customHeight="1" x14ac:dyDescent="0.2">
      <c r="A5207" s="40"/>
      <c r="B5207" s="274" t="s">
        <v>347</v>
      </c>
      <c r="C5207" s="296" t="s">
        <v>990</v>
      </c>
      <c r="D5207" s="274" t="s">
        <v>40</v>
      </c>
      <c r="E5207" s="274" t="s">
        <v>991</v>
      </c>
      <c r="F5207" s="404" t="s">
        <v>348</v>
      </c>
      <c r="G5207" s="404"/>
      <c r="H5207" s="295" t="s">
        <v>55</v>
      </c>
      <c r="I5207" s="298">
        <v>9</v>
      </c>
      <c r="J5207" s="298">
        <v>0</v>
      </c>
      <c r="K5207" s="297">
        <v>34.81</v>
      </c>
      <c r="L5207" s="297">
        <v>313.29000000000002</v>
      </c>
      <c r="O5207" s="40"/>
      <c r="P5207" s="40"/>
      <c r="Q5207" s="40"/>
      <c r="R5207" s="40"/>
      <c r="S5207" s="40"/>
      <c r="T5207" s="40"/>
      <c r="U5207" s="40"/>
      <c r="V5207" s="40"/>
      <c r="W5207" s="40"/>
      <c r="X5207" s="40"/>
      <c r="Y5207" s="40"/>
    </row>
    <row r="5208" spans="1:25" ht="15" customHeight="1" x14ac:dyDescent="0.2">
      <c r="A5208" s="40"/>
      <c r="B5208" s="275"/>
      <c r="C5208" s="275"/>
      <c r="D5208" s="275"/>
      <c r="E5208" s="275"/>
      <c r="F5208" s="275"/>
      <c r="G5208" s="275" t="s">
        <v>331</v>
      </c>
      <c r="H5208" s="302">
        <v>122.07</v>
      </c>
      <c r="I5208" s="275" t="s">
        <v>332</v>
      </c>
      <c r="J5208" s="302">
        <v>0</v>
      </c>
      <c r="K5208" s="275" t="s">
        <v>333</v>
      </c>
      <c r="L5208" s="302">
        <v>122.07</v>
      </c>
      <c r="O5208" s="40"/>
      <c r="P5208" s="40"/>
      <c r="Q5208" s="40"/>
      <c r="R5208" s="40"/>
      <c r="S5208" s="40"/>
      <c r="T5208" s="40"/>
      <c r="U5208" s="40"/>
      <c r="V5208" s="40"/>
      <c r="W5208" s="40"/>
      <c r="X5208" s="40"/>
      <c r="Y5208" s="40"/>
    </row>
    <row r="5209" spans="1:25" ht="15" customHeight="1" thickBot="1" x14ac:dyDescent="0.25">
      <c r="A5209" s="40"/>
      <c r="B5209" s="275"/>
      <c r="C5209" s="275"/>
      <c r="D5209" s="275"/>
      <c r="E5209" s="275"/>
      <c r="F5209" s="275"/>
      <c r="G5209" s="275" t="s">
        <v>334</v>
      </c>
      <c r="H5209" s="302">
        <v>101.09</v>
      </c>
      <c r="I5209" s="409"/>
      <c r="J5209" s="409" t="s">
        <v>335</v>
      </c>
      <c r="K5209" s="275"/>
      <c r="L5209" s="302">
        <v>586.87</v>
      </c>
      <c r="O5209" s="40"/>
      <c r="P5209" s="40"/>
      <c r="Q5209" s="40"/>
      <c r="R5209" s="40"/>
      <c r="S5209" s="40"/>
      <c r="T5209" s="40"/>
      <c r="U5209" s="40"/>
      <c r="V5209" s="40"/>
      <c r="W5209" s="40"/>
      <c r="X5209" s="40"/>
      <c r="Y5209" s="40"/>
    </row>
    <row r="5210" spans="1:25" ht="15" customHeight="1" thickTop="1" x14ac:dyDescent="0.2">
      <c r="A5210" s="40"/>
      <c r="B5210" s="289"/>
      <c r="C5210" s="289"/>
      <c r="D5210" s="289"/>
      <c r="E5210" s="289"/>
      <c r="F5210" s="289"/>
      <c r="G5210" s="289"/>
      <c r="H5210" s="289"/>
      <c r="I5210" s="289"/>
      <c r="J5210" s="289"/>
      <c r="K5210" s="289"/>
      <c r="L5210" s="281"/>
      <c r="O5210" s="40"/>
      <c r="P5210" s="40"/>
      <c r="Q5210" s="40"/>
      <c r="R5210" s="40"/>
      <c r="S5210" s="40"/>
      <c r="T5210" s="40"/>
      <c r="U5210" s="40"/>
      <c r="V5210" s="40"/>
      <c r="W5210" s="40"/>
      <c r="X5210" s="40"/>
      <c r="Y5210" s="40"/>
    </row>
    <row r="5211" spans="1:25" ht="15" customHeight="1" x14ac:dyDescent="0.2">
      <c r="A5211" s="40"/>
      <c r="B5211" s="276"/>
      <c r="C5211" s="277" t="s">
        <v>28</v>
      </c>
      <c r="D5211" s="276" t="s">
        <v>29</v>
      </c>
      <c r="E5211" s="276" t="s">
        <v>30</v>
      </c>
      <c r="F5211" s="405" t="s">
        <v>318</v>
      </c>
      <c r="G5211" s="405"/>
      <c r="H5211" s="284" t="s">
        <v>31</v>
      </c>
      <c r="I5211" s="277" t="s">
        <v>32</v>
      </c>
      <c r="J5211" s="277" t="s">
        <v>2407</v>
      </c>
      <c r="K5211" s="277" t="s">
        <v>33</v>
      </c>
      <c r="L5211" s="277" t="s">
        <v>35</v>
      </c>
      <c r="O5211" s="40"/>
      <c r="P5211" s="40"/>
      <c r="Q5211" s="40"/>
      <c r="R5211" s="40"/>
      <c r="S5211" s="40"/>
      <c r="T5211" s="40"/>
      <c r="U5211" s="40"/>
      <c r="V5211" s="40"/>
      <c r="W5211" s="40"/>
      <c r="X5211" s="40"/>
      <c r="Y5211" s="40"/>
    </row>
    <row r="5212" spans="1:25" ht="15" customHeight="1" x14ac:dyDescent="0.2">
      <c r="A5212" s="40"/>
      <c r="B5212" s="273" t="s">
        <v>319</v>
      </c>
      <c r="C5212" s="286" t="s">
        <v>395</v>
      </c>
      <c r="D5212" s="273" t="s">
        <v>40</v>
      </c>
      <c r="E5212" s="273" t="s">
        <v>396</v>
      </c>
      <c r="F5212" s="403" t="s">
        <v>324</v>
      </c>
      <c r="G5212" s="403"/>
      <c r="H5212" s="285" t="s">
        <v>325</v>
      </c>
      <c r="I5212" s="288">
        <v>1</v>
      </c>
      <c r="J5212" s="287"/>
      <c r="K5212" s="287">
        <v>24.84</v>
      </c>
      <c r="L5212" s="287">
        <v>24.84</v>
      </c>
      <c r="O5212" s="40"/>
      <c r="P5212" s="40"/>
      <c r="Q5212" s="40"/>
      <c r="R5212" s="40"/>
      <c r="S5212" s="40"/>
      <c r="T5212" s="40"/>
      <c r="U5212" s="40"/>
      <c r="V5212" s="40"/>
      <c r="W5212" s="40"/>
      <c r="X5212" s="40"/>
      <c r="Y5212" s="40"/>
    </row>
    <row r="5213" spans="1:25" ht="15" customHeight="1" x14ac:dyDescent="0.2">
      <c r="A5213" s="40"/>
      <c r="B5213" s="278" t="s">
        <v>321</v>
      </c>
      <c r="C5213" s="291" t="s">
        <v>992</v>
      </c>
      <c r="D5213" s="278" t="s">
        <v>40</v>
      </c>
      <c r="E5213" s="278" t="s">
        <v>993</v>
      </c>
      <c r="F5213" s="407" t="s">
        <v>324</v>
      </c>
      <c r="G5213" s="407"/>
      <c r="H5213" s="290" t="s">
        <v>325</v>
      </c>
      <c r="I5213" s="294">
        <v>1</v>
      </c>
      <c r="J5213" s="294">
        <v>0</v>
      </c>
      <c r="K5213" s="292">
        <v>0.78</v>
      </c>
      <c r="L5213" s="292">
        <v>0.78</v>
      </c>
      <c r="O5213" s="40"/>
      <c r="P5213" s="40"/>
      <c r="Q5213" s="40"/>
      <c r="R5213" s="40"/>
      <c r="S5213" s="40"/>
      <c r="T5213" s="40"/>
      <c r="U5213" s="40"/>
      <c r="V5213" s="40"/>
      <c r="W5213" s="40"/>
      <c r="X5213" s="40"/>
      <c r="Y5213" s="40"/>
    </row>
    <row r="5214" spans="1:25" ht="15" customHeight="1" x14ac:dyDescent="0.2">
      <c r="A5214" s="40"/>
      <c r="B5214" s="274" t="s">
        <v>347</v>
      </c>
      <c r="C5214" s="296" t="s">
        <v>998</v>
      </c>
      <c r="D5214" s="274" t="s">
        <v>40</v>
      </c>
      <c r="E5214" s="274" t="s">
        <v>999</v>
      </c>
      <c r="F5214" s="404" t="s">
        <v>348</v>
      </c>
      <c r="G5214" s="404"/>
      <c r="H5214" s="295" t="s">
        <v>325</v>
      </c>
      <c r="I5214" s="298">
        <v>1</v>
      </c>
      <c r="J5214" s="298">
        <v>0</v>
      </c>
      <c r="K5214" s="297">
        <v>1.2</v>
      </c>
      <c r="L5214" s="297">
        <v>1.2</v>
      </c>
      <c r="O5214" s="40"/>
      <c r="P5214" s="40"/>
      <c r="Q5214" s="40"/>
      <c r="R5214" s="40"/>
      <c r="S5214" s="40"/>
      <c r="T5214" s="40"/>
      <c r="U5214" s="40"/>
      <c r="V5214" s="40"/>
      <c r="W5214" s="40"/>
      <c r="X5214" s="40"/>
      <c r="Y5214" s="40"/>
    </row>
    <row r="5215" spans="1:25" ht="15" customHeight="1" x14ac:dyDescent="0.2">
      <c r="A5215" s="40"/>
      <c r="B5215" s="274" t="s">
        <v>347</v>
      </c>
      <c r="C5215" s="296" t="s">
        <v>928</v>
      </c>
      <c r="D5215" s="274" t="s">
        <v>40</v>
      </c>
      <c r="E5215" s="274" t="s">
        <v>929</v>
      </c>
      <c r="F5215" s="404" t="s">
        <v>348</v>
      </c>
      <c r="G5215" s="404"/>
      <c r="H5215" s="295" t="s">
        <v>325</v>
      </c>
      <c r="I5215" s="298">
        <v>1</v>
      </c>
      <c r="J5215" s="298">
        <v>0</v>
      </c>
      <c r="K5215" s="297">
        <v>1.01</v>
      </c>
      <c r="L5215" s="297">
        <v>1.01</v>
      </c>
      <c r="O5215" s="40"/>
      <c r="P5215" s="40"/>
      <c r="Q5215" s="40"/>
      <c r="R5215" s="40"/>
      <c r="S5215" s="40"/>
      <c r="T5215" s="40"/>
      <c r="U5215" s="40"/>
      <c r="V5215" s="40"/>
      <c r="W5215" s="40"/>
      <c r="X5215" s="40"/>
      <c r="Y5215" s="40"/>
    </row>
    <row r="5216" spans="1:25" ht="15" customHeight="1" x14ac:dyDescent="0.2">
      <c r="A5216" s="40"/>
      <c r="B5216" s="274" t="s">
        <v>347</v>
      </c>
      <c r="C5216" s="296" t="s">
        <v>926</v>
      </c>
      <c r="D5216" s="274" t="s">
        <v>40</v>
      </c>
      <c r="E5216" s="274" t="s">
        <v>927</v>
      </c>
      <c r="F5216" s="404" t="s">
        <v>348</v>
      </c>
      <c r="G5216" s="404"/>
      <c r="H5216" s="295" t="s">
        <v>325</v>
      </c>
      <c r="I5216" s="298">
        <v>1</v>
      </c>
      <c r="J5216" s="298">
        <v>0</v>
      </c>
      <c r="K5216" s="297">
        <v>1.4</v>
      </c>
      <c r="L5216" s="297">
        <v>1.4</v>
      </c>
      <c r="O5216" s="40"/>
      <c r="P5216" s="40"/>
      <c r="Q5216" s="40"/>
      <c r="R5216" s="40"/>
      <c r="S5216" s="40"/>
      <c r="T5216" s="40"/>
      <c r="U5216" s="40"/>
      <c r="V5216" s="40"/>
      <c r="W5216" s="40"/>
      <c r="X5216" s="40"/>
      <c r="Y5216" s="40"/>
    </row>
    <row r="5217" spans="1:25" ht="15" customHeight="1" x14ac:dyDescent="0.2">
      <c r="A5217" s="40"/>
      <c r="B5217" s="274" t="s">
        <v>347</v>
      </c>
      <c r="C5217" s="296" t="s">
        <v>930</v>
      </c>
      <c r="D5217" s="274" t="s">
        <v>40</v>
      </c>
      <c r="E5217" s="274" t="s">
        <v>931</v>
      </c>
      <c r="F5217" s="404" t="s">
        <v>348</v>
      </c>
      <c r="G5217" s="404"/>
      <c r="H5217" s="295" t="s">
        <v>325</v>
      </c>
      <c r="I5217" s="298">
        <v>1</v>
      </c>
      <c r="J5217" s="298">
        <v>0</v>
      </c>
      <c r="K5217" s="297">
        <v>1.34</v>
      </c>
      <c r="L5217" s="297">
        <v>1.34</v>
      </c>
      <c r="O5217" s="40"/>
      <c r="P5217" s="40"/>
      <c r="Q5217" s="40"/>
      <c r="R5217" s="40"/>
      <c r="S5217" s="40"/>
      <c r="T5217" s="40"/>
      <c r="U5217" s="40"/>
      <c r="V5217" s="40"/>
      <c r="W5217" s="40"/>
      <c r="X5217" s="40"/>
      <c r="Y5217" s="40"/>
    </row>
    <row r="5218" spans="1:25" ht="15" customHeight="1" x14ac:dyDescent="0.2">
      <c r="A5218" s="40"/>
      <c r="B5218" s="274" t="s">
        <v>347</v>
      </c>
      <c r="C5218" s="296" t="s">
        <v>996</v>
      </c>
      <c r="D5218" s="274" t="s">
        <v>40</v>
      </c>
      <c r="E5218" s="274" t="s">
        <v>997</v>
      </c>
      <c r="F5218" s="404" t="s">
        <v>348</v>
      </c>
      <c r="G5218" s="404"/>
      <c r="H5218" s="295" t="s">
        <v>325</v>
      </c>
      <c r="I5218" s="298">
        <v>1</v>
      </c>
      <c r="J5218" s="298">
        <v>0</v>
      </c>
      <c r="K5218" s="297">
        <v>0.85</v>
      </c>
      <c r="L5218" s="297">
        <v>0.85</v>
      </c>
      <c r="O5218" s="40"/>
      <c r="P5218" s="40"/>
      <c r="Q5218" s="40"/>
      <c r="R5218" s="40"/>
      <c r="S5218" s="40"/>
      <c r="T5218" s="40"/>
      <c r="U5218" s="40"/>
      <c r="V5218" s="40"/>
      <c r="W5218" s="40"/>
      <c r="X5218" s="40"/>
      <c r="Y5218" s="40"/>
    </row>
    <row r="5219" spans="1:25" ht="15" customHeight="1" x14ac:dyDescent="0.2">
      <c r="A5219" s="40"/>
      <c r="B5219" s="274" t="s">
        <v>347</v>
      </c>
      <c r="C5219" s="296" t="s">
        <v>994</v>
      </c>
      <c r="D5219" s="274" t="s">
        <v>40</v>
      </c>
      <c r="E5219" s="274" t="s">
        <v>995</v>
      </c>
      <c r="F5219" s="404" t="s">
        <v>586</v>
      </c>
      <c r="G5219" s="404"/>
      <c r="H5219" s="295" t="s">
        <v>325</v>
      </c>
      <c r="I5219" s="298">
        <v>1</v>
      </c>
      <c r="J5219" s="298">
        <v>0</v>
      </c>
      <c r="K5219" s="297">
        <v>18.22</v>
      </c>
      <c r="L5219" s="297">
        <v>18.22</v>
      </c>
      <c r="O5219" s="40"/>
      <c r="P5219" s="40"/>
      <c r="Q5219" s="40"/>
      <c r="R5219" s="40"/>
      <c r="S5219" s="40"/>
      <c r="T5219" s="40"/>
      <c r="U5219" s="40"/>
      <c r="V5219" s="40"/>
      <c r="W5219" s="40"/>
      <c r="X5219" s="40"/>
      <c r="Y5219" s="40"/>
    </row>
    <row r="5220" spans="1:25" ht="15" customHeight="1" x14ac:dyDescent="0.2">
      <c r="A5220" s="40"/>
      <c r="B5220" s="274" t="s">
        <v>347</v>
      </c>
      <c r="C5220" s="296" t="s">
        <v>932</v>
      </c>
      <c r="D5220" s="274" t="s">
        <v>40</v>
      </c>
      <c r="E5220" s="274" t="s">
        <v>933</v>
      </c>
      <c r="F5220" s="404" t="s">
        <v>348</v>
      </c>
      <c r="G5220" s="404"/>
      <c r="H5220" s="295" t="s">
        <v>325</v>
      </c>
      <c r="I5220" s="298">
        <v>1</v>
      </c>
      <c r="J5220" s="298">
        <v>0</v>
      </c>
      <c r="K5220" s="297">
        <v>0.04</v>
      </c>
      <c r="L5220" s="297">
        <v>0.04</v>
      </c>
      <c r="O5220" s="40"/>
      <c r="P5220" s="40"/>
      <c r="Q5220" s="40"/>
      <c r="R5220" s="40"/>
      <c r="S5220" s="40"/>
      <c r="T5220" s="40"/>
      <c r="U5220" s="40"/>
      <c r="V5220" s="40"/>
      <c r="W5220" s="40"/>
      <c r="X5220" s="40"/>
      <c r="Y5220" s="40"/>
    </row>
    <row r="5221" spans="1:25" ht="15" customHeight="1" x14ac:dyDescent="0.2">
      <c r="A5221" s="40"/>
      <c r="B5221" s="275"/>
      <c r="C5221" s="275"/>
      <c r="D5221" s="275"/>
      <c r="E5221" s="275"/>
      <c r="F5221" s="275"/>
      <c r="G5221" s="275" t="s">
        <v>331</v>
      </c>
      <c r="H5221" s="302">
        <v>19</v>
      </c>
      <c r="I5221" s="275" t="s">
        <v>332</v>
      </c>
      <c r="J5221" s="302">
        <v>0</v>
      </c>
      <c r="K5221" s="275" t="s">
        <v>333</v>
      </c>
      <c r="L5221" s="302">
        <v>19</v>
      </c>
      <c r="O5221" s="40"/>
      <c r="P5221" s="40"/>
      <c r="Q5221" s="40"/>
      <c r="R5221" s="40"/>
      <c r="S5221" s="40"/>
      <c r="T5221" s="40"/>
      <c r="U5221" s="40"/>
      <c r="V5221" s="40"/>
      <c r="W5221" s="40"/>
      <c r="X5221" s="40"/>
      <c r="Y5221" s="40"/>
    </row>
    <row r="5222" spans="1:25" ht="15" customHeight="1" thickBot="1" x14ac:dyDescent="0.25">
      <c r="A5222" s="40"/>
      <c r="B5222" s="275"/>
      <c r="C5222" s="275"/>
      <c r="D5222" s="275"/>
      <c r="E5222" s="275"/>
      <c r="F5222" s="275"/>
      <c r="G5222" s="275" t="s">
        <v>334</v>
      </c>
      <c r="H5222" s="302">
        <v>5.16</v>
      </c>
      <c r="I5222" s="409"/>
      <c r="J5222" s="409" t="s">
        <v>335</v>
      </c>
      <c r="K5222" s="275"/>
      <c r="L5222" s="302">
        <v>30</v>
      </c>
      <c r="O5222" s="40"/>
      <c r="P5222" s="40"/>
      <c r="Q5222" s="40"/>
      <c r="R5222" s="40"/>
      <c r="S5222" s="40"/>
      <c r="T5222" s="40"/>
      <c r="U5222" s="40"/>
      <c r="V5222" s="40"/>
      <c r="W5222" s="40"/>
      <c r="X5222" s="40"/>
      <c r="Y5222" s="40"/>
    </row>
    <row r="5223" spans="1:25" ht="15" customHeight="1" thickTop="1" x14ac:dyDescent="0.2">
      <c r="A5223" s="40"/>
      <c r="B5223" s="289"/>
      <c r="C5223" s="289"/>
      <c r="D5223" s="289"/>
      <c r="E5223" s="289"/>
      <c r="F5223" s="289"/>
      <c r="G5223" s="289"/>
      <c r="H5223" s="289"/>
      <c r="I5223" s="289"/>
      <c r="J5223" s="289"/>
      <c r="K5223" s="289"/>
      <c r="L5223" s="281"/>
      <c r="O5223" s="40"/>
      <c r="P5223" s="40"/>
      <c r="Q5223" s="40"/>
      <c r="R5223" s="40"/>
      <c r="S5223" s="40"/>
      <c r="T5223" s="40"/>
      <c r="U5223" s="40"/>
      <c r="V5223" s="40"/>
      <c r="W5223" s="40"/>
      <c r="X5223" s="40"/>
      <c r="Y5223" s="40"/>
    </row>
    <row r="5224" spans="1:25" ht="15" customHeight="1" x14ac:dyDescent="0.2">
      <c r="A5224" s="40"/>
      <c r="B5224" s="276"/>
      <c r="C5224" s="277" t="s">
        <v>28</v>
      </c>
      <c r="D5224" s="276" t="s">
        <v>29</v>
      </c>
      <c r="E5224" s="276" t="s">
        <v>30</v>
      </c>
      <c r="F5224" s="405" t="s">
        <v>318</v>
      </c>
      <c r="G5224" s="405"/>
      <c r="H5224" s="284" t="s">
        <v>31</v>
      </c>
      <c r="I5224" s="277" t="s">
        <v>32</v>
      </c>
      <c r="J5224" s="277" t="s">
        <v>2407</v>
      </c>
      <c r="K5224" s="277" t="s">
        <v>33</v>
      </c>
      <c r="L5224" s="277" t="s">
        <v>35</v>
      </c>
      <c r="O5224" s="40"/>
      <c r="P5224" s="40"/>
      <c r="Q5224" s="40"/>
      <c r="R5224" s="40"/>
      <c r="S5224" s="40"/>
      <c r="T5224" s="40"/>
      <c r="U5224" s="40"/>
      <c r="V5224" s="40"/>
      <c r="W5224" s="40"/>
      <c r="X5224" s="40"/>
      <c r="Y5224" s="40"/>
    </row>
    <row r="5225" spans="1:25" ht="15" customHeight="1" x14ac:dyDescent="0.2">
      <c r="A5225" s="40"/>
      <c r="B5225" s="273" t="s">
        <v>319</v>
      </c>
      <c r="C5225" s="286" t="s">
        <v>369</v>
      </c>
      <c r="D5225" s="273" t="s">
        <v>40</v>
      </c>
      <c r="E5225" s="273" t="s">
        <v>370</v>
      </c>
      <c r="F5225" s="403" t="s">
        <v>324</v>
      </c>
      <c r="G5225" s="403"/>
      <c r="H5225" s="285" t="s">
        <v>325</v>
      </c>
      <c r="I5225" s="288">
        <v>1</v>
      </c>
      <c r="J5225" s="287"/>
      <c r="K5225" s="287">
        <v>23.75</v>
      </c>
      <c r="L5225" s="287">
        <v>23.75</v>
      </c>
      <c r="O5225" s="40"/>
      <c r="P5225" s="40"/>
      <c r="Q5225" s="40"/>
      <c r="R5225" s="40"/>
      <c r="S5225" s="40"/>
      <c r="T5225" s="40"/>
      <c r="U5225" s="40"/>
      <c r="V5225" s="40"/>
      <c r="W5225" s="40"/>
      <c r="X5225" s="40"/>
      <c r="Y5225" s="40"/>
    </row>
    <row r="5226" spans="1:25" ht="15" customHeight="1" x14ac:dyDescent="0.2">
      <c r="A5226" s="40"/>
      <c r="B5226" s="278" t="s">
        <v>321</v>
      </c>
      <c r="C5226" s="291" t="s">
        <v>1000</v>
      </c>
      <c r="D5226" s="278" t="s">
        <v>40</v>
      </c>
      <c r="E5226" s="278" t="s">
        <v>1001</v>
      </c>
      <c r="F5226" s="407" t="s">
        <v>324</v>
      </c>
      <c r="G5226" s="407"/>
      <c r="H5226" s="290" t="s">
        <v>325</v>
      </c>
      <c r="I5226" s="294">
        <v>1</v>
      </c>
      <c r="J5226" s="294">
        <v>0</v>
      </c>
      <c r="K5226" s="292">
        <v>0.37</v>
      </c>
      <c r="L5226" s="292">
        <v>0.37</v>
      </c>
      <c r="O5226" s="40"/>
      <c r="P5226" s="40"/>
      <c r="Q5226" s="40"/>
      <c r="R5226" s="40"/>
      <c r="S5226" s="40"/>
      <c r="T5226" s="40"/>
      <c r="U5226" s="40"/>
      <c r="V5226" s="40"/>
      <c r="W5226" s="40"/>
      <c r="X5226" s="40"/>
      <c r="Y5226" s="40"/>
    </row>
    <row r="5227" spans="1:25" ht="15" customHeight="1" x14ac:dyDescent="0.2">
      <c r="A5227" s="40"/>
      <c r="B5227" s="274" t="s">
        <v>347</v>
      </c>
      <c r="C5227" s="296" t="s">
        <v>1002</v>
      </c>
      <c r="D5227" s="274" t="s">
        <v>40</v>
      </c>
      <c r="E5227" s="274" t="s">
        <v>1003</v>
      </c>
      <c r="F5227" s="404" t="s">
        <v>348</v>
      </c>
      <c r="G5227" s="404"/>
      <c r="H5227" s="295" t="s">
        <v>325</v>
      </c>
      <c r="I5227" s="298">
        <v>1</v>
      </c>
      <c r="J5227" s="298">
        <v>0</v>
      </c>
      <c r="K5227" s="297">
        <v>0.31</v>
      </c>
      <c r="L5227" s="297">
        <v>0.31</v>
      </c>
      <c r="O5227" s="40"/>
      <c r="P5227" s="40"/>
      <c r="Q5227" s="40"/>
      <c r="R5227" s="40"/>
      <c r="S5227" s="40"/>
      <c r="T5227" s="40"/>
      <c r="U5227" s="40"/>
      <c r="V5227" s="40"/>
      <c r="W5227" s="40"/>
      <c r="X5227" s="40"/>
      <c r="Y5227" s="40"/>
    </row>
    <row r="5228" spans="1:25" ht="15" customHeight="1" x14ac:dyDescent="0.2">
      <c r="A5228" s="40"/>
      <c r="B5228" s="274" t="s">
        <v>347</v>
      </c>
      <c r="C5228" s="296" t="s">
        <v>1004</v>
      </c>
      <c r="D5228" s="274" t="s">
        <v>40</v>
      </c>
      <c r="E5228" s="274" t="s">
        <v>1005</v>
      </c>
      <c r="F5228" s="404" t="s">
        <v>348</v>
      </c>
      <c r="G5228" s="404"/>
      <c r="H5228" s="295" t="s">
        <v>325</v>
      </c>
      <c r="I5228" s="298">
        <v>1</v>
      </c>
      <c r="J5228" s="298">
        <v>0</v>
      </c>
      <c r="K5228" s="297">
        <v>1.06</v>
      </c>
      <c r="L5228" s="297">
        <v>1.06</v>
      </c>
      <c r="O5228" s="40"/>
      <c r="P5228" s="40"/>
      <c r="Q5228" s="40"/>
      <c r="R5228" s="40"/>
      <c r="S5228" s="40"/>
      <c r="T5228" s="40"/>
      <c r="U5228" s="40"/>
      <c r="V5228" s="40"/>
      <c r="W5228" s="40"/>
      <c r="X5228" s="40"/>
      <c r="Y5228" s="40"/>
    </row>
    <row r="5229" spans="1:25" ht="15" customHeight="1" x14ac:dyDescent="0.2">
      <c r="A5229" s="40"/>
      <c r="B5229" s="274" t="s">
        <v>347</v>
      </c>
      <c r="C5229" s="296" t="s">
        <v>928</v>
      </c>
      <c r="D5229" s="274" t="s">
        <v>40</v>
      </c>
      <c r="E5229" s="274" t="s">
        <v>929</v>
      </c>
      <c r="F5229" s="404" t="s">
        <v>348</v>
      </c>
      <c r="G5229" s="404"/>
      <c r="H5229" s="295" t="s">
        <v>325</v>
      </c>
      <c r="I5229" s="298">
        <v>1</v>
      </c>
      <c r="J5229" s="298">
        <v>0</v>
      </c>
      <c r="K5229" s="297">
        <v>1.01</v>
      </c>
      <c r="L5229" s="297">
        <v>1.01</v>
      </c>
      <c r="O5229" s="40"/>
      <c r="P5229" s="40"/>
      <c r="Q5229" s="40"/>
      <c r="R5229" s="40"/>
      <c r="S5229" s="40"/>
      <c r="T5229" s="40"/>
      <c r="U5229" s="40"/>
      <c r="V5229" s="40"/>
      <c r="W5229" s="40"/>
      <c r="X5229" s="40"/>
      <c r="Y5229" s="40"/>
    </row>
    <row r="5230" spans="1:25" ht="15" customHeight="1" x14ac:dyDescent="0.2">
      <c r="A5230" s="40"/>
      <c r="B5230" s="274" t="s">
        <v>347</v>
      </c>
      <c r="C5230" s="296" t="s">
        <v>865</v>
      </c>
      <c r="D5230" s="274" t="s">
        <v>40</v>
      </c>
      <c r="E5230" s="274" t="s">
        <v>866</v>
      </c>
      <c r="F5230" s="404" t="s">
        <v>586</v>
      </c>
      <c r="G5230" s="404"/>
      <c r="H5230" s="295" t="s">
        <v>325</v>
      </c>
      <c r="I5230" s="298">
        <v>1</v>
      </c>
      <c r="J5230" s="298">
        <v>0</v>
      </c>
      <c r="K5230" s="297">
        <v>18.22</v>
      </c>
      <c r="L5230" s="297">
        <v>18.22</v>
      </c>
      <c r="O5230" s="40"/>
      <c r="P5230" s="40"/>
      <c r="Q5230" s="40"/>
      <c r="R5230" s="40"/>
      <c r="S5230" s="40"/>
      <c r="T5230" s="40"/>
      <c r="U5230" s="40"/>
      <c r="V5230" s="40"/>
      <c r="W5230" s="40"/>
      <c r="X5230" s="40"/>
      <c r="Y5230" s="40"/>
    </row>
    <row r="5231" spans="1:25" ht="15" customHeight="1" x14ac:dyDescent="0.2">
      <c r="A5231" s="40"/>
      <c r="B5231" s="274" t="s">
        <v>347</v>
      </c>
      <c r="C5231" s="296" t="s">
        <v>930</v>
      </c>
      <c r="D5231" s="274" t="s">
        <v>40</v>
      </c>
      <c r="E5231" s="274" t="s">
        <v>931</v>
      </c>
      <c r="F5231" s="404" t="s">
        <v>348</v>
      </c>
      <c r="G5231" s="404"/>
      <c r="H5231" s="295" t="s">
        <v>325</v>
      </c>
      <c r="I5231" s="298">
        <v>1</v>
      </c>
      <c r="J5231" s="298">
        <v>0</v>
      </c>
      <c r="K5231" s="297">
        <v>1.34</v>
      </c>
      <c r="L5231" s="297">
        <v>1.34</v>
      </c>
      <c r="O5231" s="40"/>
      <c r="P5231" s="40"/>
      <c r="Q5231" s="40"/>
      <c r="R5231" s="40"/>
      <c r="S5231" s="40"/>
      <c r="T5231" s="40"/>
      <c r="U5231" s="40"/>
      <c r="V5231" s="40"/>
      <c r="W5231" s="40"/>
      <c r="X5231" s="40"/>
      <c r="Y5231" s="40"/>
    </row>
    <row r="5232" spans="1:25" ht="15" customHeight="1" x14ac:dyDescent="0.2">
      <c r="A5232" s="40"/>
      <c r="B5232" s="274" t="s">
        <v>347</v>
      </c>
      <c r="C5232" s="296" t="s">
        <v>926</v>
      </c>
      <c r="D5232" s="274" t="s">
        <v>40</v>
      </c>
      <c r="E5232" s="274" t="s">
        <v>927</v>
      </c>
      <c r="F5232" s="404" t="s">
        <v>348</v>
      </c>
      <c r="G5232" s="404"/>
      <c r="H5232" s="295" t="s">
        <v>325</v>
      </c>
      <c r="I5232" s="298">
        <v>1</v>
      </c>
      <c r="J5232" s="298">
        <v>0</v>
      </c>
      <c r="K5232" s="297">
        <v>1.4</v>
      </c>
      <c r="L5232" s="297">
        <v>1.4</v>
      </c>
      <c r="O5232" s="40"/>
      <c r="P5232" s="40"/>
      <c r="Q5232" s="40"/>
      <c r="R5232" s="40"/>
      <c r="S5232" s="40"/>
      <c r="T5232" s="40"/>
      <c r="U5232" s="40"/>
      <c r="V5232" s="40"/>
      <c r="W5232" s="40"/>
      <c r="X5232" s="40"/>
      <c r="Y5232" s="40"/>
    </row>
    <row r="5233" spans="1:25" ht="15" customHeight="1" x14ac:dyDescent="0.2">
      <c r="A5233" s="40"/>
      <c r="B5233" s="274" t="s">
        <v>347</v>
      </c>
      <c r="C5233" s="296" t="s">
        <v>932</v>
      </c>
      <c r="D5233" s="274" t="s">
        <v>40</v>
      </c>
      <c r="E5233" s="274" t="s">
        <v>933</v>
      </c>
      <c r="F5233" s="404" t="s">
        <v>348</v>
      </c>
      <c r="G5233" s="404"/>
      <c r="H5233" s="295" t="s">
        <v>325</v>
      </c>
      <c r="I5233" s="298">
        <v>1</v>
      </c>
      <c r="J5233" s="298">
        <v>0</v>
      </c>
      <c r="K5233" s="297">
        <v>0.04</v>
      </c>
      <c r="L5233" s="297">
        <v>0.04</v>
      </c>
      <c r="O5233" s="40"/>
      <c r="P5233" s="40"/>
      <c r="Q5233" s="40"/>
      <c r="R5233" s="40"/>
      <c r="S5233" s="40"/>
      <c r="T5233" s="40"/>
      <c r="U5233" s="40"/>
      <c r="V5233" s="40"/>
      <c r="W5233" s="40"/>
      <c r="X5233" s="40"/>
      <c r="Y5233" s="40"/>
    </row>
    <row r="5234" spans="1:25" ht="15" customHeight="1" x14ac:dyDescent="0.2">
      <c r="A5234" s="40"/>
      <c r="B5234" s="275"/>
      <c r="C5234" s="275"/>
      <c r="D5234" s="275"/>
      <c r="E5234" s="275"/>
      <c r="F5234" s="275"/>
      <c r="G5234" s="275" t="s">
        <v>331</v>
      </c>
      <c r="H5234" s="302">
        <v>18.59</v>
      </c>
      <c r="I5234" s="275" t="s">
        <v>332</v>
      </c>
      <c r="J5234" s="302">
        <v>0</v>
      </c>
      <c r="K5234" s="275" t="s">
        <v>333</v>
      </c>
      <c r="L5234" s="302">
        <v>18.59</v>
      </c>
      <c r="O5234" s="40"/>
      <c r="P5234" s="40"/>
      <c r="Q5234" s="40"/>
      <c r="R5234" s="40"/>
      <c r="S5234" s="40"/>
      <c r="T5234" s="40"/>
      <c r="U5234" s="40"/>
      <c r="V5234" s="40"/>
      <c r="W5234" s="40"/>
      <c r="X5234" s="40"/>
      <c r="Y5234" s="40"/>
    </row>
    <row r="5235" spans="1:25" ht="15" customHeight="1" thickBot="1" x14ac:dyDescent="0.25">
      <c r="A5235" s="40"/>
      <c r="B5235" s="275"/>
      <c r="C5235" s="275"/>
      <c r="D5235" s="275"/>
      <c r="E5235" s="275"/>
      <c r="F5235" s="275"/>
      <c r="G5235" s="275" t="s">
        <v>334</v>
      </c>
      <c r="H5235" s="302">
        <v>4.9400000000000004</v>
      </c>
      <c r="I5235" s="409"/>
      <c r="J5235" s="409" t="s">
        <v>335</v>
      </c>
      <c r="K5235" s="275"/>
      <c r="L5235" s="302">
        <v>28.69</v>
      </c>
      <c r="O5235" s="40"/>
      <c r="P5235" s="40"/>
      <c r="Q5235" s="40"/>
      <c r="R5235" s="40"/>
      <c r="S5235" s="40"/>
      <c r="T5235" s="40"/>
      <c r="U5235" s="40"/>
      <c r="V5235" s="40"/>
      <c r="W5235" s="40"/>
      <c r="X5235" s="40"/>
      <c r="Y5235" s="40"/>
    </row>
    <row r="5236" spans="1:25" ht="15" customHeight="1" thickTop="1" x14ac:dyDescent="0.2">
      <c r="A5236" s="40"/>
      <c r="B5236" s="289"/>
      <c r="C5236" s="289"/>
      <c r="D5236" s="289"/>
      <c r="E5236" s="289"/>
      <c r="F5236" s="289"/>
      <c r="G5236" s="289"/>
      <c r="H5236" s="289"/>
      <c r="I5236" s="289"/>
      <c r="J5236" s="289"/>
      <c r="K5236" s="289"/>
      <c r="L5236" s="281"/>
      <c r="O5236" s="40"/>
      <c r="P5236" s="40"/>
      <c r="Q5236" s="40"/>
      <c r="R5236" s="40"/>
      <c r="S5236" s="40"/>
      <c r="T5236" s="40"/>
      <c r="U5236" s="40"/>
      <c r="V5236" s="40"/>
      <c r="W5236" s="40"/>
      <c r="X5236" s="40"/>
      <c r="Y5236" s="40"/>
    </row>
    <row r="5237" spans="1:25" ht="15" customHeight="1" x14ac:dyDescent="0.2">
      <c r="A5237" s="40"/>
      <c r="B5237" s="276"/>
      <c r="C5237" s="277" t="s">
        <v>28</v>
      </c>
      <c r="D5237" s="276" t="s">
        <v>29</v>
      </c>
      <c r="E5237" s="276" t="s">
        <v>30</v>
      </c>
      <c r="F5237" s="405" t="s">
        <v>318</v>
      </c>
      <c r="G5237" s="405"/>
      <c r="H5237" s="284" t="s">
        <v>31</v>
      </c>
      <c r="I5237" s="277" t="s">
        <v>32</v>
      </c>
      <c r="J5237" s="277" t="s">
        <v>2407</v>
      </c>
      <c r="K5237" s="277" t="s">
        <v>33</v>
      </c>
      <c r="L5237" s="277" t="s">
        <v>35</v>
      </c>
      <c r="O5237" s="40"/>
      <c r="P5237" s="40"/>
      <c r="Q5237" s="40"/>
      <c r="R5237" s="40"/>
      <c r="S5237" s="40"/>
      <c r="T5237" s="40"/>
      <c r="U5237" s="40"/>
      <c r="V5237" s="40"/>
      <c r="W5237" s="40"/>
      <c r="X5237" s="40"/>
      <c r="Y5237" s="40"/>
    </row>
    <row r="5238" spans="1:25" ht="15" customHeight="1" x14ac:dyDescent="0.2">
      <c r="A5238" s="40"/>
      <c r="B5238" s="273" t="s">
        <v>319</v>
      </c>
      <c r="C5238" s="286" t="s">
        <v>803</v>
      </c>
      <c r="D5238" s="273" t="s">
        <v>40</v>
      </c>
      <c r="E5238" s="273" t="s">
        <v>804</v>
      </c>
      <c r="F5238" s="403" t="s">
        <v>324</v>
      </c>
      <c r="G5238" s="403"/>
      <c r="H5238" s="285" t="s">
        <v>325</v>
      </c>
      <c r="I5238" s="288">
        <v>1</v>
      </c>
      <c r="J5238" s="287"/>
      <c r="K5238" s="287">
        <v>27.77</v>
      </c>
      <c r="L5238" s="287">
        <v>27.77</v>
      </c>
      <c r="O5238" s="40"/>
      <c r="P5238" s="40"/>
      <c r="Q5238" s="40"/>
      <c r="R5238" s="40"/>
      <c r="S5238" s="40"/>
      <c r="T5238" s="40"/>
      <c r="U5238" s="40"/>
      <c r="V5238" s="40"/>
      <c r="W5238" s="40"/>
      <c r="X5238" s="40"/>
      <c r="Y5238" s="40"/>
    </row>
    <row r="5239" spans="1:25" ht="15" customHeight="1" x14ac:dyDescent="0.2">
      <c r="A5239" s="40"/>
      <c r="B5239" s="278" t="s">
        <v>321</v>
      </c>
      <c r="C5239" s="291" t="s">
        <v>1006</v>
      </c>
      <c r="D5239" s="278" t="s">
        <v>40</v>
      </c>
      <c r="E5239" s="278" t="s">
        <v>1007</v>
      </c>
      <c r="F5239" s="407" t="s">
        <v>324</v>
      </c>
      <c r="G5239" s="407"/>
      <c r="H5239" s="290" t="s">
        <v>325</v>
      </c>
      <c r="I5239" s="294">
        <v>1</v>
      </c>
      <c r="J5239" s="294">
        <v>0</v>
      </c>
      <c r="K5239" s="292">
        <v>0.36</v>
      </c>
      <c r="L5239" s="292">
        <v>0.36</v>
      </c>
      <c r="O5239" s="40"/>
      <c r="P5239" s="40"/>
      <c r="Q5239" s="40"/>
      <c r="R5239" s="40"/>
      <c r="S5239" s="40"/>
      <c r="T5239" s="40"/>
      <c r="U5239" s="40"/>
      <c r="V5239" s="40"/>
      <c r="W5239" s="40"/>
      <c r="X5239" s="40"/>
      <c r="Y5239" s="40"/>
    </row>
    <row r="5240" spans="1:25" ht="15" customHeight="1" x14ac:dyDescent="0.2">
      <c r="A5240" s="40"/>
      <c r="B5240" s="274" t="s">
        <v>347</v>
      </c>
      <c r="C5240" s="296" t="s">
        <v>932</v>
      </c>
      <c r="D5240" s="274" t="s">
        <v>40</v>
      </c>
      <c r="E5240" s="274" t="s">
        <v>933</v>
      </c>
      <c r="F5240" s="404" t="s">
        <v>348</v>
      </c>
      <c r="G5240" s="404"/>
      <c r="H5240" s="295" t="s">
        <v>325</v>
      </c>
      <c r="I5240" s="298">
        <v>1</v>
      </c>
      <c r="J5240" s="298">
        <v>0</v>
      </c>
      <c r="K5240" s="297">
        <v>0.04</v>
      </c>
      <c r="L5240" s="297">
        <v>0.04</v>
      </c>
      <c r="O5240" s="40"/>
      <c r="P5240" s="40"/>
      <c r="Q5240" s="40"/>
      <c r="R5240" s="40"/>
      <c r="S5240" s="40"/>
      <c r="T5240" s="40"/>
      <c r="U5240" s="40"/>
      <c r="V5240" s="40"/>
      <c r="W5240" s="40"/>
      <c r="X5240" s="40"/>
      <c r="Y5240" s="40"/>
    </row>
    <row r="5241" spans="1:25" ht="15" customHeight="1" x14ac:dyDescent="0.2">
      <c r="A5241" s="40"/>
      <c r="B5241" s="274" t="s">
        <v>347</v>
      </c>
      <c r="C5241" s="296" t="s">
        <v>934</v>
      </c>
      <c r="D5241" s="274" t="s">
        <v>40</v>
      </c>
      <c r="E5241" s="274" t="s">
        <v>935</v>
      </c>
      <c r="F5241" s="404" t="s">
        <v>348</v>
      </c>
      <c r="G5241" s="404"/>
      <c r="H5241" s="295" t="s">
        <v>325</v>
      </c>
      <c r="I5241" s="298">
        <v>1</v>
      </c>
      <c r="J5241" s="298">
        <v>0</v>
      </c>
      <c r="K5241" s="297">
        <v>0.82</v>
      </c>
      <c r="L5241" s="297">
        <v>0.82</v>
      </c>
      <c r="O5241" s="40"/>
      <c r="P5241" s="40"/>
      <c r="Q5241" s="40"/>
      <c r="R5241" s="40"/>
      <c r="S5241" s="40"/>
      <c r="T5241" s="40"/>
      <c r="U5241" s="40"/>
      <c r="V5241" s="40"/>
      <c r="W5241" s="40"/>
      <c r="X5241" s="40"/>
      <c r="Y5241" s="40"/>
    </row>
    <row r="5242" spans="1:25" ht="15" customHeight="1" x14ac:dyDescent="0.2">
      <c r="A5242" s="40"/>
      <c r="B5242" s="274" t="s">
        <v>347</v>
      </c>
      <c r="C5242" s="296" t="s">
        <v>928</v>
      </c>
      <c r="D5242" s="274" t="s">
        <v>40</v>
      </c>
      <c r="E5242" s="274" t="s">
        <v>929</v>
      </c>
      <c r="F5242" s="404" t="s">
        <v>348</v>
      </c>
      <c r="G5242" s="404"/>
      <c r="H5242" s="295" t="s">
        <v>325</v>
      </c>
      <c r="I5242" s="298">
        <v>1</v>
      </c>
      <c r="J5242" s="298">
        <v>0</v>
      </c>
      <c r="K5242" s="297">
        <v>1.01</v>
      </c>
      <c r="L5242" s="297">
        <v>1.01</v>
      </c>
      <c r="O5242" s="40"/>
      <c r="P5242" s="40"/>
      <c r="Q5242" s="40"/>
      <c r="R5242" s="40"/>
      <c r="S5242" s="40"/>
      <c r="T5242" s="40"/>
      <c r="U5242" s="40"/>
      <c r="V5242" s="40"/>
      <c r="W5242" s="40"/>
      <c r="X5242" s="40"/>
      <c r="Y5242" s="40"/>
    </row>
    <row r="5243" spans="1:25" ht="15" customHeight="1" x14ac:dyDescent="0.2">
      <c r="A5243" s="40"/>
      <c r="B5243" s="274" t="s">
        <v>347</v>
      </c>
      <c r="C5243" s="296" t="s">
        <v>936</v>
      </c>
      <c r="D5243" s="274" t="s">
        <v>40</v>
      </c>
      <c r="E5243" s="274" t="s">
        <v>937</v>
      </c>
      <c r="F5243" s="404" t="s">
        <v>348</v>
      </c>
      <c r="G5243" s="404"/>
      <c r="H5243" s="295" t="s">
        <v>325</v>
      </c>
      <c r="I5243" s="298">
        <v>1</v>
      </c>
      <c r="J5243" s="298">
        <v>0</v>
      </c>
      <c r="K5243" s="297">
        <v>1.24</v>
      </c>
      <c r="L5243" s="297">
        <v>1.24</v>
      </c>
      <c r="O5243" s="40"/>
      <c r="P5243" s="40"/>
      <c r="Q5243" s="40"/>
      <c r="R5243" s="40"/>
      <c r="S5243" s="40"/>
      <c r="T5243" s="40"/>
      <c r="U5243" s="40"/>
      <c r="V5243" s="40"/>
      <c r="W5243" s="40"/>
      <c r="X5243" s="40"/>
      <c r="Y5243" s="40"/>
    </row>
    <row r="5244" spans="1:25" ht="15" customHeight="1" x14ac:dyDescent="0.2">
      <c r="A5244" s="40"/>
      <c r="B5244" s="274" t="s">
        <v>347</v>
      </c>
      <c r="C5244" s="296" t="s">
        <v>1008</v>
      </c>
      <c r="D5244" s="274" t="s">
        <v>40</v>
      </c>
      <c r="E5244" s="274" t="s">
        <v>1009</v>
      </c>
      <c r="F5244" s="404" t="s">
        <v>586</v>
      </c>
      <c r="G5244" s="404"/>
      <c r="H5244" s="295" t="s">
        <v>325</v>
      </c>
      <c r="I5244" s="298">
        <v>1</v>
      </c>
      <c r="J5244" s="298">
        <v>0</v>
      </c>
      <c r="K5244" s="297">
        <v>21.56</v>
      </c>
      <c r="L5244" s="297">
        <v>21.56</v>
      </c>
      <c r="O5244" s="40"/>
      <c r="P5244" s="40"/>
      <c r="Q5244" s="40"/>
      <c r="R5244" s="40"/>
      <c r="S5244" s="40"/>
      <c r="T5244" s="40"/>
      <c r="U5244" s="40"/>
      <c r="V5244" s="40"/>
      <c r="W5244" s="40"/>
      <c r="X5244" s="40"/>
      <c r="Y5244" s="40"/>
    </row>
    <row r="5245" spans="1:25" ht="15" customHeight="1" x14ac:dyDescent="0.2">
      <c r="A5245" s="40"/>
      <c r="B5245" s="274" t="s">
        <v>347</v>
      </c>
      <c r="C5245" s="296" t="s">
        <v>930</v>
      </c>
      <c r="D5245" s="274" t="s">
        <v>40</v>
      </c>
      <c r="E5245" s="274" t="s">
        <v>931</v>
      </c>
      <c r="F5245" s="404" t="s">
        <v>348</v>
      </c>
      <c r="G5245" s="404"/>
      <c r="H5245" s="295" t="s">
        <v>325</v>
      </c>
      <c r="I5245" s="298">
        <v>1</v>
      </c>
      <c r="J5245" s="298">
        <v>0</v>
      </c>
      <c r="K5245" s="297">
        <v>1.34</v>
      </c>
      <c r="L5245" s="297">
        <v>1.34</v>
      </c>
      <c r="O5245" s="40"/>
      <c r="P5245" s="40"/>
      <c r="Q5245" s="40"/>
      <c r="R5245" s="40"/>
      <c r="S5245" s="40"/>
      <c r="T5245" s="40"/>
      <c r="U5245" s="40"/>
      <c r="V5245" s="40"/>
      <c r="W5245" s="40"/>
      <c r="X5245" s="40"/>
      <c r="Y5245" s="40"/>
    </row>
    <row r="5246" spans="1:25" ht="15" customHeight="1" x14ac:dyDescent="0.2">
      <c r="A5246" s="40"/>
      <c r="B5246" s="274" t="s">
        <v>347</v>
      </c>
      <c r="C5246" s="296" t="s">
        <v>926</v>
      </c>
      <c r="D5246" s="274" t="s">
        <v>40</v>
      </c>
      <c r="E5246" s="274" t="s">
        <v>927</v>
      </c>
      <c r="F5246" s="404" t="s">
        <v>348</v>
      </c>
      <c r="G5246" s="404"/>
      <c r="H5246" s="295" t="s">
        <v>325</v>
      </c>
      <c r="I5246" s="298">
        <v>1</v>
      </c>
      <c r="J5246" s="298">
        <v>0</v>
      </c>
      <c r="K5246" s="297">
        <v>1.4</v>
      </c>
      <c r="L5246" s="297">
        <v>1.4</v>
      </c>
      <c r="O5246" s="40"/>
      <c r="P5246" s="40"/>
      <c r="Q5246" s="40"/>
      <c r="R5246" s="40"/>
      <c r="S5246" s="40"/>
      <c r="T5246" s="40"/>
      <c r="U5246" s="40"/>
      <c r="V5246" s="40"/>
      <c r="W5246" s="40"/>
      <c r="X5246" s="40"/>
      <c r="Y5246" s="40"/>
    </row>
    <row r="5247" spans="1:25" ht="15" customHeight="1" x14ac:dyDescent="0.2">
      <c r="A5247" s="40"/>
      <c r="B5247" s="275"/>
      <c r="C5247" s="275"/>
      <c r="D5247" s="275"/>
      <c r="E5247" s="275"/>
      <c r="F5247" s="275"/>
      <c r="G5247" s="275" t="s">
        <v>331</v>
      </c>
      <c r="H5247" s="302">
        <v>21.92</v>
      </c>
      <c r="I5247" s="275" t="s">
        <v>332</v>
      </c>
      <c r="J5247" s="302">
        <v>0</v>
      </c>
      <c r="K5247" s="275" t="s">
        <v>333</v>
      </c>
      <c r="L5247" s="302">
        <v>21.92</v>
      </c>
      <c r="O5247" s="40"/>
      <c r="P5247" s="40"/>
      <c r="Q5247" s="40"/>
      <c r="R5247" s="40"/>
      <c r="S5247" s="40"/>
      <c r="T5247" s="40"/>
      <c r="U5247" s="40"/>
      <c r="V5247" s="40"/>
      <c r="W5247" s="40"/>
      <c r="X5247" s="40"/>
      <c r="Y5247" s="40"/>
    </row>
    <row r="5248" spans="1:25" ht="15" customHeight="1" thickBot="1" x14ac:dyDescent="0.25">
      <c r="A5248" s="40"/>
      <c r="B5248" s="275"/>
      <c r="C5248" s="275"/>
      <c r="D5248" s="275"/>
      <c r="E5248" s="275"/>
      <c r="F5248" s="275"/>
      <c r="G5248" s="275" t="s">
        <v>334</v>
      </c>
      <c r="H5248" s="302">
        <v>5.77</v>
      </c>
      <c r="I5248" s="409"/>
      <c r="J5248" s="409" t="s">
        <v>335</v>
      </c>
      <c r="K5248" s="275"/>
      <c r="L5248" s="302">
        <v>33.54</v>
      </c>
      <c r="O5248" s="40"/>
      <c r="P5248" s="40"/>
      <c r="Q5248" s="40"/>
      <c r="R5248" s="40"/>
      <c r="S5248" s="40"/>
      <c r="T5248" s="40"/>
      <c r="U5248" s="40"/>
      <c r="V5248" s="40"/>
      <c r="W5248" s="40"/>
      <c r="X5248" s="40"/>
      <c r="Y5248" s="40"/>
    </row>
    <row r="5249" spans="1:25" ht="15" customHeight="1" thickTop="1" x14ac:dyDescent="0.2">
      <c r="A5249" s="40"/>
      <c r="B5249" s="289"/>
      <c r="C5249" s="289"/>
      <c r="D5249" s="289"/>
      <c r="E5249" s="289"/>
      <c r="F5249" s="289"/>
      <c r="G5249" s="289"/>
      <c r="H5249" s="289"/>
      <c r="I5249" s="289"/>
      <c r="J5249" s="289"/>
      <c r="K5249" s="289"/>
      <c r="L5249" s="281"/>
      <c r="O5249" s="40"/>
      <c r="P5249" s="40"/>
      <c r="Q5249" s="40"/>
      <c r="R5249" s="40"/>
      <c r="S5249" s="40"/>
      <c r="T5249" s="40"/>
      <c r="U5249" s="40"/>
      <c r="V5249" s="40"/>
      <c r="W5249" s="40"/>
      <c r="X5249" s="40"/>
      <c r="Y5249" s="40"/>
    </row>
    <row r="5250" spans="1:25" ht="15" customHeight="1" x14ac:dyDescent="0.2">
      <c r="A5250" s="40"/>
      <c r="B5250" s="276"/>
      <c r="C5250" s="277" t="s">
        <v>28</v>
      </c>
      <c r="D5250" s="276" t="s">
        <v>29</v>
      </c>
      <c r="E5250" s="276" t="s">
        <v>30</v>
      </c>
      <c r="F5250" s="405" t="s">
        <v>318</v>
      </c>
      <c r="G5250" s="405"/>
      <c r="H5250" s="284" t="s">
        <v>31</v>
      </c>
      <c r="I5250" s="277" t="s">
        <v>32</v>
      </c>
      <c r="J5250" s="277" t="s">
        <v>33</v>
      </c>
      <c r="K5250" s="277" t="s">
        <v>35</v>
      </c>
      <c r="L5250" s="281"/>
      <c r="O5250" s="40"/>
      <c r="P5250" s="40"/>
      <c r="Q5250" s="40"/>
      <c r="R5250" s="40"/>
      <c r="S5250" s="40"/>
      <c r="T5250" s="40"/>
      <c r="U5250" s="40"/>
      <c r="V5250" s="40"/>
      <c r="W5250" s="40"/>
      <c r="X5250" s="40"/>
      <c r="Y5250" s="40"/>
    </row>
    <row r="5251" spans="1:25" ht="15" customHeight="1" x14ac:dyDescent="0.2">
      <c r="A5251" s="40"/>
      <c r="B5251" s="273" t="s">
        <v>319</v>
      </c>
      <c r="C5251" s="286" t="s">
        <v>2019</v>
      </c>
      <c r="D5251" s="273" t="s">
        <v>143</v>
      </c>
      <c r="E5251" s="273" t="s">
        <v>2020</v>
      </c>
      <c r="F5251" s="403" t="s">
        <v>2021</v>
      </c>
      <c r="G5251" s="403"/>
      <c r="H5251" s="285" t="s">
        <v>41</v>
      </c>
      <c r="I5251" s="288">
        <v>1</v>
      </c>
      <c r="J5251" s="287">
        <v>109.61</v>
      </c>
      <c r="K5251" s="287">
        <v>109.61</v>
      </c>
      <c r="L5251" s="281"/>
      <c r="O5251" s="40"/>
      <c r="P5251" s="40"/>
      <c r="Q5251" s="40"/>
      <c r="R5251" s="40"/>
      <c r="S5251" s="40"/>
      <c r="T5251" s="40"/>
      <c r="U5251" s="40"/>
      <c r="V5251" s="40"/>
      <c r="W5251" s="40"/>
      <c r="X5251" s="40"/>
      <c r="Y5251" s="40"/>
    </row>
    <row r="5252" spans="1:25" ht="15" customHeight="1" x14ac:dyDescent="0.2">
      <c r="A5252" s="40"/>
      <c r="B5252" s="276" t="s">
        <v>27</v>
      </c>
      <c r="C5252" s="277" t="s">
        <v>28</v>
      </c>
      <c r="D5252" s="276" t="s">
        <v>29</v>
      </c>
      <c r="E5252" s="276" t="s">
        <v>30</v>
      </c>
      <c r="F5252" s="405" t="s">
        <v>318</v>
      </c>
      <c r="G5252" s="406"/>
      <c r="H5252" s="284" t="s">
        <v>31</v>
      </c>
      <c r="I5252" s="277" t="s">
        <v>32</v>
      </c>
      <c r="J5252" s="277" t="s">
        <v>33</v>
      </c>
      <c r="K5252" s="277" t="s">
        <v>35</v>
      </c>
      <c r="L5252" s="281"/>
      <c r="O5252" s="40"/>
      <c r="P5252" s="40"/>
      <c r="Q5252" s="40"/>
      <c r="R5252" s="40"/>
      <c r="S5252" s="40"/>
      <c r="T5252" s="40"/>
      <c r="U5252" s="40"/>
      <c r="V5252" s="40"/>
      <c r="W5252" s="40"/>
      <c r="X5252" s="40"/>
      <c r="Y5252" s="40"/>
    </row>
    <row r="5253" spans="1:25" ht="15" customHeight="1" x14ac:dyDescent="0.2">
      <c r="A5253" s="40"/>
      <c r="B5253" s="278" t="s">
        <v>319</v>
      </c>
      <c r="C5253" s="291" t="s">
        <v>2033</v>
      </c>
      <c r="D5253" s="278" t="s">
        <v>143</v>
      </c>
      <c r="E5253" s="278" t="s">
        <v>2685</v>
      </c>
      <c r="F5253" s="407" t="s">
        <v>662</v>
      </c>
      <c r="G5253" s="407"/>
      <c r="H5253" s="290" t="s">
        <v>59</v>
      </c>
      <c r="I5253" s="294">
        <v>3.2000000000000001E-2</v>
      </c>
      <c r="J5253" s="292" t="s">
        <v>4213</v>
      </c>
      <c r="K5253" s="293" t="s">
        <v>4214</v>
      </c>
      <c r="L5253" s="281"/>
      <c r="O5253" s="40"/>
      <c r="P5253" s="40"/>
      <c r="Q5253" s="40"/>
      <c r="R5253" s="40"/>
      <c r="S5253" s="40"/>
      <c r="T5253" s="40"/>
      <c r="U5253" s="40"/>
      <c r="V5253" s="40"/>
      <c r="W5253" s="40"/>
      <c r="X5253" s="40"/>
      <c r="Y5253" s="40"/>
    </row>
    <row r="5254" spans="1:25" ht="15" customHeight="1" x14ac:dyDescent="0.2">
      <c r="A5254" s="40"/>
      <c r="B5254" s="274" t="s">
        <v>347</v>
      </c>
      <c r="C5254" s="296" t="s">
        <v>3915</v>
      </c>
      <c r="D5254" s="274" t="s">
        <v>143</v>
      </c>
      <c r="E5254" s="274" t="s">
        <v>2034</v>
      </c>
      <c r="F5254" s="404" t="s">
        <v>348</v>
      </c>
      <c r="G5254" s="404"/>
      <c r="H5254" s="295" t="s">
        <v>165</v>
      </c>
      <c r="I5254" s="298">
        <v>68</v>
      </c>
      <c r="J5254" s="297" t="s">
        <v>3532</v>
      </c>
      <c r="K5254" s="280" t="s">
        <v>2161</v>
      </c>
      <c r="L5254" s="281"/>
      <c r="O5254" s="40"/>
      <c r="P5254" s="40"/>
      <c r="Q5254" s="40"/>
      <c r="R5254" s="40"/>
      <c r="S5254" s="40"/>
      <c r="T5254" s="40"/>
      <c r="U5254" s="40"/>
      <c r="V5254" s="40"/>
      <c r="W5254" s="40"/>
      <c r="X5254" s="40"/>
      <c r="Y5254" s="40"/>
    </row>
    <row r="5255" spans="1:25" ht="15" customHeight="1" x14ac:dyDescent="0.2">
      <c r="A5255" s="40"/>
      <c r="B5255" s="278" t="s">
        <v>319</v>
      </c>
      <c r="C5255" s="291" t="s">
        <v>579</v>
      </c>
      <c r="D5255" s="278" t="s">
        <v>143</v>
      </c>
      <c r="E5255" s="278" t="s">
        <v>580</v>
      </c>
      <c r="F5255" s="407" t="s">
        <v>577</v>
      </c>
      <c r="G5255" s="407"/>
      <c r="H5255" s="290" t="s">
        <v>578</v>
      </c>
      <c r="I5255" s="294">
        <v>1.52</v>
      </c>
      <c r="J5255" s="292" t="s">
        <v>3693</v>
      </c>
      <c r="K5255" s="293" t="s">
        <v>4215</v>
      </c>
      <c r="L5255" s="281"/>
      <c r="O5255" s="40"/>
      <c r="P5255" s="40"/>
      <c r="Q5255" s="40"/>
      <c r="R5255" s="40"/>
      <c r="S5255" s="40"/>
      <c r="T5255" s="40"/>
      <c r="U5255" s="40"/>
      <c r="V5255" s="40"/>
      <c r="W5255" s="40"/>
      <c r="X5255" s="40"/>
      <c r="Y5255" s="40"/>
    </row>
    <row r="5256" spans="1:25" ht="15" customHeight="1" x14ac:dyDescent="0.2">
      <c r="A5256" s="40"/>
      <c r="B5256" s="274" t="s">
        <v>347</v>
      </c>
      <c r="C5256" s="296" t="s">
        <v>3639</v>
      </c>
      <c r="D5256" s="274" t="s">
        <v>143</v>
      </c>
      <c r="E5256" s="274" t="s">
        <v>2427</v>
      </c>
      <c r="F5256" s="404" t="s">
        <v>586</v>
      </c>
      <c r="G5256" s="404"/>
      <c r="H5256" s="295" t="s">
        <v>578</v>
      </c>
      <c r="I5256" s="298">
        <v>1.52</v>
      </c>
      <c r="J5256" s="297" t="s">
        <v>3640</v>
      </c>
      <c r="K5256" s="280" t="s">
        <v>2709</v>
      </c>
      <c r="L5256" s="281"/>
      <c r="O5256" s="40"/>
      <c r="P5256" s="40"/>
      <c r="Q5256" s="40"/>
      <c r="R5256" s="40"/>
      <c r="S5256" s="40"/>
      <c r="T5256" s="40"/>
      <c r="U5256" s="40"/>
      <c r="V5256" s="40"/>
      <c r="W5256" s="40"/>
      <c r="X5256" s="40"/>
      <c r="Y5256" s="40"/>
    </row>
    <row r="5257" spans="1:25" ht="15" customHeight="1" x14ac:dyDescent="0.2">
      <c r="A5257" s="40"/>
      <c r="B5257" s="274" t="s">
        <v>347</v>
      </c>
      <c r="C5257" s="296" t="s">
        <v>3615</v>
      </c>
      <c r="D5257" s="274" t="s">
        <v>143</v>
      </c>
      <c r="E5257" s="274" t="s">
        <v>2418</v>
      </c>
      <c r="F5257" s="404" t="s">
        <v>586</v>
      </c>
      <c r="G5257" s="404"/>
      <c r="H5257" s="295" t="s">
        <v>578</v>
      </c>
      <c r="I5257" s="298">
        <v>0.91</v>
      </c>
      <c r="J5257" s="297" t="s">
        <v>2419</v>
      </c>
      <c r="K5257" s="280" t="s">
        <v>4216</v>
      </c>
      <c r="L5257" s="281"/>
      <c r="O5257" s="40"/>
      <c r="P5257" s="40"/>
      <c r="Q5257" s="40"/>
      <c r="R5257" s="40"/>
      <c r="S5257" s="40"/>
      <c r="T5257" s="40"/>
      <c r="U5257" s="40"/>
      <c r="V5257" s="40"/>
      <c r="W5257" s="40"/>
      <c r="X5257" s="40"/>
      <c r="Y5257" s="40"/>
    </row>
    <row r="5258" spans="1:25" ht="15" customHeight="1" x14ac:dyDescent="0.2">
      <c r="A5258" s="40"/>
      <c r="B5258" s="278" t="s">
        <v>319</v>
      </c>
      <c r="C5258" s="291" t="s">
        <v>575</v>
      </c>
      <c r="D5258" s="278" t="s">
        <v>143</v>
      </c>
      <c r="E5258" s="278" t="s">
        <v>576</v>
      </c>
      <c r="F5258" s="407" t="s">
        <v>577</v>
      </c>
      <c r="G5258" s="407"/>
      <c r="H5258" s="290" t="s">
        <v>578</v>
      </c>
      <c r="I5258" s="294">
        <v>0.91</v>
      </c>
      <c r="J5258" s="292" t="s">
        <v>3684</v>
      </c>
      <c r="K5258" s="293" t="s">
        <v>4124</v>
      </c>
      <c r="L5258" s="281"/>
      <c r="O5258" s="40"/>
      <c r="P5258" s="40"/>
      <c r="Q5258" s="40"/>
      <c r="R5258" s="40"/>
      <c r="S5258" s="40"/>
      <c r="T5258" s="40"/>
      <c r="U5258" s="40"/>
      <c r="V5258" s="40"/>
      <c r="W5258" s="40"/>
      <c r="X5258" s="40"/>
      <c r="Y5258" s="40"/>
    </row>
    <row r="5259" spans="1:25" ht="15" customHeight="1" x14ac:dyDescent="0.2">
      <c r="A5259" s="40"/>
      <c r="B5259" s="408" t="s">
        <v>2416</v>
      </c>
      <c r="C5259" s="406"/>
      <c r="D5259" s="406"/>
      <c r="E5259" s="406"/>
      <c r="F5259" s="406"/>
      <c r="G5259" s="406"/>
      <c r="H5259" s="406"/>
      <c r="I5259" s="406"/>
      <c r="J5259" s="406"/>
      <c r="K5259" s="406"/>
      <c r="L5259" s="281"/>
      <c r="O5259" s="40"/>
      <c r="P5259" s="40"/>
      <c r="Q5259" s="40"/>
      <c r="R5259" s="40"/>
      <c r="S5259" s="40"/>
      <c r="T5259" s="40"/>
      <c r="U5259" s="40"/>
      <c r="V5259" s="40"/>
      <c r="W5259" s="40"/>
      <c r="X5259" s="40"/>
      <c r="Y5259" s="40"/>
    </row>
    <row r="5260" spans="1:25" ht="15" customHeight="1" x14ac:dyDescent="0.2">
      <c r="A5260" s="40"/>
      <c r="B5260" s="276" t="s">
        <v>27</v>
      </c>
      <c r="C5260" s="277" t="s">
        <v>28</v>
      </c>
      <c r="D5260" s="276" t="s">
        <v>29</v>
      </c>
      <c r="E5260" s="276" t="s">
        <v>30</v>
      </c>
      <c r="F5260" s="405" t="s">
        <v>318</v>
      </c>
      <c r="G5260" s="406"/>
      <c r="H5260" s="284" t="s">
        <v>31</v>
      </c>
      <c r="I5260" s="277" t="s">
        <v>32</v>
      </c>
      <c r="J5260" s="277" t="s">
        <v>33</v>
      </c>
      <c r="K5260" s="277" t="s">
        <v>35</v>
      </c>
      <c r="L5260" s="281"/>
      <c r="O5260" s="40"/>
      <c r="P5260" s="40"/>
      <c r="Q5260" s="40"/>
      <c r="R5260" s="40"/>
      <c r="S5260" s="40"/>
      <c r="T5260" s="40"/>
      <c r="U5260" s="40"/>
      <c r="V5260" s="40"/>
      <c r="W5260" s="40"/>
      <c r="X5260" s="40"/>
      <c r="Y5260" s="40"/>
    </row>
    <row r="5261" spans="1:25" ht="15" customHeight="1" x14ac:dyDescent="0.2">
      <c r="A5261" s="40"/>
      <c r="B5261" s="274" t="s">
        <v>347</v>
      </c>
      <c r="C5261" s="296" t="s">
        <v>3596</v>
      </c>
      <c r="D5261" s="274" t="s">
        <v>143</v>
      </c>
      <c r="E5261" s="274" t="s">
        <v>2437</v>
      </c>
      <c r="F5261" s="404" t="s">
        <v>348</v>
      </c>
      <c r="G5261" s="404"/>
      <c r="H5261" s="295" t="s">
        <v>165</v>
      </c>
      <c r="I5261" s="298">
        <v>1.5348E-3</v>
      </c>
      <c r="J5261" s="297" t="s">
        <v>3597</v>
      </c>
      <c r="K5261" s="280" t="s">
        <v>2144</v>
      </c>
      <c r="L5261" s="281"/>
      <c r="O5261" s="40"/>
      <c r="P5261" s="40"/>
      <c r="Q5261" s="40"/>
      <c r="R5261" s="40"/>
      <c r="S5261" s="40"/>
      <c r="T5261" s="40"/>
      <c r="U5261" s="40"/>
      <c r="V5261" s="40"/>
      <c r="W5261" s="40"/>
      <c r="X5261" s="40"/>
      <c r="Y5261" s="40"/>
    </row>
    <row r="5262" spans="1:25" ht="15" customHeight="1" x14ac:dyDescent="0.2">
      <c r="A5262" s="40"/>
      <c r="B5262" s="274" t="s">
        <v>347</v>
      </c>
      <c r="C5262" s="296" t="s">
        <v>3633</v>
      </c>
      <c r="D5262" s="274" t="s">
        <v>143</v>
      </c>
      <c r="E5262" s="274" t="s">
        <v>1187</v>
      </c>
      <c r="F5262" s="404" t="s">
        <v>348</v>
      </c>
      <c r="G5262" s="404"/>
      <c r="H5262" s="295" t="s">
        <v>165</v>
      </c>
      <c r="I5262" s="298">
        <v>1.5200000000000001E-4</v>
      </c>
      <c r="J5262" s="297" t="s">
        <v>2150</v>
      </c>
      <c r="K5262" s="280" t="s">
        <v>2117</v>
      </c>
      <c r="O5262" s="40"/>
      <c r="P5262" s="40"/>
      <c r="Q5262" s="40"/>
      <c r="R5262" s="40"/>
      <c r="S5262" s="40"/>
      <c r="T5262" s="40"/>
      <c r="U5262" s="40"/>
      <c r="V5262" s="40"/>
      <c r="W5262" s="40"/>
      <c r="X5262" s="40"/>
      <c r="Y5262" s="40"/>
    </row>
    <row r="5263" spans="1:25" ht="15" customHeight="1" x14ac:dyDescent="0.2">
      <c r="A5263" s="40"/>
      <c r="B5263" s="274" t="s">
        <v>347</v>
      </c>
      <c r="C5263" s="296" t="s">
        <v>3583</v>
      </c>
      <c r="D5263" s="274" t="s">
        <v>143</v>
      </c>
      <c r="E5263" s="274" t="s">
        <v>1158</v>
      </c>
      <c r="F5263" s="404" t="s">
        <v>348</v>
      </c>
      <c r="G5263" s="404"/>
      <c r="H5263" s="295" t="s">
        <v>165</v>
      </c>
      <c r="I5263" s="298">
        <v>0.26040439999999998</v>
      </c>
      <c r="J5263" s="297" t="s">
        <v>1850</v>
      </c>
      <c r="K5263" s="280" t="s">
        <v>2553</v>
      </c>
      <c r="O5263" s="40"/>
      <c r="P5263" s="40"/>
      <c r="Q5263" s="40"/>
      <c r="R5263" s="40"/>
      <c r="S5263" s="40"/>
      <c r="T5263" s="40"/>
      <c r="U5263" s="40"/>
      <c r="V5263" s="40"/>
      <c r="W5263" s="40"/>
      <c r="X5263" s="40"/>
      <c r="Y5263" s="40"/>
    </row>
    <row r="5264" spans="1:25" ht="15" customHeight="1" x14ac:dyDescent="0.2">
      <c r="A5264" s="40"/>
      <c r="B5264" s="274" t="s">
        <v>347</v>
      </c>
      <c r="C5264" s="296" t="s">
        <v>3686</v>
      </c>
      <c r="D5264" s="274" t="s">
        <v>143</v>
      </c>
      <c r="E5264" s="274" t="s">
        <v>3687</v>
      </c>
      <c r="F5264" s="404" t="s">
        <v>348</v>
      </c>
      <c r="G5264" s="404"/>
      <c r="H5264" s="295" t="s">
        <v>59</v>
      </c>
      <c r="I5264" s="298">
        <v>3.8912000000000002E-2</v>
      </c>
      <c r="J5264" s="297" t="s">
        <v>3688</v>
      </c>
      <c r="K5264" s="280" t="s">
        <v>2149</v>
      </c>
      <c r="O5264" s="40"/>
      <c r="P5264" s="40"/>
      <c r="Q5264" s="40"/>
      <c r="R5264" s="40"/>
      <c r="S5264" s="40"/>
      <c r="T5264" s="40"/>
      <c r="U5264" s="40"/>
      <c r="V5264" s="40"/>
      <c r="W5264" s="40"/>
      <c r="X5264" s="40"/>
      <c r="Y5264" s="40"/>
    </row>
    <row r="5265" spans="1:25" ht="15" customHeight="1" x14ac:dyDescent="0.2">
      <c r="A5265" s="40"/>
      <c r="B5265" s="274" t="s">
        <v>347</v>
      </c>
      <c r="C5265" s="296" t="s">
        <v>3605</v>
      </c>
      <c r="D5265" s="274" t="s">
        <v>143</v>
      </c>
      <c r="E5265" s="274" t="s">
        <v>1192</v>
      </c>
      <c r="F5265" s="404" t="s">
        <v>348</v>
      </c>
      <c r="G5265" s="404"/>
      <c r="H5265" s="295" t="s">
        <v>165</v>
      </c>
      <c r="I5265" s="298">
        <v>3.0400000000000002E-4</v>
      </c>
      <c r="J5265" s="297" t="s">
        <v>2153</v>
      </c>
      <c r="K5265" s="280" t="s">
        <v>2117</v>
      </c>
      <c r="O5265" s="40"/>
      <c r="P5265" s="40"/>
      <c r="Q5265" s="40"/>
      <c r="R5265" s="40"/>
      <c r="S5265" s="40"/>
      <c r="T5265" s="40"/>
      <c r="U5265" s="40"/>
      <c r="V5265" s="40"/>
      <c r="W5265" s="40"/>
      <c r="X5265" s="40"/>
      <c r="Y5265" s="40"/>
    </row>
    <row r="5266" spans="1:25" ht="15" customHeight="1" x14ac:dyDescent="0.2">
      <c r="A5266" s="40"/>
      <c r="B5266" s="274" t="s">
        <v>347</v>
      </c>
      <c r="C5266" s="296" t="s">
        <v>3587</v>
      </c>
      <c r="D5266" s="274" t="s">
        <v>143</v>
      </c>
      <c r="E5266" s="274" t="s">
        <v>2436</v>
      </c>
      <c r="F5266" s="404" t="s">
        <v>348</v>
      </c>
      <c r="G5266" s="404"/>
      <c r="H5266" s="295" t="s">
        <v>165</v>
      </c>
      <c r="I5266" s="298">
        <v>5.1159999999999997E-4</v>
      </c>
      <c r="J5266" s="297" t="s">
        <v>3588</v>
      </c>
      <c r="K5266" s="280" t="s">
        <v>2117</v>
      </c>
      <c r="O5266" s="40"/>
      <c r="P5266" s="40"/>
      <c r="Q5266" s="40"/>
      <c r="R5266" s="40"/>
      <c r="S5266" s="40"/>
      <c r="T5266" s="40"/>
      <c r="U5266" s="40"/>
      <c r="V5266" s="40"/>
      <c r="W5266" s="40"/>
      <c r="X5266" s="40"/>
      <c r="Y5266" s="40"/>
    </row>
    <row r="5267" spans="1:25" ht="15" customHeight="1" x14ac:dyDescent="0.2">
      <c r="A5267" s="40"/>
      <c r="B5267" s="274" t="s">
        <v>347</v>
      </c>
      <c r="C5267" s="296" t="s">
        <v>3600</v>
      </c>
      <c r="D5267" s="274" t="s">
        <v>143</v>
      </c>
      <c r="E5267" s="274" t="s">
        <v>1189</v>
      </c>
      <c r="F5267" s="404" t="s">
        <v>348</v>
      </c>
      <c r="G5267" s="404"/>
      <c r="H5267" s="295" t="s">
        <v>165</v>
      </c>
      <c r="I5267" s="298">
        <v>1.0640000000000001E-3</v>
      </c>
      <c r="J5267" s="297" t="s">
        <v>2148</v>
      </c>
      <c r="K5267" s="280" t="s">
        <v>2135</v>
      </c>
      <c r="O5267" s="40"/>
      <c r="P5267" s="40"/>
      <c r="Q5267" s="40"/>
      <c r="R5267" s="40"/>
      <c r="S5267" s="40"/>
      <c r="T5267" s="40"/>
      <c r="U5267" s="40"/>
      <c r="V5267" s="40"/>
      <c r="W5267" s="40"/>
      <c r="X5267" s="40"/>
      <c r="Y5267" s="40"/>
    </row>
    <row r="5268" spans="1:25" ht="15" customHeight="1" x14ac:dyDescent="0.2">
      <c r="A5268" s="40"/>
      <c r="B5268" s="274" t="s">
        <v>347</v>
      </c>
      <c r="C5268" s="296" t="s">
        <v>3646</v>
      </c>
      <c r="D5268" s="274" t="s">
        <v>143</v>
      </c>
      <c r="E5268" s="274" t="s">
        <v>3647</v>
      </c>
      <c r="F5268" s="404" t="s">
        <v>348</v>
      </c>
      <c r="G5268" s="404"/>
      <c r="H5268" s="295" t="s">
        <v>1160</v>
      </c>
      <c r="I5268" s="298">
        <v>2.0463999999999999E-3</v>
      </c>
      <c r="J5268" s="297" t="s">
        <v>3648</v>
      </c>
      <c r="K5268" s="280" t="s">
        <v>2135</v>
      </c>
      <c r="O5268" s="40"/>
      <c r="P5268" s="40"/>
      <c r="Q5268" s="40"/>
      <c r="R5268" s="40"/>
      <c r="S5268" s="40"/>
      <c r="T5268" s="40"/>
      <c r="U5268" s="40"/>
      <c r="V5268" s="40"/>
      <c r="W5268" s="40"/>
      <c r="X5268" s="40"/>
      <c r="Y5268" s="40"/>
    </row>
    <row r="5269" spans="1:25" ht="15" customHeight="1" x14ac:dyDescent="0.2">
      <c r="A5269" s="40"/>
      <c r="B5269" s="274" t="s">
        <v>347</v>
      </c>
      <c r="C5269" s="296" t="s">
        <v>3625</v>
      </c>
      <c r="D5269" s="274" t="s">
        <v>143</v>
      </c>
      <c r="E5269" s="274" t="s">
        <v>1188</v>
      </c>
      <c r="F5269" s="404" t="s">
        <v>348</v>
      </c>
      <c r="G5269" s="404"/>
      <c r="H5269" s="295" t="s">
        <v>165</v>
      </c>
      <c r="I5269" s="298">
        <v>1.5200000000000001E-4</v>
      </c>
      <c r="J5269" s="297" t="s">
        <v>1865</v>
      </c>
      <c r="K5269" s="280" t="s">
        <v>2117</v>
      </c>
      <c r="O5269" s="40"/>
      <c r="P5269" s="40"/>
      <c r="Q5269" s="40"/>
      <c r="R5269" s="40"/>
      <c r="S5269" s="40"/>
      <c r="T5269" s="40"/>
      <c r="U5269" s="40"/>
      <c r="V5269" s="40"/>
      <c r="W5269" s="40"/>
      <c r="X5269" s="40"/>
      <c r="Y5269" s="40"/>
    </row>
    <row r="5270" spans="1:25" ht="15" customHeight="1" x14ac:dyDescent="0.2">
      <c r="A5270" s="40"/>
      <c r="B5270" s="274" t="s">
        <v>347</v>
      </c>
      <c r="C5270" s="296" t="s">
        <v>3631</v>
      </c>
      <c r="D5270" s="274" t="s">
        <v>143</v>
      </c>
      <c r="E5270" s="274" t="s">
        <v>2435</v>
      </c>
      <c r="F5270" s="404" t="s">
        <v>348</v>
      </c>
      <c r="G5270" s="404"/>
      <c r="H5270" s="295" t="s">
        <v>165</v>
      </c>
      <c r="I5270" s="298">
        <v>2.076E-4</v>
      </c>
      <c r="J5270" s="297" t="s">
        <v>2122</v>
      </c>
      <c r="K5270" s="280" t="s">
        <v>2125</v>
      </c>
      <c r="O5270" s="40"/>
      <c r="P5270" s="40"/>
      <c r="Q5270" s="40"/>
      <c r="R5270" s="40"/>
      <c r="S5270" s="40"/>
      <c r="T5270" s="40"/>
      <c r="U5270" s="40"/>
      <c r="V5270" s="40"/>
      <c r="W5270" s="40"/>
      <c r="X5270" s="40"/>
      <c r="Y5270" s="40"/>
    </row>
    <row r="5271" spans="1:25" ht="15" customHeight="1" x14ac:dyDescent="0.2">
      <c r="A5271" s="40"/>
      <c r="B5271" s="274" t="s">
        <v>347</v>
      </c>
      <c r="C5271" s="296" t="s">
        <v>3915</v>
      </c>
      <c r="D5271" s="274" t="s">
        <v>143</v>
      </c>
      <c r="E5271" s="274" t="s">
        <v>2034</v>
      </c>
      <c r="F5271" s="404" t="s">
        <v>348</v>
      </c>
      <c r="G5271" s="404"/>
      <c r="H5271" s="295" t="s">
        <v>165</v>
      </c>
      <c r="I5271" s="298">
        <v>68</v>
      </c>
      <c r="J5271" s="297" t="s">
        <v>3532</v>
      </c>
      <c r="K5271" s="280" t="s">
        <v>2161</v>
      </c>
      <c r="O5271" s="40"/>
      <c r="P5271" s="40"/>
      <c r="Q5271" s="40"/>
      <c r="R5271" s="40"/>
      <c r="S5271" s="40"/>
      <c r="T5271" s="40"/>
      <c r="U5271" s="40"/>
      <c r="V5271" s="40"/>
      <c r="W5271" s="40"/>
      <c r="X5271" s="40"/>
      <c r="Y5271" s="40"/>
    </row>
    <row r="5272" spans="1:25" ht="15" customHeight="1" x14ac:dyDescent="0.2">
      <c r="A5272" s="40"/>
      <c r="B5272" s="274" t="s">
        <v>347</v>
      </c>
      <c r="C5272" s="296" t="s">
        <v>3636</v>
      </c>
      <c r="D5272" s="274" t="s">
        <v>143</v>
      </c>
      <c r="E5272" s="274" t="s">
        <v>2432</v>
      </c>
      <c r="F5272" s="404" t="s">
        <v>348</v>
      </c>
      <c r="G5272" s="404"/>
      <c r="H5272" s="295" t="s">
        <v>2433</v>
      </c>
      <c r="I5272" s="298">
        <v>2.0463999999999999E-3</v>
      </c>
      <c r="J5272" s="297" t="s">
        <v>3637</v>
      </c>
      <c r="K5272" s="280" t="s">
        <v>2146</v>
      </c>
      <c r="O5272" s="40"/>
      <c r="P5272" s="40"/>
      <c r="Q5272" s="40"/>
      <c r="R5272" s="40"/>
      <c r="S5272" s="40"/>
      <c r="T5272" s="40"/>
      <c r="U5272" s="40"/>
      <c r="V5272" s="40"/>
      <c r="W5272" s="40"/>
      <c r="X5272" s="40"/>
      <c r="Y5272" s="40"/>
    </row>
    <row r="5273" spans="1:25" ht="15" customHeight="1" x14ac:dyDescent="0.2">
      <c r="A5273" s="40"/>
      <c r="B5273" s="274" t="s">
        <v>347</v>
      </c>
      <c r="C5273" s="296" t="s">
        <v>3586</v>
      </c>
      <c r="D5273" s="274" t="s">
        <v>143</v>
      </c>
      <c r="E5273" s="274" t="s">
        <v>1162</v>
      </c>
      <c r="F5273" s="404" t="s">
        <v>348</v>
      </c>
      <c r="G5273" s="404"/>
      <c r="H5273" s="295" t="s">
        <v>165</v>
      </c>
      <c r="I5273" s="298">
        <v>3.1139999999999998E-4</v>
      </c>
      <c r="J5273" s="297" t="s">
        <v>2140</v>
      </c>
      <c r="K5273" s="280" t="s">
        <v>2117</v>
      </c>
      <c r="O5273" s="40"/>
      <c r="P5273" s="40"/>
      <c r="Q5273" s="40"/>
      <c r="R5273" s="40"/>
      <c r="S5273" s="40"/>
      <c r="T5273" s="40"/>
      <c r="U5273" s="40"/>
      <c r="V5273" s="40"/>
      <c r="W5273" s="40"/>
      <c r="X5273" s="40"/>
      <c r="Y5273" s="40"/>
    </row>
    <row r="5274" spans="1:25" ht="15" customHeight="1" x14ac:dyDescent="0.2">
      <c r="A5274" s="40"/>
      <c r="B5274" s="274" t="s">
        <v>347</v>
      </c>
      <c r="C5274" s="296" t="s">
        <v>3639</v>
      </c>
      <c r="D5274" s="274" t="s">
        <v>143</v>
      </c>
      <c r="E5274" s="274" t="s">
        <v>2427</v>
      </c>
      <c r="F5274" s="404" t="s">
        <v>586</v>
      </c>
      <c r="G5274" s="404"/>
      <c r="H5274" s="295" t="s">
        <v>578</v>
      </c>
      <c r="I5274" s="298">
        <v>1.52</v>
      </c>
      <c r="J5274" s="297" t="s">
        <v>3640</v>
      </c>
      <c r="K5274" s="280" t="s">
        <v>2709</v>
      </c>
      <c r="O5274" s="40"/>
      <c r="P5274" s="40"/>
      <c r="Q5274" s="40"/>
      <c r="R5274" s="40"/>
      <c r="S5274" s="40"/>
      <c r="T5274" s="40"/>
      <c r="U5274" s="40"/>
      <c r="V5274" s="40"/>
      <c r="W5274" s="40"/>
      <c r="X5274" s="40"/>
      <c r="Y5274" s="40"/>
    </row>
    <row r="5275" spans="1:25" ht="15" customHeight="1" x14ac:dyDescent="0.2">
      <c r="A5275" s="40"/>
      <c r="B5275" s="274" t="s">
        <v>347</v>
      </c>
      <c r="C5275" s="296" t="s">
        <v>3651</v>
      </c>
      <c r="D5275" s="274" t="s">
        <v>143</v>
      </c>
      <c r="E5275" s="274" t="s">
        <v>1184</v>
      </c>
      <c r="F5275" s="404" t="s">
        <v>348</v>
      </c>
      <c r="G5275" s="404"/>
      <c r="H5275" s="295" t="s">
        <v>165</v>
      </c>
      <c r="I5275" s="298">
        <v>6.0800000000000003E-4</v>
      </c>
      <c r="J5275" s="297" t="s">
        <v>2163</v>
      </c>
      <c r="K5275" s="280" t="s">
        <v>2135</v>
      </c>
      <c r="O5275" s="40"/>
      <c r="P5275" s="40"/>
      <c r="Q5275" s="40"/>
      <c r="R5275" s="40"/>
      <c r="S5275" s="40"/>
      <c r="T5275" s="40"/>
      <c r="U5275" s="40"/>
      <c r="V5275" s="40"/>
      <c r="W5275" s="40"/>
      <c r="X5275" s="40"/>
      <c r="Y5275" s="40"/>
    </row>
    <row r="5276" spans="1:25" ht="15" customHeight="1" x14ac:dyDescent="0.2">
      <c r="A5276" s="40"/>
      <c r="B5276" s="274" t="s">
        <v>347</v>
      </c>
      <c r="C5276" s="296" t="s">
        <v>3638</v>
      </c>
      <c r="D5276" s="274" t="s">
        <v>143</v>
      </c>
      <c r="E5276" s="274" t="s">
        <v>1186</v>
      </c>
      <c r="F5276" s="404" t="s">
        <v>348</v>
      </c>
      <c r="G5276" s="404"/>
      <c r="H5276" s="295" t="s">
        <v>165</v>
      </c>
      <c r="I5276" s="298">
        <v>3.0400000000000002E-4</v>
      </c>
      <c r="J5276" s="297" t="s">
        <v>2162</v>
      </c>
      <c r="K5276" s="280" t="s">
        <v>2117</v>
      </c>
      <c r="O5276" s="40"/>
      <c r="P5276" s="40"/>
      <c r="Q5276" s="40"/>
      <c r="R5276" s="40"/>
      <c r="S5276" s="40"/>
      <c r="T5276" s="40"/>
      <c r="U5276" s="40"/>
      <c r="V5276" s="40"/>
      <c r="W5276" s="40"/>
      <c r="X5276" s="40"/>
      <c r="Y5276" s="40"/>
    </row>
    <row r="5277" spans="1:25" ht="15" customHeight="1" x14ac:dyDescent="0.2">
      <c r="A5277" s="40"/>
      <c r="B5277" s="274" t="s">
        <v>347</v>
      </c>
      <c r="C5277" s="296" t="s">
        <v>3604</v>
      </c>
      <c r="D5277" s="274" t="s">
        <v>143</v>
      </c>
      <c r="E5277" s="274" t="s">
        <v>1164</v>
      </c>
      <c r="F5277" s="404" t="s">
        <v>809</v>
      </c>
      <c r="G5277" s="404"/>
      <c r="H5277" s="295" t="s">
        <v>165</v>
      </c>
      <c r="I5277" s="298">
        <v>1.1511E-2</v>
      </c>
      <c r="J5277" s="297" t="s">
        <v>2145</v>
      </c>
      <c r="K5277" s="280" t="s">
        <v>2195</v>
      </c>
      <c r="O5277" s="40"/>
      <c r="P5277" s="40"/>
      <c r="Q5277" s="40"/>
      <c r="R5277" s="40"/>
      <c r="S5277" s="40"/>
      <c r="T5277" s="40"/>
      <c r="U5277" s="40"/>
      <c r="V5277" s="40"/>
      <c r="W5277" s="40"/>
      <c r="X5277" s="40"/>
      <c r="Y5277" s="40"/>
    </row>
    <row r="5278" spans="1:25" ht="15" customHeight="1" x14ac:dyDescent="0.2">
      <c r="A5278" s="40"/>
      <c r="B5278" s="274" t="s">
        <v>347</v>
      </c>
      <c r="C5278" s="296" t="s">
        <v>3682</v>
      </c>
      <c r="D5278" s="274" t="s">
        <v>143</v>
      </c>
      <c r="E5278" s="274" t="s">
        <v>2480</v>
      </c>
      <c r="F5278" s="404" t="s">
        <v>348</v>
      </c>
      <c r="G5278" s="404"/>
      <c r="H5278" s="295" t="s">
        <v>900</v>
      </c>
      <c r="I5278" s="298">
        <v>5.8239999999999998</v>
      </c>
      <c r="J5278" s="297" t="s">
        <v>3683</v>
      </c>
      <c r="K5278" s="280" t="s">
        <v>4218</v>
      </c>
      <c r="O5278" s="40"/>
      <c r="P5278" s="40"/>
      <c r="Q5278" s="40"/>
      <c r="R5278" s="40"/>
      <c r="S5278" s="40"/>
      <c r="T5278" s="40"/>
      <c r="U5278" s="40"/>
      <c r="V5278" s="40"/>
      <c r="W5278" s="40"/>
      <c r="X5278" s="40"/>
      <c r="Y5278" s="40"/>
    </row>
    <row r="5279" spans="1:25" ht="15" customHeight="1" x14ac:dyDescent="0.2">
      <c r="A5279" s="40"/>
      <c r="B5279" s="274" t="s">
        <v>347</v>
      </c>
      <c r="C5279" s="296" t="s">
        <v>3611</v>
      </c>
      <c r="D5279" s="274" t="s">
        <v>143</v>
      </c>
      <c r="E5279" s="274" t="s">
        <v>1190</v>
      </c>
      <c r="F5279" s="404" t="s">
        <v>348</v>
      </c>
      <c r="G5279" s="404"/>
      <c r="H5279" s="295" t="s">
        <v>197</v>
      </c>
      <c r="I5279" s="298">
        <v>1.0640000000000001E-3</v>
      </c>
      <c r="J5279" s="297" t="s">
        <v>2154</v>
      </c>
      <c r="K5279" s="280" t="s">
        <v>2135</v>
      </c>
      <c r="O5279" s="40"/>
      <c r="P5279" s="40"/>
      <c r="Q5279" s="40"/>
      <c r="R5279" s="40"/>
      <c r="S5279" s="40"/>
      <c r="T5279" s="40"/>
      <c r="U5279" s="40"/>
      <c r="V5279" s="40"/>
      <c r="W5279" s="40"/>
      <c r="X5279" s="40"/>
      <c r="Y5279" s="40"/>
    </row>
    <row r="5280" spans="1:25" ht="15" customHeight="1" x14ac:dyDescent="0.2">
      <c r="A5280" s="40"/>
      <c r="B5280" s="274" t="s">
        <v>347</v>
      </c>
      <c r="C5280" s="296" t="s">
        <v>3645</v>
      </c>
      <c r="D5280" s="274" t="s">
        <v>143</v>
      </c>
      <c r="E5280" s="274" t="s">
        <v>1161</v>
      </c>
      <c r="F5280" s="404" t="s">
        <v>348</v>
      </c>
      <c r="G5280" s="404"/>
      <c r="H5280" s="295" t="s">
        <v>165</v>
      </c>
      <c r="I5280" s="298">
        <v>0.1970838</v>
      </c>
      <c r="J5280" s="297" t="s">
        <v>2143</v>
      </c>
      <c r="K5280" s="280" t="s">
        <v>4217</v>
      </c>
      <c r="O5280" s="40"/>
      <c r="P5280" s="40"/>
      <c r="Q5280" s="40"/>
      <c r="R5280" s="40"/>
      <c r="S5280" s="40"/>
      <c r="T5280" s="40"/>
      <c r="U5280" s="40"/>
      <c r="V5280" s="40"/>
      <c r="W5280" s="40"/>
      <c r="X5280" s="40"/>
      <c r="Y5280" s="40"/>
    </row>
    <row r="5281" spans="1:25" ht="15" customHeight="1" x14ac:dyDescent="0.2">
      <c r="A5281" s="40"/>
      <c r="B5281" s="274" t="s">
        <v>347</v>
      </c>
      <c r="C5281" s="296" t="s">
        <v>3649</v>
      </c>
      <c r="D5281" s="274" t="s">
        <v>143</v>
      </c>
      <c r="E5281" s="274" t="s">
        <v>1185</v>
      </c>
      <c r="F5281" s="404" t="s">
        <v>348</v>
      </c>
      <c r="G5281" s="404"/>
      <c r="H5281" s="295" t="s">
        <v>165</v>
      </c>
      <c r="I5281" s="298">
        <v>3.0400000000000002E-4</v>
      </c>
      <c r="J5281" s="297" t="s">
        <v>3650</v>
      </c>
      <c r="K5281" s="280" t="s">
        <v>2135</v>
      </c>
      <c r="O5281" s="40"/>
      <c r="P5281" s="40"/>
      <c r="Q5281" s="40"/>
      <c r="R5281" s="40"/>
      <c r="S5281" s="40"/>
      <c r="T5281" s="40"/>
      <c r="U5281" s="40"/>
      <c r="V5281" s="40"/>
      <c r="W5281" s="40"/>
      <c r="X5281" s="40"/>
      <c r="Y5281" s="40"/>
    </row>
    <row r="5282" spans="1:25" ht="15" customHeight="1" x14ac:dyDescent="0.2">
      <c r="A5282" s="40"/>
      <c r="B5282" s="274" t="s">
        <v>347</v>
      </c>
      <c r="C5282" s="296" t="s">
        <v>3626</v>
      </c>
      <c r="D5282" s="274" t="s">
        <v>143</v>
      </c>
      <c r="E5282" s="274" t="s">
        <v>2434</v>
      </c>
      <c r="F5282" s="404" t="s">
        <v>348</v>
      </c>
      <c r="G5282" s="404"/>
      <c r="H5282" s="295" t="s">
        <v>2433</v>
      </c>
      <c r="I5282" s="298">
        <v>5.8833999999999996E-3</v>
      </c>
      <c r="J5282" s="297" t="s">
        <v>3627</v>
      </c>
      <c r="K5282" s="280" t="s">
        <v>2124</v>
      </c>
      <c r="O5282" s="40"/>
      <c r="P5282" s="40"/>
      <c r="Q5282" s="40"/>
      <c r="R5282" s="40"/>
      <c r="S5282" s="40"/>
      <c r="T5282" s="40"/>
      <c r="U5282" s="40"/>
      <c r="V5282" s="40"/>
      <c r="W5282" s="40"/>
      <c r="X5282" s="40"/>
      <c r="Y5282" s="40"/>
    </row>
    <row r="5283" spans="1:25" ht="15" customHeight="1" x14ac:dyDescent="0.2">
      <c r="A5283" s="40"/>
      <c r="B5283" s="274" t="s">
        <v>347</v>
      </c>
      <c r="C5283" s="296" t="s">
        <v>3584</v>
      </c>
      <c r="D5283" s="274" t="s">
        <v>143</v>
      </c>
      <c r="E5283" s="274" t="s">
        <v>1191</v>
      </c>
      <c r="F5283" s="404" t="s">
        <v>348</v>
      </c>
      <c r="G5283" s="404"/>
      <c r="H5283" s="295" t="s">
        <v>165</v>
      </c>
      <c r="I5283" s="298">
        <v>1.5200000000000001E-4</v>
      </c>
      <c r="J5283" s="297" t="s">
        <v>2156</v>
      </c>
      <c r="K5283" s="280" t="s">
        <v>2170</v>
      </c>
      <c r="O5283" s="40"/>
      <c r="P5283" s="40"/>
      <c r="Q5283" s="40"/>
      <c r="R5283" s="40"/>
      <c r="S5283" s="40"/>
      <c r="T5283" s="40"/>
      <c r="U5283" s="40"/>
      <c r="V5283" s="40"/>
      <c r="W5283" s="40"/>
      <c r="X5283" s="40"/>
      <c r="Y5283" s="40"/>
    </row>
    <row r="5284" spans="1:25" ht="15" customHeight="1" x14ac:dyDescent="0.2">
      <c r="A5284" s="40"/>
      <c r="B5284" s="274" t="s">
        <v>347</v>
      </c>
      <c r="C5284" s="296" t="s">
        <v>3601</v>
      </c>
      <c r="D5284" s="274" t="s">
        <v>143</v>
      </c>
      <c r="E5284" s="274" t="s">
        <v>1165</v>
      </c>
      <c r="F5284" s="404" t="s">
        <v>348</v>
      </c>
      <c r="G5284" s="404"/>
      <c r="H5284" s="295" t="s">
        <v>165</v>
      </c>
      <c r="I5284" s="298">
        <v>1.1511E-2</v>
      </c>
      <c r="J5284" s="297" t="s">
        <v>3602</v>
      </c>
      <c r="K5284" s="280" t="s">
        <v>4142</v>
      </c>
      <c r="O5284" s="40"/>
      <c r="P5284" s="40"/>
      <c r="Q5284" s="40"/>
      <c r="R5284" s="40"/>
      <c r="S5284" s="40"/>
      <c r="T5284" s="40"/>
      <c r="U5284" s="40"/>
      <c r="V5284" s="40"/>
      <c r="W5284" s="40"/>
      <c r="X5284" s="40"/>
      <c r="Y5284" s="40"/>
    </row>
    <row r="5285" spans="1:25" ht="15" customHeight="1" x14ac:dyDescent="0.2">
      <c r="A5285" s="40"/>
      <c r="B5285" s="274" t="s">
        <v>347</v>
      </c>
      <c r="C5285" s="296" t="s">
        <v>3606</v>
      </c>
      <c r="D5285" s="274" t="s">
        <v>143</v>
      </c>
      <c r="E5285" s="274" t="s">
        <v>1166</v>
      </c>
      <c r="F5285" s="404" t="s">
        <v>809</v>
      </c>
      <c r="G5285" s="404"/>
      <c r="H5285" s="295" t="s">
        <v>1167</v>
      </c>
      <c r="I5285" s="298">
        <v>1.0231999999999999E-3</v>
      </c>
      <c r="J5285" s="297" t="s">
        <v>2136</v>
      </c>
      <c r="K5285" s="280" t="s">
        <v>2557</v>
      </c>
      <c r="O5285" s="40"/>
      <c r="P5285" s="40"/>
      <c r="Q5285" s="40"/>
      <c r="R5285" s="40"/>
      <c r="S5285" s="40"/>
      <c r="T5285" s="40"/>
      <c r="U5285" s="40"/>
      <c r="V5285" s="40"/>
      <c r="W5285" s="40"/>
      <c r="X5285" s="40"/>
      <c r="Y5285" s="40"/>
    </row>
    <row r="5286" spans="1:25" ht="15" customHeight="1" x14ac:dyDescent="0.2">
      <c r="A5286" s="40"/>
      <c r="B5286" s="274" t="s">
        <v>347</v>
      </c>
      <c r="C5286" s="296" t="s">
        <v>3613</v>
      </c>
      <c r="D5286" s="274" t="s">
        <v>143</v>
      </c>
      <c r="E5286" s="274" t="s">
        <v>1163</v>
      </c>
      <c r="F5286" s="404" t="s">
        <v>348</v>
      </c>
      <c r="G5286" s="404"/>
      <c r="H5286" s="295" t="s">
        <v>165</v>
      </c>
      <c r="I5286" s="298">
        <v>1.038E-4</v>
      </c>
      <c r="J5286" s="297" t="s">
        <v>3614</v>
      </c>
      <c r="K5286" s="280" t="s">
        <v>2117</v>
      </c>
      <c r="O5286" s="40"/>
      <c r="P5286" s="40"/>
      <c r="Q5286" s="40"/>
      <c r="R5286" s="40"/>
      <c r="S5286" s="40"/>
      <c r="T5286" s="40"/>
      <c r="U5286" s="40"/>
      <c r="V5286" s="40"/>
      <c r="W5286" s="40"/>
      <c r="X5286" s="40"/>
      <c r="Y5286" s="40"/>
    </row>
    <row r="5287" spans="1:25" ht="15" customHeight="1" x14ac:dyDescent="0.2">
      <c r="A5287" s="40"/>
      <c r="B5287" s="274" t="s">
        <v>347</v>
      </c>
      <c r="C5287" s="296" t="s">
        <v>3635</v>
      </c>
      <c r="D5287" s="274" t="s">
        <v>143</v>
      </c>
      <c r="E5287" s="274" t="s">
        <v>1169</v>
      </c>
      <c r="F5287" s="404" t="s">
        <v>348</v>
      </c>
      <c r="G5287" s="404"/>
      <c r="H5287" s="295" t="s">
        <v>165</v>
      </c>
      <c r="I5287" s="298">
        <v>4.6043999999999998E-3</v>
      </c>
      <c r="J5287" s="297" t="s">
        <v>1868</v>
      </c>
      <c r="K5287" s="280" t="s">
        <v>2129</v>
      </c>
      <c r="O5287" s="40"/>
      <c r="P5287" s="40"/>
      <c r="Q5287" s="40"/>
      <c r="R5287" s="40"/>
      <c r="S5287" s="40"/>
      <c r="T5287" s="40"/>
      <c r="U5287" s="40"/>
      <c r="V5287" s="40"/>
      <c r="W5287" s="40"/>
      <c r="X5287" s="40"/>
      <c r="Y5287" s="40"/>
    </row>
    <row r="5288" spans="1:25" ht="15" customHeight="1" x14ac:dyDescent="0.2">
      <c r="A5288" s="40"/>
      <c r="B5288" s="274" t="s">
        <v>347</v>
      </c>
      <c r="C5288" s="296" t="s">
        <v>3594</v>
      </c>
      <c r="D5288" s="274" t="s">
        <v>143</v>
      </c>
      <c r="E5288" s="274" t="s">
        <v>1171</v>
      </c>
      <c r="F5288" s="404" t="s">
        <v>348</v>
      </c>
      <c r="G5288" s="404"/>
      <c r="H5288" s="295" t="s">
        <v>165</v>
      </c>
      <c r="I5288" s="298">
        <v>2.076E-4</v>
      </c>
      <c r="J5288" s="297" t="s">
        <v>2139</v>
      </c>
      <c r="K5288" s="280" t="s">
        <v>2117</v>
      </c>
      <c r="O5288" s="40"/>
      <c r="P5288" s="40"/>
      <c r="Q5288" s="40"/>
      <c r="R5288" s="40"/>
      <c r="S5288" s="40"/>
      <c r="T5288" s="40"/>
      <c r="U5288" s="40"/>
      <c r="V5288" s="40"/>
      <c r="W5288" s="40"/>
      <c r="X5288" s="40"/>
      <c r="Y5288" s="40"/>
    </row>
    <row r="5289" spans="1:25" ht="15" customHeight="1" x14ac:dyDescent="0.2">
      <c r="A5289" s="40"/>
      <c r="B5289" s="274" t="s">
        <v>347</v>
      </c>
      <c r="C5289" s="296" t="s">
        <v>3632</v>
      </c>
      <c r="D5289" s="274" t="s">
        <v>143</v>
      </c>
      <c r="E5289" s="274" t="s">
        <v>1193</v>
      </c>
      <c r="F5289" s="404" t="s">
        <v>348</v>
      </c>
      <c r="G5289" s="404"/>
      <c r="H5289" s="295" t="s">
        <v>165</v>
      </c>
      <c r="I5289" s="298">
        <v>6.0800000000000003E-4</v>
      </c>
      <c r="J5289" s="297" t="s">
        <v>2159</v>
      </c>
      <c r="K5289" s="280" t="s">
        <v>2135</v>
      </c>
      <c r="O5289" s="40"/>
      <c r="P5289" s="40"/>
      <c r="Q5289" s="40"/>
      <c r="R5289" s="40"/>
      <c r="S5289" s="40"/>
      <c r="T5289" s="40"/>
      <c r="U5289" s="40"/>
      <c r="V5289" s="40"/>
      <c r="W5289" s="40"/>
      <c r="X5289" s="40"/>
      <c r="Y5289" s="40"/>
    </row>
    <row r="5290" spans="1:25" ht="15" customHeight="1" x14ac:dyDescent="0.2">
      <c r="A5290" s="40"/>
      <c r="B5290" s="274" t="s">
        <v>347</v>
      </c>
      <c r="C5290" s="296" t="s">
        <v>3591</v>
      </c>
      <c r="D5290" s="274" t="s">
        <v>143</v>
      </c>
      <c r="E5290" s="274" t="s">
        <v>1183</v>
      </c>
      <c r="F5290" s="404" t="s">
        <v>348</v>
      </c>
      <c r="G5290" s="404"/>
      <c r="H5290" s="295" t="s">
        <v>165</v>
      </c>
      <c r="I5290" s="298">
        <v>7.6000000000000004E-4</v>
      </c>
      <c r="J5290" s="297" t="s">
        <v>3592</v>
      </c>
      <c r="K5290" s="280" t="s">
        <v>2117</v>
      </c>
      <c r="O5290" s="40"/>
      <c r="P5290" s="40"/>
      <c r="Q5290" s="40"/>
      <c r="R5290" s="40"/>
      <c r="S5290" s="40"/>
      <c r="T5290" s="40"/>
      <c r="U5290" s="40"/>
      <c r="V5290" s="40"/>
      <c r="W5290" s="40"/>
      <c r="X5290" s="40"/>
      <c r="Y5290" s="40"/>
    </row>
    <row r="5291" spans="1:25" ht="15" customHeight="1" x14ac:dyDescent="0.2">
      <c r="A5291" s="40"/>
      <c r="B5291" s="274" t="s">
        <v>347</v>
      </c>
      <c r="C5291" s="296" t="s">
        <v>3598</v>
      </c>
      <c r="D5291" s="274" t="s">
        <v>143</v>
      </c>
      <c r="E5291" s="274" t="s">
        <v>1159</v>
      </c>
      <c r="F5291" s="404" t="s">
        <v>348</v>
      </c>
      <c r="G5291" s="404"/>
      <c r="H5291" s="295" t="s">
        <v>165</v>
      </c>
      <c r="I5291" s="298">
        <v>3.8370000000000001E-3</v>
      </c>
      <c r="J5291" s="297" t="s">
        <v>3599</v>
      </c>
      <c r="K5291" s="280" t="s">
        <v>2551</v>
      </c>
      <c r="O5291" s="40"/>
      <c r="P5291" s="40"/>
      <c r="Q5291" s="40"/>
      <c r="R5291" s="40"/>
      <c r="S5291" s="40"/>
      <c r="T5291" s="40"/>
      <c r="U5291" s="40"/>
      <c r="V5291" s="40"/>
      <c r="W5291" s="40"/>
      <c r="X5291" s="40"/>
      <c r="Y5291" s="40"/>
    </row>
    <row r="5292" spans="1:25" ht="15" customHeight="1" x14ac:dyDescent="0.2">
      <c r="A5292" s="40"/>
      <c r="B5292" s="274" t="s">
        <v>347</v>
      </c>
      <c r="C5292" s="296" t="s">
        <v>3616</v>
      </c>
      <c r="D5292" s="274" t="s">
        <v>143</v>
      </c>
      <c r="E5292" s="274" t="s">
        <v>1170</v>
      </c>
      <c r="F5292" s="404" t="s">
        <v>809</v>
      </c>
      <c r="G5292" s="404"/>
      <c r="H5292" s="295" t="s">
        <v>165</v>
      </c>
      <c r="I5292" s="298">
        <v>0.26040439999999998</v>
      </c>
      <c r="J5292" s="297" t="s">
        <v>1858</v>
      </c>
      <c r="K5292" s="280" t="s">
        <v>2198</v>
      </c>
      <c r="O5292" s="40"/>
      <c r="P5292" s="40"/>
      <c r="Q5292" s="40"/>
      <c r="R5292" s="40"/>
      <c r="S5292" s="40"/>
      <c r="T5292" s="40"/>
      <c r="U5292" s="40"/>
      <c r="V5292" s="40"/>
      <c r="W5292" s="40"/>
      <c r="X5292" s="40"/>
      <c r="Y5292" s="40"/>
    </row>
    <row r="5293" spans="1:25" ht="15" customHeight="1" x14ac:dyDescent="0.2">
      <c r="A5293" s="40"/>
      <c r="B5293" s="274" t="s">
        <v>347</v>
      </c>
      <c r="C5293" s="296" t="s">
        <v>3634</v>
      </c>
      <c r="D5293" s="274" t="s">
        <v>143</v>
      </c>
      <c r="E5293" s="274" t="s">
        <v>1168</v>
      </c>
      <c r="F5293" s="404" t="s">
        <v>348</v>
      </c>
      <c r="G5293" s="404"/>
      <c r="H5293" s="295" t="s">
        <v>165</v>
      </c>
      <c r="I5293" s="298">
        <v>1.1511E-2</v>
      </c>
      <c r="J5293" s="297" t="s">
        <v>2138</v>
      </c>
      <c r="K5293" s="280" t="s">
        <v>2137</v>
      </c>
      <c r="O5293" s="40"/>
      <c r="P5293" s="40"/>
      <c r="Q5293" s="40"/>
      <c r="R5293" s="40"/>
      <c r="S5293" s="40"/>
      <c r="T5293" s="40"/>
      <c r="U5293" s="40"/>
      <c r="V5293" s="40"/>
      <c r="W5293" s="40"/>
      <c r="X5293" s="40"/>
      <c r="Y5293" s="40"/>
    </row>
    <row r="5294" spans="1:25" ht="15" customHeight="1" x14ac:dyDescent="0.2">
      <c r="A5294" s="40"/>
      <c r="B5294" s="274" t="s">
        <v>347</v>
      </c>
      <c r="C5294" s="296" t="s">
        <v>3615</v>
      </c>
      <c r="D5294" s="274" t="s">
        <v>143</v>
      </c>
      <c r="E5294" s="274" t="s">
        <v>2418</v>
      </c>
      <c r="F5294" s="404" t="s">
        <v>586</v>
      </c>
      <c r="G5294" s="404"/>
      <c r="H5294" s="295" t="s">
        <v>578</v>
      </c>
      <c r="I5294" s="298">
        <v>1.038</v>
      </c>
      <c r="J5294" s="297" t="s">
        <v>2419</v>
      </c>
      <c r="K5294" s="280" t="s">
        <v>3546</v>
      </c>
      <c r="O5294" s="40"/>
      <c r="P5294" s="40"/>
      <c r="Q5294" s="40"/>
      <c r="R5294" s="40"/>
      <c r="S5294" s="40"/>
      <c r="T5294" s="40"/>
      <c r="U5294" s="40"/>
      <c r="V5294" s="40"/>
      <c r="W5294" s="40"/>
      <c r="X5294" s="40"/>
      <c r="Y5294" s="40"/>
    </row>
    <row r="5295" spans="1:25" ht="15" customHeight="1" x14ac:dyDescent="0.2">
      <c r="A5295" s="40"/>
      <c r="B5295" s="274" t="s">
        <v>347</v>
      </c>
      <c r="C5295" s="296" t="s">
        <v>3919</v>
      </c>
      <c r="D5295" s="274" t="s">
        <v>143</v>
      </c>
      <c r="E5295" s="274" t="s">
        <v>2579</v>
      </c>
      <c r="F5295" s="404" t="s">
        <v>348</v>
      </c>
      <c r="G5295" s="404"/>
      <c r="H5295" s="295" t="s">
        <v>900</v>
      </c>
      <c r="I5295" s="298">
        <v>5.8239999999999998</v>
      </c>
      <c r="J5295" s="297" t="s">
        <v>2198</v>
      </c>
      <c r="K5295" s="280" t="s">
        <v>4219</v>
      </c>
      <c r="O5295" s="40"/>
      <c r="P5295" s="40"/>
      <c r="Q5295" s="40"/>
      <c r="R5295" s="40"/>
      <c r="S5295" s="40"/>
      <c r="T5295" s="40"/>
      <c r="U5295" s="40"/>
      <c r="V5295" s="40"/>
      <c r="W5295" s="40"/>
      <c r="X5295" s="40"/>
      <c r="Y5295" s="40"/>
    </row>
    <row r="5296" spans="1:25" ht="15" customHeight="1" x14ac:dyDescent="0.2">
      <c r="A5296" s="40"/>
      <c r="B5296" s="275"/>
      <c r="C5296" s="275"/>
      <c r="D5296" s="275"/>
      <c r="E5296" s="275"/>
      <c r="F5296" s="275" t="s">
        <v>331</v>
      </c>
      <c r="G5296" s="302">
        <v>43.23</v>
      </c>
      <c r="H5296" s="275" t="s">
        <v>332</v>
      </c>
      <c r="I5296" s="302">
        <v>0</v>
      </c>
      <c r="J5296" s="275" t="s">
        <v>333</v>
      </c>
      <c r="K5296" s="302">
        <v>43.23</v>
      </c>
      <c r="O5296" s="40"/>
      <c r="P5296" s="40"/>
      <c r="Q5296" s="40"/>
      <c r="R5296" s="40"/>
      <c r="S5296" s="40"/>
      <c r="T5296" s="40"/>
      <c r="U5296" s="40"/>
      <c r="V5296" s="40"/>
      <c r="W5296" s="40"/>
      <c r="X5296" s="40"/>
      <c r="Y5296" s="40"/>
    </row>
    <row r="5297" spans="1:25" ht="15" customHeight="1" thickBot="1" x14ac:dyDescent="0.25">
      <c r="A5297" s="40"/>
      <c r="B5297" s="275"/>
      <c r="C5297" s="275"/>
      <c r="D5297" s="275"/>
      <c r="E5297" s="275"/>
      <c r="F5297" s="275" t="s">
        <v>334</v>
      </c>
      <c r="G5297" s="302">
        <v>22.8</v>
      </c>
      <c r="H5297" s="275"/>
      <c r="I5297" s="409" t="s">
        <v>335</v>
      </c>
      <c r="J5297" s="409"/>
      <c r="K5297" s="302">
        <v>132.41</v>
      </c>
      <c r="O5297" s="40"/>
      <c r="P5297" s="40"/>
      <c r="Q5297" s="40"/>
      <c r="R5297" s="40"/>
      <c r="S5297" s="40"/>
      <c r="T5297" s="40"/>
      <c r="U5297" s="40"/>
      <c r="V5297" s="40"/>
      <c r="W5297" s="40"/>
      <c r="X5297" s="40"/>
      <c r="Y5297" s="40"/>
    </row>
    <row r="5298" spans="1:25" ht="15" customHeight="1" thickTop="1" x14ac:dyDescent="0.2">
      <c r="A5298" s="40"/>
      <c r="B5298" s="289"/>
      <c r="C5298" s="289"/>
      <c r="D5298" s="289"/>
      <c r="E5298" s="289"/>
      <c r="F5298" s="289"/>
      <c r="G5298" s="289"/>
      <c r="H5298" s="289"/>
      <c r="I5298" s="289"/>
      <c r="J5298" s="289"/>
      <c r="K5298" s="289"/>
      <c r="O5298" s="40"/>
      <c r="P5298" s="40"/>
      <c r="Q5298" s="40"/>
      <c r="R5298" s="40"/>
      <c r="S5298" s="40"/>
      <c r="T5298" s="40"/>
      <c r="U5298" s="40"/>
      <c r="V5298" s="40"/>
      <c r="W5298" s="40"/>
      <c r="X5298" s="40"/>
      <c r="Y5298" s="40"/>
    </row>
    <row r="5299" spans="1:25" ht="15" customHeight="1" x14ac:dyDescent="0.2">
      <c r="A5299" s="40"/>
      <c r="B5299" s="276"/>
      <c r="C5299" s="277" t="s">
        <v>28</v>
      </c>
      <c r="D5299" s="276" t="s">
        <v>29</v>
      </c>
      <c r="E5299" s="276" t="s">
        <v>30</v>
      </c>
      <c r="F5299" s="405" t="s">
        <v>318</v>
      </c>
      <c r="G5299" s="405"/>
      <c r="H5299" s="284" t="s">
        <v>31</v>
      </c>
      <c r="I5299" s="277" t="s">
        <v>32</v>
      </c>
      <c r="J5299" s="277" t="s">
        <v>33</v>
      </c>
      <c r="K5299" s="277" t="s">
        <v>35</v>
      </c>
      <c r="O5299" s="40"/>
      <c r="P5299" s="40"/>
      <c r="Q5299" s="40"/>
      <c r="R5299" s="40"/>
      <c r="S5299" s="40"/>
      <c r="T5299" s="40"/>
      <c r="U5299" s="40"/>
      <c r="V5299" s="40"/>
      <c r="W5299" s="40"/>
      <c r="X5299" s="40"/>
      <c r="Y5299" s="40"/>
    </row>
    <row r="5300" spans="1:25" ht="15" customHeight="1" x14ac:dyDescent="0.2">
      <c r="A5300" s="40"/>
      <c r="B5300" s="273" t="s">
        <v>319</v>
      </c>
      <c r="C5300" s="286" t="s">
        <v>829</v>
      </c>
      <c r="D5300" s="273" t="s">
        <v>143</v>
      </c>
      <c r="E5300" s="273" t="s">
        <v>830</v>
      </c>
      <c r="F5300" s="403" t="s">
        <v>583</v>
      </c>
      <c r="G5300" s="403"/>
      <c r="H5300" s="285" t="s">
        <v>59</v>
      </c>
      <c r="I5300" s="288">
        <v>1</v>
      </c>
      <c r="J5300" s="287">
        <v>521.67999999999995</v>
      </c>
      <c r="K5300" s="287">
        <v>521.67999999999995</v>
      </c>
      <c r="O5300" s="40"/>
      <c r="P5300" s="40"/>
      <c r="Q5300" s="40"/>
      <c r="R5300" s="40"/>
      <c r="S5300" s="40"/>
      <c r="T5300" s="40"/>
      <c r="U5300" s="40"/>
      <c r="V5300" s="40"/>
      <c r="W5300" s="40"/>
      <c r="X5300" s="40"/>
      <c r="Y5300" s="40"/>
    </row>
    <row r="5301" spans="1:25" ht="15" customHeight="1" x14ac:dyDescent="0.2">
      <c r="A5301" s="40"/>
      <c r="B5301" s="276" t="s">
        <v>27</v>
      </c>
      <c r="C5301" s="277" t="s">
        <v>28</v>
      </c>
      <c r="D5301" s="276" t="s">
        <v>29</v>
      </c>
      <c r="E5301" s="276" t="s">
        <v>30</v>
      </c>
      <c r="F5301" s="405" t="s">
        <v>318</v>
      </c>
      <c r="G5301" s="406"/>
      <c r="H5301" s="284" t="s">
        <v>31</v>
      </c>
      <c r="I5301" s="277" t="s">
        <v>32</v>
      </c>
      <c r="J5301" s="277" t="s">
        <v>33</v>
      </c>
      <c r="K5301" s="277" t="s">
        <v>35</v>
      </c>
      <c r="O5301" s="40"/>
      <c r="P5301" s="40"/>
      <c r="Q5301" s="40"/>
      <c r="R5301" s="40"/>
      <c r="S5301" s="40"/>
      <c r="T5301" s="40"/>
      <c r="U5301" s="40"/>
      <c r="V5301" s="40"/>
      <c r="W5301" s="40"/>
      <c r="X5301" s="40"/>
      <c r="Y5301" s="40"/>
    </row>
    <row r="5302" spans="1:25" ht="15" customHeight="1" x14ac:dyDescent="0.2">
      <c r="A5302" s="40"/>
      <c r="B5302" s="278" t="s">
        <v>319</v>
      </c>
      <c r="C5302" s="291" t="s">
        <v>575</v>
      </c>
      <c r="D5302" s="278" t="s">
        <v>143</v>
      </c>
      <c r="E5302" s="278" t="s">
        <v>576</v>
      </c>
      <c r="F5302" s="407" t="s">
        <v>577</v>
      </c>
      <c r="G5302" s="407"/>
      <c r="H5302" s="290" t="s">
        <v>578</v>
      </c>
      <c r="I5302" s="294">
        <v>4</v>
      </c>
      <c r="J5302" s="292" t="s">
        <v>3684</v>
      </c>
      <c r="K5302" s="293" t="s">
        <v>4220</v>
      </c>
      <c r="O5302" s="40"/>
      <c r="P5302" s="40"/>
      <c r="Q5302" s="40"/>
      <c r="R5302" s="40"/>
      <c r="S5302" s="40"/>
      <c r="T5302" s="40"/>
      <c r="U5302" s="40"/>
      <c r="V5302" s="40"/>
      <c r="W5302" s="40"/>
      <c r="X5302" s="40"/>
      <c r="Y5302" s="40"/>
    </row>
    <row r="5303" spans="1:25" ht="15" customHeight="1" x14ac:dyDescent="0.2">
      <c r="A5303" s="40"/>
      <c r="B5303" s="274" t="s">
        <v>347</v>
      </c>
      <c r="C5303" s="296" t="s">
        <v>3615</v>
      </c>
      <c r="D5303" s="274" t="s">
        <v>143</v>
      </c>
      <c r="E5303" s="274" t="s">
        <v>2418</v>
      </c>
      <c r="F5303" s="404" t="s">
        <v>586</v>
      </c>
      <c r="G5303" s="404"/>
      <c r="H5303" s="295" t="s">
        <v>578</v>
      </c>
      <c r="I5303" s="298">
        <v>4</v>
      </c>
      <c r="J5303" s="297" t="s">
        <v>2419</v>
      </c>
      <c r="K5303" s="280" t="s">
        <v>2686</v>
      </c>
      <c r="O5303" s="40"/>
      <c r="P5303" s="40"/>
      <c r="Q5303" s="40"/>
      <c r="R5303" s="40"/>
      <c r="S5303" s="40"/>
      <c r="T5303" s="40"/>
      <c r="U5303" s="40"/>
      <c r="V5303" s="40"/>
      <c r="W5303" s="40"/>
      <c r="X5303" s="40"/>
      <c r="Y5303" s="40"/>
    </row>
    <row r="5304" spans="1:25" ht="15" customHeight="1" x14ac:dyDescent="0.2">
      <c r="A5304" s="40"/>
      <c r="B5304" s="274" t="s">
        <v>347</v>
      </c>
      <c r="C5304" s="296" t="s">
        <v>3721</v>
      </c>
      <c r="D5304" s="274" t="s">
        <v>143</v>
      </c>
      <c r="E5304" s="274" t="s">
        <v>2533</v>
      </c>
      <c r="F5304" s="404" t="s">
        <v>348</v>
      </c>
      <c r="G5304" s="404"/>
      <c r="H5304" s="295" t="s">
        <v>59</v>
      </c>
      <c r="I5304" s="298">
        <v>1.08</v>
      </c>
      <c r="J5304" s="297" t="s">
        <v>3722</v>
      </c>
      <c r="K5304" s="280" t="s">
        <v>4221</v>
      </c>
      <c r="O5304" s="40"/>
      <c r="P5304" s="40"/>
      <c r="Q5304" s="40"/>
      <c r="R5304" s="40"/>
      <c r="S5304" s="40"/>
      <c r="T5304" s="40"/>
      <c r="U5304" s="40"/>
      <c r="V5304" s="40"/>
      <c r="W5304" s="40"/>
      <c r="X5304" s="40"/>
      <c r="Y5304" s="40"/>
    </row>
    <row r="5305" spans="1:25" ht="15" customHeight="1" x14ac:dyDescent="0.2">
      <c r="A5305" s="40"/>
      <c r="B5305" s="274" t="s">
        <v>347</v>
      </c>
      <c r="C5305" s="296" t="s">
        <v>3682</v>
      </c>
      <c r="D5305" s="274" t="s">
        <v>143</v>
      </c>
      <c r="E5305" s="274" t="s">
        <v>2480</v>
      </c>
      <c r="F5305" s="404" t="s">
        <v>348</v>
      </c>
      <c r="G5305" s="404"/>
      <c r="H5305" s="295" t="s">
        <v>900</v>
      </c>
      <c r="I5305" s="298">
        <v>452.2</v>
      </c>
      <c r="J5305" s="297" t="s">
        <v>3683</v>
      </c>
      <c r="K5305" s="280" t="s">
        <v>4222</v>
      </c>
      <c r="O5305" s="40"/>
      <c r="P5305" s="40"/>
      <c r="Q5305" s="40"/>
      <c r="R5305" s="40"/>
      <c r="S5305" s="40"/>
      <c r="T5305" s="40"/>
      <c r="U5305" s="40"/>
      <c r="V5305" s="40"/>
      <c r="W5305" s="40"/>
      <c r="X5305" s="40"/>
      <c r="Y5305" s="40"/>
    </row>
    <row r="5306" spans="1:25" ht="15" customHeight="1" x14ac:dyDescent="0.2">
      <c r="A5306" s="40"/>
      <c r="B5306" s="408" t="s">
        <v>2416</v>
      </c>
      <c r="C5306" s="406"/>
      <c r="D5306" s="406"/>
      <c r="E5306" s="406"/>
      <c r="F5306" s="406"/>
      <c r="G5306" s="406"/>
      <c r="H5306" s="406"/>
      <c r="I5306" s="406"/>
      <c r="J5306" s="406"/>
      <c r="K5306" s="406"/>
      <c r="O5306" s="40"/>
      <c r="P5306" s="40"/>
      <c r="Q5306" s="40"/>
      <c r="R5306" s="40"/>
      <c r="S5306" s="40"/>
      <c r="T5306" s="40"/>
      <c r="U5306" s="40"/>
      <c r="V5306" s="40"/>
      <c r="W5306" s="40"/>
      <c r="X5306" s="40"/>
      <c r="Y5306" s="40"/>
    </row>
    <row r="5307" spans="1:25" ht="15" customHeight="1" x14ac:dyDescent="0.2">
      <c r="A5307" s="40"/>
      <c r="B5307" s="276" t="s">
        <v>27</v>
      </c>
      <c r="C5307" s="277" t="s">
        <v>28</v>
      </c>
      <c r="D5307" s="276" t="s">
        <v>29</v>
      </c>
      <c r="E5307" s="276" t="s">
        <v>30</v>
      </c>
      <c r="F5307" s="405" t="s">
        <v>318</v>
      </c>
      <c r="G5307" s="406"/>
      <c r="H5307" s="284" t="s">
        <v>31</v>
      </c>
      <c r="I5307" s="277" t="s">
        <v>32</v>
      </c>
      <c r="J5307" s="277" t="s">
        <v>33</v>
      </c>
      <c r="K5307" s="277" t="s">
        <v>35</v>
      </c>
      <c r="O5307" s="40"/>
      <c r="P5307" s="40"/>
      <c r="Q5307" s="40"/>
      <c r="R5307" s="40"/>
      <c r="S5307" s="40"/>
      <c r="T5307" s="40"/>
      <c r="U5307" s="40"/>
      <c r="V5307" s="40"/>
      <c r="W5307" s="40"/>
      <c r="X5307" s="40"/>
      <c r="Y5307" s="40"/>
    </row>
    <row r="5308" spans="1:25" ht="15" customHeight="1" x14ac:dyDescent="0.2">
      <c r="A5308" s="40"/>
      <c r="B5308" s="274" t="s">
        <v>347</v>
      </c>
      <c r="C5308" s="296" t="s">
        <v>3721</v>
      </c>
      <c r="D5308" s="274" t="s">
        <v>143</v>
      </c>
      <c r="E5308" s="274" t="s">
        <v>2533</v>
      </c>
      <c r="F5308" s="404" t="s">
        <v>348</v>
      </c>
      <c r="G5308" s="404"/>
      <c r="H5308" s="295" t="s">
        <v>59</v>
      </c>
      <c r="I5308" s="298">
        <v>1.08</v>
      </c>
      <c r="J5308" s="297" t="s">
        <v>3722</v>
      </c>
      <c r="K5308" s="280" t="s">
        <v>4221</v>
      </c>
      <c r="O5308" s="40"/>
      <c r="P5308" s="40"/>
      <c r="Q5308" s="40"/>
      <c r="R5308" s="40"/>
      <c r="S5308" s="40"/>
      <c r="T5308" s="40"/>
      <c r="U5308" s="40"/>
      <c r="V5308" s="40"/>
      <c r="W5308" s="40"/>
      <c r="X5308" s="40"/>
      <c r="Y5308" s="40"/>
    </row>
    <row r="5309" spans="1:25" ht="15" customHeight="1" x14ac:dyDescent="0.2">
      <c r="A5309" s="40"/>
      <c r="B5309" s="274" t="s">
        <v>347</v>
      </c>
      <c r="C5309" s="296" t="s">
        <v>3616</v>
      </c>
      <c r="D5309" s="274" t="s">
        <v>143</v>
      </c>
      <c r="E5309" s="274" t="s">
        <v>1170</v>
      </c>
      <c r="F5309" s="404" t="s">
        <v>809</v>
      </c>
      <c r="G5309" s="404"/>
      <c r="H5309" s="295" t="s">
        <v>165</v>
      </c>
      <c r="I5309" s="298">
        <v>0.40720000000000001</v>
      </c>
      <c r="J5309" s="297" t="s">
        <v>1858</v>
      </c>
      <c r="K5309" s="280" t="s">
        <v>4223</v>
      </c>
      <c r="O5309" s="40"/>
      <c r="P5309" s="40"/>
      <c r="Q5309" s="40"/>
      <c r="R5309" s="40"/>
      <c r="S5309" s="40"/>
      <c r="T5309" s="40"/>
      <c r="U5309" s="40"/>
      <c r="V5309" s="40"/>
      <c r="W5309" s="40"/>
      <c r="X5309" s="40"/>
      <c r="Y5309" s="40"/>
    </row>
    <row r="5310" spans="1:25" ht="15" customHeight="1" x14ac:dyDescent="0.2">
      <c r="A5310" s="40"/>
      <c r="B5310" s="274" t="s">
        <v>347</v>
      </c>
      <c r="C5310" s="296" t="s">
        <v>3596</v>
      </c>
      <c r="D5310" s="274" t="s">
        <v>143</v>
      </c>
      <c r="E5310" s="274" t="s">
        <v>2437</v>
      </c>
      <c r="F5310" s="404" t="s">
        <v>348</v>
      </c>
      <c r="G5310" s="404"/>
      <c r="H5310" s="295" t="s">
        <v>165</v>
      </c>
      <c r="I5310" s="298">
        <v>2.3999999999999998E-3</v>
      </c>
      <c r="J5310" s="297" t="s">
        <v>3597</v>
      </c>
      <c r="K5310" s="280" t="s">
        <v>2125</v>
      </c>
      <c r="O5310" s="40"/>
      <c r="P5310" s="40"/>
      <c r="Q5310" s="40"/>
      <c r="R5310" s="40"/>
      <c r="S5310" s="40"/>
      <c r="T5310" s="40"/>
      <c r="U5310" s="40"/>
      <c r="V5310" s="40"/>
      <c r="W5310" s="40"/>
      <c r="X5310" s="40"/>
      <c r="Y5310" s="40"/>
    </row>
    <row r="5311" spans="1:25" ht="15" customHeight="1" x14ac:dyDescent="0.2">
      <c r="A5311" s="40"/>
      <c r="B5311" s="274" t="s">
        <v>347</v>
      </c>
      <c r="C5311" s="296" t="s">
        <v>3634</v>
      </c>
      <c r="D5311" s="274" t="s">
        <v>143</v>
      </c>
      <c r="E5311" s="274" t="s">
        <v>1168</v>
      </c>
      <c r="F5311" s="404" t="s">
        <v>348</v>
      </c>
      <c r="G5311" s="404"/>
      <c r="H5311" s="295" t="s">
        <v>165</v>
      </c>
      <c r="I5311" s="298">
        <v>1.7999999999999999E-2</v>
      </c>
      <c r="J5311" s="297" t="s">
        <v>2138</v>
      </c>
      <c r="K5311" s="280" t="s">
        <v>2129</v>
      </c>
      <c r="O5311" s="40"/>
      <c r="P5311" s="40"/>
      <c r="Q5311" s="40"/>
      <c r="R5311" s="40"/>
      <c r="S5311" s="40"/>
      <c r="T5311" s="40"/>
      <c r="U5311" s="40"/>
      <c r="V5311" s="40"/>
      <c r="W5311" s="40"/>
      <c r="X5311" s="40"/>
      <c r="Y5311" s="40"/>
    </row>
    <row r="5312" spans="1:25" ht="15" customHeight="1" x14ac:dyDescent="0.2">
      <c r="A5312" s="40"/>
      <c r="B5312" s="274" t="s">
        <v>347</v>
      </c>
      <c r="C5312" s="296" t="s">
        <v>3586</v>
      </c>
      <c r="D5312" s="274" t="s">
        <v>143</v>
      </c>
      <c r="E5312" s="274" t="s">
        <v>1162</v>
      </c>
      <c r="F5312" s="404" t="s">
        <v>348</v>
      </c>
      <c r="G5312" s="404"/>
      <c r="H5312" s="295" t="s">
        <v>165</v>
      </c>
      <c r="I5312" s="298">
        <v>1.1999999999999999E-3</v>
      </c>
      <c r="J5312" s="297" t="s">
        <v>2140</v>
      </c>
      <c r="K5312" s="280" t="s">
        <v>2144</v>
      </c>
      <c r="O5312" s="40"/>
      <c r="P5312" s="40"/>
      <c r="Q5312" s="40"/>
      <c r="R5312" s="40"/>
      <c r="S5312" s="40"/>
      <c r="T5312" s="40"/>
      <c r="U5312" s="40"/>
      <c r="V5312" s="40"/>
      <c r="W5312" s="40"/>
      <c r="X5312" s="40"/>
      <c r="Y5312" s="40"/>
    </row>
    <row r="5313" spans="1:25" ht="15" customHeight="1" x14ac:dyDescent="0.2">
      <c r="A5313" s="40"/>
      <c r="B5313" s="274" t="s">
        <v>347</v>
      </c>
      <c r="C5313" s="296" t="s">
        <v>3594</v>
      </c>
      <c r="D5313" s="274" t="s">
        <v>143</v>
      </c>
      <c r="E5313" s="274" t="s">
        <v>1171</v>
      </c>
      <c r="F5313" s="404" t="s">
        <v>348</v>
      </c>
      <c r="G5313" s="404"/>
      <c r="H5313" s="295" t="s">
        <v>165</v>
      </c>
      <c r="I5313" s="298">
        <v>8.0000000000000004E-4</v>
      </c>
      <c r="J5313" s="297" t="s">
        <v>2139</v>
      </c>
      <c r="K5313" s="280" t="s">
        <v>2144</v>
      </c>
      <c r="O5313" s="40"/>
      <c r="P5313" s="40"/>
      <c r="Q5313" s="40"/>
      <c r="R5313" s="40"/>
      <c r="S5313" s="40"/>
      <c r="T5313" s="40"/>
      <c r="U5313" s="40"/>
      <c r="V5313" s="40"/>
      <c r="W5313" s="40"/>
      <c r="X5313" s="40"/>
      <c r="Y5313" s="40"/>
    </row>
    <row r="5314" spans="1:25" ht="15" customHeight="1" x14ac:dyDescent="0.2">
      <c r="A5314" s="40"/>
      <c r="B5314" s="274" t="s">
        <v>347</v>
      </c>
      <c r="C5314" s="296" t="s">
        <v>3598</v>
      </c>
      <c r="D5314" s="274" t="s">
        <v>143</v>
      </c>
      <c r="E5314" s="274" t="s">
        <v>1159</v>
      </c>
      <c r="F5314" s="404" t="s">
        <v>348</v>
      </c>
      <c r="G5314" s="404"/>
      <c r="H5314" s="295" t="s">
        <v>165</v>
      </c>
      <c r="I5314" s="298">
        <v>6.0000000000000001E-3</v>
      </c>
      <c r="J5314" s="297" t="s">
        <v>3599</v>
      </c>
      <c r="K5314" s="280" t="s">
        <v>4188</v>
      </c>
      <c r="O5314" s="40"/>
      <c r="P5314" s="40"/>
      <c r="Q5314" s="40"/>
      <c r="R5314" s="40"/>
      <c r="S5314" s="40"/>
      <c r="T5314" s="40"/>
      <c r="U5314" s="40"/>
      <c r="V5314" s="40"/>
      <c r="W5314" s="40"/>
      <c r="X5314" s="40"/>
      <c r="Y5314" s="40"/>
    </row>
    <row r="5315" spans="1:25" ht="15" customHeight="1" x14ac:dyDescent="0.2">
      <c r="A5315" s="40"/>
      <c r="B5315" s="274" t="s">
        <v>347</v>
      </c>
      <c r="C5315" s="296" t="s">
        <v>3626</v>
      </c>
      <c r="D5315" s="274" t="s">
        <v>143</v>
      </c>
      <c r="E5315" s="274" t="s">
        <v>2434</v>
      </c>
      <c r="F5315" s="404" t="s">
        <v>348</v>
      </c>
      <c r="G5315" s="404"/>
      <c r="H5315" s="295" t="s">
        <v>2433</v>
      </c>
      <c r="I5315" s="298">
        <v>9.1999999999999998E-3</v>
      </c>
      <c r="J5315" s="297" t="s">
        <v>3627</v>
      </c>
      <c r="K5315" s="280" t="s">
        <v>2560</v>
      </c>
      <c r="O5315" s="40"/>
      <c r="P5315" s="40"/>
      <c r="Q5315" s="40"/>
      <c r="R5315" s="40"/>
      <c r="S5315" s="40"/>
      <c r="T5315" s="40"/>
      <c r="U5315" s="40"/>
      <c r="V5315" s="40"/>
      <c r="W5315" s="40"/>
      <c r="X5315" s="40"/>
      <c r="Y5315" s="40"/>
    </row>
    <row r="5316" spans="1:25" ht="15" customHeight="1" x14ac:dyDescent="0.2">
      <c r="A5316" s="40"/>
      <c r="B5316" s="274" t="s">
        <v>347</v>
      </c>
      <c r="C5316" s="296" t="s">
        <v>3587</v>
      </c>
      <c r="D5316" s="274" t="s">
        <v>143</v>
      </c>
      <c r="E5316" s="274" t="s">
        <v>2436</v>
      </c>
      <c r="F5316" s="404" t="s">
        <v>348</v>
      </c>
      <c r="G5316" s="404"/>
      <c r="H5316" s="295" t="s">
        <v>165</v>
      </c>
      <c r="I5316" s="298">
        <v>8.0000000000000004E-4</v>
      </c>
      <c r="J5316" s="297" t="s">
        <v>3588</v>
      </c>
      <c r="K5316" s="280" t="s">
        <v>2135</v>
      </c>
      <c r="O5316" s="40"/>
      <c r="P5316" s="40"/>
      <c r="Q5316" s="40"/>
      <c r="R5316" s="40"/>
      <c r="S5316" s="40"/>
      <c r="T5316" s="40"/>
      <c r="U5316" s="40"/>
      <c r="V5316" s="40"/>
      <c r="W5316" s="40"/>
      <c r="X5316" s="40"/>
      <c r="Y5316" s="40"/>
    </row>
    <row r="5317" spans="1:25" ht="15" customHeight="1" x14ac:dyDescent="0.2">
      <c r="A5317" s="40"/>
      <c r="B5317" s="274" t="s">
        <v>347</v>
      </c>
      <c r="C5317" s="296" t="s">
        <v>3636</v>
      </c>
      <c r="D5317" s="274" t="s">
        <v>143</v>
      </c>
      <c r="E5317" s="274" t="s">
        <v>2432</v>
      </c>
      <c r="F5317" s="404" t="s">
        <v>348</v>
      </c>
      <c r="G5317" s="404"/>
      <c r="H5317" s="295" t="s">
        <v>2433</v>
      </c>
      <c r="I5317" s="298">
        <v>3.2000000000000002E-3</v>
      </c>
      <c r="J5317" s="297" t="s">
        <v>3637</v>
      </c>
      <c r="K5317" s="280" t="s">
        <v>3835</v>
      </c>
      <c r="O5317" s="40"/>
      <c r="P5317" s="40"/>
      <c r="Q5317" s="40"/>
      <c r="R5317" s="40"/>
      <c r="S5317" s="40"/>
      <c r="T5317" s="40"/>
      <c r="U5317" s="40"/>
      <c r="V5317" s="40"/>
      <c r="W5317" s="40"/>
      <c r="X5317" s="40"/>
      <c r="Y5317" s="40"/>
    </row>
    <row r="5318" spans="1:25" ht="15" customHeight="1" x14ac:dyDescent="0.2">
      <c r="A5318" s="40"/>
      <c r="B5318" s="274" t="s">
        <v>347</v>
      </c>
      <c r="C5318" s="296" t="s">
        <v>3635</v>
      </c>
      <c r="D5318" s="274" t="s">
        <v>143</v>
      </c>
      <c r="E5318" s="274" t="s">
        <v>1169</v>
      </c>
      <c r="F5318" s="404" t="s">
        <v>348</v>
      </c>
      <c r="G5318" s="404"/>
      <c r="H5318" s="295" t="s">
        <v>165</v>
      </c>
      <c r="I5318" s="298">
        <v>7.1999999999999998E-3</v>
      </c>
      <c r="J5318" s="297" t="s">
        <v>1868</v>
      </c>
      <c r="K5318" s="280" t="s">
        <v>2196</v>
      </c>
      <c r="O5318" s="40"/>
      <c r="P5318" s="40"/>
      <c r="Q5318" s="40"/>
      <c r="R5318" s="40"/>
      <c r="S5318" s="40"/>
      <c r="T5318" s="40"/>
      <c r="U5318" s="40"/>
      <c r="V5318" s="40"/>
      <c r="W5318" s="40"/>
      <c r="X5318" s="40"/>
      <c r="Y5318" s="40"/>
    </row>
    <row r="5319" spans="1:25" ht="15" customHeight="1" x14ac:dyDescent="0.2">
      <c r="A5319" s="40"/>
      <c r="B5319" s="274" t="s">
        <v>347</v>
      </c>
      <c r="C5319" s="296" t="s">
        <v>3682</v>
      </c>
      <c r="D5319" s="274" t="s">
        <v>143</v>
      </c>
      <c r="E5319" s="274" t="s">
        <v>2480</v>
      </c>
      <c r="F5319" s="404" t="s">
        <v>348</v>
      </c>
      <c r="G5319" s="404"/>
      <c r="H5319" s="295" t="s">
        <v>900</v>
      </c>
      <c r="I5319" s="298">
        <v>452.2</v>
      </c>
      <c r="J5319" s="297" t="s">
        <v>3683</v>
      </c>
      <c r="K5319" s="280" t="s">
        <v>4222</v>
      </c>
      <c r="O5319" s="40"/>
      <c r="P5319" s="40"/>
      <c r="Q5319" s="40"/>
      <c r="R5319" s="40"/>
      <c r="S5319" s="40"/>
      <c r="T5319" s="40"/>
      <c r="U5319" s="40"/>
      <c r="V5319" s="40"/>
      <c r="W5319" s="40"/>
      <c r="X5319" s="40"/>
      <c r="Y5319" s="40"/>
    </row>
    <row r="5320" spans="1:25" ht="15" customHeight="1" x14ac:dyDescent="0.2">
      <c r="A5320" s="40"/>
      <c r="B5320" s="274" t="s">
        <v>347</v>
      </c>
      <c r="C5320" s="296" t="s">
        <v>3615</v>
      </c>
      <c r="D5320" s="274" t="s">
        <v>143</v>
      </c>
      <c r="E5320" s="274" t="s">
        <v>2418</v>
      </c>
      <c r="F5320" s="404" t="s">
        <v>586</v>
      </c>
      <c r="G5320" s="404"/>
      <c r="H5320" s="295" t="s">
        <v>578</v>
      </c>
      <c r="I5320" s="298">
        <v>4</v>
      </c>
      <c r="J5320" s="297" t="s">
        <v>2419</v>
      </c>
      <c r="K5320" s="280" t="s">
        <v>2686</v>
      </c>
      <c r="O5320" s="40"/>
      <c r="P5320" s="40"/>
      <c r="Q5320" s="40"/>
      <c r="R5320" s="40"/>
      <c r="S5320" s="40"/>
      <c r="T5320" s="40"/>
      <c r="U5320" s="40"/>
      <c r="V5320" s="40"/>
      <c r="W5320" s="40"/>
      <c r="X5320" s="40"/>
      <c r="Y5320" s="40"/>
    </row>
    <row r="5321" spans="1:25" ht="15" customHeight="1" x14ac:dyDescent="0.2">
      <c r="A5321" s="40"/>
      <c r="B5321" s="274" t="s">
        <v>347</v>
      </c>
      <c r="C5321" s="296" t="s">
        <v>3645</v>
      </c>
      <c r="D5321" s="274" t="s">
        <v>143</v>
      </c>
      <c r="E5321" s="274" t="s">
        <v>1161</v>
      </c>
      <c r="F5321" s="404" t="s">
        <v>348</v>
      </c>
      <c r="G5321" s="404"/>
      <c r="H5321" s="295" t="s">
        <v>165</v>
      </c>
      <c r="I5321" s="298">
        <v>0.37640000000000001</v>
      </c>
      <c r="J5321" s="297" t="s">
        <v>2143</v>
      </c>
      <c r="K5321" s="280" t="s">
        <v>4225</v>
      </c>
      <c r="O5321" s="40"/>
      <c r="P5321" s="40"/>
      <c r="Q5321" s="40"/>
      <c r="R5321" s="40"/>
      <c r="S5321" s="40"/>
      <c r="T5321" s="40"/>
      <c r="U5321" s="40"/>
      <c r="V5321" s="40"/>
      <c r="W5321" s="40"/>
      <c r="X5321" s="40"/>
      <c r="Y5321" s="40"/>
    </row>
    <row r="5322" spans="1:25" ht="15" customHeight="1" x14ac:dyDescent="0.2">
      <c r="A5322" s="40"/>
      <c r="B5322" s="274" t="s">
        <v>347</v>
      </c>
      <c r="C5322" s="296" t="s">
        <v>3604</v>
      </c>
      <c r="D5322" s="274" t="s">
        <v>143</v>
      </c>
      <c r="E5322" s="274" t="s">
        <v>1164</v>
      </c>
      <c r="F5322" s="404" t="s">
        <v>809</v>
      </c>
      <c r="G5322" s="404"/>
      <c r="H5322" s="295" t="s">
        <v>165</v>
      </c>
      <c r="I5322" s="298">
        <v>1.7999999999999999E-2</v>
      </c>
      <c r="J5322" s="297" t="s">
        <v>2145</v>
      </c>
      <c r="K5322" s="280" t="s">
        <v>2151</v>
      </c>
      <c r="O5322" s="40"/>
      <c r="P5322" s="40"/>
      <c r="Q5322" s="40"/>
      <c r="R5322" s="40"/>
      <c r="S5322" s="40"/>
      <c r="T5322" s="40"/>
      <c r="U5322" s="40"/>
      <c r="V5322" s="40"/>
      <c r="W5322" s="40"/>
      <c r="X5322" s="40"/>
      <c r="Y5322" s="40"/>
    </row>
    <row r="5323" spans="1:25" ht="15" customHeight="1" x14ac:dyDescent="0.2">
      <c r="A5323" s="40"/>
      <c r="B5323" s="274" t="s">
        <v>347</v>
      </c>
      <c r="C5323" s="296" t="s">
        <v>3583</v>
      </c>
      <c r="D5323" s="274" t="s">
        <v>143</v>
      </c>
      <c r="E5323" s="274" t="s">
        <v>1158</v>
      </c>
      <c r="F5323" s="404" t="s">
        <v>348</v>
      </c>
      <c r="G5323" s="404"/>
      <c r="H5323" s="295" t="s">
        <v>165</v>
      </c>
      <c r="I5323" s="298">
        <v>0.40720000000000001</v>
      </c>
      <c r="J5323" s="297" t="s">
        <v>1850</v>
      </c>
      <c r="K5323" s="280" t="s">
        <v>3759</v>
      </c>
      <c r="O5323" s="40"/>
      <c r="P5323" s="40"/>
      <c r="Q5323" s="40"/>
      <c r="R5323" s="40"/>
      <c r="S5323" s="40"/>
      <c r="T5323" s="40"/>
      <c r="U5323" s="40"/>
      <c r="V5323" s="40"/>
      <c r="W5323" s="40"/>
      <c r="X5323" s="40"/>
      <c r="Y5323" s="40"/>
    </row>
    <row r="5324" spans="1:25" ht="15" customHeight="1" x14ac:dyDescent="0.2">
      <c r="A5324" s="40"/>
      <c r="B5324" s="274" t="s">
        <v>347</v>
      </c>
      <c r="C5324" s="296" t="s">
        <v>3613</v>
      </c>
      <c r="D5324" s="274" t="s">
        <v>143</v>
      </c>
      <c r="E5324" s="274" t="s">
        <v>1163</v>
      </c>
      <c r="F5324" s="404" t="s">
        <v>348</v>
      </c>
      <c r="G5324" s="404"/>
      <c r="H5324" s="295" t="s">
        <v>165</v>
      </c>
      <c r="I5324" s="298">
        <v>4.0000000000000002E-4</v>
      </c>
      <c r="J5324" s="297" t="s">
        <v>3614</v>
      </c>
      <c r="K5324" s="280" t="s">
        <v>2135</v>
      </c>
      <c r="O5324" s="40"/>
      <c r="P5324" s="40"/>
      <c r="Q5324" s="40"/>
      <c r="R5324" s="40"/>
      <c r="S5324" s="40"/>
      <c r="T5324" s="40"/>
      <c r="U5324" s="40"/>
      <c r="V5324" s="40"/>
      <c r="W5324" s="40"/>
      <c r="X5324" s="40"/>
      <c r="Y5324" s="40"/>
    </row>
    <row r="5325" spans="1:25" ht="15" customHeight="1" x14ac:dyDescent="0.2">
      <c r="A5325" s="40"/>
      <c r="B5325" s="274" t="s">
        <v>347</v>
      </c>
      <c r="C5325" s="296" t="s">
        <v>3646</v>
      </c>
      <c r="D5325" s="274" t="s">
        <v>143</v>
      </c>
      <c r="E5325" s="274" t="s">
        <v>3647</v>
      </c>
      <c r="F5325" s="404" t="s">
        <v>348</v>
      </c>
      <c r="G5325" s="404"/>
      <c r="H5325" s="295" t="s">
        <v>1160</v>
      </c>
      <c r="I5325" s="298">
        <v>3.2000000000000002E-3</v>
      </c>
      <c r="J5325" s="297" t="s">
        <v>3648</v>
      </c>
      <c r="K5325" s="280" t="s">
        <v>2144</v>
      </c>
      <c r="O5325" s="40"/>
      <c r="P5325" s="40"/>
      <c r="Q5325" s="40"/>
      <c r="R5325" s="40"/>
      <c r="S5325" s="40"/>
      <c r="T5325" s="40"/>
      <c r="U5325" s="40"/>
      <c r="V5325" s="40"/>
      <c r="W5325" s="40"/>
      <c r="X5325" s="40"/>
      <c r="Y5325" s="40"/>
    </row>
    <row r="5326" spans="1:25" ht="15" customHeight="1" x14ac:dyDescent="0.2">
      <c r="A5326" s="40"/>
      <c r="B5326" s="274" t="s">
        <v>347</v>
      </c>
      <c r="C5326" s="296" t="s">
        <v>3601</v>
      </c>
      <c r="D5326" s="274" t="s">
        <v>143</v>
      </c>
      <c r="E5326" s="274" t="s">
        <v>1165</v>
      </c>
      <c r="F5326" s="404" t="s">
        <v>348</v>
      </c>
      <c r="G5326" s="404"/>
      <c r="H5326" s="295" t="s">
        <v>165</v>
      </c>
      <c r="I5326" s="298">
        <v>1.7999999999999999E-2</v>
      </c>
      <c r="J5326" s="297" t="s">
        <v>3602</v>
      </c>
      <c r="K5326" s="280" t="s">
        <v>4224</v>
      </c>
      <c r="O5326" s="40"/>
      <c r="P5326" s="40"/>
      <c r="Q5326" s="40"/>
      <c r="R5326" s="40"/>
      <c r="S5326" s="40"/>
      <c r="T5326" s="40"/>
      <c r="U5326" s="40"/>
      <c r="V5326" s="40"/>
      <c r="W5326" s="40"/>
      <c r="X5326" s="40"/>
      <c r="Y5326" s="40"/>
    </row>
    <row r="5327" spans="1:25" ht="15" customHeight="1" x14ac:dyDescent="0.2">
      <c r="A5327" s="40"/>
      <c r="B5327" s="274" t="s">
        <v>347</v>
      </c>
      <c r="C5327" s="296" t="s">
        <v>3631</v>
      </c>
      <c r="D5327" s="274" t="s">
        <v>143</v>
      </c>
      <c r="E5327" s="274" t="s">
        <v>2435</v>
      </c>
      <c r="F5327" s="404" t="s">
        <v>348</v>
      </c>
      <c r="G5327" s="404"/>
      <c r="H5327" s="295" t="s">
        <v>165</v>
      </c>
      <c r="I5327" s="298">
        <v>8.0000000000000004E-4</v>
      </c>
      <c r="J5327" s="297" t="s">
        <v>2122</v>
      </c>
      <c r="K5327" s="280" t="s">
        <v>2146</v>
      </c>
      <c r="O5327" s="40"/>
      <c r="P5327" s="40"/>
      <c r="Q5327" s="40"/>
      <c r="R5327" s="40"/>
      <c r="S5327" s="40"/>
      <c r="T5327" s="40"/>
      <c r="U5327" s="40"/>
      <c r="V5327" s="40"/>
      <c r="W5327" s="40"/>
      <c r="X5327" s="40"/>
      <c r="Y5327" s="40"/>
    </row>
    <row r="5328" spans="1:25" ht="15" customHeight="1" x14ac:dyDescent="0.2">
      <c r="A5328" s="40"/>
      <c r="B5328" s="274" t="s">
        <v>347</v>
      </c>
      <c r="C5328" s="296" t="s">
        <v>3606</v>
      </c>
      <c r="D5328" s="274" t="s">
        <v>143</v>
      </c>
      <c r="E5328" s="274" t="s">
        <v>1166</v>
      </c>
      <c r="F5328" s="404" t="s">
        <v>809</v>
      </c>
      <c r="G5328" s="404"/>
      <c r="H5328" s="295" t="s">
        <v>1167</v>
      </c>
      <c r="I5328" s="298">
        <v>1.6000000000000001E-3</v>
      </c>
      <c r="J5328" s="297" t="s">
        <v>2136</v>
      </c>
      <c r="K5328" s="280" t="s">
        <v>2172</v>
      </c>
      <c r="O5328" s="40"/>
      <c r="P5328" s="40"/>
      <c r="Q5328" s="40"/>
      <c r="R5328" s="40"/>
      <c r="S5328" s="40"/>
      <c r="T5328" s="40"/>
      <c r="U5328" s="40"/>
      <c r="V5328" s="40"/>
      <c r="W5328" s="40"/>
      <c r="X5328" s="40"/>
      <c r="Y5328" s="40"/>
    </row>
    <row r="5329" spans="1:25" ht="15" customHeight="1" x14ac:dyDescent="0.2">
      <c r="A5329" s="40"/>
      <c r="B5329" s="275"/>
      <c r="C5329" s="275"/>
      <c r="D5329" s="275"/>
      <c r="E5329" s="275"/>
      <c r="F5329" s="275" t="s">
        <v>331</v>
      </c>
      <c r="G5329" s="302">
        <v>54.58</v>
      </c>
      <c r="H5329" s="275" t="s">
        <v>332</v>
      </c>
      <c r="I5329" s="302">
        <v>0</v>
      </c>
      <c r="J5329" s="275" t="s">
        <v>333</v>
      </c>
      <c r="K5329" s="302">
        <v>54.58</v>
      </c>
      <c r="O5329" s="40"/>
      <c r="P5329" s="40"/>
      <c r="Q5329" s="40"/>
      <c r="R5329" s="40"/>
      <c r="S5329" s="40"/>
      <c r="T5329" s="40"/>
      <c r="U5329" s="40"/>
      <c r="V5329" s="40"/>
      <c r="W5329" s="40"/>
      <c r="X5329" s="40"/>
      <c r="Y5329" s="40"/>
    </row>
    <row r="5330" spans="1:25" ht="15" customHeight="1" thickBot="1" x14ac:dyDescent="0.25">
      <c r="A5330" s="40"/>
      <c r="B5330" s="275"/>
      <c r="C5330" s="275"/>
      <c r="D5330" s="275"/>
      <c r="E5330" s="275"/>
      <c r="F5330" s="275" t="s">
        <v>334</v>
      </c>
      <c r="G5330" s="302">
        <v>108.56</v>
      </c>
      <c r="H5330" s="275"/>
      <c r="I5330" s="409" t="s">
        <v>335</v>
      </c>
      <c r="J5330" s="409"/>
      <c r="K5330" s="302">
        <v>630.24</v>
      </c>
      <c r="O5330" s="40"/>
      <c r="P5330" s="40"/>
      <c r="Q5330" s="40"/>
      <c r="R5330" s="40"/>
      <c r="S5330" s="40"/>
      <c r="T5330" s="40"/>
      <c r="U5330" s="40"/>
      <c r="V5330" s="40"/>
      <c r="W5330" s="40"/>
      <c r="X5330" s="40"/>
      <c r="Y5330" s="40"/>
    </row>
    <row r="5331" spans="1:25" ht="15" customHeight="1" thickTop="1" x14ac:dyDescent="0.2">
      <c r="A5331" s="40"/>
      <c r="B5331" s="289"/>
      <c r="C5331" s="289"/>
      <c r="D5331" s="289"/>
      <c r="E5331" s="289"/>
      <c r="F5331" s="289"/>
      <c r="G5331" s="289"/>
      <c r="H5331" s="289"/>
      <c r="I5331" s="289"/>
      <c r="J5331" s="289"/>
      <c r="K5331" s="289"/>
      <c r="O5331" s="40"/>
      <c r="P5331" s="40"/>
      <c r="Q5331" s="40"/>
      <c r="R5331" s="40"/>
      <c r="S5331" s="40"/>
      <c r="T5331" s="40"/>
      <c r="U5331" s="40"/>
      <c r="V5331" s="40"/>
      <c r="W5331" s="40"/>
      <c r="X5331" s="40"/>
      <c r="Y5331" s="40"/>
    </row>
    <row r="5332" spans="1:25" ht="15" customHeight="1" x14ac:dyDescent="0.2">
      <c r="A5332" s="40"/>
      <c r="B5332" s="276"/>
      <c r="C5332" s="277" t="s">
        <v>28</v>
      </c>
      <c r="D5332" s="276" t="s">
        <v>29</v>
      </c>
      <c r="E5332" s="276" t="s">
        <v>30</v>
      </c>
      <c r="F5332" s="405" t="s">
        <v>318</v>
      </c>
      <c r="G5332" s="405"/>
      <c r="H5332" s="284" t="s">
        <v>31</v>
      </c>
      <c r="I5332" s="277" t="s">
        <v>32</v>
      </c>
      <c r="J5332" s="277" t="s">
        <v>33</v>
      </c>
      <c r="K5332" s="277" t="s">
        <v>35</v>
      </c>
      <c r="O5332" s="40"/>
      <c r="P5332" s="40"/>
      <c r="Q5332" s="40"/>
      <c r="R5332" s="40"/>
      <c r="S5332" s="40"/>
      <c r="T5332" s="40"/>
      <c r="U5332" s="40"/>
      <c r="V5332" s="40"/>
      <c r="W5332" s="40"/>
      <c r="X5332" s="40"/>
      <c r="Y5332" s="40"/>
    </row>
    <row r="5333" spans="1:25" ht="15" customHeight="1" x14ac:dyDescent="0.2">
      <c r="A5333" s="40"/>
      <c r="B5333" s="273" t="s">
        <v>319</v>
      </c>
      <c r="C5333" s="286" t="s">
        <v>581</v>
      </c>
      <c r="D5333" s="273" t="s">
        <v>143</v>
      </c>
      <c r="E5333" s="273" t="s">
        <v>582</v>
      </c>
      <c r="F5333" s="403" t="s">
        <v>583</v>
      </c>
      <c r="G5333" s="403"/>
      <c r="H5333" s="285" t="s">
        <v>59</v>
      </c>
      <c r="I5333" s="288">
        <v>1</v>
      </c>
      <c r="J5333" s="287">
        <v>406.01</v>
      </c>
      <c r="K5333" s="287">
        <v>406.01</v>
      </c>
      <c r="O5333" s="40"/>
      <c r="P5333" s="40"/>
      <c r="Q5333" s="40"/>
      <c r="R5333" s="40"/>
      <c r="S5333" s="40"/>
      <c r="T5333" s="40"/>
      <c r="U5333" s="40"/>
      <c r="V5333" s="40"/>
      <c r="W5333" s="40"/>
      <c r="X5333" s="40"/>
      <c r="Y5333" s="40"/>
    </row>
    <row r="5334" spans="1:25" ht="15" customHeight="1" x14ac:dyDescent="0.2">
      <c r="A5334" s="40"/>
      <c r="B5334" s="276" t="s">
        <v>27</v>
      </c>
      <c r="C5334" s="277" t="s">
        <v>28</v>
      </c>
      <c r="D5334" s="276" t="s">
        <v>29</v>
      </c>
      <c r="E5334" s="276" t="s">
        <v>30</v>
      </c>
      <c r="F5334" s="405" t="s">
        <v>318</v>
      </c>
      <c r="G5334" s="406"/>
      <c r="H5334" s="284" t="s">
        <v>31</v>
      </c>
      <c r="I5334" s="277" t="s">
        <v>32</v>
      </c>
      <c r="J5334" s="277" t="s">
        <v>33</v>
      </c>
      <c r="K5334" s="277" t="s">
        <v>35</v>
      </c>
      <c r="O5334" s="40"/>
      <c r="P5334" s="40"/>
      <c r="Q5334" s="40"/>
      <c r="R5334" s="40"/>
      <c r="S5334" s="40"/>
      <c r="T5334" s="40"/>
      <c r="U5334" s="40"/>
      <c r="V5334" s="40"/>
      <c r="W5334" s="40"/>
      <c r="X5334" s="40"/>
      <c r="Y5334" s="40"/>
    </row>
    <row r="5335" spans="1:25" ht="15" customHeight="1" x14ac:dyDescent="0.2">
      <c r="A5335" s="40"/>
      <c r="B5335" s="274" t="s">
        <v>347</v>
      </c>
      <c r="C5335" s="296" t="s">
        <v>3615</v>
      </c>
      <c r="D5335" s="274" t="s">
        <v>143</v>
      </c>
      <c r="E5335" s="274" t="s">
        <v>2418</v>
      </c>
      <c r="F5335" s="404" t="s">
        <v>586</v>
      </c>
      <c r="G5335" s="404"/>
      <c r="H5335" s="295" t="s">
        <v>578</v>
      </c>
      <c r="I5335" s="298">
        <v>4</v>
      </c>
      <c r="J5335" s="297" t="s">
        <v>2419</v>
      </c>
      <c r="K5335" s="280" t="s">
        <v>2686</v>
      </c>
      <c r="O5335" s="40"/>
      <c r="P5335" s="40"/>
      <c r="Q5335" s="40"/>
      <c r="R5335" s="40"/>
      <c r="S5335" s="40"/>
      <c r="T5335" s="40"/>
      <c r="U5335" s="40"/>
      <c r="V5335" s="40"/>
      <c r="W5335" s="40"/>
      <c r="X5335" s="40"/>
      <c r="Y5335" s="40"/>
    </row>
    <row r="5336" spans="1:25" ht="15" customHeight="1" x14ac:dyDescent="0.2">
      <c r="A5336" s="40"/>
      <c r="B5336" s="278" t="s">
        <v>319</v>
      </c>
      <c r="C5336" s="291" t="s">
        <v>575</v>
      </c>
      <c r="D5336" s="278" t="s">
        <v>143</v>
      </c>
      <c r="E5336" s="278" t="s">
        <v>576</v>
      </c>
      <c r="F5336" s="407" t="s">
        <v>577</v>
      </c>
      <c r="G5336" s="407"/>
      <c r="H5336" s="290" t="s">
        <v>578</v>
      </c>
      <c r="I5336" s="294">
        <v>4</v>
      </c>
      <c r="J5336" s="292" t="s">
        <v>3684</v>
      </c>
      <c r="K5336" s="293" t="s">
        <v>4220</v>
      </c>
      <c r="O5336" s="40"/>
      <c r="P5336" s="40"/>
      <c r="Q5336" s="40"/>
      <c r="R5336" s="40"/>
      <c r="S5336" s="40"/>
      <c r="T5336" s="40"/>
      <c r="U5336" s="40"/>
      <c r="V5336" s="40"/>
      <c r="W5336" s="40"/>
      <c r="X5336" s="40"/>
      <c r="Y5336" s="40"/>
    </row>
    <row r="5337" spans="1:25" ht="15" customHeight="1" x14ac:dyDescent="0.2">
      <c r="A5337" s="40"/>
      <c r="B5337" s="274" t="s">
        <v>347</v>
      </c>
      <c r="C5337" s="296" t="s">
        <v>3682</v>
      </c>
      <c r="D5337" s="274" t="s">
        <v>143</v>
      </c>
      <c r="E5337" s="274" t="s">
        <v>2480</v>
      </c>
      <c r="F5337" s="404" t="s">
        <v>348</v>
      </c>
      <c r="G5337" s="404"/>
      <c r="H5337" s="295" t="s">
        <v>900</v>
      </c>
      <c r="I5337" s="298">
        <v>300</v>
      </c>
      <c r="J5337" s="297" t="s">
        <v>3683</v>
      </c>
      <c r="K5337" s="280" t="s">
        <v>4226</v>
      </c>
      <c r="O5337" s="40"/>
      <c r="P5337" s="40"/>
      <c r="Q5337" s="40"/>
      <c r="R5337" s="40"/>
      <c r="S5337" s="40"/>
      <c r="T5337" s="40"/>
      <c r="U5337" s="40"/>
      <c r="V5337" s="40"/>
      <c r="W5337" s="40"/>
      <c r="X5337" s="40"/>
      <c r="Y5337" s="40"/>
    </row>
    <row r="5338" spans="1:25" ht="15" customHeight="1" x14ac:dyDescent="0.2">
      <c r="A5338" s="40"/>
      <c r="B5338" s="274" t="s">
        <v>347</v>
      </c>
      <c r="C5338" s="296" t="s">
        <v>3721</v>
      </c>
      <c r="D5338" s="274" t="s">
        <v>143</v>
      </c>
      <c r="E5338" s="274" t="s">
        <v>2533</v>
      </c>
      <c r="F5338" s="404" t="s">
        <v>348</v>
      </c>
      <c r="G5338" s="404"/>
      <c r="H5338" s="295" t="s">
        <v>59</v>
      </c>
      <c r="I5338" s="298">
        <v>1.08</v>
      </c>
      <c r="J5338" s="297" t="s">
        <v>3722</v>
      </c>
      <c r="K5338" s="280" t="s">
        <v>4221</v>
      </c>
      <c r="O5338" s="40"/>
      <c r="P5338" s="40"/>
      <c r="Q5338" s="40"/>
      <c r="R5338" s="40"/>
      <c r="S5338" s="40"/>
      <c r="T5338" s="40"/>
      <c r="U5338" s="40"/>
      <c r="V5338" s="40"/>
      <c r="W5338" s="40"/>
      <c r="X5338" s="40"/>
      <c r="Y5338" s="40"/>
    </row>
    <row r="5339" spans="1:25" ht="15" customHeight="1" x14ac:dyDescent="0.2">
      <c r="A5339" s="40"/>
      <c r="B5339" s="408" t="s">
        <v>2416</v>
      </c>
      <c r="C5339" s="406"/>
      <c r="D5339" s="406"/>
      <c r="E5339" s="406"/>
      <c r="F5339" s="406"/>
      <c r="G5339" s="406"/>
      <c r="H5339" s="406"/>
      <c r="I5339" s="406"/>
      <c r="J5339" s="406"/>
      <c r="K5339" s="406"/>
      <c r="O5339" s="40"/>
      <c r="P5339" s="40"/>
      <c r="Q5339" s="40"/>
      <c r="R5339" s="40"/>
      <c r="S5339" s="40"/>
      <c r="T5339" s="40"/>
      <c r="U5339" s="40"/>
      <c r="V5339" s="40"/>
      <c r="W5339" s="40"/>
      <c r="X5339" s="40"/>
      <c r="Y5339" s="40"/>
    </row>
    <row r="5340" spans="1:25" ht="15" customHeight="1" x14ac:dyDescent="0.2">
      <c r="A5340" s="40"/>
      <c r="B5340" s="276" t="s">
        <v>27</v>
      </c>
      <c r="C5340" s="277" t="s">
        <v>28</v>
      </c>
      <c r="D5340" s="276" t="s">
        <v>29</v>
      </c>
      <c r="E5340" s="276" t="s">
        <v>30</v>
      </c>
      <c r="F5340" s="405" t="s">
        <v>318</v>
      </c>
      <c r="G5340" s="406"/>
      <c r="H5340" s="284" t="s">
        <v>31</v>
      </c>
      <c r="I5340" s="277" t="s">
        <v>32</v>
      </c>
      <c r="J5340" s="277" t="s">
        <v>33</v>
      </c>
      <c r="K5340" s="277" t="s">
        <v>35</v>
      </c>
      <c r="O5340" s="40"/>
      <c r="P5340" s="40"/>
      <c r="Q5340" s="40"/>
      <c r="R5340" s="40"/>
      <c r="S5340" s="40"/>
      <c r="T5340" s="40"/>
      <c r="U5340" s="40"/>
      <c r="V5340" s="40"/>
      <c r="W5340" s="40"/>
      <c r="X5340" s="40"/>
      <c r="Y5340" s="40"/>
    </row>
    <row r="5341" spans="1:25" ht="15" customHeight="1" x14ac:dyDescent="0.2">
      <c r="A5341" s="40"/>
      <c r="B5341" s="274" t="s">
        <v>347</v>
      </c>
      <c r="C5341" s="296" t="s">
        <v>3682</v>
      </c>
      <c r="D5341" s="274" t="s">
        <v>143</v>
      </c>
      <c r="E5341" s="274" t="s">
        <v>2480</v>
      </c>
      <c r="F5341" s="404" t="s">
        <v>348</v>
      </c>
      <c r="G5341" s="404"/>
      <c r="H5341" s="295" t="s">
        <v>900</v>
      </c>
      <c r="I5341" s="298">
        <v>300</v>
      </c>
      <c r="J5341" s="297" t="s">
        <v>3683</v>
      </c>
      <c r="K5341" s="280" t="s">
        <v>4226</v>
      </c>
      <c r="O5341" s="40"/>
      <c r="P5341" s="40"/>
      <c r="Q5341" s="40"/>
      <c r="R5341" s="40"/>
      <c r="S5341" s="40"/>
      <c r="T5341" s="40"/>
      <c r="U5341" s="40"/>
      <c r="V5341" s="40"/>
      <c r="W5341" s="40"/>
      <c r="X5341" s="40"/>
      <c r="Y5341" s="40"/>
    </row>
    <row r="5342" spans="1:25" ht="15" customHeight="1" x14ac:dyDescent="0.2">
      <c r="A5342" s="40"/>
      <c r="B5342" s="274" t="s">
        <v>347</v>
      </c>
      <c r="C5342" s="296" t="s">
        <v>3613</v>
      </c>
      <c r="D5342" s="274" t="s">
        <v>143</v>
      </c>
      <c r="E5342" s="274" t="s">
        <v>1163</v>
      </c>
      <c r="F5342" s="404" t="s">
        <v>348</v>
      </c>
      <c r="G5342" s="404"/>
      <c r="H5342" s="295" t="s">
        <v>165</v>
      </c>
      <c r="I5342" s="298">
        <v>4.0000000000000002E-4</v>
      </c>
      <c r="J5342" s="297" t="s">
        <v>3614</v>
      </c>
      <c r="K5342" s="280" t="s">
        <v>2135</v>
      </c>
      <c r="O5342" s="40"/>
      <c r="P5342" s="40"/>
      <c r="Q5342" s="40"/>
      <c r="R5342" s="40"/>
      <c r="S5342" s="40"/>
      <c r="T5342" s="40"/>
      <c r="U5342" s="40"/>
      <c r="V5342" s="40"/>
      <c r="W5342" s="40"/>
      <c r="X5342" s="40"/>
      <c r="Y5342" s="40"/>
    </row>
    <row r="5343" spans="1:25" ht="15" customHeight="1" x14ac:dyDescent="0.2">
      <c r="A5343" s="40"/>
      <c r="B5343" s="274" t="s">
        <v>347</v>
      </c>
      <c r="C5343" s="296" t="s">
        <v>3646</v>
      </c>
      <c r="D5343" s="274" t="s">
        <v>143</v>
      </c>
      <c r="E5343" s="274" t="s">
        <v>3647</v>
      </c>
      <c r="F5343" s="404" t="s">
        <v>348</v>
      </c>
      <c r="G5343" s="404"/>
      <c r="H5343" s="295" t="s">
        <v>1160</v>
      </c>
      <c r="I5343" s="298">
        <v>3.2000000000000002E-3</v>
      </c>
      <c r="J5343" s="297" t="s">
        <v>3648</v>
      </c>
      <c r="K5343" s="280" t="s">
        <v>2144</v>
      </c>
      <c r="O5343" s="40"/>
      <c r="P5343" s="40"/>
      <c r="Q5343" s="40"/>
      <c r="R5343" s="40"/>
      <c r="S5343" s="40"/>
      <c r="T5343" s="40"/>
      <c r="U5343" s="40"/>
      <c r="V5343" s="40"/>
      <c r="W5343" s="40"/>
      <c r="X5343" s="40"/>
      <c r="Y5343" s="40"/>
    </row>
    <row r="5344" spans="1:25" ht="15" customHeight="1" x14ac:dyDescent="0.2">
      <c r="A5344" s="40"/>
      <c r="B5344" s="274" t="s">
        <v>347</v>
      </c>
      <c r="C5344" s="296" t="s">
        <v>3721</v>
      </c>
      <c r="D5344" s="274" t="s">
        <v>143</v>
      </c>
      <c r="E5344" s="274" t="s">
        <v>2533</v>
      </c>
      <c r="F5344" s="404" t="s">
        <v>348</v>
      </c>
      <c r="G5344" s="404"/>
      <c r="H5344" s="295" t="s">
        <v>59</v>
      </c>
      <c r="I5344" s="298">
        <v>1.08</v>
      </c>
      <c r="J5344" s="297" t="s">
        <v>3722</v>
      </c>
      <c r="K5344" s="280" t="s">
        <v>4221</v>
      </c>
      <c r="O5344" s="40"/>
      <c r="P5344" s="40"/>
      <c r="Q5344" s="40"/>
      <c r="R5344" s="40"/>
      <c r="S5344" s="40"/>
      <c r="T5344" s="40"/>
      <c r="U5344" s="40"/>
      <c r="V5344" s="40"/>
      <c r="W5344" s="40"/>
      <c r="X5344" s="40"/>
      <c r="Y5344" s="40"/>
    </row>
    <row r="5345" spans="1:25" ht="15" customHeight="1" x14ac:dyDescent="0.2">
      <c r="A5345" s="40"/>
      <c r="B5345" s="274" t="s">
        <v>347</v>
      </c>
      <c r="C5345" s="296" t="s">
        <v>3635</v>
      </c>
      <c r="D5345" s="274" t="s">
        <v>143</v>
      </c>
      <c r="E5345" s="274" t="s">
        <v>1169</v>
      </c>
      <c r="F5345" s="404" t="s">
        <v>348</v>
      </c>
      <c r="G5345" s="404"/>
      <c r="H5345" s="295" t="s">
        <v>165</v>
      </c>
      <c r="I5345" s="298">
        <v>7.1999999999999998E-3</v>
      </c>
      <c r="J5345" s="297" t="s">
        <v>1868</v>
      </c>
      <c r="K5345" s="280" t="s">
        <v>2196</v>
      </c>
      <c r="O5345" s="40"/>
      <c r="P5345" s="40"/>
      <c r="Q5345" s="40"/>
      <c r="R5345" s="40"/>
      <c r="S5345" s="40"/>
      <c r="T5345" s="40"/>
      <c r="U5345" s="40"/>
      <c r="V5345" s="40"/>
      <c r="W5345" s="40"/>
      <c r="X5345" s="40"/>
      <c r="Y5345" s="40"/>
    </row>
    <row r="5346" spans="1:25" ht="15" customHeight="1" x14ac:dyDescent="0.2">
      <c r="A5346" s="40"/>
      <c r="B5346" s="274" t="s">
        <v>347</v>
      </c>
      <c r="C5346" s="296" t="s">
        <v>3583</v>
      </c>
      <c r="D5346" s="274" t="s">
        <v>143</v>
      </c>
      <c r="E5346" s="274" t="s">
        <v>1158</v>
      </c>
      <c r="F5346" s="404" t="s">
        <v>348</v>
      </c>
      <c r="G5346" s="404"/>
      <c r="H5346" s="295" t="s">
        <v>165</v>
      </c>
      <c r="I5346" s="298">
        <v>0.40720000000000001</v>
      </c>
      <c r="J5346" s="297" t="s">
        <v>1850</v>
      </c>
      <c r="K5346" s="280" t="s">
        <v>3759</v>
      </c>
      <c r="O5346" s="40"/>
      <c r="P5346" s="40"/>
      <c r="Q5346" s="40"/>
      <c r="R5346" s="40"/>
      <c r="S5346" s="40"/>
      <c r="T5346" s="40"/>
      <c r="U5346" s="40"/>
      <c r="V5346" s="40"/>
      <c r="W5346" s="40"/>
      <c r="X5346" s="40"/>
      <c r="Y5346" s="40"/>
    </row>
    <row r="5347" spans="1:25" ht="15" customHeight="1" x14ac:dyDescent="0.2">
      <c r="A5347" s="40"/>
      <c r="B5347" s="274" t="s">
        <v>347</v>
      </c>
      <c r="C5347" s="296" t="s">
        <v>3604</v>
      </c>
      <c r="D5347" s="274" t="s">
        <v>143</v>
      </c>
      <c r="E5347" s="274" t="s">
        <v>1164</v>
      </c>
      <c r="F5347" s="404" t="s">
        <v>809</v>
      </c>
      <c r="G5347" s="404"/>
      <c r="H5347" s="295" t="s">
        <v>165</v>
      </c>
      <c r="I5347" s="298">
        <v>1.7999999999999999E-2</v>
      </c>
      <c r="J5347" s="297" t="s">
        <v>2145</v>
      </c>
      <c r="K5347" s="280" t="s">
        <v>2151</v>
      </c>
      <c r="O5347" s="40"/>
      <c r="P5347" s="40"/>
      <c r="Q5347" s="40"/>
      <c r="R5347" s="40"/>
      <c r="S5347" s="40"/>
      <c r="T5347" s="40"/>
      <c r="U5347" s="40"/>
      <c r="V5347" s="40"/>
      <c r="W5347" s="40"/>
      <c r="X5347" s="40"/>
      <c r="Y5347" s="40"/>
    </row>
    <row r="5348" spans="1:25" ht="15" customHeight="1" x14ac:dyDescent="0.2">
      <c r="A5348" s="40"/>
      <c r="B5348" s="274" t="s">
        <v>347</v>
      </c>
      <c r="C5348" s="296" t="s">
        <v>3598</v>
      </c>
      <c r="D5348" s="274" t="s">
        <v>143</v>
      </c>
      <c r="E5348" s="274" t="s">
        <v>1159</v>
      </c>
      <c r="F5348" s="404" t="s">
        <v>348</v>
      </c>
      <c r="G5348" s="404"/>
      <c r="H5348" s="295" t="s">
        <v>165</v>
      </c>
      <c r="I5348" s="298">
        <v>6.0000000000000001E-3</v>
      </c>
      <c r="J5348" s="297" t="s">
        <v>3599</v>
      </c>
      <c r="K5348" s="280" t="s">
        <v>4188</v>
      </c>
      <c r="O5348" s="40"/>
      <c r="P5348" s="40"/>
      <c r="Q5348" s="40"/>
      <c r="R5348" s="40"/>
      <c r="S5348" s="40"/>
      <c r="T5348" s="40"/>
      <c r="U5348" s="40"/>
      <c r="V5348" s="40"/>
      <c r="W5348" s="40"/>
      <c r="X5348" s="40"/>
      <c r="Y5348" s="40"/>
    </row>
    <row r="5349" spans="1:25" ht="15" customHeight="1" x14ac:dyDescent="0.2">
      <c r="A5349" s="40"/>
      <c r="B5349" s="274" t="s">
        <v>347</v>
      </c>
      <c r="C5349" s="296" t="s">
        <v>3616</v>
      </c>
      <c r="D5349" s="274" t="s">
        <v>143</v>
      </c>
      <c r="E5349" s="274" t="s">
        <v>1170</v>
      </c>
      <c r="F5349" s="404" t="s">
        <v>809</v>
      </c>
      <c r="G5349" s="404"/>
      <c r="H5349" s="295" t="s">
        <v>165</v>
      </c>
      <c r="I5349" s="298">
        <v>0.40720000000000001</v>
      </c>
      <c r="J5349" s="297" t="s">
        <v>1858</v>
      </c>
      <c r="K5349" s="280" t="s">
        <v>4223</v>
      </c>
      <c r="O5349" s="40"/>
      <c r="P5349" s="40"/>
      <c r="Q5349" s="40"/>
      <c r="R5349" s="40"/>
      <c r="S5349" s="40"/>
      <c r="T5349" s="40"/>
      <c r="U5349" s="40"/>
      <c r="V5349" s="40"/>
      <c r="W5349" s="40"/>
      <c r="X5349" s="40"/>
      <c r="Y5349" s="40"/>
    </row>
    <row r="5350" spans="1:25" ht="15" customHeight="1" x14ac:dyDescent="0.2">
      <c r="A5350" s="40"/>
      <c r="B5350" s="274" t="s">
        <v>347</v>
      </c>
      <c r="C5350" s="296" t="s">
        <v>3615</v>
      </c>
      <c r="D5350" s="274" t="s">
        <v>143</v>
      </c>
      <c r="E5350" s="274" t="s">
        <v>2418</v>
      </c>
      <c r="F5350" s="404" t="s">
        <v>586</v>
      </c>
      <c r="G5350" s="404"/>
      <c r="H5350" s="295" t="s">
        <v>578</v>
      </c>
      <c r="I5350" s="298">
        <v>4</v>
      </c>
      <c r="J5350" s="297" t="s">
        <v>2419</v>
      </c>
      <c r="K5350" s="280" t="s">
        <v>2686</v>
      </c>
      <c r="O5350" s="40"/>
      <c r="P5350" s="40"/>
      <c r="Q5350" s="40"/>
      <c r="R5350" s="40"/>
      <c r="S5350" s="40"/>
      <c r="T5350" s="40"/>
      <c r="U5350" s="40"/>
      <c r="V5350" s="40"/>
      <c r="W5350" s="40"/>
      <c r="X5350" s="40"/>
      <c r="Y5350" s="40"/>
    </row>
    <row r="5351" spans="1:25" ht="15" customHeight="1" x14ac:dyDescent="0.2">
      <c r="A5351" s="40"/>
      <c r="B5351" s="274" t="s">
        <v>347</v>
      </c>
      <c r="C5351" s="296" t="s">
        <v>3634</v>
      </c>
      <c r="D5351" s="274" t="s">
        <v>143</v>
      </c>
      <c r="E5351" s="274" t="s">
        <v>1168</v>
      </c>
      <c r="F5351" s="404" t="s">
        <v>348</v>
      </c>
      <c r="G5351" s="404"/>
      <c r="H5351" s="295" t="s">
        <v>165</v>
      </c>
      <c r="I5351" s="298">
        <v>1.7999999999999999E-2</v>
      </c>
      <c r="J5351" s="297" t="s">
        <v>2138</v>
      </c>
      <c r="K5351" s="280" t="s">
        <v>2129</v>
      </c>
      <c r="O5351" s="40"/>
      <c r="P5351" s="40"/>
      <c r="Q5351" s="40"/>
      <c r="R5351" s="40"/>
      <c r="S5351" s="40"/>
      <c r="T5351" s="40"/>
      <c r="U5351" s="40"/>
      <c r="V5351" s="40"/>
      <c r="W5351" s="40"/>
      <c r="X5351" s="40"/>
      <c r="Y5351" s="40"/>
    </row>
    <row r="5352" spans="1:25" ht="15" customHeight="1" x14ac:dyDescent="0.2">
      <c r="A5352" s="40"/>
      <c r="B5352" s="274" t="s">
        <v>347</v>
      </c>
      <c r="C5352" s="296" t="s">
        <v>3631</v>
      </c>
      <c r="D5352" s="274" t="s">
        <v>143</v>
      </c>
      <c r="E5352" s="274" t="s">
        <v>2435</v>
      </c>
      <c r="F5352" s="404" t="s">
        <v>348</v>
      </c>
      <c r="G5352" s="404"/>
      <c r="H5352" s="295" t="s">
        <v>165</v>
      </c>
      <c r="I5352" s="298">
        <v>8.0000000000000004E-4</v>
      </c>
      <c r="J5352" s="297" t="s">
        <v>2122</v>
      </c>
      <c r="K5352" s="280" t="s">
        <v>2146</v>
      </c>
      <c r="O5352" s="40"/>
      <c r="P5352" s="40"/>
      <c r="Q5352" s="40"/>
      <c r="R5352" s="40"/>
      <c r="S5352" s="40"/>
      <c r="T5352" s="40"/>
      <c r="U5352" s="40"/>
      <c r="V5352" s="40"/>
      <c r="W5352" s="40"/>
      <c r="X5352" s="40"/>
      <c r="Y5352" s="40"/>
    </row>
    <row r="5353" spans="1:25" ht="15" customHeight="1" x14ac:dyDescent="0.2">
      <c r="A5353" s="40"/>
      <c r="B5353" s="274" t="s">
        <v>347</v>
      </c>
      <c r="C5353" s="296" t="s">
        <v>3636</v>
      </c>
      <c r="D5353" s="274" t="s">
        <v>143</v>
      </c>
      <c r="E5353" s="274" t="s">
        <v>2432</v>
      </c>
      <c r="F5353" s="404" t="s">
        <v>348</v>
      </c>
      <c r="G5353" s="404"/>
      <c r="H5353" s="295" t="s">
        <v>2433</v>
      </c>
      <c r="I5353" s="298">
        <v>3.2000000000000002E-3</v>
      </c>
      <c r="J5353" s="297" t="s">
        <v>3637</v>
      </c>
      <c r="K5353" s="280" t="s">
        <v>3835</v>
      </c>
      <c r="L5353" s="180"/>
      <c r="O5353" s="40"/>
      <c r="P5353" s="40"/>
      <c r="Q5353" s="40"/>
      <c r="R5353" s="40"/>
      <c r="S5353" s="40"/>
      <c r="T5353" s="40"/>
      <c r="U5353" s="40"/>
      <c r="V5353" s="40"/>
      <c r="W5353" s="40"/>
      <c r="X5353" s="40"/>
      <c r="Y5353" s="40"/>
    </row>
    <row r="5354" spans="1:25" ht="15" customHeight="1" x14ac:dyDescent="0.2">
      <c r="A5354" s="40"/>
      <c r="B5354" s="274" t="s">
        <v>347</v>
      </c>
      <c r="C5354" s="296" t="s">
        <v>3596</v>
      </c>
      <c r="D5354" s="274" t="s">
        <v>143</v>
      </c>
      <c r="E5354" s="274" t="s">
        <v>2437</v>
      </c>
      <c r="F5354" s="404" t="s">
        <v>348</v>
      </c>
      <c r="G5354" s="404"/>
      <c r="H5354" s="295" t="s">
        <v>165</v>
      </c>
      <c r="I5354" s="298">
        <v>2.3999999999999998E-3</v>
      </c>
      <c r="J5354" s="297" t="s">
        <v>3597</v>
      </c>
      <c r="K5354" s="280" t="s">
        <v>2125</v>
      </c>
      <c r="L5354" s="178"/>
      <c r="O5354" s="40"/>
      <c r="P5354" s="40"/>
      <c r="Q5354" s="40"/>
      <c r="R5354" s="40"/>
      <c r="S5354" s="40"/>
      <c r="T5354" s="40"/>
      <c r="U5354" s="40"/>
      <c r="V5354" s="40"/>
      <c r="W5354" s="40"/>
      <c r="X5354" s="40"/>
      <c r="Y5354" s="40"/>
    </row>
    <row r="5355" spans="1:25" ht="15" customHeight="1" x14ac:dyDescent="0.2">
      <c r="A5355" s="40"/>
      <c r="B5355" s="274" t="s">
        <v>347</v>
      </c>
      <c r="C5355" s="296" t="s">
        <v>3606</v>
      </c>
      <c r="D5355" s="274" t="s">
        <v>143</v>
      </c>
      <c r="E5355" s="274" t="s">
        <v>1166</v>
      </c>
      <c r="F5355" s="404" t="s">
        <v>809</v>
      </c>
      <c r="G5355" s="404"/>
      <c r="H5355" s="295" t="s">
        <v>1167</v>
      </c>
      <c r="I5355" s="298">
        <v>1.6000000000000001E-3</v>
      </c>
      <c r="J5355" s="297" t="s">
        <v>2136</v>
      </c>
      <c r="K5355" s="280" t="s">
        <v>2172</v>
      </c>
      <c r="L5355" s="182"/>
      <c r="O5355" s="40"/>
      <c r="P5355" s="40"/>
      <c r="Q5355" s="40"/>
      <c r="R5355" s="40"/>
      <c r="S5355" s="40"/>
      <c r="T5355" s="40"/>
      <c r="U5355" s="40"/>
      <c r="V5355" s="40"/>
      <c r="W5355" s="40"/>
      <c r="X5355" s="40"/>
      <c r="Y5355" s="40"/>
    </row>
    <row r="5356" spans="1:25" ht="15" customHeight="1" x14ac:dyDescent="0.2">
      <c r="A5356" s="40"/>
      <c r="B5356" s="274" t="s">
        <v>347</v>
      </c>
      <c r="C5356" s="296" t="s">
        <v>3587</v>
      </c>
      <c r="D5356" s="274" t="s">
        <v>143</v>
      </c>
      <c r="E5356" s="274" t="s">
        <v>2436</v>
      </c>
      <c r="F5356" s="404" t="s">
        <v>348</v>
      </c>
      <c r="G5356" s="404"/>
      <c r="H5356" s="295" t="s">
        <v>165</v>
      </c>
      <c r="I5356" s="298">
        <v>8.0000000000000004E-4</v>
      </c>
      <c r="J5356" s="297" t="s">
        <v>3588</v>
      </c>
      <c r="K5356" s="280" t="s">
        <v>2135</v>
      </c>
      <c r="L5356" s="182"/>
      <c r="O5356" s="40"/>
      <c r="P5356" s="40"/>
      <c r="Q5356" s="40"/>
      <c r="R5356" s="40"/>
      <c r="S5356" s="40"/>
      <c r="T5356" s="40"/>
      <c r="U5356" s="40"/>
      <c r="V5356" s="40"/>
      <c r="W5356" s="40"/>
      <c r="X5356" s="40"/>
      <c r="Y5356" s="40"/>
    </row>
    <row r="5357" spans="1:25" ht="15" customHeight="1" x14ac:dyDescent="0.2">
      <c r="A5357" s="40"/>
      <c r="B5357" s="274" t="s">
        <v>347</v>
      </c>
      <c r="C5357" s="296" t="s">
        <v>3594</v>
      </c>
      <c r="D5357" s="274" t="s">
        <v>143</v>
      </c>
      <c r="E5357" s="274" t="s">
        <v>1171</v>
      </c>
      <c r="F5357" s="404" t="s">
        <v>348</v>
      </c>
      <c r="G5357" s="404"/>
      <c r="H5357" s="295" t="s">
        <v>165</v>
      </c>
      <c r="I5357" s="298">
        <v>8.0000000000000004E-4</v>
      </c>
      <c r="J5357" s="297" t="s">
        <v>2139</v>
      </c>
      <c r="K5357" s="280" t="s">
        <v>2144</v>
      </c>
      <c r="L5357" s="182"/>
      <c r="O5357" s="40"/>
      <c r="P5357" s="40"/>
      <c r="Q5357" s="40"/>
      <c r="R5357" s="40"/>
      <c r="S5357" s="40"/>
      <c r="T5357" s="40"/>
      <c r="U5357" s="40"/>
      <c r="V5357" s="40"/>
      <c r="W5357" s="40"/>
      <c r="X5357" s="40"/>
      <c r="Y5357" s="40"/>
    </row>
    <row r="5358" spans="1:25" ht="15" customHeight="1" x14ac:dyDescent="0.2">
      <c r="A5358" s="40"/>
      <c r="B5358" s="274" t="s">
        <v>347</v>
      </c>
      <c r="C5358" s="296" t="s">
        <v>3586</v>
      </c>
      <c r="D5358" s="274" t="s">
        <v>143</v>
      </c>
      <c r="E5358" s="274" t="s">
        <v>1162</v>
      </c>
      <c r="F5358" s="404" t="s">
        <v>348</v>
      </c>
      <c r="G5358" s="404"/>
      <c r="H5358" s="295" t="s">
        <v>165</v>
      </c>
      <c r="I5358" s="298">
        <v>1.1999999999999999E-3</v>
      </c>
      <c r="J5358" s="297" t="s">
        <v>2140</v>
      </c>
      <c r="K5358" s="280" t="s">
        <v>2144</v>
      </c>
      <c r="L5358" s="182"/>
      <c r="O5358" s="40"/>
      <c r="P5358" s="40"/>
      <c r="Q5358" s="40"/>
      <c r="R5358" s="40"/>
      <c r="S5358" s="40"/>
      <c r="T5358" s="40"/>
      <c r="U5358" s="40"/>
      <c r="V5358" s="40"/>
      <c r="W5358" s="40"/>
      <c r="X5358" s="40"/>
      <c r="Y5358" s="40"/>
    </row>
    <row r="5359" spans="1:25" ht="15" customHeight="1" x14ac:dyDescent="0.2">
      <c r="A5359" s="40"/>
      <c r="B5359" s="274" t="s">
        <v>347</v>
      </c>
      <c r="C5359" s="296" t="s">
        <v>3645</v>
      </c>
      <c r="D5359" s="274" t="s">
        <v>143</v>
      </c>
      <c r="E5359" s="274" t="s">
        <v>1161</v>
      </c>
      <c r="F5359" s="404" t="s">
        <v>348</v>
      </c>
      <c r="G5359" s="404"/>
      <c r="H5359" s="295" t="s">
        <v>165</v>
      </c>
      <c r="I5359" s="298">
        <v>0.37640000000000001</v>
      </c>
      <c r="J5359" s="297" t="s">
        <v>2143</v>
      </c>
      <c r="K5359" s="280" t="s">
        <v>4225</v>
      </c>
      <c r="L5359" s="182"/>
      <c r="O5359" s="40"/>
      <c r="P5359" s="40"/>
      <c r="Q5359" s="40"/>
      <c r="R5359" s="40"/>
      <c r="S5359" s="40"/>
      <c r="T5359" s="40"/>
      <c r="U5359" s="40"/>
      <c r="V5359" s="40"/>
      <c r="W5359" s="40"/>
      <c r="X5359" s="40"/>
      <c r="Y5359" s="40"/>
    </row>
    <row r="5360" spans="1:25" ht="15" customHeight="1" x14ac:dyDescent="0.2">
      <c r="A5360" s="40"/>
      <c r="B5360" s="274" t="s">
        <v>347</v>
      </c>
      <c r="C5360" s="296" t="s">
        <v>3601</v>
      </c>
      <c r="D5360" s="274" t="s">
        <v>143</v>
      </c>
      <c r="E5360" s="274" t="s">
        <v>1165</v>
      </c>
      <c r="F5360" s="404" t="s">
        <v>348</v>
      </c>
      <c r="G5360" s="404"/>
      <c r="H5360" s="295" t="s">
        <v>165</v>
      </c>
      <c r="I5360" s="298">
        <v>1.7999999999999999E-2</v>
      </c>
      <c r="J5360" s="297" t="s">
        <v>3602</v>
      </c>
      <c r="K5360" s="280" t="s">
        <v>4224</v>
      </c>
      <c r="L5360" s="185"/>
      <c r="O5360" s="40"/>
      <c r="P5360" s="40"/>
      <c r="Q5360" s="40"/>
      <c r="R5360" s="40"/>
      <c r="S5360" s="40"/>
      <c r="T5360" s="40"/>
      <c r="U5360" s="40"/>
      <c r="V5360" s="40"/>
      <c r="W5360" s="40"/>
      <c r="X5360" s="40"/>
      <c r="Y5360" s="40"/>
    </row>
    <row r="5361" spans="1:25" ht="15" customHeight="1" x14ac:dyDescent="0.2">
      <c r="A5361" s="40"/>
      <c r="B5361" s="274" t="s">
        <v>347</v>
      </c>
      <c r="C5361" s="296" t="s">
        <v>3626</v>
      </c>
      <c r="D5361" s="274" t="s">
        <v>143</v>
      </c>
      <c r="E5361" s="274" t="s">
        <v>2434</v>
      </c>
      <c r="F5361" s="404" t="s">
        <v>348</v>
      </c>
      <c r="G5361" s="404"/>
      <c r="H5361" s="295" t="s">
        <v>2433</v>
      </c>
      <c r="I5361" s="298">
        <v>9.1999999999999998E-3</v>
      </c>
      <c r="J5361" s="297" t="s">
        <v>3627</v>
      </c>
      <c r="K5361" s="280" t="s">
        <v>2560</v>
      </c>
      <c r="L5361" s="185"/>
      <c r="O5361" s="40"/>
      <c r="P5361" s="40"/>
      <c r="Q5361" s="40"/>
      <c r="R5361" s="40"/>
      <c r="S5361" s="40"/>
      <c r="T5361" s="40"/>
      <c r="U5361" s="40"/>
      <c r="V5361" s="40"/>
      <c r="W5361" s="40"/>
      <c r="X5361" s="40"/>
      <c r="Y5361" s="40"/>
    </row>
    <row r="5362" spans="1:25" ht="15" customHeight="1" x14ac:dyDescent="0.2">
      <c r="A5362" s="40"/>
      <c r="B5362" s="275"/>
      <c r="C5362" s="275"/>
      <c r="D5362" s="275"/>
      <c r="E5362" s="275"/>
      <c r="F5362" s="275" t="s">
        <v>331</v>
      </c>
      <c r="G5362" s="302">
        <v>54.58</v>
      </c>
      <c r="H5362" s="275" t="s">
        <v>332</v>
      </c>
      <c r="I5362" s="302">
        <v>0</v>
      </c>
      <c r="J5362" s="275" t="s">
        <v>333</v>
      </c>
      <c r="K5362" s="302">
        <v>54.58</v>
      </c>
      <c r="L5362" s="183"/>
      <c r="O5362" s="40"/>
      <c r="P5362" s="40"/>
      <c r="Q5362" s="40"/>
      <c r="R5362" s="40"/>
      <c r="S5362" s="40"/>
      <c r="T5362" s="40"/>
      <c r="U5362" s="40"/>
      <c r="V5362" s="40"/>
      <c r="W5362" s="40"/>
      <c r="X5362" s="40"/>
      <c r="Y5362" s="40"/>
    </row>
    <row r="5363" spans="1:25" ht="15" customHeight="1" thickBot="1" x14ac:dyDescent="0.25">
      <c r="A5363" s="40"/>
      <c r="B5363" s="275"/>
      <c r="C5363" s="275"/>
      <c r="D5363" s="275"/>
      <c r="E5363" s="275"/>
      <c r="F5363" s="275" t="s">
        <v>334</v>
      </c>
      <c r="G5363" s="302">
        <v>84.49</v>
      </c>
      <c r="H5363" s="275"/>
      <c r="I5363" s="409" t="s">
        <v>335</v>
      </c>
      <c r="J5363" s="409"/>
      <c r="K5363" s="302">
        <v>490.5</v>
      </c>
      <c r="L5363" s="183"/>
      <c r="O5363" s="40"/>
      <c r="P5363" s="40"/>
      <c r="Q5363" s="40"/>
      <c r="R5363" s="40"/>
      <c r="S5363" s="40"/>
      <c r="T5363" s="40"/>
      <c r="U5363" s="40"/>
      <c r="V5363" s="40"/>
      <c r="W5363" s="40"/>
      <c r="X5363" s="40"/>
      <c r="Y5363" s="40"/>
    </row>
    <row r="5364" spans="1:25" ht="15" customHeight="1" thickTop="1" x14ac:dyDescent="0.2">
      <c r="A5364" s="40"/>
      <c r="B5364" s="289"/>
      <c r="C5364" s="289"/>
      <c r="D5364" s="289"/>
      <c r="E5364" s="289"/>
      <c r="F5364" s="289"/>
      <c r="G5364" s="289"/>
      <c r="H5364" s="289"/>
      <c r="I5364" s="289"/>
      <c r="J5364" s="289"/>
      <c r="K5364" s="289"/>
      <c r="O5364" s="40"/>
      <c r="P5364" s="40"/>
      <c r="Q5364" s="40"/>
      <c r="R5364" s="40"/>
      <c r="S5364" s="40"/>
      <c r="T5364" s="40"/>
      <c r="U5364" s="40"/>
      <c r="V5364" s="40"/>
      <c r="W5364" s="40"/>
      <c r="X5364" s="40"/>
      <c r="Y5364" s="40"/>
    </row>
    <row r="5365" spans="1:25" ht="15" customHeight="1" x14ac:dyDescent="0.2">
      <c r="A5365" s="40"/>
      <c r="B5365" s="276"/>
      <c r="C5365" s="277" t="s">
        <v>28</v>
      </c>
      <c r="D5365" s="276" t="s">
        <v>29</v>
      </c>
      <c r="E5365" s="276" t="s">
        <v>30</v>
      </c>
      <c r="F5365" s="405" t="s">
        <v>318</v>
      </c>
      <c r="G5365" s="405"/>
      <c r="H5365" s="284" t="s">
        <v>31</v>
      </c>
      <c r="I5365" s="277" t="s">
        <v>32</v>
      </c>
      <c r="J5365" s="277" t="s">
        <v>33</v>
      </c>
      <c r="K5365" s="277" t="s">
        <v>35</v>
      </c>
      <c r="L5365" s="180"/>
      <c r="O5365" s="40"/>
      <c r="P5365" s="40"/>
      <c r="Q5365" s="40"/>
      <c r="R5365" s="40"/>
      <c r="S5365" s="40"/>
      <c r="T5365" s="40"/>
      <c r="U5365" s="40"/>
      <c r="V5365" s="40"/>
      <c r="W5365" s="40"/>
      <c r="X5365" s="40"/>
      <c r="Y5365" s="40"/>
    </row>
    <row r="5366" spans="1:25" ht="15" customHeight="1" x14ac:dyDescent="0.2">
      <c r="A5366" s="40"/>
      <c r="B5366" s="273" t="s">
        <v>319</v>
      </c>
      <c r="C5366" s="286" t="s">
        <v>2033</v>
      </c>
      <c r="D5366" s="273" t="s">
        <v>143</v>
      </c>
      <c r="E5366" s="273" t="s">
        <v>2685</v>
      </c>
      <c r="F5366" s="403" t="s">
        <v>662</v>
      </c>
      <c r="G5366" s="403"/>
      <c r="H5366" s="285" t="s">
        <v>59</v>
      </c>
      <c r="I5366" s="288">
        <v>1</v>
      </c>
      <c r="J5366" s="287">
        <v>568.11</v>
      </c>
      <c r="K5366" s="287">
        <v>568.11</v>
      </c>
      <c r="L5366" s="178"/>
      <c r="O5366" s="40"/>
      <c r="P5366" s="40"/>
      <c r="Q5366" s="40"/>
      <c r="R5366" s="40"/>
      <c r="S5366" s="40"/>
      <c r="T5366" s="40"/>
      <c r="U5366" s="40"/>
      <c r="V5366" s="40"/>
      <c r="W5366" s="40"/>
      <c r="X5366" s="40"/>
      <c r="Y5366" s="40"/>
    </row>
    <row r="5367" spans="1:25" ht="15" customHeight="1" x14ac:dyDescent="0.2">
      <c r="A5367" s="40"/>
      <c r="B5367" s="276" t="s">
        <v>27</v>
      </c>
      <c r="C5367" s="277" t="s">
        <v>28</v>
      </c>
      <c r="D5367" s="276" t="s">
        <v>29</v>
      </c>
      <c r="E5367" s="276" t="s">
        <v>30</v>
      </c>
      <c r="F5367" s="405" t="s">
        <v>318</v>
      </c>
      <c r="G5367" s="406"/>
      <c r="H5367" s="284" t="s">
        <v>31</v>
      </c>
      <c r="I5367" s="277" t="s">
        <v>32</v>
      </c>
      <c r="J5367" s="277" t="s">
        <v>33</v>
      </c>
      <c r="K5367" s="277" t="s">
        <v>35</v>
      </c>
      <c r="L5367" s="182"/>
      <c r="O5367" s="40"/>
      <c r="P5367" s="40"/>
      <c r="Q5367" s="40"/>
      <c r="R5367" s="40"/>
      <c r="S5367" s="40"/>
      <c r="T5367" s="40"/>
      <c r="U5367" s="40"/>
      <c r="V5367" s="40"/>
      <c r="W5367" s="40"/>
      <c r="X5367" s="40"/>
      <c r="Y5367" s="40"/>
    </row>
    <row r="5368" spans="1:25" ht="15" customHeight="1" x14ac:dyDescent="0.2">
      <c r="A5368" s="40"/>
      <c r="B5368" s="278" t="s">
        <v>319</v>
      </c>
      <c r="C5368" s="291" t="s">
        <v>575</v>
      </c>
      <c r="D5368" s="278" t="s">
        <v>143</v>
      </c>
      <c r="E5368" s="278" t="s">
        <v>576</v>
      </c>
      <c r="F5368" s="407" t="s">
        <v>577</v>
      </c>
      <c r="G5368" s="407"/>
      <c r="H5368" s="290" t="s">
        <v>578</v>
      </c>
      <c r="I5368" s="294">
        <v>4</v>
      </c>
      <c r="J5368" s="292" t="s">
        <v>3684</v>
      </c>
      <c r="K5368" s="293" t="s">
        <v>4220</v>
      </c>
      <c r="L5368" s="182"/>
      <c r="O5368" s="40"/>
      <c r="P5368" s="40"/>
      <c r="Q5368" s="40"/>
      <c r="R5368" s="40"/>
      <c r="S5368" s="40"/>
      <c r="T5368" s="40"/>
      <c r="U5368" s="40"/>
      <c r="V5368" s="40"/>
      <c r="W5368" s="40"/>
      <c r="X5368" s="40"/>
      <c r="Y5368" s="40"/>
    </row>
    <row r="5369" spans="1:25" ht="15" customHeight="1" x14ac:dyDescent="0.2">
      <c r="A5369" s="40"/>
      <c r="B5369" s="274" t="s">
        <v>347</v>
      </c>
      <c r="C5369" s="296" t="s">
        <v>3686</v>
      </c>
      <c r="D5369" s="274" t="s">
        <v>143</v>
      </c>
      <c r="E5369" s="274" t="s">
        <v>3687</v>
      </c>
      <c r="F5369" s="404" t="s">
        <v>348</v>
      </c>
      <c r="G5369" s="404"/>
      <c r="H5369" s="295" t="s">
        <v>59</v>
      </c>
      <c r="I5369" s="298">
        <v>1.216</v>
      </c>
      <c r="J5369" s="297" t="s">
        <v>3688</v>
      </c>
      <c r="K5369" s="280" t="s">
        <v>4227</v>
      </c>
      <c r="L5369" s="185"/>
      <c r="O5369" s="40"/>
      <c r="P5369" s="40"/>
      <c r="Q5369" s="40"/>
      <c r="R5369" s="40"/>
      <c r="S5369" s="40"/>
      <c r="T5369" s="40"/>
      <c r="U5369" s="40"/>
      <c r="V5369" s="40"/>
      <c r="W5369" s="40"/>
      <c r="X5369" s="40"/>
      <c r="Y5369" s="40"/>
    </row>
    <row r="5370" spans="1:25" ht="15" customHeight="1" x14ac:dyDescent="0.2">
      <c r="A5370" s="40"/>
      <c r="B5370" s="274" t="s">
        <v>347</v>
      </c>
      <c r="C5370" s="296" t="s">
        <v>3682</v>
      </c>
      <c r="D5370" s="274" t="s">
        <v>143</v>
      </c>
      <c r="E5370" s="274" t="s">
        <v>2480</v>
      </c>
      <c r="F5370" s="404" t="s">
        <v>348</v>
      </c>
      <c r="G5370" s="404"/>
      <c r="H5370" s="295" t="s">
        <v>900</v>
      </c>
      <c r="I5370" s="298">
        <v>182</v>
      </c>
      <c r="J5370" s="297" t="s">
        <v>3683</v>
      </c>
      <c r="K5370" s="280" t="s">
        <v>4228</v>
      </c>
      <c r="L5370" s="185"/>
      <c r="O5370" s="40"/>
      <c r="P5370" s="40"/>
      <c r="Q5370" s="40"/>
      <c r="R5370" s="40"/>
      <c r="S5370" s="40"/>
      <c r="T5370" s="40"/>
      <c r="U5370" s="40"/>
      <c r="V5370" s="40"/>
      <c r="W5370" s="40"/>
      <c r="X5370" s="40"/>
      <c r="Y5370" s="40"/>
    </row>
    <row r="5371" spans="1:25" ht="15" customHeight="1" x14ac:dyDescent="0.2">
      <c r="A5371" s="40"/>
      <c r="B5371" s="274" t="s">
        <v>347</v>
      </c>
      <c r="C5371" s="296" t="s">
        <v>3615</v>
      </c>
      <c r="D5371" s="274" t="s">
        <v>143</v>
      </c>
      <c r="E5371" s="274" t="s">
        <v>2418</v>
      </c>
      <c r="F5371" s="404" t="s">
        <v>586</v>
      </c>
      <c r="G5371" s="404"/>
      <c r="H5371" s="295" t="s">
        <v>578</v>
      </c>
      <c r="I5371" s="298">
        <v>4</v>
      </c>
      <c r="J5371" s="297" t="s">
        <v>2419</v>
      </c>
      <c r="K5371" s="280" t="s">
        <v>2686</v>
      </c>
      <c r="L5371" s="185"/>
      <c r="O5371" s="40"/>
      <c r="P5371" s="40"/>
      <c r="Q5371" s="40"/>
      <c r="R5371" s="40"/>
      <c r="S5371" s="40"/>
      <c r="T5371" s="40"/>
      <c r="U5371" s="40"/>
      <c r="V5371" s="40"/>
      <c r="W5371" s="40"/>
      <c r="X5371" s="40"/>
      <c r="Y5371" s="40"/>
    </row>
    <row r="5372" spans="1:25" ht="15" customHeight="1" x14ac:dyDescent="0.2">
      <c r="A5372" s="40"/>
      <c r="B5372" s="274" t="s">
        <v>347</v>
      </c>
      <c r="C5372" s="296" t="s">
        <v>3919</v>
      </c>
      <c r="D5372" s="274" t="s">
        <v>143</v>
      </c>
      <c r="E5372" s="274" t="s">
        <v>2579</v>
      </c>
      <c r="F5372" s="404" t="s">
        <v>348</v>
      </c>
      <c r="G5372" s="404"/>
      <c r="H5372" s="295" t="s">
        <v>900</v>
      </c>
      <c r="I5372" s="298">
        <v>182</v>
      </c>
      <c r="J5372" s="297" t="s">
        <v>2198</v>
      </c>
      <c r="K5372" s="280" t="s">
        <v>4229</v>
      </c>
      <c r="L5372" s="183"/>
      <c r="O5372" s="40"/>
      <c r="P5372" s="40"/>
      <c r="Q5372" s="40"/>
      <c r="R5372" s="40"/>
      <c r="S5372" s="40"/>
      <c r="T5372" s="40"/>
      <c r="U5372" s="40"/>
      <c r="V5372" s="40"/>
      <c r="W5372" s="40"/>
      <c r="X5372" s="40"/>
      <c r="Y5372" s="40"/>
    </row>
    <row r="5373" spans="1:25" ht="15" customHeight="1" x14ac:dyDescent="0.2">
      <c r="A5373" s="40"/>
      <c r="B5373" s="408" t="s">
        <v>2416</v>
      </c>
      <c r="C5373" s="406"/>
      <c r="D5373" s="406"/>
      <c r="E5373" s="406"/>
      <c r="F5373" s="406"/>
      <c r="G5373" s="406"/>
      <c r="H5373" s="406"/>
      <c r="I5373" s="406"/>
      <c r="J5373" s="406"/>
      <c r="K5373" s="406"/>
      <c r="L5373" s="183"/>
      <c r="O5373" s="40"/>
      <c r="P5373" s="40"/>
      <c r="Q5373" s="40"/>
      <c r="R5373" s="40"/>
      <c r="S5373" s="40"/>
      <c r="T5373" s="40"/>
      <c r="U5373" s="40"/>
      <c r="V5373" s="40"/>
      <c r="W5373" s="40"/>
      <c r="X5373" s="40"/>
      <c r="Y5373" s="40"/>
    </row>
    <row r="5374" spans="1:25" ht="15" customHeight="1" x14ac:dyDescent="0.2">
      <c r="A5374" s="40"/>
      <c r="B5374" s="276" t="s">
        <v>27</v>
      </c>
      <c r="C5374" s="277" t="s">
        <v>28</v>
      </c>
      <c r="D5374" s="276" t="s">
        <v>29</v>
      </c>
      <c r="E5374" s="276" t="s">
        <v>30</v>
      </c>
      <c r="F5374" s="405" t="s">
        <v>318</v>
      </c>
      <c r="G5374" s="406"/>
      <c r="H5374" s="284" t="s">
        <v>31</v>
      </c>
      <c r="I5374" s="277" t="s">
        <v>32</v>
      </c>
      <c r="J5374" s="277" t="s">
        <v>33</v>
      </c>
      <c r="K5374" s="277" t="s">
        <v>35</v>
      </c>
      <c r="O5374" s="40"/>
      <c r="P5374" s="40"/>
      <c r="Q5374" s="40"/>
      <c r="R5374" s="40"/>
      <c r="S5374" s="40"/>
      <c r="T5374" s="40"/>
      <c r="U5374" s="40"/>
      <c r="V5374" s="40"/>
      <c r="W5374" s="40"/>
      <c r="X5374" s="40"/>
      <c r="Y5374" s="40"/>
    </row>
    <row r="5375" spans="1:25" ht="15" customHeight="1" x14ac:dyDescent="0.2">
      <c r="A5375" s="40"/>
      <c r="B5375" s="274" t="s">
        <v>347</v>
      </c>
      <c r="C5375" s="296" t="s">
        <v>3682</v>
      </c>
      <c r="D5375" s="274" t="s">
        <v>143</v>
      </c>
      <c r="E5375" s="274" t="s">
        <v>2480</v>
      </c>
      <c r="F5375" s="404" t="s">
        <v>348</v>
      </c>
      <c r="G5375" s="404"/>
      <c r="H5375" s="295" t="s">
        <v>900</v>
      </c>
      <c r="I5375" s="298">
        <v>182</v>
      </c>
      <c r="J5375" s="297" t="s">
        <v>3683</v>
      </c>
      <c r="K5375" s="280" t="s">
        <v>4228</v>
      </c>
      <c r="L5375" s="180"/>
      <c r="O5375" s="40"/>
      <c r="P5375" s="40"/>
      <c r="Q5375" s="40"/>
      <c r="R5375" s="40"/>
      <c r="S5375" s="40"/>
      <c r="T5375" s="40"/>
      <c r="U5375" s="40"/>
      <c r="V5375" s="40"/>
      <c r="W5375" s="40"/>
      <c r="X5375" s="40"/>
      <c r="Y5375" s="40"/>
    </row>
    <row r="5376" spans="1:25" ht="15" customHeight="1" x14ac:dyDescent="0.2">
      <c r="A5376" s="40"/>
      <c r="B5376" s="274" t="s">
        <v>347</v>
      </c>
      <c r="C5376" s="296" t="s">
        <v>3616</v>
      </c>
      <c r="D5376" s="274" t="s">
        <v>143</v>
      </c>
      <c r="E5376" s="274" t="s">
        <v>1170</v>
      </c>
      <c r="F5376" s="404" t="s">
        <v>809</v>
      </c>
      <c r="G5376" s="404"/>
      <c r="H5376" s="295" t="s">
        <v>165</v>
      </c>
      <c r="I5376" s="298">
        <v>0.40720000000000001</v>
      </c>
      <c r="J5376" s="297" t="s">
        <v>1858</v>
      </c>
      <c r="K5376" s="280" t="s">
        <v>4223</v>
      </c>
      <c r="L5376" s="178"/>
      <c r="O5376" s="40"/>
      <c r="P5376" s="40"/>
      <c r="Q5376" s="40"/>
      <c r="R5376" s="40"/>
      <c r="S5376" s="40"/>
      <c r="T5376" s="40"/>
      <c r="U5376" s="40"/>
      <c r="V5376" s="40"/>
      <c r="W5376" s="40"/>
      <c r="X5376" s="40"/>
      <c r="Y5376" s="40"/>
    </row>
    <row r="5377" spans="1:25" ht="15" customHeight="1" x14ac:dyDescent="0.2">
      <c r="A5377" s="40"/>
      <c r="B5377" s="274" t="s">
        <v>347</v>
      </c>
      <c r="C5377" s="296" t="s">
        <v>3615</v>
      </c>
      <c r="D5377" s="274" t="s">
        <v>143</v>
      </c>
      <c r="E5377" s="274" t="s">
        <v>2418</v>
      </c>
      <c r="F5377" s="404" t="s">
        <v>586</v>
      </c>
      <c r="G5377" s="404"/>
      <c r="H5377" s="295" t="s">
        <v>578</v>
      </c>
      <c r="I5377" s="298">
        <v>4</v>
      </c>
      <c r="J5377" s="297" t="s">
        <v>2419</v>
      </c>
      <c r="K5377" s="280" t="s">
        <v>2686</v>
      </c>
      <c r="L5377" s="182"/>
      <c r="O5377" s="40"/>
      <c r="P5377" s="40"/>
      <c r="Q5377" s="40"/>
      <c r="R5377" s="40"/>
      <c r="S5377" s="40"/>
      <c r="T5377" s="40"/>
      <c r="U5377" s="40"/>
      <c r="V5377" s="40"/>
      <c r="W5377" s="40"/>
      <c r="X5377" s="40"/>
      <c r="Y5377" s="40"/>
    </row>
    <row r="5378" spans="1:25" ht="15" customHeight="1" x14ac:dyDescent="0.2">
      <c r="A5378" s="40"/>
      <c r="B5378" s="274" t="s">
        <v>347</v>
      </c>
      <c r="C5378" s="296" t="s">
        <v>3598</v>
      </c>
      <c r="D5378" s="274" t="s">
        <v>143</v>
      </c>
      <c r="E5378" s="274" t="s">
        <v>1159</v>
      </c>
      <c r="F5378" s="404" t="s">
        <v>348</v>
      </c>
      <c r="G5378" s="404"/>
      <c r="H5378" s="295" t="s">
        <v>165</v>
      </c>
      <c r="I5378" s="298">
        <v>6.0000000000000001E-3</v>
      </c>
      <c r="J5378" s="297" t="s">
        <v>3599</v>
      </c>
      <c r="K5378" s="280" t="s">
        <v>4188</v>
      </c>
      <c r="L5378" s="182"/>
      <c r="O5378" s="40"/>
      <c r="P5378" s="40"/>
      <c r="Q5378" s="40"/>
      <c r="R5378" s="40"/>
      <c r="S5378" s="40"/>
      <c r="T5378" s="40"/>
      <c r="U5378" s="40"/>
      <c r="V5378" s="40"/>
      <c r="W5378" s="40"/>
      <c r="X5378" s="40"/>
      <c r="Y5378" s="40"/>
    </row>
    <row r="5379" spans="1:25" ht="15" customHeight="1" x14ac:dyDescent="0.2">
      <c r="A5379" s="40"/>
      <c r="B5379" s="274" t="s">
        <v>347</v>
      </c>
      <c r="C5379" s="296" t="s">
        <v>3613</v>
      </c>
      <c r="D5379" s="274" t="s">
        <v>143</v>
      </c>
      <c r="E5379" s="274" t="s">
        <v>1163</v>
      </c>
      <c r="F5379" s="404" t="s">
        <v>348</v>
      </c>
      <c r="G5379" s="404"/>
      <c r="H5379" s="295" t="s">
        <v>165</v>
      </c>
      <c r="I5379" s="298">
        <v>4.0000000000000002E-4</v>
      </c>
      <c r="J5379" s="297" t="s">
        <v>3614</v>
      </c>
      <c r="K5379" s="280" t="s">
        <v>2135</v>
      </c>
      <c r="L5379" s="183"/>
      <c r="O5379" s="40"/>
      <c r="P5379" s="40"/>
      <c r="Q5379" s="40"/>
      <c r="R5379" s="40"/>
      <c r="S5379" s="40"/>
      <c r="T5379" s="40"/>
      <c r="U5379" s="40"/>
      <c r="V5379" s="40"/>
      <c r="W5379" s="40"/>
      <c r="X5379" s="40"/>
      <c r="Y5379" s="40"/>
    </row>
    <row r="5380" spans="1:25" ht="15" customHeight="1" x14ac:dyDescent="0.2">
      <c r="A5380" s="40"/>
      <c r="B5380" s="274" t="s">
        <v>347</v>
      </c>
      <c r="C5380" s="296" t="s">
        <v>3596</v>
      </c>
      <c r="D5380" s="274" t="s">
        <v>143</v>
      </c>
      <c r="E5380" s="274" t="s">
        <v>2437</v>
      </c>
      <c r="F5380" s="404" t="s">
        <v>348</v>
      </c>
      <c r="G5380" s="404"/>
      <c r="H5380" s="295" t="s">
        <v>165</v>
      </c>
      <c r="I5380" s="298">
        <v>2.3999999999999998E-3</v>
      </c>
      <c r="J5380" s="297" t="s">
        <v>3597</v>
      </c>
      <c r="K5380" s="280" t="s">
        <v>2125</v>
      </c>
      <c r="L5380" s="183"/>
      <c r="O5380" s="40"/>
      <c r="P5380" s="40"/>
      <c r="Q5380" s="40"/>
      <c r="R5380" s="40"/>
      <c r="S5380" s="40"/>
      <c r="T5380" s="40"/>
      <c r="U5380" s="40"/>
      <c r="V5380" s="40"/>
      <c r="W5380" s="40"/>
      <c r="X5380" s="40"/>
      <c r="Y5380" s="40"/>
    </row>
    <row r="5381" spans="1:25" ht="15" customHeight="1" x14ac:dyDescent="0.2">
      <c r="A5381" s="40"/>
      <c r="B5381" s="274" t="s">
        <v>347</v>
      </c>
      <c r="C5381" s="296" t="s">
        <v>3646</v>
      </c>
      <c r="D5381" s="274" t="s">
        <v>143</v>
      </c>
      <c r="E5381" s="274" t="s">
        <v>3647</v>
      </c>
      <c r="F5381" s="404" t="s">
        <v>348</v>
      </c>
      <c r="G5381" s="404"/>
      <c r="H5381" s="295" t="s">
        <v>1160</v>
      </c>
      <c r="I5381" s="298">
        <v>3.2000000000000002E-3</v>
      </c>
      <c r="J5381" s="297" t="s">
        <v>3648</v>
      </c>
      <c r="K5381" s="280" t="s">
        <v>2144</v>
      </c>
      <c r="O5381" s="40"/>
      <c r="P5381" s="40"/>
      <c r="Q5381" s="40"/>
      <c r="R5381" s="40"/>
      <c r="S5381" s="40"/>
      <c r="T5381" s="40"/>
      <c r="U5381" s="40"/>
      <c r="V5381" s="40"/>
      <c r="W5381" s="40"/>
      <c r="X5381" s="40"/>
      <c r="Y5381" s="40"/>
    </row>
    <row r="5382" spans="1:25" ht="15" customHeight="1" x14ac:dyDescent="0.2">
      <c r="A5382" s="40"/>
      <c r="B5382" s="274" t="s">
        <v>347</v>
      </c>
      <c r="C5382" s="296" t="s">
        <v>3636</v>
      </c>
      <c r="D5382" s="274" t="s">
        <v>143</v>
      </c>
      <c r="E5382" s="274" t="s">
        <v>2432</v>
      </c>
      <c r="F5382" s="404" t="s">
        <v>348</v>
      </c>
      <c r="G5382" s="404"/>
      <c r="H5382" s="295" t="s">
        <v>2433</v>
      </c>
      <c r="I5382" s="298">
        <v>3.2000000000000002E-3</v>
      </c>
      <c r="J5382" s="297" t="s">
        <v>3637</v>
      </c>
      <c r="K5382" s="280" t="s">
        <v>3835</v>
      </c>
      <c r="L5382" s="180"/>
      <c r="O5382" s="40"/>
      <c r="P5382" s="40"/>
      <c r="Q5382" s="40"/>
      <c r="R5382" s="40"/>
      <c r="S5382" s="40"/>
      <c r="T5382" s="40"/>
      <c r="U5382" s="40"/>
      <c r="V5382" s="40"/>
      <c r="W5382" s="40"/>
      <c r="X5382" s="40"/>
      <c r="Y5382" s="40"/>
    </row>
    <row r="5383" spans="1:25" ht="15" customHeight="1" x14ac:dyDescent="0.2">
      <c r="A5383" s="40"/>
      <c r="B5383" s="274" t="s">
        <v>347</v>
      </c>
      <c r="C5383" s="296" t="s">
        <v>3601</v>
      </c>
      <c r="D5383" s="274" t="s">
        <v>143</v>
      </c>
      <c r="E5383" s="274" t="s">
        <v>1165</v>
      </c>
      <c r="F5383" s="404" t="s">
        <v>348</v>
      </c>
      <c r="G5383" s="404"/>
      <c r="H5383" s="295" t="s">
        <v>165</v>
      </c>
      <c r="I5383" s="298">
        <v>1.7999999999999999E-2</v>
      </c>
      <c r="J5383" s="297" t="s">
        <v>3602</v>
      </c>
      <c r="K5383" s="280" t="s">
        <v>4224</v>
      </c>
      <c r="L5383" s="178"/>
      <c r="O5383" s="40"/>
      <c r="P5383" s="40"/>
      <c r="Q5383" s="40"/>
      <c r="R5383" s="40"/>
      <c r="S5383" s="40"/>
      <c r="T5383" s="40"/>
      <c r="U5383" s="40"/>
      <c r="V5383" s="40"/>
      <c r="W5383" s="40"/>
      <c r="X5383" s="40"/>
      <c r="Y5383" s="40"/>
    </row>
    <row r="5384" spans="1:25" ht="15" customHeight="1" x14ac:dyDescent="0.2">
      <c r="A5384" s="40"/>
      <c r="B5384" s="274" t="s">
        <v>347</v>
      </c>
      <c r="C5384" s="296" t="s">
        <v>3686</v>
      </c>
      <c r="D5384" s="274" t="s">
        <v>143</v>
      </c>
      <c r="E5384" s="274" t="s">
        <v>3687</v>
      </c>
      <c r="F5384" s="404" t="s">
        <v>348</v>
      </c>
      <c r="G5384" s="404"/>
      <c r="H5384" s="295" t="s">
        <v>59</v>
      </c>
      <c r="I5384" s="298">
        <v>1.216</v>
      </c>
      <c r="J5384" s="297" t="s">
        <v>3688</v>
      </c>
      <c r="K5384" s="280" t="s">
        <v>4227</v>
      </c>
      <c r="L5384" s="182"/>
      <c r="O5384" s="40"/>
      <c r="P5384" s="40"/>
      <c r="Q5384" s="40"/>
      <c r="R5384" s="40"/>
      <c r="S5384" s="40"/>
      <c r="T5384" s="40"/>
      <c r="U5384" s="40"/>
      <c r="V5384" s="40"/>
      <c r="W5384" s="40"/>
      <c r="X5384" s="40"/>
      <c r="Y5384" s="40"/>
    </row>
    <row r="5385" spans="1:25" ht="15" customHeight="1" x14ac:dyDescent="0.2">
      <c r="A5385" s="40"/>
      <c r="B5385" s="274" t="s">
        <v>347</v>
      </c>
      <c r="C5385" s="296" t="s">
        <v>3606</v>
      </c>
      <c r="D5385" s="274" t="s">
        <v>143</v>
      </c>
      <c r="E5385" s="274" t="s">
        <v>1166</v>
      </c>
      <c r="F5385" s="404" t="s">
        <v>809</v>
      </c>
      <c r="G5385" s="404"/>
      <c r="H5385" s="295" t="s">
        <v>1167</v>
      </c>
      <c r="I5385" s="298">
        <v>1.6000000000000001E-3</v>
      </c>
      <c r="J5385" s="297" t="s">
        <v>2136</v>
      </c>
      <c r="K5385" s="280" t="s">
        <v>2172</v>
      </c>
      <c r="L5385" s="182"/>
      <c r="O5385" s="40"/>
      <c r="P5385" s="40"/>
      <c r="Q5385" s="40"/>
      <c r="R5385" s="40"/>
      <c r="S5385" s="40"/>
      <c r="T5385" s="40"/>
      <c r="U5385" s="40"/>
      <c r="V5385" s="40"/>
      <c r="W5385" s="40"/>
      <c r="X5385" s="40"/>
      <c r="Y5385" s="40"/>
    </row>
    <row r="5386" spans="1:25" ht="15" customHeight="1" x14ac:dyDescent="0.2">
      <c r="A5386" s="40"/>
      <c r="B5386" s="274" t="s">
        <v>347</v>
      </c>
      <c r="C5386" s="296" t="s">
        <v>3645</v>
      </c>
      <c r="D5386" s="274" t="s">
        <v>143</v>
      </c>
      <c r="E5386" s="274" t="s">
        <v>1161</v>
      </c>
      <c r="F5386" s="404" t="s">
        <v>348</v>
      </c>
      <c r="G5386" s="404"/>
      <c r="H5386" s="295" t="s">
        <v>165</v>
      </c>
      <c r="I5386" s="298">
        <v>0.37640000000000001</v>
      </c>
      <c r="J5386" s="297" t="s">
        <v>2143</v>
      </c>
      <c r="K5386" s="280" t="s">
        <v>4225</v>
      </c>
      <c r="L5386" s="182"/>
      <c r="O5386" s="40"/>
      <c r="P5386" s="40"/>
      <c r="Q5386" s="40"/>
      <c r="R5386" s="40"/>
      <c r="S5386" s="40"/>
      <c r="T5386" s="40"/>
      <c r="U5386" s="40"/>
      <c r="V5386" s="40"/>
      <c r="W5386" s="40"/>
      <c r="X5386" s="40"/>
      <c r="Y5386" s="40"/>
    </row>
    <row r="5387" spans="1:25" ht="15" customHeight="1" x14ac:dyDescent="0.2">
      <c r="A5387" s="40"/>
      <c r="B5387" s="274" t="s">
        <v>347</v>
      </c>
      <c r="C5387" s="296" t="s">
        <v>3594</v>
      </c>
      <c r="D5387" s="274" t="s">
        <v>143</v>
      </c>
      <c r="E5387" s="274" t="s">
        <v>1171</v>
      </c>
      <c r="F5387" s="404" t="s">
        <v>348</v>
      </c>
      <c r="G5387" s="404"/>
      <c r="H5387" s="295" t="s">
        <v>165</v>
      </c>
      <c r="I5387" s="298">
        <v>8.0000000000000004E-4</v>
      </c>
      <c r="J5387" s="297" t="s">
        <v>2139</v>
      </c>
      <c r="K5387" s="280" t="s">
        <v>2144</v>
      </c>
      <c r="L5387" s="182"/>
      <c r="O5387" s="40"/>
      <c r="P5387" s="40"/>
      <c r="Q5387" s="40"/>
      <c r="R5387" s="40"/>
      <c r="S5387" s="40"/>
      <c r="T5387" s="40"/>
      <c r="U5387" s="40"/>
      <c r="V5387" s="40"/>
      <c r="W5387" s="40"/>
      <c r="X5387" s="40"/>
      <c r="Y5387" s="40"/>
    </row>
    <row r="5388" spans="1:25" ht="15" customHeight="1" x14ac:dyDescent="0.2">
      <c r="A5388" s="40"/>
      <c r="B5388" s="274" t="s">
        <v>347</v>
      </c>
      <c r="C5388" s="296" t="s">
        <v>3626</v>
      </c>
      <c r="D5388" s="274" t="s">
        <v>143</v>
      </c>
      <c r="E5388" s="274" t="s">
        <v>2434</v>
      </c>
      <c r="F5388" s="404" t="s">
        <v>348</v>
      </c>
      <c r="G5388" s="404"/>
      <c r="H5388" s="295" t="s">
        <v>2433</v>
      </c>
      <c r="I5388" s="298">
        <v>9.1999999999999998E-3</v>
      </c>
      <c r="J5388" s="297" t="s">
        <v>3627</v>
      </c>
      <c r="K5388" s="280" t="s">
        <v>2560</v>
      </c>
      <c r="L5388" s="183"/>
      <c r="O5388" s="40"/>
      <c r="P5388" s="40"/>
      <c r="Q5388" s="40"/>
      <c r="R5388" s="40"/>
      <c r="S5388" s="40"/>
      <c r="T5388" s="40"/>
      <c r="U5388" s="40"/>
      <c r="V5388" s="40"/>
      <c r="W5388" s="40"/>
      <c r="X5388" s="40"/>
      <c r="Y5388" s="40"/>
    </row>
    <row r="5389" spans="1:25" ht="15" customHeight="1" x14ac:dyDescent="0.2">
      <c r="A5389" s="40"/>
      <c r="B5389" s="274" t="s">
        <v>347</v>
      </c>
      <c r="C5389" s="296" t="s">
        <v>3634</v>
      </c>
      <c r="D5389" s="274" t="s">
        <v>143</v>
      </c>
      <c r="E5389" s="274" t="s">
        <v>1168</v>
      </c>
      <c r="F5389" s="404" t="s">
        <v>348</v>
      </c>
      <c r="G5389" s="404"/>
      <c r="H5389" s="295" t="s">
        <v>165</v>
      </c>
      <c r="I5389" s="298">
        <v>1.7999999999999999E-2</v>
      </c>
      <c r="J5389" s="297" t="s">
        <v>2138</v>
      </c>
      <c r="K5389" s="280" t="s">
        <v>2129</v>
      </c>
      <c r="L5389" s="183"/>
      <c r="O5389" s="40"/>
      <c r="P5389" s="40"/>
      <c r="Q5389" s="40"/>
      <c r="R5389" s="40"/>
      <c r="S5389" s="40"/>
      <c r="T5389" s="40"/>
      <c r="U5389" s="40"/>
      <c r="V5389" s="40"/>
      <c r="W5389" s="40"/>
      <c r="X5389" s="40"/>
      <c r="Y5389" s="40"/>
    </row>
    <row r="5390" spans="1:25" ht="15" customHeight="1" x14ac:dyDescent="0.2">
      <c r="A5390" s="40"/>
      <c r="B5390" s="274" t="s">
        <v>347</v>
      </c>
      <c r="C5390" s="296" t="s">
        <v>3583</v>
      </c>
      <c r="D5390" s="274" t="s">
        <v>143</v>
      </c>
      <c r="E5390" s="274" t="s">
        <v>1158</v>
      </c>
      <c r="F5390" s="404" t="s">
        <v>348</v>
      </c>
      <c r="G5390" s="404"/>
      <c r="H5390" s="295" t="s">
        <v>165</v>
      </c>
      <c r="I5390" s="298">
        <v>0.40720000000000001</v>
      </c>
      <c r="J5390" s="297" t="s">
        <v>1850</v>
      </c>
      <c r="K5390" s="280" t="s">
        <v>3759</v>
      </c>
      <c r="O5390" s="40"/>
      <c r="P5390" s="40"/>
      <c r="Q5390" s="40"/>
      <c r="R5390" s="40"/>
      <c r="S5390" s="40"/>
      <c r="T5390" s="40"/>
      <c r="U5390" s="40"/>
      <c r="V5390" s="40"/>
      <c r="W5390" s="40"/>
      <c r="X5390" s="40"/>
      <c r="Y5390" s="40"/>
    </row>
    <row r="5391" spans="1:25" ht="15" customHeight="1" x14ac:dyDescent="0.2">
      <c r="A5391" s="40"/>
      <c r="B5391" s="274" t="s">
        <v>347</v>
      </c>
      <c r="C5391" s="296" t="s">
        <v>3604</v>
      </c>
      <c r="D5391" s="274" t="s">
        <v>143</v>
      </c>
      <c r="E5391" s="274" t="s">
        <v>1164</v>
      </c>
      <c r="F5391" s="404" t="s">
        <v>809</v>
      </c>
      <c r="G5391" s="404"/>
      <c r="H5391" s="295" t="s">
        <v>165</v>
      </c>
      <c r="I5391" s="298">
        <v>1.7999999999999999E-2</v>
      </c>
      <c r="J5391" s="297" t="s">
        <v>2145</v>
      </c>
      <c r="K5391" s="280" t="s">
        <v>2151</v>
      </c>
      <c r="L5391" s="180"/>
      <c r="O5391" s="40"/>
      <c r="P5391" s="40"/>
      <c r="Q5391" s="40"/>
      <c r="R5391" s="40"/>
      <c r="S5391" s="40"/>
      <c r="T5391" s="40"/>
      <c r="U5391" s="40"/>
      <c r="V5391" s="40"/>
      <c r="W5391" s="40"/>
      <c r="X5391" s="40"/>
      <c r="Y5391" s="40"/>
    </row>
    <row r="5392" spans="1:25" ht="15" customHeight="1" x14ac:dyDescent="0.2">
      <c r="A5392" s="40"/>
      <c r="B5392" s="274" t="s">
        <v>347</v>
      </c>
      <c r="C5392" s="296" t="s">
        <v>3586</v>
      </c>
      <c r="D5392" s="274" t="s">
        <v>143</v>
      </c>
      <c r="E5392" s="274" t="s">
        <v>1162</v>
      </c>
      <c r="F5392" s="404" t="s">
        <v>348</v>
      </c>
      <c r="G5392" s="404"/>
      <c r="H5392" s="295" t="s">
        <v>165</v>
      </c>
      <c r="I5392" s="298">
        <v>1.1999999999999999E-3</v>
      </c>
      <c r="J5392" s="297" t="s">
        <v>2140</v>
      </c>
      <c r="K5392" s="280" t="s">
        <v>2144</v>
      </c>
      <c r="L5392" s="178"/>
      <c r="O5392" s="40"/>
      <c r="P5392" s="40"/>
      <c r="Q5392" s="40"/>
      <c r="R5392" s="40"/>
      <c r="S5392" s="40"/>
      <c r="T5392" s="40"/>
      <c r="U5392" s="40"/>
      <c r="V5392" s="40"/>
      <c r="W5392" s="40"/>
      <c r="X5392" s="40"/>
      <c r="Y5392" s="40"/>
    </row>
    <row r="5393" spans="1:25" ht="15" customHeight="1" x14ac:dyDescent="0.2">
      <c r="A5393" s="40"/>
      <c r="B5393" s="274" t="s">
        <v>347</v>
      </c>
      <c r="C5393" s="296" t="s">
        <v>3919</v>
      </c>
      <c r="D5393" s="274" t="s">
        <v>143</v>
      </c>
      <c r="E5393" s="274" t="s">
        <v>2579</v>
      </c>
      <c r="F5393" s="404" t="s">
        <v>348</v>
      </c>
      <c r="G5393" s="404"/>
      <c r="H5393" s="295" t="s">
        <v>900</v>
      </c>
      <c r="I5393" s="298">
        <v>182</v>
      </c>
      <c r="J5393" s="297" t="s">
        <v>2198</v>
      </c>
      <c r="K5393" s="280" t="s">
        <v>4229</v>
      </c>
      <c r="L5393" s="185"/>
      <c r="O5393" s="40"/>
      <c r="P5393" s="40"/>
      <c r="Q5393" s="40"/>
      <c r="R5393" s="40"/>
      <c r="S5393" s="40"/>
      <c r="T5393" s="40"/>
      <c r="U5393" s="40"/>
      <c r="V5393" s="40"/>
      <c r="W5393" s="40"/>
      <c r="X5393" s="40"/>
      <c r="Y5393" s="40"/>
    </row>
    <row r="5394" spans="1:25" ht="15" customHeight="1" x14ac:dyDescent="0.2">
      <c r="A5394" s="40"/>
      <c r="B5394" s="274" t="s">
        <v>347</v>
      </c>
      <c r="C5394" s="296" t="s">
        <v>3635</v>
      </c>
      <c r="D5394" s="274" t="s">
        <v>143</v>
      </c>
      <c r="E5394" s="274" t="s">
        <v>1169</v>
      </c>
      <c r="F5394" s="404" t="s">
        <v>348</v>
      </c>
      <c r="G5394" s="404"/>
      <c r="H5394" s="295" t="s">
        <v>165</v>
      </c>
      <c r="I5394" s="298">
        <v>7.1999999999999998E-3</v>
      </c>
      <c r="J5394" s="297" t="s">
        <v>1868</v>
      </c>
      <c r="K5394" s="280" t="s">
        <v>2196</v>
      </c>
      <c r="L5394" s="183"/>
      <c r="O5394" s="40"/>
      <c r="P5394" s="40"/>
      <c r="Q5394" s="40"/>
      <c r="R5394" s="40"/>
      <c r="S5394" s="40"/>
      <c r="T5394" s="40"/>
      <c r="U5394" s="40"/>
      <c r="V5394" s="40"/>
      <c r="W5394" s="40"/>
      <c r="X5394" s="40"/>
      <c r="Y5394" s="40"/>
    </row>
    <row r="5395" spans="1:25" ht="15" customHeight="1" x14ac:dyDescent="0.2">
      <c r="A5395" s="40"/>
      <c r="B5395" s="274" t="s">
        <v>347</v>
      </c>
      <c r="C5395" s="296" t="s">
        <v>3631</v>
      </c>
      <c r="D5395" s="274" t="s">
        <v>143</v>
      </c>
      <c r="E5395" s="274" t="s">
        <v>2435</v>
      </c>
      <c r="F5395" s="404" t="s">
        <v>348</v>
      </c>
      <c r="G5395" s="404"/>
      <c r="H5395" s="295" t="s">
        <v>165</v>
      </c>
      <c r="I5395" s="298">
        <v>8.0000000000000004E-4</v>
      </c>
      <c r="J5395" s="297" t="s">
        <v>2122</v>
      </c>
      <c r="K5395" s="280" t="s">
        <v>2146</v>
      </c>
      <c r="L5395" s="183"/>
      <c r="O5395" s="40"/>
      <c r="P5395" s="40"/>
      <c r="Q5395" s="40"/>
      <c r="R5395" s="40"/>
      <c r="S5395" s="40"/>
      <c r="T5395" s="40"/>
      <c r="U5395" s="40"/>
      <c r="V5395" s="40"/>
      <c r="W5395" s="40"/>
      <c r="X5395" s="40"/>
      <c r="Y5395" s="40"/>
    </row>
    <row r="5396" spans="1:25" ht="15" customHeight="1" x14ac:dyDescent="0.2">
      <c r="A5396" s="40"/>
      <c r="B5396" s="274" t="s">
        <v>347</v>
      </c>
      <c r="C5396" s="296" t="s">
        <v>3587</v>
      </c>
      <c r="D5396" s="274" t="s">
        <v>143</v>
      </c>
      <c r="E5396" s="274" t="s">
        <v>2436</v>
      </c>
      <c r="F5396" s="404" t="s">
        <v>348</v>
      </c>
      <c r="G5396" s="404"/>
      <c r="H5396" s="295" t="s">
        <v>165</v>
      </c>
      <c r="I5396" s="298">
        <v>8.0000000000000004E-4</v>
      </c>
      <c r="J5396" s="297" t="s">
        <v>3588</v>
      </c>
      <c r="K5396" s="280" t="s">
        <v>2135</v>
      </c>
      <c r="O5396" s="40"/>
      <c r="P5396" s="40"/>
      <c r="Q5396" s="40"/>
      <c r="R5396" s="40"/>
      <c r="S5396" s="40"/>
      <c r="T5396" s="40"/>
      <c r="U5396" s="40"/>
      <c r="V5396" s="40"/>
      <c r="W5396" s="40"/>
      <c r="X5396" s="40"/>
      <c r="Y5396" s="40"/>
    </row>
    <row r="5397" spans="1:25" ht="15" customHeight="1" x14ac:dyDescent="0.2">
      <c r="A5397" s="40"/>
      <c r="B5397" s="275"/>
      <c r="C5397" s="275"/>
      <c r="D5397" s="275"/>
      <c r="E5397" s="275"/>
      <c r="F5397" s="275" t="s">
        <v>331</v>
      </c>
      <c r="G5397" s="302">
        <v>54.58</v>
      </c>
      <c r="H5397" s="275" t="s">
        <v>332</v>
      </c>
      <c r="I5397" s="302">
        <v>0</v>
      </c>
      <c r="J5397" s="275" t="s">
        <v>333</v>
      </c>
      <c r="K5397" s="302">
        <v>54.58</v>
      </c>
      <c r="L5397" s="180"/>
      <c r="O5397" s="40"/>
      <c r="P5397" s="40"/>
      <c r="Q5397" s="40"/>
      <c r="R5397" s="40"/>
      <c r="S5397" s="40"/>
      <c r="T5397" s="40"/>
      <c r="U5397" s="40"/>
      <c r="V5397" s="40"/>
      <c r="W5397" s="40"/>
      <c r="X5397" s="40"/>
      <c r="Y5397" s="40"/>
    </row>
    <row r="5398" spans="1:25" ht="15" customHeight="1" thickBot="1" x14ac:dyDescent="0.25">
      <c r="A5398" s="40"/>
      <c r="B5398" s="275"/>
      <c r="C5398" s="275"/>
      <c r="D5398" s="275"/>
      <c r="E5398" s="275"/>
      <c r="F5398" s="275" t="s">
        <v>334</v>
      </c>
      <c r="G5398" s="302">
        <v>118.22</v>
      </c>
      <c r="H5398" s="275"/>
      <c r="I5398" s="409" t="s">
        <v>335</v>
      </c>
      <c r="J5398" s="409"/>
      <c r="K5398" s="302">
        <v>686.33</v>
      </c>
      <c r="L5398" s="178"/>
      <c r="O5398" s="40"/>
      <c r="P5398" s="40"/>
      <c r="Q5398" s="40"/>
      <c r="R5398" s="40"/>
      <c r="S5398" s="40"/>
      <c r="T5398" s="40"/>
      <c r="U5398" s="40"/>
      <c r="V5398" s="40"/>
      <c r="W5398" s="40"/>
      <c r="X5398" s="40"/>
      <c r="Y5398" s="40"/>
    </row>
    <row r="5399" spans="1:25" ht="15" customHeight="1" thickTop="1" x14ac:dyDescent="0.2">
      <c r="A5399" s="40"/>
      <c r="B5399" s="289"/>
      <c r="C5399" s="289"/>
      <c r="D5399" s="289"/>
      <c r="E5399" s="289"/>
      <c r="F5399" s="289"/>
      <c r="G5399" s="289"/>
      <c r="H5399" s="289"/>
      <c r="I5399" s="289"/>
      <c r="J5399" s="289"/>
      <c r="K5399" s="289"/>
      <c r="L5399" s="185"/>
      <c r="O5399" s="40"/>
      <c r="P5399" s="40"/>
      <c r="Q5399" s="40"/>
      <c r="R5399" s="40"/>
      <c r="S5399" s="40"/>
      <c r="T5399" s="40"/>
      <c r="U5399" s="40"/>
      <c r="V5399" s="40"/>
      <c r="W5399" s="40"/>
      <c r="X5399" s="40"/>
      <c r="Y5399" s="40"/>
    </row>
    <row r="5400" spans="1:25" ht="15" customHeight="1" x14ac:dyDescent="0.2">
      <c r="A5400" s="40"/>
      <c r="B5400" s="276"/>
      <c r="C5400" s="277" t="s">
        <v>28</v>
      </c>
      <c r="D5400" s="276" t="s">
        <v>29</v>
      </c>
      <c r="E5400" s="276" t="s">
        <v>30</v>
      </c>
      <c r="F5400" s="405" t="s">
        <v>318</v>
      </c>
      <c r="G5400" s="405"/>
      <c r="H5400" s="284" t="s">
        <v>31</v>
      </c>
      <c r="I5400" s="277" t="s">
        <v>32</v>
      </c>
      <c r="J5400" s="277" t="s">
        <v>33</v>
      </c>
      <c r="K5400" s="277" t="s">
        <v>35</v>
      </c>
      <c r="L5400" s="183"/>
      <c r="O5400" s="40"/>
      <c r="P5400" s="40"/>
      <c r="Q5400" s="40"/>
      <c r="R5400" s="40"/>
      <c r="S5400" s="40"/>
      <c r="T5400" s="40"/>
      <c r="U5400" s="40"/>
      <c r="V5400" s="40"/>
      <c r="W5400" s="40"/>
      <c r="X5400" s="40"/>
      <c r="Y5400" s="40"/>
    </row>
    <row r="5401" spans="1:25" ht="15" customHeight="1" x14ac:dyDescent="0.2">
      <c r="A5401" s="40"/>
      <c r="B5401" s="273" t="s">
        <v>319</v>
      </c>
      <c r="C5401" s="286" t="s">
        <v>2012</v>
      </c>
      <c r="D5401" s="273" t="s">
        <v>143</v>
      </c>
      <c r="E5401" s="273" t="s">
        <v>2013</v>
      </c>
      <c r="F5401" s="403" t="s">
        <v>2014</v>
      </c>
      <c r="G5401" s="403"/>
      <c r="H5401" s="285" t="s">
        <v>900</v>
      </c>
      <c r="I5401" s="288">
        <v>1</v>
      </c>
      <c r="J5401" s="287">
        <v>12.64</v>
      </c>
      <c r="K5401" s="287">
        <v>12.64</v>
      </c>
      <c r="L5401" s="183"/>
      <c r="O5401" s="40"/>
      <c r="P5401" s="40"/>
      <c r="Q5401" s="40"/>
      <c r="R5401" s="40"/>
      <c r="S5401" s="40"/>
      <c r="T5401" s="40"/>
      <c r="U5401" s="40"/>
      <c r="V5401" s="40"/>
      <c r="W5401" s="40"/>
      <c r="X5401" s="40"/>
      <c r="Y5401" s="40"/>
    </row>
    <row r="5402" spans="1:25" ht="15" customHeight="1" x14ac:dyDescent="0.2">
      <c r="A5402" s="40"/>
      <c r="B5402" s="276" t="s">
        <v>27</v>
      </c>
      <c r="C5402" s="277" t="s">
        <v>28</v>
      </c>
      <c r="D5402" s="276" t="s">
        <v>29</v>
      </c>
      <c r="E5402" s="276" t="s">
        <v>30</v>
      </c>
      <c r="F5402" s="405" t="s">
        <v>318</v>
      </c>
      <c r="G5402" s="406"/>
      <c r="H5402" s="284" t="s">
        <v>31</v>
      </c>
      <c r="I5402" s="277" t="s">
        <v>32</v>
      </c>
      <c r="J5402" s="277" t="s">
        <v>33</v>
      </c>
      <c r="K5402" s="277" t="s">
        <v>35</v>
      </c>
      <c r="O5402" s="40"/>
      <c r="P5402" s="40"/>
      <c r="Q5402" s="40"/>
      <c r="R5402" s="40"/>
      <c r="S5402" s="40"/>
      <c r="T5402" s="40"/>
      <c r="U5402" s="40"/>
      <c r="V5402" s="40"/>
      <c r="W5402" s="40"/>
      <c r="X5402" s="40"/>
      <c r="Y5402" s="40"/>
    </row>
    <row r="5403" spans="1:25" ht="15" customHeight="1" x14ac:dyDescent="0.2">
      <c r="A5403" s="40"/>
      <c r="B5403" s="274" t="s">
        <v>347</v>
      </c>
      <c r="C5403" s="296" t="s">
        <v>3615</v>
      </c>
      <c r="D5403" s="274" t="s">
        <v>143</v>
      </c>
      <c r="E5403" s="274" t="s">
        <v>2418</v>
      </c>
      <c r="F5403" s="404" t="s">
        <v>586</v>
      </c>
      <c r="G5403" s="404"/>
      <c r="H5403" s="295" t="s">
        <v>578</v>
      </c>
      <c r="I5403" s="298">
        <v>0.08</v>
      </c>
      <c r="J5403" s="297" t="s">
        <v>2419</v>
      </c>
      <c r="K5403" s="280" t="s">
        <v>2671</v>
      </c>
      <c r="L5403" s="180"/>
      <c r="O5403" s="40"/>
      <c r="P5403" s="40"/>
      <c r="Q5403" s="40"/>
      <c r="R5403" s="40"/>
      <c r="S5403" s="40"/>
      <c r="T5403" s="40"/>
      <c r="U5403" s="40"/>
      <c r="V5403" s="40"/>
      <c r="W5403" s="40"/>
      <c r="X5403" s="40"/>
      <c r="Y5403" s="40"/>
    </row>
    <row r="5404" spans="1:25" ht="15" customHeight="1" x14ac:dyDescent="0.2">
      <c r="A5404" s="40"/>
      <c r="B5404" s="274" t="s">
        <v>347</v>
      </c>
      <c r="C5404" s="296" t="s">
        <v>3929</v>
      </c>
      <c r="D5404" s="274" t="s">
        <v>143</v>
      </c>
      <c r="E5404" s="274" t="s">
        <v>2588</v>
      </c>
      <c r="F5404" s="404" t="s">
        <v>348</v>
      </c>
      <c r="G5404" s="404"/>
      <c r="H5404" s="295" t="s">
        <v>900</v>
      </c>
      <c r="I5404" s="298">
        <v>0.02</v>
      </c>
      <c r="J5404" s="297" t="s">
        <v>3930</v>
      </c>
      <c r="K5404" s="280" t="s">
        <v>2173</v>
      </c>
      <c r="L5404" s="178"/>
      <c r="O5404" s="40"/>
      <c r="P5404" s="40"/>
      <c r="Q5404" s="40"/>
      <c r="R5404" s="40"/>
      <c r="S5404" s="40"/>
      <c r="T5404" s="40"/>
      <c r="U5404" s="40"/>
      <c r="V5404" s="40"/>
      <c r="W5404" s="40"/>
      <c r="X5404" s="40"/>
      <c r="Y5404" s="40"/>
    </row>
    <row r="5405" spans="1:25" ht="15" customHeight="1" x14ac:dyDescent="0.2">
      <c r="A5405" s="40"/>
      <c r="B5405" s="278" t="s">
        <v>319</v>
      </c>
      <c r="C5405" s="291" t="s">
        <v>575</v>
      </c>
      <c r="D5405" s="278" t="s">
        <v>143</v>
      </c>
      <c r="E5405" s="278" t="s">
        <v>576</v>
      </c>
      <c r="F5405" s="407" t="s">
        <v>577</v>
      </c>
      <c r="G5405" s="407"/>
      <c r="H5405" s="290" t="s">
        <v>578</v>
      </c>
      <c r="I5405" s="294">
        <v>0.08</v>
      </c>
      <c r="J5405" s="292" t="s">
        <v>3684</v>
      </c>
      <c r="K5405" s="293" t="s">
        <v>2557</v>
      </c>
      <c r="L5405" s="185"/>
      <c r="O5405" s="40"/>
      <c r="P5405" s="40"/>
      <c r="Q5405" s="40"/>
      <c r="R5405" s="40"/>
      <c r="S5405" s="40"/>
      <c r="T5405" s="40"/>
      <c r="U5405" s="40"/>
      <c r="V5405" s="40"/>
      <c r="W5405" s="40"/>
      <c r="X5405" s="40"/>
      <c r="Y5405" s="40"/>
    </row>
    <row r="5406" spans="1:25" ht="15" customHeight="1" x14ac:dyDescent="0.2">
      <c r="A5406" s="40"/>
      <c r="B5406" s="278" t="s">
        <v>319</v>
      </c>
      <c r="C5406" s="291" t="s">
        <v>2035</v>
      </c>
      <c r="D5406" s="278" t="s">
        <v>143</v>
      </c>
      <c r="E5406" s="278" t="s">
        <v>2036</v>
      </c>
      <c r="F5406" s="407" t="s">
        <v>577</v>
      </c>
      <c r="G5406" s="407"/>
      <c r="H5406" s="290" t="s">
        <v>578</v>
      </c>
      <c r="I5406" s="294">
        <v>0.08</v>
      </c>
      <c r="J5406" s="292" t="s">
        <v>2197</v>
      </c>
      <c r="K5406" s="293" t="s">
        <v>2194</v>
      </c>
      <c r="L5406" s="183"/>
      <c r="O5406" s="40"/>
      <c r="P5406" s="40"/>
      <c r="Q5406" s="40"/>
      <c r="R5406" s="40"/>
      <c r="S5406" s="40"/>
      <c r="T5406" s="40"/>
      <c r="U5406" s="40"/>
      <c r="V5406" s="40"/>
      <c r="W5406" s="40"/>
      <c r="X5406" s="40"/>
      <c r="Y5406" s="40"/>
    </row>
    <row r="5407" spans="1:25" ht="15" customHeight="1" x14ac:dyDescent="0.2">
      <c r="A5407" s="40"/>
      <c r="B5407" s="274" t="s">
        <v>347</v>
      </c>
      <c r="C5407" s="296" t="s">
        <v>3925</v>
      </c>
      <c r="D5407" s="274" t="s">
        <v>143</v>
      </c>
      <c r="E5407" s="274" t="s">
        <v>2586</v>
      </c>
      <c r="F5407" s="404" t="s">
        <v>348</v>
      </c>
      <c r="G5407" s="404"/>
      <c r="H5407" s="295" t="s">
        <v>165</v>
      </c>
      <c r="I5407" s="298">
        <v>0.4</v>
      </c>
      <c r="J5407" s="297" t="s">
        <v>2151</v>
      </c>
      <c r="K5407" s="280" t="s">
        <v>2129</v>
      </c>
      <c r="L5407" s="183"/>
      <c r="O5407" s="40"/>
      <c r="P5407" s="40"/>
      <c r="Q5407" s="40"/>
      <c r="R5407" s="40"/>
      <c r="S5407" s="40"/>
      <c r="T5407" s="40"/>
      <c r="U5407" s="40"/>
      <c r="V5407" s="40"/>
      <c r="W5407" s="40"/>
      <c r="X5407" s="40"/>
      <c r="Y5407" s="40"/>
    </row>
    <row r="5408" spans="1:25" ht="15" customHeight="1" x14ac:dyDescent="0.2">
      <c r="A5408" s="40"/>
      <c r="B5408" s="274" t="s">
        <v>347</v>
      </c>
      <c r="C5408" s="296" t="s">
        <v>3944</v>
      </c>
      <c r="D5408" s="274" t="s">
        <v>143</v>
      </c>
      <c r="E5408" s="274" t="s">
        <v>2037</v>
      </c>
      <c r="F5408" s="404" t="s">
        <v>348</v>
      </c>
      <c r="G5408" s="404"/>
      <c r="H5408" s="295" t="s">
        <v>900</v>
      </c>
      <c r="I5408" s="298">
        <v>1</v>
      </c>
      <c r="J5408" s="297" t="s">
        <v>3945</v>
      </c>
      <c r="K5408" s="280" t="s">
        <v>3945</v>
      </c>
      <c r="O5408" s="40"/>
      <c r="P5408" s="40"/>
      <c r="Q5408" s="40"/>
      <c r="R5408" s="40"/>
      <c r="S5408" s="40"/>
      <c r="T5408" s="40"/>
      <c r="U5408" s="40"/>
      <c r="V5408" s="40"/>
      <c r="W5408" s="40"/>
      <c r="X5408" s="40"/>
      <c r="Y5408" s="40"/>
    </row>
    <row r="5409" spans="1:25" ht="15" customHeight="1" x14ac:dyDescent="0.2">
      <c r="A5409" s="40"/>
      <c r="B5409" s="274" t="s">
        <v>347</v>
      </c>
      <c r="C5409" s="296" t="s">
        <v>3917</v>
      </c>
      <c r="D5409" s="274" t="s">
        <v>143</v>
      </c>
      <c r="E5409" s="274" t="s">
        <v>2580</v>
      </c>
      <c r="F5409" s="404" t="s">
        <v>348</v>
      </c>
      <c r="G5409" s="404"/>
      <c r="H5409" s="295" t="s">
        <v>165</v>
      </c>
      <c r="I5409" s="298">
        <v>0.4</v>
      </c>
      <c r="J5409" s="297" t="s">
        <v>3918</v>
      </c>
      <c r="K5409" s="280" t="s">
        <v>2195</v>
      </c>
      <c r="L5409" s="180"/>
      <c r="O5409" s="40"/>
      <c r="P5409" s="40"/>
      <c r="Q5409" s="40"/>
      <c r="R5409" s="40"/>
      <c r="S5409" s="40"/>
      <c r="T5409" s="40"/>
      <c r="U5409" s="40"/>
      <c r="V5409" s="40"/>
      <c r="W5409" s="40"/>
      <c r="X5409" s="40"/>
      <c r="Y5409" s="40"/>
    </row>
    <row r="5410" spans="1:25" ht="15" customHeight="1" x14ac:dyDescent="0.2">
      <c r="A5410" s="40"/>
      <c r="B5410" s="274" t="s">
        <v>347</v>
      </c>
      <c r="C5410" s="296" t="s">
        <v>3938</v>
      </c>
      <c r="D5410" s="274" t="s">
        <v>143</v>
      </c>
      <c r="E5410" s="274" t="s">
        <v>2582</v>
      </c>
      <c r="F5410" s="404" t="s">
        <v>586</v>
      </c>
      <c r="G5410" s="404"/>
      <c r="H5410" s="295" t="s">
        <v>578</v>
      </c>
      <c r="I5410" s="298">
        <v>0.08</v>
      </c>
      <c r="J5410" s="297" t="s">
        <v>3640</v>
      </c>
      <c r="K5410" s="280" t="s">
        <v>3773</v>
      </c>
      <c r="L5410" s="178"/>
      <c r="O5410" s="40"/>
      <c r="P5410" s="40"/>
      <c r="Q5410" s="40"/>
      <c r="R5410" s="40"/>
      <c r="S5410" s="40"/>
      <c r="T5410" s="40"/>
      <c r="U5410" s="40"/>
      <c r="V5410" s="40"/>
      <c r="W5410" s="40"/>
      <c r="X5410" s="40"/>
      <c r="Y5410" s="40"/>
    </row>
    <row r="5411" spans="1:25" ht="15" customHeight="1" x14ac:dyDescent="0.2">
      <c r="A5411" s="40"/>
      <c r="B5411" s="408" t="s">
        <v>2416</v>
      </c>
      <c r="C5411" s="406"/>
      <c r="D5411" s="406"/>
      <c r="E5411" s="406"/>
      <c r="F5411" s="406"/>
      <c r="G5411" s="406"/>
      <c r="H5411" s="406"/>
      <c r="I5411" s="406"/>
      <c r="J5411" s="406"/>
      <c r="K5411" s="406"/>
      <c r="L5411" s="185"/>
      <c r="O5411" s="40"/>
      <c r="P5411" s="40"/>
      <c r="Q5411" s="40"/>
      <c r="R5411" s="40"/>
      <c r="S5411" s="40"/>
      <c r="T5411" s="40"/>
      <c r="U5411" s="40"/>
      <c r="V5411" s="40"/>
      <c r="W5411" s="40"/>
      <c r="X5411" s="40"/>
      <c r="Y5411" s="40"/>
    </row>
    <row r="5412" spans="1:25" ht="15" customHeight="1" x14ac:dyDescent="0.2">
      <c r="A5412" s="40"/>
      <c r="B5412" s="276" t="s">
        <v>27</v>
      </c>
      <c r="C5412" s="277" t="s">
        <v>28</v>
      </c>
      <c r="D5412" s="276" t="s">
        <v>29</v>
      </c>
      <c r="E5412" s="276" t="s">
        <v>30</v>
      </c>
      <c r="F5412" s="405" t="s">
        <v>318</v>
      </c>
      <c r="G5412" s="406"/>
      <c r="H5412" s="284" t="s">
        <v>31</v>
      </c>
      <c r="I5412" s="277" t="s">
        <v>32</v>
      </c>
      <c r="J5412" s="277" t="s">
        <v>33</v>
      </c>
      <c r="K5412" s="277" t="s">
        <v>35</v>
      </c>
      <c r="L5412" s="183"/>
      <c r="O5412" s="40"/>
      <c r="P5412" s="40"/>
      <c r="Q5412" s="40"/>
      <c r="R5412" s="40"/>
      <c r="S5412" s="40"/>
      <c r="T5412" s="40"/>
      <c r="U5412" s="40"/>
      <c r="V5412" s="40"/>
      <c r="W5412" s="40"/>
      <c r="X5412" s="40"/>
      <c r="Y5412" s="40"/>
    </row>
    <row r="5413" spans="1:25" ht="15" customHeight="1" x14ac:dyDescent="0.2">
      <c r="A5413" s="40"/>
      <c r="B5413" s="274" t="s">
        <v>347</v>
      </c>
      <c r="C5413" s="296" t="s">
        <v>3631</v>
      </c>
      <c r="D5413" s="274" t="s">
        <v>143</v>
      </c>
      <c r="E5413" s="274" t="s">
        <v>2435</v>
      </c>
      <c r="F5413" s="404" t="s">
        <v>348</v>
      </c>
      <c r="G5413" s="404"/>
      <c r="H5413" s="295" t="s">
        <v>165</v>
      </c>
      <c r="I5413" s="298">
        <v>1.5999999999999999E-5</v>
      </c>
      <c r="J5413" s="297" t="s">
        <v>2122</v>
      </c>
      <c r="K5413" s="280" t="s">
        <v>2117</v>
      </c>
      <c r="L5413" s="183"/>
      <c r="O5413" s="40"/>
      <c r="P5413" s="40"/>
      <c r="Q5413" s="40"/>
      <c r="R5413" s="40"/>
      <c r="S5413" s="40"/>
      <c r="T5413" s="40"/>
      <c r="U5413" s="40"/>
      <c r="V5413" s="40"/>
      <c r="W5413" s="40"/>
      <c r="X5413" s="40"/>
      <c r="Y5413" s="40"/>
    </row>
    <row r="5414" spans="1:25" ht="15" customHeight="1" x14ac:dyDescent="0.2">
      <c r="A5414" s="40"/>
      <c r="B5414" s="274" t="s">
        <v>347</v>
      </c>
      <c r="C5414" s="296" t="s">
        <v>3587</v>
      </c>
      <c r="D5414" s="274" t="s">
        <v>143</v>
      </c>
      <c r="E5414" s="274" t="s">
        <v>2436</v>
      </c>
      <c r="F5414" s="404" t="s">
        <v>348</v>
      </c>
      <c r="G5414" s="404"/>
      <c r="H5414" s="295" t="s">
        <v>165</v>
      </c>
      <c r="I5414" s="298">
        <v>3.1999999999999999E-5</v>
      </c>
      <c r="J5414" s="297" t="s">
        <v>3588</v>
      </c>
      <c r="K5414" s="280" t="s">
        <v>2117</v>
      </c>
      <c r="O5414" s="40"/>
      <c r="P5414" s="40"/>
      <c r="Q5414" s="40"/>
      <c r="R5414" s="40"/>
      <c r="S5414" s="40"/>
      <c r="T5414" s="40"/>
      <c r="U5414" s="40"/>
      <c r="V5414" s="40"/>
      <c r="W5414" s="40"/>
      <c r="X5414" s="40"/>
      <c r="Y5414" s="40"/>
    </row>
    <row r="5415" spans="1:25" ht="15" customHeight="1" x14ac:dyDescent="0.2">
      <c r="A5415" s="40"/>
      <c r="B5415" s="274" t="s">
        <v>347</v>
      </c>
      <c r="C5415" s="296" t="s">
        <v>3615</v>
      </c>
      <c r="D5415" s="274" t="s">
        <v>143</v>
      </c>
      <c r="E5415" s="274" t="s">
        <v>2418</v>
      </c>
      <c r="F5415" s="404" t="s">
        <v>586</v>
      </c>
      <c r="G5415" s="404"/>
      <c r="H5415" s="295" t="s">
        <v>578</v>
      </c>
      <c r="I5415" s="298">
        <v>0.08</v>
      </c>
      <c r="J5415" s="297" t="s">
        <v>2419</v>
      </c>
      <c r="K5415" s="280" t="s">
        <v>2671</v>
      </c>
      <c r="L5415" s="180"/>
      <c r="O5415" s="40"/>
      <c r="P5415" s="40"/>
      <c r="Q5415" s="40"/>
      <c r="R5415" s="40"/>
      <c r="S5415" s="40"/>
      <c r="T5415" s="40"/>
      <c r="U5415" s="40"/>
      <c r="V5415" s="40"/>
      <c r="W5415" s="40"/>
      <c r="X5415" s="40"/>
      <c r="Y5415" s="40"/>
    </row>
    <row r="5416" spans="1:25" ht="15" customHeight="1" x14ac:dyDescent="0.2">
      <c r="A5416" s="40"/>
      <c r="B5416" s="274" t="s">
        <v>347</v>
      </c>
      <c r="C5416" s="296" t="s">
        <v>3917</v>
      </c>
      <c r="D5416" s="274" t="s">
        <v>143</v>
      </c>
      <c r="E5416" s="274" t="s">
        <v>2580</v>
      </c>
      <c r="F5416" s="404" t="s">
        <v>348</v>
      </c>
      <c r="G5416" s="404"/>
      <c r="H5416" s="295" t="s">
        <v>165</v>
      </c>
      <c r="I5416" s="298">
        <v>0.4</v>
      </c>
      <c r="J5416" s="297" t="s">
        <v>3918</v>
      </c>
      <c r="K5416" s="280" t="s">
        <v>2195</v>
      </c>
      <c r="L5416" s="178"/>
      <c r="O5416" s="40"/>
      <c r="P5416" s="40"/>
      <c r="Q5416" s="40"/>
      <c r="R5416" s="40"/>
      <c r="S5416" s="40"/>
      <c r="T5416" s="40"/>
      <c r="U5416" s="40"/>
      <c r="V5416" s="40"/>
      <c r="W5416" s="40"/>
      <c r="X5416" s="40"/>
      <c r="Y5416" s="40"/>
    </row>
    <row r="5417" spans="1:25" ht="15" customHeight="1" x14ac:dyDescent="0.2">
      <c r="A5417" s="40"/>
      <c r="B5417" s="274" t="s">
        <v>347</v>
      </c>
      <c r="C5417" s="296" t="s">
        <v>3913</v>
      </c>
      <c r="D5417" s="274" t="s">
        <v>143</v>
      </c>
      <c r="E5417" s="274" t="s">
        <v>2042</v>
      </c>
      <c r="F5417" s="404" t="s">
        <v>348</v>
      </c>
      <c r="G5417" s="404"/>
      <c r="H5417" s="295" t="s">
        <v>165</v>
      </c>
      <c r="I5417" s="298">
        <v>1.5999999999999999E-5</v>
      </c>
      <c r="J5417" s="297" t="s">
        <v>3914</v>
      </c>
      <c r="K5417" s="280" t="s">
        <v>2117</v>
      </c>
      <c r="L5417" s="182"/>
      <c r="O5417" s="40"/>
      <c r="P5417" s="40"/>
      <c r="Q5417" s="40"/>
      <c r="R5417" s="40"/>
      <c r="S5417" s="40"/>
      <c r="T5417" s="40"/>
      <c r="U5417" s="40"/>
      <c r="V5417" s="40"/>
      <c r="W5417" s="40"/>
      <c r="X5417" s="40"/>
      <c r="Y5417" s="40"/>
    </row>
    <row r="5418" spans="1:25" ht="15" customHeight="1" x14ac:dyDescent="0.2">
      <c r="A5418" s="40"/>
      <c r="B5418" s="274" t="s">
        <v>347</v>
      </c>
      <c r="C5418" s="296" t="s">
        <v>3594</v>
      </c>
      <c r="D5418" s="274" t="s">
        <v>143</v>
      </c>
      <c r="E5418" s="274" t="s">
        <v>1171</v>
      </c>
      <c r="F5418" s="404" t="s">
        <v>348</v>
      </c>
      <c r="G5418" s="404"/>
      <c r="H5418" s="295" t="s">
        <v>165</v>
      </c>
      <c r="I5418" s="298">
        <v>1.5999999999999999E-5</v>
      </c>
      <c r="J5418" s="297" t="s">
        <v>2139</v>
      </c>
      <c r="K5418" s="280" t="s">
        <v>2117</v>
      </c>
      <c r="L5418" s="182"/>
      <c r="O5418" s="40"/>
      <c r="P5418" s="40"/>
      <c r="Q5418" s="40"/>
      <c r="R5418" s="40"/>
      <c r="S5418" s="40"/>
      <c r="T5418" s="40"/>
      <c r="U5418" s="40"/>
      <c r="V5418" s="40"/>
      <c r="W5418" s="40"/>
      <c r="X5418" s="40"/>
      <c r="Y5418" s="40"/>
    </row>
    <row r="5419" spans="1:25" ht="15" customHeight="1" x14ac:dyDescent="0.2">
      <c r="A5419" s="40"/>
      <c r="B5419" s="274" t="s">
        <v>347</v>
      </c>
      <c r="C5419" s="296" t="s">
        <v>3586</v>
      </c>
      <c r="D5419" s="274" t="s">
        <v>143</v>
      </c>
      <c r="E5419" s="274" t="s">
        <v>1162</v>
      </c>
      <c r="F5419" s="404" t="s">
        <v>348</v>
      </c>
      <c r="G5419" s="404"/>
      <c r="H5419" s="295" t="s">
        <v>165</v>
      </c>
      <c r="I5419" s="298">
        <v>2.4000000000000001E-5</v>
      </c>
      <c r="J5419" s="297" t="s">
        <v>2140</v>
      </c>
      <c r="K5419" s="280" t="s">
        <v>2117</v>
      </c>
      <c r="L5419" s="183"/>
      <c r="O5419" s="40"/>
      <c r="P5419" s="40"/>
      <c r="Q5419" s="40"/>
      <c r="R5419" s="40"/>
      <c r="S5419" s="40"/>
      <c r="T5419" s="40"/>
      <c r="U5419" s="40"/>
      <c r="V5419" s="40"/>
      <c r="W5419" s="40"/>
      <c r="X5419" s="40"/>
      <c r="Y5419" s="40"/>
    </row>
    <row r="5420" spans="1:25" ht="15" customHeight="1" x14ac:dyDescent="0.2">
      <c r="A5420" s="40"/>
      <c r="B5420" s="274" t="s">
        <v>347</v>
      </c>
      <c r="C5420" s="296" t="s">
        <v>3634</v>
      </c>
      <c r="D5420" s="274" t="s">
        <v>143</v>
      </c>
      <c r="E5420" s="274" t="s">
        <v>1168</v>
      </c>
      <c r="F5420" s="404" t="s">
        <v>348</v>
      </c>
      <c r="G5420" s="404"/>
      <c r="H5420" s="295" t="s">
        <v>165</v>
      </c>
      <c r="I5420" s="298">
        <v>7.2000000000000005E-4</v>
      </c>
      <c r="J5420" s="297" t="s">
        <v>2138</v>
      </c>
      <c r="K5420" s="280" t="s">
        <v>2117</v>
      </c>
      <c r="L5420" s="183"/>
      <c r="O5420" s="40"/>
      <c r="P5420" s="40"/>
      <c r="Q5420" s="40"/>
      <c r="R5420" s="40"/>
      <c r="S5420" s="40"/>
      <c r="T5420" s="40"/>
      <c r="U5420" s="40"/>
      <c r="V5420" s="40"/>
      <c r="W5420" s="40"/>
      <c r="X5420" s="40"/>
      <c r="Y5420" s="40"/>
    </row>
    <row r="5421" spans="1:25" ht="15" customHeight="1" x14ac:dyDescent="0.2">
      <c r="A5421" s="40"/>
      <c r="B5421" s="274" t="s">
        <v>347</v>
      </c>
      <c r="C5421" s="296" t="s">
        <v>3598</v>
      </c>
      <c r="D5421" s="274" t="s">
        <v>143</v>
      </c>
      <c r="E5421" s="274" t="s">
        <v>1159</v>
      </c>
      <c r="F5421" s="404" t="s">
        <v>348</v>
      </c>
      <c r="G5421" s="404"/>
      <c r="H5421" s="295" t="s">
        <v>165</v>
      </c>
      <c r="I5421" s="298">
        <v>2.4000000000000001E-4</v>
      </c>
      <c r="J5421" s="297" t="s">
        <v>3599</v>
      </c>
      <c r="K5421" s="280" t="s">
        <v>2170</v>
      </c>
      <c r="O5421" s="40"/>
      <c r="P5421" s="40"/>
      <c r="Q5421" s="40"/>
      <c r="R5421" s="40"/>
      <c r="S5421" s="40"/>
      <c r="T5421" s="40"/>
      <c r="U5421" s="40"/>
      <c r="V5421" s="40"/>
      <c r="W5421" s="40"/>
      <c r="X5421" s="40"/>
      <c r="Y5421" s="40"/>
    </row>
    <row r="5422" spans="1:25" ht="15" customHeight="1" x14ac:dyDescent="0.2">
      <c r="A5422" s="40"/>
      <c r="B5422" s="274" t="s">
        <v>347</v>
      </c>
      <c r="C5422" s="296" t="s">
        <v>3616</v>
      </c>
      <c r="D5422" s="274" t="s">
        <v>143</v>
      </c>
      <c r="E5422" s="274" t="s">
        <v>1170</v>
      </c>
      <c r="F5422" s="404" t="s">
        <v>809</v>
      </c>
      <c r="G5422" s="404"/>
      <c r="H5422" s="295" t="s">
        <v>165</v>
      </c>
      <c r="I5422" s="298">
        <v>1.6288E-2</v>
      </c>
      <c r="J5422" s="297" t="s">
        <v>1858</v>
      </c>
      <c r="K5422" s="280" t="s">
        <v>2129</v>
      </c>
      <c r="L5422" s="180"/>
      <c r="O5422" s="40"/>
      <c r="P5422" s="40"/>
      <c r="Q5422" s="40"/>
      <c r="R5422" s="40"/>
      <c r="S5422" s="40"/>
      <c r="T5422" s="40"/>
      <c r="U5422" s="40"/>
      <c r="V5422" s="40"/>
      <c r="W5422" s="40"/>
      <c r="X5422" s="40"/>
      <c r="Y5422" s="40"/>
    </row>
    <row r="5423" spans="1:25" ht="15" customHeight="1" x14ac:dyDescent="0.2">
      <c r="A5423" s="40"/>
      <c r="B5423" s="274" t="s">
        <v>347</v>
      </c>
      <c r="C5423" s="296" t="s">
        <v>3645</v>
      </c>
      <c r="D5423" s="274" t="s">
        <v>143</v>
      </c>
      <c r="E5423" s="274" t="s">
        <v>1161</v>
      </c>
      <c r="F5423" s="404" t="s">
        <v>348</v>
      </c>
      <c r="G5423" s="404"/>
      <c r="H5423" s="295" t="s">
        <v>165</v>
      </c>
      <c r="I5423" s="298">
        <v>1.2760000000000001E-2</v>
      </c>
      <c r="J5423" s="297" t="s">
        <v>2143</v>
      </c>
      <c r="K5423" s="280" t="s">
        <v>2137</v>
      </c>
      <c r="L5423" s="178"/>
      <c r="O5423" s="40"/>
      <c r="P5423" s="40"/>
      <c r="Q5423" s="40"/>
      <c r="R5423" s="40"/>
      <c r="S5423" s="40"/>
      <c r="T5423" s="40"/>
      <c r="U5423" s="40"/>
      <c r="V5423" s="40"/>
      <c r="W5423" s="40"/>
      <c r="X5423" s="40"/>
      <c r="Y5423" s="40"/>
    </row>
    <row r="5424" spans="1:25" ht="15" customHeight="1" x14ac:dyDescent="0.2">
      <c r="A5424" s="40"/>
      <c r="B5424" s="274" t="s">
        <v>347</v>
      </c>
      <c r="C5424" s="296" t="s">
        <v>3583</v>
      </c>
      <c r="D5424" s="274" t="s">
        <v>143</v>
      </c>
      <c r="E5424" s="274" t="s">
        <v>1158</v>
      </c>
      <c r="F5424" s="404" t="s">
        <v>348</v>
      </c>
      <c r="G5424" s="404"/>
      <c r="H5424" s="295" t="s">
        <v>165</v>
      </c>
      <c r="I5424" s="298">
        <v>1.6288E-2</v>
      </c>
      <c r="J5424" s="297" t="s">
        <v>1850</v>
      </c>
      <c r="K5424" s="280" t="s">
        <v>2151</v>
      </c>
      <c r="L5424" s="182"/>
      <c r="O5424" s="40"/>
      <c r="P5424" s="40"/>
      <c r="Q5424" s="40"/>
      <c r="R5424" s="40"/>
      <c r="S5424" s="40"/>
      <c r="T5424" s="40"/>
      <c r="U5424" s="40"/>
      <c r="V5424" s="40"/>
      <c r="W5424" s="40"/>
      <c r="X5424" s="40"/>
      <c r="Y5424" s="40"/>
    </row>
    <row r="5425" spans="1:25" ht="15" customHeight="1" x14ac:dyDescent="0.2">
      <c r="A5425" s="40"/>
      <c r="B5425" s="274" t="s">
        <v>347</v>
      </c>
      <c r="C5425" s="296" t="s">
        <v>3944</v>
      </c>
      <c r="D5425" s="274" t="s">
        <v>143</v>
      </c>
      <c r="E5425" s="274" t="s">
        <v>2037</v>
      </c>
      <c r="F5425" s="404" t="s">
        <v>348</v>
      </c>
      <c r="G5425" s="404"/>
      <c r="H5425" s="295" t="s">
        <v>900</v>
      </c>
      <c r="I5425" s="298">
        <v>1</v>
      </c>
      <c r="J5425" s="297" t="s">
        <v>3945</v>
      </c>
      <c r="K5425" s="280" t="s">
        <v>3945</v>
      </c>
      <c r="L5425" s="182"/>
      <c r="O5425" s="40"/>
      <c r="P5425" s="40"/>
      <c r="Q5425" s="40"/>
      <c r="R5425" s="40"/>
      <c r="S5425" s="40"/>
      <c r="T5425" s="40"/>
      <c r="U5425" s="40"/>
      <c r="V5425" s="40"/>
      <c r="W5425" s="40"/>
      <c r="X5425" s="40"/>
      <c r="Y5425" s="40"/>
    </row>
    <row r="5426" spans="1:25" ht="15" customHeight="1" x14ac:dyDescent="0.2">
      <c r="A5426" s="40"/>
      <c r="B5426" s="274" t="s">
        <v>347</v>
      </c>
      <c r="C5426" s="296" t="s">
        <v>3646</v>
      </c>
      <c r="D5426" s="274" t="s">
        <v>143</v>
      </c>
      <c r="E5426" s="274" t="s">
        <v>3647</v>
      </c>
      <c r="F5426" s="404" t="s">
        <v>348</v>
      </c>
      <c r="G5426" s="404"/>
      <c r="H5426" s="295" t="s">
        <v>1160</v>
      </c>
      <c r="I5426" s="298">
        <v>1.2799999999999999E-4</v>
      </c>
      <c r="J5426" s="297" t="s">
        <v>3648</v>
      </c>
      <c r="K5426" s="280" t="s">
        <v>2117</v>
      </c>
      <c r="L5426" s="182"/>
      <c r="O5426" s="40"/>
      <c r="P5426" s="40"/>
      <c r="Q5426" s="40"/>
      <c r="R5426" s="40"/>
      <c r="S5426" s="40"/>
      <c r="T5426" s="40"/>
      <c r="U5426" s="40"/>
      <c r="V5426" s="40"/>
      <c r="W5426" s="40"/>
      <c r="X5426" s="40"/>
      <c r="Y5426" s="40"/>
    </row>
    <row r="5427" spans="1:25" ht="15" customHeight="1" x14ac:dyDescent="0.2">
      <c r="A5427" s="40"/>
      <c r="B5427" s="274" t="s">
        <v>347</v>
      </c>
      <c r="C5427" s="296" t="s">
        <v>3929</v>
      </c>
      <c r="D5427" s="274" t="s">
        <v>143</v>
      </c>
      <c r="E5427" s="274" t="s">
        <v>2588</v>
      </c>
      <c r="F5427" s="404" t="s">
        <v>348</v>
      </c>
      <c r="G5427" s="404"/>
      <c r="H5427" s="295" t="s">
        <v>900</v>
      </c>
      <c r="I5427" s="298">
        <v>0.02</v>
      </c>
      <c r="J5427" s="297" t="s">
        <v>3930</v>
      </c>
      <c r="K5427" s="280" t="s">
        <v>2173</v>
      </c>
      <c r="L5427" s="182"/>
      <c r="O5427" s="40"/>
      <c r="P5427" s="40"/>
      <c r="Q5427" s="40"/>
      <c r="R5427" s="40"/>
      <c r="S5427" s="40"/>
      <c r="T5427" s="40"/>
      <c r="U5427" s="40"/>
      <c r="V5427" s="40"/>
      <c r="W5427" s="40"/>
      <c r="X5427" s="40"/>
      <c r="Y5427" s="40"/>
    </row>
    <row r="5428" spans="1:25" ht="15" customHeight="1" x14ac:dyDescent="0.2">
      <c r="A5428" s="40"/>
      <c r="B5428" s="274" t="s">
        <v>347</v>
      </c>
      <c r="C5428" s="296" t="s">
        <v>3613</v>
      </c>
      <c r="D5428" s="274" t="s">
        <v>143</v>
      </c>
      <c r="E5428" s="274" t="s">
        <v>1163</v>
      </c>
      <c r="F5428" s="404" t="s">
        <v>348</v>
      </c>
      <c r="G5428" s="404"/>
      <c r="H5428" s="295" t="s">
        <v>165</v>
      </c>
      <c r="I5428" s="298">
        <v>7.9999999999999996E-6</v>
      </c>
      <c r="J5428" s="297" t="s">
        <v>3614</v>
      </c>
      <c r="K5428" s="280" t="s">
        <v>2117</v>
      </c>
      <c r="L5428" s="183"/>
      <c r="O5428" s="40"/>
      <c r="P5428" s="40"/>
      <c r="Q5428" s="40"/>
      <c r="R5428" s="40"/>
      <c r="S5428" s="40"/>
      <c r="T5428" s="40"/>
      <c r="U5428" s="40"/>
      <c r="V5428" s="40"/>
      <c r="W5428" s="40"/>
      <c r="X5428" s="40"/>
      <c r="Y5428" s="40"/>
    </row>
    <row r="5429" spans="1:25" ht="15" customHeight="1" x14ac:dyDescent="0.2">
      <c r="A5429" s="40"/>
      <c r="B5429" s="274" t="s">
        <v>347</v>
      </c>
      <c r="C5429" s="296" t="s">
        <v>3601</v>
      </c>
      <c r="D5429" s="274" t="s">
        <v>143</v>
      </c>
      <c r="E5429" s="274" t="s">
        <v>1165</v>
      </c>
      <c r="F5429" s="404" t="s">
        <v>348</v>
      </c>
      <c r="G5429" s="404"/>
      <c r="H5429" s="295" t="s">
        <v>165</v>
      </c>
      <c r="I5429" s="298">
        <v>7.2000000000000005E-4</v>
      </c>
      <c r="J5429" s="297" t="s">
        <v>3602</v>
      </c>
      <c r="K5429" s="280" t="s">
        <v>2146</v>
      </c>
      <c r="L5429" s="183"/>
      <c r="O5429" s="40"/>
      <c r="P5429" s="40"/>
      <c r="Q5429" s="40"/>
      <c r="R5429" s="40"/>
      <c r="S5429" s="40"/>
      <c r="T5429" s="40"/>
      <c r="U5429" s="40"/>
      <c r="V5429" s="40"/>
      <c r="W5429" s="40"/>
      <c r="X5429" s="40"/>
      <c r="Y5429" s="40"/>
    </row>
    <row r="5430" spans="1:25" ht="15" customHeight="1" x14ac:dyDescent="0.2">
      <c r="A5430" s="40"/>
      <c r="B5430" s="274" t="s">
        <v>347</v>
      </c>
      <c r="C5430" s="296" t="s">
        <v>3626</v>
      </c>
      <c r="D5430" s="274" t="s">
        <v>143</v>
      </c>
      <c r="E5430" s="274" t="s">
        <v>2434</v>
      </c>
      <c r="F5430" s="404" t="s">
        <v>348</v>
      </c>
      <c r="G5430" s="404"/>
      <c r="H5430" s="295" t="s">
        <v>2433</v>
      </c>
      <c r="I5430" s="298">
        <v>3.68E-4</v>
      </c>
      <c r="J5430" s="297" t="s">
        <v>3627</v>
      </c>
      <c r="K5430" s="280" t="s">
        <v>2117</v>
      </c>
      <c r="O5430" s="40"/>
      <c r="P5430" s="40"/>
      <c r="Q5430" s="40"/>
      <c r="R5430" s="40"/>
      <c r="S5430" s="40"/>
      <c r="T5430" s="40"/>
      <c r="U5430" s="40"/>
      <c r="V5430" s="40"/>
      <c r="W5430" s="40"/>
      <c r="X5430" s="40"/>
      <c r="Y5430" s="40"/>
    </row>
    <row r="5431" spans="1:25" ht="15" customHeight="1" x14ac:dyDescent="0.2">
      <c r="A5431" s="40"/>
      <c r="B5431" s="274" t="s">
        <v>347</v>
      </c>
      <c r="C5431" s="296" t="s">
        <v>3606</v>
      </c>
      <c r="D5431" s="274" t="s">
        <v>143</v>
      </c>
      <c r="E5431" s="274" t="s">
        <v>1166</v>
      </c>
      <c r="F5431" s="404" t="s">
        <v>809</v>
      </c>
      <c r="G5431" s="404"/>
      <c r="H5431" s="295" t="s">
        <v>1167</v>
      </c>
      <c r="I5431" s="298">
        <v>6.3999999999999997E-5</v>
      </c>
      <c r="J5431" s="297" t="s">
        <v>2136</v>
      </c>
      <c r="K5431" s="280" t="s">
        <v>2135</v>
      </c>
      <c r="L5431" s="180"/>
      <c r="O5431" s="40"/>
      <c r="P5431" s="40"/>
      <c r="Q5431" s="40"/>
      <c r="R5431" s="40"/>
      <c r="S5431" s="40"/>
      <c r="T5431" s="40"/>
      <c r="U5431" s="40"/>
      <c r="V5431" s="40"/>
      <c r="W5431" s="40"/>
      <c r="X5431" s="40"/>
      <c r="Y5431" s="40"/>
    </row>
    <row r="5432" spans="1:25" ht="15" customHeight="1" x14ac:dyDescent="0.2">
      <c r="A5432" s="40"/>
      <c r="B5432" s="274" t="s">
        <v>347</v>
      </c>
      <c r="C5432" s="296" t="s">
        <v>3923</v>
      </c>
      <c r="D5432" s="274" t="s">
        <v>143</v>
      </c>
      <c r="E5432" s="274" t="s">
        <v>2043</v>
      </c>
      <c r="F5432" s="404" t="s">
        <v>348</v>
      </c>
      <c r="G5432" s="404"/>
      <c r="H5432" s="295" t="s">
        <v>165</v>
      </c>
      <c r="I5432" s="298">
        <v>1.5999999999999999E-5</v>
      </c>
      <c r="J5432" s="297" t="s">
        <v>2587</v>
      </c>
      <c r="K5432" s="280" t="s">
        <v>2117</v>
      </c>
      <c r="L5432" s="178"/>
      <c r="O5432" s="40"/>
      <c r="P5432" s="40"/>
      <c r="Q5432" s="40"/>
      <c r="R5432" s="40"/>
      <c r="S5432" s="40"/>
      <c r="T5432" s="40"/>
      <c r="U5432" s="40"/>
      <c r="V5432" s="40"/>
      <c r="W5432" s="40"/>
      <c r="X5432" s="40"/>
      <c r="Y5432" s="40"/>
    </row>
    <row r="5433" spans="1:25" ht="15" customHeight="1" x14ac:dyDescent="0.2">
      <c r="A5433" s="40"/>
      <c r="B5433" s="274" t="s">
        <v>347</v>
      </c>
      <c r="C5433" s="296" t="s">
        <v>3635</v>
      </c>
      <c r="D5433" s="274" t="s">
        <v>143</v>
      </c>
      <c r="E5433" s="274" t="s">
        <v>1169</v>
      </c>
      <c r="F5433" s="404" t="s">
        <v>348</v>
      </c>
      <c r="G5433" s="404"/>
      <c r="H5433" s="295" t="s">
        <v>165</v>
      </c>
      <c r="I5433" s="298">
        <v>2.8800000000000001E-4</v>
      </c>
      <c r="J5433" s="297" t="s">
        <v>1868</v>
      </c>
      <c r="K5433" s="280" t="s">
        <v>2117</v>
      </c>
      <c r="L5433" s="185"/>
      <c r="O5433" s="40"/>
      <c r="P5433" s="40"/>
      <c r="Q5433" s="40"/>
      <c r="R5433" s="40"/>
      <c r="S5433" s="40"/>
      <c r="T5433" s="40"/>
      <c r="U5433" s="40"/>
      <c r="V5433" s="40"/>
      <c r="W5433" s="40"/>
      <c r="X5433" s="40"/>
      <c r="Y5433" s="40"/>
    </row>
    <row r="5434" spans="1:25" ht="15" customHeight="1" x14ac:dyDescent="0.2">
      <c r="A5434" s="40"/>
      <c r="B5434" s="274" t="s">
        <v>347</v>
      </c>
      <c r="C5434" s="296" t="s">
        <v>3925</v>
      </c>
      <c r="D5434" s="274" t="s">
        <v>143</v>
      </c>
      <c r="E5434" s="274" t="s">
        <v>2586</v>
      </c>
      <c r="F5434" s="404" t="s">
        <v>348</v>
      </c>
      <c r="G5434" s="404"/>
      <c r="H5434" s="295" t="s">
        <v>165</v>
      </c>
      <c r="I5434" s="298">
        <v>0.4</v>
      </c>
      <c r="J5434" s="297" t="s">
        <v>2151</v>
      </c>
      <c r="K5434" s="280" t="s">
        <v>2129</v>
      </c>
      <c r="L5434" s="183"/>
      <c r="O5434" s="40"/>
      <c r="P5434" s="40"/>
      <c r="Q5434" s="40"/>
      <c r="R5434" s="40"/>
      <c r="S5434" s="40"/>
      <c r="T5434" s="40"/>
      <c r="U5434" s="40"/>
      <c r="V5434" s="40"/>
      <c r="W5434" s="40"/>
      <c r="X5434" s="40"/>
      <c r="Y5434" s="40"/>
    </row>
    <row r="5435" spans="1:25" ht="15" customHeight="1" x14ac:dyDescent="0.2">
      <c r="A5435" s="40"/>
      <c r="B5435" s="274" t="s">
        <v>347</v>
      </c>
      <c r="C5435" s="296" t="s">
        <v>3938</v>
      </c>
      <c r="D5435" s="274" t="s">
        <v>143</v>
      </c>
      <c r="E5435" s="274" t="s">
        <v>2582</v>
      </c>
      <c r="F5435" s="404" t="s">
        <v>586</v>
      </c>
      <c r="G5435" s="404"/>
      <c r="H5435" s="295" t="s">
        <v>578</v>
      </c>
      <c r="I5435" s="298">
        <v>0.08</v>
      </c>
      <c r="J5435" s="297" t="s">
        <v>3640</v>
      </c>
      <c r="K5435" s="280" t="s">
        <v>3773</v>
      </c>
      <c r="L5435" s="183"/>
      <c r="O5435" s="40"/>
      <c r="P5435" s="40"/>
      <c r="Q5435" s="40"/>
      <c r="R5435" s="40"/>
      <c r="S5435" s="40"/>
      <c r="T5435" s="40"/>
      <c r="U5435" s="40"/>
      <c r="V5435" s="40"/>
      <c r="W5435" s="40"/>
      <c r="X5435" s="40"/>
      <c r="Y5435" s="40"/>
    </row>
    <row r="5436" spans="1:25" ht="15" customHeight="1" x14ac:dyDescent="0.2">
      <c r="A5436" s="40"/>
      <c r="B5436" s="274" t="s">
        <v>347</v>
      </c>
      <c r="C5436" s="296" t="s">
        <v>3596</v>
      </c>
      <c r="D5436" s="274" t="s">
        <v>143</v>
      </c>
      <c r="E5436" s="274" t="s">
        <v>2437</v>
      </c>
      <c r="F5436" s="404" t="s">
        <v>348</v>
      </c>
      <c r="G5436" s="404"/>
      <c r="H5436" s="295" t="s">
        <v>165</v>
      </c>
      <c r="I5436" s="298">
        <v>9.6000000000000002E-5</v>
      </c>
      <c r="J5436" s="297" t="s">
        <v>3597</v>
      </c>
      <c r="K5436" s="280" t="s">
        <v>2117</v>
      </c>
      <c r="O5436" s="40"/>
      <c r="P5436" s="40"/>
      <c r="Q5436" s="40"/>
      <c r="R5436" s="40"/>
      <c r="S5436" s="40"/>
      <c r="T5436" s="40"/>
      <c r="U5436" s="40"/>
      <c r="V5436" s="40"/>
      <c r="W5436" s="40"/>
      <c r="X5436" s="40"/>
      <c r="Y5436" s="40"/>
    </row>
    <row r="5437" spans="1:25" ht="15" customHeight="1" x14ac:dyDescent="0.2">
      <c r="A5437" s="40"/>
      <c r="B5437" s="274" t="s">
        <v>347</v>
      </c>
      <c r="C5437" s="296" t="s">
        <v>3604</v>
      </c>
      <c r="D5437" s="274" t="s">
        <v>143</v>
      </c>
      <c r="E5437" s="274" t="s">
        <v>1164</v>
      </c>
      <c r="F5437" s="404" t="s">
        <v>809</v>
      </c>
      <c r="G5437" s="404"/>
      <c r="H5437" s="295" t="s">
        <v>165</v>
      </c>
      <c r="I5437" s="298">
        <v>7.2000000000000005E-4</v>
      </c>
      <c r="J5437" s="297" t="s">
        <v>2145</v>
      </c>
      <c r="K5437" s="280" t="s">
        <v>2117</v>
      </c>
      <c r="L5437" s="180"/>
      <c r="O5437" s="40"/>
      <c r="P5437" s="40"/>
      <c r="Q5437" s="40"/>
      <c r="R5437" s="40"/>
      <c r="S5437" s="40"/>
      <c r="T5437" s="40"/>
      <c r="U5437" s="40"/>
      <c r="V5437" s="40"/>
      <c r="W5437" s="40"/>
      <c r="X5437" s="40"/>
      <c r="Y5437" s="40"/>
    </row>
    <row r="5438" spans="1:25" ht="15" customHeight="1" x14ac:dyDescent="0.2">
      <c r="A5438" s="40"/>
      <c r="B5438" s="274" t="s">
        <v>347</v>
      </c>
      <c r="C5438" s="296" t="s">
        <v>3636</v>
      </c>
      <c r="D5438" s="274" t="s">
        <v>143</v>
      </c>
      <c r="E5438" s="274" t="s">
        <v>2432</v>
      </c>
      <c r="F5438" s="404" t="s">
        <v>348</v>
      </c>
      <c r="G5438" s="404"/>
      <c r="H5438" s="295" t="s">
        <v>2433</v>
      </c>
      <c r="I5438" s="298">
        <v>1.2799999999999999E-4</v>
      </c>
      <c r="J5438" s="297" t="s">
        <v>3637</v>
      </c>
      <c r="K5438" s="280" t="s">
        <v>2117</v>
      </c>
      <c r="L5438" s="281"/>
      <c r="O5438" s="40"/>
      <c r="P5438" s="40"/>
      <c r="Q5438" s="40"/>
      <c r="R5438" s="40"/>
      <c r="S5438" s="40"/>
      <c r="T5438" s="40"/>
      <c r="U5438" s="40"/>
      <c r="V5438" s="40"/>
      <c r="W5438" s="40"/>
      <c r="X5438" s="40"/>
      <c r="Y5438" s="40"/>
    </row>
    <row r="5439" spans="1:25" ht="15" customHeight="1" x14ac:dyDescent="0.2">
      <c r="A5439" s="40"/>
      <c r="B5439" s="275"/>
      <c r="C5439" s="275"/>
      <c r="D5439" s="275"/>
      <c r="E5439" s="275"/>
      <c r="F5439" s="275" t="s">
        <v>331</v>
      </c>
      <c r="G5439" s="302">
        <v>2.62</v>
      </c>
      <c r="H5439" s="275" t="s">
        <v>332</v>
      </c>
      <c r="I5439" s="302">
        <v>0</v>
      </c>
      <c r="J5439" s="275" t="s">
        <v>333</v>
      </c>
      <c r="K5439" s="302">
        <v>2.62</v>
      </c>
      <c r="L5439" s="281"/>
      <c r="O5439" s="40"/>
      <c r="P5439" s="40"/>
      <c r="Q5439" s="40"/>
      <c r="R5439" s="40"/>
      <c r="S5439" s="40"/>
      <c r="T5439" s="40"/>
      <c r="U5439" s="40"/>
      <c r="V5439" s="40"/>
      <c r="W5439" s="40"/>
      <c r="X5439" s="40"/>
      <c r="Y5439" s="40"/>
    </row>
    <row r="5440" spans="1:25" ht="15" customHeight="1" thickBot="1" x14ac:dyDescent="0.25">
      <c r="A5440" s="40"/>
      <c r="B5440" s="275"/>
      <c r="C5440" s="275"/>
      <c r="D5440" s="275"/>
      <c r="E5440" s="275"/>
      <c r="F5440" s="275" t="s">
        <v>334</v>
      </c>
      <c r="G5440" s="302">
        <v>2.63</v>
      </c>
      <c r="H5440" s="275"/>
      <c r="I5440" s="409" t="s">
        <v>335</v>
      </c>
      <c r="J5440" s="409"/>
      <c r="K5440" s="302">
        <v>15.27</v>
      </c>
      <c r="L5440" s="281"/>
      <c r="O5440" s="40"/>
      <c r="P5440" s="40"/>
      <c r="Q5440" s="40"/>
      <c r="R5440" s="40"/>
      <c r="S5440" s="40"/>
      <c r="T5440" s="40"/>
      <c r="U5440" s="40"/>
      <c r="V5440" s="40"/>
      <c r="W5440" s="40"/>
      <c r="X5440" s="40"/>
      <c r="Y5440" s="40"/>
    </row>
    <row r="5441" spans="1:25" ht="15" customHeight="1" thickTop="1" x14ac:dyDescent="0.2">
      <c r="A5441" s="40"/>
      <c r="B5441" s="289"/>
      <c r="C5441" s="289"/>
      <c r="D5441" s="289"/>
      <c r="E5441" s="289"/>
      <c r="F5441" s="289"/>
      <c r="G5441" s="289"/>
      <c r="H5441" s="289"/>
      <c r="I5441" s="289"/>
      <c r="J5441" s="289"/>
      <c r="K5441" s="289"/>
      <c r="L5441" s="281"/>
      <c r="O5441" s="40"/>
      <c r="P5441" s="40"/>
      <c r="Q5441" s="40"/>
      <c r="R5441" s="40"/>
      <c r="S5441" s="40"/>
      <c r="T5441" s="40"/>
      <c r="U5441" s="40"/>
      <c r="V5441" s="40"/>
      <c r="W5441" s="40"/>
      <c r="X5441" s="40"/>
      <c r="Y5441" s="40"/>
    </row>
    <row r="5442" spans="1:25" ht="15" customHeight="1" x14ac:dyDescent="0.2">
      <c r="A5442" s="40"/>
      <c r="B5442" s="276"/>
      <c r="C5442" s="277" t="s">
        <v>28</v>
      </c>
      <c r="D5442" s="276" t="s">
        <v>29</v>
      </c>
      <c r="E5442" s="276" t="s">
        <v>30</v>
      </c>
      <c r="F5442" s="405" t="s">
        <v>318</v>
      </c>
      <c r="G5442" s="405"/>
      <c r="H5442" s="284" t="s">
        <v>31</v>
      </c>
      <c r="I5442" s="277" t="s">
        <v>32</v>
      </c>
      <c r="J5442" s="277" t="s">
        <v>2407</v>
      </c>
      <c r="K5442" s="277" t="s">
        <v>33</v>
      </c>
      <c r="L5442" s="277" t="s">
        <v>35</v>
      </c>
      <c r="O5442" s="40"/>
      <c r="P5442" s="40"/>
      <c r="Q5442" s="40"/>
      <c r="R5442" s="40"/>
      <c r="S5442" s="40"/>
      <c r="T5442" s="40"/>
      <c r="U5442" s="40"/>
      <c r="V5442" s="40"/>
      <c r="W5442" s="40"/>
      <c r="X5442" s="40"/>
      <c r="Y5442" s="40"/>
    </row>
    <row r="5443" spans="1:25" ht="15" customHeight="1" x14ac:dyDescent="0.2">
      <c r="A5443" s="40"/>
      <c r="B5443" s="273" t="s">
        <v>319</v>
      </c>
      <c r="C5443" s="286" t="s">
        <v>2513</v>
      </c>
      <c r="D5443" s="273" t="s">
        <v>40</v>
      </c>
      <c r="E5443" s="273" t="s">
        <v>2514</v>
      </c>
      <c r="F5443" s="403" t="s">
        <v>344</v>
      </c>
      <c r="G5443" s="403"/>
      <c r="H5443" s="285" t="s">
        <v>44</v>
      </c>
      <c r="I5443" s="288">
        <v>1</v>
      </c>
      <c r="J5443" s="287"/>
      <c r="K5443" s="287">
        <v>549.86</v>
      </c>
      <c r="L5443" s="287">
        <v>549.86</v>
      </c>
      <c r="O5443" s="40"/>
      <c r="P5443" s="40"/>
      <c r="Q5443" s="40"/>
      <c r="R5443" s="40"/>
      <c r="S5443" s="40"/>
      <c r="T5443" s="40"/>
      <c r="U5443" s="40"/>
      <c r="V5443" s="40"/>
      <c r="W5443" s="40"/>
      <c r="X5443" s="40"/>
      <c r="Y5443" s="40"/>
    </row>
    <row r="5444" spans="1:25" ht="15" customHeight="1" x14ac:dyDescent="0.2">
      <c r="A5444" s="40"/>
      <c r="B5444" s="278" t="s">
        <v>321</v>
      </c>
      <c r="C5444" s="291" t="s">
        <v>2687</v>
      </c>
      <c r="D5444" s="278" t="s">
        <v>40</v>
      </c>
      <c r="E5444" s="278" t="s">
        <v>2688</v>
      </c>
      <c r="F5444" s="407" t="s">
        <v>344</v>
      </c>
      <c r="G5444" s="407"/>
      <c r="H5444" s="290" t="s">
        <v>44</v>
      </c>
      <c r="I5444" s="294">
        <v>1</v>
      </c>
      <c r="J5444" s="294">
        <v>0</v>
      </c>
      <c r="K5444" s="292">
        <v>454.06</v>
      </c>
      <c r="L5444" s="292">
        <v>454.06</v>
      </c>
      <c r="O5444" s="40"/>
      <c r="P5444" s="40"/>
      <c r="Q5444" s="40"/>
      <c r="R5444" s="40"/>
      <c r="S5444" s="40"/>
      <c r="T5444" s="40"/>
      <c r="U5444" s="40"/>
      <c r="V5444" s="40"/>
      <c r="W5444" s="40"/>
      <c r="X5444" s="40"/>
      <c r="Y5444" s="40"/>
    </row>
    <row r="5445" spans="1:25" ht="15" customHeight="1" x14ac:dyDescent="0.2">
      <c r="A5445" s="40"/>
      <c r="B5445" s="278" t="s">
        <v>321</v>
      </c>
      <c r="C5445" s="291" t="s">
        <v>468</v>
      </c>
      <c r="D5445" s="278" t="s">
        <v>40</v>
      </c>
      <c r="E5445" s="278" t="s">
        <v>469</v>
      </c>
      <c r="F5445" s="407" t="s">
        <v>324</v>
      </c>
      <c r="G5445" s="407"/>
      <c r="H5445" s="290" t="s">
        <v>325</v>
      </c>
      <c r="I5445" s="294">
        <v>1.3620000000000001</v>
      </c>
      <c r="J5445" s="294">
        <v>0</v>
      </c>
      <c r="K5445" s="292">
        <v>27.93</v>
      </c>
      <c r="L5445" s="292">
        <v>38.04</v>
      </c>
      <c r="O5445" s="40"/>
      <c r="P5445" s="40"/>
      <c r="Q5445" s="40"/>
      <c r="R5445" s="40"/>
      <c r="S5445" s="40"/>
      <c r="T5445" s="40"/>
      <c r="U5445" s="40"/>
      <c r="V5445" s="40"/>
      <c r="W5445" s="40"/>
      <c r="X5445" s="40"/>
      <c r="Y5445" s="40"/>
    </row>
    <row r="5446" spans="1:25" ht="15" customHeight="1" x14ac:dyDescent="0.2">
      <c r="A5446" s="40"/>
      <c r="B5446" s="278" t="s">
        <v>321</v>
      </c>
      <c r="C5446" s="291" t="s">
        <v>322</v>
      </c>
      <c r="D5446" s="278" t="s">
        <v>40</v>
      </c>
      <c r="E5446" s="278" t="s">
        <v>323</v>
      </c>
      <c r="F5446" s="407" t="s">
        <v>324</v>
      </c>
      <c r="G5446" s="407"/>
      <c r="H5446" s="290" t="s">
        <v>325</v>
      </c>
      <c r="I5446" s="294">
        <v>0.95699999999999996</v>
      </c>
      <c r="J5446" s="294">
        <v>0</v>
      </c>
      <c r="K5446" s="292">
        <v>23.08</v>
      </c>
      <c r="L5446" s="292">
        <v>22.08</v>
      </c>
      <c r="O5446" s="40"/>
      <c r="P5446" s="40"/>
      <c r="Q5446" s="40"/>
      <c r="R5446" s="40"/>
      <c r="S5446" s="40"/>
      <c r="T5446" s="40"/>
      <c r="U5446" s="40"/>
      <c r="V5446" s="40"/>
      <c r="W5446" s="40"/>
      <c r="X5446" s="40"/>
      <c r="Y5446" s="40"/>
    </row>
    <row r="5447" spans="1:25" ht="15" customHeight="1" x14ac:dyDescent="0.2">
      <c r="A5447" s="40"/>
      <c r="B5447" s="278" t="s">
        <v>321</v>
      </c>
      <c r="C5447" s="291" t="s">
        <v>454</v>
      </c>
      <c r="D5447" s="278" t="s">
        <v>40</v>
      </c>
      <c r="E5447" s="278" t="s">
        <v>455</v>
      </c>
      <c r="F5447" s="407" t="s">
        <v>324</v>
      </c>
      <c r="G5447" s="407"/>
      <c r="H5447" s="290" t="s">
        <v>325</v>
      </c>
      <c r="I5447" s="294">
        <v>0.55200000000000005</v>
      </c>
      <c r="J5447" s="294">
        <v>0</v>
      </c>
      <c r="K5447" s="292">
        <v>26.33</v>
      </c>
      <c r="L5447" s="292">
        <v>14.53</v>
      </c>
      <c r="O5447" s="40"/>
      <c r="P5447" s="40"/>
      <c r="Q5447" s="40"/>
      <c r="R5447" s="40"/>
      <c r="S5447" s="40"/>
      <c r="T5447" s="40"/>
      <c r="U5447" s="40"/>
      <c r="V5447" s="40"/>
      <c r="W5447" s="40"/>
      <c r="X5447" s="40"/>
      <c r="Y5447" s="40"/>
    </row>
    <row r="5448" spans="1:25" ht="15" customHeight="1" x14ac:dyDescent="0.2">
      <c r="A5448" s="40"/>
      <c r="B5448" s="278" t="s">
        <v>321</v>
      </c>
      <c r="C5448" s="291" t="s">
        <v>743</v>
      </c>
      <c r="D5448" s="278" t="s">
        <v>40</v>
      </c>
      <c r="E5448" s="278" t="s">
        <v>744</v>
      </c>
      <c r="F5448" s="407" t="s">
        <v>324</v>
      </c>
      <c r="G5448" s="407"/>
      <c r="H5448" s="290" t="s">
        <v>59</v>
      </c>
      <c r="I5448" s="294">
        <v>2.23E-2</v>
      </c>
      <c r="J5448" s="294">
        <v>0</v>
      </c>
      <c r="K5448" s="292">
        <v>712.09</v>
      </c>
      <c r="L5448" s="292">
        <v>15.87</v>
      </c>
      <c r="O5448" s="40"/>
      <c r="P5448" s="40"/>
      <c r="Q5448" s="40"/>
      <c r="R5448" s="40"/>
      <c r="S5448" s="40"/>
      <c r="T5448" s="40"/>
      <c r="U5448" s="40"/>
      <c r="V5448" s="40"/>
      <c r="W5448" s="40"/>
      <c r="X5448" s="40"/>
      <c r="Y5448" s="40"/>
    </row>
    <row r="5449" spans="1:25" ht="15" customHeight="1" x14ac:dyDescent="0.2">
      <c r="A5449" s="40"/>
      <c r="B5449" s="274" t="s">
        <v>347</v>
      </c>
      <c r="C5449" s="296" t="s">
        <v>2691</v>
      </c>
      <c r="D5449" s="274" t="s">
        <v>40</v>
      </c>
      <c r="E5449" s="274" t="s">
        <v>2692</v>
      </c>
      <c r="F5449" s="404" t="s">
        <v>348</v>
      </c>
      <c r="G5449" s="404"/>
      <c r="H5449" s="295" t="s">
        <v>465</v>
      </c>
      <c r="I5449" s="298">
        <v>0.1671</v>
      </c>
      <c r="J5449" s="298">
        <v>0</v>
      </c>
      <c r="K5449" s="297">
        <v>13.45</v>
      </c>
      <c r="L5449" s="297">
        <v>2.2400000000000002</v>
      </c>
      <c r="O5449" s="40"/>
      <c r="P5449" s="40"/>
      <c r="Q5449" s="40"/>
      <c r="R5449" s="40"/>
      <c r="S5449" s="40"/>
      <c r="T5449" s="40"/>
      <c r="U5449" s="40"/>
      <c r="V5449" s="40"/>
      <c r="W5449" s="40"/>
      <c r="X5449" s="40"/>
      <c r="Y5449" s="40"/>
    </row>
    <row r="5450" spans="1:25" ht="15" customHeight="1" x14ac:dyDescent="0.2">
      <c r="A5450" s="40"/>
      <c r="B5450" s="274" t="s">
        <v>347</v>
      </c>
      <c r="C5450" s="296" t="s">
        <v>2689</v>
      </c>
      <c r="D5450" s="274" t="s">
        <v>40</v>
      </c>
      <c r="E5450" s="274" t="s">
        <v>2690</v>
      </c>
      <c r="F5450" s="404" t="s">
        <v>348</v>
      </c>
      <c r="G5450" s="404"/>
      <c r="H5450" s="295" t="s">
        <v>65</v>
      </c>
      <c r="I5450" s="298">
        <v>0.2</v>
      </c>
      <c r="J5450" s="298">
        <v>0</v>
      </c>
      <c r="K5450" s="297">
        <v>15.24</v>
      </c>
      <c r="L5450" s="297">
        <v>3.04</v>
      </c>
      <c r="O5450" s="40"/>
      <c r="P5450" s="40"/>
      <c r="Q5450" s="40"/>
      <c r="R5450" s="40"/>
      <c r="S5450" s="40"/>
      <c r="T5450" s="40"/>
      <c r="U5450" s="40"/>
      <c r="V5450" s="40"/>
      <c r="W5450" s="40"/>
      <c r="X5450" s="40"/>
      <c r="Y5450" s="40"/>
    </row>
    <row r="5451" spans="1:25" ht="15" customHeight="1" x14ac:dyDescent="0.2">
      <c r="A5451" s="40"/>
      <c r="B5451" s="275"/>
      <c r="C5451" s="275"/>
      <c r="D5451" s="275"/>
      <c r="E5451" s="275"/>
      <c r="F5451" s="275"/>
      <c r="G5451" s="275" t="s">
        <v>331</v>
      </c>
      <c r="H5451" s="302">
        <v>141.41</v>
      </c>
      <c r="I5451" s="275" t="s">
        <v>332</v>
      </c>
      <c r="J5451" s="302">
        <v>0</v>
      </c>
      <c r="K5451" s="275" t="s">
        <v>333</v>
      </c>
      <c r="L5451" s="302">
        <v>141.41</v>
      </c>
      <c r="O5451" s="40"/>
      <c r="P5451" s="40"/>
      <c r="Q5451" s="40"/>
      <c r="R5451" s="40"/>
      <c r="S5451" s="40"/>
      <c r="T5451" s="40"/>
      <c r="U5451" s="40"/>
      <c r="V5451" s="40"/>
      <c r="W5451" s="40"/>
      <c r="X5451" s="40"/>
      <c r="Y5451" s="40"/>
    </row>
    <row r="5452" spans="1:25" ht="15" customHeight="1" thickBot="1" x14ac:dyDescent="0.25">
      <c r="A5452" s="40"/>
      <c r="B5452" s="275"/>
      <c r="C5452" s="275"/>
      <c r="D5452" s="275"/>
      <c r="E5452" s="275"/>
      <c r="F5452" s="275"/>
      <c r="G5452" s="275" t="s">
        <v>334</v>
      </c>
      <c r="H5452" s="302">
        <v>114.42</v>
      </c>
      <c r="I5452" s="409"/>
      <c r="J5452" s="409" t="s">
        <v>335</v>
      </c>
      <c r="K5452" s="275"/>
      <c r="L5452" s="302">
        <v>664.28</v>
      </c>
      <c r="O5452" s="40"/>
      <c r="P5452" s="40"/>
      <c r="Q5452" s="40"/>
      <c r="R5452" s="40"/>
      <c r="S5452" s="40"/>
      <c r="T5452" s="40"/>
      <c r="U5452" s="40"/>
      <c r="V5452" s="40"/>
      <c r="W5452" s="40"/>
      <c r="X5452" s="40"/>
      <c r="Y5452" s="40"/>
    </row>
    <row r="5453" spans="1:25" ht="15" customHeight="1" thickTop="1" x14ac:dyDescent="0.2">
      <c r="A5453" s="40"/>
      <c r="B5453" s="289"/>
      <c r="C5453" s="289"/>
      <c r="D5453" s="289"/>
      <c r="E5453" s="289"/>
      <c r="F5453" s="289"/>
      <c r="G5453" s="289"/>
      <c r="H5453" s="289"/>
      <c r="I5453" s="289"/>
      <c r="J5453" s="289"/>
      <c r="K5453" s="289"/>
      <c r="L5453" s="281"/>
      <c r="O5453" s="40"/>
      <c r="P5453" s="40"/>
      <c r="Q5453" s="40"/>
      <c r="R5453" s="40"/>
      <c r="S5453" s="40"/>
      <c r="T5453" s="40"/>
      <c r="U5453" s="40"/>
      <c r="V5453" s="40"/>
      <c r="W5453" s="40"/>
      <c r="X5453" s="40"/>
      <c r="Y5453" s="40"/>
    </row>
    <row r="5454" spans="1:25" ht="15" customHeight="1" x14ac:dyDescent="0.2">
      <c r="A5454" s="40"/>
      <c r="B5454" s="276"/>
      <c r="C5454" s="277" t="s">
        <v>28</v>
      </c>
      <c r="D5454" s="276" t="s">
        <v>29</v>
      </c>
      <c r="E5454" s="276" t="s">
        <v>30</v>
      </c>
      <c r="F5454" s="405" t="s">
        <v>318</v>
      </c>
      <c r="G5454" s="405"/>
      <c r="H5454" s="284" t="s">
        <v>31</v>
      </c>
      <c r="I5454" s="277" t="s">
        <v>32</v>
      </c>
      <c r="J5454" s="277" t="s">
        <v>2407</v>
      </c>
      <c r="K5454" s="277" t="s">
        <v>33</v>
      </c>
      <c r="L5454" s="277" t="s">
        <v>35</v>
      </c>
      <c r="O5454" s="40"/>
      <c r="P5454" s="40"/>
      <c r="Q5454" s="40"/>
      <c r="R5454" s="40"/>
      <c r="S5454" s="40"/>
      <c r="T5454" s="40"/>
      <c r="U5454" s="40"/>
      <c r="V5454" s="40"/>
      <c r="W5454" s="40"/>
      <c r="X5454" s="40"/>
      <c r="Y5454" s="40"/>
    </row>
    <row r="5455" spans="1:25" ht="15" customHeight="1" x14ac:dyDescent="0.2">
      <c r="A5455" s="40"/>
      <c r="B5455" s="273" t="s">
        <v>319</v>
      </c>
      <c r="C5455" s="286" t="s">
        <v>2687</v>
      </c>
      <c r="D5455" s="273" t="s">
        <v>40</v>
      </c>
      <c r="E5455" s="273" t="s">
        <v>2688</v>
      </c>
      <c r="F5455" s="403" t="s">
        <v>344</v>
      </c>
      <c r="G5455" s="403"/>
      <c r="H5455" s="285" t="s">
        <v>44</v>
      </c>
      <c r="I5455" s="288">
        <v>1</v>
      </c>
      <c r="J5455" s="287"/>
      <c r="K5455" s="287">
        <v>454.06</v>
      </c>
      <c r="L5455" s="287">
        <v>454.06</v>
      </c>
      <c r="O5455" s="40"/>
      <c r="P5455" s="40"/>
      <c r="Q5455" s="40"/>
      <c r="R5455" s="40"/>
      <c r="S5455" s="40"/>
      <c r="T5455" s="40"/>
      <c r="U5455" s="40"/>
      <c r="V5455" s="40"/>
      <c r="W5455" s="40"/>
      <c r="X5455" s="40"/>
      <c r="Y5455" s="40"/>
    </row>
    <row r="5456" spans="1:25" ht="15" customHeight="1" x14ac:dyDescent="0.2">
      <c r="A5456" s="40"/>
      <c r="B5456" s="278" t="s">
        <v>321</v>
      </c>
      <c r="C5456" s="291" t="s">
        <v>322</v>
      </c>
      <c r="D5456" s="278" t="s">
        <v>40</v>
      </c>
      <c r="E5456" s="278" t="s">
        <v>323</v>
      </c>
      <c r="F5456" s="407" t="s">
        <v>324</v>
      </c>
      <c r="G5456" s="407"/>
      <c r="H5456" s="290" t="s">
        <v>325</v>
      </c>
      <c r="I5456" s="294">
        <v>1.357</v>
      </c>
      <c r="J5456" s="294">
        <v>0</v>
      </c>
      <c r="K5456" s="292">
        <v>23.08</v>
      </c>
      <c r="L5456" s="292">
        <v>31.31</v>
      </c>
      <c r="O5456" s="40"/>
      <c r="P5456" s="40"/>
      <c r="Q5456" s="40"/>
      <c r="R5456" s="40"/>
      <c r="S5456" s="40"/>
      <c r="T5456" s="40"/>
      <c r="U5456" s="40"/>
      <c r="V5456" s="40"/>
      <c r="W5456" s="40"/>
      <c r="X5456" s="40"/>
      <c r="Y5456" s="40"/>
    </row>
    <row r="5457" spans="1:25" ht="15" customHeight="1" x14ac:dyDescent="0.2">
      <c r="A5457" s="40"/>
      <c r="B5457" s="278" t="s">
        <v>321</v>
      </c>
      <c r="C5457" s="291" t="s">
        <v>454</v>
      </c>
      <c r="D5457" s="278" t="s">
        <v>40</v>
      </c>
      <c r="E5457" s="278" t="s">
        <v>455</v>
      </c>
      <c r="F5457" s="407" t="s">
        <v>324</v>
      </c>
      <c r="G5457" s="407"/>
      <c r="H5457" s="290" t="s">
        <v>325</v>
      </c>
      <c r="I5457" s="294">
        <v>2.7410000000000001</v>
      </c>
      <c r="J5457" s="294">
        <v>0</v>
      </c>
      <c r="K5457" s="292">
        <v>26.33</v>
      </c>
      <c r="L5457" s="292">
        <v>72.17</v>
      </c>
      <c r="O5457" s="40"/>
      <c r="P5457" s="40"/>
      <c r="Q5457" s="40"/>
      <c r="R5457" s="40"/>
      <c r="S5457" s="40"/>
      <c r="T5457" s="40"/>
      <c r="U5457" s="40"/>
      <c r="V5457" s="40"/>
      <c r="W5457" s="40"/>
      <c r="X5457" s="40"/>
      <c r="Y5457" s="40"/>
    </row>
    <row r="5458" spans="1:25" ht="15" customHeight="1" x14ac:dyDescent="0.2">
      <c r="A5458" s="40"/>
      <c r="B5458" s="274" t="s">
        <v>347</v>
      </c>
      <c r="C5458" s="296" t="s">
        <v>2695</v>
      </c>
      <c r="D5458" s="274" t="s">
        <v>40</v>
      </c>
      <c r="E5458" s="274" t="s">
        <v>2696</v>
      </c>
      <c r="F5458" s="404" t="s">
        <v>348</v>
      </c>
      <c r="G5458" s="404"/>
      <c r="H5458" s="295" t="s">
        <v>65</v>
      </c>
      <c r="I5458" s="298">
        <v>1.0999999999999999E-2</v>
      </c>
      <c r="J5458" s="298">
        <v>0</v>
      </c>
      <c r="K5458" s="297">
        <v>20.100000000000001</v>
      </c>
      <c r="L5458" s="297">
        <v>0.22</v>
      </c>
      <c r="O5458" s="40"/>
      <c r="P5458" s="40"/>
      <c r="Q5458" s="40"/>
      <c r="R5458" s="40"/>
      <c r="S5458" s="40"/>
      <c r="T5458" s="40"/>
      <c r="U5458" s="40"/>
      <c r="V5458" s="40"/>
      <c r="W5458" s="40"/>
      <c r="X5458" s="40"/>
      <c r="Y5458" s="40"/>
    </row>
    <row r="5459" spans="1:25" ht="15" customHeight="1" x14ac:dyDescent="0.2">
      <c r="A5459" s="40"/>
      <c r="B5459" s="274" t="s">
        <v>347</v>
      </c>
      <c r="C5459" s="296" t="s">
        <v>2693</v>
      </c>
      <c r="D5459" s="274" t="s">
        <v>40</v>
      </c>
      <c r="E5459" s="274" t="s">
        <v>4230</v>
      </c>
      <c r="F5459" s="404" t="s">
        <v>348</v>
      </c>
      <c r="G5459" s="404"/>
      <c r="H5459" s="295" t="s">
        <v>2694</v>
      </c>
      <c r="I5459" s="298">
        <v>1</v>
      </c>
      <c r="J5459" s="298">
        <v>0</v>
      </c>
      <c r="K5459" s="297">
        <v>350</v>
      </c>
      <c r="L5459" s="297">
        <v>350</v>
      </c>
      <c r="O5459" s="40"/>
      <c r="P5459" s="40"/>
      <c r="Q5459" s="40"/>
      <c r="R5459" s="40"/>
      <c r="S5459" s="40"/>
      <c r="T5459" s="40"/>
      <c r="U5459" s="40"/>
      <c r="V5459" s="40"/>
      <c r="W5459" s="40"/>
      <c r="X5459" s="40"/>
      <c r="Y5459" s="40"/>
    </row>
    <row r="5460" spans="1:25" ht="15" customHeight="1" x14ac:dyDescent="0.2">
      <c r="A5460" s="40"/>
      <c r="B5460" s="274" t="s">
        <v>347</v>
      </c>
      <c r="C5460" s="296" t="s">
        <v>610</v>
      </c>
      <c r="D5460" s="274" t="s">
        <v>40</v>
      </c>
      <c r="E5460" s="274" t="s">
        <v>611</v>
      </c>
      <c r="F5460" s="404" t="s">
        <v>348</v>
      </c>
      <c r="G5460" s="404"/>
      <c r="H5460" s="295" t="s">
        <v>65</v>
      </c>
      <c r="I5460" s="298">
        <v>2.4E-2</v>
      </c>
      <c r="J5460" s="298">
        <v>0</v>
      </c>
      <c r="K5460" s="297">
        <v>15.26</v>
      </c>
      <c r="L5460" s="297">
        <v>0.36</v>
      </c>
      <c r="O5460" s="40"/>
      <c r="P5460" s="40"/>
      <c r="Q5460" s="40"/>
      <c r="R5460" s="40"/>
      <c r="S5460" s="40"/>
      <c r="T5460" s="40"/>
      <c r="U5460" s="40"/>
      <c r="V5460" s="40"/>
      <c r="W5460" s="40"/>
      <c r="X5460" s="40"/>
      <c r="Y5460" s="40"/>
    </row>
    <row r="5461" spans="1:25" ht="15" customHeight="1" x14ac:dyDescent="0.2">
      <c r="A5461" s="40"/>
      <c r="B5461" s="275"/>
      <c r="C5461" s="275"/>
      <c r="D5461" s="275"/>
      <c r="E5461" s="275"/>
      <c r="F5461" s="275"/>
      <c r="G5461" s="275" t="s">
        <v>331</v>
      </c>
      <c r="H5461" s="302">
        <v>80.05</v>
      </c>
      <c r="I5461" s="275" t="s">
        <v>332</v>
      </c>
      <c r="J5461" s="302">
        <v>0</v>
      </c>
      <c r="K5461" s="275" t="s">
        <v>333</v>
      </c>
      <c r="L5461" s="302">
        <v>80.05</v>
      </c>
      <c r="O5461" s="40"/>
      <c r="P5461" s="40"/>
      <c r="Q5461" s="40"/>
      <c r="R5461" s="40"/>
      <c r="S5461" s="40"/>
      <c r="T5461" s="40"/>
      <c r="U5461" s="40"/>
      <c r="V5461" s="40"/>
      <c r="W5461" s="40"/>
      <c r="X5461" s="40"/>
      <c r="Y5461" s="40"/>
    </row>
    <row r="5462" spans="1:25" ht="15" customHeight="1" thickBot="1" x14ac:dyDescent="0.25">
      <c r="A5462" s="40"/>
      <c r="B5462" s="275"/>
      <c r="C5462" s="275"/>
      <c r="D5462" s="275"/>
      <c r="E5462" s="275"/>
      <c r="F5462" s="275"/>
      <c r="G5462" s="275" t="s">
        <v>334</v>
      </c>
      <c r="H5462" s="302">
        <v>94.48</v>
      </c>
      <c r="I5462" s="409"/>
      <c r="J5462" s="409" t="s">
        <v>335</v>
      </c>
      <c r="K5462" s="275"/>
      <c r="L5462" s="302">
        <v>548.54</v>
      </c>
      <c r="O5462" s="40"/>
      <c r="P5462" s="40"/>
      <c r="Q5462" s="40"/>
      <c r="R5462" s="40"/>
      <c r="S5462" s="40"/>
      <c r="T5462" s="40"/>
      <c r="U5462" s="40"/>
      <c r="V5462" s="40"/>
      <c r="W5462" s="40"/>
      <c r="X5462" s="40"/>
      <c r="Y5462" s="40"/>
    </row>
    <row r="5463" spans="1:25" ht="15" customHeight="1" thickTop="1" x14ac:dyDescent="0.2">
      <c r="A5463" s="40"/>
      <c r="B5463" s="289"/>
      <c r="C5463" s="289"/>
      <c r="D5463" s="289"/>
      <c r="E5463" s="289"/>
      <c r="F5463" s="289"/>
      <c r="G5463" s="289"/>
      <c r="H5463" s="289"/>
      <c r="I5463" s="289"/>
      <c r="J5463" s="289"/>
      <c r="K5463" s="289"/>
      <c r="L5463" s="281"/>
      <c r="O5463" s="40"/>
      <c r="P5463" s="40"/>
      <c r="Q5463" s="40"/>
      <c r="R5463" s="40"/>
      <c r="S5463" s="40"/>
      <c r="T5463" s="40"/>
      <c r="U5463" s="40"/>
      <c r="V5463" s="40"/>
      <c r="W5463" s="40"/>
      <c r="X5463" s="40"/>
      <c r="Y5463" s="40"/>
    </row>
    <row r="5464" spans="1:25" ht="15" customHeight="1" x14ac:dyDescent="0.2">
      <c r="A5464" s="40"/>
      <c r="B5464" s="276"/>
      <c r="C5464" s="277" t="s">
        <v>28</v>
      </c>
      <c r="D5464" s="276" t="s">
        <v>29</v>
      </c>
      <c r="E5464" s="276" t="s">
        <v>30</v>
      </c>
      <c r="F5464" s="405" t="s">
        <v>318</v>
      </c>
      <c r="G5464" s="405"/>
      <c r="H5464" s="284" t="s">
        <v>31</v>
      </c>
      <c r="I5464" s="277" t="s">
        <v>32</v>
      </c>
      <c r="J5464" s="277" t="s">
        <v>2407</v>
      </c>
      <c r="K5464" s="277" t="s">
        <v>33</v>
      </c>
      <c r="L5464" s="277" t="s">
        <v>35</v>
      </c>
      <c r="O5464" s="40"/>
      <c r="P5464" s="40"/>
      <c r="Q5464" s="40"/>
      <c r="R5464" s="40"/>
      <c r="S5464" s="40"/>
      <c r="T5464" s="40"/>
      <c r="U5464" s="40"/>
      <c r="V5464" s="40"/>
      <c r="W5464" s="40"/>
      <c r="X5464" s="40"/>
      <c r="Y5464" s="40"/>
    </row>
    <row r="5465" spans="1:25" ht="15" customHeight="1" x14ac:dyDescent="0.2">
      <c r="A5465" s="40"/>
      <c r="B5465" s="273" t="s">
        <v>319</v>
      </c>
      <c r="C5465" s="286" t="s">
        <v>966</v>
      </c>
      <c r="D5465" s="273" t="s">
        <v>40</v>
      </c>
      <c r="E5465" s="273" t="s">
        <v>967</v>
      </c>
      <c r="F5465" s="403" t="s">
        <v>328</v>
      </c>
      <c r="G5465" s="403"/>
      <c r="H5465" s="285" t="s">
        <v>329</v>
      </c>
      <c r="I5465" s="288">
        <v>1</v>
      </c>
      <c r="J5465" s="287"/>
      <c r="K5465" s="287">
        <v>0.38</v>
      </c>
      <c r="L5465" s="287">
        <v>0.38</v>
      </c>
      <c r="O5465" s="40"/>
      <c r="P5465" s="40"/>
      <c r="Q5465" s="40"/>
      <c r="R5465" s="40"/>
      <c r="S5465" s="40"/>
      <c r="T5465" s="40"/>
      <c r="U5465" s="40"/>
      <c r="V5465" s="40"/>
      <c r="W5465" s="40"/>
      <c r="X5465" s="40"/>
      <c r="Y5465" s="40"/>
    </row>
    <row r="5466" spans="1:25" ht="15" customHeight="1" x14ac:dyDescent="0.2">
      <c r="A5466" s="40"/>
      <c r="B5466" s="278" t="s">
        <v>321</v>
      </c>
      <c r="C5466" s="291" t="s">
        <v>1012</v>
      </c>
      <c r="D5466" s="278" t="s">
        <v>40</v>
      </c>
      <c r="E5466" s="278" t="s">
        <v>1013</v>
      </c>
      <c r="F5466" s="407" t="s">
        <v>328</v>
      </c>
      <c r="G5466" s="407"/>
      <c r="H5466" s="290" t="s">
        <v>325</v>
      </c>
      <c r="I5466" s="294">
        <v>1</v>
      </c>
      <c r="J5466" s="294">
        <v>0</v>
      </c>
      <c r="K5466" s="292">
        <v>0.31</v>
      </c>
      <c r="L5466" s="292">
        <v>0.31</v>
      </c>
      <c r="O5466" s="40"/>
      <c r="P5466" s="40"/>
      <c r="Q5466" s="40"/>
      <c r="R5466" s="40"/>
      <c r="S5466" s="40"/>
      <c r="T5466" s="40"/>
      <c r="U5466" s="40"/>
      <c r="V5466" s="40"/>
      <c r="W5466" s="40"/>
      <c r="X5466" s="40"/>
      <c r="Y5466" s="40"/>
    </row>
    <row r="5467" spans="1:25" ht="15" customHeight="1" x14ac:dyDescent="0.2">
      <c r="A5467" s="40"/>
      <c r="B5467" s="278" t="s">
        <v>321</v>
      </c>
      <c r="C5467" s="291" t="s">
        <v>1014</v>
      </c>
      <c r="D5467" s="278" t="s">
        <v>40</v>
      </c>
      <c r="E5467" s="278" t="s">
        <v>1015</v>
      </c>
      <c r="F5467" s="407" t="s">
        <v>328</v>
      </c>
      <c r="G5467" s="407"/>
      <c r="H5467" s="290" t="s">
        <v>325</v>
      </c>
      <c r="I5467" s="294">
        <v>1</v>
      </c>
      <c r="J5467" s="294">
        <v>0</v>
      </c>
      <c r="K5467" s="292">
        <v>7.0000000000000007E-2</v>
      </c>
      <c r="L5467" s="292">
        <v>7.0000000000000007E-2</v>
      </c>
      <c r="O5467" s="40"/>
      <c r="P5467" s="40"/>
      <c r="Q5467" s="40"/>
      <c r="R5467" s="40"/>
      <c r="S5467" s="40"/>
      <c r="T5467" s="40"/>
      <c r="U5467" s="40"/>
      <c r="V5467" s="40"/>
      <c r="W5467" s="40"/>
      <c r="X5467" s="40"/>
      <c r="Y5467" s="40"/>
    </row>
    <row r="5468" spans="1:25" ht="15" customHeight="1" x14ac:dyDescent="0.2">
      <c r="A5468" s="40"/>
      <c r="B5468" s="275"/>
      <c r="C5468" s="275"/>
      <c r="D5468" s="275"/>
      <c r="E5468" s="275"/>
      <c r="F5468" s="275"/>
      <c r="G5468" s="275" t="s">
        <v>331</v>
      </c>
      <c r="H5468" s="302">
        <v>0</v>
      </c>
      <c r="I5468" s="275" t="s">
        <v>332</v>
      </c>
      <c r="J5468" s="302">
        <v>0</v>
      </c>
      <c r="K5468" s="275" t="s">
        <v>333</v>
      </c>
      <c r="L5468" s="302">
        <v>0</v>
      </c>
      <c r="O5468" s="40"/>
      <c r="P5468" s="40"/>
      <c r="Q5468" s="40"/>
      <c r="R5468" s="40"/>
      <c r="S5468" s="40"/>
      <c r="T5468" s="40"/>
      <c r="U5468" s="40"/>
      <c r="V5468" s="40"/>
      <c r="W5468" s="40"/>
      <c r="X5468" s="40"/>
      <c r="Y5468" s="40"/>
    </row>
    <row r="5469" spans="1:25" ht="15" customHeight="1" thickBot="1" x14ac:dyDescent="0.25">
      <c r="A5469" s="40"/>
      <c r="B5469" s="275"/>
      <c r="C5469" s="275"/>
      <c r="D5469" s="275"/>
      <c r="E5469" s="275"/>
      <c r="F5469" s="275"/>
      <c r="G5469" s="275" t="s">
        <v>334</v>
      </c>
      <c r="H5469" s="302">
        <v>7.0000000000000007E-2</v>
      </c>
      <c r="I5469" s="409"/>
      <c r="J5469" s="409" t="s">
        <v>335</v>
      </c>
      <c r="K5469" s="275"/>
      <c r="L5469" s="302">
        <v>0.45</v>
      </c>
      <c r="O5469" s="40"/>
      <c r="P5469" s="40"/>
      <c r="Q5469" s="40"/>
      <c r="R5469" s="40"/>
      <c r="S5469" s="40"/>
      <c r="T5469" s="40"/>
      <c r="U5469" s="40"/>
      <c r="V5469" s="40"/>
      <c r="W5469" s="40"/>
      <c r="X5469" s="40"/>
      <c r="Y5469" s="40"/>
    </row>
    <row r="5470" spans="1:25" ht="15" customHeight="1" thickTop="1" x14ac:dyDescent="0.2">
      <c r="A5470" s="40"/>
      <c r="B5470" s="289"/>
      <c r="C5470" s="289"/>
      <c r="D5470" s="289"/>
      <c r="E5470" s="289"/>
      <c r="F5470" s="289"/>
      <c r="G5470" s="289"/>
      <c r="H5470" s="289"/>
      <c r="I5470" s="289"/>
      <c r="J5470" s="289"/>
      <c r="K5470" s="289"/>
      <c r="L5470" s="281"/>
      <c r="O5470" s="40"/>
      <c r="P5470" s="40"/>
      <c r="Q5470" s="40"/>
      <c r="R5470" s="40"/>
      <c r="S5470" s="40"/>
      <c r="T5470" s="40"/>
      <c r="U5470" s="40"/>
      <c r="V5470" s="40"/>
      <c r="W5470" s="40"/>
      <c r="X5470" s="40"/>
      <c r="Y5470" s="40"/>
    </row>
    <row r="5471" spans="1:25" ht="15" customHeight="1" x14ac:dyDescent="0.2">
      <c r="A5471" s="40"/>
      <c r="B5471" s="276"/>
      <c r="C5471" s="277" t="s">
        <v>28</v>
      </c>
      <c r="D5471" s="276" t="s">
        <v>29</v>
      </c>
      <c r="E5471" s="276" t="s">
        <v>30</v>
      </c>
      <c r="F5471" s="405" t="s">
        <v>318</v>
      </c>
      <c r="G5471" s="405"/>
      <c r="H5471" s="284" t="s">
        <v>31</v>
      </c>
      <c r="I5471" s="277" t="s">
        <v>32</v>
      </c>
      <c r="J5471" s="277" t="s">
        <v>2407</v>
      </c>
      <c r="K5471" s="277" t="s">
        <v>33</v>
      </c>
      <c r="L5471" s="277" t="s">
        <v>35</v>
      </c>
      <c r="O5471" s="40"/>
      <c r="P5471" s="40"/>
      <c r="Q5471" s="40"/>
      <c r="R5471" s="40"/>
      <c r="S5471" s="40"/>
      <c r="T5471" s="40"/>
      <c r="U5471" s="40"/>
      <c r="V5471" s="40"/>
      <c r="W5471" s="40"/>
      <c r="X5471" s="40"/>
      <c r="Y5471" s="40"/>
    </row>
    <row r="5472" spans="1:25" ht="15" customHeight="1" x14ac:dyDescent="0.2">
      <c r="A5472" s="40"/>
      <c r="B5472" s="273" t="s">
        <v>319</v>
      </c>
      <c r="C5472" s="286" t="s">
        <v>964</v>
      </c>
      <c r="D5472" s="273" t="s">
        <v>40</v>
      </c>
      <c r="E5472" s="273" t="s">
        <v>965</v>
      </c>
      <c r="F5472" s="403" t="s">
        <v>328</v>
      </c>
      <c r="G5472" s="403"/>
      <c r="H5472" s="285" t="s">
        <v>330</v>
      </c>
      <c r="I5472" s="288">
        <v>1</v>
      </c>
      <c r="J5472" s="287"/>
      <c r="K5472" s="287">
        <v>1.83</v>
      </c>
      <c r="L5472" s="287">
        <v>1.83</v>
      </c>
      <c r="O5472" s="40"/>
      <c r="P5472" s="40"/>
      <c r="Q5472" s="40"/>
      <c r="R5472" s="40"/>
      <c r="S5472" s="40"/>
      <c r="T5472" s="40"/>
      <c r="U5472" s="40"/>
      <c r="V5472" s="40"/>
      <c r="W5472" s="40"/>
      <c r="X5472" s="40"/>
      <c r="Y5472" s="40"/>
    </row>
    <row r="5473" spans="1:25" ht="15" customHeight="1" x14ac:dyDescent="0.2">
      <c r="A5473" s="40"/>
      <c r="B5473" s="278" t="s">
        <v>321</v>
      </c>
      <c r="C5473" s="291" t="s">
        <v>1016</v>
      </c>
      <c r="D5473" s="278" t="s">
        <v>40</v>
      </c>
      <c r="E5473" s="278" t="s">
        <v>1017</v>
      </c>
      <c r="F5473" s="407" t="s">
        <v>328</v>
      </c>
      <c r="G5473" s="407"/>
      <c r="H5473" s="290" t="s">
        <v>325</v>
      </c>
      <c r="I5473" s="294">
        <v>1</v>
      </c>
      <c r="J5473" s="294">
        <v>0</v>
      </c>
      <c r="K5473" s="292">
        <v>0.34</v>
      </c>
      <c r="L5473" s="292">
        <v>0.34</v>
      </c>
      <c r="O5473" s="40"/>
      <c r="P5473" s="40"/>
      <c r="Q5473" s="40"/>
      <c r="R5473" s="40"/>
      <c r="S5473" s="40"/>
      <c r="T5473" s="40"/>
      <c r="U5473" s="40"/>
      <c r="V5473" s="40"/>
      <c r="W5473" s="40"/>
      <c r="X5473" s="40"/>
      <c r="Y5473" s="40"/>
    </row>
    <row r="5474" spans="1:25" ht="15" customHeight="1" x14ac:dyDescent="0.2">
      <c r="A5474" s="40"/>
      <c r="B5474" s="278" t="s">
        <v>321</v>
      </c>
      <c r="C5474" s="291" t="s">
        <v>1014</v>
      </c>
      <c r="D5474" s="278" t="s">
        <v>40</v>
      </c>
      <c r="E5474" s="278" t="s">
        <v>1015</v>
      </c>
      <c r="F5474" s="407" t="s">
        <v>328</v>
      </c>
      <c r="G5474" s="407"/>
      <c r="H5474" s="290" t="s">
        <v>325</v>
      </c>
      <c r="I5474" s="294">
        <v>1</v>
      </c>
      <c r="J5474" s="294">
        <v>0</v>
      </c>
      <c r="K5474" s="292">
        <v>7.0000000000000007E-2</v>
      </c>
      <c r="L5474" s="292">
        <v>7.0000000000000007E-2</v>
      </c>
      <c r="O5474" s="40"/>
      <c r="P5474" s="40"/>
      <c r="Q5474" s="40"/>
      <c r="R5474" s="40"/>
      <c r="S5474" s="40"/>
      <c r="T5474" s="40"/>
      <c r="U5474" s="40"/>
      <c r="V5474" s="40"/>
      <c r="W5474" s="40"/>
      <c r="X5474" s="40"/>
      <c r="Y5474" s="40"/>
    </row>
    <row r="5475" spans="1:25" ht="15" customHeight="1" x14ac:dyDescent="0.2">
      <c r="A5475" s="40"/>
      <c r="B5475" s="278" t="s">
        <v>321</v>
      </c>
      <c r="C5475" s="291" t="s">
        <v>1018</v>
      </c>
      <c r="D5475" s="278" t="s">
        <v>40</v>
      </c>
      <c r="E5475" s="278" t="s">
        <v>1019</v>
      </c>
      <c r="F5475" s="407" t="s">
        <v>328</v>
      </c>
      <c r="G5475" s="407"/>
      <c r="H5475" s="290" t="s">
        <v>325</v>
      </c>
      <c r="I5475" s="294">
        <v>1</v>
      </c>
      <c r="J5475" s="294">
        <v>0</v>
      </c>
      <c r="K5475" s="292">
        <v>1.1100000000000001</v>
      </c>
      <c r="L5475" s="292">
        <v>1.1100000000000001</v>
      </c>
      <c r="O5475" s="40"/>
      <c r="P5475" s="40"/>
      <c r="Q5475" s="40"/>
      <c r="R5475" s="40"/>
      <c r="S5475" s="40"/>
      <c r="T5475" s="40"/>
      <c r="U5475" s="40"/>
      <c r="V5475" s="40"/>
      <c r="W5475" s="40"/>
      <c r="X5475" s="40"/>
      <c r="Y5475" s="40"/>
    </row>
    <row r="5476" spans="1:25" ht="15" customHeight="1" x14ac:dyDescent="0.2">
      <c r="A5476" s="40"/>
      <c r="B5476" s="278" t="s">
        <v>321</v>
      </c>
      <c r="C5476" s="291" t="s">
        <v>1012</v>
      </c>
      <c r="D5476" s="278" t="s">
        <v>40</v>
      </c>
      <c r="E5476" s="278" t="s">
        <v>1013</v>
      </c>
      <c r="F5476" s="407" t="s">
        <v>328</v>
      </c>
      <c r="G5476" s="407"/>
      <c r="H5476" s="290" t="s">
        <v>325</v>
      </c>
      <c r="I5476" s="294">
        <v>1</v>
      </c>
      <c r="J5476" s="294">
        <v>0</v>
      </c>
      <c r="K5476" s="292">
        <v>0.31</v>
      </c>
      <c r="L5476" s="292">
        <v>0.31</v>
      </c>
      <c r="O5476" s="40"/>
      <c r="P5476" s="40"/>
      <c r="Q5476" s="40"/>
      <c r="R5476" s="40"/>
      <c r="S5476" s="40"/>
      <c r="T5476" s="40"/>
      <c r="U5476" s="40"/>
      <c r="V5476" s="40"/>
      <c r="W5476" s="40"/>
      <c r="X5476" s="40"/>
      <c r="Y5476" s="40"/>
    </row>
    <row r="5477" spans="1:25" ht="15" customHeight="1" x14ac:dyDescent="0.2">
      <c r="A5477" s="40"/>
      <c r="B5477" s="275"/>
      <c r="C5477" s="275"/>
      <c r="D5477" s="275"/>
      <c r="E5477" s="275"/>
      <c r="F5477" s="275"/>
      <c r="G5477" s="275" t="s">
        <v>331</v>
      </c>
      <c r="H5477" s="302">
        <v>0</v>
      </c>
      <c r="I5477" s="275" t="s">
        <v>332</v>
      </c>
      <c r="J5477" s="302">
        <v>0</v>
      </c>
      <c r="K5477" s="275" t="s">
        <v>333</v>
      </c>
      <c r="L5477" s="302">
        <v>0</v>
      </c>
      <c r="O5477" s="40"/>
      <c r="P5477" s="40"/>
      <c r="Q5477" s="40"/>
      <c r="R5477" s="40"/>
      <c r="S5477" s="40"/>
      <c r="T5477" s="40"/>
      <c r="U5477" s="40"/>
      <c r="V5477" s="40"/>
      <c r="W5477" s="40"/>
      <c r="X5477" s="40"/>
      <c r="Y5477" s="40"/>
    </row>
    <row r="5478" spans="1:25" ht="15" customHeight="1" thickBot="1" x14ac:dyDescent="0.25">
      <c r="A5478" s="40"/>
      <c r="B5478" s="275"/>
      <c r="C5478" s="275"/>
      <c r="D5478" s="275"/>
      <c r="E5478" s="275"/>
      <c r="F5478" s="275"/>
      <c r="G5478" s="275" t="s">
        <v>334</v>
      </c>
      <c r="H5478" s="302">
        <v>0.38</v>
      </c>
      <c r="I5478" s="409"/>
      <c r="J5478" s="409" t="s">
        <v>335</v>
      </c>
      <c r="K5478" s="275"/>
      <c r="L5478" s="302">
        <v>2.21</v>
      </c>
      <c r="O5478" s="40"/>
      <c r="P5478" s="40"/>
      <c r="Q5478" s="40"/>
      <c r="R5478" s="40"/>
      <c r="S5478" s="40"/>
      <c r="T5478" s="40"/>
      <c r="U5478" s="40"/>
      <c r="V5478" s="40"/>
      <c r="W5478" s="40"/>
      <c r="X5478" s="40"/>
      <c r="Y5478" s="40"/>
    </row>
    <row r="5479" spans="1:25" ht="15" customHeight="1" thickTop="1" x14ac:dyDescent="0.2">
      <c r="A5479" s="40"/>
      <c r="B5479" s="289"/>
      <c r="C5479" s="289"/>
      <c r="D5479" s="289"/>
      <c r="E5479" s="289"/>
      <c r="F5479" s="289"/>
      <c r="G5479" s="289"/>
      <c r="H5479" s="289"/>
      <c r="I5479" s="289"/>
      <c r="J5479" s="289"/>
      <c r="K5479" s="289"/>
      <c r="L5479" s="281"/>
      <c r="O5479" s="40"/>
      <c r="P5479" s="40"/>
      <c r="Q5479" s="40"/>
      <c r="R5479" s="40"/>
      <c r="S5479" s="40"/>
      <c r="T5479" s="40"/>
      <c r="U5479" s="40"/>
      <c r="V5479" s="40"/>
      <c r="W5479" s="40"/>
      <c r="X5479" s="40"/>
      <c r="Y5479" s="40"/>
    </row>
    <row r="5480" spans="1:25" ht="15" customHeight="1" x14ac:dyDescent="0.2">
      <c r="A5480" s="40"/>
      <c r="B5480" s="276"/>
      <c r="C5480" s="277" t="s">
        <v>28</v>
      </c>
      <c r="D5480" s="276" t="s">
        <v>29</v>
      </c>
      <c r="E5480" s="276" t="s">
        <v>30</v>
      </c>
      <c r="F5480" s="405" t="s">
        <v>318</v>
      </c>
      <c r="G5480" s="405"/>
      <c r="H5480" s="284" t="s">
        <v>31</v>
      </c>
      <c r="I5480" s="277" t="s">
        <v>32</v>
      </c>
      <c r="J5480" s="277" t="s">
        <v>2407</v>
      </c>
      <c r="K5480" s="277" t="s">
        <v>33</v>
      </c>
      <c r="L5480" s="277" t="s">
        <v>35</v>
      </c>
      <c r="O5480" s="40"/>
      <c r="P5480" s="40"/>
      <c r="Q5480" s="40"/>
      <c r="R5480" s="40"/>
      <c r="S5480" s="40"/>
      <c r="T5480" s="40"/>
      <c r="U5480" s="40"/>
      <c r="V5480" s="40"/>
      <c r="W5480" s="40"/>
      <c r="X5480" s="40"/>
      <c r="Y5480" s="40"/>
    </row>
    <row r="5481" spans="1:25" ht="15" customHeight="1" x14ac:dyDescent="0.2">
      <c r="A5481" s="40"/>
      <c r="B5481" s="273" t="s">
        <v>319</v>
      </c>
      <c r="C5481" s="286" t="s">
        <v>1012</v>
      </c>
      <c r="D5481" s="273" t="s">
        <v>40</v>
      </c>
      <c r="E5481" s="273" t="s">
        <v>1013</v>
      </c>
      <c r="F5481" s="403" t="s">
        <v>328</v>
      </c>
      <c r="G5481" s="403"/>
      <c r="H5481" s="285" t="s">
        <v>325</v>
      </c>
      <c r="I5481" s="288">
        <v>1</v>
      </c>
      <c r="J5481" s="287"/>
      <c r="K5481" s="287">
        <v>0.31</v>
      </c>
      <c r="L5481" s="287">
        <v>0.31</v>
      </c>
      <c r="O5481" s="40"/>
      <c r="P5481" s="40"/>
      <c r="Q5481" s="40"/>
      <c r="R5481" s="40"/>
      <c r="S5481" s="40"/>
      <c r="T5481" s="40"/>
      <c r="U5481" s="40"/>
      <c r="V5481" s="40"/>
      <c r="W5481" s="40"/>
      <c r="X5481" s="40"/>
      <c r="Y5481" s="40"/>
    </row>
    <row r="5482" spans="1:25" ht="15" customHeight="1" x14ac:dyDescent="0.2">
      <c r="A5482" s="40"/>
      <c r="B5482" s="274" t="s">
        <v>347</v>
      </c>
      <c r="C5482" s="296" t="s">
        <v>1020</v>
      </c>
      <c r="D5482" s="274" t="s">
        <v>40</v>
      </c>
      <c r="E5482" s="274" t="s">
        <v>4231</v>
      </c>
      <c r="F5482" s="404" t="s">
        <v>4145</v>
      </c>
      <c r="G5482" s="404"/>
      <c r="H5482" s="295" t="s">
        <v>44</v>
      </c>
      <c r="I5482" s="298">
        <v>6.3999999999999997E-5</v>
      </c>
      <c r="J5482" s="298">
        <v>0</v>
      </c>
      <c r="K5482" s="297">
        <v>4998</v>
      </c>
      <c r="L5482" s="297">
        <v>0.31</v>
      </c>
      <c r="O5482" s="40"/>
      <c r="P5482" s="40"/>
      <c r="Q5482" s="40"/>
      <c r="R5482" s="40"/>
      <c r="S5482" s="40"/>
      <c r="T5482" s="40"/>
      <c r="U5482" s="40"/>
      <c r="V5482" s="40"/>
      <c r="W5482" s="40"/>
      <c r="X5482" s="40"/>
      <c r="Y5482" s="40"/>
    </row>
    <row r="5483" spans="1:25" ht="15" customHeight="1" x14ac:dyDescent="0.2">
      <c r="A5483" s="40"/>
      <c r="B5483" s="275"/>
      <c r="C5483" s="275"/>
      <c r="D5483" s="275"/>
      <c r="E5483" s="275"/>
      <c r="F5483" s="275"/>
      <c r="G5483" s="275" t="s">
        <v>331</v>
      </c>
      <c r="H5483" s="302">
        <v>0</v>
      </c>
      <c r="I5483" s="275" t="s">
        <v>332</v>
      </c>
      <c r="J5483" s="302">
        <v>0</v>
      </c>
      <c r="K5483" s="275" t="s">
        <v>333</v>
      </c>
      <c r="L5483" s="302">
        <v>0</v>
      </c>
      <c r="O5483" s="40"/>
      <c r="P5483" s="40"/>
      <c r="Q5483" s="40"/>
      <c r="R5483" s="40"/>
      <c r="S5483" s="40"/>
      <c r="T5483" s="40"/>
      <c r="U5483" s="40"/>
      <c r="V5483" s="40"/>
      <c r="W5483" s="40"/>
      <c r="X5483" s="40"/>
      <c r="Y5483" s="40"/>
    </row>
    <row r="5484" spans="1:25" ht="15" customHeight="1" thickBot="1" x14ac:dyDescent="0.25">
      <c r="A5484" s="40"/>
      <c r="B5484" s="275"/>
      <c r="C5484" s="275"/>
      <c r="D5484" s="275"/>
      <c r="E5484" s="275"/>
      <c r="F5484" s="275"/>
      <c r="G5484" s="275" t="s">
        <v>334</v>
      </c>
      <c r="H5484" s="302">
        <v>0.06</v>
      </c>
      <c r="I5484" s="409"/>
      <c r="J5484" s="409" t="s">
        <v>335</v>
      </c>
      <c r="K5484" s="275"/>
      <c r="L5484" s="302">
        <v>0.37</v>
      </c>
      <c r="O5484" s="40"/>
      <c r="P5484" s="40"/>
      <c r="Q5484" s="40"/>
      <c r="R5484" s="40"/>
      <c r="S5484" s="40"/>
      <c r="T5484" s="40"/>
      <c r="U5484" s="40"/>
      <c r="V5484" s="40"/>
      <c r="W5484" s="40"/>
      <c r="X5484" s="40"/>
      <c r="Y5484" s="40"/>
    </row>
    <row r="5485" spans="1:25" ht="15" customHeight="1" thickTop="1" x14ac:dyDescent="0.2">
      <c r="A5485" s="40"/>
      <c r="B5485" s="289"/>
      <c r="C5485" s="289"/>
      <c r="D5485" s="289"/>
      <c r="E5485" s="289"/>
      <c r="F5485" s="289"/>
      <c r="G5485" s="289"/>
      <c r="H5485" s="289"/>
      <c r="I5485" s="289"/>
      <c r="J5485" s="289"/>
      <c r="K5485" s="289"/>
      <c r="L5485" s="281"/>
      <c r="O5485" s="40"/>
      <c r="P5485" s="40"/>
      <c r="Q5485" s="40"/>
      <c r="R5485" s="40"/>
      <c r="S5485" s="40"/>
      <c r="T5485" s="40"/>
      <c r="U5485" s="40"/>
      <c r="V5485" s="40"/>
      <c r="W5485" s="40"/>
      <c r="X5485" s="40"/>
      <c r="Y5485" s="40"/>
    </row>
    <row r="5486" spans="1:25" ht="15" customHeight="1" x14ac:dyDescent="0.2">
      <c r="A5486" s="40"/>
      <c r="B5486" s="276"/>
      <c r="C5486" s="277" t="s">
        <v>28</v>
      </c>
      <c r="D5486" s="276" t="s">
        <v>29</v>
      </c>
      <c r="E5486" s="276" t="s">
        <v>30</v>
      </c>
      <c r="F5486" s="405" t="s">
        <v>318</v>
      </c>
      <c r="G5486" s="405"/>
      <c r="H5486" s="284" t="s">
        <v>31</v>
      </c>
      <c r="I5486" s="277" t="s">
        <v>32</v>
      </c>
      <c r="J5486" s="277" t="s">
        <v>2407</v>
      </c>
      <c r="K5486" s="277" t="s">
        <v>33</v>
      </c>
      <c r="L5486" s="277" t="s">
        <v>35</v>
      </c>
      <c r="O5486" s="40"/>
      <c r="P5486" s="40"/>
      <c r="Q5486" s="40"/>
      <c r="R5486" s="40"/>
      <c r="S5486" s="40"/>
      <c r="T5486" s="40"/>
      <c r="U5486" s="40"/>
      <c r="V5486" s="40"/>
      <c r="W5486" s="40"/>
      <c r="X5486" s="40"/>
      <c r="Y5486" s="40"/>
    </row>
    <row r="5487" spans="1:25" ht="15" customHeight="1" x14ac:dyDescent="0.2">
      <c r="A5487" s="40"/>
      <c r="B5487" s="273" t="s">
        <v>319</v>
      </c>
      <c r="C5487" s="286" t="s">
        <v>1014</v>
      </c>
      <c r="D5487" s="273" t="s">
        <v>40</v>
      </c>
      <c r="E5487" s="273" t="s">
        <v>1015</v>
      </c>
      <c r="F5487" s="403" t="s">
        <v>328</v>
      </c>
      <c r="G5487" s="403"/>
      <c r="H5487" s="285" t="s">
        <v>325</v>
      </c>
      <c r="I5487" s="288">
        <v>1</v>
      </c>
      <c r="J5487" s="287"/>
      <c r="K5487" s="287">
        <v>7.0000000000000007E-2</v>
      </c>
      <c r="L5487" s="287">
        <v>7.0000000000000007E-2</v>
      </c>
      <c r="O5487" s="40"/>
      <c r="P5487" s="40"/>
      <c r="Q5487" s="40"/>
      <c r="R5487" s="40"/>
      <c r="S5487" s="40"/>
      <c r="T5487" s="40"/>
      <c r="U5487" s="40"/>
      <c r="V5487" s="40"/>
      <c r="W5487" s="40"/>
      <c r="X5487" s="40"/>
      <c r="Y5487" s="40"/>
    </row>
    <row r="5488" spans="1:25" ht="15" customHeight="1" x14ac:dyDescent="0.2">
      <c r="A5488" s="40"/>
      <c r="B5488" s="274" t="s">
        <v>347</v>
      </c>
      <c r="C5488" s="296" t="s">
        <v>1020</v>
      </c>
      <c r="D5488" s="274" t="s">
        <v>40</v>
      </c>
      <c r="E5488" s="274" t="s">
        <v>4231</v>
      </c>
      <c r="F5488" s="404" t="s">
        <v>4145</v>
      </c>
      <c r="G5488" s="404"/>
      <c r="H5488" s="295" t="s">
        <v>44</v>
      </c>
      <c r="I5488" s="298">
        <v>1.4800000000000001E-5</v>
      </c>
      <c r="J5488" s="298">
        <v>0</v>
      </c>
      <c r="K5488" s="297">
        <v>4998</v>
      </c>
      <c r="L5488" s="297">
        <v>7.0000000000000007E-2</v>
      </c>
      <c r="O5488" s="40"/>
      <c r="P5488" s="40"/>
      <c r="Q5488" s="40"/>
      <c r="R5488" s="40"/>
      <c r="S5488" s="40"/>
      <c r="T5488" s="40"/>
      <c r="U5488" s="40"/>
      <c r="V5488" s="40"/>
      <c r="W5488" s="40"/>
      <c r="X5488" s="40"/>
      <c r="Y5488" s="40"/>
    </row>
    <row r="5489" spans="1:25" ht="15" customHeight="1" x14ac:dyDescent="0.2">
      <c r="A5489" s="40"/>
      <c r="B5489" s="275"/>
      <c r="C5489" s="275"/>
      <c r="D5489" s="275"/>
      <c r="E5489" s="275"/>
      <c r="F5489" s="275"/>
      <c r="G5489" s="275" t="s">
        <v>331</v>
      </c>
      <c r="H5489" s="302">
        <v>0</v>
      </c>
      <c r="I5489" s="275" t="s">
        <v>332</v>
      </c>
      <c r="J5489" s="302">
        <v>0</v>
      </c>
      <c r="K5489" s="275" t="s">
        <v>333</v>
      </c>
      <c r="L5489" s="302">
        <v>0</v>
      </c>
      <c r="O5489" s="40"/>
      <c r="P5489" s="40"/>
      <c r="Q5489" s="40"/>
      <c r="R5489" s="40"/>
      <c r="S5489" s="40"/>
      <c r="T5489" s="40"/>
      <c r="U5489" s="40"/>
      <c r="V5489" s="40"/>
      <c r="W5489" s="40"/>
      <c r="X5489" s="40"/>
      <c r="Y5489" s="40"/>
    </row>
    <row r="5490" spans="1:25" ht="15" customHeight="1" thickBot="1" x14ac:dyDescent="0.25">
      <c r="A5490" s="40"/>
      <c r="B5490" s="275"/>
      <c r="C5490" s="275"/>
      <c r="D5490" s="275"/>
      <c r="E5490" s="275"/>
      <c r="F5490" s="275"/>
      <c r="G5490" s="275" t="s">
        <v>334</v>
      </c>
      <c r="H5490" s="302">
        <v>0.01</v>
      </c>
      <c r="I5490" s="409"/>
      <c r="J5490" s="409" t="s">
        <v>335</v>
      </c>
      <c r="K5490" s="275"/>
      <c r="L5490" s="302">
        <v>0.08</v>
      </c>
      <c r="O5490" s="40"/>
      <c r="P5490" s="40"/>
      <c r="Q5490" s="40"/>
      <c r="R5490" s="40"/>
      <c r="S5490" s="40"/>
      <c r="T5490" s="40"/>
      <c r="U5490" s="40"/>
      <c r="V5490" s="40"/>
      <c r="W5490" s="40"/>
      <c r="X5490" s="40"/>
      <c r="Y5490" s="40"/>
    </row>
    <row r="5491" spans="1:25" ht="15" customHeight="1" thickTop="1" x14ac:dyDescent="0.2">
      <c r="A5491" s="40"/>
      <c r="B5491" s="289"/>
      <c r="C5491" s="289"/>
      <c r="D5491" s="289"/>
      <c r="E5491" s="289"/>
      <c r="F5491" s="289"/>
      <c r="G5491" s="289"/>
      <c r="H5491" s="289"/>
      <c r="I5491" s="289"/>
      <c r="J5491" s="289"/>
      <c r="K5491" s="289"/>
      <c r="L5491" s="281"/>
      <c r="O5491" s="40"/>
      <c r="P5491" s="40"/>
      <c r="Q5491" s="40"/>
      <c r="R5491" s="40"/>
      <c r="S5491" s="40"/>
      <c r="T5491" s="40"/>
      <c r="U5491" s="40"/>
      <c r="V5491" s="40"/>
      <c r="W5491" s="40"/>
      <c r="X5491" s="40"/>
      <c r="Y5491" s="40"/>
    </row>
    <row r="5492" spans="1:25" ht="15" customHeight="1" x14ac:dyDescent="0.2">
      <c r="A5492" s="40"/>
      <c r="B5492" s="276"/>
      <c r="C5492" s="277" t="s">
        <v>28</v>
      </c>
      <c r="D5492" s="276" t="s">
        <v>29</v>
      </c>
      <c r="E5492" s="276" t="s">
        <v>30</v>
      </c>
      <c r="F5492" s="405" t="s">
        <v>318</v>
      </c>
      <c r="G5492" s="405"/>
      <c r="H5492" s="284" t="s">
        <v>31</v>
      </c>
      <c r="I5492" s="277" t="s">
        <v>32</v>
      </c>
      <c r="J5492" s="277" t="s">
        <v>2407</v>
      </c>
      <c r="K5492" s="277" t="s">
        <v>33</v>
      </c>
      <c r="L5492" s="277" t="s">
        <v>35</v>
      </c>
      <c r="O5492" s="40"/>
      <c r="P5492" s="40"/>
      <c r="Q5492" s="40"/>
      <c r="R5492" s="40"/>
      <c r="S5492" s="40"/>
      <c r="T5492" s="40"/>
      <c r="U5492" s="40"/>
      <c r="V5492" s="40"/>
      <c r="W5492" s="40"/>
      <c r="X5492" s="40"/>
      <c r="Y5492" s="40"/>
    </row>
    <row r="5493" spans="1:25" ht="15" customHeight="1" x14ac:dyDescent="0.2">
      <c r="A5493" s="40"/>
      <c r="B5493" s="273" t="s">
        <v>319</v>
      </c>
      <c r="C5493" s="286" t="s">
        <v>1016</v>
      </c>
      <c r="D5493" s="273" t="s">
        <v>40</v>
      </c>
      <c r="E5493" s="273" t="s">
        <v>1017</v>
      </c>
      <c r="F5493" s="403" t="s">
        <v>328</v>
      </c>
      <c r="G5493" s="403"/>
      <c r="H5493" s="285" t="s">
        <v>325</v>
      </c>
      <c r="I5493" s="288">
        <v>1</v>
      </c>
      <c r="J5493" s="287"/>
      <c r="K5493" s="287">
        <v>0.34</v>
      </c>
      <c r="L5493" s="287">
        <v>0.34</v>
      </c>
      <c r="O5493" s="40"/>
      <c r="P5493" s="40"/>
      <c r="Q5493" s="40"/>
      <c r="R5493" s="40"/>
      <c r="S5493" s="40"/>
      <c r="T5493" s="40"/>
      <c r="U5493" s="40"/>
      <c r="V5493" s="40"/>
      <c r="W5493" s="40"/>
      <c r="X5493" s="40"/>
      <c r="Y5493" s="40"/>
    </row>
    <row r="5494" spans="1:25" ht="15" customHeight="1" x14ac:dyDescent="0.2">
      <c r="A5494" s="40"/>
      <c r="B5494" s="274" t="s">
        <v>347</v>
      </c>
      <c r="C5494" s="296" t="s">
        <v>1020</v>
      </c>
      <c r="D5494" s="274" t="s">
        <v>40</v>
      </c>
      <c r="E5494" s="274" t="s">
        <v>4231</v>
      </c>
      <c r="F5494" s="404" t="s">
        <v>4145</v>
      </c>
      <c r="G5494" s="404"/>
      <c r="H5494" s="295" t="s">
        <v>44</v>
      </c>
      <c r="I5494" s="298">
        <v>6.9999999999999994E-5</v>
      </c>
      <c r="J5494" s="298">
        <v>0</v>
      </c>
      <c r="K5494" s="297">
        <v>4998</v>
      </c>
      <c r="L5494" s="297">
        <v>0.34</v>
      </c>
      <c r="O5494" s="40"/>
      <c r="P5494" s="40"/>
      <c r="Q5494" s="40"/>
      <c r="R5494" s="40"/>
      <c r="S5494" s="40"/>
      <c r="T5494" s="40"/>
      <c r="U5494" s="40"/>
      <c r="V5494" s="40"/>
      <c r="W5494" s="40"/>
      <c r="X5494" s="40"/>
      <c r="Y5494" s="40"/>
    </row>
    <row r="5495" spans="1:25" ht="15" customHeight="1" x14ac:dyDescent="0.2">
      <c r="A5495" s="40"/>
      <c r="B5495" s="275"/>
      <c r="C5495" s="275"/>
      <c r="D5495" s="275"/>
      <c r="E5495" s="275"/>
      <c r="F5495" s="275"/>
      <c r="G5495" s="275" t="s">
        <v>331</v>
      </c>
      <c r="H5495" s="302">
        <v>0</v>
      </c>
      <c r="I5495" s="275" t="s">
        <v>332</v>
      </c>
      <c r="J5495" s="302">
        <v>0</v>
      </c>
      <c r="K5495" s="275" t="s">
        <v>333</v>
      </c>
      <c r="L5495" s="302">
        <v>0</v>
      </c>
      <c r="O5495" s="40"/>
      <c r="P5495" s="40"/>
      <c r="Q5495" s="40"/>
      <c r="R5495" s="40"/>
      <c r="S5495" s="40"/>
      <c r="T5495" s="40"/>
      <c r="U5495" s="40"/>
      <c r="V5495" s="40"/>
      <c r="W5495" s="40"/>
      <c r="X5495" s="40"/>
      <c r="Y5495" s="40"/>
    </row>
    <row r="5496" spans="1:25" ht="15" customHeight="1" thickBot="1" x14ac:dyDescent="0.25">
      <c r="A5496" s="40"/>
      <c r="B5496" s="275"/>
      <c r="C5496" s="275"/>
      <c r="D5496" s="275"/>
      <c r="E5496" s="275"/>
      <c r="F5496" s="275"/>
      <c r="G5496" s="275" t="s">
        <v>334</v>
      </c>
      <c r="H5496" s="302">
        <v>7.0000000000000007E-2</v>
      </c>
      <c r="I5496" s="409"/>
      <c r="J5496" s="409" t="s">
        <v>335</v>
      </c>
      <c r="K5496" s="275"/>
      <c r="L5496" s="302">
        <v>0.41</v>
      </c>
      <c r="O5496" s="40"/>
      <c r="P5496" s="40"/>
      <c r="Q5496" s="40"/>
      <c r="R5496" s="40"/>
      <c r="S5496" s="40"/>
      <c r="T5496" s="40"/>
      <c r="U5496" s="40"/>
      <c r="V5496" s="40"/>
      <c r="W5496" s="40"/>
      <c r="X5496" s="40"/>
      <c r="Y5496" s="40"/>
    </row>
    <row r="5497" spans="1:25" ht="15" customHeight="1" thickTop="1" x14ac:dyDescent="0.2">
      <c r="A5497" s="40"/>
      <c r="B5497" s="289"/>
      <c r="C5497" s="289"/>
      <c r="D5497" s="289"/>
      <c r="E5497" s="289"/>
      <c r="F5497" s="289"/>
      <c r="G5497" s="289"/>
      <c r="H5497" s="289"/>
      <c r="I5497" s="289"/>
      <c r="J5497" s="289"/>
      <c r="K5497" s="289"/>
      <c r="L5497" s="281"/>
      <c r="O5497" s="40"/>
      <c r="P5497" s="40"/>
      <c r="Q5497" s="40"/>
      <c r="R5497" s="40"/>
      <c r="S5497" s="40"/>
      <c r="T5497" s="40"/>
      <c r="U5497" s="40"/>
      <c r="V5497" s="40"/>
      <c r="W5497" s="40"/>
      <c r="X5497" s="40"/>
      <c r="Y5497" s="40"/>
    </row>
    <row r="5498" spans="1:25" ht="15" customHeight="1" x14ac:dyDescent="0.2">
      <c r="A5498" s="40"/>
      <c r="B5498" s="276"/>
      <c r="C5498" s="277" t="s">
        <v>28</v>
      </c>
      <c r="D5498" s="276" t="s">
        <v>29</v>
      </c>
      <c r="E5498" s="276" t="s">
        <v>30</v>
      </c>
      <c r="F5498" s="405" t="s">
        <v>318</v>
      </c>
      <c r="G5498" s="405"/>
      <c r="H5498" s="284" t="s">
        <v>31</v>
      </c>
      <c r="I5498" s="277" t="s">
        <v>32</v>
      </c>
      <c r="J5498" s="277" t="s">
        <v>2407</v>
      </c>
      <c r="K5498" s="277" t="s">
        <v>33</v>
      </c>
      <c r="L5498" s="277" t="s">
        <v>35</v>
      </c>
      <c r="O5498" s="40"/>
      <c r="P5498" s="40"/>
      <c r="Q5498" s="40"/>
      <c r="R5498" s="40"/>
      <c r="S5498" s="40"/>
      <c r="T5498" s="40"/>
      <c r="U5498" s="40"/>
      <c r="V5498" s="40"/>
      <c r="W5498" s="40"/>
      <c r="X5498" s="40"/>
      <c r="Y5498" s="40"/>
    </row>
    <row r="5499" spans="1:25" ht="15" customHeight="1" x14ac:dyDescent="0.2">
      <c r="A5499" s="40"/>
      <c r="B5499" s="273" t="s">
        <v>319</v>
      </c>
      <c r="C5499" s="286" t="s">
        <v>1018</v>
      </c>
      <c r="D5499" s="273" t="s">
        <v>40</v>
      </c>
      <c r="E5499" s="273" t="s">
        <v>1019</v>
      </c>
      <c r="F5499" s="403" t="s">
        <v>328</v>
      </c>
      <c r="G5499" s="403"/>
      <c r="H5499" s="285" t="s">
        <v>325</v>
      </c>
      <c r="I5499" s="288">
        <v>1</v>
      </c>
      <c r="J5499" s="287"/>
      <c r="K5499" s="287">
        <v>1.1100000000000001</v>
      </c>
      <c r="L5499" s="287">
        <v>1.1100000000000001</v>
      </c>
      <c r="O5499" s="40"/>
      <c r="P5499" s="40"/>
      <c r="Q5499" s="40"/>
      <c r="R5499" s="40"/>
      <c r="S5499" s="40"/>
      <c r="T5499" s="40"/>
      <c r="U5499" s="40"/>
      <c r="V5499" s="40"/>
      <c r="W5499" s="40"/>
      <c r="X5499" s="40"/>
      <c r="Y5499" s="40"/>
    </row>
    <row r="5500" spans="1:25" ht="15" customHeight="1" x14ac:dyDescent="0.2">
      <c r="A5500" s="40"/>
      <c r="B5500" s="274" t="s">
        <v>347</v>
      </c>
      <c r="C5500" s="296" t="s">
        <v>1021</v>
      </c>
      <c r="D5500" s="274" t="s">
        <v>40</v>
      </c>
      <c r="E5500" s="274" t="s">
        <v>1022</v>
      </c>
      <c r="F5500" s="404" t="s">
        <v>4139</v>
      </c>
      <c r="G5500" s="404"/>
      <c r="H5500" s="295" t="s">
        <v>4140</v>
      </c>
      <c r="I5500" s="298">
        <v>1.25</v>
      </c>
      <c r="J5500" s="298">
        <v>0</v>
      </c>
      <c r="K5500" s="297">
        <v>0.89</v>
      </c>
      <c r="L5500" s="297">
        <v>1.1100000000000001</v>
      </c>
      <c r="O5500" s="40"/>
      <c r="P5500" s="40"/>
      <c r="Q5500" s="40"/>
      <c r="R5500" s="40"/>
      <c r="S5500" s="40"/>
      <c r="T5500" s="40"/>
      <c r="U5500" s="40"/>
      <c r="V5500" s="40"/>
      <c r="W5500" s="40"/>
      <c r="X5500" s="40"/>
      <c r="Y5500" s="40"/>
    </row>
    <row r="5501" spans="1:25" ht="15" customHeight="1" x14ac:dyDescent="0.2">
      <c r="A5501" s="40"/>
      <c r="B5501" s="275"/>
      <c r="C5501" s="275"/>
      <c r="D5501" s="275"/>
      <c r="E5501" s="275"/>
      <c r="F5501" s="275"/>
      <c r="G5501" s="275" t="s">
        <v>331</v>
      </c>
      <c r="H5501" s="302">
        <v>0</v>
      </c>
      <c r="I5501" s="275" t="s">
        <v>332</v>
      </c>
      <c r="J5501" s="302">
        <v>0</v>
      </c>
      <c r="K5501" s="275" t="s">
        <v>333</v>
      </c>
      <c r="L5501" s="302">
        <v>0</v>
      </c>
      <c r="O5501" s="40"/>
      <c r="P5501" s="40"/>
      <c r="Q5501" s="40"/>
      <c r="R5501" s="40"/>
      <c r="S5501" s="40"/>
      <c r="T5501" s="40"/>
      <c r="U5501" s="40"/>
      <c r="V5501" s="40"/>
      <c r="W5501" s="40"/>
      <c r="X5501" s="40"/>
      <c r="Y5501" s="40"/>
    </row>
    <row r="5502" spans="1:25" ht="15" customHeight="1" thickBot="1" x14ac:dyDescent="0.25">
      <c r="A5502" s="40"/>
      <c r="B5502" s="275"/>
      <c r="C5502" s="275"/>
      <c r="D5502" s="275"/>
      <c r="E5502" s="275"/>
      <c r="F5502" s="275"/>
      <c r="G5502" s="275" t="s">
        <v>334</v>
      </c>
      <c r="H5502" s="302">
        <v>0.23</v>
      </c>
      <c r="I5502" s="409"/>
      <c r="J5502" s="409" t="s">
        <v>335</v>
      </c>
      <c r="K5502" s="275"/>
      <c r="L5502" s="302">
        <v>1.34</v>
      </c>
      <c r="O5502" s="40"/>
      <c r="P5502" s="40"/>
      <c r="Q5502" s="40"/>
      <c r="R5502" s="40"/>
      <c r="S5502" s="40"/>
      <c r="T5502" s="40"/>
      <c r="U5502" s="40"/>
      <c r="V5502" s="40"/>
      <c r="W5502" s="40"/>
      <c r="X5502" s="40"/>
      <c r="Y5502" s="40"/>
    </row>
    <row r="5503" spans="1:25" ht="15" customHeight="1" thickTop="1" x14ac:dyDescent="0.2">
      <c r="A5503" s="40"/>
      <c r="B5503" s="289"/>
      <c r="C5503" s="289"/>
      <c r="D5503" s="289"/>
      <c r="E5503" s="289"/>
      <c r="F5503" s="289"/>
      <c r="G5503" s="289"/>
      <c r="H5503" s="289"/>
      <c r="I5503" s="289"/>
      <c r="J5503" s="289"/>
      <c r="K5503" s="289"/>
      <c r="L5503" s="281"/>
      <c r="O5503" s="40"/>
      <c r="P5503" s="40"/>
      <c r="Q5503" s="40"/>
      <c r="R5503" s="40"/>
      <c r="S5503" s="40"/>
      <c r="T5503" s="40"/>
      <c r="U5503" s="40"/>
      <c r="V5503" s="40"/>
      <c r="W5503" s="40"/>
      <c r="X5503" s="40"/>
      <c r="Y5503" s="40"/>
    </row>
    <row r="5504" spans="1:25" ht="15" customHeight="1" x14ac:dyDescent="0.2">
      <c r="A5504" s="40"/>
      <c r="B5504" s="276"/>
      <c r="C5504" s="277" t="s">
        <v>28</v>
      </c>
      <c r="D5504" s="276" t="s">
        <v>29</v>
      </c>
      <c r="E5504" s="276" t="s">
        <v>30</v>
      </c>
      <c r="F5504" s="405" t="s">
        <v>318</v>
      </c>
      <c r="G5504" s="405"/>
      <c r="H5504" s="284" t="s">
        <v>31</v>
      </c>
      <c r="I5504" s="277" t="s">
        <v>32</v>
      </c>
      <c r="J5504" s="277" t="s">
        <v>2407</v>
      </c>
      <c r="K5504" s="277" t="s">
        <v>33</v>
      </c>
      <c r="L5504" s="277" t="s">
        <v>35</v>
      </c>
      <c r="O5504" s="40"/>
      <c r="P5504" s="40"/>
      <c r="Q5504" s="40"/>
      <c r="R5504" s="40"/>
      <c r="S5504" s="40"/>
      <c r="T5504" s="40"/>
      <c r="U5504" s="40"/>
      <c r="V5504" s="40"/>
      <c r="W5504" s="40"/>
      <c r="X5504" s="40"/>
      <c r="Y5504" s="40"/>
    </row>
    <row r="5505" spans="1:25" ht="15" customHeight="1" x14ac:dyDescent="0.2">
      <c r="A5505" s="40"/>
      <c r="B5505" s="273" t="s">
        <v>319</v>
      </c>
      <c r="C5505" s="286" t="s">
        <v>970</v>
      </c>
      <c r="D5505" s="273" t="s">
        <v>40</v>
      </c>
      <c r="E5505" s="273" t="s">
        <v>971</v>
      </c>
      <c r="F5505" s="403" t="s">
        <v>328</v>
      </c>
      <c r="G5505" s="403"/>
      <c r="H5505" s="285" t="s">
        <v>329</v>
      </c>
      <c r="I5505" s="288">
        <v>1</v>
      </c>
      <c r="J5505" s="287"/>
      <c r="K5505" s="287">
        <v>1.6</v>
      </c>
      <c r="L5505" s="287">
        <v>1.6</v>
      </c>
      <c r="O5505" s="40"/>
      <c r="P5505" s="40"/>
      <c r="Q5505" s="40"/>
      <c r="R5505" s="40"/>
      <c r="S5505" s="40"/>
      <c r="T5505" s="40"/>
      <c r="U5505" s="40"/>
      <c r="V5505" s="40"/>
      <c r="W5505" s="40"/>
      <c r="X5505" s="40"/>
      <c r="Y5505" s="40"/>
    </row>
    <row r="5506" spans="1:25" ht="15" customHeight="1" x14ac:dyDescent="0.2">
      <c r="A5506" s="40"/>
      <c r="B5506" s="278" t="s">
        <v>321</v>
      </c>
      <c r="C5506" s="291" t="s">
        <v>1023</v>
      </c>
      <c r="D5506" s="278" t="s">
        <v>40</v>
      </c>
      <c r="E5506" s="278" t="s">
        <v>1024</v>
      </c>
      <c r="F5506" s="407" t="s">
        <v>328</v>
      </c>
      <c r="G5506" s="407"/>
      <c r="H5506" s="290" t="s">
        <v>325</v>
      </c>
      <c r="I5506" s="294">
        <v>1</v>
      </c>
      <c r="J5506" s="294">
        <v>0</v>
      </c>
      <c r="K5506" s="292">
        <v>1.3</v>
      </c>
      <c r="L5506" s="292">
        <v>1.3</v>
      </c>
      <c r="O5506" s="40"/>
      <c r="P5506" s="40"/>
      <c r="Q5506" s="40"/>
      <c r="R5506" s="40"/>
      <c r="S5506" s="40"/>
      <c r="T5506" s="40"/>
      <c r="U5506" s="40"/>
      <c r="V5506" s="40"/>
      <c r="W5506" s="40"/>
      <c r="X5506" s="40"/>
      <c r="Y5506" s="40"/>
    </row>
    <row r="5507" spans="1:25" ht="15" customHeight="1" x14ac:dyDescent="0.2">
      <c r="A5507" s="40"/>
      <c r="B5507" s="278" t="s">
        <v>321</v>
      </c>
      <c r="C5507" s="291" t="s">
        <v>1025</v>
      </c>
      <c r="D5507" s="278" t="s">
        <v>40</v>
      </c>
      <c r="E5507" s="278" t="s">
        <v>1026</v>
      </c>
      <c r="F5507" s="407" t="s">
        <v>328</v>
      </c>
      <c r="G5507" s="407"/>
      <c r="H5507" s="290" t="s">
        <v>325</v>
      </c>
      <c r="I5507" s="294">
        <v>1</v>
      </c>
      <c r="J5507" s="294">
        <v>0</v>
      </c>
      <c r="K5507" s="292">
        <v>0.3</v>
      </c>
      <c r="L5507" s="292">
        <v>0.3</v>
      </c>
      <c r="O5507" s="40"/>
      <c r="P5507" s="40"/>
      <c r="Q5507" s="40"/>
      <c r="R5507" s="40"/>
      <c r="S5507" s="40"/>
      <c r="T5507" s="40"/>
      <c r="U5507" s="40"/>
      <c r="V5507" s="40"/>
      <c r="W5507" s="40"/>
      <c r="X5507" s="40"/>
      <c r="Y5507" s="40"/>
    </row>
    <row r="5508" spans="1:25" ht="15" customHeight="1" x14ac:dyDescent="0.2">
      <c r="A5508" s="40"/>
      <c r="B5508" s="275"/>
      <c r="C5508" s="275"/>
      <c r="D5508" s="275"/>
      <c r="E5508" s="275"/>
      <c r="F5508" s="275"/>
      <c r="G5508" s="275" t="s">
        <v>331</v>
      </c>
      <c r="H5508" s="302">
        <v>0</v>
      </c>
      <c r="I5508" s="275" t="s">
        <v>332</v>
      </c>
      <c r="J5508" s="302">
        <v>0</v>
      </c>
      <c r="K5508" s="275" t="s">
        <v>333</v>
      </c>
      <c r="L5508" s="302">
        <v>0</v>
      </c>
      <c r="O5508" s="40"/>
      <c r="P5508" s="40"/>
      <c r="Q5508" s="40"/>
      <c r="R5508" s="40"/>
      <c r="S5508" s="40"/>
      <c r="T5508" s="40"/>
      <c r="U5508" s="40"/>
      <c r="V5508" s="40"/>
      <c r="W5508" s="40"/>
      <c r="X5508" s="40"/>
      <c r="Y5508" s="40"/>
    </row>
    <row r="5509" spans="1:25" ht="15" customHeight="1" thickBot="1" x14ac:dyDescent="0.25">
      <c r="A5509" s="40"/>
      <c r="B5509" s="275"/>
      <c r="C5509" s="275"/>
      <c r="D5509" s="275"/>
      <c r="E5509" s="275"/>
      <c r="F5509" s="275"/>
      <c r="G5509" s="275" t="s">
        <v>334</v>
      </c>
      <c r="H5509" s="302">
        <v>0.33</v>
      </c>
      <c r="I5509" s="409"/>
      <c r="J5509" s="409" t="s">
        <v>335</v>
      </c>
      <c r="K5509" s="275"/>
      <c r="L5509" s="302">
        <v>1.93</v>
      </c>
      <c r="O5509" s="40"/>
      <c r="P5509" s="40"/>
      <c r="Q5509" s="40"/>
      <c r="R5509" s="40"/>
      <c r="S5509" s="40"/>
      <c r="T5509" s="40"/>
      <c r="U5509" s="40"/>
      <c r="V5509" s="40"/>
      <c r="W5509" s="40"/>
      <c r="X5509" s="40"/>
      <c r="Y5509" s="40"/>
    </row>
    <row r="5510" spans="1:25" ht="15" customHeight="1" thickTop="1" x14ac:dyDescent="0.2">
      <c r="A5510" s="40"/>
      <c r="B5510" s="289"/>
      <c r="C5510" s="289"/>
      <c r="D5510" s="289"/>
      <c r="E5510" s="289"/>
      <c r="F5510" s="289"/>
      <c r="G5510" s="289"/>
      <c r="H5510" s="289"/>
      <c r="I5510" s="289"/>
      <c r="J5510" s="289"/>
      <c r="K5510" s="289"/>
      <c r="L5510" s="281"/>
      <c r="O5510" s="40"/>
      <c r="P5510" s="40"/>
      <c r="Q5510" s="40"/>
      <c r="R5510" s="40"/>
      <c r="S5510" s="40"/>
      <c r="T5510" s="40"/>
      <c r="U5510" s="40"/>
      <c r="V5510" s="40"/>
      <c r="W5510" s="40"/>
      <c r="X5510" s="40"/>
      <c r="Y5510" s="40"/>
    </row>
    <row r="5511" spans="1:25" ht="15" customHeight="1" x14ac:dyDescent="0.2">
      <c r="A5511" s="40"/>
      <c r="B5511" s="276"/>
      <c r="C5511" s="277" t="s">
        <v>28</v>
      </c>
      <c r="D5511" s="276" t="s">
        <v>29</v>
      </c>
      <c r="E5511" s="276" t="s">
        <v>30</v>
      </c>
      <c r="F5511" s="405" t="s">
        <v>318</v>
      </c>
      <c r="G5511" s="405"/>
      <c r="H5511" s="284" t="s">
        <v>31</v>
      </c>
      <c r="I5511" s="277" t="s">
        <v>32</v>
      </c>
      <c r="J5511" s="277" t="s">
        <v>2407</v>
      </c>
      <c r="K5511" s="277" t="s">
        <v>33</v>
      </c>
      <c r="L5511" s="277" t="s">
        <v>35</v>
      </c>
      <c r="O5511" s="40"/>
      <c r="P5511" s="40"/>
      <c r="Q5511" s="40"/>
      <c r="R5511" s="40"/>
      <c r="S5511" s="40"/>
      <c r="T5511" s="40"/>
      <c r="U5511" s="40"/>
      <c r="V5511" s="40"/>
      <c r="W5511" s="40"/>
      <c r="X5511" s="40"/>
      <c r="Y5511" s="40"/>
    </row>
    <row r="5512" spans="1:25" ht="15" customHeight="1" x14ac:dyDescent="0.2">
      <c r="A5512" s="40"/>
      <c r="B5512" s="273" t="s">
        <v>319</v>
      </c>
      <c r="C5512" s="286" t="s">
        <v>968</v>
      </c>
      <c r="D5512" s="273" t="s">
        <v>40</v>
      </c>
      <c r="E5512" s="273" t="s">
        <v>969</v>
      </c>
      <c r="F5512" s="403" t="s">
        <v>328</v>
      </c>
      <c r="G5512" s="403"/>
      <c r="H5512" s="285" t="s">
        <v>330</v>
      </c>
      <c r="I5512" s="288">
        <v>1</v>
      </c>
      <c r="J5512" s="287"/>
      <c r="K5512" s="287">
        <v>5.24</v>
      </c>
      <c r="L5512" s="287">
        <v>5.24</v>
      </c>
      <c r="O5512" s="40"/>
      <c r="P5512" s="40"/>
      <c r="Q5512" s="40"/>
      <c r="R5512" s="40"/>
      <c r="S5512" s="40"/>
      <c r="T5512" s="40"/>
      <c r="U5512" s="40"/>
      <c r="V5512" s="40"/>
      <c r="W5512" s="40"/>
      <c r="X5512" s="40"/>
      <c r="Y5512" s="40"/>
    </row>
    <row r="5513" spans="1:25" ht="15" customHeight="1" x14ac:dyDescent="0.2">
      <c r="A5513" s="40"/>
      <c r="B5513" s="278" t="s">
        <v>321</v>
      </c>
      <c r="C5513" s="291" t="s">
        <v>1025</v>
      </c>
      <c r="D5513" s="278" t="s">
        <v>40</v>
      </c>
      <c r="E5513" s="278" t="s">
        <v>1026</v>
      </c>
      <c r="F5513" s="407" t="s">
        <v>328</v>
      </c>
      <c r="G5513" s="407"/>
      <c r="H5513" s="290" t="s">
        <v>325</v>
      </c>
      <c r="I5513" s="294">
        <v>1</v>
      </c>
      <c r="J5513" s="294">
        <v>0</v>
      </c>
      <c r="K5513" s="292">
        <v>0.3</v>
      </c>
      <c r="L5513" s="292">
        <v>0.3</v>
      </c>
      <c r="O5513" s="40"/>
      <c r="P5513" s="40"/>
      <c r="Q5513" s="40"/>
      <c r="R5513" s="40"/>
      <c r="S5513" s="40"/>
      <c r="T5513" s="40"/>
      <c r="U5513" s="40"/>
      <c r="V5513" s="40"/>
      <c r="W5513" s="40"/>
      <c r="X5513" s="40"/>
      <c r="Y5513" s="40"/>
    </row>
    <row r="5514" spans="1:25" ht="15" customHeight="1" x14ac:dyDescent="0.2">
      <c r="A5514" s="40"/>
      <c r="B5514" s="278" t="s">
        <v>321</v>
      </c>
      <c r="C5514" s="291" t="s">
        <v>1027</v>
      </c>
      <c r="D5514" s="278" t="s">
        <v>40</v>
      </c>
      <c r="E5514" s="278" t="s">
        <v>1028</v>
      </c>
      <c r="F5514" s="407" t="s">
        <v>328</v>
      </c>
      <c r="G5514" s="407"/>
      <c r="H5514" s="290" t="s">
        <v>325</v>
      </c>
      <c r="I5514" s="294">
        <v>1</v>
      </c>
      <c r="J5514" s="294">
        <v>0</v>
      </c>
      <c r="K5514" s="292">
        <v>1.42</v>
      </c>
      <c r="L5514" s="292">
        <v>1.42</v>
      </c>
      <c r="O5514" s="40"/>
      <c r="P5514" s="40"/>
      <c r="Q5514" s="40"/>
      <c r="R5514" s="40"/>
      <c r="S5514" s="40"/>
      <c r="T5514" s="40"/>
      <c r="U5514" s="40"/>
      <c r="V5514" s="40"/>
      <c r="W5514" s="40"/>
      <c r="X5514" s="40"/>
      <c r="Y5514" s="40"/>
    </row>
    <row r="5515" spans="1:25" ht="15" customHeight="1" x14ac:dyDescent="0.2">
      <c r="A5515" s="40"/>
      <c r="B5515" s="278" t="s">
        <v>321</v>
      </c>
      <c r="C5515" s="291" t="s">
        <v>1023</v>
      </c>
      <c r="D5515" s="278" t="s">
        <v>40</v>
      </c>
      <c r="E5515" s="278" t="s">
        <v>1024</v>
      </c>
      <c r="F5515" s="407" t="s">
        <v>328</v>
      </c>
      <c r="G5515" s="407"/>
      <c r="H5515" s="290" t="s">
        <v>325</v>
      </c>
      <c r="I5515" s="294">
        <v>1</v>
      </c>
      <c r="J5515" s="294">
        <v>0</v>
      </c>
      <c r="K5515" s="292">
        <v>1.3</v>
      </c>
      <c r="L5515" s="292">
        <v>1.3</v>
      </c>
      <c r="O5515" s="40"/>
      <c r="P5515" s="40"/>
      <c r="Q5515" s="40"/>
      <c r="R5515" s="40"/>
      <c r="S5515" s="40"/>
      <c r="T5515" s="40"/>
      <c r="U5515" s="40"/>
      <c r="V5515" s="40"/>
      <c r="W5515" s="40"/>
      <c r="X5515" s="40"/>
      <c r="Y5515" s="40"/>
    </row>
    <row r="5516" spans="1:25" ht="15" customHeight="1" x14ac:dyDescent="0.2">
      <c r="A5516" s="40"/>
      <c r="B5516" s="278" t="s">
        <v>321</v>
      </c>
      <c r="C5516" s="291" t="s">
        <v>1029</v>
      </c>
      <c r="D5516" s="278" t="s">
        <v>40</v>
      </c>
      <c r="E5516" s="278" t="s">
        <v>1030</v>
      </c>
      <c r="F5516" s="407" t="s">
        <v>328</v>
      </c>
      <c r="G5516" s="407"/>
      <c r="H5516" s="290" t="s">
        <v>325</v>
      </c>
      <c r="I5516" s="294">
        <v>1</v>
      </c>
      <c r="J5516" s="294">
        <v>0</v>
      </c>
      <c r="K5516" s="292">
        <v>2.2200000000000002</v>
      </c>
      <c r="L5516" s="292">
        <v>2.2200000000000002</v>
      </c>
      <c r="O5516" s="40"/>
      <c r="P5516" s="40"/>
      <c r="Q5516" s="40"/>
      <c r="R5516" s="40"/>
      <c r="S5516" s="40"/>
      <c r="T5516" s="40"/>
      <c r="U5516" s="40"/>
      <c r="V5516" s="40"/>
      <c r="W5516" s="40"/>
      <c r="X5516" s="40"/>
      <c r="Y5516" s="40"/>
    </row>
    <row r="5517" spans="1:25" ht="15" customHeight="1" x14ac:dyDescent="0.2">
      <c r="A5517" s="40"/>
      <c r="B5517" s="275"/>
      <c r="C5517" s="275"/>
      <c r="D5517" s="275"/>
      <c r="E5517" s="275"/>
      <c r="F5517" s="275"/>
      <c r="G5517" s="275" t="s">
        <v>331</v>
      </c>
      <c r="H5517" s="302">
        <v>0</v>
      </c>
      <c r="I5517" s="275" t="s">
        <v>332</v>
      </c>
      <c r="J5517" s="302">
        <v>0</v>
      </c>
      <c r="K5517" s="275" t="s">
        <v>333</v>
      </c>
      <c r="L5517" s="302">
        <v>0</v>
      </c>
      <c r="O5517" s="40"/>
      <c r="P5517" s="40"/>
      <c r="Q5517" s="40"/>
      <c r="R5517" s="40"/>
      <c r="S5517" s="40"/>
      <c r="T5517" s="40"/>
      <c r="U5517" s="40"/>
      <c r="V5517" s="40"/>
      <c r="W5517" s="40"/>
      <c r="X5517" s="40"/>
      <c r="Y5517" s="40"/>
    </row>
    <row r="5518" spans="1:25" ht="15" customHeight="1" thickBot="1" x14ac:dyDescent="0.25">
      <c r="A5518" s="40"/>
      <c r="B5518" s="275"/>
      <c r="C5518" s="275"/>
      <c r="D5518" s="275"/>
      <c r="E5518" s="275"/>
      <c r="F5518" s="275"/>
      <c r="G5518" s="275" t="s">
        <v>334</v>
      </c>
      <c r="H5518" s="302">
        <v>1.0900000000000001</v>
      </c>
      <c r="I5518" s="409"/>
      <c r="J5518" s="409" t="s">
        <v>335</v>
      </c>
      <c r="K5518" s="275"/>
      <c r="L5518" s="302">
        <v>6.33</v>
      </c>
      <c r="O5518" s="40"/>
      <c r="P5518" s="40"/>
      <c r="Q5518" s="40"/>
      <c r="R5518" s="40"/>
      <c r="S5518" s="40"/>
      <c r="T5518" s="40"/>
      <c r="U5518" s="40"/>
      <c r="V5518" s="40"/>
      <c r="W5518" s="40"/>
      <c r="X5518" s="40"/>
      <c r="Y5518" s="40"/>
    </row>
    <row r="5519" spans="1:25" ht="15" customHeight="1" thickTop="1" x14ac:dyDescent="0.2">
      <c r="A5519" s="40"/>
      <c r="B5519" s="289"/>
      <c r="C5519" s="289"/>
      <c r="D5519" s="289"/>
      <c r="E5519" s="289"/>
      <c r="F5519" s="289"/>
      <c r="G5519" s="289"/>
      <c r="H5519" s="289"/>
      <c r="I5519" s="289"/>
      <c r="J5519" s="289"/>
      <c r="K5519" s="289"/>
      <c r="L5519" s="281"/>
      <c r="O5519" s="40"/>
      <c r="P5519" s="40"/>
      <c r="Q5519" s="40"/>
      <c r="R5519" s="40"/>
      <c r="S5519" s="40"/>
      <c r="T5519" s="40"/>
      <c r="U5519" s="40"/>
      <c r="V5519" s="40"/>
      <c r="W5519" s="40"/>
      <c r="X5519" s="40"/>
      <c r="Y5519" s="40"/>
    </row>
    <row r="5520" spans="1:25" ht="15" customHeight="1" x14ac:dyDescent="0.2">
      <c r="A5520" s="40"/>
      <c r="B5520" s="276"/>
      <c r="C5520" s="277" t="s">
        <v>28</v>
      </c>
      <c r="D5520" s="276" t="s">
        <v>29</v>
      </c>
      <c r="E5520" s="276" t="s">
        <v>30</v>
      </c>
      <c r="F5520" s="405" t="s">
        <v>318</v>
      </c>
      <c r="G5520" s="405"/>
      <c r="H5520" s="284" t="s">
        <v>31</v>
      </c>
      <c r="I5520" s="277" t="s">
        <v>32</v>
      </c>
      <c r="J5520" s="277" t="s">
        <v>2407</v>
      </c>
      <c r="K5520" s="277" t="s">
        <v>33</v>
      </c>
      <c r="L5520" s="277" t="s">
        <v>35</v>
      </c>
      <c r="O5520" s="40"/>
      <c r="P5520" s="40"/>
      <c r="Q5520" s="40"/>
      <c r="R5520" s="40"/>
      <c r="S5520" s="40"/>
      <c r="T5520" s="40"/>
      <c r="U5520" s="40"/>
      <c r="V5520" s="40"/>
      <c r="W5520" s="40"/>
      <c r="X5520" s="40"/>
      <c r="Y5520" s="40"/>
    </row>
    <row r="5521" spans="1:25" ht="15" customHeight="1" x14ac:dyDescent="0.2">
      <c r="A5521" s="40"/>
      <c r="B5521" s="273" t="s">
        <v>319</v>
      </c>
      <c r="C5521" s="286" t="s">
        <v>1023</v>
      </c>
      <c r="D5521" s="273" t="s">
        <v>40</v>
      </c>
      <c r="E5521" s="273" t="s">
        <v>1024</v>
      </c>
      <c r="F5521" s="403" t="s">
        <v>328</v>
      </c>
      <c r="G5521" s="403"/>
      <c r="H5521" s="285" t="s">
        <v>325</v>
      </c>
      <c r="I5521" s="288">
        <v>1</v>
      </c>
      <c r="J5521" s="287"/>
      <c r="K5521" s="287">
        <v>1.3</v>
      </c>
      <c r="L5521" s="287">
        <v>1.3</v>
      </c>
      <c r="O5521" s="40"/>
      <c r="P5521" s="40"/>
      <c r="Q5521" s="40"/>
      <c r="R5521" s="40"/>
      <c r="S5521" s="40"/>
      <c r="T5521" s="40"/>
      <c r="U5521" s="40"/>
      <c r="V5521" s="40"/>
      <c r="W5521" s="40"/>
      <c r="X5521" s="40"/>
      <c r="Y5521" s="40"/>
    </row>
    <row r="5522" spans="1:25" ht="15" customHeight="1" x14ac:dyDescent="0.2">
      <c r="A5522" s="40"/>
      <c r="B5522" s="274" t="s">
        <v>347</v>
      </c>
      <c r="C5522" s="296" t="s">
        <v>1031</v>
      </c>
      <c r="D5522" s="274" t="s">
        <v>40</v>
      </c>
      <c r="E5522" s="274" t="s">
        <v>4144</v>
      </c>
      <c r="F5522" s="404" t="s">
        <v>4145</v>
      </c>
      <c r="G5522" s="404"/>
      <c r="H5522" s="295" t="s">
        <v>44</v>
      </c>
      <c r="I5522" s="298">
        <v>6.3999999999999997E-5</v>
      </c>
      <c r="J5522" s="298">
        <v>0</v>
      </c>
      <c r="K5522" s="297">
        <v>20330.84</v>
      </c>
      <c r="L5522" s="297">
        <v>1.3</v>
      </c>
      <c r="O5522" s="40"/>
      <c r="P5522" s="40"/>
      <c r="Q5522" s="40"/>
      <c r="R5522" s="40"/>
      <c r="S5522" s="40"/>
      <c r="T5522" s="40"/>
      <c r="U5522" s="40"/>
      <c r="V5522" s="40"/>
      <c r="W5522" s="40"/>
      <c r="X5522" s="40"/>
      <c r="Y5522" s="40"/>
    </row>
    <row r="5523" spans="1:25" ht="15" customHeight="1" x14ac:dyDescent="0.2">
      <c r="A5523" s="40"/>
      <c r="B5523" s="275"/>
      <c r="C5523" s="275"/>
      <c r="D5523" s="275"/>
      <c r="E5523" s="275"/>
      <c r="F5523" s="275"/>
      <c r="G5523" s="275" t="s">
        <v>331</v>
      </c>
      <c r="H5523" s="302">
        <v>0</v>
      </c>
      <c r="I5523" s="275" t="s">
        <v>332</v>
      </c>
      <c r="J5523" s="302">
        <v>0</v>
      </c>
      <c r="K5523" s="275" t="s">
        <v>333</v>
      </c>
      <c r="L5523" s="302">
        <v>0</v>
      </c>
      <c r="O5523" s="40"/>
      <c r="P5523" s="40"/>
      <c r="Q5523" s="40"/>
      <c r="R5523" s="40"/>
      <c r="S5523" s="40"/>
      <c r="T5523" s="40"/>
      <c r="U5523" s="40"/>
      <c r="V5523" s="40"/>
      <c r="W5523" s="40"/>
      <c r="X5523" s="40"/>
      <c r="Y5523" s="40"/>
    </row>
    <row r="5524" spans="1:25" ht="15" customHeight="1" thickBot="1" x14ac:dyDescent="0.25">
      <c r="A5524" s="40"/>
      <c r="B5524" s="275"/>
      <c r="C5524" s="275"/>
      <c r="D5524" s="275"/>
      <c r="E5524" s="275"/>
      <c r="F5524" s="275"/>
      <c r="G5524" s="275" t="s">
        <v>334</v>
      </c>
      <c r="H5524" s="302">
        <v>0.27</v>
      </c>
      <c r="I5524" s="409"/>
      <c r="J5524" s="409" t="s">
        <v>335</v>
      </c>
      <c r="K5524" s="275"/>
      <c r="L5524" s="302">
        <v>1.57</v>
      </c>
      <c r="O5524" s="40"/>
      <c r="P5524" s="40"/>
      <c r="Q5524" s="40"/>
      <c r="R5524" s="40"/>
      <c r="S5524" s="40"/>
      <c r="T5524" s="40"/>
      <c r="U5524" s="40"/>
      <c r="V5524" s="40"/>
      <c r="W5524" s="40"/>
      <c r="X5524" s="40"/>
      <c r="Y5524" s="40"/>
    </row>
    <row r="5525" spans="1:25" ht="15" customHeight="1" thickTop="1" x14ac:dyDescent="0.2">
      <c r="A5525" s="40"/>
      <c r="B5525" s="289"/>
      <c r="C5525" s="289"/>
      <c r="D5525" s="289"/>
      <c r="E5525" s="289"/>
      <c r="F5525" s="289"/>
      <c r="G5525" s="289"/>
      <c r="H5525" s="289"/>
      <c r="I5525" s="289"/>
      <c r="J5525" s="289"/>
      <c r="K5525" s="289"/>
      <c r="L5525" s="281"/>
      <c r="O5525" s="40"/>
      <c r="P5525" s="40"/>
      <c r="Q5525" s="40"/>
      <c r="R5525" s="40"/>
      <c r="S5525" s="40"/>
      <c r="T5525" s="40"/>
      <c r="U5525" s="40"/>
      <c r="V5525" s="40"/>
      <c r="W5525" s="40"/>
      <c r="X5525" s="40"/>
      <c r="Y5525" s="40"/>
    </row>
    <row r="5526" spans="1:25" ht="15" customHeight="1" x14ac:dyDescent="0.2">
      <c r="A5526" s="40"/>
      <c r="B5526" s="276"/>
      <c r="C5526" s="277" t="s">
        <v>28</v>
      </c>
      <c r="D5526" s="276" t="s">
        <v>29</v>
      </c>
      <c r="E5526" s="276" t="s">
        <v>30</v>
      </c>
      <c r="F5526" s="405" t="s">
        <v>318</v>
      </c>
      <c r="G5526" s="405"/>
      <c r="H5526" s="284" t="s">
        <v>31</v>
      </c>
      <c r="I5526" s="277" t="s">
        <v>32</v>
      </c>
      <c r="J5526" s="277" t="s">
        <v>2407</v>
      </c>
      <c r="K5526" s="277" t="s">
        <v>33</v>
      </c>
      <c r="L5526" s="277" t="s">
        <v>35</v>
      </c>
      <c r="O5526" s="40"/>
      <c r="P5526" s="40"/>
      <c r="Q5526" s="40"/>
      <c r="R5526" s="40"/>
      <c r="S5526" s="40"/>
      <c r="T5526" s="40"/>
      <c r="U5526" s="40"/>
      <c r="V5526" s="40"/>
      <c r="W5526" s="40"/>
      <c r="X5526" s="40"/>
      <c r="Y5526" s="40"/>
    </row>
    <row r="5527" spans="1:25" ht="15" customHeight="1" x14ac:dyDescent="0.2">
      <c r="A5527" s="40"/>
      <c r="B5527" s="273" t="s">
        <v>319</v>
      </c>
      <c r="C5527" s="286" t="s">
        <v>1025</v>
      </c>
      <c r="D5527" s="273" t="s">
        <v>40</v>
      </c>
      <c r="E5527" s="273" t="s">
        <v>1026</v>
      </c>
      <c r="F5527" s="403" t="s">
        <v>328</v>
      </c>
      <c r="G5527" s="403"/>
      <c r="H5527" s="285" t="s">
        <v>325</v>
      </c>
      <c r="I5527" s="288">
        <v>1</v>
      </c>
      <c r="J5527" s="287"/>
      <c r="K5527" s="287">
        <v>0.3</v>
      </c>
      <c r="L5527" s="287">
        <v>0.3</v>
      </c>
      <c r="O5527" s="40"/>
      <c r="P5527" s="40"/>
      <c r="Q5527" s="40"/>
      <c r="R5527" s="40"/>
      <c r="S5527" s="40"/>
      <c r="T5527" s="40"/>
      <c r="U5527" s="40"/>
      <c r="V5527" s="40"/>
      <c r="W5527" s="40"/>
      <c r="X5527" s="40"/>
      <c r="Y5527" s="40"/>
    </row>
    <row r="5528" spans="1:25" ht="15" customHeight="1" x14ac:dyDescent="0.2">
      <c r="A5528" s="40"/>
      <c r="B5528" s="274" t="s">
        <v>347</v>
      </c>
      <c r="C5528" s="296" t="s">
        <v>1031</v>
      </c>
      <c r="D5528" s="274" t="s">
        <v>40</v>
      </c>
      <c r="E5528" s="274" t="s">
        <v>4144</v>
      </c>
      <c r="F5528" s="404" t="s">
        <v>4145</v>
      </c>
      <c r="G5528" s="404"/>
      <c r="H5528" s="295" t="s">
        <v>44</v>
      </c>
      <c r="I5528" s="298">
        <v>1.4800000000000001E-5</v>
      </c>
      <c r="J5528" s="298">
        <v>0</v>
      </c>
      <c r="K5528" s="297">
        <v>20330.84</v>
      </c>
      <c r="L5528" s="297">
        <v>0.3</v>
      </c>
      <c r="O5528" s="40"/>
      <c r="P5528" s="40"/>
      <c r="Q5528" s="40"/>
      <c r="R5528" s="40"/>
      <c r="S5528" s="40"/>
      <c r="T5528" s="40"/>
      <c r="U5528" s="40"/>
      <c r="V5528" s="40"/>
      <c r="W5528" s="40"/>
      <c r="X5528" s="40"/>
      <c r="Y5528" s="40"/>
    </row>
    <row r="5529" spans="1:25" ht="15" customHeight="1" x14ac:dyDescent="0.2">
      <c r="A5529" s="40"/>
      <c r="B5529" s="275"/>
      <c r="C5529" s="275"/>
      <c r="D5529" s="275"/>
      <c r="E5529" s="275"/>
      <c r="F5529" s="275"/>
      <c r="G5529" s="275" t="s">
        <v>331</v>
      </c>
      <c r="H5529" s="302">
        <v>0</v>
      </c>
      <c r="I5529" s="275" t="s">
        <v>332</v>
      </c>
      <c r="J5529" s="302">
        <v>0</v>
      </c>
      <c r="K5529" s="275" t="s">
        <v>333</v>
      </c>
      <c r="L5529" s="302">
        <v>0</v>
      </c>
      <c r="O5529" s="40"/>
      <c r="P5529" s="40"/>
      <c r="Q5529" s="40"/>
      <c r="R5529" s="40"/>
      <c r="S5529" s="40"/>
      <c r="T5529" s="40"/>
      <c r="U5529" s="40"/>
      <c r="V5529" s="40"/>
      <c r="W5529" s="40"/>
      <c r="X5529" s="40"/>
      <c r="Y5529" s="40"/>
    </row>
    <row r="5530" spans="1:25" ht="15" customHeight="1" thickBot="1" x14ac:dyDescent="0.25">
      <c r="A5530" s="40"/>
      <c r="B5530" s="275"/>
      <c r="C5530" s="275"/>
      <c r="D5530" s="275"/>
      <c r="E5530" s="275"/>
      <c r="F5530" s="275"/>
      <c r="G5530" s="275" t="s">
        <v>334</v>
      </c>
      <c r="H5530" s="302">
        <v>0.06</v>
      </c>
      <c r="I5530" s="409"/>
      <c r="J5530" s="409" t="s">
        <v>335</v>
      </c>
      <c r="K5530" s="275"/>
      <c r="L5530" s="302">
        <v>0.36</v>
      </c>
      <c r="O5530" s="40"/>
      <c r="P5530" s="40"/>
      <c r="Q5530" s="40"/>
      <c r="R5530" s="40"/>
      <c r="S5530" s="40"/>
      <c r="T5530" s="40"/>
      <c r="U5530" s="40"/>
      <c r="V5530" s="40"/>
      <c r="W5530" s="40"/>
      <c r="X5530" s="40"/>
      <c r="Y5530" s="40"/>
    </row>
    <row r="5531" spans="1:25" ht="15" customHeight="1" thickTop="1" x14ac:dyDescent="0.2">
      <c r="A5531" s="40"/>
      <c r="B5531" s="289"/>
      <c r="C5531" s="289"/>
      <c r="D5531" s="289"/>
      <c r="E5531" s="289"/>
      <c r="F5531" s="289"/>
      <c r="G5531" s="289"/>
      <c r="H5531" s="289"/>
      <c r="I5531" s="289"/>
      <c r="J5531" s="289"/>
      <c r="K5531" s="289"/>
      <c r="L5531" s="281"/>
      <c r="O5531" s="40"/>
      <c r="P5531" s="40"/>
      <c r="Q5531" s="40"/>
      <c r="R5531" s="40"/>
      <c r="S5531" s="40"/>
      <c r="T5531" s="40"/>
      <c r="U5531" s="40"/>
      <c r="V5531" s="40"/>
      <c r="W5531" s="40"/>
      <c r="X5531" s="40"/>
      <c r="Y5531" s="40"/>
    </row>
    <row r="5532" spans="1:25" ht="15" customHeight="1" x14ac:dyDescent="0.2">
      <c r="A5532" s="40"/>
      <c r="B5532" s="276"/>
      <c r="C5532" s="277" t="s">
        <v>28</v>
      </c>
      <c r="D5532" s="276" t="s">
        <v>29</v>
      </c>
      <c r="E5532" s="276" t="s">
        <v>30</v>
      </c>
      <c r="F5532" s="405" t="s">
        <v>318</v>
      </c>
      <c r="G5532" s="405"/>
      <c r="H5532" s="284" t="s">
        <v>31</v>
      </c>
      <c r="I5532" s="277" t="s">
        <v>32</v>
      </c>
      <c r="J5532" s="277" t="s">
        <v>2407</v>
      </c>
      <c r="K5532" s="277" t="s">
        <v>33</v>
      </c>
      <c r="L5532" s="277" t="s">
        <v>35</v>
      </c>
      <c r="O5532" s="40"/>
      <c r="P5532" s="40"/>
      <c r="Q5532" s="40"/>
      <c r="R5532" s="40"/>
      <c r="S5532" s="40"/>
      <c r="T5532" s="40"/>
      <c r="U5532" s="40"/>
      <c r="V5532" s="40"/>
      <c r="W5532" s="40"/>
      <c r="X5532" s="40"/>
      <c r="Y5532" s="40"/>
    </row>
    <row r="5533" spans="1:25" ht="15" customHeight="1" x14ac:dyDescent="0.2">
      <c r="A5533" s="40"/>
      <c r="B5533" s="273" t="s">
        <v>319</v>
      </c>
      <c r="C5533" s="286" t="s">
        <v>1027</v>
      </c>
      <c r="D5533" s="273" t="s">
        <v>40</v>
      </c>
      <c r="E5533" s="273" t="s">
        <v>1028</v>
      </c>
      <c r="F5533" s="403" t="s">
        <v>328</v>
      </c>
      <c r="G5533" s="403"/>
      <c r="H5533" s="285" t="s">
        <v>325</v>
      </c>
      <c r="I5533" s="288">
        <v>1</v>
      </c>
      <c r="J5533" s="287"/>
      <c r="K5533" s="287">
        <v>1.42</v>
      </c>
      <c r="L5533" s="287">
        <v>1.42</v>
      </c>
      <c r="O5533" s="40"/>
      <c r="P5533" s="40"/>
      <c r="Q5533" s="40"/>
      <c r="R5533" s="40"/>
      <c r="S5533" s="40"/>
      <c r="T5533" s="40"/>
      <c r="U5533" s="40"/>
      <c r="V5533" s="40"/>
      <c r="W5533" s="40"/>
      <c r="X5533" s="40"/>
      <c r="Y5533" s="40"/>
    </row>
    <row r="5534" spans="1:25" ht="15" customHeight="1" x14ac:dyDescent="0.2">
      <c r="A5534" s="40"/>
      <c r="B5534" s="274" t="s">
        <v>347</v>
      </c>
      <c r="C5534" s="296" t="s">
        <v>1031</v>
      </c>
      <c r="D5534" s="274" t="s">
        <v>40</v>
      </c>
      <c r="E5534" s="274" t="s">
        <v>4144</v>
      </c>
      <c r="F5534" s="404" t="s">
        <v>4145</v>
      </c>
      <c r="G5534" s="404"/>
      <c r="H5534" s="295" t="s">
        <v>44</v>
      </c>
      <c r="I5534" s="298">
        <v>6.9999999999999994E-5</v>
      </c>
      <c r="J5534" s="298">
        <v>0</v>
      </c>
      <c r="K5534" s="297">
        <v>20330.84</v>
      </c>
      <c r="L5534" s="297">
        <v>1.42</v>
      </c>
      <c r="O5534" s="40"/>
      <c r="P5534" s="40"/>
      <c r="Q5534" s="40"/>
      <c r="R5534" s="40"/>
      <c r="S5534" s="40"/>
      <c r="T5534" s="40"/>
      <c r="U5534" s="40"/>
      <c r="V5534" s="40"/>
      <c r="W5534" s="40"/>
      <c r="X5534" s="40"/>
      <c r="Y5534" s="40"/>
    </row>
    <row r="5535" spans="1:25" ht="15" customHeight="1" x14ac:dyDescent="0.2">
      <c r="A5535" s="40"/>
      <c r="B5535" s="275"/>
      <c r="C5535" s="275"/>
      <c r="D5535" s="275"/>
      <c r="E5535" s="275"/>
      <c r="F5535" s="275"/>
      <c r="G5535" s="275" t="s">
        <v>331</v>
      </c>
      <c r="H5535" s="302">
        <v>0</v>
      </c>
      <c r="I5535" s="275" t="s">
        <v>332</v>
      </c>
      <c r="J5535" s="302">
        <v>0</v>
      </c>
      <c r="K5535" s="275" t="s">
        <v>333</v>
      </c>
      <c r="L5535" s="302">
        <v>0</v>
      </c>
      <c r="O5535" s="40"/>
      <c r="P5535" s="40"/>
      <c r="Q5535" s="40"/>
      <c r="R5535" s="40"/>
      <c r="S5535" s="40"/>
      <c r="T5535" s="40"/>
      <c r="U5535" s="40"/>
      <c r="V5535" s="40"/>
      <c r="W5535" s="40"/>
      <c r="X5535" s="40"/>
      <c r="Y5535" s="40"/>
    </row>
    <row r="5536" spans="1:25" ht="15" customHeight="1" thickBot="1" x14ac:dyDescent="0.25">
      <c r="A5536" s="40"/>
      <c r="B5536" s="275"/>
      <c r="C5536" s="275"/>
      <c r="D5536" s="275"/>
      <c r="E5536" s="275"/>
      <c r="F5536" s="275"/>
      <c r="G5536" s="275" t="s">
        <v>334</v>
      </c>
      <c r="H5536" s="302">
        <v>0.28999999999999998</v>
      </c>
      <c r="I5536" s="409"/>
      <c r="J5536" s="409" t="s">
        <v>335</v>
      </c>
      <c r="K5536" s="275"/>
      <c r="L5536" s="302">
        <v>1.71</v>
      </c>
      <c r="O5536" s="40"/>
      <c r="P5536" s="40"/>
      <c r="Q5536" s="40"/>
      <c r="R5536" s="40"/>
      <c r="S5536" s="40"/>
      <c r="T5536" s="40"/>
      <c r="U5536" s="40"/>
      <c r="V5536" s="40"/>
      <c r="W5536" s="40"/>
      <c r="X5536" s="40"/>
      <c r="Y5536" s="40"/>
    </row>
    <row r="5537" spans="1:25" ht="15" customHeight="1" thickTop="1" x14ac:dyDescent="0.2">
      <c r="A5537" s="40"/>
      <c r="B5537" s="289"/>
      <c r="C5537" s="289"/>
      <c r="D5537" s="289"/>
      <c r="E5537" s="289"/>
      <c r="F5537" s="289"/>
      <c r="G5537" s="289"/>
      <c r="H5537" s="289"/>
      <c r="I5537" s="289"/>
      <c r="J5537" s="289"/>
      <c r="K5537" s="289"/>
      <c r="L5537" s="281"/>
      <c r="O5537" s="40"/>
      <c r="P5537" s="40"/>
      <c r="Q5537" s="40"/>
      <c r="R5537" s="40"/>
      <c r="S5537" s="40"/>
      <c r="T5537" s="40"/>
      <c r="U5537" s="40"/>
      <c r="V5537" s="40"/>
      <c r="W5537" s="40"/>
      <c r="X5537" s="40"/>
      <c r="Y5537" s="40"/>
    </row>
    <row r="5538" spans="1:25" ht="15" customHeight="1" x14ac:dyDescent="0.2">
      <c r="A5538" s="40"/>
      <c r="B5538" s="276"/>
      <c r="C5538" s="277" t="s">
        <v>28</v>
      </c>
      <c r="D5538" s="276" t="s">
        <v>29</v>
      </c>
      <c r="E5538" s="276" t="s">
        <v>30</v>
      </c>
      <c r="F5538" s="405" t="s">
        <v>318</v>
      </c>
      <c r="G5538" s="405"/>
      <c r="H5538" s="284" t="s">
        <v>31</v>
      </c>
      <c r="I5538" s="277" t="s">
        <v>32</v>
      </c>
      <c r="J5538" s="277" t="s">
        <v>2407</v>
      </c>
      <c r="K5538" s="277" t="s">
        <v>33</v>
      </c>
      <c r="L5538" s="277" t="s">
        <v>35</v>
      </c>
      <c r="O5538" s="40"/>
      <c r="P5538" s="40"/>
      <c r="Q5538" s="40"/>
      <c r="R5538" s="40"/>
      <c r="S5538" s="40"/>
      <c r="T5538" s="40"/>
      <c r="U5538" s="40"/>
      <c r="V5538" s="40"/>
      <c r="W5538" s="40"/>
      <c r="X5538" s="40"/>
      <c r="Y5538" s="40"/>
    </row>
    <row r="5539" spans="1:25" ht="15" customHeight="1" x14ac:dyDescent="0.2">
      <c r="A5539" s="40"/>
      <c r="B5539" s="273" t="s">
        <v>319</v>
      </c>
      <c r="C5539" s="286" t="s">
        <v>1029</v>
      </c>
      <c r="D5539" s="273" t="s">
        <v>40</v>
      </c>
      <c r="E5539" s="273" t="s">
        <v>1030</v>
      </c>
      <c r="F5539" s="403" t="s">
        <v>328</v>
      </c>
      <c r="G5539" s="403"/>
      <c r="H5539" s="285" t="s">
        <v>325</v>
      </c>
      <c r="I5539" s="288">
        <v>1</v>
      </c>
      <c r="J5539" s="287"/>
      <c r="K5539" s="287">
        <v>2.2200000000000002</v>
      </c>
      <c r="L5539" s="287">
        <v>2.2200000000000002</v>
      </c>
      <c r="O5539" s="40"/>
      <c r="P5539" s="40"/>
      <c r="Q5539" s="40"/>
      <c r="R5539" s="40"/>
      <c r="S5539" s="40"/>
      <c r="T5539" s="40"/>
      <c r="U5539" s="40"/>
      <c r="V5539" s="40"/>
      <c r="W5539" s="40"/>
      <c r="X5539" s="40"/>
      <c r="Y5539" s="40"/>
    </row>
    <row r="5540" spans="1:25" ht="15" customHeight="1" x14ac:dyDescent="0.2">
      <c r="A5540" s="40"/>
      <c r="B5540" s="274" t="s">
        <v>347</v>
      </c>
      <c r="C5540" s="296" t="s">
        <v>1021</v>
      </c>
      <c r="D5540" s="274" t="s">
        <v>40</v>
      </c>
      <c r="E5540" s="274" t="s">
        <v>1022</v>
      </c>
      <c r="F5540" s="404" t="s">
        <v>4139</v>
      </c>
      <c r="G5540" s="404"/>
      <c r="H5540" s="295" t="s">
        <v>4140</v>
      </c>
      <c r="I5540" s="298">
        <v>2.5</v>
      </c>
      <c r="J5540" s="298">
        <v>0</v>
      </c>
      <c r="K5540" s="297">
        <v>0.89</v>
      </c>
      <c r="L5540" s="297">
        <v>2.2200000000000002</v>
      </c>
      <c r="O5540" s="40"/>
      <c r="P5540" s="40"/>
      <c r="Q5540" s="40"/>
      <c r="R5540" s="40"/>
      <c r="S5540" s="40"/>
      <c r="T5540" s="40"/>
      <c r="U5540" s="40"/>
      <c r="V5540" s="40"/>
      <c r="W5540" s="40"/>
      <c r="X5540" s="40"/>
      <c r="Y5540" s="40"/>
    </row>
    <row r="5541" spans="1:25" ht="15" customHeight="1" x14ac:dyDescent="0.2">
      <c r="A5541" s="40"/>
      <c r="B5541" s="275"/>
      <c r="C5541" s="275"/>
      <c r="D5541" s="275"/>
      <c r="E5541" s="275"/>
      <c r="F5541" s="275"/>
      <c r="G5541" s="275" t="s">
        <v>331</v>
      </c>
      <c r="H5541" s="302">
        <v>0</v>
      </c>
      <c r="I5541" s="275" t="s">
        <v>332</v>
      </c>
      <c r="J5541" s="302">
        <v>0</v>
      </c>
      <c r="K5541" s="275" t="s">
        <v>333</v>
      </c>
      <c r="L5541" s="302">
        <v>0</v>
      </c>
      <c r="O5541" s="40"/>
      <c r="P5541" s="40"/>
      <c r="Q5541" s="40"/>
      <c r="R5541" s="40"/>
      <c r="S5541" s="40"/>
      <c r="T5541" s="40"/>
      <c r="U5541" s="40"/>
      <c r="V5541" s="40"/>
      <c r="W5541" s="40"/>
      <c r="X5541" s="40"/>
      <c r="Y5541" s="40"/>
    </row>
    <row r="5542" spans="1:25" ht="15" customHeight="1" thickBot="1" x14ac:dyDescent="0.25">
      <c r="A5542" s="40"/>
      <c r="B5542" s="275"/>
      <c r="C5542" s="275"/>
      <c r="D5542" s="275"/>
      <c r="E5542" s="275"/>
      <c r="F5542" s="275"/>
      <c r="G5542" s="275" t="s">
        <v>334</v>
      </c>
      <c r="H5542" s="302">
        <v>0.46</v>
      </c>
      <c r="I5542" s="409"/>
      <c r="J5542" s="409" t="s">
        <v>335</v>
      </c>
      <c r="K5542" s="275"/>
      <c r="L5542" s="302">
        <v>2.68</v>
      </c>
      <c r="O5542" s="40"/>
      <c r="P5542" s="40"/>
      <c r="Q5542" s="40"/>
      <c r="R5542" s="40"/>
      <c r="S5542" s="40"/>
      <c r="T5542" s="40"/>
      <c r="U5542" s="40"/>
      <c r="V5542" s="40"/>
      <c r="W5542" s="40"/>
      <c r="X5542" s="40"/>
      <c r="Y5542" s="40"/>
    </row>
    <row r="5543" spans="1:25" ht="15" customHeight="1" thickTop="1" x14ac:dyDescent="0.2">
      <c r="A5543" s="40"/>
      <c r="B5543" s="289"/>
      <c r="C5543" s="289"/>
      <c r="D5543" s="289"/>
      <c r="E5543" s="289"/>
      <c r="F5543" s="289"/>
      <c r="G5543" s="289"/>
      <c r="H5543" s="289"/>
      <c r="I5543" s="289"/>
      <c r="J5543" s="289"/>
      <c r="K5543" s="289"/>
      <c r="L5543" s="281"/>
      <c r="O5543" s="40"/>
      <c r="P5543" s="40"/>
      <c r="Q5543" s="40"/>
      <c r="R5543" s="40"/>
      <c r="S5543" s="40"/>
      <c r="T5543" s="40"/>
      <c r="U5543" s="40"/>
      <c r="V5543" s="40"/>
      <c r="W5543" s="40"/>
      <c r="X5543" s="40"/>
      <c r="Y5543" s="40"/>
    </row>
    <row r="5544" spans="1:25" ht="15" customHeight="1" x14ac:dyDescent="0.2">
      <c r="A5544" s="40"/>
      <c r="B5544" s="276"/>
      <c r="C5544" s="277" t="s">
        <v>28</v>
      </c>
      <c r="D5544" s="276" t="s">
        <v>29</v>
      </c>
      <c r="E5544" s="276" t="s">
        <v>30</v>
      </c>
      <c r="F5544" s="405" t="s">
        <v>318</v>
      </c>
      <c r="G5544" s="405"/>
      <c r="H5544" s="284" t="s">
        <v>31</v>
      </c>
      <c r="I5544" s="277" t="s">
        <v>32</v>
      </c>
      <c r="J5544" s="277" t="s">
        <v>2407</v>
      </c>
      <c r="K5544" s="277" t="s">
        <v>33</v>
      </c>
      <c r="L5544" s="277" t="s">
        <v>35</v>
      </c>
      <c r="O5544" s="40"/>
      <c r="P5544" s="40"/>
      <c r="Q5544" s="40"/>
      <c r="R5544" s="40"/>
      <c r="S5544" s="40"/>
      <c r="T5544" s="40"/>
      <c r="U5544" s="40"/>
      <c r="V5544" s="40"/>
      <c r="W5544" s="40"/>
      <c r="X5544" s="40"/>
      <c r="Y5544" s="40"/>
    </row>
    <row r="5545" spans="1:25" ht="15" customHeight="1" x14ac:dyDescent="0.2">
      <c r="A5545" s="40"/>
      <c r="B5545" s="273" t="s">
        <v>319</v>
      </c>
      <c r="C5545" s="286" t="s">
        <v>407</v>
      </c>
      <c r="D5545" s="273" t="s">
        <v>40</v>
      </c>
      <c r="E5545" s="273" t="s">
        <v>408</v>
      </c>
      <c r="F5545" s="403" t="s">
        <v>338</v>
      </c>
      <c r="G5545" s="403"/>
      <c r="H5545" s="285" t="s">
        <v>55</v>
      </c>
      <c r="I5545" s="288">
        <v>1</v>
      </c>
      <c r="J5545" s="287"/>
      <c r="K5545" s="287">
        <v>15.54</v>
      </c>
      <c r="L5545" s="287">
        <v>15.54</v>
      </c>
      <c r="O5545" s="40"/>
      <c r="P5545" s="40"/>
      <c r="Q5545" s="40"/>
      <c r="R5545" s="40"/>
      <c r="S5545" s="40"/>
      <c r="T5545" s="40"/>
      <c r="U5545" s="40"/>
      <c r="V5545" s="40"/>
      <c r="W5545" s="40"/>
      <c r="X5545" s="40"/>
      <c r="Y5545" s="40"/>
    </row>
    <row r="5546" spans="1:25" ht="15" customHeight="1" x14ac:dyDescent="0.2">
      <c r="A5546" s="40"/>
      <c r="B5546" s="278" t="s">
        <v>321</v>
      </c>
      <c r="C5546" s="291" t="s">
        <v>395</v>
      </c>
      <c r="D5546" s="278" t="s">
        <v>40</v>
      </c>
      <c r="E5546" s="278" t="s">
        <v>396</v>
      </c>
      <c r="F5546" s="407" t="s">
        <v>324</v>
      </c>
      <c r="G5546" s="407"/>
      <c r="H5546" s="290" t="s">
        <v>325</v>
      </c>
      <c r="I5546" s="294">
        <v>7.5999999999999998E-2</v>
      </c>
      <c r="J5546" s="294">
        <v>0</v>
      </c>
      <c r="K5546" s="292">
        <v>24.84</v>
      </c>
      <c r="L5546" s="292">
        <v>1.88</v>
      </c>
      <c r="O5546" s="40"/>
      <c r="P5546" s="40"/>
      <c r="Q5546" s="40"/>
      <c r="R5546" s="40"/>
      <c r="S5546" s="40"/>
      <c r="T5546" s="40"/>
      <c r="U5546" s="40"/>
      <c r="V5546" s="40"/>
      <c r="W5546" s="40"/>
      <c r="X5546" s="40"/>
      <c r="Y5546" s="40"/>
    </row>
    <row r="5547" spans="1:25" ht="15" customHeight="1" x14ac:dyDescent="0.2">
      <c r="A5547" s="40"/>
      <c r="B5547" s="278" t="s">
        <v>321</v>
      </c>
      <c r="C5547" s="291" t="s">
        <v>397</v>
      </c>
      <c r="D5547" s="278" t="s">
        <v>40</v>
      </c>
      <c r="E5547" s="278" t="s">
        <v>398</v>
      </c>
      <c r="F5547" s="407" t="s">
        <v>324</v>
      </c>
      <c r="G5547" s="407"/>
      <c r="H5547" s="290" t="s">
        <v>325</v>
      </c>
      <c r="I5547" s="294">
        <v>7.5999999999999998E-2</v>
      </c>
      <c r="J5547" s="294">
        <v>0</v>
      </c>
      <c r="K5547" s="292">
        <v>29.9</v>
      </c>
      <c r="L5547" s="292">
        <v>2.27</v>
      </c>
      <c r="O5547" s="40"/>
      <c r="P5547" s="40"/>
      <c r="Q5547" s="40"/>
      <c r="R5547" s="40"/>
      <c r="S5547" s="40"/>
      <c r="T5547" s="40"/>
      <c r="U5547" s="40"/>
      <c r="V5547" s="40"/>
      <c r="W5547" s="40"/>
      <c r="X5547" s="40"/>
      <c r="Y5547" s="40"/>
    </row>
    <row r="5548" spans="1:25" ht="15" customHeight="1" x14ac:dyDescent="0.2">
      <c r="A5548" s="40"/>
      <c r="B5548" s="274" t="s">
        <v>347</v>
      </c>
      <c r="C5548" s="296" t="s">
        <v>749</v>
      </c>
      <c r="D5548" s="274" t="s">
        <v>40</v>
      </c>
      <c r="E5548" s="274" t="s">
        <v>750</v>
      </c>
      <c r="F5548" s="404" t="s">
        <v>348</v>
      </c>
      <c r="G5548" s="404"/>
      <c r="H5548" s="295" t="s">
        <v>44</v>
      </c>
      <c r="I5548" s="298">
        <v>9.4000000000000004E-3</v>
      </c>
      <c r="J5548" s="298">
        <v>0</v>
      </c>
      <c r="K5548" s="297">
        <v>3.22</v>
      </c>
      <c r="L5548" s="297">
        <v>0.03</v>
      </c>
      <c r="O5548" s="40"/>
      <c r="P5548" s="40"/>
      <c r="Q5548" s="40"/>
      <c r="R5548" s="40"/>
      <c r="S5548" s="40"/>
      <c r="T5548" s="40"/>
      <c r="U5548" s="40"/>
      <c r="V5548" s="40"/>
      <c r="W5548" s="40"/>
      <c r="X5548" s="40"/>
      <c r="Y5548" s="40"/>
    </row>
    <row r="5549" spans="1:25" ht="15" customHeight="1" x14ac:dyDescent="0.2">
      <c r="A5549" s="40"/>
      <c r="B5549" s="274" t="s">
        <v>347</v>
      </c>
      <c r="C5549" s="296" t="s">
        <v>1032</v>
      </c>
      <c r="D5549" s="274" t="s">
        <v>40</v>
      </c>
      <c r="E5549" s="274" t="s">
        <v>1033</v>
      </c>
      <c r="F5549" s="404" t="s">
        <v>348</v>
      </c>
      <c r="G5549" s="404"/>
      <c r="H5549" s="295" t="s">
        <v>55</v>
      </c>
      <c r="I5549" s="298">
        <v>1.2434000000000001</v>
      </c>
      <c r="J5549" s="298">
        <v>0</v>
      </c>
      <c r="K5549" s="297">
        <v>9.14</v>
      </c>
      <c r="L5549" s="297">
        <v>11.36</v>
      </c>
      <c r="O5549" s="40"/>
      <c r="P5549" s="40"/>
      <c r="Q5549" s="40"/>
      <c r="R5549" s="40"/>
      <c r="S5549" s="40"/>
      <c r="T5549" s="40"/>
      <c r="U5549" s="40"/>
      <c r="V5549" s="40"/>
      <c r="W5549" s="40"/>
      <c r="X5549" s="40"/>
      <c r="Y5549" s="40"/>
    </row>
    <row r="5550" spans="1:25" ht="15" customHeight="1" x14ac:dyDescent="0.2">
      <c r="A5550" s="40"/>
      <c r="B5550" s="275"/>
      <c r="C5550" s="275"/>
      <c r="D5550" s="275"/>
      <c r="E5550" s="275"/>
      <c r="F5550" s="275"/>
      <c r="G5550" s="275" t="s">
        <v>331</v>
      </c>
      <c r="H5550" s="302">
        <v>3.26</v>
      </c>
      <c r="I5550" s="275" t="s">
        <v>332</v>
      </c>
      <c r="J5550" s="302">
        <v>0</v>
      </c>
      <c r="K5550" s="275" t="s">
        <v>333</v>
      </c>
      <c r="L5550" s="302">
        <v>3.26</v>
      </c>
      <c r="O5550" s="40"/>
      <c r="P5550" s="40"/>
      <c r="Q5550" s="40"/>
      <c r="R5550" s="40"/>
      <c r="S5550" s="40"/>
      <c r="T5550" s="40"/>
      <c r="U5550" s="40"/>
      <c r="V5550" s="40"/>
      <c r="W5550" s="40"/>
      <c r="X5550" s="40"/>
      <c r="Y5550" s="40"/>
    </row>
    <row r="5551" spans="1:25" ht="15" customHeight="1" thickBot="1" x14ac:dyDescent="0.25">
      <c r="A5551" s="40"/>
      <c r="B5551" s="275"/>
      <c r="C5551" s="275"/>
      <c r="D5551" s="275"/>
      <c r="E5551" s="275"/>
      <c r="F5551" s="275"/>
      <c r="G5551" s="275" t="s">
        <v>334</v>
      </c>
      <c r="H5551" s="302">
        <v>3.23</v>
      </c>
      <c r="I5551" s="409"/>
      <c r="J5551" s="409" t="s">
        <v>335</v>
      </c>
      <c r="K5551" s="275"/>
      <c r="L5551" s="302">
        <v>18.77</v>
      </c>
      <c r="O5551" s="40"/>
      <c r="P5551" s="40"/>
      <c r="Q5551" s="40"/>
      <c r="R5551" s="40"/>
      <c r="S5551" s="40"/>
      <c r="T5551" s="40"/>
      <c r="U5551" s="40"/>
      <c r="V5551" s="40"/>
      <c r="W5551" s="40"/>
      <c r="X5551" s="40"/>
      <c r="Y5551" s="40"/>
    </row>
    <row r="5552" spans="1:25" ht="15" customHeight="1" thickTop="1" x14ac:dyDescent="0.2">
      <c r="A5552" s="40"/>
      <c r="B5552" s="289"/>
      <c r="C5552" s="289"/>
      <c r="D5552" s="289"/>
      <c r="E5552" s="289"/>
      <c r="F5552" s="289"/>
      <c r="G5552" s="289"/>
      <c r="H5552" s="289"/>
      <c r="I5552" s="289"/>
      <c r="J5552" s="289"/>
      <c r="K5552" s="289"/>
      <c r="L5552" s="281"/>
      <c r="O5552" s="40"/>
      <c r="P5552" s="40"/>
      <c r="Q5552" s="40"/>
      <c r="R5552" s="40"/>
      <c r="S5552" s="40"/>
      <c r="T5552" s="40"/>
      <c r="U5552" s="40"/>
      <c r="V5552" s="40"/>
      <c r="W5552" s="40"/>
      <c r="X5552" s="40"/>
      <c r="Y5552" s="40"/>
    </row>
    <row r="5553" spans="1:25" ht="15" customHeight="1" x14ac:dyDescent="0.2">
      <c r="A5553" s="40"/>
      <c r="B5553" s="276"/>
      <c r="C5553" s="277" t="s">
        <v>28</v>
      </c>
      <c r="D5553" s="276" t="s">
        <v>29</v>
      </c>
      <c r="E5553" s="276" t="s">
        <v>30</v>
      </c>
      <c r="F5553" s="405" t="s">
        <v>318</v>
      </c>
      <c r="G5553" s="405"/>
      <c r="H5553" s="284" t="s">
        <v>31</v>
      </c>
      <c r="I5553" s="277" t="s">
        <v>32</v>
      </c>
      <c r="J5553" s="277" t="s">
        <v>2407</v>
      </c>
      <c r="K5553" s="277" t="s">
        <v>33</v>
      </c>
      <c r="L5553" s="277" t="s">
        <v>35</v>
      </c>
      <c r="O5553" s="40"/>
      <c r="P5553" s="40"/>
      <c r="Q5553" s="40"/>
      <c r="R5553" s="40"/>
      <c r="S5553" s="40"/>
      <c r="T5553" s="40"/>
      <c r="U5553" s="40"/>
      <c r="V5553" s="40"/>
      <c r="W5553" s="40"/>
      <c r="X5553" s="40"/>
      <c r="Y5553" s="40"/>
    </row>
    <row r="5554" spans="1:25" ht="15" customHeight="1" x14ac:dyDescent="0.2">
      <c r="A5554" s="40"/>
      <c r="B5554" s="273" t="s">
        <v>319</v>
      </c>
      <c r="C5554" s="286" t="s">
        <v>2991</v>
      </c>
      <c r="D5554" s="273" t="s">
        <v>40</v>
      </c>
      <c r="E5554" s="273" t="s">
        <v>2992</v>
      </c>
      <c r="F5554" s="403" t="s">
        <v>337</v>
      </c>
      <c r="G5554" s="403"/>
      <c r="H5554" s="285" t="s">
        <v>41</v>
      </c>
      <c r="I5554" s="288">
        <v>1</v>
      </c>
      <c r="J5554" s="287"/>
      <c r="K5554" s="287">
        <v>3.25</v>
      </c>
      <c r="L5554" s="287">
        <v>3.25</v>
      </c>
      <c r="O5554" s="40"/>
      <c r="P5554" s="40"/>
      <c r="Q5554" s="40"/>
      <c r="R5554" s="40"/>
      <c r="S5554" s="40"/>
      <c r="T5554" s="40"/>
      <c r="U5554" s="40"/>
      <c r="V5554" s="40"/>
      <c r="W5554" s="40"/>
      <c r="X5554" s="40"/>
      <c r="Y5554" s="40"/>
    </row>
    <row r="5555" spans="1:25" ht="15" customHeight="1" x14ac:dyDescent="0.2">
      <c r="A5555" s="40"/>
      <c r="B5555" s="278" t="s">
        <v>321</v>
      </c>
      <c r="C5555" s="291" t="s">
        <v>322</v>
      </c>
      <c r="D5555" s="278" t="s">
        <v>40</v>
      </c>
      <c r="E5555" s="278" t="s">
        <v>323</v>
      </c>
      <c r="F5555" s="407" t="s">
        <v>324</v>
      </c>
      <c r="G5555" s="407"/>
      <c r="H5555" s="290" t="s">
        <v>325</v>
      </c>
      <c r="I5555" s="294">
        <v>5.0000000000000001E-3</v>
      </c>
      <c r="J5555" s="294">
        <v>0</v>
      </c>
      <c r="K5555" s="292">
        <v>23.08</v>
      </c>
      <c r="L5555" s="292">
        <v>0.11</v>
      </c>
      <c r="O5555" s="40"/>
      <c r="P5555" s="40"/>
      <c r="Q5555" s="40"/>
      <c r="R5555" s="40"/>
      <c r="S5555" s="40"/>
      <c r="T5555" s="40"/>
      <c r="U5555" s="40"/>
      <c r="V5555" s="40"/>
      <c r="W5555" s="40"/>
      <c r="X5555" s="40"/>
      <c r="Y5555" s="40"/>
    </row>
    <row r="5556" spans="1:25" ht="15" customHeight="1" x14ac:dyDescent="0.2">
      <c r="A5556" s="40"/>
      <c r="B5556" s="278" t="s">
        <v>321</v>
      </c>
      <c r="C5556" s="291" t="s">
        <v>468</v>
      </c>
      <c r="D5556" s="278" t="s">
        <v>40</v>
      </c>
      <c r="E5556" s="278" t="s">
        <v>469</v>
      </c>
      <c r="F5556" s="407" t="s">
        <v>324</v>
      </c>
      <c r="G5556" s="407"/>
      <c r="H5556" s="290" t="s">
        <v>325</v>
      </c>
      <c r="I5556" s="294">
        <v>1.4E-2</v>
      </c>
      <c r="J5556" s="294">
        <v>0</v>
      </c>
      <c r="K5556" s="292">
        <v>27.93</v>
      </c>
      <c r="L5556" s="292">
        <v>0.39</v>
      </c>
      <c r="O5556" s="40"/>
      <c r="P5556" s="40"/>
      <c r="Q5556" s="40"/>
      <c r="R5556" s="40"/>
      <c r="S5556" s="40"/>
      <c r="T5556" s="40"/>
      <c r="U5556" s="40"/>
      <c r="V5556" s="40"/>
      <c r="W5556" s="40"/>
      <c r="X5556" s="40"/>
      <c r="Y5556" s="40"/>
    </row>
    <row r="5557" spans="1:25" ht="15" customHeight="1" x14ac:dyDescent="0.2">
      <c r="A5557" s="40"/>
      <c r="B5557" s="274" t="s">
        <v>347</v>
      </c>
      <c r="C5557" s="296" t="s">
        <v>3003</v>
      </c>
      <c r="D5557" s="274" t="s">
        <v>40</v>
      </c>
      <c r="E5557" s="274" t="s">
        <v>3004</v>
      </c>
      <c r="F5557" s="404" t="s">
        <v>348</v>
      </c>
      <c r="G5557" s="404"/>
      <c r="H5557" s="295" t="s">
        <v>41</v>
      </c>
      <c r="I5557" s="298">
        <v>1.04</v>
      </c>
      <c r="J5557" s="298">
        <v>0</v>
      </c>
      <c r="K5557" s="297">
        <v>2.65</v>
      </c>
      <c r="L5557" s="297">
        <v>2.75</v>
      </c>
      <c r="O5557" s="40"/>
      <c r="P5557" s="40"/>
      <c r="Q5557" s="40"/>
      <c r="R5557" s="40"/>
      <c r="S5557" s="40"/>
      <c r="T5557" s="40"/>
      <c r="U5557" s="40"/>
      <c r="V5557" s="40"/>
      <c r="W5557" s="40"/>
      <c r="X5557" s="40"/>
      <c r="Y5557" s="40"/>
    </row>
    <row r="5558" spans="1:25" ht="15" customHeight="1" x14ac:dyDescent="0.2">
      <c r="A5558" s="40"/>
      <c r="B5558" s="275"/>
      <c r="C5558" s="275"/>
      <c r="D5558" s="275"/>
      <c r="E5558" s="275"/>
      <c r="F5558" s="275"/>
      <c r="G5558" s="275" t="s">
        <v>331</v>
      </c>
      <c r="H5558" s="302">
        <v>0.38</v>
      </c>
      <c r="I5558" s="275" t="s">
        <v>332</v>
      </c>
      <c r="J5558" s="302">
        <v>0</v>
      </c>
      <c r="K5558" s="275" t="s">
        <v>333</v>
      </c>
      <c r="L5558" s="302">
        <v>0.38</v>
      </c>
      <c r="O5558" s="40"/>
      <c r="P5558" s="40"/>
      <c r="Q5558" s="40"/>
      <c r="R5558" s="40"/>
      <c r="S5558" s="40"/>
      <c r="T5558" s="40"/>
      <c r="U5558" s="40"/>
      <c r="V5558" s="40"/>
      <c r="W5558" s="40"/>
      <c r="X5558" s="40"/>
      <c r="Y5558" s="40"/>
    </row>
    <row r="5559" spans="1:25" ht="15" customHeight="1" thickBot="1" x14ac:dyDescent="0.25">
      <c r="A5559" s="40"/>
      <c r="B5559" s="275"/>
      <c r="C5559" s="275"/>
      <c r="D5559" s="275"/>
      <c r="E5559" s="275"/>
      <c r="F5559" s="275"/>
      <c r="G5559" s="275" t="s">
        <v>334</v>
      </c>
      <c r="H5559" s="302">
        <v>0.67</v>
      </c>
      <c r="I5559" s="409"/>
      <c r="J5559" s="409" t="s">
        <v>335</v>
      </c>
      <c r="K5559" s="275"/>
      <c r="L5559" s="302">
        <v>3.92</v>
      </c>
      <c r="O5559" s="40"/>
      <c r="P5559" s="40"/>
      <c r="Q5559" s="40"/>
      <c r="R5559" s="40"/>
      <c r="S5559" s="40"/>
      <c r="T5559" s="40"/>
      <c r="U5559" s="40"/>
      <c r="V5559" s="40"/>
      <c r="W5559" s="40"/>
      <c r="X5559" s="40"/>
      <c r="Y5559" s="40"/>
    </row>
    <row r="5560" spans="1:25" ht="15" customHeight="1" thickTop="1" x14ac:dyDescent="0.2">
      <c r="A5560" s="40"/>
      <c r="B5560" s="289"/>
      <c r="C5560" s="289"/>
      <c r="D5560" s="289"/>
      <c r="E5560" s="289"/>
      <c r="F5560" s="289"/>
      <c r="G5560" s="289"/>
      <c r="H5560" s="289"/>
      <c r="I5560" s="289"/>
      <c r="J5560" s="289"/>
      <c r="K5560" s="289"/>
      <c r="L5560" s="281"/>
      <c r="O5560" s="40"/>
      <c r="P5560" s="40"/>
      <c r="Q5560" s="40"/>
      <c r="R5560" s="40"/>
      <c r="S5560" s="40"/>
      <c r="T5560" s="40"/>
      <c r="U5560" s="40"/>
      <c r="V5560" s="40"/>
      <c r="W5560" s="40"/>
      <c r="X5560" s="40"/>
      <c r="Y5560" s="40"/>
    </row>
    <row r="5561" spans="1:25" ht="15" customHeight="1" x14ac:dyDescent="0.2">
      <c r="A5561" s="40"/>
      <c r="B5561" s="276"/>
      <c r="C5561" s="277" t="s">
        <v>28</v>
      </c>
      <c r="D5561" s="276" t="s">
        <v>29</v>
      </c>
      <c r="E5561" s="276" t="s">
        <v>30</v>
      </c>
      <c r="F5561" s="405" t="s">
        <v>318</v>
      </c>
      <c r="G5561" s="405"/>
      <c r="H5561" s="284" t="s">
        <v>31</v>
      </c>
      <c r="I5561" s="277" t="s">
        <v>32</v>
      </c>
      <c r="J5561" s="277" t="s">
        <v>2407</v>
      </c>
      <c r="K5561" s="277" t="s">
        <v>33</v>
      </c>
      <c r="L5561" s="277" t="s">
        <v>35</v>
      </c>
      <c r="O5561" s="40"/>
      <c r="P5561" s="40"/>
      <c r="Q5561" s="40"/>
      <c r="R5561" s="40"/>
      <c r="S5561" s="40"/>
      <c r="T5561" s="40"/>
      <c r="U5561" s="40"/>
      <c r="V5561" s="40"/>
      <c r="W5561" s="40"/>
      <c r="X5561" s="40"/>
      <c r="Y5561" s="40"/>
    </row>
    <row r="5562" spans="1:25" ht="15" customHeight="1" x14ac:dyDescent="0.2">
      <c r="A5562" s="40"/>
      <c r="B5562" s="273" t="s">
        <v>319</v>
      </c>
      <c r="C5562" s="286" t="s">
        <v>511</v>
      </c>
      <c r="D5562" s="273" t="s">
        <v>40</v>
      </c>
      <c r="E5562" s="273" t="s">
        <v>512</v>
      </c>
      <c r="F5562" s="403" t="s">
        <v>328</v>
      </c>
      <c r="G5562" s="403"/>
      <c r="H5562" s="285" t="s">
        <v>329</v>
      </c>
      <c r="I5562" s="288">
        <v>1</v>
      </c>
      <c r="J5562" s="287"/>
      <c r="K5562" s="287">
        <v>75.89</v>
      </c>
      <c r="L5562" s="287">
        <v>75.89</v>
      </c>
      <c r="O5562" s="40"/>
      <c r="P5562" s="40"/>
      <c r="Q5562" s="40"/>
      <c r="R5562" s="40"/>
      <c r="S5562" s="40"/>
      <c r="T5562" s="40"/>
      <c r="U5562" s="40"/>
      <c r="V5562" s="40"/>
      <c r="W5562" s="40"/>
      <c r="X5562" s="40"/>
      <c r="Y5562" s="40"/>
    </row>
    <row r="5563" spans="1:25" ht="15" customHeight="1" x14ac:dyDescent="0.2">
      <c r="A5563" s="40"/>
      <c r="B5563" s="278" t="s">
        <v>321</v>
      </c>
      <c r="C5563" s="291" t="s">
        <v>1045</v>
      </c>
      <c r="D5563" s="278" t="s">
        <v>40</v>
      </c>
      <c r="E5563" s="278" t="s">
        <v>1046</v>
      </c>
      <c r="F5563" s="407" t="s">
        <v>328</v>
      </c>
      <c r="G5563" s="407"/>
      <c r="H5563" s="290" t="s">
        <v>325</v>
      </c>
      <c r="I5563" s="294">
        <v>1</v>
      </c>
      <c r="J5563" s="294">
        <v>0</v>
      </c>
      <c r="K5563" s="292">
        <v>11.95</v>
      </c>
      <c r="L5563" s="292">
        <v>11.95</v>
      </c>
      <c r="O5563" s="40"/>
      <c r="P5563" s="40"/>
      <c r="Q5563" s="40"/>
      <c r="R5563" s="40"/>
      <c r="S5563" s="40"/>
      <c r="T5563" s="40"/>
      <c r="U5563" s="40"/>
      <c r="V5563" s="40"/>
      <c r="W5563" s="40"/>
      <c r="X5563" s="40"/>
      <c r="Y5563" s="40"/>
    </row>
    <row r="5564" spans="1:25" ht="15" customHeight="1" x14ac:dyDescent="0.2">
      <c r="A5564" s="40"/>
      <c r="B5564" s="278" t="s">
        <v>321</v>
      </c>
      <c r="C5564" s="291" t="s">
        <v>1043</v>
      </c>
      <c r="D5564" s="278" t="s">
        <v>40</v>
      </c>
      <c r="E5564" s="278" t="s">
        <v>1044</v>
      </c>
      <c r="F5564" s="407" t="s">
        <v>328</v>
      </c>
      <c r="G5564" s="407"/>
      <c r="H5564" s="290" t="s">
        <v>325</v>
      </c>
      <c r="I5564" s="294">
        <v>1</v>
      </c>
      <c r="J5564" s="294">
        <v>0</v>
      </c>
      <c r="K5564" s="292">
        <v>30.81</v>
      </c>
      <c r="L5564" s="292">
        <v>30.81</v>
      </c>
      <c r="O5564" s="40"/>
      <c r="P5564" s="40"/>
      <c r="Q5564" s="40"/>
      <c r="R5564" s="40"/>
      <c r="S5564" s="40"/>
      <c r="T5564" s="40"/>
      <c r="U5564" s="40"/>
      <c r="V5564" s="40"/>
      <c r="W5564" s="40"/>
      <c r="X5564" s="40"/>
      <c r="Y5564" s="40"/>
    </row>
    <row r="5565" spans="1:25" ht="15" customHeight="1" x14ac:dyDescent="0.2">
      <c r="A5565" s="40"/>
      <c r="B5565" s="278" t="s">
        <v>321</v>
      </c>
      <c r="C5565" s="291" t="s">
        <v>1041</v>
      </c>
      <c r="D5565" s="278" t="s">
        <v>40</v>
      </c>
      <c r="E5565" s="278" t="s">
        <v>1042</v>
      </c>
      <c r="F5565" s="407" t="s">
        <v>324</v>
      </c>
      <c r="G5565" s="407"/>
      <c r="H5565" s="290" t="s">
        <v>325</v>
      </c>
      <c r="I5565" s="294">
        <v>1</v>
      </c>
      <c r="J5565" s="294">
        <v>0</v>
      </c>
      <c r="K5565" s="292">
        <v>28.31</v>
      </c>
      <c r="L5565" s="292">
        <v>28.31</v>
      </c>
      <c r="O5565" s="40"/>
      <c r="P5565" s="40"/>
      <c r="Q5565" s="40"/>
      <c r="R5565" s="40"/>
      <c r="S5565" s="40"/>
      <c r="T5565" s="40"/>
      <c r="U5565" s="40"/>
      <c r="V5565" s="40"/>
      <c r="W5565" s="40"/>
      <c r="X5565" s="40"/>
      <c r="Y5565" s="40"/>
    </row>
    <row r="5566" spans="1:25" ht="15" customHeight="1" x14ac:dyDescent="0.2">
      <c r="A5566" s="40"/>
      <c r="B5566" s="278" t="s">
        <v>321</v>
      </c>
      <c r="C5566" s="291" t="s">
        <v>1047</v>
      </c>
      <c r="D5566" s="278" t="s">
        <v>40</v>
      </c>
      <c r="E5566" s="278" t="s">
        <v>1048</v>
      </c>
      <c r="F5566" s="407" t="s">
        <v>328</v>
      </c>
      <c r="G5566" s="407"/>
      <c r="H5566" s="290" t="s">
        <v>325</v>
      </c>
      <c r="I5566" s="294">
        <v>1</v>
      </c>
      <c r="J5566" s="294">
        <v>0</v>
      </c>
      <c r="K5566" s="292">
        <v>4.82</v>
      </c>
      <c r="L5566" s="292">
        <v>4.82</v>
      </c>
      <c r="O5566" s="40"/>
      <c r="P5566" s="40"/>
      <c r="Q5566" s="40"/>
      <c r="R5566" s="40"/>
      <c r="S5566" s="40"/>
      <c r="T5566" s="40"/>
      <c r="U5566" s="40"/>
      <c r="V5566" s="40"/>
      <c r="W5566" s="40"/>
      <c r="X5566" s="40"/>
      <c r="Y5566" s="40"/>
    </row>
    <row r="5567" spans="1:25" ht="15" customHeight="1" x14ac:dyDescent="0.2">
      <c r="A5567" s="40"/>
      <c r="B5567" s="275"/>
      <c r="C5567" s="275"/>
      <c r="D5567" s="275"/>
      <c r="E5567" s="275"/>
      <c r="F5567" s="275"/>
      <c r="G5567" s="275" t="s">
        <v>331</v>
      </c>
      <c r="H5567" s="302">
        <v>23.65</v>
      </c>
      <c r="I5567" s="275" t="s">
        <v>332</v>
      </c>
      <c r="J5567" s="302">
        <v>0</v>
      </c>
      <c r="K5567" s="275" t="s">
        <v>333</v>
      </c>
      <c r="L5567" s="302">
        <v>23.65</v>
      </c>
      <c r="O5567" s="40"/>
      <c r="P5567" s="40"/>
      <c r="Q5567" s="40"/>
      <c r="R5567" s="40"/>
      <c r="S5567" s="40"/>
      <c r="T5567" s="40"/>
      <c r="U5567" s="40"/>
      <c r="V5567" s="40"/>
      <c r="W5567" s="40"/>
      <c r="X5567" s="40"/>
      <c r="Y5567" s="40"/>
    </row>
    <row r="5568" spans="1:25" ht="15" customHeight="1" thickBot="1" x14ac:dyDescent="0.25">
      <c r="A5568" s="40"/>
      <c r="B5568" s="275"/>
      <c r="C5568" s="275"/>
      <c r="D5568" s="275"/>
      <c r="E5568" s="275"/>
      <c r="F5568" s="275"/>
      <c r="G5568" s="275" t="s">
        <v>334</v>
      </c>
      <c r="H5568" s="302">
        <v>15.79</v>
      </c>
      <c r="I5568" s="409"/>
      <c r="J5568" s="409" t="s">
        <v>335</v>
      </c>
      <c r="K5568" s="275"/>
      <c r="L5568" s="302">
        <v>91.68</v>
      </c>
      <c r="O5568" s="40"/>
      <c r="P5568" s="40"/>
      <c r="Q5568" s="40"/>
      <c r="R5568" s="40"/>
      <c r="S5568" s="40"/>
      <c r="T5568" s="40"/>
      <c r="U5568" s="40"/>
      <c r="V5568" s="40"/>
      <c r="W5568" s="40"/>
      <c r="X5568" s="40"/>
      <c r="Y5568" s="40"/>
    </row>
    <row r="5569" spans="1:25" ht="15" customHeight="1" thickTop="1" x14ac:dyDescent="0.2">
      <c r="A5569" s="40"/>
      <c r="B5569" s="289"/>
      <c r="C5569" s="289"/>
      <c r="D5569" s="289"/>
      <c r="E5569" s="289"/>
      <c r="F5569" s="289"/>
      <c r="G5569" s="289"/>
      <c r="H5569" s="289"/>
      <c r="I5569" s="289"/>
      <c r="J5569" s="289"/>
      <c r="K5569" s="289"/>
      <c r="L5569" s="281"/>
      <c r="O5569" s="40"/>
      <c r="P5569" s="40"/>
      <c r="Q5569" s="40"/>
      <c r="R5569" s="40"/>
      <c r="S5569" s="40"/>
      <c r="T5569" s="40"/>
      <c r="U5569" s="40"/>
      <c r="V5569" s="40"/>
      <c r="W5569" s="40"/>
      <c r="X5569" s="40"/>
      <c r="Y5569" s="40"/>
    </row>
    <row r="5570" spans="1:25" ht="15" customHeight="1" x14ac:dyDescent="0.2">
      <c r="A5570" s="40"/>
      <c r="B5570" s="276"/>
      <c r="C5570" s="277" t="s">
        <v>28</v>
      </c>
      <c r="D5570" s="276" t="s">
        <v>29</v>
      </c>
      <c r="E5570" s="276" t="s">
        <v>30</v>
      </c>
      <c r="F5570" s="405" t="s">
        <v>318</v>
      </c>
      <c r="G5570" s="405"/>
      <c r="H5570" s="284" t="s">
        <v>31</v>
      </c>
      <c r="I5570" s="277" t="s">
        <v>32</v>
      </c>
      <c r="J5570" s="277" t="s">
        <v>2407</v>
      </c>
      <c r="K5570" s="277" t="s">
        <v>33</v>
      </c>
      <c r="L5570" s="277" t="s">
        <v>35</v>
      </c>
      <c r="O5570" s="40"/>
      <c r="P5570" s="40"/>
      <c r="Q5570" s="40"/>
      <c r="R5570" s="40"/>
      <c r="S5570" s="40"/>
      <c r="T5570" s="40"/>
      <c r="U5570" s="40"/>
      <c r="V5570" s="40"/>
      <c r="W5570" s="40"/>
      <c r="X5570" s="40"/>
      <c r="Y5570" s="40"/>
    </row>
    <row r="5571" spans="1:25" ht="15" customHeight="1" x14ac:dyDescent="0.2">
      <c r="A5571" s="40"/>
      <c r="B5571" s="273" t="s">
        <v>319</v>
      </c>
      <c r="C5571" s="286" t="s">
        <v>509</v>
      </c>
      <c r="D5571" s="273" t="s">
        <v>40</v>
      </c>
      <c r="E5571" s="273" t="s">
        <v>510</v>
      </c>
      <c r="F5571" s="403" t="s">
        <v>328</v>
      </c>
      <c r="G5571" s="403"/>
      <c r="H5571" s="285" t="s">
        <v>330</v>
      </c>
      <c r="I5571" s="288">
        <v>1</v>
      </c>
      <c r="J5571" s="287"/>
      <c r="K5571" s="287">
        <v>325.58999999999997</v>
      </c>
      <c r="L5571" s="287">
        <v>325.58999999999997</v>
      </c>
      <c r="O5571" s="40"/>
      <c r="P5571" s="40"/>
      <c r="Q5571" s="40"/>
      <c r="R5571" s="40"/>
      <c r="S5571" s="40"/>
      <c r="T5571" s="40"/>
      <c r="U5571" s="40"/>
      <c r="V5571" s="40"/>
      <c r="W5571" s="40"/>
      <c r="X5571" s="40"/>
      <c r="Y5571" s="40"/>
    </row>
    <row r="5572" spans="1:25" ht="15" customHeight="1" x14ac:dyDescent="0.2">
      <c r="A5572" s="40"/>
      <c r="B5572" s="278" t="s">
        <v>321</v>
      </c>
      <c r="C5572" s="291" t="s">
        <v>1043</v>
      </c>
      <c r="D5572" s="278" t="s">
        <v>40</v>
      </c>
      <c r="E5572" s="278" t="s">
        <v>1044</v>
      </c>
      <c r="F5572" s="407" t="s">
        <v>328</v>
      </c>
      <c r="G5572" s="407"/>
      <c r="H5572" s="290" t="s">
        <v>325</v>
      </c>
      <c r="I5572" s="294">
        <v>1</v>
      </c>
      <c r="J5572" s="294">
        <v>0</v>
      </c>
      <c r="K5572" s="292">
        <v>30.81</v>
      </c>
      <c r="L5572" s="292">
        <v>30.81</v>
      </c>
      <c r="O5572" s="40"/>
      <c r="P5572" s="40"/>
      <c r="Q5572" s="40"/>
      <c r="R5572" s="40"/>
      <c r="S5572" s="40"/>
      <c r="T5572" s="40"/>
      <c r="U5572" s="40"/>
      <c r="V5572" s="40"/>
      <c r="W5572" s="40"/>
      <c r="X5572" s="40"/>
      <c r="Y5572" s="40"/>
    </row>
    <row r="5573" spans="1:25" ht="15" customHeight="1" x14ac:dyDescent="0.2">
      <c r="A5573" s="40"/>
      <c r="B5573" s="278" t="s">
        <v>321</v>
      </c>
      <c r="C5573" s="291" t="s">
        <v>1049</v>
      </c>
      <c r="D5573" s="278" t="s">
        <v>40</v>
      </c>
      <c r="E5573" s="278" t="s">
        <v>1050</v>
      </c>
      <c r="F5573" s="407" t="s">
        <v>328</v>
      </c>
      <c r="G5573" s="407"/>
      <c r="H5573" s="290" t="s">
        <v>325</v>
      </c>
      <c r="I5573" s="294">
        <v>1</v>
      </c>
      <c r="J5573" s="294">
        <v>0</v>
      </c>
      <c r="K5573" s="292">
        <v>194.88</v>
      </c>
      <c r="L5573" s="292">
        <v>194.88</v>
      </c>
      <c r="O5573" s="40"/>
      <c r="P5573" s="40"/>
      <c r="Q5573" s="40"/>
      <c r="R5573" s="40"/>
      <c r="S5573" s="40"/>
      <c r="T5573" s="40"/>
      <c r="U5573" s="40"/>
      <c r="V5573" s="40"/>
      <c r="W5573" s="40"/>
      <c r="X5573" s="40"/>
      <c r="Y5573" s="40"/>
    </row>
    <row r="5574" spans="1:25" ht="15" customHeight="1" x14ac:dyDescent="0.2">
      <c r="A5574" s="40"/>
      <c r="B5574" s="278" t="s">
        <v>321</v>
      </c>
      <c r="C5574" s="291" t="s">
        <v>1045</v>
      </c>
      <c r="D5574" s="278" t="s">
        <v>40</v>
      </c>
      <c r="E5574" s="278" t="s">
        <v>1046</v>
      </c>
      <c r="F5574" s="407" t="s">
        <v>328</v>
      </c>
      <c r="G5574" s="407"/>
      <c r="H5574" s="290" t="s">
        <v>325</v>
      </c>
      <c r="I5574" s="294">
        <v>1</v>
      </c>
      <c r="J5574" s="294">
        <v>0</v>
      </c>
      <c r="K5574" s="292">
        <v>11.95</v>
      </c>
      <c r="L5574" s="292">
        <v>11.95</v>
      </c>
      <c r="O5574" s="40"/>
      <c r="P5574" s="40"/>
      <c r="Q5574" s="40"/>
      <c r="R5574" s="40"/>
      <c r="S5574" s="40"/>
      <c r="T5574" s="40"/>
      <c r="U5574" s="40"/>
      <c r="V5574" s="40"/>
      <c r="W5574" s="40"/>
      <c r="X5574" s="40"/>
      <c r="Y5574" s="40"/>
    </row>
    <row r="5575" spans="1:25" ht="15" customHeight="1" x14ac:dyDescent="0.2">
      <c r="A5575" s="40"/>
      <c r="B5575" s="278" t="s">
        <v>321</v>
      </c>
      <c r="C5575" s="291" t="s">
        <v>1047</v>
      </c>
      <c r="D5575" s="278" t="s">
        <v>40</v>
      </c>
      <c r="E5575" s="278" t="s">
        <v>1048</v>
      </c>
      <c r="F5575" s="407" t="s">
        <v>328</v>
      </c>
      <c r="G5575" s="407"/>
      <c r="H5575" s="290" t="s">
        <v>325</v>
      </c>
      <c r="I5575" s="294">
        <v>1</v>
      </c>
      <c r="J5575" s="294">
        <v>0</v>
      </c>
      <c r="K5575" s="292">
        <v>4.82</v>
      </c>
      <c r="L5575" s="292">
        <v>4.82</v>
      </c>
      <c r="O5575" s="40"/>
      <c r="P5575" s="40"/>
      <c r="Q5575" s="40"/>
      <c r="R5575" s="40"/>
      <c r="S5575" s="40"/>
      <c r="T5575" s="40"/>
      <c r="U5575" s="40"/>
      <c r="V5575" s="40"/>
      <c r="W5575" s="40"/>
      <c r="X5575" s="40"/>
      <c r="Y5575" s="40"/>
    </row>
    <row r="5576" spans="1:25" ht="15" customHeight="1" x14ac:dyDescent="0.2">
      <c r="A5576" s="40"/>
      <c r="B5576" s="278" t="s">
        <v>321</v>
      </c>
      <c r="C5576" s="291" t="s">
        <v>1041</v>
      </c>
      <c r="D5576" s="278" t="s">
        <v>40</v>
      </c>
      <c r="E5576" s="278" t="s">
        <v>1042</v>
      </c>
      <c r="F5576" s="407" t="s">
        <v>324</v>
      </c>
      <c r="G5576" s="407"/>
      <c r="H5576" s="290" t="s">
        <v>325</v>
      </c>
      <c r="I5576" s="294">
        <v>1</v>
      </c>
      <c r="J5576" s="294">
        <v>0</v>
      </c>
      <c r="K5576" s="292">
        <v>28.31</v>
      </c>
      <c r="L5576" s="292">
        <v>28.31</v>
      </c>
      <c r="O5576" s="40"/>
      <c r="P5576" s="40"/>
      <c r="Q5576" s="40"/>
      <c r="R5576" s="40"/>
      <c r="S5576" s="40"/>
      <c r="T5576" s="40"/>
      <c r="U5576" s="40"/>
      <c r="V5576" s="40"/>
      <c r="W5576" s="40"/>
      <c r="X5576" s="40"/>
      <c r="Y5576" s="40"/>
    </row>
    <row r="5577" spans="1:25" ht="15" customHeight="1" x14ac:dyDescent="0.2">
      <c r="A5577" s="40"/>
      <c r="B5577" s="278" t="s">
        <v>321</v>
      </c>
      <c r="C5577" s="291" t="s">
        <v>1051</v>
      </c>
      <c r="D5577" s="278" t="s">
        <v>40</v>
      </c>
      <c r="E5577" s="278" t="s">
        <v>1052</v>
      </c>
      <c r="F5577" s="407" t="s">
        <v>328</v>
      </c>
      <c r="G5577" s="407"/>
      <c r="H5577" s="290" t="s">
        <v>325</v>
      </c>
      <c r="I5577" s="294">
        <v>1</v>
      </c>
      <c r="J5577" s="294">
        <v>0</v>
      </c>
      <c r="K5577" s="292">
        <v>54.82</v>
      </c>
      <c r="L5577" s="292">
        <v>54.82</v>
      </c>
      <c r="O5577" s="40"/>
      <c r="P5577" s="40"/>
      <c r="Q5577" s="40"/>
      <c r="R5577" s="40"/>
      <c r="S5577" s="40"/>
      <c r="T5577" s="40"/>
      <c r="U5577" s="40"/>
      <c r="V5577" s="40"/>
      <c r="W5577" s="40"/>
      <c r="X5577" s="40"/>
      <c r="Y5577" s="40"/>
    </row>
    <row r="5578" spans="1:25" ht="15" customHeight="1" x14ac:dyDescent="0.2">
      <c r="A5578" s="40"/>
      <c r="B5578" s="275"/>
      <c r="C5578" s="275"/>
      <c r="D5578" s="275"/>
      <c r="E5578" s="275"/>
      <c r="F5578" s="275"/>
      <c r="G5578" s="275" t="s">
        <v>331</v>
      </c>
      <c r="H5578" s="302">
        <v>23.65</v>
      </c>
      <c r="I5578" s="275" t="s">
        <v>332</v>
      </c>
      <c r="J5578" s="302">
        <v>0</v>
      </c>
      <c r="K5578" s="275" t="s">
        <v>333</v>
      </c>
      <c r="L5578" s="302">
        <v>23.65</v>
      </c>
      <c r="O5578" s="40"/>
      <c r="P5578" s="40"/>
      <c r="Q5578" s="40"/>
      <c r="R5578" s="40"/>
      <c r="S5578" s="40"/>
      <c r="T5578" s="40"/>
      <c r="U5578" s="40"/>
      <c r="V5578" s="40"/>
      <c r="W5578" s="40"/>
      <c r="X5578" s="40"/>
      <c r="Y5578" s="40"/>
    </row>
    <row r="5579" spans="1:25" ht="15" customHeight="1" thickBot="1" x14ac:dyDescent="0.25">
      <c r="A5579" s="40"/>
      <c r="B5579" s="275"/>
      <c r="C5579" s="275"/>
      <c r="D5579" s="275"/>
      <c r="E5579" s="275"/>
      <c r="F5579" s="275"/>
      <c r="G5579" s="275" t="s">
        <v>334</v>
      </c>
      <c r="H5579" s="302">
        <v>67.75</v>
      </c>
      <c r="I5579" s="409"/>
      <c r="J5579" s="409" t="s">
        <v>335</v>
      </c>
      <c r="K5579" s="275"/>
      <c r="L5579" s="302">
        <v>393.34</v>
      </c>
      <c r="O5579" s="40"/>
      <c r="P5579" s="40"/>
      <c r="Q5579" s="40"/>
      <c r="R5579" s="40"/>
      <c r="S5579" s="40"/>
      <c r="T5579" s="40"/>
      <c r="U5579" s="40"/>
      <c r="V5579" s="40"/>
      <c r="W5579" s="40"/>
      <c r="X5579" s="40"/>
      <c r="Y5579" s="40"/>
    </row>
    <row r="5580" spans="1:25" ht="15" customHeight="1" thickTop="1" x14ac:dyDescent="0.2">
      <c r="A5580" s="40"/>
      <c r="B5580" s="289"/>
      <c r="C5580" s="289"/>
      <c r="D5580" s="289"/>
      <c r="E5580" s="289"/>
      <c r="F5580" s="289"/>
      <c r="G5580" s="289"/>
      <c r="H5580" s="289"/>
      <c r="I5580" s="289"/>
      <c r="J5580" s="289"/>
      <c r="K5580" s="289"/>
      <c r="L5580" s="281"/>
      <c r="O5580" s="40"/>
      <c r="P5580" s="40"/>
      <c r="Q5580" s="40"/>
      <c r="R5580" s="40"/>
      <c r="S5580" s="40"/>
      <c r="T5580" s="40"/>
      <c r="U5580" s="40"/>
      <c r="V5580" s="40"/>
      <c r="W5580" s="40"/>
      <c r="X5580" s="40"/>
      <c r="Y5580" s="40"/>
    </row>
    <row r="5581" spans="1:25" ht="15" customHeight="1" x14ac:dyDescent="0.2">
      <c r="A5581" s="40"/>
      <c r="B5581" s="276"/>
      <c r="C5581" s="277" t="s">
        <v>28</v>
      </c>
      <c r="D5581" s="276" t="s">
        <v>29</v>
      </c>
      <c r="E5581" s="276" t="s">
        <v>30</v>
      </c>
      <c r="F5581" s="405" t="s">
        <v>318</v>
      </c>
      <c r="G5581" s="405"/>
      <c r="H5581" s="284" t="s">
        <v>31</v>
      </c>
      <c r="I5581" s="277" t="s">
        <v>32</v>
      </c>
      <c r="J5581" s="277" t="s">
        <v>2407</v>
      </c>
      <c r="K5581" s="277" t="s">
        <v>33</v>
      </c>
      <c r="L5581" s="277" t="s">
        <v>35</v>
      </c>
      <c r="O5581" s="40"/>
      <c r="P5581" s="40"/>
      <c r="Q5581" s="40"/>
      <c r="R5581" s="40"/>
      <c r="S5581" s="40"/>
      <c r="T5581" s="40"/>
      <c r="U5581" s="40"/>
      <c r="V5581" s="40"/>
      <c r="W5581" s="40"/>
      <c r="X5581" s="40"/>
      <c r="Y5581" s="40"/>
    </row>
    <row r="5582" spans="1:25" ht="15" customHeight="1" x14ac:dyDescent="0.2">
      <c r="A5582" s="40"/>
      <c r="B5582" s="273" t="s">
        <v>319</v>
      </c>
      <c r="C5582" s="286" t="s">
        <v>1043</v>
      </c>
      <c r="D5582" s="273" t="s">
        <v>40</v>
      </c>
      <c r="E5582" s="273" t="s">
        <v>1044</v>
      </c>
      <c r="F5582" s="403" t="s">
        <v>328</v>
      </c>
      <c r="G5582" s="403"/>
      <c r="H5582" s="285" t="s">
        <v>325</v>
      </c>
      <c r="I5582" s="288">
        <v>1</v>
      </c>
      <c r="J5582" s="287"/>
      <c r="K5582" s="287">
        <v>30.81</v>
      </c>
      <c r="L5582" s="287">
        <v>30.81</v>
      </c>
      <c r="O5582" s="40"/>
      <c r="P5582" s="40"/>
      <c r="Q5582" s="40"/>
      <c r="R5582" s="40"/>
      <c r="S5582" s="40"/>
      <c r="T5582" s="40"/>
      <c r="U5582" s="40"/>
      <c r="V5582" s="40"/>
      <c r="W5582" s="40"/>
      <c r="X5582" s="40"/>
      <c r="Y5582" s="40"/>
    </row>
    <row r="5583" spans="1:25" ht="15" customHeight="1" x14ac:dyDescent="0.2">
      <c r="A5583" s="40"/>
      <c r="B5583" s="274" t="s">
        <v>347</v>
      </c>
      <c r="C5583" s="296" t="s">
        <v>1053</v>
      </c>
      <c r="D5583" s="274" t="s">
        <v>40</v>
      </c>
      <c r="E5583" s="274" t="s">
        <v>1054</v>
      </c>
      <c r="F5583" s="404" t="s">
        <v>4145</v>
      </c>
      <c r="G5583" s="404"/>
      <c r="H5583" s="295" t="s">
        <v>44</v>
      </c>
      <c r="I5583" s="298">
        <v>5.5099999999999998E-5</v>
      </c>
      <c r="J5583" s="298">
        <v>0</v>
      </c>
      <c r="K5583" s="297">
        <v>85950</v>
      </c>
      <c r="L5583" s="297">
        <v>4.7300000000000004</v>
      </c>
      <c r="O5583" s="40"/>
      <c r="P5583" s="40"/>
      <c r="Q5583" s="40"/>
      <c r="R5583" s="40"/>
      <c r="S5583" s="40"/>
      <c r="T5583" s="40"/>
      <c r="U5583" s="40"/>
      <c r="V5583" s="40"/>
      <c r="W5583" s="40"/>
      <c r="X5583" s="40"/>
      <c r="Y5583" s="40"/>
    </row>
    <row r="5584" spans="1:25" ht="15" customHeight="1" x14ac:dyDescent="0.2">
      <c r="A5584" s="40"/>
      <c r="B5584" s="274" t="s">
        <v>347</v>
      </c>
      <c r="C5584" s="296" t="s">
        <v>1037</v>
      </c>
      <c r="D5584" s="274" t="s">
        <v>40</v>
      </c>
      <c r="E5584" s="274" t="s">
        <v>1038</v>
      </c>
      <c r="F5584" s="404" t="s">
        <v>4145</v>
      </c>
      <c r="G5584" s="404"/>
      <c r="H5584" s="295" t="s">
        <v>44</v>
      </c>
      <c r="I5584" s="298">
        <v>3.43E-5</v>
      </c>
      <c r="J5584" s="298">
        <v>0</v>
      </c>
      <c r="K5584" s="297">
        <v>760523.22</v>
      </c>
      <c r="L5584" s="297">
        <v>26.08</v>
      </c>
      <c r="O5584" s="40"/>
      <c r="P5584" s="40"/>
      <c r="Q5584" s="40"/>
      <c r="R5584" s="40"/>
      <c r="S5584" s="40"/>
      <c r="T5584" s="40"/>
      <c r="U5584" s="40"/>
      <c r="V5584" s="40"/>
      <c r="W5584" s="40"/>
      <c r="X5584" s="40"/>
      <c r="Y5584" s="40"/>
    </row>
    <row r="5585" spans="1:25" ht="15" customHeight="1" x14ac:dyDescent="0.2">
      <c r="A5585" s="40"/>
      <c r="B5585" s="275"/>
      <c r="C5585" s="275"/>
      <c r="D5585" s="275"/>
      <c r="E5585" s="275"/>
      <c r="F5585" s="275"/>
      <c r="G5585" s="275" t="s">
        <v>331</v>
      </c>
      <c r="H5585" s="302">
        <v>0</v>
      </c>
      <c r="I5585" s="275" t="s">
        <v>332</v>
      </c>
      <c r="J5585" s="302">
        <v>0</v>
      </c>
      <c r="K5585" s="275" t="s">
        <v>333</v>
      </c>
      <c r="L5585" s="302">
        <v>0</v>
      </c>
      <c r="O5585" s="40"/>
      <c r="P5585" s="40"/>
      <c r="Q5585" s="40"/>
      <c r="R5585" s="40"/>
      <c r="S5585" s="40"/>
      <c r="T5585" s="40"/>
      <c r="U5585" s="40"/>
      <c r="V5585" s="40"/>
      <c r="W5585" s="40"/>
      <c r="X5585" s="40"/>
      <c r="Y5585" s="40"/>
    </row>
    <row r="5586" spans="1:25" ht="15" customHeight="1" thickBot="1" x14ac:dyDescent="0.25">
      <c r="A5586" s="40"/>
      <c r="B5586" s="275"/>
      <c r="C5586" s="275"/>
      <c r="D5586" s="275"/>
      <c r="E5586" s="275"/>
      <c r="F5586" s="275"/>
      <c r="G5586" s="275" t="s">
        <v>334</v>
      </c>
      <c r="H5586" s="302">
        <v>6.41</v>
      </c>
      <c r="I5586" s="409"/>
      <c r="J5586" s="409" t="s">
        <v>335</v>
      </c>
      <c r="K5586" s="275"/>
      <c r="L5586" s="302">
        <v>37.22</v>
      </c>
      <c r="O5586" s="40"/>
      <c r="P5586" s="40"/>
      <c r="Q5586" s="40"/>
      <c r="R5586" s="40"/>
      <c r="S5586" s="40"/>
      <c r="T5586" s="40"/>
      <c r="U5586" s="40"/>
      <c r="V5586" s="40"/>
      <c r="W5586" s="40"/>
      <c r="X5586" s="40"/>
      <c r="Y5586" s="40"/>
    </row>
    <row r="5587" spans="1:25" ht="15" customHeight="1" thickTop="1" x14ac:dyDescent="0.2">
      <c r="A5587" s="40"/>
      <c r="B5587" s="289"/>
      <c r="C5587" s="289"/>
      <c r="D5587" s="289"/>
      <c r="E5587" s="289"/>
      <c r="F5587" s="289"/>
      <c r="G5587" s="289"/>
      <c r="H5587" s="289"/>
      <c r="I5587" s="289"/>
      <c r="J5587" s="289"/>
      <c r="K5587" s="289"/>
      <c r="L5587" s="281"/>
      <c r="O5587" s="40"/>
      <c r="P5587" s="40"/>
      <c r="Q5587" s="40"/>
      <c r="R5587" s="40"/>
      <c r="S5587" s="40"/>
      <c r="T5587" s="40"/>
      <c r="U5587" s="40"/>
      <c r="V5587" s="40"/>
      <c r="W5587" s="40"/>
      <c r="X5587" s="40"/>
      <c r="Y5587" s="40"/>
    </row>
    <row r="5588" spans="1:25" ht="15" customHeight="1" x14ac:dyDescent="0.2">
      <c r="A5588" s="40"/>
      <c r="B5588" s="276"/>
      <c r="C5588" s="277" t="s">
        <v>28</v>
      </c>
      <c r="D5588" s="276" t="s">
        <v>29</v>
      </c>
      <c r="E5588" s="276" t="s">
        <v>30</v>
      </c>
      <c r="F5588" s="405" t="s">
        <v>318</v>
      </c>
      <c r="G5588" s="405"/>
      <c r="H5588" s="284" t="s">
        <v>31</v>
      </c>
      <c r="I5588" s="277" t="s">
        <v>32</v>
      </c>
      <c r="J5588" s="277" t="s">
        <v>2407</v>
      </c>
      <c r="K5588" s="277" t="s">
        <v>33</v>
      </c>
      <c r="L5588" s="277" t="s">
        <v>35</v>
      </c>
      <c r="O5588" s="40"/>
      <c r="P5588" s="40"/>
      <c r="Q5588" s="40"/>
      <c r="R5588" s="40"/>
      <c r="S5588" s="40"/>
      <c r="T5588" s="40"/>
      <c r="U5588" s="40"/>
      <c r="V5588" s="40"/>
      <c r="W5588" s="40"/>
      <c r="X5588" s="40"/>
      <c r="Y5588" s="40"/>
    </row>
    <row r="5589" spans="1:25" ht="15" customHeight="1" x14ac:dyDescent="0.2">
      <c r="A5589" s="40"/>
      <c r="B5589" s="273" t="s">
        <v>319</v>
      </c>
      <c r="C5589" s="286" t="s">
        <v>1047</v>
      </c>
      <c r="D5589" s="273" t="s">
        <v>40</v>
      </c>
      <c r="E5589" s="273" t="s">
        <v>1048</v>
      </c>
      <c r="F5589" s="403" t="s">
        <v>328</v>
      </c>
      <c r="G5589" s="403"/>
      <c r="H5589" s="285" t="s">
        <v>325</v>
      </c>
      <c r="I5589" s="288">
        <v>1</v>
      </c>
      <c r="J5589" s="287"/>
      <c r="K5589" s="287">
        <v>4.82</v>
      </c>
      <c r="L5589" s="287">
        <v>4.82</v>
      </c>
      <c r="O5589" s="40"/>
      <c r="P5589" s="40"/>
      <c r="Q5589" s="40"/>
      <c r="R5589" s="40"/>
      <c r="S5589" s="40"/>
      <c r="T5589" s="40"/>
      <c r="U5589" s="40"/>
      <c r="V5589" s="40"/>
      <c r="W5589" s="40"/>
      <c r="X5589" s="40"/>
      <c r="Y5589" s="40"/>
    </row>
    <row r="5590" spans="1:25" ht="15" customHeight="1" x14ac:dyDescent="0.2">
      <c r="A5590" s="40"/>
      <c r="B5590" s="274" t="s">
        <v>347</v>
      </c>
      <c r="C5590" s="296" t="s">
        <v>1053</v>
      </c>
      <c r="D5590" s="274" t="s">
        <v>40</v>
      </c>
      <c r="E5590" s="274" t="s">
        <v>1054</v>
      </c>
      <c r="F5590" s="404" t="s">
        <v>4145</v>
      </c>
      <c r="G5590" s="404"/>
      <c r="H5590" s="295" t="s">
        <v>44</v>
      </c>
      <c r="I5590" s="298">
        <v>5.8000000000000004E-6</v>
      </c>
      <c r="J5590" s="298">
        <v>0</v>
      </c>
      <c r="K5590" s="297">
        <v>85950</v>
      </c>
      <c r="L5590" s="297">
        <v>0.49</v>
      </c>
      <c r="O5590" s="40"/>
      <c r="P5590" s="40"/>
      <c r="Q5590" s="40"/>
      <c r="R5590" s="40"/>
      <c r="S5590" s="40"/>
      <c r="T5590" s="40"/>
      <c r="U5590" s="40"/>
      <c r="V5590" s="40"/>
      <c r="W5590" s="40"/>
      <c r="X5590" s="40"/>
      <c r="Y5590" s="40"/>
    </row>
    <row r="5591" spans="1:25" ht="15" customHeight="1" x14ac:dyDescent="0.2">
      <c r="A5591" s="40"/>
      <c r="B5591" s="274" t="s">
        <v>347</v>
      </c>
      <c r="C5591" s="296" t="s">
        <v>1037</v>
      </c>
      <c r="D5591" s="274" t="s">
        <v>40</v>
      </c>
      <c r="E5591" s="274" t="s">
        <v>1038</v>
      </c>
      <c r="F5591" s="404" t="s">
        <v>4145</v>
      </c>
      <c r="G5591" s="404"/>
      <c r="H5591" s="295" t="s">
        <v>44</v>
      </c>
      <c r="I5591" s="298">
        <v>5.6999999999999996E-6</v>
      </c>
      <c r="J5591" s="298">
        <v>0</v>
      </c>
      <c r="K5591" s="297">
        <v>760523.22</v>
      </c>
      <c r="L5591" s="297">
        <v>4.33</v>
      </c>
      <c r="O5591" s="40"/>
      <c r="P5591" s="40"/>
      <c r="Q5591" s="40"/>
      <c r="R5591" s="40"/>
      <c r="S5591" s="40"/>
      <c r="T5591" s="40"/>
      <c r="U5591" s="40"/>
      <c r="V5591" s="40"/>
      <c r="W5591" s="40"/>
      <c r="X5591" s="40"/>
      <c r="Y5591" s="40"/>
    </row>
    <row r="5592" spans="1:25" ht="15" customHeight="1" x14ac:dyDescent="0.2">
      <c r="A5592" s="40"/>
      <c r="B5592" s="275"/>
      <c r="C5592" s="275"/>
      <c r="D5592" s="275"/>
      <c r="E5592" s="275"/>
      <c r="F5592" s="275"/>
      <c r="G5592" s="275" t="s">
        <v>331</v>
      </c>
      <c r="H5592" s="302">
        <v>0</v>
      </c>
      <c r="I5592" s="275" t="s">
        <v>332</v>
      </c>
      <c r="J5592" s="302">
        <v>0</v>
      </c>
      <c r="K5592" s="275" t="s">
        <v>333</v>
      </c>
      <c r="L5592" s="302">
        <v>0</v>
      </c>
      <c r="O5592" s="40"/>
      <c r="P5592" s="40"/>
      <c r="Q5592" s="40"/>
      <c r="R5592" s="40"/>
      <c r="S5592" s="40"/>
      <c r="T5592" s="40"/>
      <c r="U5592" s="40"/>
      <c r="V5592" s="40"/>
      <c r="W5592" s="40"/>
      <c r="X5592" s="40"/>
      <c r="Y5592" s="40"/>
    </row>
    <row r="5593" spans="1:25" ht="15" customHeight="1" thickBot="1" x14ac:dyDescent="0.25">
      <c r="A5593" s="40"/>
      <c r="B5593" s="275"/>
      <c r="C5593" s="275"/>
      <c r="D5593" s="275"/>
      <c r="E5593" s="275"/>
      <c r="F5593" s="275"/>
      <c r="G5593" s="275" t="s">
        <v>334</v>
      </c>
      <c r="H5593" s="302">
        <v>1</v>
      </c>
      <c r="I5593" s="409"/>
      <c r="J5593" s="409" t="s">
        <v>335</v>
      </c>
      <c r="K5593" s="275"/>
      <c r="L5593" s="302">
        <v>5.82</v>
      </c>
      <c r="O5593" s="40"/>
      <c r="P5593" s="40"/>
      <c r="Q5593" s="40"/>
      <c r="R5593" s="40"/>
      <c r="S5593" s="40"/>
      <c r="T5593" s="40"/>
      <c r="U5593" s="40"/>
      <c r="V5593" s="40"/>
      <c r="W5593" s="40"/>
      <c r="X5593" s="40"/>
      <c r="Y5593" s="40"/>
    </row>
    <row r="5594" spans="1:25" ht="15" customHeight="1" thickTop="1" x14ac:dyDescent="0.2">
      <c r="A5594" s="40"/>
      <c r="B5594" s="289"/>
      <c r="C5594" s="289"/>
      <c r="D5594" s="289"/>
      <c r="E5594" s="289"/>
      <c r="F5594" s="289"/>
      <c r="G5594" s="289"/>
      <c r="H5594" s="289"/>
      <c r="I5594" s="289"/>
      <c r="J5594" s="289"/>
      <c r="K5594" s="289"/>
      <c r="L5594" s="281"/>
      <c r="O5594" s="40"/>
      <c r="P5594" s="40"/>
      <c r="Q5594" s="40"/>
      <c r="R5594" s="40"/>
      <c r="S5594" s="40"/>
      <c r="T5594" s="40"/>
      <c r="U5594" s="40"/>
      <c r="V5594" s="40"/>
      <c r="W5594" s="40"/>
      <c r="X5594" s="40"/>
      <c r="Y5594" s="40"/>
    </row>
    <row r="5595" spans="1:25" ht="15" customHeight="1" x14ac:dyDescent="0.2">
      <c r="A5595" s="40"/>
      <c r="B5595" s="276"/>
      <c r="C5595" s="277" t="s">
        <v>28</v>
      </c>
      <c r="D5595" s="276" t="s">
        <v>29</v>
      </c>
      <c r="E5595" s="276" t="s">
        <v>30</v>
      </c>
      <c r="F5595" s="405" t="s">
        <v>318</v>
      </c>
      <c r="G5595" s="405"/>
      <c r="H5595" s="284" t="s">
        <v>31</v>
      </c>
      <c r="I5595" s="277" t="s">
        <v>32</v>
      </c>
      <c r="J5595" s="277" t="s">
        <v>2407</v>
      </c>
      <c r="K5595" s="277" t="s">
        <v>33</v>
      </c>
      <c r="L5595" s="277" t="s">
        <v>35</v>
      </c>
      <c r="O5595" s="40"/>
      <c r="P5595" s="40"/>
      <c r="Q5595" s="40"/>
      <c r="R5595" s="40"/>
      <c r="S5595" s="40"/>
      <c r="T5595" s="40"/>
      <c r="U5595" s="40"/>
      <c r="V5595" s="40"/>
      <c r="W5595" s="40"/>
      <c r="X5595" s="40"/>
      <c r="Y5595" s="40"/>
    </row>
    <row r="5596" spans="1:25" ht="15" customHeight="1" x14ac:dyDescent="0.2">
      <c r="A5596" s="40"/>
      <c r="B5596" s="273" t="s">
        <v>319</v>
      </c>
      <c r="C5596" s="286" t="s">
        <v>1045</v>
      </c>
      <c r="D5596" s="273" t="s">
        <v>40</v>
      </c>
      <c r="E5596" s="273" t="s">
        <v>1046</v>
      </c>
      <c r="F5596" s="403" t="s">
        <v>328</v>
      </c>
      <c r="G5596" s="403"/>
      <c r="H5596" s="285" t="s">
        <v>325</v>
      </c>
      <c r="I5596" s="288">
        <v>1</v>
      </c>
      <c r="J5596" s="287"/>
      <c r="K5596" s="287">
        <v>11.95</v>
      </c>
      <c r="L5596" s="287">
        <v>11.95</v>
      </c>
      <c r="O5596" s="40"/>
      <c r="P5596" s="40"/>
      <c r="Q5596" s="40"/>
      <c r="R5596" s="40"/>
      <c r="S5596" s="40"/>
      <c r="T5596" s="40"/>
      <c r="U5596" s="40"/>
      <c r="V5596" s="40"/>
      <c r="W5596" s="40"/>
      <c r="X5596" s="40"/>
      <c r="Y5596" s="40"/>
    </row>
    <row r="5597" spans="1:25" ht="15" customHeight="1" x14ac:dyDescent="0.2">
      <c r="A5597" s="40"/>
      <c r="B5597" s="274" t="s">
        <v>347</v>
      </c>
      <c r="C5597" s="296" t="s">
        <v>1037</v>
      </c>
      <c r="D5597" s="274" t="s">
        <v>40</v>
      </c>
      <c r="E5597" s="274" t="s">
        <v>1038</v>
      </c>
      <c r="F5597" s="404" t="s">
        <v>4145</v>
      </c>
      <c r="G5597" s="404"/>
      <c r="H5597" s="295" t="s">
        <v>44</v>
      </c>
      <c r="I5597" s="298">
        <v>1.4100000000000001E-5</v>
      </c>
      <c r="J5597" s="298">
        <v>0</v>
      </c>
      <c r="K5597" s="297">
        <v>760523.22</v>
      </c>
      <c r="L5597" s="297">
        <v>10.72</v>
      </c>
      <c r="O5597" s="40"/>
      <c r="P5597" s="40"/>
      <c r="Q5597" s="40"/>
      <c r="R5597" s="40"/>
      <c r="S5597" s="40"/>
      <c r="T5597" s="40"/>
      <c r="U5597" s="40"/>
      <c r="V5597" s="40"/>
      <c r="W5597" s="40"/>
      <c r="X5597" s="40"/>
      <c r="Y5597" s="40"/>
    </row>
    <row r="5598" spans="1:25" ht="15" customHeight="1" x14ac:dyDescent="0.2">
      <c r="A5598" s="40"/>
      <c r="B5598" s="274" t="s">
        <v>347</v>
      </c>
      <c r="C5598" s="296" t="s">
        <v>1053</v>
      </c>
      <c r="D5598" s="274" t="s">
        <v>40</v>
      </c>
      <c r="E5598" s="274" t="s">
        <v>1054</v>
      </c>
      <c r="F5598" s="404" t="s">
        <v>4145</v>
      </c>
      <c r="G5598" s="404"/>
      <c r="H5598" s="295" t="s">
        <v>44</v>
      </c>
      <c r="I5598" s="298">
        <v>1.4399999999999999E-5</v>
      </c>
      <c r="J5598" s="298">
        <v>0</v>
      </c>
      <c r="K5598" s="297">
        <v>85950</v>
      </c>
      <c r="L5598" s="297">
        <v>1.23</v>
      </c>
      <c r="O5598" s="40"/>
      <c r="P5598" s="40"/>
      <c r="Q5598" s="40"/>
      <c r="R5598" s="40"/>
      <c r="S5598" s="40"/>
      <c r="T5598" s="40"/>
      <c r="U5598" s="40"/>
      <c r="V5598" s="40"/>
      <c r="W5598" s="40"/>
      <c r="X5598" s="40"/>
      <c r="Y5598" s="40"/>
    </row>
    <row r="5599" spans="1:25" ht="15" customHeight="1" x14ac:dyDescent="0.2">
      <c r="A5599" s="40"/>
      <c r="B5599" s="275"/>
      <c r="C5599" s="275"/>
      <c r="D5599" s="275"/>
      <c r="E5599" s="275"/>
      <c r="F5599" s="275"/>
      <c r="G5599" s="275" t="s">
        <v>331</v>
      </c>
      <c r="H5599" s="302">
        <v>0</v>
      </c>
      <c r="I5599" s="275" t="s">
        <v>332</v>
      </c>
      <c r="J5599" s="302">
        <v>0</v>
      </c>
      <c r="K5599" s="275" t="s">
        <v>333</v>
      </c>
      <c r="L5599" s="302">
        <v>0</v>
      </c>
      <c r="O5599" s="40"/>
      <c r="P5599" s="40"/>
      <c r="Q5599" s="40"/>
      <c r="R5599" s="40"/>
      <c r="S5599" s="40"/>
      <c r="T5599" s="40"/>
      <c r="U5599" s="40"/>
      <c r="V5599" s="40"/>
      <c r="W5599" s="40"/>
      <c r="X5599" s="40"/>
      <c r="Y5599" s="40"/>
    </row>
    <row r="5600" spans="1:25" ht="15" customHeight="1" thickBot="1" x14ac:dyDescent="0.25">
      <c r="A5600" s="40"/>
      <c r="B5600" s="275"/>
      <c r="C5600" s="275"/>
      <c r="D5600" s="275"/>
      <c r="E5600" s="275"/>
      <c r="F5600" s="275"/>
      <c r="G5600" s="275" t="s">
        <v>334</v>
      </c>
      <c r="H5600" s="302">
        <v>2.48</v>
      </c>
      <c r="I5600" s="409"/>
      <c r="J5600" s="409" t="s">
        <v>335</v>
      </c>
      <c r="K5600" s="275"/>
      <c r="L5600" s="302">
        <v>14.43</v>
      </c>
      <c r="O5600" s="40"/>
      <c r="P5600" s="40"/>
      <c r="Q5600" s="40"/>
      <c r="R5600" s="40"/>
      <c r="S5600" s="40"/>
      <c r="T5600" s="40"/>
      <c r="U5600" s="40"/>
      <c r="V5600" s="40"/>
      <c r="W5600" s="40"/>
      <c r="X5600" s="40"/>
      <c r="Y5600" s="40"/>
    </row>
    <row r="5601" spans="1:25" ht="15" customHeight="1" thickTop="1" x14ac:dyDescent="0.2">
      <c r="A5601" s="40"/>
      <c r="B5601" s="289"/>
      <c r="C5601" s="289"/>
      <c r="D5601" s="289"/>
      <c r="E5601" s="289"/>
      <c r="F5601" s="289"/>
      <c r="G5601" s="289"/>
      <c r="H5601" s="289"/>
      <c r="I5601" s="289"/>
      <c r="J5601" s="289"/>
      <c r="K5601" s="289"/>
      <c r="L5601" s="281"/>
      <c r="O5601" s="40"/>
      <c r="P5601" s="40"/>
      <c r="Q5601" s="40"/>
      <c r="R5601" s="40"/>
      <c r="S5601" s="40"/>
      <c r="T5601" s="40"/>
      <c r="U5601" s="40"/>
      <c r="V5601" s="40"/>
      <c r="W5601" s="40"/>
      <c r="X5601" s="40"/>
      <c r="Y5601" s="40"/>
    </row>
    <row r="5602" spans="1:25" ht="15" customHeight="1" x14ac:dyDescent="0.2">
      <c r="A5602" s="40"/>
      <c r="B5602" s="276"/>
      <c r="C5602" s="277" t="s">
        <v>28</v>
      </c>
      <c r="D5602" s="276" t="s">
        <v>29</v>
      </c>
      <c r="E5602" s="276" t="s">
        <v>30</v>
      </c>
      <c r="F5602" s="405" t="s">
        <v>318</v>
      </c>
      <c r="G5602" s="405"/>
      <c r="H5602" s="284" t="s">
        <v>31</v>
      </c>
      <c r="I5602" s="277" t="s">
        <v>32</v>
      </c>
      <c r="J5602" s="277" t="s">
        <v>2407</v>
      </c>
      <c r="K5602" s="277" t="s">
        <v>33</v>
      </c>
      <c r="L5602" s="277" t="s">
        <v>35</v>
      </c>
      <c r="O5602" s="40"/>
      <c r="P5602" s="40"/>
      <c r="Q5602" s="40"/>
      <c r="R5602" s="40"/>
      <c r="S5602" s="40"/>
      <c r="T5602" s="40"/>
      <c r="U5602" s="40"/>
      <c r="V5602" s="40"/>
      <c r="W5602" s="40"/>
      <c r="X5602" s="40"/>
      <c r="Y5602" s="40"/>
    </row>
    <row r="5603" spans="1:25" ht="15" customHeight="1" x14ac:dyDescent="0.2">
      <c r="A5603" s="40"/>
      <c r="B5603" s="273" t="s">
        <v>319</v>
      </c>
      <c r="C5603" s="286" t="s">
        <v>1051</v>
      </c>
      <c r="D5603" s="273" t="s">
        <v>40</v>
      </c>
      <c r="E5603" s="273" t="s">
        <v>1052</v>
      </c>
      <c r="F5603" s="403" t="s">
        <v>328</v>
      </c>
      <c r="G5603" s="403"/>
      <c r="H5603" s="285" t="s">
        <v>325</v>
      </c>
      <c r="I5603" s="288">
        <v>1</v>
      </c>
      <c r="J5603" s="287"/>
      <c r="K5603" s="287">
        <v>54.82</v>
      </c>
      <c r="L5603" s="287">
        <v>54.82</v>
      </c>
      <c r="O5603" s="40"/>
      <c r="P5603" s="40"/>
      <c r="Q5603" s="40"/>
      <c r="R5603" s="40"/>
      <c r="S5603" s="40"/>
      <c r="T5603" s="40"/>
      <c r="U5603" s="40"/>
      <c r="V5603" s="40"/>
      <c r="W5603" s="40"/>
      <c r="X5603" s="40"/>
      <c r="Y5603" s="40"/>
    </row>
    <row r="5604" spans="1:25" ht="15" customHeight="1" x14ac:dyDescent="0.2">
      <c r="A5604" s="40"/>
      <c r="B5604" s="274" t="s">
        <v>347</v>
      </c>
      <c r="C5604" s="296" t="s">
        <v>1053</v>
      </c>
      <c r="D5604" s="274" t="s">
        <v>40</v>
      </c>
      <c r="E5604" s="274" t="s">
        <v>1054</v>
      </c>
      <c r="F5604" s="404" t="s">
        <v>4145</v>
      </c>
      <c r="G5604" s="404"/>
      <c r="H5604" s="295" t="s">
        <v>44</v>
      </c>
      <c r="I5604" s="298">
        <v>6.8899999999999994E-5</v>
      </c>
      <c r="J5604" s="298">
        <v>0</v>
      </c>
      <c r="K5604" s="297">
        <v>85950</v>
      </c>
      <c r="L5604" s="297">
        <v>5.92</v>
      </c>
      <c r="O5604" s="40"/>
      <c r="P5604" s="40"/>
      <c r="Q5604" s="40"/>
      <c r="R5604" s="40"/>
      <c r="S5604" s="40"/>
      <c r="T5604" s="40"/>
      <c r="U5604" s="40"/>
      <c r="V5604" s="40"/>
      <c r="W5604" s="40"/>
      <c r="X5604" s="40"/>
      <c r="Y5604" s="40"/>
    </row>
    <row r="5605" spans="1:25" ht="15" customHeight="1" x14ac:dyDescent="0.2">
      <c r="A5605" s="40"/>
      <c r="B5605" s="274" t="s">
        <v>347</v>
      </c>
      <c r="C5605" s="296" t="s">
        <v>1037</v>
      </c>
      <c r="D5605" s="274" t="s">
        <v>40</v>
      </c>
      <c r="E5605" s="274" t="s">
        <v>1038</v>
      </c>
      <c r="F5605" s="404" t="s">
        <v>4145</v>
      </c>
      <c r="G5605" s="404"/>
      <c r="H5605" s="295" t="s">
        <v>44</v>
      </c>
      <c r="I5605" s="298">
        <v>6.4300000000000004E-5</v>
      </c>
      <c r="J5605" s="298">
        <v>0</v>
      </c>
      <c r="K5605" s="297">
        <v>760523.22</v>
      </c>
      <c r="L5605" s="297">
        <v>48.9</v>
      </c>
      <c r="O5605" s="40"/>
      <c r="P5605" s="40"/>
      <c r="Q5605" s="40"/>
      <c r="R5605" s="40"/>
      <c r="S5605" s="40"/>
      <c r="T5605" s="40"/>
      <c r="U5605" s="40"/>
      <c r="V5605" s="40"/>
      <c r="W5605" s="40"/>
      <c r="X5605" s="40"/>
      <c r="Y5605" s="40"/>
    </row>
    <row r="5606" spans="1:25" ht="15" customHeight="1" x14ac:dyDescent="0.2">
      <c r="A5606" s="40"/>
      <c r="B5606" s="275"/>
      <c r="C5606" s="275"/>
      <c r="D5606" s="275"/>
      <c r="E5606" s="275"/>
      <c r="F5606" s="275"/>
      <c r="G5606" s="275" t="s">
        <v>331</v>
      </c>
      <c r="H5606" s="302">
        <v>0</v>
      </c>
      <c r="I5606" s="275" t="s">
        <v>332</v>
      </c>
      <c r="J5606" s="302">
        <v>0</v>
      </c>
      <c r="K5606" s="275" t="s">
        <v>333</v>
      </c>
      <c r="L5606" s="302">
        <v>0</v>
      </c>
      <c r="O5606" s="40"/>
      <c r="P5606" s="40"/>
      <c r="Q5606" s="40"/>
      <c r="R5606" s="40"/>
      <c r="S5606" s="40"/>
      <c r="T5606" s="40"/>
      <c r="U5606" s="40"/>
      <c r="V5606" s="40"/>
      <c r="W5606" s="40"/>
      <c r="X5606" s="40"/>
      <c r="Y5606" s="40"/>
    </row>
    <row r="5607" spans="1:25" ht="15" customHeight="1" thickBot="1" x14ac:dyDescent="0.25">
      <c r="A5607" s="40"/>
      <c r="B5607" s="275"/>
      <c r="C5607" s="275"/>
      <c r="D5607" s="275"/>
      <c r="E5607" s="275"/>
      <c r="F5607" s="275"/>
      <c r="G5607" s="275" t="s">
        <v>334</v>
      </c>
      <c r="H5607" s="302">
        <v>11.4</v>
      </c>
      <c r="I5607" s="409"/>
      <c r="J5607" s="409" t="s">
        <v>335</v>
      </c>
      <c r="K5607" s="275"/>
      <c r="L5607" s="302">
        <v>66.22</v>
      </c>
      <c r="O5607" s="40"/>
      <c r="P5607" s="40"/>
      <c r="Q5607" s="40"/>
      <c r="R5607" s="40"/>
      <c r="S5607" s="40"/>
      <c r="T5607" s="40"/>
      <c r="U5607" s="40"/>
      <c r="V5607" s="40"/>
      <c r="W5607" s="40"/>
      <c r="X5607" s="40"/>
      <c r="Y5607" s="40"/>
    </row>
    <row r="5608" spans="1:25" ht="15" customHeight="1" thickTop="1" x14ac:dyDescent="0.2">
      <c r="A5608" s="40"/>
      <c r="B5608" s="289"/>
      <c r="C5608" s="289"/>
      <c r="D5608" s="289"/>
      <c r="E5608" s="289"/>
      <c r="F5608" s="289"/>
      <c r="G5608" s="289"/>
      <c r="H5608" s="289"/>
      <c r="I5608" s="289"/>
      <c r="J5608" s="289"/>
      <c r="K5608" s="289"/>
      <c r="L5608" s="281"/>
      <c r="O5608" s="40"/>
      <c r="P5608" s="40"/>
      <c r="Q5608" s="40"/>
      <c r="R5608" s="40"/>
      <c r="S5608" s="40"/>
      <c r="T5608" s="40"/>
      <c r="U5608" s="40"/>
      <c r="V5608" s="40"/>
      <c r="W5608" s="40"/>
      <c r="X5608" s="40"/>
      <c r="Y5608" s="40"/>
    </row>
    <row r="5609" spans="1:25" ht="15" customHeight="1" x14ac:dyDescent="0.2">
      <c r="A5609" s="40"/>
      <c r="B5609" s="276"/>
      <c r="C5609" s="277" t="s">
        <v>28</v>
      </c>
      <c r="D5609" s="276" t="s">
        <v>29</v>
      </c>
      <c r="E5609" s="276" t="s">
        <v>30</v>
      </c>
      <c r="F5609" s="405" t="s">
        <v>318</v>
      </c>
      <c r="G5609" s="405"/>
      <c r="H5609" s="284" t="s">
        <v>31</v>
      </c>
      <c r="I5609" s="277" t="s">
        <v>32</v>
      </c>
      <c r="J5609" s="277" t="s">
        <v>2407</v>
      </c>
      <c r="K5609" s="277" t="s">
        <v>33</v>
      </c>
      <c r="L5609" s="277" t="s">
        <v>35</v>
      </c>
      <c r="O5609" s="40"/>
      <c r="P5609" s="40"/>
      <c r="Q5609" s="40"/>
      <c r="R5609" s="40"/>
      <c r="S5609" s="40"/>
      <c r="T5609" s="40"/>
      <c r="U5609" s="40"/>
      <c r="V5609" s="40"/>
      <c r="W5609" s="40"/>
      <c r="X5609" s="40"/>
      <c r="Y5609" s="40"/>
    </row>
    <row r="5610" spans="1:25" ht="15" customHeight="1" x14ac:dyDescent="0.2">
      <c r="A5610" s="40"/>
      <c r="B5610" s="273" t="s">
        <v>319</v>
      </c>
      <c r="C5610" s="286" t="s">
        <v>1049</v>
      </c>
      <c r="D5610" s="273" t="s">
        <v>40</v>
      </c>
      <c r="E5610" s="273" t="s">
        <v>1050</v>
      </c>
      <c r="F5610" s="403" t="s">
        <v>328</v>
      </c>
      <c r="G5610" s="403"/>
      <c r="H5610" s="285" t="s">
        <v>325</v>
      </c>
      <c r="I5610" s="288">
        <v>1</v>
      </c>
      <c r="J5610" s="287"/>
      <c r="K5610" s="287">
        <v>194.88</v>
      </c>
      <c r="L5610" s="287">
        <v>194.88</v>
      </c>
      <c r="O5610" s="40"/>
      <c r="P5610" s="40"/>
      <c r="Q5610" s="40"/>
      <c r="R5610" s="40"/>
      <c r="S5610" s="40"/>
      <c r="T5610" s="40"/>
      <c r="U5610" s="40"/>
      <c r="V5610" s="40"/>
      <c r="W5610" s="40"/>
      <c r="X5610" s="40"/>
      <c r="Y5610" s="40"/>
    </row>
    <row r="5611" spans="1:25" ht="15" customHeight="1" x14ac:dyDescent="0.2">
      <c r="A5611" s="40"/>
      <c r="B5611" s="274" t="s">
        <v>347</v>
      </c>
      <c r="C5611" s="296" t="s">
        <v>1039</v>
      </c>
      <c r="D5611" s="274" t="s">
        <v>40</v>
      </c>
      <c r="E5611" s="274" t="s">
        <v>1040</v>
      </c>
      <c r="F5611" s="404" t="s">
        <v>348</v>
      </c>
      <c r="G5611" s="404"/>
      <c r="H5611" s="295" t="s">
        <v>465</v>
      </c>
      <c r="I5611" s="298">
        <v>32.159999999999997</v>
      </c>
      <c r="J5611" s="298">
        <v>0</v>
      </c>
      <c r="K5611" s="297">
        <v>6.06</v>
      </c>
      <c r="L5611" s="297">
        <v>194.88</v>
      </c>
      <c r="O5611" s="40"/>
      <c r="P5611" s="40"/>
      <c r="Q5611" s="40"/>
      <c r="R5611" s="40"/>
      <c r="S5611" s="40"/>
      <c r="T5611" s="40"/>
      <c r="U5611" s="40"/>
      <c r="V5611" s="40"/>
      <c r="W5611" s="40"/>
      <c r="X5611" s="40"/>
      <c r="Y5611" s="40"/>
    </row>
    <row r="5612" spans="1:25" ht="15" customHeight="1" x14ac:dyDescent="0.2">
      <c r="A5612" s="40"/>
      <c r="B5612" s="275"/>
      <c r="C5612" s="275"/>
      <c r="D5612" s="275"/>
      <c r="E5612" s="275"/>
      <c r="F5612" s="275"/>
      <c r="G5612" s="275" t="s">
        <v>331</v>
      </c>
      <c r="H5612" s="302">
        <v>0</v>
      </c>
      <c r="I5612" s="275" t="s">
        <v>332</v>
      </c>
      <c r="J5612" s="302">
        <v>0</v>
      </c>
      <c r="K5612" s="275" t="s">
        <v>333</v>
      </c>
      <c r="L5612" s="302">
        <v>0</v>
      </c>
      <c r="O5612" s="40"/>
      <c r="P5612" s="40"/>
      <c r="Q5612" s="40"/>
      <c r="R5612" s="40"/>
      <c r="S5612" s="40"/>
      <c r="T5612" s="40"/>
      <c r="U5612" s="40"/>
      <c r="V5612" s="40"/>
      <c r="W5612" s="40"/>
      <c r="X5612" s="40"/>
      <c r="Y5612" s="40"/>
    </row>
    <row r="5613" spans="1:25" ht="15" customHeight="1" thickBot="1" x14ac:dyDescent="0.25">
      <c r="A5613" s="40"/>
      <c r="B5613" s="275"/>
      <c r="C5613" s="275"/>
      <c r="D5613" s="275"/>
      <c r="E5613" s="275"/>
      <c r="F5613" s="275"/>
      <c r="G5613" s="275" t="s">
        <v>334</v>
      </c>
      <c r="H5613" s="302">
        <v>40.549999999999997</v>
      </c>
      <c r="I5613" s="409"/>
      <c r="J5613" s="409" t="s">
        <v>335</v>
      </c>
      <c r="K5613" s="275"/>
      <c r="L5613" s="302">
        <v>235.43</v>
      </c>
      <c r="O5613" s="40"/>
      <c r="P5613" s="40"/>
      <c r="Q5613" s="40"/>
      <c r="R5613" s="40"/>
      <c r="S5613" s="40"/>
      <c r="T5613" s="40"/>
      <c r="U5613" s="40"/>
      <c r="V5613" s="40"/>
      <c r="W5613" s="40"/>
      <c r="X5613" s="40"/>
      <c r="Y5613" s="40"/>
    </row>
    <row r="5614" spans="1:25" ht="15" customHeight="1" thickTop="1" x14ac:dyDescent="0.2">
      <c r="A5614" s="40"/>
      <c r="B5614" s="289"/>
      <c r="C5614" s="289"/>
      <c r="D5614" s="289"/>
      <c r="E5614" s="289"/>
      <c r="F5614" s="289"/>
      <c r="G5614" s="289"/>
      <c r="H5614" s="289"/>
      <c r="I5614" s="289"/>
      <c r="J5614" s="289"/>
      <c r="K5614" s="289"/>
      <c r="L5614" s="281"/>
      <c r="O5614" s="40"/>
      <c r="P5614" s="40"/>
      <c r="Q5614" s="40"/>
      <c r="R5614" s="40"/>
      <c r="S5614" s="40"/>
      <c r="T5614" s="40"/>
      <c r="U5614" s="40"/>
      <c r="V5614" s="40"/>
      <c r="W5614" s="40"/>
      <c r="X5614" s="40"/>
      <c r="Y5614" s="40"/>
    </row>
    <row r="5615" spans="1:25" ht="15" customHeight="1" x14ac:dyDescent="0.2">
      <c r="A5615" s="40"/>
      <c r="B5615" s="276"/>
      <c r="C5615" s="277" t="s">
        <v>28</v>
      </c>
      <c r="D5615" s="276" t="s">
        <v>29</v>
      </c>
      <c r="E5615" s="276" t="s">
        <v>30</v>
      </c>
      <c r="F5615" s="405" t="s">
        <v>318</v>
      </c>
      <c r="G5615" s="405"/>
      <c r="H5615" s="284" t="s">
        <v>31</v>
      </c>
      <c r="I5615" s="277" t="s">
        <v>32</v>
      </c>
      <c r="J5615" s="277" t="s">
        <v>2407</v>
      </c>
      <c r="K5615" s="277" t="s">
        <v>33</v>
      </c>
      <c r="L5615" s="277" t="s">
        <v>35</v>
      </c>
      <c r="O5615" s="40"/>
      <c r="P5615" s="40"/>
      <c r="Q5615" s="40"/>
      <c r="R5615" s="40"/>
      <c r="S5615" s="40"/>
      <c r="T5615" s="40"/>
      <c r="U5615" s="40"/>
      <c r="V5615" s="40"/>
      <c r="W5615" s="40"/>
      <c r="X5615" s="40"/>
      <c r="Y5615" s="40"/>
    </row>
    <row r="5616" spans="1:25" ht="15" customHeight="1" x14ac:dyDescent="0.2">
      <c r="A5616" s="40"/>
      <c r="B5616" s="273" t="s">
        <v>319</v>
      </c>
      <c r="C5616" s="286" t="s">
        <v>454</v>
      </c>
      <c r="D5616" s="273" t="s">
        <v>40</v>
      </c>
      <c r="E5616" s="273" t="s">
        <v>455</v>
      </c>
      <c r="F5616" s="403" t="s">
        <v>324</v>
      </c>
      <c r="G5616" s="403"/>
      <c r="H5616" s="285" t="s">
        <v>325</v>
      </c>
      <c r="I5616" s="288">
        <v>1</v>
      </c>
      <c r="J5616" s="287"/>
      <c r="K5616" s="287">
        <v>26.33</v>
      </c>
      <c r="L5616" s="287">
        <v>26.33</v>
      </c>
      <c r="O5616" s="40"/>
      <c r="P5616" s="40"/>
      <c r="Q5616" s="40"/>
      <c r="R5616" s="40"/>
      <c r="S5616" s="40"/>
      <c r="T5616" s="40"/>
      <c r="U5616" s="40"/>
      <c r="V5616" s="40"/>
      <c r="W5616" s="40"/>
      <c r="X5616" s="40"/>
      <c r="Y5616" s="40"/>
    </row>
    <row r="5617" spans="1:25" ht="15" customHeight="1" x14ac:dyDescent="0.2">
      <c r="A5617" s="40"/>
      <c r="B5617" s="278" t="s">
        <v>321</v>
      </c>
      <c r="C5617" s="291" t="s">
        <v>1055</v>
      </c>
      <c r="D5617" s="278" t="s">
        <v>40</v>
      </c>
      <c r="E5617" s="278" t="s">
        <v>1056</v>
      </c>
      <c r="F5617" s="407" t="s">
        <v>324</v>
      </c>
      <c r="G5617" s="407"/>
      <c r="H5617" s="290" t="s">
        <v>325</v>
      </c>
      <c r="I5617" s="294">
        <v>1</v>
      </c>
      <c r="J5617" s="294">
        <v>0</v>
      </c>
      <c r="K5617" s="292">
        <v>0.34</v>
      </c>
      <c r="L5617" s="292">
        <v>0.34</v>
      </c>
      <c r="O5617" s="40"/>
      <c r="P5617" s="40"/>
      <c r="Q5617" s="40"/>
      <c r="R5617" s="40"/>
      <c r="S5617" s="40"/>
      <c r="T5617" s="40"/>
      <c r="U5617" s="40"/>
      <c r="V5617" s="40"/>
      <c r="W5617" s="40"/>
      <c r="X5617" s="40"/>
      <c r="Y5617" s="40"/>
    </row>
    <row r="5618" spans="1:25" ht="15" customHeight="1" x14ac:dyDescent="0.2">
      <c r="A5618" s="40"/>
      <c r="B5618" s="274" t="s">
        <v>347</v>
      </c>
      <c r="C5618" s="296" t="s">
        <v>928</v>
      </c>
      <c r="D5618" s="274" t="s">
        <v>40</v>
      </c>
      <c r="E5618" s="274" t="s">
        <v>929</v>
      </c>
      <c r="F5618" s="404" t="s">
        <v>348</v>
      </c>
      <c r="G5618" s="404"/>
      <c r="H5618" s="295" t="s">
        <v>325</v>
      </c>
      <c r="I5618" s="298">
        <v>1</v>
      </c>
      <c r="J5618" s="298">
        <v>0</v>
      </c>
      <c r="K5618" s="297">
        <v>1.01</v>
      </c>
      <c r="L5618" s="297">
        <v>1.01</v>
      </c>
      <c r="O5618" s="40"/>
      <c r="P5618" s="40"/>
      <c r="Q5618" s="40"/>
      <c r="R5618" s="40"/>
      <c r="S5618" s="40"/>
      <c r="T5618" s="40"/>
      <c r="U5618" s="40"/>
      <c r="V5618" s="40"/>
      <c r="W5618" s="40"/>
      <c r="X5618" s="40"/>
      <c r="Y5618" s="40"/>
    </row>
    <row r="5619" spans="1:25" ht="15" customHeight="1" x14ac:dyDescent="0.2">
      <c r="A5619" s="40"/>
      <c r="B5619" s="274" t="s">
        <v>347</v>
      </c>
      <c r="C5619" s="296" t="s">
        <v>944</v>
      </c>
      <c r="D5619" s="274" t="s">
        <v>40</v>
      </c>
      <c r="E5619" s="274" t="s">
        <v>945</v>
      </c>
      <c r="F5619" s="404" t="s">
        <v>348</v>
      </c>
      <c r="G5619" s="404"/>
      <c r="H5619" s="295" t="s">
        <v>325</v>
      </c>
      <c r="I5619" s="298">
        <v>1</v>
      </c>
      <c r="J5619" s="298">
        <v>0</v>
      </c>
      <c r="K5619" s="297">
        <v>1.43</v>
      </c>
      <c r="L5619" s="297">
        <v>1.43</v>
      </c>
      <c r="O5619" s="40"/>
      <c r="P5619" s="40"/>
      <c r="Q5619" s="40"/>
      <c r="R5619" s="40"/>
      <c r="S5619" s="40"/>
      <c r="T5619" s="40"/>
      <c r="U5619" s="40"/>
      <c r="V5619" s="40"/>
      <c r="W5619" s="40"/>
      <c r="X5619" s="40"/>
      <c r="Y5619" s="40"/>
    </row>
    <row r="5620" spans="1:25" ht="15" customHeight="1" x14ac:dyDescent="0.2">
      <c r="A5620" s="40"/>
      <c r="B5620" s="274" t="s">
        <v>347</v>
      </c>
      <c r="C5620" s="296" t="s">
        <v>930</v>
      </c>
      <c r="D5620" s="274" t="s">
        <v>40</v>
      </c>
      <c r="E5620" s="274" t="s">
        <v>931</v>
      </c>
      <c r="F5620" s="404" t="s">
        <v>348</v>
      </c>
      <c r="G5620" s="404"/>
      <c r="H5620" s="295" t="s">
        <v>325</v>
      </c>
      <c r="I5620" s="298">
        <v>1</v>
      </c>
      <c r="J5620" s="298">
        <v>0</v>
      </c>
      <c r="K5620" s="297">
        <v>1.34</v>
      </c>
      <c r="L5620" s="297">
        <v>1.34</v>
      </c>
      <c r="O5620" s="40"/>
      <c r="P5620" s="40"/>
      <c r="Q5620" s="40"/>
      <c r="R5620" s="40"/>
      <c r="S5620" s="40"/>
      <c r="T5620" s="40"/>
      <c r="U5620" s="40"/>
      <c r="V5620" s="40"/>
      <c r="W5620" s="40"/>
      <c r="X5620" s="40"/>
      <c r="Y5620" s="40"/>
    </row>
    <row r="5621" spans="1:25" ht="15" customHeight="1" x14ac:dyDescent="0.2">
      <c r="A5621" s="40"/>
      <c r="B5621" s="274" t="s">
        <v>347</v>
      </c>
      <c r="C5621" s="296" t="s">
        <v>942</v>
      </c>
      <c r="D5621" s="274" t="s">
        <v>40</v>
      </c>
      <c r="E5621" s="274" t="s">
        <v>943</v>
      </c>
      <c r="F5621" s="404" t="s">
        <v>348</v>
      </c>
      <c r="G5621" s="404"/>
      <c r="H5621" s="295" t="s">
        <v>325</v>
      </c>
      <c r="I5621" s="298">
        <v>1</v>
      </c>
      <c r="J5621" s="298">
        <v>0</v>
      </c>
      <c r="K5621" s="297">
        <v>0.49</v>
      </c>
      <c r="L5621" s="297">
        <v>0.49</v>
      </c>
      <c r="O5621" s="40"/>
      <c r="P5621" s="40"/>
      <c r="Q5621" s="40"/>
      <c r="R5621" s="40"/>
      <c r="S5621" s="40"/>
      <c r="T5621" s="40"/>
      <c r="U5621" s="40"/>
      <c r="V5621" s="40"/>
      <c r="W5621" s="40"/>
      <c r="X5621" s="40"/>
      <c r="Y5621" s="40"/>
    </row>
    <row r="5622" spans="1:25" ht="15" customHeight="1" x14ac:dyDescent="0.2">
      <c r="A5622" s="40"/>
      <c r="B5622" s="274" t="s">
        <v>347</v>
      </c>
      <c r="C5622" s="296" t="s">
        <v>932</v>
      </c>
      <c r="D5622" s="274" t="s">
        <v>40</v>
      </c>
      <c r="E5622" s="274" t="s">
        <v>933</v>
      </c>
      <c r="F5622" s="404" t="s">
        <v>348</v>
      </c>
      <c r="G5622" s="404"/>
      <c r="H5622" s="295" t="s">
        <v>325</v>
      </c>
      <c r="I5622" s="298">
        <v>1</v>
      </c>
      <c r="J5622" s="298">
        <v>0</v>
      </c>
      <c r="K5622" s="297">
        <v>0.04</v>
      </c>
      <c r="L5622" s="297">
        <v>0.04</v>
      </c>
      <c r="O5622" s="40"/>
      <c r="P5622" s="40"/>
      <c r="Q5622" s="40"/>
      <c r="R5622" s="40"/>
      <c r="S5622" s="40"/>
      <c r="T5622" s="40"/>
      <c r="U5622" s="40"/>
      <c r="V5622" s="40"/>
      <c r="W5622" s="40"/>
      <c r="X5622" s="40"/>
      <c r="Y5622" s="40"/>
    </row>
    <row r="5623" spans="1:25" ht="15" customHeight="1" x14ac:dyDescent="0.2">
      <c r="A5623" s="40"/>
      <c r="B5623" s="274" t="s">
        <v>347</v>
      </c>
      <c r="C5623" s="296" t="s">
        <v>1057</v>
      </c>
      <c r="D5623" s="274" t="s">
        <v>40</v>
      </c>
      <c r="E5623" s="274" t="s">
        <v>1058</v>
      </c>
      <c r="F5623" s="404" t="s">
        <v>586</v>
      </c>
      <c r="G5623" s="404"/>
      <c r="H5623" s="295" t="s">
        <v>325</v>
      </c>
      <c r="I5623" s="298">
        <v>1</v>
      </c>
      <c r="J5623" s="298">
        <v>0</v>
      </c>
      <c r="K5623" s="297">
        <v>20.28</v>
      </c>
      <c r="L5623" s="297">
        <v>20.28</v>
      </c>
      <c r="O5623" s="40"/>
      <c r="P5623" s="40"/>
      <c r="Q5623" s="40"/>
      <c r="R5623" s="40"/>
      <c r="S5623" s="40"/>
      <c r="T5623" s="40"/>
      <c r="U5623" s="40"/>
      <c r="V5623" s="40"/>
      <c r="W5623" s="40"/>
      <c r="X5623" s="40"/>
      <c r="Y5623" s="40"/>
    </row>
    <row r="5624" spans="1:25" ht="15" customHeight="1" x14ac:dyDescent="0.2">
      <c r="A5624" s="40"/>
      <c r="B5624" s="274" t="s">
        <v>347</v>
      </c>
      <c r="C5624" s="296" t="s">
        <v>926</v>
      </c>
      <c r="D5624" s="274" t="s">
        <v>40</v>
      </c>
      <c r="E5624" s="274" t="s">
        <v>927</v>
      </c>
      <c r="F5624" s="404" t="s">
        <v>348</v>
      </c>
      <c r="G5624" s="404"/>
      <c r="H5624" s="295" t="s">
        <v>325</v>
      </c>
      <c r="I5624" s="298">
        <v>1</v>
      </c>
      <c r="J5624" s="298">
        <v>0</v>
      </c>
      <c r="K5624" s="297">
        <v>1.4</v>
      </c>
      <c r="L5624" s="297">
        <v>1.4</v>
      </c>
      <c r="O5624" s="40"/>
      <c r="P5624" s="40"/>
      <c r="Q5624" s="40"/>
      <c r="R5624" s="40"/>
      <c r="S5624" s="40"/>
      <c r="T5624" s="40"/>
      <c r="U5624" s="40"/>
      <c r="V5624" s="40"/>
      <c r="W5624" s="40"/>
      <c r="X5624" s="40"/>
      <c r="Y5624" s="40"/>
    </row>
    <row r="5625" spans="1:25" ht="15" customHeight="1" x14ac:dyDescent="0.2">
      <c r="A5625" s="40"/>
      <c r="B5625" s="275"/>
      <c r="C5625" s="275"/>
      <c r="D5625" s="275"/>
      <c r="E5625" s="275"/>
      <c r="F5625" s="275"/>
      <c r="G5625" s="275" t="s">
        <v>331</v>
      </c>
      <c r="H5625" s="302">
        <v>20.62</v>
      </c>
      <c r="I5625" s="275" t="s">
        <v>332</v>
      </c>
      <c r="J5625" s="302">
        <v>0</v>
      </c>
      <c r="K5625" s="275" t="s">
        <v>333</v>
      </c>
      <c r="L5625" s="302">
        <v>20.62</v>
      </c>
      <c r="O5625" s="40"/>
      <c r="P5625" s="40"/>
      <c r="Q5625" s="40"/>
      <c r="R5625" s="40"/>
      <c r="S5625" s="40"/>
      <c r="T5625" s="40"/>
      <c r="U5625" s="40"/>
      <c r="V5625" s="40"/>
      <c r="W5625" s="40"/>
      <c r="X5625" s="40"/>
      <c r="Y5625" s="40"/>
    </row>
    <row r="5626" spans="1:25" ht="15" customHeight="1" thickBot="1" x14ac:dyDescent="0.25">
      <c r="A5626" s="40"/>
      <c r="B5626" s="275"/>
      <c r="C5626" s="275"/>
      <c r="D5626" s="275"/>
      <c r="E5626" s="275"/>
      <c r="F5626" s="275"/>
      <c r="G5626" s="275" t="s">
        <v>334</v>
      </c>
      <c r="H5626" s="302">
        <v>5.47</v>
      </c>
      <c r="I5626" s="409"/>
      <c r="J5626" s="409" t="s">
        <v>335</v>
      </c>
      <c r="K5626" s="275"/>
      <c r="L5626" s="302">
        <v>31.8</v>
      </c>
      <c r="O5626" s="40"/>
      <c r="P5626" s="40"/>
      <c r="Q5626" s="40"/>
      <c r="R5626" s="40"/>
      <c r="S5626" s="40"/>
      <c r="T5626" s="40"/>
      <c r="U5626" s="40"/>
      <c r="V5626" s="40"/>
      <c r="W5626" s="40"/>
      <c r="X5626" s="40"/>
      <c r="Y5626" s="40"/>
    </row>
    <row r="5627" spans="1:25" ht="15" customHeight="1" thickTop="1" x14ac:dyDescent="0.2">
      <c r="A5627" s="40"/>
      <c r="B5627" s="289"/>
      <c r="C5627" s="289"/>
      <c r="D5627" s="289"/>
      <c r="E5627" s="289"/>
      <c r="F5627" s="289"/>
      <c r="G5627" s="289"/>
      <c r="H5627" s="289"/>
      <c r="I5627" s="289"/>
      <c r="J5627" s="289"/>
      <c r="K5627" s="289"/>
      <c r="L5627" s="281"/>
      <c r="O5627" s="40"/>
      <c r="P5627" s="40"/>
      <c r="Q5627" s="40"/>
      <c r="R5627" s="40"/>
      <c r="S5627" s="40"/>
      <c r="T5627" s="40"/>
      <c r="U5627" s="40"/>
      <c r="V5627" s="40"/>
      <c r="W5627" s="40"/>
      <c r="X5627" s="40"/>
      <c r="Y5627" s="40"/>
    </row>
    <row r="5628" spans="1:25" ht="15" customHeight="1" x14ac:dyDescent="0.2">
      <c r="A5628" s="40"/>
      <c r="B5628" s="276"/>
      <c r="C5628" s="277" t="s">
        <v>28</v>
      </c>
      <c r="D5628" s="276" t="s">
        <v>29</v>
      </c>
      <c r="E5628" s="276" t="s">
        <v>30</v>
      </c>
      <c r="F5628" s="405" t="s">
        <v>318</v>
      </c>
      <c r="G5628" s="405"/>
      <c r="H5628" s="284" t="s">
        <v>31</v>
      </c>
      <c r="I5628" s="277" t="s">
        <v>32</v>
      </c>
      <c r="J5628" s="277" t="s">
        <v>2407</v>
      </c>
      <c r="K5628" s="277" t="s">
        <v>33</v>
      </c>
      <c r="L5628" s="277" t="s">
        <v>35</v>
      </c>
      <c r="O5628" s="40"/>
      <c r="P5628" s="40"/>
      <c r="Q5628" s="40"/>
      <c r="R5628" s="40"/>
      <c r="S5628" s="40"/>
      <c r="T5628" s="40"/>
      <c r="U5628" s="40"/>
      <c r="V5628" s="40"/>
      <c r="W5628" s="40"/>
      <c r="X5628" s="40"/>
      <c r="Y5628" s="40"/>
    </row>
    <row r="5629" spans="1:25" ht="15" customHeight="1" x14ac:dyDescent="0.2">
      <c r="A5629" s="40"/>
      <c r="B5629" s="273" t="s">
        <v>319</v>
      </c>
      <c r="C5629" s="286" t="s">
        <v>339</v>
      </c>
      <c r="D5629" s="273" t="s">
        <v>40</v>
      </c>
      <c r="E5629" s="273" t="s">
        <v>340</v>
      </c>
      <c r="F5629" s="403" t="s">
        <v>324</v>
      </c>
      <c r="G5629" s="403"/>
      <c r="H5629" s="285" t="s">
        <v>325</v>
      </c>
      <c r="I5629" s="288">
        <v>1</v>
      </c>
      <c r="J5629" s="287"/>
      <c r="K5629" s="287">
        <v>27.55</v>
      </c>
      <c r="L5629" s="287">
        <v>27.55</v>
      </c>
      <c r="O5629" s="40"/>
      <c r="P5629" s="40"/>
      <c r="Q5629" s="40"/>
      <c r="R5629" s="40"/>
      <c r="S5629" s="40"/>
      <c r="T5629" s="40"/>
      <c r="U5629" s="40"/>
      <c r="V5629" s="40"/>
      <c r="W5629" s="40"/>
      <c r="X5629" s="40"/>
      <c r="Y5629" s="40"/>
    </row>
    <row r="5630" spans="1:25" ht="15" customHeight="1" x14ac:dyDescent="0.2">
      <c r="A5630" s="40"/>
      <c r="B5630" s="278" t="s">
        <v>321</v>
      </c>
      <c r="C5630" s="291" t="s">
        <v>1059</v>
      </c>
      <c r="D5630" s="278" t="s">
        <v>40</v>
      </c>
      <c r="E5630" s="278" t="s">
        <v>1060</v>
      </c>
      <c r="F5630" s="407" t="s">
        <v>324</v>
      </c>
      <c r="G5630" s="407"/>
      <c r="H5630" s="290" t="s">
        <v>325</v>
      </c>
      <c r="I5630" s="294">
        <v>1</v>
      </c>
      <c r="J5630" s="294">
        <v>0</v>
      </c>
      <c r="K5630" s="292">
        <v>0.28000000000000003</v>
      </c>
      <c r="L5630" s="292">
        <v>0.28000000000000003</v>
      </c>
      <c r="O5630" s="40"/>
      <c r="P5630" s="40"/>
      <c r="Q5630" s="40"/>
      <c r="R5630" s="40"/>
      <c r="S5630" s="40"/>
      <c r="T5630" s="40"/>
      <c r="U5630" s="40"/>
      <c r="V5630" s="40"/>
      <c r="W5630" s="40"/>
      <c r="X5630" s="40"/>
      <c r="Y5630" s="40"/>
    </row>
    <row r="5631" spans="1:25" ht="15" customHeight="1" x14ac:dyDescent="0.2">
      <c r="A5631" s="40"/>
      <c r="B5631" s="274" t="s">
        <v>347</v>
      </c>
      <c r="C5631" s="296" t="s">
        <v>828</v>
      </c>
      <c r="D5631" s="274" t="s">
        <v>40</v>
      </c>
      <c r="E5631" s="274" t="s">
        <v>4232</v>
      </c>
      <c r="F5631" s="404" t="s">
        <v>586</v>
      </c>
      <c r="G5631" s="404"/>
      <c r="H5631" s="295" t="s">
        <v>325</v>
      </c>
      <c r="I5631" s="298">
        <v>1</v>
      </c>
      <c r="J5631" s="298">
        <v>0</v>
      </c>
      <c r="K5631" s="297">
        <v>21.56</v>
      </c>
      <c r="L5631" s="297">
        <v>21.56</v>
      </c>
      <c r="O5631" s="40"/>
      <c r="P5631" s="40"/>
      <c r="Q5631" s="40"/>
      <c r="R5631" s="40"/>
      <c r="S5631" s="40"/>
      <c r="T5631" s="40"/>
      <c r="U5631" s="40"/>
      <c r="V5631" s="40"/>
      <c r="W5631" s="40"/>
      <c r="X5631" s="40"/>
      <c r="Y5631" s="40"/>
    </row>
    <row r="5632" spans="1:25" ht="15" customHeight="1" x14ac:dyDescent="0.2">
      <c r="A5632" s="40"/>
      <c r="B5632" s="274" t="s">
        <v>347</v>
      </c>
      <c r="C5632" s="296" t="s">
        <v>944</v>
      </c>
      <c r="D5632" s="274" t="s">
        <v>40</v>
      </c>
      <c r="E5632" s="274" t="s">
        <v>945</v>
      </c>
      <c r="F5632" s="404" t="s">
        <v>348</v>
      </c>
      <c r="G5632" s="404"/>
      <c r="H5632" s="295" t="s">
        <v>325</v>
      </c>
      <c r="I5632" s="298">
        <v>1</v>
      </c>
      <c r="J5632" s="298">
        <v>0</v>
      </c>
      <c r="K5632" s="297">
        <v>1.43</v>
      </c>
      <c r="L5632" s="297">
        <v>1.43</v>
      </c>
      <c r="O5632" s="40"/>
      <c r="P5632" s="40"/>
      <c r="Q5632" s="40"/>
      <c r="R5632" s="40"/>
      <c r="S5632" s="40"/>
      <c r="T5632" s="40"/>
      <c r="U5632" s="40"/>
      <c r="V5632" s="40"/>
      <c r="W5632" s="40"/>
      <c r="X5632" s="40"/>
      <c r="Y5632" s="40"/>
    </row>
    <row r="5633" spans="1:25" ht="15" customHeight="1" x14ac:dyDescent="0.2">
      <c r="A5633" s="40"/>
      <c r="B5633" s="274" t="s">
        <v>347</v>
      </c>
      <c r="C5633" s="296" t="s">
        <v>930</v>
      </c>
      <c r="D5633" s="274" t="s">
        <v>40</v>
      </c>
      <c r="E5633" s="274" t="s">
        <v>931</v>
      </c>
      <c r="F5633" s="404" t="s">
        <v>348</v>
      </c>
      <c r="G5633" s="404"/>
      <c r="H5633" s="295" t="s">
        <v>325</v>
      </c>
      <c r="I5633" s="298">
        <v>1</v>
      </c>
      <c r="J5633" s="298">
        <v>0</v>
      </c>
      <c r="K5633" s="297">
        <v>1.34</v>
      </c>
      <c r="L5633" s="297">
        <v>1.34</v>
      </c>
      <c r="O5633" s="40"/>
      <c r="P5633" s="40"/>
      <c r="Q5633" s="40"/>
      <c r="R5633" s="40"/>
      <c r="S5633" s="40"/>
      <c r="T5633" s="40"/>
      <c r="U5633" s="40"/>
      <c r="V5633" s="40"/>
      <c r="W5633" s="40"/>
      <c r="X5633" s="40"/>
      <c r="Y5633" s="40"/>
    </row>
    <row r="5634" spans="1:25" ht="15" customHeight="1" x14ac:dyDescent="0.2">
      <c r="A5634" s="40"/>
      <c r="B5634" s="274" t="s">
        <v>347</v>
      </c>
      <c r="C5634" s="296" t="s">
        <v>928</v>
      </c>
      <c r="D5634" s="274" t="s">
        <v>40</v>
      </c>
      <c r="E5634" s="274" t="s">
        <v>929</v>
      </c>
      <c r="F5634" s="404" t="s">
        <v>348</v>
      </c>
      <c r="G5634" s="404"/>
      <c r="H5634" s="295" t="s">
        <v>325</v>
      </c>
      <c r="I5634" s="298">
        <v>1</v>
      </c>
      <c r="J5634" s="298">
        <v>0</v>
      </c>
      <c r="K5634" s="297">
        <v>1.01</v>
      </c>
      <c r="L5634" s="297">
        <v>1.01</v>
      </c>
      <c r="O5634" s="40"/>
      <c r="P5634" s="40"/>
      <c r="Q5634" s="40"/>
      <c r="R5634" s="40"/>
      <c r="S5634" s="40"/>
      <c r="T5634" s="40"/>
      <c r="U5634" s="40"/>
      <c r="V5634" s="40"/>
      <c r="W5634" s="40"/>
      <c r="X5634" s="40"/>
      <c r="Y5634" s="40"/>
    </row>
    <row r="5635" spans="1:25" ht="15" customHeight="1" x14ac:dyDescent="0.2">
      <c r="A5635" s="40"/>
      <c r="B5635" s="274" t="s">
        <v>347</v>
      </c>
      <c r="C5635" s="296" t="s">
        <v>932</v>
      </c>
      <c r="D5635" s="274" t="s">
        <v>40</v>
      </c>
      <c r="E5635" s="274" t="s">
        <v>933</v>
      </c>
      <c r="F5635" s="404" t="s">
        <v>348</v>
      </c>
      <c r="G5635" s="404"/>
      <c r="H5635" s="295" t="s">
        <v>325</v>
      </c>
      <c r="I5635" s="298">
        <v>1</v>
      </c>
      <c r="J5635" s="298">
        <v>0</v>
      </c>
      <c r="K5635" s="297">
        <v>0.04</v>
      </c>
      <c r="L5635" s="297">
        <v>0.04</v>
      </c>
      <c r="O5635" s="40"/>
      <c r="P5635" s="40"/>
      <c r="Q5635" s="40"/>
      <c r="R5635" s="40"/>
      <c r="S5635" s="40"/>
      <c r="T5635" s="40"/>
      <c r="U5635" s="40"/>
      <c r="V5635" s="40"/>
      <c r="W5635" s="40"/>
      <c r="X5635" s="40"/>
      <c r="Y5635" s="40"/>
    </row>
    <row r="5636" spans="1:25" ht="15" customHeight="1" x14ac:dyDescent="0.2">
      <c r="A5636" s="40"/>
      <c r="B5636" s="274" t="s">
        <v>347</v>
      </c>
      <c r="C5636" s="296" t="s">
        <v>942</v>
      </c>
      <c r="D5636" s="274" t="s">
        <v>40</v>
      </c>
      <c r="E5636" s="274" t="s">
        <v>943</v>
      </c>
      <c r="F5636" s="404" t="s">
        <v>348</v>
      </c>
      <c r="G5636" s="404"/>
      <c r="H5636" s="295" t="s">
        <v>325</v>
      </c>
      <c r="I5636" s="298">
        <v>1</v>
      </c>
      <c r="J5636" s="298">
        <v>0</v>
      </c>
      <c r="K5636" s="297">
        <v>0.49</v>
      </c>
      <c r="L5636" s="297">
        <v>0.49</v>
      </c>
      <c r="O5636" s="40"/>
      <c r="P5636" s="40"/>
      <c r="Q5636" s="40"/>
      <c r="R5636" s="40"/>
      <c r="S5636" s="40"/>
      <c r="T5636" s="40"/>
      <c r="U5636" s="40"/>
      <c r="V5636" s="40"/>
      <c r="W5636" s="40"/>
      <c r="X5636" s="40"/>
      <c r="Y5636" s="40"/>
    </row>
    <row r="5637" spans="1:25" ht="15" customHeight="1" x14ac:dyDescent="0.2">
      <c r="A5637" s="40"/>
      <c r="B5637" s="274" t="s">
        <v>347</v>
      </c>
      <c r="C5637" s="296" t="s">
        <v>926</v>
      </c>
      <c r="D5637" s="274" t="s">
        <v>40</v>
      </c>
      <c r="E5637" s="274" t="s">
        <v>927</v>
      </c>
      <c r="F5637" s="404" t="s">
        <v>348</v>
      </c>
      <c r="G5637" s="404"/>
      <c r="H5637" s="295" t="s">
        <v>325</v>
      </c>
      <c r="I5637" s="298">
        <v>1</v>
      </c>
      <c r="J5637" s="298">
        <v>0</v>
      </c>
      <c r="K5637" s="297">
        <v>1.4</v>
      </c>
      <c r="L5637" s="297">
        <v>1.4</v>
      </c>
      <c r="O5637" s="40"/>
      <c r="P5637" s="40"/>
      <c r="Q5637" s="40"/>
      <c r="R5637" s="40"/>
      <c r="S5637" s="40"/>
      <c r="T5637" s="40"/>
      <c r="U5637" s="40"/>
      <c r="V5637" s="40"/>
      <c r="W5637" s="40"/>
      <c r="X5637" s="40"/>
      <c r="Y5637" s="40"/>
    </row>
    <row r="5638" spans="1:25" ht="15" customHeight="1" x14ac:dyDescent="0.2">
      <c r="A5638" s="40"/>
      <c r="B5638" s="275"/>
      <c r="C5638" s="275"/>
      <c r="D5638" s="275"/>
      <c r="E5638" s="275"/>
      <c r="F5638" s="275"/>
      <c r="G5638" s="275" t="s">
        <v>331</v>
      </c>
      <c r="H5638" s="302">
        <v>21.84</v>
      </c>
      <c r="I5638" s="275" t="s">
        <v>332</v>
      </c>
      <c r="J5638" s="302">
        <v>0</v>
      </c>
      <c r="K5638" s="275" t="s">
        <v>333</v>
      </c>
      <c r="L5638" s="302">
        <v>21.84</v>
      </c>
      <c r="O5638" s="40"/>
      <c r="P5638" s="40"/>
      <c r="Q5638" s="40"/>
      <c r="R5638" s="40"/>
      <c r="S5638" s="40"/>
      <c r="T5638" s="40"/>
      <c r="U5638" s="40"/>
      <c r="V5638" s="40"/>
      <c r="W5638" s="40"/>
      <c r="X5638" s="40"/>
      <c r="Y5638" s="40"/>
    </row>
    <row r="5639" spans="1:25" ht="15" customHeight="1" thickBot="1" x14ac:dyDescent="0.25">
      <c r="A5639" s="40"/>
      <c r="B5639" s="275"/>
      <c r="C5639" s="275"/>
      <c r="D5639" s="275"/>
      <c r="E5639" s="275"/>
      <c r="F5639" s="275"/>
      <c r="G5639" s="275" t="s">
        <v>334</v>
      </c>
      <c r="H5639" s="302">
        <v>5.73</v>
      </c>
      <c r="I5639" s="409"/>
      <c r="J5639" s="409" t="s">
        <v>335</v>
      </c>
      <c r="K5639" s="275"/>
      <c r="L5639" s="302">
        <v>33.28</v>
      </c>
      <c r="O5639" s="40"/>
      <c r="P5639" s="40"/>
      <c r="Q5639" s="40"/>
      <c r="R5639" s="40"/>
      <c r="S5639" s="40"/>
      <c r="T5639" s="40"/>
      <c r="U5639" s="40"/>
      <c r="V5639" s="40"/>
      <c r="W5639" s="40"/>
      <c r="X5639" s="40"/>
      <c r="Y5639" s="40"/>
    </row>
    <row r="5640" spans="1:25" ht="15" customHeight="1" thickTop="1" x14ac:dyDescent="0.2">
      <c r="A5640" s="40"/>
      <c r="B5640" s="289"/>
      <c r="C5640" s="289"/>
      <c r="D5640" s="289"/>
      <c r="E5640" s="289"/>
      <c r="F5640" s="289"/>
      <c r="G5640" s="289"/>
      <c r="H5640" s="289"/>
      <c r="I5640" s="289"/>
      <c r="J5640" s="289"/>
      <c r="K5640" s="289"/>
      <c r="L5640" s="281"/>
      <c r="O5640" s="40"/>
      <c r="P5640" s="40"/>
      <c r="Q5640" s="40"/>
      <c r="R5640" s="40"/>
      <c r="S5640" s="40"/>
      <c r="T5640" s="40"/>
      <c r="U5640" s="40"/>
      <c r="V5640" s="40"/>
      <c r="W5640" s="40"/>
      <c r="X5640" s="40"/>
      <c r="Y5640" s="40"/>
    </row>
    <row r="5641" spans="1:25" ht="15" customHeight="1" x14ac:dyDescent="0.2">
      <c r="A5641" s="40"/>
      <c r="B5641" s="276"/>
      <c r="C5641" s="277" t="s">
        <v>28</v>
      </c>
      <c r="D5641" s="276" t="s">
        <v>29</v>
      </c>
      <c r="E5641" s="276" t="s">
        <v>30</v>
      </c>
      <c r="F5641" s="405" t="s">
        <v>318</v>
      </c>
      <c r="G5641" s="405"/>
      <c r="H5641" s="284" t="s">
        <v>31</v>
      </c>
      <c r="I5641" s="277" t="s">
        <v>32</v>
      </c>
      <c r="J5641" s="277" t="s">
        <v>2407</v>
      </c>
      <c r="K5641" s="277" t="s">
        <v>33</v>
      </c>
      <c r="L5641" s="277" t="s">
        <v>35</v>
      </c>
      <c r="O5641" s="40"/>
      <c r="P5641" s="40"/>
      <c r="Q5641" s="40"/>
      <c r="R5641" s="40"/>
      <c r="S5641" s="40"/>
      <c r="T5641" s="40"/>
      <c r="U5641" s="40"/>
      <c r="V5641" s="40"/>
      <c r="W5641" s="40"/>
      <c r="X5641" s="40"/>
      <c r="Y5641" s="40"/>
    </row>
    <row r="5642" spans="1:25" ht="15" customHeight="1" x14ac:dyDescent="0.2">
      <c r="A5642" s="40"/>
      <c r="B5642" s="273" t="s">
        <v>319</v>
      </c>
      <c r="C5642" s="286" t="s">
        <v>1061</v>
      </c>
      <c r="D5642" s="273" t="s">
        <v>40</v>
      </c>
      <c r="E5642" s="273" t="s">
        <v>1062</v>
      </c>
      <c r="F5642" s="403" t="s">
        <v>328</v>
      </c>
      <c r="G5642" s="403"/>
      <c r="H5642" s="285" t="s">
        <v>329</v>
      </c>
      <c r="I5642" s="288">
        <v>1</v>
      </c>
      <c r="J5642" s="287"/>
      <c r="K5642" s="287">
        <v>40.74</v>
      </c>
      <c r="L5642" s="287">
        <v>40.74</v>
      </c>
      <c r="O5642" s="40"/>
      <c r="P5642" s="40"/>
      <c r="Q5642" s="40"/>
      <c r="R5642" s="40"/>
      <c r="S5642" s="40"/>
      <c r="T5642" s="40"/>
      <c r="U5642" s="40"/>
      <c r="V5642" s="40"/>
      <c r="W5642" s="40"/>
      <c r="X5642" s="40"/>
      <c r="Y5642" s="40"/>
    </row>
    <row r="5643" spans="1:25" ht="15" customHeight="1" x14ac:dyDescent="0.2">
      <c r="A5643" s="40"/>
      <c r="B5643" s="278" t="s">
        <v>321</v>
      </c>
      <c r="C5643" s="291" t="s">
        <v>1067</v>
      </c>
      <c r="D5643" s="278" t="s">
        <v>40</v>
      </c>
      <c r="E5643" s="278" t="s">
        <v>1068</v>
      </c>
      <c r="F5643" s="407" t="s">
        <v>328</v>
      </c>
      <c r="G5643" s="407"/>
      <c r="H5643" s="290" t="s">
        <v>325</v>
      </c>
      <c r="I5643" s="294">
        <v>1</v>
      </c>
      <c r="J5643" s="294">
        <v>0</v>
      </c>
      <c r="K5643" s="292">
        <v>0.22</v>
      </c>
      <c r="L5643" s="292">
        <v>0.22</v>
      </c>
      <c r="O5643" s="40"/>
      <c r="P5643" s="40"/>
      <c r="Q5643" s="40"/>
      <c r="R5643" s="40"/>
      <c r="S5643" s="40"/>
      <c r="T5643" s="40"/>
      <c r="U5643" s="40"/>
      <c r="V5643" s="40"/>
      <c r="W5643" s="40"/>
      <c r="X5643" s="40"/>
      <c r="Y5643" s="40"/>
    </row>
    <row r="5644" spans="1:25" ht="15" customHeight="1" x14ac:dyDescent="0.2">
      <c r="A5644" s="40"/>
      <c r="B5644" s="278" t="s">
        <v>321</v>
      </c>
      <c r="C5644" s="291" t="s">
        <v>1065</v>
      </c>
      <c r="D5644" s="278" t="s">
        <v>40</v>
      </c>
      <c r="E5644" s="278" t="s">
        <v>1066</v>
      </c>
      <c r="F5644" s="407" t="s">
        <v>328</v>
      </c>
      <c r="G5644" s="407"/>
      <c r="H5644" s="290" t="s">
        <v>325</v>
      </c>
      <c r="I5644" s="294">
        <v>1</v>
      </c>
      <c r="J5644" s="294">
        <v>0</v>
      </c>
      <c r="K5644" s="292">
        <v>0.84</v>
      </c>
      <c r="L5644" s="292">
        <v>0.84</v>
      </c>
      <c r="O5644" s="40"/>
      <c r="P5644" s="40"/>
      <c r="Q5644" s="40"/>
      <c r="R5644" s="40"/>
      <c r="S5644" s="40"/>
      <c r="T5644" s="40"/>
      <c r="U5644" s="40"/>
      <c r="V5644" s="40"/>
      <c r="W5644" s="40"/>
      <c r="X5644" s="40"/>
      <c r="Y5644" s="40"/>
    </row>
    <row r="5645" spans="1:25" ht="15" customHeight="1" x14ac:dyDescent="0.2">
      <c r="A5645" s="40"/>
      <c r="B5645" s="278" t="s">
        <v>321</v>
      </c>
      <c r="C5645" s="291" t="s">
        <v>1063</v>
      </c>
      <c r="D5645" s="278" t="s">
        <v>40</v>
      </c>
      <c r="E5645" s="278" t="s">
        <v>1064</v>
      </c>
      <c r="F5645" s="407" t="s">
        <v>324</v>
      </c>
      <c r="G5645" s="407"/>
      <c r="H5645" s="290" t="s">
        <v>325</v>
      </c>
      <c r="I5645" s="294">
        <v>1</v>
      </c>
      <c r="J5645" s="294">
        <v>0</v>
      </c>
      <c r="K5645" s="292">
        <v>39.68</v>
      </c>
      <c r="L5645" s="292">
        <v>39.68</v>
      </c>
      <c r="O5645" s="40"/>
      <c r="P5645" s="40"/>
      <c r="Q5645" s="40"/>
      <c r="R5645" s="40"/>
      <c r="S5645" s="40"/>
      <c r="T5645" s="40"/>
      <c r="U5645" s="40"/>
      <c r="V5645" s="40"/>
      <c r="W5645" s="40"/>
      <c r="X5645" s="40"/>
      <c r="Y5645" s="40"/>
    </row>
    <row r="5646" spans="1:25" ht="15" customHeight="1" x14ac:dyDescent="0.2">
      <c r="A5646" s="40"/>
      <c r="B5646" s="275"/>
      <c r="C5646" s="275"/>
      <c r="D5646" s="275"/>
      <c r="E5646" s="275"/>
      <c r="F5646" s="275"/>
      <c r="G5646" s="275" t="s">
        <v>331</v>
      </c>
      <c r="H5646" s="302">
        <v>35.020000000000003</v>
      </c>
      <c r="I5646" s="275" t="s">
        <v>332</v>
      </c>
      <c r="J5646" s="302">
        <v>0</v>
      </c>
      <c r="K5646" s="275" t="s">
        <v>333</v>
      </c>
      <c r="L5646" s="302">
        <v>35.020000000000003</v>
      </c>
      <c r="O5646" s="40"/>
      <c r="P5646" s="40"/>
      <c r="Q5646" s="40"/>
      <c r="R5646" s="40"/>
      <c r="S5646" s="40"/>
      <c r="T5646" s="40"/>
      <c r="U5646" s="40"/>
      <c r="V5646" s="40"/>
      <c r="W5646" s="40"/>
      <c r="X5646" s="40"/>
      <c r="Y5646" s="40"/>
    </row>
    <row r="5647" spans="1:25" ht="15" customHeight="1" thickBot="1" x14ac:dyDescent="0.25">
      <c r="A5647" s="40"/>
      <c r="B5647" s="275"/>
      <c r="C5647" s="275"/>
      <c r="D5647" s="275"/>
      <c r="E5647" s="275"/>
      <c r="F5647" s="275"/>
      <c r="G5647" s="275" t="s">
        <v>334</v>
      </c>
      <c r="H5647" s="302">
        <v>8.4700000000000006</v>
      </c>
      <c r="I5647" s="409"/>
      <c r="J5647" s="409" t="s">
        <v>335</v>
      </c>
      <c r="K5647" s="275"/>
      <c r="L5647" s="302">
        <v>49.21</v>
      </c>
      <c r="O5647" s="40"/>
      <c r="P5647" s="40"/>
      <c r="Q5647" s="40"/>
      <c r="R5647" s="40"/>
      <c r="S5647" s="40"/>
      <c r="T5647" s="40"/>
      <c r="U5647" s="40"/>
      <c r="V5647" s="40"/>
      <c r="W5647" s="40"/>
      <c r="X5647" s="40"/>
      <c r="Y5647" s="40"/>
    </row>
    <row r="5648" spans="1:25" ht="15" customHeight="1" thickTop="1" x14ac:dyDescent="0.2">
      <c r="A5648" s="40"/>
      <c r="B5648" s="289"/>
      <c r="C5648" s="289"/>
      <c r="D5648" s="289"/>
      <c r="E5648" s="289"/>
      <c r="F5648" s="289"/>
      <c r="G5648" s="289"/>
      <c r="H5648" s="289"/>
      <c r="I5648" s="289"/>
      <c r="J5648" s="289"/>
      <c r="K5648" s="289"/>
      <c r="L5648" s="281"/>
      <c r="O5648" s="40"/>
      <c r="P5648" s="40"/>
      <c r="Q5648" s="40"/>
      <c r="R5648" s="40"/>
      <c r="S5648" s="40"/>
      <c r="T5648" s="40"/>
      <c r="U5648" s="40"/>
      <c r="V5648" s="40"/>
      <c r="W5648" s="40"/>
      <c r="X5648" s="40"/>
      <c r="Y5648" s="40"/>
    </row>
    <row r="5649" spans="1:25" ht="15" customHeight="1" x14ac:dyDescent="0.2">
      <c r="A5649" s="40"/>
      <c r="B5649" s="276"/>
      <c r="C5649" s="277" t="s">
        <v>28</v>
      </c>
      <c r="D5649" s="276" t="s">
        <v>29</v>
      </c>
      <c r="E5649" s="276" t="s">
        <v>30</v>
      </c>
      <c r="F5649" s="405" t="s">
        <v>318</v>
      </c>
      <c r="G5649" s="405"/>
      <c r="H5649" s="284" t="s">
        <v>31</v>
      </c>
      <c r="I5649" s="277" t="s">
        <v>32</v>
      </c>
      <c r="J5649" s="277" t="s">
        <v>2407</v>
      </c>
      <c r="K5649" s="277" t="s">
        <v>33</v>
      </c>
      <c r="L5649" s="277" t="s">
        <v>35</v>
      </c>
      <c r="O5649" s="40"/>
      <c r="P5649" s="40"/>
      <c r="Q5649" s="40"/>
      <c r="R5649" s="40"/>
      <c r="S5649" s="40"/>
      <c r="T5649" s="40"/>
      <c r="U5649" s="40"/>
      <c r="V5649" s="40"/>
      <c r="W5649" s="40"/>
      <c r="X5649" s="40"/>
      <c r="Y5649" s="40"/>
    </row>
    <row r="5650" spans="1:25" ht="15" customHeight="1" x14ac:dyDescent="0.2">
      <c r="A5650" s="40"/>
      <c r="B5650" s="273" t="s">
        <v>319</v>
      </c>
      <c r="C5650" s="286" t="s">
        <v>513</v>
      </c>
      <c r="D5650" s="273" t="s">
        <v>40</v>
      </c>
      <c r="E5650" s="273" t="s">
        <v>514</v>
      </c>
      <c r="F5650" s="403" t="s">
        <v>328</v>
      </c>
      <c r="G5650" s="403"/>
      <c r="H5650" s="285" t="s">
        <v>330</v>
      </c>
      <c r="I5650" s="288">
        <v>1</v>
      </c>
      <c r="J5650" s="287"/>
      <c r="K5650" s="287">
        <v>48.02</v>
      </c>
      <c r="L5650" s="287">
        <v>48.02</v>
      </c>
      <c r="O5650" s="40"/>
      <c r="P5650" s="40"/>
      <c r="Q5650" s="40"/>
      <c r="R5650" s="40"/>
      <c r="S5650" s="40"/>
      <c r="T5650" s="40"/>
      <c r="U5650" s="40"/>
      <c r="V5650" s="40"/>
      <c r="W5650" s="40"/>
      <c r="X5650" s="40"/>
      <c r="Y5650" s="40"/>
    </row>
    <row r="5651" spans="1:25" ht="15" customHeight="1" x14ac:dyDescent="0.2">
      <c r="A5651" s="40"/>
      <c r="B5651" s="278" t="s">
        <v>321</v>
      </c>
      <c r="C5651" s="291" t="s">
        <v>1067</v>
      </c>
      <c r="D5651" s="278" t="s">
        <v>40</v>
      </c>
      <c r="E5651" s="278" t="s">
        <v>1068</v>
      </c>
      <c r="F5651" s="407" t="s">
        <v>328</v>
      </c>
      <c r="G5651" s="407"/>
      <c r="H5651" s="290" t="s">
        <v>325</v>
      </c>
      <c r="I5651" s="294">
        <v>1</v>
      </c>
      <c r="J5651" s="294">
        <v>0</v>
      </c>
      <c r="K5651" s="292">
        <v>0.22</v>
      </c>
      <c r="L5651" s="292">
        <v>0.22</v>
      </c>
      <c r="O5651" s="40"/>
      <c r="P5651" s="40"/>
      <c r="Q5651" s="40"/>
      <c r="R5651" s="40"/>
      <c r="S5651" s="40"/>
      <c r="T5651" s="40"/>
      <c r="U5651" s="40"/>
      <c r="V5651" s="40"/>
      <c r="W5651" s="40"/>
      <c r="X5651" s="40"/>
      <c r="Y5651" s="40"/>
    </row>
    <row r="5652" spans="1:25" ht="15" customHeight="1" x14ac:dyDescent="0.2">
      <c r="A5652" s="40"/>
      <c r="B5652" s="278" t="s">
        <v>321</v>
      </c>
      <c r="C5652" s="291" t="s">
        <v>1063</v>
      </c>
      <c r="D5652" s="278" t="s">
        <v>40</v>
      </c>
      <c r="E5652" s="278" t="s">
        <v>1064</v>
      </c>
      <c r="F5652" s="407" t="s">
        <v>324</v>
      </c>
      <c r="G5652" s="407"/>
      <c r="H5652" s="290" t="s">
        <v>325</v>
      </c>
      <c r="I5652" s="294">
        <v>1</v>
      </c>
      <c r="J5652" s="294">
        <v>0</v>
      </c>
      <c r="K5652" s="292">
        <v>39.68</v>
      </c>
      <c r="L5652" s="292">
        <v>39.68</v>
      </c>
      <c r="O5652" s="40"/>
      <c r="P5652" s="40"/>
      <c r="Q5652" s="40"/>
      <c r="R5652" s="40"/>
      <c r="S5652" s="40"/>
      <c r="T5652" s="40"/>
      <c r="U5652" s="40"/>
      <c r="V5652" s="40"/>
      <c r="W5652" s="40"/>
      <c r="X5652" s="40"/>
      <c r="Y5652" s="40"/>
    </row>
    <row r="5653" spans="1:25" ht="15" customHeight="1" x14ac:dyDescent="0.2">
      <c r="A5653" s="40"/>
      <c r="B5653" s="278" t="s">
        <v>321</v>
      </c>
      <c r="C5653" s="291" t="s">
        <v>1071</v>
      </c>
      <c r="D5653" s="278" t="s">
        <v>40</v>
      </c>
      <c r="E5653" s="278" t="s">
        <v>1072</v>
      </c>
      <c r="F5653" s="407" t="s">
        <v>328</v>
      </c>
      <c r="G5653" s="407"/>
      <c r="H5653" s="290" t="s">
        <v>325</v>
      </c>
      <c r="I5653" s="294">
        <v>1</v>
      </c>
      <c r="J5653" s="294">
        <v>0</v>
      </c>
      <c r="K5653" s="292">
        <v>6.22</v>
      </c>
      <c r="L5653" s="292">
        <v>6.22</v>
      </c>
      <c r="O5653" s="40"/>
      <c r="P5653" s="40"/>
      <c r="Q5653" s="40"/>
      <c r="R5653" s="40"/>
      <c r="S5653" s="40"/>
      <c r="T5653" s="40"/>
      <c r="U5653" s="40"/>
      <c r="V5653" s="40"/>
      <c r="W5653" s="40"/>
      <c r="X5653" s="40"/>
      <c r="Y5653" s="40"/>
    </row>
    <row r="5654" spans="1:25" ht="15" customHeight="1" x14ac:dyDescent="0.2">
      <c r="A5654" s="40"/>
      <c r="B5654" s="278" t="s">
        <v>321</v>
      </c>
      <c r="C5654" s="291" t="s">
        <v>1069</v>
      </c>
      <c r="D5654" s="278" t="s">
        <v>40</v>
      </c>
      <c r="E5654" s="278" t="s">
        <v>1070</v>
      </c>
      <c r="F5654" s="407" t="s">
        <v>328</v>
      </c>
      <c r="G5654" s="407"/>
      <c r="H5654" s="290" t="s">
        <v>325</v>
      </c>
      <c r="I5654" s="294">
        <v>1</v>
      </c>
      <c r="J5654" s="294">
        <v>0</v>
      </c>
      <c r="K5654" s="292">
        <v>1.06</v>
      </c>
      <c r="L5654" s="292">
        <v>1.06</v>
      </c>
      <c r="O5654" s="40"/>
      <c r="P5654" s="40"/>
      <c r="Q5654" s="40"/>
      <c r="R5654" s="40"/>
      <c r="S5654" s="40"/>
      <c r="T5654" s="40"/>
      <c r="U5654" s="40"/>
      <c r="V5654" s="40"/>
      <c r="W5654" s="40"/>
      <c r="X5654" s="40"/>
      <c r="Y5654" s="40"/>
    </row>
    <row r="5655" spans="1:25" ht="15" customHeight="1" x14ac:dyDescent="0.2">
      <c r="A5655" s="40"/>
      <c r="B5655" s="278" t="s">
        <v>321</v>
      </c>
      <c r="C5655" s="291" t="s">
        <v>1065</v>
      </c>
      <c r="D5655" s="278" t="s">
        <v>40</v>
      </c>
      <c r="E5655" s="278" t="s">
        <v>1066</v>
      </c>
      <c r="F5655" s="407" t="s">
        <v>328</v>
      </c>
      <c r="G5655" s="407"/>
      <c r="H5655" s="290" t="s">
        <v>325</v>
      </c>
      <c r="I5655" s="294">
        <v>1</v>
      </c>
      <c r="J5655" s="294">
        <v>0</v>
      </c>
      <c r="K5655" s="292">
        <v>0.84</v>
      </c>
      <c r="L5655" s="292">
        <v>0.84</v>
      </c>
      <c r="O5655" s="40"/>
      <c r="P5655" s="40"/>
      <c r="Q5655" s="40"/>
      <c r="R5655" s="40"/>
      <c r="S5655" s="40"/>
      <c r="T5655" s="40"/>
      <c r="U5655" s="40"/>
      <c r="V5655" s="40"/>
      <c r="W5655" s="40"/>
      <c r="X5655" s="40"/>
      <c r="Y5655" s="40"/>
    </row>
    <row r="5656" spans="1:25" ht="15" customHeight="1" x14ac:dyDescent="0.2">
      <c r="A5656" s="40"/>
      <c r="B5656" s="275"/>
      <c r="C5656" s="275"/>
      <c r="D5656" s="275"/>
      <c r="E5656" s="275"/>
      <c r="F5656" s="275"/>
      <c r="G5656" s="275" t="s">
        <v>331</v>
      </c>
      <c r="H5656" s="302">
        <v>35.020000000000003</v>
      </c>
      <c r="I5656" s="275" t="s">
        <v>332</v>
      </c>
      <c r="J5656" s="302">
        <v>0</v>
      </c>
      <c r="K5656" s="275" t="s">
        <v>333</v>
      </c>
      <c r="L5656" s="302">
        <v>35.020000000000003</v>
      </c>
      <c r="O5656" s="40"/>
      <c r="P5656" s="40"/>
      <c r="Q5656" s="40"/>
      <c r="R5656" s="40"/>
      <c r="S5656" s="40"/>
      <c r="T5656" s="40"/>
      <c r="U5656" s="40"/>
      <c r="V5656" s="40"/>
      <c r="W5656" s="40"/>
      <c r="X5656" s="40"/>
      <c r="Y5656" s="40"/>
    </row>
    <row r="5657" spans="1:25" ht="15" customHeight="1" thickBot="1" x14ac:dyDescent="0.25">
      <c r="A5657" s="40"/>
      <c r="B5657" s="275"/>
      <c r="C5657" s="275"/>
      <c r="D5657" s="275"/>
      <c r="E5657" s="275"/>
      <c r="F5657" s="275"/>
      <c r="G5657" s="275" t="s">
        <v>334</v>
      </c>
      <c r="H5657" s="302">
        <v>9.99</v>
      </c>
      <c r="I5657" s="409"/>
      <c r="J5657" s="409" t="s">
        <v>335</v>
      </c>
      <c r="K5657" s="275"/>
      <c r="L5657" s="302">
        <v>58.01</v>
      </c>
      <c r="O5657" s="40"/>
      <c r="P5657" s="40"/>
      <c r="Q5657" s="40"/>
      <c r="R5657" s="40"/>
      <c r="S5657" s="40"/>
      <c r="T5657" s="40"/>
      <c r="U5657" s="40"/>
      <c r="V5657" s="40"/>
      <c r="W5657" s="40"/>
      <c r="X5657" s="40"/>
      <c r="Y5657" s="40"/>
    </row>
    <row r="5658" spans="1:25" ht="15" customHeight="1" thickTop="1" x14ac:dyDescent="0.2">
      <c r="A5658" s="40"/>
      <c r="B5658" s="289"/>
      <c r="C5658" s="289"/>
      <c r="D5658" s="289"/>
      <c r="E5658" s="289"/>
      <c r="F5658" s="289"/>
      <c r="G5658" s="289"/>
      <c r="H5658" s="289"/>
      <c r="I5658" s="289"/>
      <c r="J5658" s="289"/>
      <c r="K5658" s="289"/>
      <c r="L5658" s="281"/>
      <c r="O5658" s="40"/>
      <c r="P5658" s="40"/>
      <c r="Q5658" s="40"/>
      <c r="R5658" s="40"/>
      <c r="S5658" s="40"/>
      <c r="T5658" s="40"/>
      <c r="U5658" s="40"/>
      <c r="V5658" s="40"/>
      <c r="W5658" s="40"/>
      <c r="X5658" s="40"/>
      <c r="Y5658" s="40"/>
    </row>
    <row r="5659" spans="1:25" ht="15" customHeight="1" x14ac:dyDescent="0.2">
      <c r="A5659" s="40"/>
      <c r="B5659" s="276"/>
      <c r="C5659" s="277" t="s">
        <v>28</v>
      </c>
      <c r="D5659" s="276" t="s">
        <v>29</v>
      </c>
      <c r="E5659" s="276" t="s">
        <v>30</v>
      </c>
      <c r="F5659" s="405" t="s">
        <v>318</v>
      </c>
      <c r="G5659" s="405"/>
      <c r="H5659" s="284" t="s">
        <v>31</v>
      </c>
      <c r="I5659" s="277" t="s">
        <v>32</v>
      </c>
      <c r="J5659" s="277" t="s">
        <v>2407</v>
      </c>
      <c r="K5659" s="277" t="s">
        <v>33</v>
      </c>
      <c r="L5659" s="277" t="s">
        <v>35</v>
      </c>
      <c r="O5659" s="40"/>
      <c r="P5659" s="40"/>
      <c r="Q5659" s="40"/>
      <c r="R5659" s="40"/>
      <c r="S5659" s="40"/>
      <c r="T5659" s="40"/>
      <c r="U5659" s="40"/>
      <c r="V5659" s="40"/>
      <c r="W5659" s="40"/>
      <c r="X5659" s="40"/>
      <c r="Y5659" s="40"/>
    </row>
    <row r="5660" spans="1:25" ht="15" customHeight="1" x14ac:dyDescent="0.2">
      <c r="A5660" s="40"/>
      <c r="B5660" s="273" t="s">
        <v>319</v>
      </c>
      <c r="C5660" s="286" t="s">
        <v>1065</v>
      </c>
      <c r="D5660" s="273" t="s">
        <v>40</v>
      </c>
      <c r="E5660" s="273" t="s">
        <v>1066</v>
      </c>
      <c r="F5660" s="403" t="s">
        <v>328</v>
      </c>
      <c r="G5660" s="403"/>
      <c r="H5660" s="285" t="s">
        <v>325</v>
      </c>
      <c r="I5660" s="288">
        <v>1</v>
      </c>
      <c r="J5660" s="287"/>
      <c r="K5660" s="287">
        <v>0.84</v>
      </c>
      <c r="L5660" s="287">
        <v>0.84</v>
      </c>
      <c r="O5660" s="40"/>
      <c r="P5660" s="40"/>
      <c r="Q5660" s="40"/>
      <c r="R5660" s="40"/>
      <c r="S5660" s="40"/>
      <c r="T5660" s="40"/>
      <c r="U5660" s="40"/>
      <c r="V5660" s="40"/>
      <c r="W5660" s="40"/>
      <c r="X5660" s="40"/>
      <c r="Y5660" s="40"/>
    </row>
    <row r="5661" spans="1:25" ht="15" customHeight="1" x14ac:dyDescent="0.2">
      <c r="A5661" s="40"/>
      <c r="B5661" s="274" t="s">
        <v>347</v>
      </c>
      <c r="C5661" s="296" t="s">
        <v>1073</v>
      </c>
      <c r="D5661" s="274" t="s">
        <v>40</v>
      </c>
      <c r="E5661" s="274" t="s">
        <v>1074</v>
      </c>
      <c r="F5661" s="404" t="s">
        <v>4145</v>
      </c>
      <c r="G5661" s="404"/>
      <c r="H5661" s="295" t="s">
        <v>44</v>
      </c>
      <c r="I5661" s="298">
        <v>5.3300000000000001E-5</v>
      </c>
      <c r="J5661" s="298">
        <v>0</v>
      </c>
      <c r="K5661" s="297">
        <v>15933.97</v>
      </c>
      <c r="L5661" s="297">
        <v>0.84</v>
      </c>
      <c r="O5661" s="40"/>
      <c r="P5661" s="40"/>
      <c r="Q5661" s="40"/>
      <c r="R5661" s="40"/>
      <c r="S5661" s="40"/>
      <c r="T5661" s="40"/>
      <c r="U5661" s="40"/>
      <c r="V5661" s="40"/>
      <c r="W5661" s="40"/>
      <c r="X5661" s="40"/>
      <c r="Y5661" s="40"/>
    </row>
    <row r="5662" spans="1:25" ht="15" customHeight="1" x14ac:dyDescent="0.2">
      <c r="A5662" s="40"/>
      <c r="B5662" s="275"/>
      <c r="C5662" s="275"/>
      <c r="D5662" s="275"/>
      <c r="E5662" s="275"/>
      <c r="F5662" s="275"/>
      <c r="G5662" s="275" t="s">
        <v>331</v>
      </c>
      <c r="H5662" s="302">
        <v>0</v>
      </c>
      <c r="I5662" s="275" t="s">
        <v>332</v>
      </c>
      <c r="J5662" s="302">
        <v>0</v>
      </c>
      <c r="K5662" s="275" t="s">
        <v>333</v>
      </c>
      <c r="L5662" s="302">
        <v>0</v>
      </c>
      <c r="O5662" s="40"/>
      <c r="P5662" s="40"/>
      <c r="Q5662" s="40"/>
      <c r="R5662" s="40"/>
      <c r="S5662" s="40"/>
      <c r="T5662" s="40"/>
      <c r="U5662" s="40"/>
      <c r="V5662" s="40"/>
      <c r="W5662" s="40"/>
      <c r="X5662" s="40"/>
      <c r="Y5662" s="40"/>
    </row>
    <row r="5663" spans="1:25" ht="15" customHeight="1" thickBot="1" x14ac:dyDescent="0.25">
      <c r="A5663" s="40"/>
      <c r="B5663" s="275"/>
      <c r="C5663" s="275"/>
      <c r="D5663" s="275"/>
      <c r="E5663" s="275"/>
      <c r="F5663" s="275"/>
      <c r="G5663" s="275" t="s">
        <v>334</v>
      </c>
      <c r="H5663" s="302">
        <v>0.17</v>
      </c>
      <c r="I5663" s="409"/>
      <c r="J5663" s="409" t="s">
        <v>335</v>
      </c>
      <c r="K5663" s="275"/>
      <c r="L5663" s="302">
        <v>1.01</v>
      </c>
      <c r="O5663" s="40"/>
      <c r="P5663" s="40"/>
      <c r="Q5663" s="40"/>
      <c r="R5663" s="40"/>
      <c r="S5663" s="40"/>
      <c r="T5663" s="40"/>
      <c r="U5663" s="40"/>
      <c r="V5663" s="40"/>
      <c r="W5663" s="40"/>
      <c r="X5663" s="40"/>
      <c r="Y5663" s="40"/>
    </row>
    <row r="5664" spans="1:25" ht="15" customHeight="1" thickTop="1" x14ac:dyDescent="0.2">
      <c r="A5664" s="40"/>
      <c r="B5664" s="289"/>
      <c r="C5664" s="289"/>
      <c r="D5664" s="289"/>
      <c r="E5664" s="289"/>
      <c r="F5664" s="289"/>
      <c r="G5664" s="289"/>
      <c r="H5664" s="289"/>
      <c r="I5664" s="289"/>
      <c r="J5664" s="289"/>
      <c r="K5664" s="289"/>
      <c r="L5664" s="281"/>
      <c r="O5664" s="40"/>
      <c r="P5664" s="40"/>
      <c r="Q5664" s="40"/>
      <c r="R5664" s="40"/>
      <c r="S5664" s="40"/>
      <c r="T5664" s="40"/>
      <c r="U5664" s="40"/>
      <c r="V5664" s="40"/>
      <c r="W5664" s="40"/>
      <c r="X5664" s="40"/>
      <c r="Y5664" s="40"/>
    </row>
    <row r="5665" spans="1:25" ht="15" customHeight="1" x14ac:dyDescent="0.2">
      <c r="A5665" s="40"/>
      <c r="B5665" s="276"/>
      <c r="C5665" s="277" t="s">
        <v>28</v>
      </c>
      <c r="D5665" s="276" t="s">
        <v>29</v>
      </c>
      <c r="E5665" s="276" t="s">
        <v>30</v>
      </c>
      <c r="F5665" s="405" t="s">
        <v>318</v>
      </c>
      <c r="G5665" s="405"/>
      <c r="H5665" s="284" t="s">
        <v>31</v>
      </c>
      <c r="I5665" s="277" t="s">
        <v>32</v>
      </c>
      <c r="J5665" s="277" t="s">
        <v>2407</v>
      </c>
      <c r="K5665" s="277" t="s">
        <v>33</v>
      </c>
      <c r="L5665" s="277" t="s">
        <v>35</v>
      </c>
      <c r="O5665" s="40"/>
      <c r="P5665" s="40"/>
      <c r="Q5665" s="40"/>
      <c r="R5665" s="40"/>
      <c r="S5665" s="40"/>
      <c r="T5665" s="40"/>
      <c r="U5665" s="40"/>
      <c r="V5665" s="40"/>
      <c r="W5665" s="40"/>
      <c r="X5665" s="40"/>
      <c r="Y5665" s="40"/>
    </row>
    <row r="5666" spans="1:25" ht="15" customHeight="1" x14ac:dyDescent="0.2">
      <c r="A5666" s="40"/>
      <c r="B5666" s="273" t="s">
        <v>319</v>
      </c>
      <c r="C5666" s="286" t="s">
        <v>1067</v>
      </c>
      <c r="D5666" s="273" t="s">
        <v>40</v>
      </c>
      <c r="E5666" s="273" t="s">
        <v>1068</v>
      </c>
      <c r="F5666" s="403" t="s">
        <v>328</v>
      </c>
      <c r="G5666" s="403"/>
      <c r="H5666" s="285" t="s">
        <v>325</v>
      </c>
      <c r="I5666" s="288">
        <v>1</v>
      </c>
      <c r="J5666" s="287"/>
      <c r="K5666" s="287">
        <v>0.22</v>
      </c>
      <c r="L5666" s="287">
        <v>0.22</v>
      </c>
      <c r="O5666" s="40"/>
      <c r="P5666" s="40"/>
      <c r="Q5666" s="40"/>
      <c r="R5666" s="40"/>
      <c r="S5666" s="40"/>
      <c r="T5666" s="40"/>
      <c r="U5666" s="40"/>
      <c r="V5666" s="40"/>
      <c r="W5666" s="40"/>
      <c r="X5666" s="40"/>
      <c r="Y5666" s="40"/>
    </row>
    <row r="5667" spans="1:25" ht="15" customHeight="1" x14ac:dyDescent="0.2">
      <c r="A5667" s="40"/>
      <c r="B5667" s="274" t="s">
        <v>347</v>
      </c>
      <c r="C5667" s="296" t="s">
        <v>1073</v>
      </c>
      <c r="D5667" s="274" t="s">
        <v>40</v>
      </c>
      <c r="E5667" s="274" t="s">
        <v>1074</v>
      </c>
      <c r="F5667" s="404" t="s">
        <v>4145</v>
      </c>
      <c r="G5667" s="404"/>
      <c r="H5667" s="295" t="s">
        <v>44</v>
      </c>
      <c r="I5667" s="298">
        <v>1.43E-5</v>
      </c>
      <c r="J5667" s="298">
        <v>0</v>
      </c>
      <c r="K5667" s="297">
        <v>15933.97</v>
      </c>
      <c r="L5667" s="297">
        <v>0.22</v>
      </c>
      <c r="O5667" s="40"/>
      <c r="P5667" s="40"/>
      <c r="Q5667" s="40"/>
      <c r="R5667" s="40"/>
      <c r="S5667" s="40"/>
      <c r="T5667" s="40"/>
      <c r="U5667" s="40"/>
      <c r="V5667" s="40"/>
      <c r="W5667" s="40"/>
      <c r="X5667" s="40"/>
      <c r="Y5667" s="40"/>
    </row>
    <row r="5668" spans="1:25" ht="15" customHeight="1" x14ac:dyDescent="0.2">
      <c r="A5668" s="40"/>
      <c r="B5668" s="275"/>
      <c r="C5668" s="275"/>
      <c r="D5668" s="275"/>
      <c r="E5668" s="275"/>
      <c r="F5668" s="275"/>
      <c r="G5668" s="275" t="s">
        <v>331</v>
      </c>
      <c r="H5668" s="302">
        <v>0</v>
      </c>
      <c r="I5668" s="275" t="s">
        <v>332</v>
      </c>
      <c r="J5668" s="302">
        <v>0</v>
      </c>
      <c r="K5668" s="275" t="s">
        <v>333</v>
      </c>
      <c r="L5668" s="302">
        <v>0</v>
      </c>
      <c r="O5668" s="40"/>
      <c r="P5668" s="40"/>
      <c r="Q5668" s="40"/>
      <c r="R5668" s="40"/>
      <c r="S5668" s="40"/>
      <c r="T5668" s="40"/>
      <c r="U5668" s="40"/>
      <c r="V5668" s="40"/>
      <c r="W5668" s="40"/>
      <c r="X5668" s="40"/>
      <c r="Y5668" s="40"/>
    </row>
    <row r="5669" spans="1:25" ht="15" customHeight="1" thickBot="1" x14ac:dyDescent="0.25">
      <c r="A5669" s="40"/>
      <c r="B5669" s="275"/>
      <c r="C5669" s="275"/>
      <c r="D5669" s="275"/>
      <c r="E5669" s="275"/>
      <c r="F5669" s="275"/>
      <c r="G5669" s="275" t="s">
        <v>334</v>
      </c>
      <c r="H5669" s="302">
        <v>0.04</v>
      </c>
      <c r="I5669" s="409"/>
      <c r="J5669" s="409" t="s">
        <v>335</v>
      </c>
      <c r="K5669" s="275"/>
      <c r="L5669" s="302">
        <v>0.26</v>
      </c>
      <c r="O5669" s="40"/>
      <c r="P5669" s="40"/>
      <c r="Q5669" s="40"/>
      <c r="R5669" s="40"/>
      <c r="S5669" s="40"/>
      <c r="T5669" s="40"/>
      <c r="U5669" s="40"/>
      <c r="V5669" s="40"/>
      <c r="W5669" s="40"/>
      <c r="X5669" s="40"/>
      <c r="Y5669" s="40"/>
    </row>
    <row r="5670" spans="1:25" ht="15" customHeight="1" thickTop="1" x14ac:dyDescent="0.2">
      <c r="A5670" s="40"/>
      <c r="B5670" s="289"/>
      <c r="C5670" s="289"/>
      <c r="D5670" s="289"/>
      <c r="E5670" s="289"/>
      <c r="F5670" s="289"/>
      <c r="G5670" s="289"/>
      <c r="H5670" s="289"/>
      <c r="I5670" s="289"/>
      <c r="J5670" s="289"/>
      <c r="K5670" s="289"/>
      <c r="L5670" s="281"/>
      <c r="O5670" s="40"/>
      <c r="P5670" s="40"/>
      <c r="Q5670" s="40"/>
      <c r="R5670" s="40"/>
      <c r="S5670" s="40"/>
      <c r="T5670" s="40"/>
      <c r="U5670" s="40"/>
      <c r="V5670" s="40"/>
      <c r="W5670" s="40"/>
      <c r="X5670" s="40"/>
      <c r="Y5670" s="40"/>
    </row>
    <row r="5671" spans="1:25" ht="15" customHeight="1" x14ac:dyDescent="0.2">
      <c r="A5671" s="40"/>
      <c r="B5671" s="276"/>
      <c r="C5671" s="277" t="s">
        <v>28</v>
      </c>
      <c r="D5671" s="276" t="s">
        <v>29</v>
      </c>
      <c r="E5671" s="276" t="s">
        <v>30</v>
      </c>
      <c r="F5671" s="405" t="s">
        <v>318</v>
      </c>
      <c r="G5671" s="405"/>
      <c r="H5671" s="284" t="s">
        <v>31</v>
      </c>
      <c r="I5671" s="277" t="s">
        <v>32</v>
      </c>
      <c r="J5671" s="277" t="s">
        <v>2407</v>
      </c>
      <c r="K5671" s="277" t="s">
        <v>33</v>
      </c>
      <c r="L5671" s="277" t="s">
        <v>35</v>
      </c>
      <c r="O5671" s="40"/>
      <c r="P5671" s="40"/>
      <c r="Q5671" s="40"/>
      <c r="R5671" s="40"/>
      <c r="S5671" s="40"/>
      <c r="T5671" s="40"/>
      <c r="U5671" s="40"/>
      <c r="V5671" s="40"/>
      <c r="W5671" s="40"/>
      <c r="X5671" s="40"/>
      <c r="Y5671" s="40"/>
    </row>
    <row r="5672" spans="1:25" ht="15" customHeight="1" x14ac:dyDescent="0.2">
      <c r="A5672" s="40"/>
      <c r="B5672" s="273" t="s">
        <v>319</v>
      </c>
      <c r="C5672" s="286" t="s">
        <v>1069</v>
      </c>
      <c r="D5672" s="273" t="s">
        <v>40</v>
      </c>
      <c r="E5672" s="273" t="s">
        <v>1070</v>
      </c>
      <c r="F5672" s="403" t="s">
        <v>328</v>
      </c>
      <c r="G5672" s="403"/>
      <c r="H5672" s="285" t="s">
        <v>325</v>
      </c>
      <c r="I5672" s="288">
        <v>1</v>
      </c>
      <c r="J5672" s="287"/>
      <c r="K5672" s="287">
        <v>1.06</v>
      </c>
      <c r="L5672" s="287">
        <v>1.06</v>
      </c>
      <c r="O5672" s="40"/>
      <c r="P5672" s="40"/>
      <c r="Q5672" s="40"/>
      <c r="R5672" s="40"/>
      <c r="S5672" s="40"/>
      <c r="T5672" s="40"/>
      <c r="U5672" s="40"/>
      <c r="V5672" s="40"/>
      <c r="W5672" s="40"/>
      <c r="X5672" s="40"/>
      <c r="Y5672" s="40"/>
    </row>
    <row r="5673" spans="1:25" ht="15" customHeight="1" x14ac:dyDescent="0.2">
      <c r="A5673" s="40"/>
      <c r="B5673" s="274" t="s">
        <v>347</v>
      </c>
      <c r="C5673" s="296" t="s">
        <v>1073</v>
      </c>
      <c r="D5673" s="274" t="s">
        <v>40</v>
      </c>
      <c r="E5673" s="274" t="s">
        <v>1074</v>
      </c>
      <c r="F5673" s="404" t="s">
        <v>4145</v>
      </c>
      <c r="G5673" s="404"/>
      <c r="H5673" s="295" t="s">
        <v>44</v>
      </c>
      <c r="I5673" s="298">
        <v>6.6699999999999995E-5</v>
      </c>
      <c r="J5673" s="298">
        <v>0</v>
      </c>
      <c r="K5673" s="297">
        <v>15933.97</v>
      </c>
      <c r="L5673" s="297">
        <v>1.06</v>
      </c>
      <c r="O5673" s="40"/>
      <c r="P5673" s="40"/>
      <c r="Q5673" s="40"/>
      <c r="R5673" s="40"/>
      <c r="S5673" s="40"/>
      <c r="T5673" s="40"/>
      <c r="U5673" s="40"/>
      <c r="V5673" s="40"/>
      <c r="W5673" s="40"/>
      <c r="X5673" s="40"/>
      <c r="Y5673" s="40"/>
    </row>
    <row r="5674" spans="1:25" ht="15" customHeight="1" x14ac:dyDescent="0.2">
      <c r="A5674" s="40"/>
      <c r="B5674" s="275"/>
      <c r="C5674" s="275"/>
      <c r="D5674" s="275"/>
      <c r="E5674" s="275"/>
      <c r="F5674" s="275"/>
      <c r="G5674" s="275" t="s">
        <v>331</v>
      </c>
      <c r="H5674" s="302">
        <v>0</v>
      </c>
      <c r="I5674" s="275" t="s">
        <v>332</v>
      </c>
      <c r="J5674" s="302">
        <v>0</v>
      </c>
      <c r="K5674" s="275" t="s">
        <v>333</v>
      </c>
      <c r="L5674" s="302">
        <v>0</v>
      </c>
      <c r="O5674" s="40"/>
      <c r="P5674" s="40"/>
      <c r="Q5674" s="40"/>
      <c r="R5674" s="40"/>
      <c r="S5674" s="40"/>
      <c r="T5674" s="40"/>
      <c r="U5674" s="40"/>
      <c r="V5674" s="40"/>
      <c r="W5674" s="40"/>
      <c r="X5674" s="40"/>
      <c r="Y5674" s="40"/>
    </row>
    <row r="5675" spans="1:25" ht="15" customHeight="1" thickBot="1" x14ac:dyDescent="0.25">
      <c r="A5675" s="40"/>
      <c r="B5675" s="275"/>
      <c r="C5675" s="275"/>
      <c r="D5675" s="275"/>
      <c r="E5675" s="275"/>
      <c r="F5675" s="275"/>
      <c r="G5675" s="275" t="s">
        <v>334</v>
      </c>
      <c r="H5675" s="302">
        <v>0.22</v>
      </c>
      <c r="I5675" s="409"/>
      <c r="J5675" s="409" t="s">
        <v>335</v>
      </c>
      <c r="K5675" s="275"/>
      <c r="L5675" s="302">
        <v>1.28</v>
      </c>
      <c r="O5675" s="40"/>
      <c r="P5675" s="40"/>
      <c r="Q5675" s="40"/>
      <c r="R5675" s="40"/>
      <c r="S5675" s="40"/>
      <c r="T5675" s="40"/>
      <c r="U5675" s="40"/>
      <c r="V5675" s="40"/>
      <c r="W5675" s="40"/>
      <c r="X5675" s="40"/>
      <c r="Y5675" s="40"/>
    </row>
    <row r="5676" spans="1:25" ht="15" customHeight="1" thickTop="1" x14ac:dyDescent="0.2">
      <c r="A5676" s="40"/>
      <c r="B5676" s="289"/>
      <c r="C5676" s="289"/>
      <c r="D5676" s="289"/>
      <c r="E5676" s="289"/>
      <c r="F5676" s="289"/>
      <c r="G5676" s="289"/>
      <c r="H5676" s="289"/>
      <c r="I5676" s="289"/>
      <c r="J5676" s="289"/>
      <c r="K5676" s="289"/>
      <c r="L5676" s="281"/>
      <c r="O5676" s="40"/>
      <c r="P5676" s="40"/>
      <c r="Q5676" s="40"/>
      <c r="R5676" s="40"/>
      <c r="S5676" s="40"/>
      <c r="T5676" s="40"/>
      <c r="U5676" s="40"/>
      <c r="V5676" s="40"/>
      <c r="W5676" s="40"/>
      <c r="X5676" s="40"/>
      <c r="Y5676" s="40"/>
    </row>
    <row r="5677" spans="1:25" ht="15" customHeight="1" x14ac:dyDescent="0.2">
      <c r="A5677" s="40"/>
      <c r="B5677" s="276"/>
      <c r="C5677" s="277" t="s">
        <v>28</v>
      </c>
      <c r="D5677" s="276" t="s">
        <v>29</v>
      </c>
      <c r="E5677" s="276" t="s">
        <v>30</v>
      </c>
      <c r="F5677" s="405" t="s">
        <v>318</v>
      </c>
      <c r="G5677" s="405"/>
      <c r="H5677" s="284" t="s">
        <v>31</v>
      </c>
      <c r="I5677" s="277" t="s">
        <v>32</v>
      </c>
      <c r="J5677" s="277" t="s">
        <v>2407</v>
      </c>
      <c r="K5677" s="277" t="s">
        <v>33</v>
      </c>
      <c r="L5677" s="277" t="s">
        <v>35</v>
      </c>
      <c r="O5677" s="40"/>
      <c r="P5677" s="40"/>
      <c r="Q5677" s="40"/>
      <c r="R5677" s="40"/>
      <c r="S5677" s="40"/>
      <c r="T5677" s="40"/>
      <c r="U5677" s="40"/>
      <c r="V5677" s="40"/>
      <c r="W5677" s="40"/>
      <c r="X5677" s="40"/>
      <c r="Y5677" s="40"/>
    </row>
    <row r="5678" spans="1:25" ht="15" customHeight="1" x14ac:dyDescent="0.2">
      <c r="A5678" s="40"/>
      <c r="B5678" s="273" t="s">
        <v>319</v>
      </c>
      <c r="C5678" s="286" t="s">
        <v>1071</v>
      </c>
      <c r="D5678" s="273" t="s">
        <v>40</v>
      </c>
      <c r="E5678" s="273" t="s">
        <v>1072</v>
      </c>
      <c r="F5678" s="403" t="s">
        <v>328</v>
      </c>
      <c r="G5678" s="403"/>
      <c r="H5678" s="285" t="s">
        <v>325</v>
      </c>
      <c r="I5678" s="288">
        <v>1</v>
      </c>
      <c r="J5678" s="287"/>
      <c r="K5678" s="287">
        <v>6.22</v>
      </c>
      <c r="L5678" s="287">
        <v>6.22</v>
      </c>
      <c r="O5678" s="40"/>
      <c r="P5678" s="40"/>
      <c r="Q5678" s="40"/>
      <c r="R5678" s="40"/>
      <c r="S5678" s="40"/>
      <c r="T5678" s="40"/>
      <c r="U5678" s="40"/>
      <c r="V5678" s="40"/>
      <c r="W5678" s="40"/>
      <c r="X5678" s="40"/>
      <c r="Y5678" s="40"/>
    </row>
    <row r="5679" spans="1:25" ht="15" customHeight="1" x14ac:dyDescent="0.2">
      <c r="A5679" s="40"/>
      <c r="B5679" s="274" t="s">
        <v>347</v>
      </c>
      <c r="C5679" s="296" t="s">
        <v>1075</v>
      </c>
      <c r="D5679" s="274" t="s">
        <v>40</v>
      </c>
      <c r="E5679" s="274" t="s">
        <v>1076</v>
      </c>
      <c r="F5679" s="404" t="s">
        <v>348</v>
      </c>
      <c r="G5679" s="404"/>
      <c r="H5679" s="295" t="s">
        <v>465</v>
      </c>
      <c r="I5679" s="298">
        <v>1.03</v>
      </c>
      <c r="J5679" s="298">
        <v>0</v>
      </c>
      <c r="K5679" s="297">
        <v>6.04</v>
      </c>
      <c r="L5679" s="297">
        <v>6.22</v>
      </c>
      <c r="O5679" s="40"/>
      <c r="P5679" s="40"/>
      <c r="Q5679" s="40"/>
      <c r="R5679" s="40"/>
      <c r="S5679" s="40"/>
      <c r="T5679" s="40"/>
      <c r="U5679" s="40"/>
      <c r="V5679" s="40"/>
      <c r="W5679" s="40"/>
      <c r="X5679" s="40"/>
      <c r="Y5679" s="40"/>
    </row>
    <row r="5680" spans="1:25" ht="15" customHeight="1" x14ac:dyDescent="0.2">
      <c r="A5680" s="40"/>
      <c r="B5680" s="275"/>
      <c r="C5680" s="275"/>
      <c r="D5680" s="275"/>
      <c r="E5680" s="275"/>
      <c r="F5680" s="275"/>
      <c r="G5680" s="275" t="s">
        <v>331</v>
      </c>
      <c r="H5680" s="302">
        <v>0</v>
      </c>
      <c r="I5680" s="275" t="s">
        <v>332</v>
      </c>
      <c r="J5680" s="302">
        <v>0</v>
      </c>
      <c r="K5680" s="275" t="s">
        <v>333</v>
      </c>
      <c r="L5680" s="302">
        <v>0</v>
      </c>
      <c r="O5680" s="40"/>
      <c r="P5680" s="40"/>
      <c r="Q5680" s="40"/>
      <c r="R5680" s="40"/>
      <c r="S5680" s="40"/>
      <c r="T5680" s="40"/>
      <c r="U5680" s="40"/>
      <c r="V5680" s="40"/>
      <c r="W5680" s="40"/>
      <c r="X5680" s="40"/>
      <c r="Y5680" s="40"/>
    </row>
    <row r="5681" spans="1:25" ht="15" customHeight="1" thickBot="1" x14ac:dyDescent="0.25">
      <c r="A5681" s="40"/>
      <c r="B5681" s="275"/>
      <c r="C5681" s="275"/>
      <c r="D5681" s="275"/>
      <c r="E5681" s="275"/>
      <c r="F5681" s="275"/>
      <c r="G5681" s="275" t="s">
        <v>334</v>
      </c>
      <c r="H5681" s="302">
        <v>1.29</v>
      </c>
      <c r="I5681" s="409"/>
      <c r="J5681" s="409" t="s">
        <v>335</v>
      </c>
      <c r="K5681" s="275"/>
      <c r="L5681" s="302">
        <v>7.51</v>
      </c>
      <c r="O5681" s="40"/>
      <c r="P5681" s="40"/>
      <c r="Q5681" s="40"/>
      <c r="R5681" s="40"/>
      <c r="S5681" s="40"/>
      <c r="T5681" s="40"/>
      <c r="U5681" s="40"/>
      <c r="V5681" s="40"/>
      <c r="W5681" s="40"/>
      <c r="X5681" s="40"/>
      <c r="Y5681" s="40"/>
    </row>
    <row r="5682" spans="1:25" ht="15" customHeight="1" thickTop="1" x14ac:dyDescent="0.2">
      <c r="A5682" s="40"/>
      <c r="B5682" s="289"/>
      <c r="C5682" s="289"/>
      <c r="D5682" s="289"/>
      <c r="E5682" s="289"/>
      <c r="F5682" s="289"/>
      <c r="G5682" s="289"/>
      <c r="H5682" s="289"/>
      <c r="I5682" s="289"/>
      <c r="J5682" s="289"/>
      <c r="K5682" s="289"/>
      <c r="L5682" s="281"/>
      <c r="O5682" s="40"/>
      <c r="P5682" s="40"/>
      <c r="Q5682" s="40"/>
      <c r="R5682" s="40"/>
      <c r="S5682" s="40"/>
      <c r="T5682" s="40"/>
      <c r="U5682" s="40"/>
      <c r="V5682" s="40"/>
      <c r="W5682" s="40"/>
      <c r="X5682" s="40"/>
      <c r="Y5682" s="40"/>
    </row>
    <row r="5683" spans="1:25" ht="15" customHeight="1" x14ac:dyDescent="0.2">
      <c r="A5683" s="40"/>
      <c r="B5683" s="276"/>
      <c r="C5683" s="277" t="s">
        <v>28</v>
      </c>
      <c r="D5683" s="276" t="s">
        <v>29</v>
      </c>
      <c r="E5683" s="276" t="s">
        <v>30</v>
      </c>
      <c r="F5683" s="405" t="s">
        <v>318</v>
      </c>
      <c r="G5683" s="405"/>
      <c r="H5683" s="284" t="s">
        <v>31</v>
      </c>
      <c r="I5683" s="277" t="s">
        <v>32</v>
      </c>
      <c r="J5683" s="277" t="s">
        <v>2407</v>
      </c>
      <c r="K5683" s="277" t="s">
        <v>33</v>
      </c>
      <c r="L5683" s="277" t="s">
        <v>35</v>
      </c>
      <c r="O5683" s="40"/>
      <c r="P5683" s="40"/>
      <c r="Q5683" s="40"/>
      <c r="R5683" s="40"/>
      <c r="S5683" s="40"/>
      <c r="T5683" s="40"/>
      <c r="U5683" s="40"/>
      <c r="V5683" s="40"/>
      <c r="W5683" s="40"/>
      <c r="X5683" s="40"/>
      <c r="Y5683" s="40"/>
    </row>
    <row r="5684" spans="1:25" ht="15" customHeight="1" x14ac:dyDescent="0.2">
      <c r="A5684" s="40"/>
      <c r="B5684" s="273" t="s">
        <v>319</v>
      </c>
      <c r="C5684" s="286" t="s">
        <v>3005</v>
      </c>
      <c r="D5684" s="273" t="s">
        <v>40</v>
      </c>
      <c r="E5684" s="273" t="s">
        <v>3006</v>
      </c>
      <c r="F5684" s="403" t="s">
        <v>328</v>
      </c>
      <c r="G5684" s="403"/>
      <c r="H5684" s="285" t="s">
        <v>329</v>
      </c>
      <c r="I5684" s="288">
        <v>1</v>
      </c>
      <c r="J5684" s="287"/>
      <c r="K5684" s="287">
        <v>0.86</v>
      </c>
      <c r="L5684" s="287">
        <v>0.86</v>
      </c>
      <c r="O5684" s="40"/>
      <c r="P5684" s="40"/>
      <c r="Q5684" s="40"/>
      <c r="R5684" s="40"/>
      <c r="S5684" s="40"/>
      <c r="T5684" s="40"/>
      <c r="U5684" s="40"/>
      <c r="V5684" s="40"/>
      <c r="W5684" s="40"/>
      <c r="X5684" s="40"/>
      <c r="Y5684" s="40"/>
    </row>
    <row r="5685" spans="1:25" ht="15" customHeight="1" x14ac:dyDescent="0.2">
      <c r="A5685" s="40"/>
      <c r="B5685" s="278" t="s">
        <v>321</v>
      </c>
      <c r="C5685" s="291" t="s">
        <v>3007</v>
      </c>
      <c r="D5685" s="278" t="s">
        <v>40</v>
      </c>
      <c r="E5685" s="278" t="s">
        <v>3008</v>
      </c>
      <c r="F5685" s="407" t="s">
        <v>328</v>
      </c>
      <c r="G5685" s="407"/>
      <c r="H5685" s="290" t="s">
        <v>325</v>
      </c>
      <c r="I5685" s="294">
        <v>1</v>
      </c>
      <c r="J5685" s="294">
        <v>0</v>
      </c>
      <c r="K5685" s="292">
        <v>0.18</v>
      </c>
      <c r="L5685" s="292">
        <v>0.18</v>
      </c>
      <c r="O5685" s="40"/>
      <c r="P5685" s="40"/>
      <c r="Q5685" s="40"/>
      <c r="R5685" s="40"/>
      <c r="S5685" s="40"/>
      <c r="T5685" s="40"/>
      <c r="U5685" s="40"/>
      <c r="V5685" s="40"/>
      <c r="W5685" s="40"/>
      <c r="X5685" s="40"/>
      <c r="Y5685" s="40"/>
    </row>
    <row r="5686" spans="1:25" ht="15" customHeight="1" x14ac:dyDescent="0.2">
      <c r="A5686" s="40"/>
      <c r="B5686" s="278" t="s">
        <v>321</v>
      </c>
      <c r="C5686" s="291" t="s">
        <v>3009</v>
      </c>
      <c r="D5686" s="278" t="s">
        <v>40</v>
      </c>
      <c r="E5686" s="278" t="s">
        <v>3010</v>
      </c>
      <c r="F5686" s="407" t="s">
        <v>328</v>
      </c>
      <c r="G5686" s="407"/>
      <c r="H5686" s="290" t="s">
        <v>325</v>
      </c>
      <c r="I5686" s="294">
        <v>1</v>
      </c>
      <c r="J5686" s="294">
        <v>0</v>
      </c>
      <c r="K5686" s="292">
        <v>0.68</v>
      </c>
      <c r="L5686" s="292">
        <v>0.68</v>
      </c>
      <c r="O5686" s="40"/>
      <c r="P5686" s="40"/>
      <c r="Q5686" s="40"/>
      <c r="R5686" s="40"/>
      <c r="S5686" s="40"/>
      <c r="T5686" s="40"/>
      <c r="U5686" s="40"/>
      <c r="V5686" s="40"/>
      <c r="W5686" s="40"/>
      <c r="X5686" s="40"/>
      <c r="Y5686" s="40"/>
    </row>
    <row r="5687" spans="1:25" ht="15" customHeight="1" x14ac:dyDescent="0.2">
      <c r="A5687" s="40"/>
      <c r="B5687" s="275"/>
      <c r="C5687" s="275"/>
      <c r="D5687" s="275"/>
      <c r="E5687" s="275"/>
      <c r="F5687" s="275"/>
      <c r="G5687" s="275" t="s">
        <v>331</v>
      </c>
      <c r="H5687" s="302">
        <v>0</v>
      </c>
      <c r="I5687" s="275" t="s">
        <v>332</v>
      </c>
      <c r="J5687" s="302">
        <v>0</v>
      </c>
      <c r="K5687" s="275" t="s">
        <v>333</v>
      </c>
      <c r="L5687" s="302">
        <v>0</v>
      </c>
      <c r="O5687" s="40"/>
      <c r="P5687" s="40"/>
      <c r="Q5687" s="40"/>
      <c r="R5687" s="40"/>
      <c r="S5687" s="40"/>
      <c r="T5687" s="40"/>
      <c r="U5687" s="40"/>
      <c r="V5687" s="40"/>
      <c r="W5687" s="40"/>
      <c r="X5687" s="40"/>
      <c r="Y5687" s="40"/>
    </row>
    <row r="5688" spans="1:25" ht="15" customHeight="1" thickBot="1" x14ac:dyDescent="0.25">
      <c r="A5688" s="40"/>
      <c r="B5688" s="275"/>
      <c r="C5688" s="275"/>
      <c r="D5688" s="275"/>
      <c r="E5688" s="275"/>
      <c r="F5688" s="275"/>
      <c r="G5688" s="275" t="s">
        <v>334</v>
      </c>
      <c r="H5688" s="302">
        <v>0.17</v>
      </c>
      <c r="I5688" s="409"/>
      <c r="J5688" s="409" t="s">
        <v>335</v>
      </c>
      <c r="K5688" s="275"/>
      <c r="L5688" s="302">
        <v>1.03</v>
      </c>
      <c r="O5688" s="40"/>
      <c r="P5688" s="40"/>
      <c r="Q5688" s="40"/>
      <c r="R5688" s="40"/>
      <c r="S5688" s="40"/>
      <c r="T5688" s="40"/>
      <c r="U5688" s="40"/>
      <c r="V5688" s="40"/>
      <c r="W5688" s="40"/>
      <c r="X5688" s="40"/>
      <c r="Y5688" s="40"/>
    </row>
    <row r="5689" spans="1:25" ht="15" customHeight="1" thickTop="1" x14ac:dyDescent="0.2">
      <c r="A5689" s="40"/>
      <c r="B5689" s="289"/>
      <c r="C5689" s="289"/>
      <c r="D5689" s="289"/>
      <c r="E5689" s="289"/>
      <c r="F5689" s="289"/>
      <c r="G5689" s="289"/>
      <c r="H5689" s="289"/>
      <c r="I5689" s="289"/>
      <c r="J5689" s="289"/>
      <c r="K5689" s="289"/>
      <c r="L5689" s="281"/>
      <c r="O5689" s="40"/>
      <c r="P5689" s="40"/>
      <c r="Q5689" s="40"/>
      <c r="R5689" s="40"/>
      <c r="S5689" s="40"/>
      <c r="T5689" s="40"/>
      <c r="U5689" s="40"/>
      <c r="V5689" s="40"/>
      <c r="W5689" s="40"/>
      <c r="X5689" s="40"/>
      <c r="Y5689" s="40"/>
    </row>
    <row r="5690" spans="1:25" ht="15" customHeight="1" x14ac:dyDescent="0.2">
      <c r="A5690" s="40"/>
      <c r="B5690" s="276"/>
      <c r="C5690" s="277" t="s">
        <v>28</v>
      </c>
      <c r="D5690" s="276" t="s">
        <v>29</v>
      </c>
      <c r="E5690" s="276" t="s">
        <v>30</v>
      </c>
      <c r="F5690" s="405" t="s">
        <v>318</v>
      </c>
      <c r="G5690" s="405"/>
      <c r="H5690" s="284" t="s">
        <v>31</v>
      </c>
      <c r="I5690" s="277" t="s">
        <v>32</v>
      </c>
      <c r="J5690" s="277" t="s">
        <v>2407</v>
      </c>
      <c r="K5690" s="277" t="s">
        <v>33</v>
      </c>
      <c r="L5690" s="277" t="s">
        <v>35</v>
      </c>
      <c r="O5690" s="40"/>
      <c r="P5690" s="40"/>
      <c r="Q5690" s="40"/>
      <c r="R5690" s="40"/>
      <c r="S5690" s="40"/>
      <c r="T5690" s="40"/>
      <c r="U5690" s="40"/>
      <c r="V5690" s="40"/>
      <c r="W5690" s="40"/>
      <c r="X5690" s="40"/>
      <c r="Y5690" s="40"/>
    </row>
    <row r="5691" spans="1:25" ht="15" customHeight="1" x14ac:dyDescent="0.2">
      <c r="A5691" s="40"/>
      <c r="B5691" s="273" t="s">
        <v>319</v>
      </c>
      <c r="C5691" s="286" t="s">
        <v>3011</v>
      </c>
      <c r="D5691" s="273" t="s">
        <v>40</v>
      </c>
      <c r="E5691" s="273" t="s">
        <v>3012</v>
      </c>
      <c r="F5691" s="403" t="s">
        <v>328</v>
      </c>
      <c r="G5691" s="403"/>
      <c r="H5691" s="285" t="s">
        <v>330</v>
      </c>
      <c r="I5691" s="288">
        <v>1</v>
      </c>
      <c r="J5691" s="287"/>
      <c r="K5691" s="287">
        <v>6.42</v>
      </c>
      <c r="L5691" s="287">
        <v>6.42</v>
      </c>
      <c r="O5691" s="40"/>
      <c r="P5691" s="40"/>
      <c r="Q5691" s="40"/>
      <c r="R5691" s="40"/>
      <c r="S5691" s="40"/>
      <c r="T5691" s="40"/>
      <c r="U5691" s="40"/>
      <c r="V5691" s="40"/>
      <c r="W5691" s="40"/>
      <c r="X5691" s="40"/>
      <c r="Y5691" s="40"/>
    </row>
    <row r="5692" spans="1:25" ht="15" customHeight="1" x14ac:dyDescent="0.2">
      <c r="A5692" s="40"/>
      <c r="B5692" s="278" t="s">
        <v>321</v>
      </c>
      <c r="C5692" s="291" t="s">
        <v>3007</v>
      </c>
      <c r="D5692" s="278" t="s">
        <v>40</v>
      </c>
      <c r="E5692" s="278" t="s">
        <v>3008</v>
      </c>
      <c r="F5692" s="407" t="s">
        <v>328</v>
      </c>
      <c r="G5692" s="407"/>
      <c r="H5692" s="290" t="s">
        <v>325</v>
      </c>
      <c r="I5692" s="294">
        <v>1</v>
      </c>
      <c r="J5692" s="294">
        <v>0</v>
      </c>
      <c r="K5692" s="292">
        <v>0.18</v>
      </c>
      <c r="L5692" s="292">
        <v>0.18</v>
      </c>
      <c r="O5692" s="40"/>
      <c r="P5692" s="40"/>
      <c r="Q5692" s="40"/>
      <c r="R5692" s="40"/>
      <c r="S5692" s="40"/>
      <c r="T5692" s="40"/>
      <c r="U5692" s="40"/>
      <c r="V5692" s="40"/>
      <c r="W5692" s="40"/>
      <c r="X5692" s="40"/>
      <c r="Y5692" s="40"/>
    </row>
    <row r="5693" spans="1:25" ht="15" customHeight="1" x14ac:dyDescent="0.2">
      <c r="A5693" s="40"/>
      <c r="B5693" s="278" t="s">
        <v>321</v>
      </c>
      <c r="C5693" s="291" t="s">
        <v>3015</v>
      </c>
      <c r="D5693" s="278" t="s">
        <v>40</v>
      </c>
      <c r="E5693" s="278" t="s">
        <v>3016</v>
      </c>
      <c r="F5693" s="407" t="s">
        <v>328</v>
      </c>
      <c r="G5693" s="407"/>
      <c r="H5693" s="290" t="s">
        <v>325</v>
      </c>
      <c r="I5693" s="294">
        <v>1</v>
      </c>
      <c r="J5693" s="294">
        <v>0</v>
      </c>
      <c r="K5693" s="292">
        <v>0.85</v>
      </c>
      <c r="L5693" s="292">
        <v>0.85</v>
      </c>
      <c r="O5693" s="40"/>
      <c r="P5693" s="40"/>
      <c r="Q5693" s="40"/>
      <c r="R5693" s="40"/>
      <c r="S5693" s="40"/>
      <c r="T5693" s="40"/>
      <c r="U5693" s="40"/>
      <c r="V5693" s="40"/>
      <c r="W5693" s="40"/>
      <c r="X5693" s="40"/>
      <c r="Y5693" s="40"/>
    </row>
    <row r="5694" spans="1:25" ht="15" customHeight="1" x14ac:dyDescent="0.2">
      <c r="A5694" s="40"/>
      <c r="B5694" s="278" t="s">
        <v>321</v>
      </c>
      <c r="C5694" s="291" t="s">
        <v>3009</v>
      </c>
      <c r="D5694" s="278" t="s">
        <v>40</v>
      </c>
      <c r="E5694" s="278" t="s">
        <v>3010</v>
      </c>
      <c r="F5694" s="407" t="s">
        <v>328</v>
      </c>
      <c r="G5694" s="407"/>
      <c r="H5694" s="290" t="s">
        <v>325</v>
      </c>
      <c r="I5694" s="294">
        <v>1</v>
      </c>
      <c r="J5694" s="294">
        <v>0</v>
      </c>
      <c r="K5694" s="292">
        <v>0.68</v>
      </c>
      <c r="L5694" s="292">
        <v>0.68</v>
      </c>
      <c r="O5694" s="40"/>
      <c r="P5694" s="40"/>
      <c r="Q5694" s="40"/>
      <c r="R5694" s="40"/>
      <c r="S5694" s="40"/>
      <c r="T5694" s="40"/>
      <c r="U5694" s="40"/>
      <c r="V5694" s="40"/>
      <c r="W5694" s="40"/>
      <c r="X5694" s="40"/>
      <c r="Y5694" s="40"/>
    </row>
    <row r="5695" spans="1:25" ht="15" customHeight="1" x14ac:dyDescent="0.2">
      <c r="A5695" s="40"/>
      <c r="B5695" s="278" t="s">
        <v>321</v>
      </c>
      <c r="C5695" s="291" t="s">
        <v>3013</v>
      </c>
      <c r="D5695" s="278" t="s">
        <v>40</v>
      </c>
      <c r="E5695" s="278" t="s">
        <v>3014</v>
      </c>
      <c r="F5695" s="407" t="s">
        <v>328</v>
      </c>
      <c r="G5695" s="407"/>
      <c r="H5695" s="290" t="s">
        <v>325</v>
      </c>
      <c r="I5695" s="294">
        <v>1</v>
      </c>
      <c r="J5695" s="294">
        <v>0</v>
      </c>
      <c r="K5695" s="292">
        <v>4.71</v>
      </c>
      <c r="L5695" s="292">
        <v>4.71</v>
      </c>
      <c r="O5695" s="40"/>
      <c r="P5695" s="40"/>
      <c r="Q5695" s="40"/>
      <c r="R5695" s="40"/>
      <c r="S5695" s="40"/>
      <c r="T5695" s="40"/>
      <c r="U5695" s="40"/>
      <c r="V5695" s="40"/>
      <c r="W5695" s="40"/>
      <c r="X5695" s="40"/>
      <c r="Y5695" s="40"/>
    </row>
    <row r="5696" spans="1:25" ht="15" customHeight="1" x14ac:dyDescent="0.2">
      <c r="A5696" s="40"/>
      <c r="B5696" s="275"/>
      <c r="C5696" s="275"/>
      <c r="D5696" s="275"/>
      <c r="E5696" s="275"/>
      <c r="F5696" s="275"/>
      <c r="G5696" s="275" t="s">
        <v>331</v>
      </c>
      <c r="H5696" s="302">
        <v>0</v>
      </c>
      <c r="I5696" s="275" t="s">
        <v>332</v>
      </c>
      <c r="J5696" s="302">
        <v>0</v>
      </c>
      <c r="K5696" s="275" t="s">
        <v>333</v>
      </c>
      <c r="L5696" s="302">
        <v>0</v>
      </c>
      <c r="O5696" s="40"/>
      <c r="P5696" s="40"/>
      <c r="Q5696" s="40"/>
      <c r="R5696" s="40"/>
      <c r="S5696" s="40"/>
      <c r="T5696" s="40"/>
      <c r="U5696" s="40"/>
      <c r="V5696" s="40"/>
      <c r="W5696" s="40"/>
      <c r="X5696" s="40"/>
      <c r="Y5696" s="40"/>
    </row>
    <row r="5697" spans="1:25" ht="15" customHeight="1" thickBot="1" x14ac:dyDescent="0.25">
      <c r="A5697" s="40"/>
      <c r="B5697" s="275"/>
      <c r="C5697" s="275"/>
      <c r="D5697" s="275"/>
      <c r="E5697" s="275"/>
      <c r="F5697" s="275"/>
      <c r="G5697" s="275" t="s">
        <v>334</v>
      </c>
      <c r="H5697" s="302">
        <v>1.33</v>
      </c>
      <c r="I5697" s="409"/>
      <c r="J5697" s="409" t="s">
        <v>335</v>
      </c>
      <c r="K5697" s="275"/>
      <c r="L5697" s="302">
        <v>7.75</v>
      </c>
      <c r="O5697" s="40"/>
      <c r="P5697" s="40"/>
      <c r="Q5697" s="40"/>
      <c r="R5697" s="40"/>
      <c r="S5697" s="40"/>
      <c r="T5697" s="40"/>
      <c r="U5697" s="40"/>
      <c r="V5697" s="40"/>
      <c r="W5697" s="40"/>
      <c r="X5697" s="40"/>
      <c r="Y5697" s="40"/>
    </row>
    <row r="5698" spans="1:25" ht="15" customHeight="1" thickTop="1" x14ac:dyDescent="0.2">
      <c r="A5698" s="40"/>
      <c r="B5698" s="289"/>
      <c r="C5698" s="289"/>
      <c r="D5698" s="289"/>
      <c r="E5698" s="289"/>
      <c r="F5698" s="289"/>
      <c r="G5698" s="289"/>
      <c r="H5698" s="289"/>
      <c r="I5698" s="289"/>
      <c r="J5698" s="289"/>
      <c r="K5698" s="289"/>
      <c r="L5698" s="281"/>
      <c r="O5698" s="40"/>
      <c r="P5698" s="40"/>
      <c r="Q5698" s="40"/>
      <c r="R5698" s="40"/>
      <c r="S5698" s="40"/>
      <c r="T5698" s="40"/>
      <c r="U5698" s="40"/>
      <c r="V5698" s="40"/>
      <c r="W5698" s="40"/>
      <c r="X5698" s="40"/>
      <c r="Y5698" s="40"/>
    </row>
    <row r="5699" spans="1:25" ht="15" customHeight="1" x14ac:dyDescent="0.2">
      <c r="A5699" s="40"/>
      <c r="B5699" s="276"/>
      <c r="C5699" s="277" t="s">
        <v>28</v>
      </c>
      <c r="D5699" s="276" t="s">
        <v>29</v>
      </c>
      <c r="E5699" s="276" t="s">
        <v>30</v>
      </c>
      <c r="F5699" s="405" t="s">
        <v>318</v>
      </c>
      <c r="G5699" s="405"/>
      <c r="H5699" s="284" t="s">
        <v>31</v>
      </c>
      <c r="I5699" s="277" t="s">
        <v>32</v>
      </c>
      <c r="J5699" s="277" t="s">
        <v>2407</v>
      </c>
      <c r="K5699" s="277" t="s">
        <v>33</v>
      </c>
      <c r="L5699" s="277" t="s">
        <v>35</v>
      </c>
      <c r="O5699" s="40"/>
      <c r="P5699" s="40"/>
      <c r="Q5699" s="40"/>
      <c r="R5699" s="40"/>
      <c r="S5699" s="40"/>
      <c r="T5699" s="40"/>
      <c r="U5699" s="40"/>
      <c r="V5699" s="40"/>
      <c r="W5699" s="40"/>
      <c r="X5699" s="40"/>
      <c r="Y5699" s="40"/>
    </row>
    <row r="5700" spans="1:25" ht="15" customHeight="1" x14ac:dyDescent="0.2">
      <c r="A5700" s="40"/>
      <c r="B5700" s="273" t="s">
        <v>319</v>
      </c>
      <c r="C5700" s="286" t="s">
        <v>3009</v>
      </c>
      <c r="D5700" s="273" t="s">
        <v>40</v>
      </c>
      <c r="E5700" s="273" t="s">
        <v>3010</v>
      </c>
      <c r="F5700" s="403" t="s">
        <v>328</v>
      </c>
      <c r="G5700" s="403"/>
      <c r="H5700" s="285" t="s">
        <v>325</v>
      </c>
      <c r="I5700" s="288">
        <v>1</v>
      </c>
      <c r="J5700" s="287"/>
      <c r="K5700" s="287">
        <v>0.68</v>
      </c>
      <c r="L5700" s="287">
        <v>0.68</v>
      </c>
      <c r="O5700" s="40"/>
      <c r="P5700" s="40"/>
      <c r="Q5700" s="40"/>
      <c r="R5700" s="40"/>
      <c r="S5700" s="40"/>
      <c r="T5700" s="40"/>
      <c r="U5700" s="40"/>
      <c r="V5700" s="40"/>
      <c r="W5700" s="40"/>
      <c r="X5700" s="40"/>
      <c r="Y5700" s="40"/>
    </row>
    <row r="5701" spans="1:25" ht="15" customHeight="1" x14ac:dyDescent="0.2">
      <c r="A5701" s="40"/>
      <c r="B5701" s="274" t="s">
        <v>347</v>
      </c>
      <c r="C5701" s="296" t="s">
        <v>3017</v>
      </c>
      <c r="D5701" s="274" t="s">
        <v>40</v>
      </c>
      <c r="E5701" s="274" t="s">
        <v>3018</v>
      </c>
      <c r="F5701" s="404" t="s">
        <v>4145</v>
      </c>
      <c r="G5701" s="404"/>
      <c r="H5701" s="295" t="s">
        <v>44</v>
      </c>
      <c r="I5701" s="298">
        <v>5.3300000000000001E-5</v>
      </c>
      <c r="J5701" s="298">
        <v>0</v>
      </c>
      <c r="K5701" s="297">
        <v>12859</v>
      </c>
      <c r="L5701" s="297">
        <v>0.68</v>
      </c>
      <c r="O5701" s="40"/>
      <c r="P5701" s="40"/>
      <c r="Q5701" s="40"/>
      <c r="R5701" s="40"/>
      <c r="S5701" s="40"/>
      <c r="T5701" s="40"/>
      <c r="U5701" s="40"/>
      <c r="V5701" s="40"/>
      <c r="W5701" s="40"/>
      <c r="X5701" s="40"/>
      <c r="Y5701" s="40"/>
    </row>
    <row r="5702" spans="1:25" ht="15" customHeight="1" x14ac:dyDescent="0.2">
      <c r="A5702" s="40"/>
      <c r="B5702" s="275"/>
      <c r="C5702" s="275"/>
      <c r="D5702" s="275"/>
      <c r="E5702" s="275"/>
      <c r="F5702" s="275"/>
      <c r="G5702" s="275" t="s">
        <v>331</v>
      </c>
      <c r="H5702" s="302">
        <v>0</v>
      </c>
      <c r="I5702" s="275" t="s">
        <v>332</v>
      </c>
      <c r="J5702" s="302">
        <v>0</v>
      </c>
      <c r="K5702" s="275" t="s">
        <v>333</v>
      </c>
      <c r="L5702" s="302">
        <v>0</v>
      </c>
      <c r="O5702" s="40"/>
      <c r="P5702" s="40"/>
      <c r="Q5702" s="40"/>
      <c r="R5702" s="40"/>
      <c r="S5702" s="40"/>
      <c r="T5702" s="40"/>
      <c r="U5702" s="40"/>
      <c r="V5702" s="40"/>
      <c r="W5702" s="40"/>
      <c r="X5702" s="40"/>
      <c r="Y5702" s="40"/>
    </row>
    <row r="5703" spans="1:25" ht="15" customHeight="1" thickBot="1" x14ac:dyDescent="0.25">
      <c r="A5703" s="40"/>
      <c r="B5703" s="275"/>
      <c r="C5703" s="275"/>
      <c r="D5703" s="275"/>
      <c r="E5703" s="275"/>
      <c r="F5703" s="275"/>
      <c r="G5703" s="275" t="s">
        <v>334</v>
      </c>
      <c r="H5703" s="302">
        <v>0.14000000000000001</v>
      </c>
      <c r="I5703" s="409"/>
      <c r="J5703" s="409" t="s">
        <v>335</v>
      </c>
      <c r="K5703" s="275"/>
      <c r="L5703" s="302">
        <v>0.82</v>
      </c>
      <c r="O5703" s="40"/>
      <c r="P5703" s="40"/>
      <c r="Q5703" s="40"/>
      <c r="R5703" s="40"/>
      <c r="S5703" s="40"/>
      <c r="T5703" s="40"/>
      <c r="U5703" s="40"/>
      <c r="V5703" s="40"/>
      <c r="W5703" s="40"/>
      <c r="X5703" s="40"/>
      <c r="Y5703" s="40"/>
    </row>
    <row r="5704" spans="1:25" ht="15" customHeight="1" thickTop="1" x14ac:dyDescent="0.2">
      <c r="A5704" s="40"/>
      <c r="B5704" s="289"/>
      <c r="C5704" s="289"/>
      <c r="D5704" s="289"/>
      <c r="E5704" s="289"/>
      <c r="F5704" s="289"/>
      <c r="G5704" s="289"/>
      <c r="H5704" s="289"/>
      <c r="I5704" s="289"/>
      <c r="J5704" s="289"/>
      <c r="K5704" s="289"/>
      <c r="L5704" s="281"/>
      <c r="O5704" s="40"/>
      <c r="P5704" s="40"/>
      <c r="Q5704" s="40"/>
      <c r="R5704" s="40"/>
      <c r="S5704" s="40"/>
      <c r="T5704" s="40"/>
      <c r="U5704" s="40"/>
      <c r="V5704" s="40"/>
      <c r="W5704" s="40"/>
      <c r="X5704" s="40"/>
      <c r="Y5704" s="40"/>
    </row>
    <row r="5705" spans="1:25" ht="15" customHeight="1" x14ac:dyDescent="0.2">
      <c r="A5705" s="40"/>
      <c r="B5705" s="276"/>
      <c r="C5705" s="277" t="s">
        <v>28</v>
      </c>
      <c r="D5705" s="276" t="s">
        <v>29</v>
      </c>
      <c r="E5705" s="276" t="s">
        <v>30</v>
      </c>
      <c r="F5705" s="405" t="s">
        <v>318</v>
      </c>
      <c r="G5705" s="405"/>
      <c r="H5705" s="284" t="s">
        <v>31</v>
      </c>
      <c r="I5705" s="277" t="s">
        <v>32</v>
      </c>
      <c r="J5705" s="277" t="s">
        <v>2407</v>
      </c>
      <c r="K5705" s="277" t="s">
        <v>33</v>
      </c>
      <c r="L5705" s="277" t="s">
        <v>35</v>
      </c>
      <c r="O5705" s="40"/>
      <c r="P5705" s="40"/>
      <c r="Q5705" s="40"/>
      <c r="R5705" s="40"/>
      <c r="S5705" s="40"/>
      <c r="T5705" s="40"/>
      <c r="U5705" s="40"/>
      <c r="V5705" s="40"/>
      <c r="W5705" s="40"/>
      <c r="X5705" s="40"/>
      <c r="Y5705" s="40"/>
    </row>
    <row r="5706" spans="1:25" ht="15" customHeight="1" x14ac:dyDescent="0.2">
      <c r="A5706" s="40"/>
      <c r="B5706" s="273" t="s">
        <v>319</v>
      </c>
      <c r="C5706" s="286" t="s">
        <v>3007</v>
      </c>
      <c r="D5706" s="273" t="s">
        <v>40</v>
      </c>
      <c r="E5706" s="273" t="s">
        <v>3008</v>
      </c>
      <c r="F5706" s="403" t="s">
        <v>328</v>
      </c>
      <c r="G5706" s="403"/>
      <c r="H5706" s="285" t="s">
        <v>325</v>
      </c>
      <c r="I5706" s="288">
        <v>1</v>
      </c>
      <c r="J5706" s="287"/>
      <c r="K5706" s="287">
        <v>0.18</v>
      </c>
      <c r="L5706" s="287">
        <v>0.18</v>
      </c>
      <c r="O5706" s="40"/>
      <c r="P5706" s="40"/>
      <c r="Q5706" s="40"/>
      <c r="R5706" s="40"/>
      <c r="S5706" s="40"/>
      <c r="T5706" s="40"/>
      <c r="U5706" s="40"/>
      <c r="V5706" s="40"/>
      <c r="W5706" s="40"/>
      <c r="X5706" s="40"/>
      <c r="Y5706" s="40"/>
    </row>
    <row r="5707" spans="1:25" ht="15" customHeight="1" x14ac:dyDescent="0.2">
      <c r="A5707" s="40"/>
      <c r="B5707" s="274" t="s">
        <v>347</v>
      </c>
      <c r="C5707" s="296" t="s">
        <v>3017</v>
      </c>
      <c r="D5707" s="274" t="s">
        <v>40</v>
      </c>
      <c r="E5707" s="274" t="s">
        <v>3018</v>
      </c>
      <c r="F5707" s="404" t="s">
        <v>4145</v>
      </c>
      <c r="G5707" s="404"/>
      <c r="H5707" s="295" t="s">
        <v>44</v>
      </c>
      <c r="I5707" s="298">
        <v>1.43E-5</v>
      </c>
      <c r="J5707" s="298">
        <v>0</v>
      </c>
      <c r="K5707" s="297">
        <v>12859</v>
      </c>
      <c r="L5707" s="297">
        <v>0.18</v>
      </c>
      <c r="O5707" s="40"/>
      <c r="P5707" s="40"/>
      <c r="Q5707" s="40"/>
      <c r="R5707" s="40"/>
      <c r="S5707" s="40"/>
      <c r="T5707" s="40"/>
      <c r="U5707" s="40"/>
      <c r="V5707" s="40"/>
      <c r="W5707" s="40"/>
      <c r="X5707" s="40"/>
      <c r="Y5707" s="40"/>
    </row>
    <row r="5708" spans="1:25" ht="15" customHeight="1" x14ac:dyDescent="0.2">
      <c r="A5708" s="40"/>
      <c r="B5708" s="275"/>
      <c r="C5708" s="275"/>
      <c r="D5708" s="275"/>
      <c r="E5708" s="275"/>
      <c r="F5708" s="275"/>
      <c r="G5708" s="275" t="s">
        <v>331</v>
      </c>
      <c r="H5708" s="302">
        <v>0</v>
      </c>
      <c r="I5708" s="275" t="s">
        <v>332</v>
      </c>
      <c r="J5708" s="302">
        <v>0</v>
      </c>
      <c r="K5708" s="275" t="s">
        <v>333</v>
      </c>
      <c r="L5708" s="302">
        <v>0</v>
      </c>
      <c r="O5708" s="40"/>
      <c r="P5708" s="40"/>
      <c r="Q5708" s="40"/>
      <c r="R5708" s="40"/>
      <c r="S5708" s="40"/>
      <c r="T5708" s="40"/>
      <c r="U5708" s="40"/>
      <c r="V5708" s="40"/>
      <c r="W5708" s="40"/>
      <c r="X5708" s="40"/>
      <c r="Y5708" s="40"/>
    </row>
    <row r="5709" spans="1:25" ht="15" customHeight="1" thickBot="1" x14ac:dyDescent="0.25">
      <c r="A5709" s="40"/>
      <c r="B5709" s="275"/>
      <c r="C5709" s="275"/>
      <c r="D5709" s="275"/>
      <c r="E5709" s="275"/>
      <c r="F5709" s="275"/>
      <c r="G5709" s="275" t="s">
        <v>334</v>
      </c>
      <c r="H5709" s="302">
        <v>0.03</v>
      </c>
      <c r="I5709" s="409"/>
      <c r="J5709" s="409" t="s">
        <v>335</v>
      </c>
      <c r="K5709" s="275"/>
      <c r="L5709" s="302">
        <v>0.21</v>
      </c>
      <c r="O5709" s="40"/>
      <c r="P5709" s="40"/>
      <c r="Q5709" s="40"/>
      <c r="R5709" s="40"/>
      <c r="S5709" s="40"/>
      <c r="T5709" s="40"/>
      <c r="U5709" s="40"/>
      <c r="V5709" s="40"/>
      <c r="W5709" s="40"/>
      <c r="X5709" s="40"/>
      <c r="Y5709" s="40"/>
    </row>
    <row r="5710" spans="1:25" ht="15" customHeight="1" thickTop="1" x14ac:dyDescent="0.2">
      <c r="A5710" s="40"/>
      <c r="B5710" s="289"/>
      <c r="C5710" s="289"/>
      <c r="D5710" s="289"/>
      <c r="E5710" s="289"/>
      <c r="F5710" s="289"/>
      <c r="G5710" s="289"/>
      <c r="H5710" s="289"/>
      <c r="I5710" s="289"/>
      <c r="J5710" s="289"/>
      <c r="K5710" s="289"/>
      <c r="L5710" s="281"/>
      <c r="O5710" s="40"/>
      <c r="P5710" s="40"/>
      <c r="Q5710" s="40"/>
      <c r="R5710" s="40"/>
      <c r="S5710" s="40"/>
      <c r="T5710" s="40"/>
      <c r="U5710" s="40"/>
      <c r="V5710" s="40"/>
      <c r="W5710" s="40"/>
      <c r="X5710" s="40"/>
      <c r="Y5710" s="40"/>
    </row>
    <row r="5711" spans="1:25" ht="15" customHeight="1" x14ac:dyDescent="0.2">
      <c r="A5711" s="40"/>
      <c r="B5711" s="276"/>
      <c r="C5711" s="277" t="s">
        <v>28</v>
      </c>
      <c r="D5711" s="276" t="s">
        <v>29</v>
      </c>
      <c r="E5711" s="276" t="s">
        <v>30</v>
      </c>
      <c r="F5711" s="405" t="s">
        <v>318</v>
      </c>
      <c r="G5711" s="405"/>
      <c r="H5711" s="284" t="s">
        <v>31</v>
      </c>
      <c r="I5711" s="277" t="s">
        <v>32</v>
      </c>
      <c r="J5711" s="277" t="s">
        <v>2407</v>
      </c>
      <c r="K5711" s="277" t="s">
        <v>33</v>
      </c>
      <c r="L5711" s="277" t="s">
        <v>35</v>
      </c>
      <c r="O5711" s="40"/>
      <c r="P5711" s="40"/>
      <c r="Q5711" s="40"/>
      <c r="R5711" s="40"/>
      <c r="S5711" s="40"/>
      <c r="T5711" s="40"/>
      <c r="U5711" s="40"/>
      <c r="V5711" s="40"/>
      <c r="W5711" s="40"/>
      <c r="X5711" s="40"/>
      <c r="Y5711" s="40"/>
    </row>
    <row r="5712" spans="1:25" ht="15" customHeight="1" x14ac:dyDescent="0.2">
      <c r="A5712" s="40"/>
      <c r="B5712" s="273" t="s">
        <v>319</v>
      </c>
      <c r="C5712" s="286" t="s">
        <v>3015</v>
      </c>
      <c r="D5712" s="273" t="s">
        <v>40</v>
      </c>
      <c r="E5712" s="273" t="s">
        <v>3016</v>
      </c>
      <c r="F5712" s="403" t="s">
        <v>328</v>
      </c>
      <c r="G5712" s="403"/>
      <c r="H5712" s="285" t="s">
        <v>325</v>
      </c>
      <c r="I5712" s="288">
        <v>1</v>
      </c>
      <c r="J5712" s="287"/>
      <c r="K5712" s="287">
        <v>0.85</v>
      </c>
      <c r="L5712" s="287">
        <v>0.85</v>
      </c>
      <c r="O5712" s="40"/>
      <c r="P5712" s="40"/>
      <c r="Q5712" s="40"/>
      <c r="R5712" s="40"/>
      <c r="S5712" s="40"/>
      <c r="T5712" s="40"/>
      <c r="U5712" s="40"/>
      <c r="V5712" s="40"/>
      <c r="W5712" s="40"/>
      <c r="X5712" s="40"/>
      <c r="Y5712" s="40"/>
    </row>
    <row r="5713" spans="1:25" ht="15" customHeight="1" x14ac:dyDescent="0.2">
      <c r="A5713" s="40"/>
      <c r="B5713" s="274" t="s">
        <v>347</v>
      </c>
      <c r="C5713" s="296" t="s">
        <v>3017</v>
      </c>
      <c r="D5713" s="274" t="s">
        <v>40</v>
      </c>
      <c r="E5713" s="274" t="s">
        <v>3018</v>
      </c>
      <c r="F5713" s="404" t="s">
        <v>4145</v>
      </c>
      <c r="G5713" s="404"/>
      <c r="H5713" s="295" t="s">
        <v>44</v>
      </c>
      <c r="I5713" s="298">
        <v>6.6699999999999995E-5</v>
      </c>
      <c r="J5713" s="298">
        <v>0</v>
      </c>
      <c r="K5713" s="297">
        <v>12859</v>
      </c>
      <c r="L5713" s="297">
        <v>0.85</v>
      </c>
      <c r="O5713" s="40"/>
      <c r="P5713" s="40"/>
      <c r="Q5713" s="40"/>
      <c r="R5713" s="40"/>
      <c r="S5713" s="40"/>
      <c r="T5713" s="40"/>
      <c r="U5713" s="40"/>
      <c r="V5713" s="40"/>
      <c r="W5713" s="40"/>
      <c r="X5713" s="40"/>
      <c r="Y5713" s="40"/>
    </row>
    <row r="5714" spans="1:25" ht="15" customHeight="1" x14ac:dyDescent="0.2">
      <c r="A5714" s="40"/>
      <c r="B5714" s="275"/>
      <c r="C5714" s="275"/>
      <c r="D5714" s="275"/>
      <c r="E5714" s="275"/>
      <c r="F5714" s="275"/>
      <c r="G5714" s="275" t="s">
        <v>331</v>
      </c>
      <c r="H5714" s="302">
        <v>0</v>
      </c>
      <c r="I5714" s="275" t="s">
        <v>332</v>
      </c>
      <c r="J5714" s="302">
        <v>0</v>
      </c>
      <c r="K5714" s="275" t="s">
        <v>333</v>
      </c>
      <c r="L5714" s="302">
        <v>0</v>
      </c>
      <c r="O5714" s="40"/>
      <c r="P5714" s="40"/>
      <c r="Q5714" s="40"/>
      <c r="R5714" s="40"/>
      <c r="S5714" s="40"/>
      <c r="T5714" s="40"/>
      <c r="U5714" s="40"/>
      <c r="V5714" s="40"/>
      <c r="W5714" s="40"/>
      <c r="X5714" s="40"/>
      <c r="Y5714" s="40"/>
    </row>
    <row r="5715" spans="1:25" ht="15" customHeight="1" thickBot="1" x14ac:dyDescent="0.25">
      <c r="A5715" s="40"/>
      <c r="B5715" s="275"/>
      <c r="C5715" s="275"/>
      <c r="D5715" s="275"/>
      <c r="E5715" s="275"/>
      <c r="F5715" s="275"/>
      <c r="G5715" s="275" t="s">
        <v>334</v>
      </c>
      <c r="H5715" s="302">
        <v>0.17</v>
      </c>
      <c r="I5715" s="409"/>
      <c r="J5715" s="409" t="s">
        <v>335</v>
      </c>
      <c r="K5715" s="275"/>
      <c r="L5715" s="302">
        <v>1.02</v>
      </c>
      <c r="O5715" s="40"/>
      <c r="P5715" s="40"/>
      <c r="Q5715" s="40"/>
      <c r="R5715" s="40"/>
      <c r="S5715" s="40"/>
      <c r="T5715" s="40"/>
      <c r="U5715" s="40"/>
      <c r="V5715" s="40"/>
      <c r="W5715" s="40"/>
      <c r="X5715" s="40"/>
      <c r="Y5715" s="40"/>
    </row>
    <row r="5716" spans="1:25" ht="15" customHeight="1" thickTop="1" x14ac:dyDescent="0.2">
      <c r="A5716" s="40"/>
      <c r="B5716" s="289"/>
      <c r="C5716" s="289"/>
      <c r="D5716" s="289"/>
      <c r="E5716" s="289"/>
      <c r="F5716" s="289"/>
      <c r="G5716" s="289"/>
      <c r="H5716" s="289"/>
      <c r="I5716" s="289"/>
      <c r="J5716" s="289"/>
      <c r="K5716" s="289"/>
      <c r="L5716" s="281"/>
      <c r="O5716" s="40"/>
      <c r="P5716" s="40"/>
      <c r="Q5716" s="40"/>
      <c r="R5716" s="40"/>
      <c r="S5716" s="40"/>
      <c r="T5716" s="40"/>
      <c r="U5716" s="40"/>
      <c r="V5716" s="40"/>
      <c r="W5716" s="40"/>
      <c r="X5716" s="40"/>
      <c r="Y5716" s="40"/>
    </row>
    <row r="5717" spans="1:25" ht="15" customHeight="1" x14ac:dyDescent="0.2">
      <c r="A5717" s="40"/>
      <c r="B5717" s="276"/>
      <c r="C5717" s="277" t="s">
        <v>28</v>
      </c>
      <c r="D5717" s="276" t="s">
        <v>29</v>
      </c>
      <c r="E5717" s="276" t="s">
        <v>30</v>
      </c>
      <c r="F5717" s="405" t="s">
        <v>318</v>
      </c>
      <c r="G5717" s="405"/>
      <c r="H5717" s="284" t="s">
        <v>31</v>
      </c>
      <c r="I5717" s="277" t="s">
        <v>32</v>
      </c>
      <c r="J5717" s="277" t="s">
        <v>2407</v>
      </c>
      <c r="K5717" s="277" t="s">
        <v>33</v>
      </c>
      <c r="L5717" s="277" t="s">
        <v>35</v>
      </c>
      <c r="O5717" s="40"/>
      <c r="P5717" s="40"/>
      <c r="Q5717" s="40"/>
      <c r="R5717" s="40"/>
      <c r="S5717" s="40"/>
      <c r="T5717" s="40"/>
      <c r="U5717" s="40"/>
      <c r="V5717" s="40"/>
      <c r="W5717" s="40"/>
      <c r="X5717" s="40"/>
      <c r="Y5717" s="40"/>
    </row>
    <row r="5718" spans="1:25" ht="15" customHeight="1" x14ac:dyDescent="0.2">
      <c r="A5718" s="40"/>
      <c r="B5718" s="273" t="s">
        <v>319</v>
      </c>
      <c r="C5718" s="286" t="s">
        <v>3013</v>
      </c>
      <c r="D5718" s="273" t="s">
        <v>40</v>
      </c>
      <c r="E5718" s="273" t="s">
        <v>3014</v>
      </c>
      <c r="F5718" s="403" t="s">
        <v>328</v>
      </c>
      <c r="G5718" s="403"/>
      <c r="H5718" s="285" t="s">
        <v>325</v>
      </c>
      <c r="I5718" s="288">
        <v>1</v>
      </c>
      <c r="J5718" s="287"/>
      <c r="K5718" s="287">
        <v>4.71</v>
      </c>
      <c r="L5718" s="287">
        <v>4.71</v>
      </c>
      <c r="O5718" s="40"/>
      <c r="P5718" s="40"/>
      <c r="Q5718" s="40"/>
      <c r="R5718" s="40"/>
      <c r="S5718" s="40"/>
      <c r="T5718" s="40"/>
      <c r="U5718" s="40"/>
      <c r="V5718" s="40"/>
      <c r="W5718" s="40"/>
      <c r="X5718" s="40"/>
      <c r="Y5718" s="40"/>
    </row>
    <row r="5719" spans="1:25" ht="15" customHeight="1" x14ac:dyDescent="0.2">
      <c r="A5719" s="40"/>
      <c r="B5719" s="274" t="s">
        <v>347</v>
      </c>
      <c r="C5719" s="296" t="s">
        <v>1075</v>
      </c>
      <c r="D5719" s="274" t="s">
        <v>40</v>
      </c>
      <c r="E5719" s="274" t="s">
        <v>1076</v>
      </c>
      <c r="F5719" s="404" t="s">
        <v>348</v>
      </c>
      <c r="G5719" s="404"/>
      <c r="H5719" s="295" t="s">
        <v>465</v>
      </c>
      <c r="I5719" s="298">
        <v>0.78</v>
      </c>
      <c r="J5719" s="298">
        <v>0</v>
      </c>
      <c r="K5719" s="297">
        <v>6.04</v>
      </c>
      <c r="L5719" s="297">
        <v>4.71</v>
      </c>
      <c r="O5719" s="40"/>
      <c r="P5719" s="40"/>
      <c r="Q5719" s="40"/>
      <c r="R5719" s="40"/>
      <c r="S5719" s="40"/>
      <c r="T5719" s="40"/>
      <c r="U5719" s="40"/>
      <c r="V5719" s="40"/>
      <c r="W5719" s="40"/>
      <c r="X5719" s="40"/>
      <c r="Y5719" s="40"/>
    </row>
    <row r="5720" spans="1:25" ht="15" customHeight="1" x14ac:dyDescent="0.2">
      <c r="A5720" s="40"/>
      <c r="B5720" s="275"/>
      <c r="C5720" s="275"/>
      <c r="D5720" s="275"/>
      <c r="E5720" s="275"/>
      <c r="F5720" s="275"/>
      <c r="G5720" s="275" t="s">
        <v>331</v>
      </c>
      <c r="H5720" s="302">
        <v>0</v>
      </c>
      <c r="I5720" s="275" t="s">
        <v>332</v>
      </c>
      <c r="J5720" s="302">
        <v>0</v>
      </c>
      <c r="K5720" s="275" t="s">
        <v>333</v>
      </c>
      <c r="L5720" s="302">
        <v>0</v>
      </c>
      <c r="O5720" s="40"/>
      <c r="P5720" s="40"/>
      <c r="Q5720" s="40"/>
      <c r="R5720" s="40"/>
      <c r="S5720" s="40"/>
      <c r="T5720" s="40"/>
      <c r="U5720" s="40"/>
      <c r="V5720" s="40"/>
      <c r="W5720" s="40"/>
      <c r="X5720" s="40"/>
      <c r="Y5720" s="40"/>
    </row>
    <row r="5721" spans="1:25" ht="15" customHeight="1" thickBot="1" x14ac:dyDescent="0.25">
      <c r="A5721" s="40"/>
      <c r="B5721" s="275"/>
      <c r="C5721" s="275"/>
      <c r="D5721" s="275"/>
      <c r="E5721" s="275"/>
      <c r="F5721" s="275"/>
      <c r="G5721" s="275" t="s">
        <v>334</v>
      </c>
      <c r="H5721" s="302">
        <v>0.98</v>
      </c>
      <c r="I5721" s="409"/>
      <c r="J5721" s="409" t="s">
        <v>335</v>
      </c>
      <c r="K5721" s="275"/>
      <c r="L5721" s="302">
        <v>5.69</v>
      </c>
      <c r="O5721" s="40"/>
      <c r="P5721" s="40"/>
      <c r="Q5721" s="40"/>
      <c r="R5721" s="40"/>
      <c r="S5721" s="40"/>
      <c r="T5721" s="40"/>
      <c r="U5721" s="40"/>
      <c r="V5721" s="40"/>
      <c r="W5721" s="40"/>
      <c r="X5721" s="40"/>
      <c r="Y5721" s="40"/>
    </row>
    <row r="5722" spans="1:25" ht="15" customHeight="1" thickTop="1" x14ac:dyDescent="0.2">
      <c r="A5722" s="40"/>
      <c r="B5722" s="289"/>
      <c r="C5722" s="289"/>
      <c r="D5722" s="289"/>
      <c r="E5722" s="289"/>
      <c r="F5722" s="289"/>
      <c r="G5722" s="289"/>
      <c r="H5722" s="289"/>
      <c r="I5722" s="289"/>
      <c r="J5722" s="289"/>
      <c r="K5722" s="289"/>
      <c r="L5722" s="281"/>
      <c r="O5722" s="40"/>
      <c r="P5722" s="40"/>
      <c r="Q5722" s="40"/>
      <c r="R5722" s="40"/>
      <c r="S5722" s="40"/>
      <c r="T5722" s="40"/>
      <c r="U5722" s="40"/>
      <c r="V5722" s="40"/>
      <c r="W5722" s="40"/>
      <c r="X5722" s="40"/>
      <c r="Y5722" s="40"/>
    </row>
    <row r="5723" spans="1:25" ht="15" customHeight="1" x14ac:dyDescent="0.2">
      <c r="A5723" s="40"/>
      <c r="B5723" s="276"/>
      <c r="C5723" s="277" t="s">
        <v>28</v>
      </c>
      <c r="D5723" s="276" t="s">
        <v>29</v>
      </c>
      <c r="E5723" s="276" t="s">
        <v>30</v>
      </c>
      <c r="F5723" s="405" t="s">
        <v>318</v>
      </c>
      <c r="G5723" s="405"/>
      <c r="H5723" s="284" t="s">
        <v>31</v>
      </c>
      <c r="I5723" s="277" t="s">
        <v>32</v>
      </c>
      <c r="J5723" s="277" t="s">
        <v>2407</v>
      </c>
      <c r="K5723" s="277" t="s">
        <v>33</v>
      </c>
      <c r="L5723" s="277" t="s">
        <v>35</v>
      </c>
      <c r="O5723" s="40"/>
      <c r="P5723" s="40"/>
      <c r="Q5723" s="40"/>
      <c r="R5723" s="40"/>
      <c r="S5723" s="40"/>
      <c r="T5723" s="40"/>
      <c r="U5723" s="40"/>
      <c r="V5723" s="40"/>
      <c r="W5723" s="40"/>
      <c r="X5723" s="40"/>
      <c r="Y5723" s="40"/>
    </row>
    <row r="5724" spans="1:25" ht="15" customHeight="1" x14ac:dyDescent="0.2">
      <c r="A5724" s="40"/>
      <c r="B5724" s="273" t="s">
        <v>319</v>
      </c>
      <c r="C5724" s="286" t="s">
        <v>2989</v>
      </c>
      <c r="D5724" s="273" t="s">
        <v>40</v>
      </c>
      <c r="E5724" s="273" t="s">
        <v>2990</v>
      </c>
      <c r="F5724" s="403" t="s">
        <v>337</v>
      </c>
      <c r="G5724" s="403"/>
      <c r="H5724" s="285" t="s">
        <v>41</v>
      </c>
      <c r="I5724" s="288">
        <v>1</v>
      </c>
      <c r="J5724" s="287"/>
      <c r="K5724" s="287">
        <v>3.49</v>
      </c>
      <c r="L5724" s="287">
        <v>3.49</v>
      </c>
      <c r="O5724" s="40"/>
      <c r="P5724" s="40"/>
      <c r="Q5724" s="40"/>
      <c r="R5724" s="40"/>
      <c r="S5724" s="40"/>
      <c r="T5724" s="40"/>
      <c r="U5724" s="40"/>
      <c r="V5724" s="40"/>
      <c r="W5724" s="40"/>
      <c r="X5724" s="40"/>
      <c r="Y5724" s="40"/>
    </row>
    <row r="5725" spans="1:25" ht="15" customHeight="1" x14ac:dyDescent="0.2">
      <c r="A5725" s="40"/>
      <c r="B5725" s="278" t="s">
        <v>321</v>
      </c>
      <c r="C5725" s="291" t="s">
        <v>3005</v>
      </c>
      <c r="D5725" s="278" t="s">
        <v>40</v>
      </c>
      <c r="E5725" s="278" t="s">
        <v>3006</v>
      </c>
      <c r="F5725" s="407" t="s">
        <v>328</v>
      </c>
      <c r="G5725" s="407"/>
      <c r="H5725" s="290" t="s">
        <v>329</v>
      </c>
      <c r="I5725" s="294">
        <v>4.2000000000000003E-2</v>
      </c>
      <c r="J5725" s="294">
        <v>0</v>
      </c>
      <c r="K5725" s="292">
        <v>0.86</v>
      </c>
      <c r="L5725" s="292">
        <v>0.03</v>
      </c>
      <c r="O5725" s="40"/>
      <c r="P5725" s="40"/>
      <c r="Q5725" s="40"/>
      <c r="R5725" s="40"/>
      <c r="S5725" s="40"/>
      <c r="T5725" s="40"/>
      <c r="U5725" s="40"/>
      <c r="V5725" s="40"/>
      <c r="W5725" s="40"/>
      <c r="X5725" s="40"/>
      <c r="Y5725" s="40"/>
    </row>
    <row r="5726" spans="1:25" ht="15" customHeight="1" x14ac:dyDescent="0.2">
      <c r="A5726" s="40"/>
      <c r="B5726" s="278" t="s">
        <v>321</v>
      </c>
      <c r="C5726" s="291" t="s">
        <v>3011</v>
      </c>
      <c r="D5726" s="278" t="s">
        <v>40</v>
      </c>
      <c r="E5726" s="278" t="s">
        <v>3012</v>
      </c>
      <c r="F5726" s="407" t="s">
        <v>328</v>
      </c>
      <c r="G5726" s="407"/>
      <c r="H5726" s="290" t="s">
        <v>330</v>
      </c>
      <c r="I5726" s="294">
        <v>2.5000000000000001E-2</v>
      </c>
      <c r="J5726" s="294">
        <v>0</v>
      </c>
      <c r="K5726" s="292">
        <v>6.42</v>
      </c>
      <c r="L5726" s="292">
        <v>0.16</v>
      </c>
      <c r="O5726" s="40"/>
      <c r="P5726" s="40"/>
      <c r="Q5726" s="40"/>
      <c r="R5726" s="40"/>
      <c r="S5726" s="40"/>
      <c r="T5726" s="40"/>
      <c r="U5726" s="40"/>
      <c r="V5726" s="40"/>
      <c r="W5726" s="40"/>
      <c r="X5726" s="40"/>
      <c r="Y5726" s="40"/>
    </row>
    <row r="5727" spans="1:25" ht="15" customHeight="1" x14ac:dyDescent="0.2">
      <c r="A5727" s="40"/>
      <c r="B5727" s="278" t="s">
        <v>321</v>
      </c>
      <c r="C5727" s="291" t="s">
        <v>322</v>
      </c>
      <c r="D5727" s="278" t="s">
        <v>40</v>
      </c>
      <c r="E5727" s="278" t="s">
        <v>323</v>
      </c>
      <c r="F5727" s="407" t="s">
        <v>324</v>
      </c>
      <c r="G5727" s="407"/>
      <c r="H5727" s="290" t="s">
        <v>325</v>
      </c>
      <c r="I5727" s="294">
        <v>8.8999999999999996E-2</v>
      </c>
      <c r="J5727" s="294">
        <v>0</v>
      </c>
      <c r="K5727" s="292">
        <v>23.08</v>
      </c>
      <c r="L5727" s="292">
        <v>2.0499999999999998</v>
      </c>
      <c r="O5727" s="40"/>
      <c r="P5727" s="40"/>
      <c r="Q5727" s="40"/>
      <c r="R5727" s="40"/>
      <c r="S5727" s="40"/>
      <c r="T5727" s="40"/>
      <c r="U5727" s="40"/>
      <c r="V5727" s="40"/>
      <c r="W5727" s="40"/>
      <c r="X5727" s="40"/>
      <c r="Y5727" s="40"/>
    </row>
    <row r="5728" spans="1:25" ht="15" customHeight="1" x14ac:dyDescent="0.2">
      <c r="A5728" s="40"/>
      <c r="B5728" s="278" t="s">
        <v>321</v>
      </c>
      <c r="C5728" s="291" t="s">
        <v>468</v>
      </c>
      <c r="D5728" s="278" t="s">
        <v>40</v>
      </c>
      <c r="E5728" s="278" t="s">
        <v>469</v>
      </c>
      <c r="F5728" s="407" t="s">
        <v>324</v>
      </c>
      <c r="G5728" s="407"/>
      <c r="H5728" s="290" t="s">
        <v>325</v>
      </c>
      <c r="I5728" s="294">
        <v>4.4999999999999998E-2</v>
      </c>
      <c r="J5728" s="294">
        <v>0</v>
      </c>
      <c r="K5728" s="292">
        <v>27.93</v>
      </c>
      <c r="L5728" s="292">
        <v>1.25</v>
      </c>
      <c r="O5728" s="40"/>
      <c r="P5728" s="40"/>
      <c r="Q5728" s="40"/>
      <c r="R5728" s="40"/>
      <c r="S5728" s="40"/>
      <c r="T5728" s="40"/>
      <c r="U5728" s="40"/>
      <c r="V5728" s="40"/>
      <c r="W5728" s="40"/>
      <c r="X5728" s="40"/>
      <c r="Y5728" s="40"/>
    </row>
    <row r="5729" spans="1:25" ht="15" customHeight="1" x14ac:dyDescent="0.2">
      <c r="A5729" s="40"/>
      <c r="B5729" s="275"/>
      <c r="C5729" s="275"/>
      <c r="D5729" s="275"/>
      <c r="E5729" s="275"/>
      <c r="F5729" s="275"/>
      <c r="G5729" s="275" t="s">
        <v>331</v>
      </c>
      <c r="H5729" s="302">
        <v>2.5299999999999998</v>
      </c>
      <c r="I5729" s="275" t="s">
        <v>332</v>
      </c>
      <c r="J5729" s="302">
        <v>0</v>
      </c>
      <c r="K5729" s="275" t="s">
        <v>333</v>
      </c>
      <c r="L5729" s="302">
        <v>2.5299999999999998</v>
      </c>
      <c r="O5729" s="40"/>
      <c r="P5729" s="40"/>
      <c r="Q5729" s="40"/>
      <c r="R5729" s="40"/>
      <c r="S5729" s="40"/>
      <c r="T5729" s="40"/>
      <c r="U5729" s="40"/>
      <c r="V5729" s="40"/>
      <c r="W5729" s="40"/>
      <c r="X5729" s="40"/>
      <c r="Y5729" s="40"/>
    </row>
    <row r="5730" spans="1:25" ht="15" customHeight="1" thickBot="1" x14ac:dyDescent="0.25">
      <c r="A5730" s="40"/>
      <c r="B5730" s="275"/>
      <c r="C5730" s="275"/>
      <c r="D5730" s="275"/>
      <c r="E5730" s="275"/>
      <c r="F5730" s="275"/>
      <c r="G5730" s="275" t="s">
        <v>334</v>
      </c>
      <c r="H5730" s="302">
        <v>0.72</v>
      </c>
      <c r="I5730" s="409"/>
      <c r="J5730" s="409" t="s">
        <v>335</v>
      </c>
      <c r="K5730" s="275"/>
      <c r="L5730" s="302">
        <v>4.21</v>
      </c>
      <c r="O5730" s="40"/>
      <c r="P5730" s="40"/>
      <c r="Q5730" s="40"/>
      <c r="R5730" s="40"/>
      <c r="S5730" s="40"/>
      <c r="T5730" s="40"/>
      <c r="U5730" s="40"/>
      <c r="V5730" s="40"/>
      <c r="W5730" s="40"/>
      <c r="X5730" s="40"/>
      <c r="Y5730" s="40"/>
    </row>
    <row r="5731" spans="1:25" ht="15" customHeight="1" thickTop="1" x14ac:dyDescent="0.2">
      <c r="A5731" s="40"/>
      <c r="B5731" s="289"/>
      <c r="C5731" s="289"/>
      <c r="D5731" s="289"/>
      <c r="E5731" s="289"/>
      <c r="F5731" s="289"/>
      <c r="G5731" s="289"/>
      <c r="H5731" s="289"/>
      <c r="I5731" s="289"/>
      <c r="J5731" s="289"/>
      <c r="K5731" s="289"/>
      <c r="L5731" s="281"/>
      <c r="O5731" s="40"/>
      <c r="P5731" s="40"/>
      <c r="Q5731" s="40"/>
      <c r="R5731" s="40"/>
      <c r="S5731" s="40"/>
      <c r="T5731" s="40"/>
      <c r="U5731" s="40"/>
      <c r="V5731" s="40"/>
      <c r="W5731" s="40"/>
      <c r="X5731" s="40"/>
      <c r="Y5731" s="40"/>
    </row>
    <row r="5732" spans="1:25" ht="15" customHeight="1" x14ac:dyDescent="0.2">
      <c r="A5732" s="40"/>
      <c r="B5732" s="276"/>
      <c r="C5732" s="277" t="s">
        <v>28</v>
      </c>
      <c r="D5732" s="276" t="s">
        <v>29</v>
      </c>
      <c r="E5732" s="276" t="s">
        <v>30</v>
      </c>
      <c r="F5732" s="405" t="s">
        <v>318</v>
      </c>
      <c r="G5732" s="405"/>
      <c r="H5732" s="284" t="s">
        <v>31</v>
      </c>
      <c r="I5732" s="277" t="s">
        <v>32</v>
      </c>
      <c r="J5732" s="277" t="s">
        <v>2407</v>
      </c>
      <c r="K5732" s="277" t="s">
        <v>33</v>
      </c>
      <c r="L5732" s="277" t="s">
        <v>35</v>
      </c>
      <c r="O5732" s="40"/>
      <c r="P5732" s="40"/>
      <c r="Q5732" s="40"/>
      <c r="R5732" s="40"/>
      <c r="S5732" s="40"/>
      <c r="T5732" s="40"/>
      <c r="U5732" s="40"/>
      <c r="V5732" s="40"/>
      <c r="W5732" s="40"/>
      <c r="X5732" s="40"/>
      <c r="Y5732" s="40"/>
    </row>
    <row r="5733" spans="1:25" ht="15" customHeight="1" x14ac:dyDescent="0.2">
      <c r="A5733" s="40"/>
      <c r="B5733" s="273" t="s">
        <v>319</v>
      </c>
      <c r="C5733" s="286" t="s">
        <v>2985</v>
      </c>
      <c r="D5733" s="273" t="s">
        <v>40</v>
      </c>
      <c r="E5733" s="273" t="s">
        <v>2986</v>
      </c>
      <c r="F5733" s="403" t="s">
        <v>337</v>
      </c>
      <c r="G5733" s="403"/>
      <c r="H5733" s="285" t="s">
        <v>59</v>
      </c>
      <c r="I5733" s="288">
        <v>1</v>
      </c>
      <c r="J5733" s="287"/>
      <c r="K5733" s="287">
        <v>678.21</v>
      </c>
      <c r="L5733" s="287">
        <v>678.21</v>
      </c>
      <c r="O5733" s="40"/>
      <c r="P5733" s="40"/>
      <c r="Q5733" s="40"/>
      <c r="R5733" s="40"/>
      <c r="S5733" s="40"/>
      <c r="T5733" s="40"/>
      <c r="U5733" s="40"/>
      <c r="V5733" s="40"/>
      <c r="W5733" s="40"/>
      <c r="X5733" s="40"/>
      <c r="Y5733" s="40"/>
    </row>
    <row r="5734" spans="1:25" ht="15" customHeight="1" x14ac:dyDescent="0.2">
      <c r="A5734" s="40"/>
      <c r="B5734" s="278" t="s">
        <v>321</v>
      </c>
      <c r="C5734" s="291" t="s">
        <v>503</v>
      </c>
      <c r="D5734" s="278" t="s">
        <v>40</v>
      </c>
      <c r="E5734" s="278" t="s">
        <v>504</v>
      </c>
      <c r="F5734" s="407" t="s">
        <v>328</v>
      </c>
      <c r="G5734" s="407"/>
      <c r="H5734" s="290" t="s">
        <v>329</v>
      </c>
      <c r="I5734" s="294">
        <v>4.9000000000000002E-2</v>
      </c>
      <c r="J5734" s="294">
        <v>0</v>
      </c>
      <c r="K5734" s="292">
        <v>0.53</v>
      </c>
      <c r="L5734" s="292">
        <v>0.02</v>
      </c>
      <c r="O5734" s="40"/>
      <c r="P5734" s="40"/>
      <c r="Q5734" s="40"/>
      <c r="R5734" s="40"/>
      <c r="S5734" s="40"/>
      <c r="T5734" s="40"/>
      <c r="U5734" s="40"/>
      <c r="V5734" s="40"/>
      <c r="W5734" s="40"/>
      <c r="X5734" s="40"/>
      <c r="Y5734" s="40"/>
    </row>
    <row r="5735" spans="1:25" ht="15" customHeight="1" x14ac:dyDescent="0.2">
      <c r="A5735" s="40"/>
      <c r="B5735" s="278" t="s">
        <v>321</v>
      </c>
      <c r="C5735" s="291" t="s">
        <v>468</v>
      </c>
      <c r="D5735" s="278" t="s">
        <v>40</v>
      </c>
      <c r="E5735" s="278" t="s">
        <v>469</v>
      </c>
      <c r="F5735" s="407" t="s">
        <v>324</v>
      </c>
      <c r="G5735" s="407"/>
      <c r="H5735" s="290" t="s">
        <v>325</v>
      </c>
      <c r="I5735" s="294">
        <v>0.41099999999999998</v>
      </c>
      <c r="J5735" s="294">
        <v>0</v>
      </c>
      <c r="K5735" s="292">
        <v>27.93</v>
      </c>
      <c r="L5735" s="292">
        <v>11.47</v>
      </c>
      <c r="O5735" s="40"/>
      <c r="P5735" s="40"/>
      <c r="Q5735" s="40"/>
      <c r="R5735" s="40"/>
      <c r="S5735" s="40"/>
      <c r="T5735" s="40"/>
      <c r="U5735" s="40"/>
      <c r="V5735" s="40"/>
      <c r="W5735" s="40"/>
      <c r="X5735" s="40"/>
      <c r="Y5735" s="40"/>
    </row>
    <row r="5736" spans="1:25" ht="15" customHeight="1" x14ac:dyDescent="0.2">
      <c r="A5736" s="40"/>
      <c r="B5736" s="278" t="s">
        <v>321</v>
      </c>
      <c r="C5736" s="291" t="s">
        <v>501</v>
      </c>
      <c r="D5736" s="278" t="s">
        <v>40</v>
      </c>
      <c r="E5736" s="278" t="s">
        <v>502</v>
      </c>
      <c r="F5736" s="407" t="s">
        <v>328</v>
      </c>
      <c r="G5736" s="407"/>
      <c r="H5736" s="290" t="s">
        <v>330</v>
      </c>
      <c r="I5736" s="294">
        <v>5.2999999999999999E-2</v>
      </c>
      <c r="J5736" s="294">
        <v>0</v>
      </c>
      <c r="K5736" s="292">
        <v>1.32</v>
      </c>
      <c r="L5736" s="292">
        <v>0.06</v>
      </c>
      <c r="O5736" s="40"/>
      <c r="P5736" s="40"/>
      <c r="Q5736" s="40"/>
      <c r="R5736" s="40"/>
      <c r="S5736" s="40"/>
      <c r="T5736" s="40"/>
      <c r="U5736" s="40"/>
      <c r="V5736" s="40"/>
      <c r="W5736" s="40"/>
      <c r="X5736" s="40"/>
      <c r="Y5736" s="40"/>
    </row>
    <row r="5737" spans="1:25" ht="15" customHeight="1" x14ac:dyDescent="0.2">
      <c r="A5737" s="40"/>
      <c r="B5737" s="278" t="s">
        <v>321</v>
      </c>
      <c r="C5737" s="291" t="s">
        <v>322</v>
      </c>
      <c r="D5737" s="278" t="s">
        <v>40</v>
      </c>
      <c r="E5737" s="278" t="s">
        <v>323</v>
      </c>
      <c r="F5737" s="407" t="s">
        <v>324</v>
      </c>
      <c r="G5737" s="407"/>
      <c r="H5737" s="290" t="s">
        <v>325</v>
      </c>
      <c r="I5737" s="294">
        <v>0.41099999999999998</v>
      </c>
      <c r="J5737" s="294">
        <v>0</v>
      </c>
      <c r="K5737" s="292">
        <v>23.08</v>
      </c>
      <c r="L5737" s="292">
        <v>9.48</v>
      </c>
      <c r="O5737" s="40"/>
      <c r="P5737" s="40"/>
      <c r="Q5737" s="40"/>
      <c r="R5737" s="40"/>
      <c r="S5737" s="40"/>
      <c r="T5737" s="40"/>
      <c r="U5737" s="40"/>
      <c r="V5737" s="40"/>
      <c r="W5737" s="40"/>
      <c r="X5737" s="40"/>
      <c r="Y5737" s="40"/>
    </row>
    <row r="5738" spans="1:25" ht="15" customHeight="1" x14ac:dyDescent="0.2">
      <c r="A5738" s="40"/>
      <c r="B5738" s="274" t="s">
        <v>347</v>
      </c>
      <c r="C5738" s="296" t="s">
        <v>2470</v>
      </c>
      <c r="D5738" s="274" t="s">
        <v>40</v>
      </c>
      <c r="E5738" s="274" t="s">
        <v>2471</v>
      </c>
      <c r="F5738" s="404" t="s">
        <v>348</v>
      </c>
      <c r="G5738" s="404"/>
      <c r="H5738" s="295" t="s">
        <v>59</v>
      </c>
      <c r="I5738" s="298">
        <v>1.06</v>
      </c>
      <c r="J5738" s="298">
        <v>0</v>
      </c>
      <c r="K5738" s="297">
        <v>619.99</v>
      </c>
      <c r="L5738" s="297">
        <v>657.18</v>
      </c>
      <c r="O5738" s="40"/>
      <c r="P5738" s="40"/>
      <c r="Q5738" s="40"/>
      <c r="R5738" s="40"/>
      <c r="S5738" s="40"/>
      <c r="T5738" s="40"/>
      <c r="U5738" s="40"/>
      <c r="V5738" s="40"/>
      <c r="W5738" s="40"/>
      <c r="X5738" s="40"/>
      <c r="Y5738" s="40"/>
    </row>
    <row r="5739" spans="1:25" ht="15" customHeight="1" x14ac:dyDescent="0.2">
      <c r="A5739" s="40"/>
      <c r="B5739" s="275"/>
      <c r="C5739" s="275"/>
      <c r="D5739" s="275"/>
      <c r="E5739" s="275"/>
      <c r="F5739" s="275"/>
      <c r="G5739" s="275" t="s">
        <v>331</v>
      </c>
      <c r="H5739" s="302">
        <v>16.2</v>
      </c>
      <c r="I5739" s="275" t="s">
        <v>332</v>
      </c>
      <c r="J5739" s="302">
        <v>0</v>
      </c>
      <c r="K5739" s="275" t="s">
        <v>333</v>
      </c>
      <c r="L5739" s="302">
        <v>16.2</v>
      </c>
      <c r="O5739" s="40"/>
      <c r="P5739" s="40"/>
      <c r="Q5739" s="40"/>
      <c r="R5739" s="40"/>
      <c r="S5739" s="40"/>
      <c r="T5739" s="40"/>
      <c r="U5739" s="40"/>
      <c r="V5739" s="40"/>
      <c r="W5739" s="40"/>
      <c r="X5739" s="40"/>
      <c r="Y5739" s="40"/>
    </row>
    <row r="5740" spans="1:25" ht="15" customHeight="1" thickBot="1" x14ac:dyDescent="0.25">
      <c r="A5740" s="40"/>
      <c r="B5740" s="275"/>
      <c r="C5740" s="275"/>
      <c r="D5740" s="275"/>
      <c r="E5740" s="275"/>
      <c r="F5740" s="275"/>
      <c r="G5740" s="275" t="s">
        <v>334</v>
      </c>
      <c r="H5740" s="302">
        <v>141.13</v>
      </c>
      <c r="I5740" s="409"/>
      <c r="J5740" s="409" t="s">
        <v>335</v>
      </c>
      <c r="K5740" s="275"/>
      <c r="L5740" s="302">
        <v>819.34</v>
      </c>
      <c r="O5740" s="40"/>
      <c r="P5740" s="40"/>
      <c r="Q5740" s="40"/>
      <c r="R5740" s="40"/>
      <c r="S5740" s="40"/>
      <c r="T5740" s="40"/>
      <c r="U5740" s="40"/>
      <c r="V5740" s="40"/>
      <c r="W5740" s="40"/>
      <c r="X5740" s="40"/>
      <c r="Y5740" s="40"/>
    </row>
    <row r="5741" spans="1:25" ht="15" customHeight="1" thickTop="1" x14ac:dyDescent="0.2">
      <c r="A5741" s="40"/>
      <c r="B5741" s="289"/>
      <c r="C5741" s="289"/>
      <c r="D5741" s="289"/>
      <c r="E5741" s="289"/>
      <c r="F5741" s="289"/>
      <c r="G5741" s="289"/>
      <c r="H5741" s="289"/>
      <c r="I5741" s="289"/>
      <c r="J5741" s="289"/>
      <c r="K5741" s="289"/>
      <c r="L5741" s="281"/>
      <c r="O5741" s="40"/>
      <c r="P5741" s="40"/>
      <c r="Q5741" s="40"/>
      <c r="R5741" s="40"/>
      <c r="S5741" s="40"/>
      <c r="T5741" s="40"/>
      <c r="U5741" s="40"/>
      <c r="V5741" s="40"/>
      <c r="W5741" s="40"/>
      <c r="X5741" s="40"/>
      <c r="Y5741" s="40"/>
    </row>
    <row r="5742" spans="1:25" ht="15" customHeight="1" x14ac:dyDescent="0.2">
      <c r="A5742" s="40"/>
      <c r="B5742" s="276"/>
      <c r="C5742" s="277" t="s">
        <v>28</v>
      </c>
      <c r="D5742" s="276" t="s">
        <v>29</v>
      </c>
      <c r="E5742" s="276" t="s">
        <v>30</v>
      </c>
      <c r="F5742" s="405" t="s">
        <v>318</v>
      </c>
      <c r="G5742" s="405"/>
      <c r="H5742" s="284" t="s">
        <v>31</v>
      </c>
      <c r="I5742" s="277" t="s">
        <v>32</v>
      </c>
      <c r="J5742" s="277" t="s">
        <v>2407</v>
      </c>
      <c r="K5742" s="277" t="s">
        <v>33</v>
      </c>
      <c r="L5742" s="277" t="s">
        <v>35</v>
      </c>
      <c r="O5742" s="40"/>
      <c r="P5742" s="40"/>
      <c r="Q5742" s="40"/>
      <c r="R5742" s="40"/>
      <c r="S5742" s="40"/>
      <c r="T5742" s="40"/>
      <c r="U5742" s="40"/>
      <c r="V5742" s="40"/>
      <c r="W5742" s="40"/>
      <c r="X5742" s="40"/>
      <c r="Y5742" s="40"/>
    </row>
    <row r="5743" spans="1:25" ht="15" customHeight="1" x14ac:dyDescent="0.2">
      <c r="A5743" s="40"/>
      <c r="B5743" s="273" t="s">
        <v>319</v>
      </c>
      <c r="C5743" s="286" t="s">
        <v>695</v>
      </c>
      <c r="D5743" s="273" t="s">
        <v>40</v>
      </c>
      <c r="E5743" s="273" t="s">
        <v>696</v>
      </c>
      <c r="F5743" s="403" t="s">
        <v>337</v>
      </c>
      <c r="G5743" s="403"/>
      <c r="H5743" s="285" t="s">
        <v>59</v>
      </c>
      <c r="I5743" s="288">
        <v>1</v>
      </c>
      <c r="J5743" s="287"/>
      <c r="K5743" s="287">
        <v>497.02</v>
      </c>
      <c r="L5743" s="287">
        <v>497.02</v>
      </c>
      <c r="O5743" s="40"/>
      <c r="P5743" s="40"/>
      <c r="Q5743" s="40"/>
      <c r="R5743" s="40"/>
      <c r="S5743" s="40"/>
      <c r="T5743" s="40"/>
      <c r="U5743" s="40"/>
      <c r="V5743" s="40"/>
      <c r="W5743" s="40"/>
      <c r="X5743" s="40"/>
      <c r="Y5743" s="40"/>
    </row>
    <row r="5744" spans="1:25" ht="15" customHeight="1" x14ac:dyDescent="0.2">
      <c r="A5744" s="40"/>
      <c r="B5744" s="278" t="s">
        <v>321</v>
      </c>
      <c r="C5744" s="291" t="s">
        <v>968</v>
      </c>
      <c r="D5744" s="278" t="s">
        <v>40</v>
      </c>
      <c r="E5744" s="278" t="s">
        <v>969</v>
      </c>
      <c r="F5744" s="407" t="s">
        <v>328</v>
      </c>
      <c r="G5744" s="407"/>
      <c r="H5744" s="290" t="s">
        <v>330</v>
      </c>
      <c r="I5744" s="294">
        <v>0.65720000000000001</v>
      </c>
      <c r="J5744" s="294">
        <v>0</v>
      </c>
      <c r="K5744" s="292">
        <v>5.24</v>
      </c>
      <c r="L5744" s="292">
        <v>3.44</v>
      </c>
      <c r="O5744" s="40"/>
      <c r="P5744" s="40"/>
      <c r="Q5744" s="40"/>
      <c r="R5744" s="40"/>
      <c r="S5744" s="40"/>
      <c r="T5744" s="40"/>
      <c r="U5744" s="40"/>
      <c r="V5744" s="40"/>
      <c r="W5744" s="40"/>
      <c r="X5744" s="40"/>
      <c r="Y5744" s="40"/>
    </row>
    <row r="5745" spans="1:25" ht="15" customHeight="1" x14ac:dyDescent="0.2">
      <c r="A5745" s="40"/>
      <c r="B5745" s="278" t="s">
        <v>321</v>
      </c>
      <c r="C5745" s="291" t="s">
        <v>960</v>
      </c>
      <c r="D5745" s="278" t="s">
        <v>40</v>
      </c>
      <c r="E5745" s="278" t="s">
        <v>961</v>
      </c>
      <c r="F5745" s="407" t="s">
        <v>324</v>
      </c>
      <c r="G5745" s="407"/>
      <c r="H5745" s="290" t="s">
        <v>325</v>
      </c>
      <c r="I5745" s="294">
        <v>1.2767999999999999</v>
      </c>
      <c r="J5745" s="294">
        <v>0</v>
      </c>
      <c r="K5745" s="292">
        <v>34.380000000000003</v>
      </c>
      <c r="L5745" s="292">
        <v>43.89</v>
      </c>
      <c r="O5745" s="40"/>
      <c r="P5745" s="40"/>
      <c r="Q5745" s="40"/>
      <c r="R5745" s="40"/>
      <c r="S5745" s="40"/>
      <c r="T5745" s="40"/>
      <c r="U5745" s="40"/>
      <c r="V5745" s="40"/>
      <c r="W5745" s="40"/>
      <c r="X5745" s="40"/>
      <c r="Y5745" s="40"/>
    </row>
    <row r="5746" spans="1:25" ht="15" customHeight="1" x14ac:dyDescent="0.2">
      <c r="A5746" s="40"/>
      <c r="B5746" s="278" t="s">
        <v>321</v>
      </c>
      <c r="C5746" s="291" t="s">
        <v>322</v>
      </c>
      <c r="D5746" s="278" t="s">
        <v>40</v>
      </c>
      <c r="E5746" s="278" t="s">
        <v>323</v>
      </c>
      <c r="F5746" s="407" t="s">
        <v>324</v>
      </c>
      <c r="G5746" s="407"/>
      <c r="H5746" s="290" t="s">
        <v>325</v>
      </c>
      <c r="I5746" s="294">
        <v>2.0266999999999999</v>
      </c>
      <c r="J5746" s="294">
        <v>0</v>
      </c>
      <c r="K5746" s="292">
        <v>23.08</v>
      </c>
      <c r="L5746" s="292">
        <v>46.77</v>
      </c>
      <c r="O5746" s="40"/>
      <c r="P5746" s="40"/>
      <c r="Q5746" s="40"/>
      <c r="R5746" s="40"/>
      <c r="S5746" s="40"/>
      <c r="T5746" s="40"/>
      <c r="U5746" s="40"/>
      <c r="V5746" s="40"/>
      <c r="W5746" s="40"/>
      <c r="X5746" s="40"/>
      <c r="Y5746" s="40"/>
    </row>
    <row r="5747" spans="1:25" ht="15" customHeight="1" x14ac:dyDescent="0.2">
      <c r="A5747" s="40"/>
      <c r="B5747" s="278" t="s">
        <v>321</v>
      </c>
      <c r="C5747" s="291" t="s">
        <v>970</v>
      </c>
      <c r="D5747" s="278" t="s">
        <v>40</v>
      </c>
      <c r="E5747" s="278" t="s">
        <v>971</v>
      </c>
      <c r="F5747" s="407" t="s">
        <v>328</v>
      </c>
      <c r="G5747" s="407"/>
      <c r="H5747" s="290" t="s">
        <v>329</v>
      </c>
      <c r="I5747" s="294">
        <v>0.61970000000000003</v>
      </c>
      <c r="J5747" s="294">
        <v>0</v>
      </c>
      <c r="K5747" s="292">
        <v>1.6</v>
      </c>
      <c r="L5747" s="292">
        <v>0.99</v>
      </c>
      <c r="O5747" s="40"/>
      <c r="P5747" s="40"/>
      <c r="Q5747" s="40"/>
      <c r="R5747" s="40"/>
      <c r="S5747" s="40"/>
      <c r="T5747" s="40"/>
      <c r="U5747" s="40"/>
      <c r="V5747" s="40"/>
      <c r="W5747" s="40"/>
      <c r="X5747" s="40"/>
      <c r="Y5747" s="40"/>
    </row>
    <row r="5748" spans="1:25" ht="15" customHeight="1" x14ac:dyDescent="0.2">
      <c r="A5748" s="40"/>
      <c r="B5748" s="274" t="s">
        <v>347</v>
      </c>
      <c r="C5748" s="296" t="s">
        <v>815</v>
      </c>
      <c r="D5748" s="274" t="s">
        <v>40</v>
      </c>
      <c r="E5748" s="274" t="s">
        <v>816</v>
      </c>
      <c r="F5748" s="404" t="s">
        <v>348</v>
      </c>
      <c r="G5748" s="404"/>
      <c r="H5748" s="295" t="s">
        <v>59</v>
      </c>
      <c r="I5748" s="298">
        <v>0.76090000000000002</v>
      </c>
      <c r="J5748" s="298">
        <v>0</v>
      </c>
      <c r="K5748" s="297">
        <v>97</v>
      </c>
      <c r="L5748" s="297">
        <v>73.8</v>
      </c>
      <c r="O5748" s="40"/>
      <c r="P5748" s="40"/>
      <c r="Q5748" s="40"/>
      <c r="R5748" s="40"/>
      <c r="S5748" s="40"/>
      <c r="T5748" s="40"/>
      <c r="U5748" s="40"/>
      <c r="V5748" s="40"/>
      <c r="W5748" s="40"/>
      <c r="X5748" s="40"/>
      <c r="Y5748" s="40"/>
    </row>
    <row r="5749" spans="1:25" ht="15" customHeight="1" x14ac:dyDescent="0.2">
      <c r="A5749" s="40"/>
      <c r="B5749" s="274" t="s">
        <v>347</v>
      </c>
      <c r="C5749" s="296" t="s">
        <v>572</v>
      </c>
      <c r="D5749" s="274" t="s">
        <v>40</v>
      </c>
      <c r="E5749" s="274" t="s">
        <v>573</v>
      </c>
      <c r="F5749" s="404" t="s">
        <v>348</v>
      </c>
      <c r="G5749" s="404"/>
      <c r="H5749" s="295" t="s">
        <v>65</v>
      </c>
      <c r="I5749" s="298">
        <v>325.15890000000002</v>
      </c>
      <c r="J5749" s="298">
        <v>0</v>
      </c>
      <c r="K5749" s="297">
        <v>0.85</v>
      </c>
      <c r="L5749" s="297">
        <v>276.38</v>
      </c>
      <c r="O5749" s="40"/>
      <c r="P5749" s="40"/>
      <c r="Q5749" s="40"/>
      <c r="R5749" s="40"/>
      <c r="S5749" s="40"/>
      <c r="T5749" s="40"/>
      <c r="U5749" s="40"/>
      <c r="V5749" s="40"/>
      <c r="W5749" s="40"/>
      <c r="X5749" s="40"/>
      <c r="Y5749" s="40"/>
    </row>
    <row r="5750" spans="1:25" ht="15" customHeight="1" x14ac:dyDescent="0.2">
      <c r="A5750" s="40"/>
      <c r="B5750" s="274" t="s">
        <v>347</v>
      </c>
      <c r="C5750" s="296" t="s">
        <v>1077</v>
      </c>
      <c r="D5750" s="274" t="s">
        <v>40</v>
      </c>
      <c r="E5750" s="274" t="s">
        <v>1854</v>
      </c>
      <c r="F5750" s="404" t="s">
        <v>348</v>
      </c>
      <c r="G5750" s="404"/>
      <c r="H5750" s="295" t="s">
        <v>59</v>
      </c>
      <c r="I5750" s="298">
        <v>0.59119999999999995</v>
      </c>
      <c r="J5750" s="298">
        <v>0</v>
      </c>
      <c r="K5750" s="297">
        <v>87.54</v>
      </c>
      <c r="L5750" s="297">
        <v>51.75</v>
      </c>
      <c r="O5750" s="40"/>
      <c r="P5750" s="40"/>
      <c r="Q5750" s="40"/>
      <c r="R5750" s="40"/>
      <c r="S5750" s="40"/>
      <c r="T5750" s="40"/>
      <c r="U5750" s="40"/>
      <c r="V5750" s="40"/>
      <c r="W5750" s="40"/>
      <c r="X5750" s="40"/>
      <c r="Y5750" s="40"/>
    </row>
    <row r="5751" spans="1:25" ht="15" customHeight="1" x14ac:dyDescent="0.2">
      <c r="A5751" s="40"/>
      <c r="B5751" s="275"/>
      <c r="C5751" s="275"/>
      <c r="D5751" s="275"/>
      <c r="E5751" s="275"/>
      <c r="F5751" s="275"/>
      <c r="G5751" s="275" t="s">
        <v>331</v>
      </c>
      <c r="H5751" s="302">
        <v>73.099999999999994</v>
      </c>
      <c r="I5751" s="275" t="s">
        <v>332</v>
      </c>
      <c r="J5751" s="302">
        <v>0</v>
      </c>
      <c r="K5751" s="275" t="s">
        <v>333</v>
      </c>
      <c r="L5751" s="302">
        <v>73.099999999999994</v>
      </c>
      <c r="O5751" s="40"/>
      <c r="P5751" s="40"/>
      <c r="Q5751" s="40"/>
      <c r="R5751" s="40"/>
      <c r="S5751" s="40"/>
      <c r="T5751" s="40"/>
      <c r="U5751" s="40"/>
      <c r="V5751" s="40"/>
      <c r="W5751" s="40"/>
      <c r="X5751" s="40"/>
      <c r="Y5751" s="40"/>
    </row>
    <row r="5752" spans="1:25" ht="15" customHeight="1" thickBot="1" x14ac:dyDescent="0.25">
      <c r="A5752" s="40"/>
      <c r="B5752" s="275"/>
      <c r="C5752" s="275"/>
      <c r="D5752" s="275"/>
      <c r="E5752" s="275"/>
      <c r="F5752" s="275"/>
      <c r="G5752" s="275" t="s">
        <v>334</v>
      </c>
      <c r="H5752" s="302">
        <v>103.42</v>
      </c>
      <c r="I5752" s="409"/>
      <c r="J5752" s="409" t="s">
        <v>335</v>
      </c>
      <c r="K5752" s="275"/>
      <c r="L5752" s="302">
        <v>600.44000000000005</v>
      </c>
      <c r="O5752" s="40"/>
      <c r="P5752" s="40"/>
      <c r="Q5752" s="40"/>
      <c r="R5752" s="40"/>
      <c r="S5752" s="40"/>
      <c r="T5752" s="40"/>
      <c r="U5752" s="40"/>
      <c r="V5752" s="40"/>
      <c r="W5752" s="40"/>
      <c r="X5752" s="40"/>
      <c r="Y5752" s="40"/>
    </row>
    <row r="5753" spans="1:25" ht="15" customHeight="1" thickTop="1" x14ac:dyDescent="0.2">
      <c r="A5753" s="40"/>
      <c r="B5753" s="289"/>
      <c r="C5753" s="289"/>
      <c r="D5753" s="289"/>
      <c r="E5753" s="289"/>
      <c r="F5753" s="289"/>
      <c r="G5753" s="289"/>
      <c r="H5753" s="289"/>
      <c r="I5753" s="289"/>
      <c r="J5753" s="289"/>
      <c r="K5753" s="289"/>
      <c r="L5753" s="281"/>
      <c r="O5753" s="40"/>
      <c r="P5753" s="40"/>
      <c r="Q5753" s="40"/>
      <c r="R5753" s="40"/>
      <c r="S5753" s="40"/>
      <c r="T5753" s="40"/>
      <c r="U5753" s="40"/>
      <c r="V5753" s="40"/>
      <c r="W5753" s="40"/>
      <c r="X5753" s="40"/>
      <c r="Y5753" s="40"/>
    </row>
    <row r="5754" spans="1:25" ht="15" customHeight="1" x14ac:dyDescent="0.2">
      <c r="A5754" s="40"/>
      <c r="B5754" s="276"/>
      <c r="C5754" s="277" t="s">
        <v>28</v>
      </c>
      <c r="D5754" s="276" t="s">
        <v>29</v>
      </c>
      <c r="E5754" s="276" t="s">
        <v>30</v>
      </c>
      <c r="F5754" s="405" t="s">
        <v>318</v>
      </c>
      <c r="G5754" s="405"/>
      <c r="H5754" s="284" t="s">
        <v>31</v>
      </c>
      <c r="I5754" s="277" t="s">
        <v>32</v>
      </c>
      <c r="J5754" s="277" t="s">
        <v>2407</v>
      </c>
      <c r="K5754" s="277" t="s">
        <v>33</v>
      </c>
      <c r="L5754" s="277" t="s">
        <v>35</v>
      </c>
      <c r="O5754" s="40"/>
      <c r="P5754" s="40"/>
      <c r="Q5754" s="40"/>
      <c r="R5754" s="40"/>
      <c r="S5754" s="40"/>
      <c r="T5754" s="40"/>
      <c r="U5754" s="40"/>
      <c r="V5754" s="40"/>
      <c r="W5754" s="40"/>
      <c r="X5754" s="40"/>
      <c r="Y5754" s="40"/>
    </row>
    <row r="5755" spans="1:25" ht="15" customHeight="1" x14ac:dyDescent="0.2">
      <c r="A5755" s="40"/>
      <c r="B5755" s="273" t="s">
        <v>319</v>
      </c>
      <c r="C5755" s="286" t="s">
        <v>1078</v>
      </c>
      <c r="D5755" s="273" t="s">
        <v>40</v>
      </c>
      <c r="E5755" s="273" t="s">
        <v>1079</v>
      </c>
      <c r="F5755" s="403" t="s">
        <v>337</v>
      </c>
      <c r="G5755" s="403"/>
      <c r="H5755" s="285" t="s">
        <v>59</v>
      </c>
      <c r="I5755" s="288">
        <v>1</v>
      </c>
      <c r="J5755" s="287"/>
      <c r="K5755" s="287">
        <v>526.01</v>
      </c>
      <c r="L5755" s="287">
        <v>526.01</v>
      </c>
      <c r="O5755" s="40"/>
      <c r="P5755" s="40"/>
      <c r="Q5755" s="40"/>
      <c r="R5755" s="40"/>
      <c r="S5755" s="40"/>
      <c r="T5755" s="40"/>
      <c r="U5755" s="40"/>
      <c r="V5755" s="40"/>
      <c r="W5755" s="40"/>
      <c r="X5755" s="40"/>
      <c r="Y5755" s="40"/>
    </row>
    <row r="5756" spans="1:25" ht="15" customHeight="1" x14ac:dyDescent="0.2">
      <c r="A5756" s="40"/>
      <c r="B5756" s="278" t="s">
        <v>321</v>
      </c>
      <c r="C5756" s="291" t="s">
        <v>960</v>
      </c>
      <c r="D5756" s="278" t="s">
        <v>40</v>
      </c>
      <c r="E5756" s="278" t="s">
        <v>961</v>
      </c>
      <c r="F5756" s="407" t="s">
        <v>324</v>
      </c>
      <c r="G5756" s="407"/>
      <c r="H5756" s="290" t="s">
        <v>325</v>
      </c>
      <c r="I5756" s="294">
        <v>1.2501</v>
      </c>
      <c r="J5756" s="294">
        <v>0</v>
      </c>
      <c r="K5756" s="292">
        <v>34.380000000000003</v>
      </c>
      <c r="L5756" s="292">
        <v>42.97</v>
      </c>
      <c r="O5756" s="40"/>
      <c r="P5756" s="40"/>
      <c r="Q5756" s="40"/>
      <c r="R5756" s="40"/>
      <c r="S5756" s="40"/>
      <c r="T5756" s="40"/>
      <c r="U5756" s="40"/>
      <c r="V5756" s="40"/>
      <c r="W5756" s="40"/>
      <c r="X5756" s="40"/>
      <c r="Y5756" s="40"/>
    </row>
    <row r="5757" spans="1:25" ht="15" customHeight="1" x14ac:dyDescent="0.2">
      <c r="A5757" s="40"/>
      <c r="B5757" s="278" t="s">
        <v>321</v>
      </c>
      <c r="C5757" s="291" t="s">
        <v>322</v>
      </c>
      <c r="D5757" s="278" t="s">
        <v>40</v>
      </c>
      <c r="E5757" s="278" t="s">
        <v>323</v>
      </c>
      <c r="F5757" s="407" t="s">
        <v>324</v>
      </c>
      <c r="G5757" s="407"/>
      <c r="H5757" s="290" t="s">
        <v>325</v>
      </c>
      <c r="I5757" s="294">
        <v>1.9792000000000001</v>
      </c>
      <c r="J5757" s="294">
        <v>0</v>
      </c>
      <c r="K5757" s="292">
        <v>23.08</v>
      </c>
      <c r="L5757" s="292">
        <v>45.67</v>
      </c>
      <c r="O5757" s="40"/>
      <c r="P5757" s="40"/>
      <c r="Q5757" s="40"/>
      <c r="R5757" s="40"/>
      <c r="S5757" s="40"/>
      <c r="T5757" s="40"/>
      <c r="U5757" s="40"/>
      <c r="V5757" s="40"/>
      <c r="W5757" s="40"/>
      <c r="X5757" s="40"/>
      <c r="Y5757" s="40"/>
    </row>
    <row r="5758" spans="1:25" ht="15" customHeight="1" x14ac:dyDescent="0.2">
      <c r="A5758" s="40"/>
      <c r="B5758" s="278" t="s">
        <v>321</v>
      </c>
      <c r="C5758" s="291" t="s">
        <v>968</v>
      </c>
      <c r="D5758" s="278" t="s">
        <v>40</v>
      </c>
      <c r="E5758" s="278" t="s">
        <v>969</v>
      </c>
      <c r="F5758" s="407" t="s">
        <v>328</v>
      </c>
      <c r="G5758" s="407"/>
      <c r="H5758" s="290" t="s">
        <v>330</v>
      </c>
      <c r="I5758" s="294">
        <v>0.64339999999999997</v>
      </c>
      <c r="J5758" s="294">
        <v>0</v>
      </c>
      <c r="K5758" s="292">
        <v>5.24</v>
      </c>
      <c r="L5758" s="292">
        <v>3.37</v>
      </c>
      <c r="O5758" s="40"/>
      <c r="P5758" s="40"/>
      <c r="Q5758" s="40"/>
      <c r="R5758" s="40"/>
      <c r="S5758" s="40"/>
      <c r="T5758" s="40"/>
      <c r="U5758" s="40"/>
      <c r="V5758" s="40"/>
      <c r="W5758" s="40"/>
      <c r="X5758" s="40"/>
      <c r="Y5758" s="40"/>
    </row>
    <row r="5759" spans="1:25" ht="15" customHeight="1" x14ac:dyDescent="0.2">
      <c r="A5759" s="40"/>
      <c r="B5759" s="278" t="s">
        <v>321</v>
      </c>
      <c r="C5759" s="291" t="s">
        <v>970</v>
      </c>
      <c r="D5759" s="278" t="s">
        <v>40</v>
      </c>
      <c r="E5759" s="278" t="s">
        <v>971</v>
      </c>
      <c r="F5759" s="407" t="s">
        <v>328</v>
      </c>
      <c r="G5759" s="407"/>
      <c r="H5759" s="290" t="s">
        <v>329</v>
      </c>
      <c r="I5759" s="294">
        <v>0.60670000000000002</v>
      </c>
      <c r="J5759" s="294">
        <v>0</v>
      </c>
      <c r="K5759" s="292">
        <v>1.6</v>
      </c>
      <c r="L5759" s="292">
        <v>0.97</v>
      </c>
      <c r="O5759" s="40"/>
      <c r="P5759" s="40"/>
      <c r="Q5759" s="40"/>
      <c r="R5759" s="40"/>
      <c r="S5759" s="40"/>
      <c r="T5759" s="40"/>
      <c r="U5759" s="40"/>
      <c r="V5759" s="40"/>
      <c r="W5759" s="40"/>
      <c r="X5759" s="40"/>
      <c r="Y5759" s="40"/>
    </row>
    <row r="5760" spans="1:25" ht="15" customHeight="1" x14ac:dyDescent="0.2">
      <c r="A5760" s="40"/>
      <c r="B5760" s="274" t="s">
        <v>347</v>
      </c>
      <c r="C5760" s="296" t="s">
        <v>1077</v>
      </c>
      <c r="D5760" s="274" t="s">
        <v>40</v>
      </c>
      <c r="E5760" s="274" t="s">
        <v>1854</v>
      </c>
      <c r="F5760" s="404" t="s">
        <v>348</v>
      </c>
      <c r="G5760" s="404"/>
      <c r="H5760" s="295" t="s">
        <v>59</v>
      </c>
      <c r="I5760" s="298">
        <v>0.59719999999999995</v>
      </c>
      <c r="J5760" s="298">
        <v>0</v>
      </c>
      <c r="K5760" s="297">
        <v>87.54</v>
      </c>
      <c r="L5760" s="297">
        <v>52.27</v>
      </c>
      <c r="O5760" s="40"/>
      <c r="P5760" s="40"/>
      <c r="Q5760" s="40"/>
      <c r="R5760" s="40"/>
      <c r="S5760" s="40"/>
      <c r="T5760" s="40"/>
      <c r="U5760" s="40"/>
      <c r="V5760" s="40"/>
      <c r="W5760" s="40"/>
      <c r="X5760" s="40"/>
      <c r="Y5760" s="40"/>
    </row>
    <row r="5761" spans="1:25" ht="15" customHeight="1" x14ac:dyDescent="0.2">
      <c r="A5761" s="40"/>
      <c r="B5761" s="274" t="s">
        <v>347</v>
      </c>
      <c r="C5761" s="296" t="s">
        <v>572</v>
      </c>
      <c r="D5761" s="274" t="s">
        <v>40</v>
      </c>
      <c r="E5761" s="274" t="s">
        <v>573</v>
      </c>
      <c r="F5761" s="404" t="s">
        <v>348</v>
      </c>
      <c r="G5761" s="404"/>
      <c r="H5761" s="295" t="s">
        <v>65</v>
      </c>
      <c r="I5761" s="298">
        <v>364.94330000000002</v>
      </c>
      <c r="J5761" s="298">
        <v>0</v>
      </c>
      <c r="K5761" s="297">
        <v>0.85</v>
      </c>
      <c r="L5761" s="297">
        <v>310.2</v>
      </c>
      <c r="O5761" s="40"/>
      <c r="P5761" s="40"/>
      <c r="Q5761" s="40"/>
      <c r="R5761" s="40"/>
      <c r="S5761" s="40"/>
      <c r="T5761" s="40"/>
      <c r="U5761" s="40"/>
      <c r="V5761" s="40"/>
      <c r="W5761" s="40"/>
      <c r="X5761" s="40"/>
      <c r="Y5761" s="40"/>
    </row>
    <row r="5762" spans="1:25" ht="15" customHeight="1" x14ac:dyDescent="0.2">
      <c r="A5762" s="40"/>
      <c r="B5762" s="274" t="s">
        <v>347</v>
      </c>
      <c r="C5762" s="296" t="s">
        <v>815</v>
      </c>
      <c r="D5762" s="274" t="s">
        <v>40</v>
      </c>
      <c r="E5762" s="274" t="s">
        <v>816</v>
      </c>
      <c r="F5762" s="404" t="s">
        <v>348</v>
      </c>
      <c r="G5762" s="404"/>
      <c r="H5762" s="295" t="s">
        <v>59</v>
      </c>
      <c r="I5762" s="298">
        <v>0.72750000000000004</v>
      </c>
      <c r="J5762" s="298">
        <v>0</v>
      </c>
      <c r="K5762" s="297">
        <v>97</v>
      </c>
      <c r="L5762" s="297">
        <v>70.56</v>
      </c>
      <c r="O5762" s="40"/>
      <c r="P5762" s="40"/>
      <c r="Q5762" s="40"/>
      <c r="R5762" s="40"/>
      <c r="S5762" s="40"/>
      <c r="T5762" s="40"/>
      <c r="U5762" s="40"/>
      <c r="V5762" s="40"/>
      <c r="W5762" s="40"/>
      <c r="X5762" s="40"/>
      <c r="Y5762" s="40"/>
    </row>
    <row r="5763" spans="1:25" ht="15" customHeight="1" x14ac:dyDescent="0.2">
      <c r="A5763" s="40"/>
      <c r="B5763" s="275"/>
      <c r="C5763" s="275"/>
      <c r="D5763" s="275"/>
      <c r="E5763" s="275"/>
      <c r="F5763" s="275"/>
      <c r="G5763" s="275" t="s">
        <v>331</v>
      </c>
      <c r="H5763" s="302">
        <v>71.48</v>
      </c>
      <c r="I5763" s="275" t="s">
        <v>332</v>
      </c>
      <c r="J5763" s="302">
        <v>0</v>
      </c>
      <c r="K5763" s="275" t="s">
        <v>333</v>
      </c>
      <c r="L5763" s="302">
        <v>71.48</v>
      </c>
      <c r="O5763" s="40"/>
      <c r="P5763" s="40"/>
      <c r="Q5763" s="40"/>
      <c r="R5763" s="40"/>
      <c r="S5763" s="40"/>
      <c r="T5763" s="40"/>
      <c r="U5763" s="40"/>
      <c r="V5763" s="40"/>
      <c r="W5763" s="40"/>
      <c r="X5763" s="40"/>
      <c r="Y5763" s="40"/>
    </row>
    <row r="5764" spans="1:25" ht="15" customHeight="1" thickBot="1" x14ac:dyDescent="0.25">
      <c r="A5764" s="40"/>
      <c r="B5764" s="275"/>
      <c r="C5764" s="275"/>
      <c r="D5764" s="275"/>
      <c r="E5764" s="275"/>
      <c r="F5764" s="275"/>
      <c r="G5764" s="275" t="s">
        <v>334</v>
      </c>
      <c r="H5764" s="302">
        <v>109.46</v>
      </c>
      <c r="I5764" s="409"/>
      <c r="J5764" s="409" t="s">
        <v>335</v>
      </c>
      <c r="K5764" s="275"/>
      <c r="L5764" s="302">
        <v>635.47</v>
      </c>
      <c r="O5764" s="40"/>
      <c r="P5764" s="40"/>
      <c r="Q5764" s="40"/>
      <c r="R5764" s="40"/>
      <c r="S5764" s="40"/>
      <c r="T5764" s="40"/>
      <c r="U5764" s="40"/>
      <c r="V5764" s="40"/>
      <c r="W5764" s="40"/>
      <c r="X5764" s="40"/>
      <c r="Y5764" s="40"/>
    </row>
    <row r="5765" spans="1:25" ht="15" customHeight="1" thickTop="1" x14ac:dyDescent="0.2">
      <c r="A5765" s="40"/>
      <c r="B5765" s="289"/>
      <c r="C5765" s="289"/>
      <c r="D5765" s="289"/>
      <c r="E5765" s="289"/>
      <c r="F5765" s="289"/>
      <c r="G5765" s="289"/>
      <c r="H5765" s="289"/>
      <c r="I5765" s="289"/>
      <c r="J5765" s="289"/>
      <c r="K5765" s="289"/>
      <c r="L5765" s="281"/>
      <c r="O5765" s="40"/>
      <c r="P5765" s="40"/>
      <c r="Q5765" s="40"/>
      <c r="R5765" s="40"/>
      <c r="S5765" s="40"/>
      <c r="T5765" s="40"/>
      <c r="U5765" s="40"/>
      <c r="V5765" s="40"/>
      <c r="W5765" s="40"/>
      <c r="X5765" s="40"/>
      <c r="Y5765" s="40"/>
    </row>
    <row r="5766" spans="1:25" ht="15" customHeight="1" x14ac:dyDescent="0.2">
      <c r="A5766" s="40"/>
      <c r="B5766" s="276"/>
      <c r="C5766" s="277" t="s">
        <v>28</v>
      </c>
      <c r="D5766" s="276" t="s">
        <v>29</v>
      </c>
      <c r="E5766" s="276" t="s">
        <v>30</v>
      </c>
      <c r="F5766" s="405" t="s">
        <v>318</v>
      </c>
      <c r="G5766" s="405"/>
      <c r="H5766" s="284" t="s">
        <v>31</v>
      </c>
      <c r="I5766" s="277" t="s">
        <v>32</v>
      </c>
      <c r="J5766" s="277" t="s">
        <v>2407</v>
      </c>
      <c r="K5766" s="277" t="s">
        <v>33</v>
      </c>
      <c r="L5766" s="277" t="s">
        <v>35</v>
      </c>
      <c r="O5766" s="40"/>
      <c r="P5766" s="40"/>
      <c r="Q5766" s="40"/>
      <c r="R5766" s="40"/>
      <c r="S5766" s="40"/>
      <c r="T5766" s="40"/>
      <c r="U5766" s="40"/>
      <c r="V5766" s="40"/>
      <c r="W5766" s="40"/>
      <c r="X5766" s="40"/>
      <c r="Y5766" s="40"/>
    </row>
    <row r="5767" spans="1:25" ht="15" customHeight="1" x14ac:dyDescent="0.2">
      <c r="A5767" s="40"/>
      <c r="B5767" s="273" t="s">
        <v>319</v>
      </c>
      <c r="C5767" s="286" t="s">
        <v>3547</v>
      </c>
      <c r="D5767" s="273" t="s">
        <v>40</v>
      </c>
      <c r="E5767" s="273" t="s">
        <v>3548</v>
      </c>
      <c r="F5767" s="403" t="s">
        <v>337</v>
      </c>
      <c r="G5767" s="403"/>
      <c r="H5767" s="285" t="s">
        <v>59</v>
      </c>
      <c r="I5767" s="288">
        <v>1</v>
      </c>
      <c r="J5767" s="287"/>
      <c r="K5767" s="287">
        <v>545.66</v>
      </c>
      <c r="L5767" s="287">
        <v>545.66</v>
      </c>
      <c r="O5767" s="40"/>
      <c r="P5767" s="40"/>
      <c r="Q5767" s="40"/>
      <c r="R5767" s="40"/>
      <c r="S5767" s="40"/>
      <c r="T5767" s="40"/>
      <c r="U5767" s="40"/>
      <c r="V5767" s="40"/>
      <c r="W5767" s="40"/>
      <c r="X5767" s="40"/>
      <c r="Y5767" s="40"/>
    </row>
    <row r="5768" spans="1:25" ht="15" customHeight="1" x14ac:dyDescent="0.2">
      <c r="A5768" s="40"/>
      <c r="B5768" s="278" t="s">
        <v>321</v>
      </c>
      <c r="C5768" s="291" t="s">
        <v>968</v>
      </c>
      <c r="D5768" s="278" t="s">
        <v>40</v>
      </c>
      <c r="E5768" s="278" t="s">
        <v>969</v>
      </c>
      <c r="F5768" s="407" t="s">
        <v>328</v>
      </c>
      <c r="G5768" s="407"/>
      <c r="H5768" s="290" t="s">
        <v>330</v>
      </c>
      <c r="I5768" s="294">
        <v>0.63819999999999999</v>
      </c>
      <c r="J5768" s="294">
        <v>0</v>
      </c>
      <c r="K5768" s="292">
        <v>5.24</v>
      </c>
      <c r="L5768" s="292">
        <v>3.34</v>
      </c>
      <c r="O5768" s="40"/>
      <c r="P5768" s="40"/>
      <c r="Q5768" s="40"/>
      <c r="R5768" s="40"/>
      <c r="S5768" s="40"/>
      <c r="T5768" s="40"/>
      <c r="U5768" s="40"/>
      <c r="V5768" s="40"/>
      <c r="W5768" s="40"/>
      <c r="X5768" s="40"/>
      <c r="Y5768" s="40"/>
    </row>
    <row r="5769" spans="1:25" ht="15" customHeight="1" x14ac:dyDescent="0.2">
      <c r="A5769" s="40"/>
      <c r="B5769" s="278" t="s">
        <v>321</v>
      </c>
      <c r="C5769" s="291" t="s">
        <v>322</v>
      </c>
      <c r="D5769" s="278" t="s">
        <v>40</v>
      </c>
      <c r="E5769" s="278" t="s">
        <v>323</v>
      </c>
      <c r="F5769" s="407" t="s">
        <v>324</v>
      </c>
      <c r="G5769" s="407"/>
      <c r="H5769" s="290" t="s">
        <v>325</v>
      </c>
      <c r="I5769" s="294">
        <v>1.9633</v>
      </c>
      <c r="J5769" s="294">
        <v>0</v>
      </c>
      <c r="K5769" s="292">
        <v>23.08</v>
      </c>
      <c r="L5769" s="292">
        <v>45.31</v>
      </c>
      <c r="O5769" s="40"/>
      <c r="P5769" s="40"/>
      <c r="Q5769" s="40"/>
      <c r="R5769" s="40"/>
      <c r="S5769" s="40"/>
      <c r="T5769" s="40"/>
      <c r="U5769" s="40"/>
      <c r="V5769" s="40"/>
      <c r="W5769" s="40"/>
      <c r="X5769" s="40"/>
      <c r="Y5769" s="40"/>
    </row>
    <row r="5770" spans="1:25" ht="15" customHeight="1" x14ac:dyDescent="0.2">
      <c r="A5770" s="40"/>
      <c r="B5770" s="278" t="s">
        <v>321</v>
      </c>
      <c r="C5770" s="291" t="s">
        <v>970</v>
      </c>
      <c r="D5770" s="278" t="s">
        <v>40</v>
      </c>
      <c r="E5770" s="278" t="s">
        <v>971</v>
      </c>
      <c r="F5770" s="407" t="s">
        <v>328</v>
      </c>
      <c r="G5770" s="407"/>
      <c r="H5770" s="290" t="s">
        <v>329</v>
      </c>
      <c r="I5770" s="294">
        <v>0.6018</v>
      </c>
      <c r="J5770" s="294">
        <v>0</v>
      </c>
      <c r="K5770" s="292">
        <v>1.6</v>
      </c>
      <c r="L5770" s="292">
        <v>0.96</v>
      </c>
      <c r="O5770" s="40"/>
      <c r="P5770" s="40"/>
      <c r="Q5770" s="40"/>
      <c r="R5770" s="40"/>
      <c r="S5770" s="40"/>
      <c r="T5770" s="40"/>
      <c r="U5770" s="40"/>
      <c r="V5770" s="40"/>
      <c r="W5770" s="40"/>
      <c r="X5770" s="40"/>
      <c r="Y5770" s="40"/>
    </row>
    <row r="5771" spans="1:25" ht="15" customHeight="1" x14ac:dyDescent="0.2">
      <c r="A5771" s="40"/>
      <c r="B5771" s="278" t="s">
        <v>321</v>
      </c>
      <c r="C5771" s="291" t="s">
        <v>960</v>
      </c>
      <c r="D5771" s="278" t="s">
        <v>40</v>
      </c>
      <c r="E5771" s="278" t="s">
        <v>961</v>
      </c>
      <c r="F5771" s="407" t="s">
        <v>324</v>
      </c>
      <c r="G5771" s="407"/>
      <c r="H5771" s="290" t="s">
        <v>325</v>
      </c>
      <c r="I5771" s="294">
        <v>1.24</v>
      </c>
      <c r="J5771" s="294">
        <v>0</v>
      </c>
      <c r="K5771" s="292">
        <v>34.380000000000003</v>
      </c>
      <c r="L5771" s="292">
        <v>42.63</v>
      </c>
      <c r="O5771" s="40"/>
      <c r="P5771" s="40"/>
      <c r="Q5771" s="40"/>
      <c r="R5771" s="40"/>
      <c r="S5771" s="40"/>
      <c r="T5771" s="40"/>
      <c r="U5771" s="40"/>
      <c r="V5771" s="40"/>
      <c r="W5771" s="40"/>
      <c r="X5771" s="40"/>
      <c r="Y5771" s="40"/>
    </row>
    <row r="5772" spans="1:25" ht="15" customHeight="1" x14ac:dyDescent="0.2">
      <c r="A5772" s="40"/>
      <c r="B5772" s="274" t="s">
        <v>347</v>
      </c>
      <c r="C5772" s="296" t="s">
        <v>1077</v>
      </c>
      <c r="D5772" s="274" t="s">
        <v>40</v>
      </c>
      <c r="E5772" s="274" t="s">
        <v>1854</v>
      </c>
      <c r="F5772" s="404" t="s">
        <v>348</v>
      </c>
      <c r="G5772" s="404"/>
      <c r="H5772" s="295" t="s">
        <v>59</v>
      </c>
      <c r="I5772" s="298">
        <v>0.5927</v>
      </c>
      <c r="J5772" s="298">
        <v>0</v>
      </c>
      <c r="K5772" s="297">
        <v>87.54</v>
      </c>
      <c r="L5772" s="297">
        <v>51.88</v>
      </c>
      <c r="O5772" s="40"/>
      <c r="P5772" s="40"/>
      <c r="Q5772" s="40"/>
      <c r="R5772" s="40"/>
      <c r="S5772" s="40"/>
      <c r="T5772" s="40"/>
      <c r="U5772" s="40"/>
      <c r="V5772" s="40"/>
      <c r="W5772" s="40"/>
      <c r="X5772" s="40"/>
      <c r="Y5772" s="40"/>
    </row>
    <row r="5773" spans="1:25" ht="15" customHeight="1" x14ac:dyDescent="0.2">
      <c r="A5773" s="40"/>
      <c r="B5773" s="274" t="s">
        <v>347</v>
      </c>
      <c r="C5773" s="296" t="s">
        <v>815</v>
      </c>
      <c r="D5773" s="274" t="s">
        <v>40</v>
      </c>
      <c r="E5773" s="274" t="s">
        <v>816</v>
      </c>
      <c r="F5773" s="404" t="s">
        <v>348</v>
      </c>
      <c r="G5773" s="404"/>
      <c r="H5773" s="295" t="s">
        <v>59</v>
      </c>
      <c r="I5773" s="298">
        <v>0.71189999999999998</v>
      </c>
      <c r="J5773" s="298">
        <v>0</v>
      </c>
      <c r="K5773" s="297">
        <v>97</v>
      </c>
      <c r="L5773" s="297">
        <v>69.05</v>
      </c>
      <c r="O5773" s="40"/>
      <c r="P5773" s="40"/>
      <c r="Q5773" s="40"/>
      <c r="R5773" s="40"/>
      <c r="S5773" s="40"/>
      <c r="T5773" s="40"/>
      <c r="U5773" s="40"/>
      <c r="V5773" s="40"/>
      <c r="W5773" s="40"/>
      <c r="X5773" s="40"/>
      <c r="Y5773" s="40"/>
    </row>
    <row r="5774" spans="1:25" ht="15" customHeight="1" x14ac:dyDescent="0.2">
      <c r="A5774" s="40"/>
      <c r="B5774" s="274" t="s">
        <v>347</v>
      </c>
      <c r="C5774" s="296" t="s">
        <v>572</v>
      </c>
      <c r="D5774" s="274" t="s">
        <v>40</v>
      </c>
      <c r="E5774" s="274" t="s">
        <v>573</v>
      </c>
      <c r="F5774" s="404" t="s">
        <v>348</v>
      </c>
      <c r="G5774" s="404"/>
      <c r="H5774" s="295" t="s">
        <v>65</v>
      </c>
      <c r="I5774" s="298">
        <v>391.16629999999998</v>
      </c>
      <c r="J5774" s="298">
        <v>0</v>
      </c>
      <c r="K5774" s="297">
        <v>0.85</v>
      </c>
      <c r="L5774" s="297">
        <v>332.49</v>
      </c>
      <c r="O5774" s="40"/>
      <c r="P5774" s="40"/>
      <c r="Q5774" s="40"/>
      <c r="R5774" s="40"/>
      <c r="S5774" s="40"/>
      <c r="T5774" s="40"/>
      <c r="U5774" s="40"/>
      <c r="V5774" s="40"/>
      <c r="W5774" s="40"/>
      <c r="X5774" s="40"/>
      <c r="Y5774" s="40"/>
    </row>
    <row r="5775" spans="1:25" ht="15" customHeight="1" x14ac:dyDescent="0.2">
      <c r="A5775" s="40"/>
      <c r="B5775" s="275"/>
      <c r="C5775" s="275"/>
      <c r="D5775" s="275"/>
      <c r="E5775" s="275"/>
      <c r="F5775" s="275"/>
      <c r="G5775" s="275" t="s">
        <v>331</v>
      </c>
      <c r="H5775" s="302">
        <v>70.91</v>
      </c>
      <c r="I5775" s="275" t="s">
        <v>332</v>
      </c>
      <c r="J5775" s="302">
        <v>0</v>
      </c>
      <c r="K5775" s="275" t="s">
        <v>333</v>
      </c>
      <c r="L5775" s="302">
        <v>70.91</v>
      </c>
      <c r="O5775" s="40"/>
      <c r="P5775" s="40"/>
      <c r="Q5775" s="40"/>
      <c r="R5775" s="40"/>
      <c r="S5775" s="40"/>
      <c r="T5775" s="40"/>
      <c r="U5775" s="40"/>
      <c r="V5775" s="40"/>
      <c r="W5775" s="40"/>
      <c r="X5775" s="40"/>
      <c r="Y5775" s="40"/>
    </row>
    <row r="5776" spans="1:25" ht="15" customHeight="1" thickBot="1" x14ac:dyDescent="0.25">
      <c r="A5776" s="40"/>
      <c r="B5776" s="275"/>
      <c r="C5776" s="275"/>
      <c r="D5776" s="275"/>
      <c r="E5776" s="275"/>
      <c r="F5776" s="275"/>
      <c r="G5776" s="275" t="s">
        <v>334</v>
      </c>
      <c r="H5776" s="302">
        <v>113.55</v>
      </c>
      <c r="I5776" s="409"/>
      <c r="J5776" s="409" t="s">
        <v>335</v>
      </c>
      <c r="K5776" s="275"/>
      <c r="L5776" s="302">
        <v>659.21</v>
      </c>
      <c r="O5776" s="40"/>
      <c r="P5776" s="40"/>
      <c r="Q5776" s="40"/>
      <c r="R5776" s="40"/>
      <c r="S5776" s="40"/>
      <c r="T5776" s="40"/>
      <c r="U5776" s="40"/>
      <c r="V5776" s="40"/>
      <c r="W5776" s="40"/>
      <c r="X5776" s="40"/>
      <c r="Y5776" s="40"/>
    </row>
    <row r="5777" spans="1:25" ht="15" customHeight="1" thickTop="1" x14ac:dyDescent="0.2">
      <c r="A5777" s="40"/>
      <c r="B5777" s="289"/>
      <c r="C5777" s="289"/>
      <c r="D5777" s="289"/>
      <c r="E5777" s="289"/>
      <c r="F5777" s="289"/>
      <c r="G5777" s="289"/>
      <c r="H5777" s="289"/>
      <c r="I5777" s="289"/>
      <c r="J5777" s="289"/>
      <c r="K5777" s="289"/>
      <c r="L5777" s="281"/>
      <c r="O5777" s="40"/>
      <c r="P5777" s="40"/>
      <c r="Q5777" s="40"/>
      <c r="R5777" s="40"/>
      <c r="S5777" s="40"/>
      <c r="T5777" s="40"/>
      <c r="U5777" s="40"/>
      <c r="V5777" s="40"/>
      <c r="W5777" s="40"/>
      <c r="X5777" s="40"/>
      <c r="Y5777" s="40"/>
    </row>
    <row r="5778" spans="1:25" ht="15" customHeight="1" x14ac:dyDescent="0.2">
      <c r="A5778" s="40"/>
      <c r="B5778" s="276"/>
      <c r="C5778" s="277" t="s">
        <v>28</v>
      </c>
      <c r="D5778" s="276" t="s">
        <v>29</v>
      </c>
      <c r="E5778" s="276" t="s">
        <v>30</v>
      </c>
      <c r="F5778" s="405" t="s">
        <v>318</v>
      </c>
      <c r="G5778" s="405"/>
      <c r="H5778" s="284" t="s">
        <v>31</v>
      </c>
      <c r="I5778" s="277" t="s">
        <v>32</v>
      </c>
      <c r="J5778" s="277" t="s">
        <v>2407</v>
      </c>
      <c r="K5778" s="277" t="s">
        <v>33</v>
      </c>
      <c r="L5778" s="277" t="s">
        <v>35</v>
      </c>
      <c r="O5778" s="40"/>
      <c r="P5778" s="40"/>
      <c r="Q5778" s="40"/>
      <c r="R5778" s="40"/>
      <c r="S5778" s="40"/>
      <c r="T5778" s="40"/>
      <c r="U5778" s="40"/>
      <c r="V5778" s="40"/>
      <c r="W5778" s="40"/>
      <c r="X5778" s="40"/>
      <c r="Y5778" s="40"/>
    </row>
    <row r="5779" spans="1:25" ht="15" customHeight="1" x14ac:dyDescent="0.2">
      <c r="A5779" s="40"/>
      <c r="B5779" s="273" t="s">
        <v>319</v>
      </c>
      <c r="C5779" s="286" t="s">
        <v>446</v>
      </c>
      <c r="D5779" s="273" t="s">
        <v>40</v>
      </c>
      <c r="E5779" s="273" t="s">
        <v>447</v>
      </c>
      <c r="F5779" s="403" t="s">
        <v>337</v>
      </c>
      <c r="G5779" s="403"/>
      <c r="H5779" s="285" t="s">
        <v>59</v>
      </c>
      <c r="I5779" s="288">
        <v>1</v>
      </c>
      <c r="J5779" s="287"/>
      <c r="K5779" s="287">
        <v>466.24</v>
      </c>
      <c r="L5779" s="287">
        <v>466.24</v>
      </c>
      <c r="O5779" s="40"/>
      <c r="P5779" s="40"/>
      <c r="Q5779" s="40"/>
      <c r="R5779" s="40"/>
      <c r="S5779" s="40"/>
      <c r="T5779" s="40"/>
      <c r="U5779" s="40"/>
      <c r="V5779" s="40"/>
      <c r="W5779" s="40"/>
      <c r="X5779" s="40"/>
      <c r="Y5779" s="40"/>
    </row>
    <row r="5780" spans="1:25" ht="15" customHeight="1" x14ac:dyDescent="0.2">
      <c r="A5780" s="40"/>
      <c r="B5780" s="278" t="s">
        <v>321</v>
      </c>
      <c r="C5780" s="291" t="s">
        <v>322</v>
      </c>
      <c r="D5780" s="278" t="s">
        <v>40</v>
      </c>
      <c r="E5780" s="278" t="s">
        <v>323</v>
      </c>
      <c r="F5780" s="407" t="s">
        <v>324</v>
      </c>
      <c r="G5780" s="407"/>
      <c r="H5780" s="290" t="s">
        <v>325</v>
      </c>
      <c r="I5780" s="294">
        <v>6.2858000000000001</v>
      </c>
      <c r="J5780" s="294">
        <v>0</v>
      </c>
      <c r="K5780" s="292">
        <v>23.08</v>
      </c>
      <c r="L5780" s="292">
        <v>145.07</v>
      </c>
      <c r="O5780" s="40"/>
      <c r="P5780" s="40"/>
      <c r="Q5780" s="40"/>
      <c r="R5780" s="40"/>
      <c r="S5780" s="40"/>
      <c r="T5780" s="40"/>
      <c r="U5780" s="40"/>
      <c r="V5780" s="40"/>
      <c r="W5780" s="40"/>
      <c r="X5780" s="40"/>
      <c r="Y5780" s="40"/>
    </row>
    <row r="5781" spans="1:25" ht="15" customHeight="1" x14ac:dyDescent="0.2">
      <c r="A5781" s="40"/>
      <c r="B5781" s="274" t="s">
        <v>347</v>
      </c>
      <c r="C5781" s="296" t="s">
        <v>815</v>
      </c>
      <c r="D5781" s="274" t="s">
        <v>40</v>
      </c>
      <c r="E5781" s="274" t="s">
        <v>816</v>
      </c>
      <c r="F5781" s="404" t="s">
        <v>348</v>
      </c>
      <c r="G5781" s="404"/>
      <c r="H5781" s="295" t="s">
        <v>59</v>
      </c>
      <c r="I5781" s="298">
        <v>0.8538</v>
      </c>
      <c r="J5781" s="298">
        <v>0</v>
      </c>
      <c r="K5781" s="297">
        <v>97</v>
      </c>
      <c r="L5781" s="297">
        <v>82.81</v>
      </c>
      <c r="O5781" s="40"/>
      <c r="P5781" s="40"/>
      <c r="Q5781" s="40"/>
      <c r="R5781" s="40"/>
      <c r="S5781" s="40"/>
      <c r="T5781" s="40"/>
      <c r="U5781" s="40"/>
      <c r="V5781" s="40"/>
      <c r="W5781" s="40"/>
      <c r="X5781" s="40"/>
      <c r="Y5781" s="40"/>
    </row>
    <row r="5782" spans="1:25" ht="15" customHeight="1" x14ac:dyDescent="0.2">
      <c r="A5782" s="40"/>
      <c r="B5782" s="274" t="s">
        <v>347</v>
      </c>
      <c r="C5782" s="296" t="s">
        <v>1077</v>
      </c>
      <c r="D5782" s="274" t="s">
        <v>40</v>
      </c>
      <c r="E5782" s="274" t="s">
        <v>1854</v>
      </c>
      <c r="F5782" s="404" t="s">
        <v>348</v>
      </c>
      <c r="G5782" s="404"/>
      <c r="H5782" s="295" t="s">
        <v>59</v>
      </c>
      <c r="I5782" s="298">
        <v>0.59709999999999996</v>
      </c>
      <c r="J5782" s="298">
        <v>0</v>
      </c>
      <c r="K5782" s="297">
        <v>87.54</v>
      </c>
      <c r="L5782" s="297">
        <v>52.27</v>
      </c>
      <c r="O5782" s="40"/>
      <c r="P5782" s="40"/>
      <c r="Q5782" s="40"/>
      <c r="R5782" s="40"/>
      <c r="S5782" s="40"/>
      <c r="T5782" s="40"/>
      <c r="U5782" s="40"/>
      <c r="V5782" s="40"/>
      <c r="W5782" s="40"/>
      <c r="X5782" s="40"/>
      <c r="Y5782" s="40"/>
    </row>
    <row r="5783" spans="1:25" ht="15" customHeight="1" x14ac:dyDescent="0.2">
      <c r="A5783" s="40"/>
      <c r="B5783" s="274" t="s">
        <v>347</v>
      </c>
      <c r="C5783" s="296" t="s">
        <v>572</v>
      </c>
      <c r="D5783" s="274" t="s">
        <v>40</v>
      </c>
      <c r="E5783" s="274" t="s">
        <v>573</v>
      </c>
      <c r="F5783" s="404" t="s">
        <v>348</v>
      </c>
      <c r="G5783" s="404"/>
      <c r="H5783" s="295" t="s">
        <v>65</v>
      </c>
      <c r="I5783" s="298">
        <v>218.93</v>
      </c>
      <c r="J5783" s="298">
        <v>0</v>
      </c>
      <c r="K5783" s="297">
        <v>0.85</v>
      </c>
      <c r="L5783" s="297">
        <v>186.09</v>
      </c>
      <c r="O5783" s="40"/>
      <c r="P5783" s="40"/>
      <c r="Q5783" s="40"/>
      <c r="R5783" s="40"/>
      <c r="S5783" s="40"/>
      <c r="T5783" s="40"/>
      <c r="U5783" s="40"/>
      <c r="V5783" s="40"/>
      <c r="W5783" s="40"/>
      <c r="X5783" s="40"/>
      <c r="Y5783" s="40"/>
    </row>
    <row r="5784" spans="1:25" ht="15" customHeight="1" x14ac:dyDescent="0.2">
      <c r="A5784" s="40"/>
      <c r="B5784" s="275"/>
      <c r="C5784" s="275"/>
      <c r="D5784" s="275"/>
      <c r="E5784" s="275"/>
      <c r="F5784" s="275"/>
      <c r="G5784" s="275" t="s">
        <v>331</v>
      </c>
      <c r="H5784" s="302">
        <v>109.05</v>
      </c>
      <c r="I5784" s="275" t="s">
        <v>332</v>
      </c>
      <c r="J5784" s="302">
        <v>0</v>
      </c>
      <c r="K5784" s="275" t="s">
        <v>333</v>
      </c>
      <c r="L5784" s="302">
        <v>109.05</v>
      </c>
      <c r="O5784" s="40"/>
      <c r="P5784" s="40"/>
      <c r="Q5784" s="40"/>
      <c r="R5784" s="40"/>
      <c r="S5784" s="40"/>
      <c r="T5784" s="40"/>
      <c r="U5784" s="40"/>
      <c r="V5784" s="40"/>
      <c r="W5784" s="40"/>
      <c r="X5784" s="40"/>
      <c r="Y5784" s="40"/>
    </row>
    <row r="5785" spans="1:25" ht="15" customHeight="1" thickBot="1" x14ac:dyDescent="0.25">
      <c r="A5785" s="40"/>
      <c r="B5785" s="275"/>
      <c r="C5785" s="275"/>
      <c r="D5785" s="275"/>
      <c r="E5785" s="275"/>
      <c r="F5785" s="275"/>
      <c r="G5785" s="275" t="s">
        <v>334</v>
      </c>
      <c r="H5785" s="302">
        <v>97.02</v>
      </c>
      <c r="I5785" s="409"/>
      <c r="J5785" s="409" t="s">
        <v>335</v>
      </c>
      <c r="K5785" s="275"/>
      <c r="L5785" s="302">
        <v>563.26</v>
      </c>
      <c r="O5785" s="40"/>
      <c r="P5785" s="40"/>
      <c r="Q5785" s="40"/>
      <c r="R5785" s="40"/>
      <c r="S5785" s="40"/>
      <c r="T5785" s="40"/>
      <c r="U5785" s="40"/>
      <c r="V5785" s="40"/>
      <c r="W5785" s="40"/>
      <c r="X5785" s="40"/>
      <c r="Y5785" s="40"/>
    </row>
    <row r="5786" spans="1:25" ht="15" customHeight="1" thickTop="1" x14ac:dyDescent="0.2">
      <c r="A5786" s="40"/>
      <c r="B5786" s="289"/>
      <c r="C5786" s="289"/>
      <c r="D5786" s="289"/>
      <c r="E5786" s="289"/>
      <c r="F5786" s="289"/>
      <c r="G5786" s="289"/>
      <c r="H5786" s="289"/>
      <c r="I5786" s="289"/>
      <c r="J5786" s="289"/>
      <c r="K5786" s="289"/>
      <c r="L5786" s="281"/>
      <c r="O5786" s="40"/>
      <c r="P5786" s="40"/>
      <c r="Q5786" s="40"/>
      <c r="R5786" s="40"/>
      <c r="S5786" s="40"/>
      <c r="T5786" s="40"/>
      <c r="U5786" s="40"/>
      <c r="V5786" s="40"/>
      <c r="W5786" s="40"/>
      <c r="X5786" s="40"/>
      <c r="Y5786" s="40"/>
    </row>
    <row r="5787" spans="1:25" ht="15" customHeight="1" x14ac:dyDescent="0.2">
      <c r="A5787" s="40"/>
      <c r="B5787" s="276"/>
      <c r="C5787" s="277" t="s">
        <v>28</v>
      </c>
      <c r="D5787" s="276" t="s">
        <v>29</v>
      </c>
      <c r="E5787" s="276" t="s">
        <v>30</v>
      </c>
      <c r="F5787" s="405" t="s">
        <v>318</v>
      </c>
      <c r="G5787" s="405"/>
      <c r="H5787" s="284" t="s">
        <v>31</v>
      </c>
      <c r="I5787" s="277" t="s">
        <v>32</v>
      </c>
      <c r="J5787" s="277" t="s">
        <v>2407</v>
      </c>
      <c r="K5787" s="277" t="s">
        <v>33</v>
      </c>
      <c r="L5787" s="277" t="s">
        <v>35</v>
      </c>
      <c r="O5787" s="40"/>
      <c r="P5787" s="40"/>
      <c r="Q5787" s="40"/>
      <c r="R5787" s="40"/>
      <c r="S5787" s="40"/>
      <c r="T5787" s="40"/>
      <c r="U5787" s="40"/>
      <c r="V5787" s="40"/>
      <c r="W5787" s="40"/>
      <c r="X5787" s="40"/>
      <c r="Y5787" s="40"/>
    </row>
    <row r="5788" spans="1:25" ht="15" customHeight="1" x14ac:dyDescent="0.2">
      <c r="A5788" s="40"/>
      <c r="B5788" s="273" t="s">
        <v>319</v>
      </c>
      <c r="C5788" s="286" t="s">
        <v>3663</v>
      </c>
      <c r="D5788" s="273" t="s">
        <v>40</v>
      </c>
      <c r="E5788" s="273" t="s">
        <v>3664</v>
      </c>
      <c r="F5788" s="403" t="s">
        <v>338</v>
      </c>
      <c r="G5788" s="403"/>
      <c r="H5788" s="285" t="s">
        <v>44</v>
      </c>
      <c r="I5788" s="288">
        <v>1</v>
      </c>
      <c r="J5788" s="287"/>
      <c r="K5788" s="287">
        <v>24.59</v>
      </c>
      <c r="L5788" s="287">
        <v>24.59</v>
      </c>
      <c r="O5788" s="40"/>
      <c r="P5788" s="40"/>
      <c r="Q5788" s="40"/>
      <c r="R5788" s="40"/>
      <c r="S5788" s="40"/>
      <c r="T5788" s="40"/>
      <c r="U5788" s="40"/>
      <c r="V5788" s="40"/>
      <c r="W5788" s="40"/>
      <c r="X5788" s="40"/>
      <c r="Y5788" s="40"/>
    </row>
    <row r="5789" spans="1:25" ht="15" customHeight="1" x14ac:dyDescent="0.2">
      <c r="A5789" s="40"/>
      <c r="B5789" s="278" t="s">
        <v>321</v>
      </c>
      <c r="C5789" s="291" t="s">
        <v>397</v>
      </c>
      <c r="D5789" s="278" t="s">
        <v>40</v>
      </c>
      <c r="E5789" s="278" t="s">
        <v>398</v>
      </c>
      <c r="F5789" s="407" t="s">
        <v>324</v>
      </c>
      <c r="G5789" s="407"/>
      <c r="H5789" s="290" t="s">
        <v>325</v>
      </c>
      <c r="I5789" s="294">
        <v>0.18629999999999999</v>
      </c>
      <c r="J5789" s="294">
        <v>0</v>
      </c>
      <c r="K5789" s="292">
        <v>29.9</v>
      </c>
      <c r="L5789" s="292">
        <v>5.57</v>
      </c>
      <c r="O5789" s="40"/>
      <c r="P5789" s="40"/>
      <c r="Q5789" s="40"/>
      <c r="R5789" s="40"/>
      <c r="S5789" s="40"/>
      <c r="T5789" s="40"/>
      <c r="U5789" s="40"/>
      <c r="V5789" s="40"/>
      <c r="W5789" s="40"/>
      <c r="X5789" s="40"/>
      <c r="Y5789" s="40"/>
    </row>
    <row r="5790" spans="1:25" ht="15" customHeight="1" x14ac:dyDescent="0.2">
      <c r="A5790" s="40"/>
      <c r="B5790" s="278" t="s">
        <v>321</v>
      </c>
      <c r="C5790" s="291" t="s">
        <v>395</v>
      </c>
      <c r="D5790" s="278" t="s">
        <v>40</v>
      </c>
      <c r="E5790" s="278" t="s">
        <v>396</v>
      </c>
      <c r="F5790" s="407" t="s">
        <v>324</v>
      </c>
      <c r="G5790" s="407"/>
      <c r="H5790" s="290" t="s">
        <v>325</v>
      </c>
      <c r="I5790" s="294">
        <v>0.18629999999999999</v>
      </c>
      <c r="J5790" s="294">
        <v>0</v>
      </c>
      <c r="K5790" s="292">
        <v>24.84</v>
      </c>
      <c r="L5790" s="292">
        <v>4.62</v>
      </c>
      <c r="O5790" s="40"/>
      <c r="P5790" s="40"/>
      <c r="Q5790" s="40"/>
      <c r="R5790" s="40"/>
      <c r="S5790" s="40"/>
      <c r="T5790" s="40"/>
      <c r="U5790" s="40"/>
      <c r="V5790" s="40"/>
      <c r="W5790" s="40"/>
      <c r="X5790" s="40"/>
      <c r="Y5790" s="40"/>
    </row>
    <row r="5791" spans="1:25" ht="15" customHeight="1" x14ac:dyDescent="0.2">
      <c r="A5791" s="40"/>
      <c r="B5791" s="274" t="s">
        <v>347</v>
      </c>
      <c r="C5791" s="296" t="s">
        <v>4233</v>
      </c>
      <c r="D5791" s="274" t="s">
        <v>40</v>
      </c>
      <c r="E5791" s="274" t="s">
        <v>4234</v>
      </c>
      <c r="F5791" s="404" t="s">
        <v>348</v>
      </c>
      <c r="G5791" s="404"/>
      <c r="H5791" s="295" t="s">
        <v>44</v>
      </c>
      <c r="I5791" s="298">
        <v>1</v>
      </c>
      <c r="J5791" s="298">
        <v>0</v>
      </c>
      <c r="K5791" s="297">
        <v>14.4</v>
      </c>
      <c r="L5791" s="297">
        <v>14.4</v>
      </c>
      <c r="O5791" s="40"/>
      <c r="P5791" s="40"/>
      <c r="Q5791" s="40"/>
      <c r="R5791" s="40"/>
      <c r="S5791" s="40"/>
      <c r="T5791" s="40"/>
      <c r="U5791" s="40"/>
      <c r="V5791" s="40"/>
      <c r="W5791" s="40"/>
      <c r="X5791" s="40"/>
      <c r="Y5791" s="40"/>
    </row>
    <row r="5792" spans="1:25" ht="15" customHeight="1" x14ac:dyDescent="0.2">
      <c r="A5792" s="40"/>
      <c r="B5792" s="275"/>
      <c r="C5792" s="275"/>
      <c r="D5792" s="275"/>
      <c r="E5792" s="275"/>
      <c r="F5792" s="275"/>
      <c r="G5792" s="275" t="s">
        <v>331</v>
      </c>
      <c r="H5792" s="302">
        <v>8.01</v>
      </c>
      <c r="I5792" s="275" t="s">
        <v>332</v>
      </c>
      <c r="J5792" s="302">
        <v>0</v>
      </c>
      <c r="K5792" s="275" t="s">
        <v>333</v>
      </c>
      <c r="L5792" s="302">
        <v>8.01</v>
      </c>
      <c r="O5792" s="40"/>
      <c r="P5792" s="40"/>
      <c r="Q5792" s="40"/>
      <c r="R5792" s="40"/>
      <c r="S5792" s="40"/>
      <c r="T5792" s="40"/>
      <c r="U5792" s="40"/>
      <c r="V5792" s="40"/>
      <c r="W5792" s="40"/>
      <c r="X5792" s="40"/>
      <c r="Y5792" s="40"/>
    </row>
    <row r="5793" spans="1:25" ht="15" customHeight="1" thickBot="1" x14ac:dyDescent="0.25">
      <c r="A5793" s="40"/>
      <c r="B5793" s="275"/>
      <c r="C5793" s="275"/>
      <c r="D5793" s="275"/>
      <c r="E5793" s="275"/>
      <c r="F5793" s="275"/>
      <c r="G5793" s="275" t="s">
        <v>334</v>
      </c>
      <c r="H5793" s="302">
        <v>5.1100000000000003</v>
      </c>
      <c r="I5793" s="409"/>
      <c r="J5793" s="409" t="s">
        <v>335</v>
      </c>
      <c r="K5793" s="275"/>
      <c r="L5793" s="302">
        <v>29.7</v>
      </c>
      <c r="O5793" s="40"/>
      <c r="P5793" s="40"/>
      <c r="Q5793" s="40"/>
      <c r="R5793" s="40"/>
      <c r="S5793" s="40"/>
      <c r="T5793" s="40"/>
      <c r="U5793" s="40"/>
      <c r="V5793" s="40"/>
      <c r="W5793" s="40"/>
      <c r="X5793" s="40"/>
      <c r="Y5793" s="40"/>
    </row>
    <row r="5794" spans="1:25" ht="15" customHeight="1" thickTop="1" x14ac:dyDescent="0.2">
      <c r="A5794" s="40"/>
      <c r="B5794" s="289"/>
      <c r="C5794" s="289"/>
      <c r="D5794" s="289"/>
      <c r="E5794" s="289"/>
      <c r="F5794" s="289"/>
      <c r="G5794" s="289"/>
      <c r="H5794" s="289"/>
      <c r="I5794" s="289"/>
      <c r="J5794" s="289"/>
      <c r="K5794" s="289"/>
      <c r="L5794" s="281"/>
      <c r="O5794" s="40"/>
      <c r="P5794" s="40"/>
      <c r="Q5794" s="40"/>
      <c r="R5794" s="40"/>
      <c r="S5794" s="40"/>
      <c r="T5794" s="40"/>
      <c r="U5794" s="40"/>
      <c r="V5794" s="40"/>
      <c r="W5794" s="40"/>
      <c r="X5794" s="40"/>
      <c r="Y5794" s="40"/>
    </row>
    <row r="5795" spans="1:25" ht="15" customHeight="1" x14ac:dyDescent="0.2">
      <c r="A5795" s="40"/>
      <c r="B5795" s="276"/>
      <c r="C5795" s="277" t="s">
        <v>28</v>
      </c>
      <c r="D5795" s="276" t="s">
        <v>29</v>
      </c>
      <c r="E5795" s="276" t="s">
        <v>30</v>
      </c>
      <c r="F5795" s="405" t="s">
        <v>318</v>
      </c>
      <c r="G5795" s="405"/>
      <c r="H5795" s="284" t="s">
        <v>31</v>
      </c>
      <c r="I5795" s="277" t="s">
        <v>32</v>
      </c>
      <c r="J5795" s="277" t="s">
        <v>2407</v>
      </c>
      <c r="K5795" s="277" t="s">
        <v>33</v>
      </c>
      <c r="L5795" s="277" t="s">
        <v>35</v>
      </c>
      <c r="O5795" s="40"/>
      <c r="P5795" s="40"/>
      <c r="Q5795" s="40"/>
      <c r="R5795" s="40"/>
      <c r="S5795" s="40"/>
      <c r="T5795" s="40"/>
      <c r="U5795" s="40"/>
      <c r="V5795" s="40"/>
      <c r="W5795" s="40"/>
      <c r="X5795" s="40"/>
      <c r="Y5795" s="40"/>
    </row>
    <row r="5796" spans="1:25" ht="15" customHeight="1" x14ac:dyDescent="0.2">
      <c r="A5796" s="40"/>
      <c r="B5796" s="273" t="s">
        <v>319</v>
      </c>
      <c r="C5796" s="286" t="s">
        <v>411</v>
      </c>
      <c r="D5796" s="273" t="s">
        <v>40</v>
      </c>
      <c r="E5796" s="273" t="s">
        <v>412</v>
      </c>
      <c r="F5796" s="403" t="s">
        <v>338</v>
      </c>
      <c r="G5796" s="403"/>
      <c r="H5796" s="285" t="s">
        <v>55</v>
      </c>
      <c r="I5796" s="288">
        <v>1</v>
      </c>
      <c r="J5796" s="287"/>
      <c r="K5796" s="287">
        <v>53.86</v>
      </c>
      <c r="L5796" s="287">
        <v>53.86</v>
      </c>
      <c r="O5796" s="40"/>
      <c r="P5796" s="40"/>
      <c r="Q5796" s="40"/>
      <c r="R5796" s="40"/>
      <c r="S5796" s="40"/>
      <c r="T5796" s="40"/>
      <c r="U5796" s="40"/>
      <c r="V5796" s="40"/>
      <c r="W5796" s="40"/>
      <c r="X5796" s="40"/>
      <c r="Y5796" s="40"/>
    </row>
    <row r="5797" spans="1:25" ht="15" customHeight="1" x14ac:dyDescent="0.2">
      <c r="A5797" s="40"/>
      <c r="B5797" s="278" t="s">
        <v>321</v>
      </c>
      <c r="C5797" s="291" t="s">
        <v>397</v>
      </c>
      <c r="D5797" s="278" t="s">
        <v>40</v>
      </c>
      <c r="E5797" s="278" t="s">
        <v>398</v>
      </c>
      <c r="F5797" s="407" t="s">
        <v>324</v>
      </c>
      <c r="G5797" s="407"/>
      <c r="H5797" s="290" t="s">
        <v>325</v>
      </c>
      <c r="I5797" s="294">
        <v>3.3099999999999997E-2</v>
      </c>
      <c r="J5797" s="294">
        <v>0</v>
      </c>
      <c r="K5797" s="292">
        <v>29.9</v>
      </c>
      <c r="L5797" s="292">
        <v>0.98</v>
      </c>
      <c r="O5797" s="40"/>
      <c r="P5797" s="40"/>
      <c r="Q5797" s="40"/>
      <c r="R5797" s="40"/>
      <c r="S5797" s="40"/>
      <c r="T5797" s="40"/>
      <c r="U5797" s="40"/>
      <c r="V5797" s="40"/>
      <c r="W5797" s="40"/>
      <c r="X5797" s="40"/>
      <c r="Y5797" s="40"/>
    </row>
    <row r="5798" spans="1:25" ht="15" customHeight="1" x14ac:dyDescent="0.2">
      <c r="A5798" s="40"/>
      <c r="B5798" s="278" t="s">
        <v>321</v>
      </c>
      <c r="C5798" s="291" t="s">
        <v>395</v>
      </c>
      <c r="D5798" s="278" t="s">
        <v>40</v>
      </c>
      <c r="E5798" s="278" t="s">
        <v>396</v>
      </c>
      <c r="F5798" s="407" t="s">
        <v>324</v>
      </c>
      <c r="G5798" s="407"/>
      <c r="H5798" s="290" t="s">
        <v>325</v>
      </c>
      <c r="I5798" s="294">
        <v>3.3099999999999997E-2</v>
      </c>
      <c r="J5798" s="294">
        <v>0</v>
      </c>
      <c r="K5798" s="292">
        <v>24.84</v>
      </c>
      <c r="L5798" s="292">
        <v>0.82</v>
      </c>
      <c r="O5798" s="40"/>
      <c r="P5798" s="40"/>
      <c r="Q5798" s="40"/>
      <c r="R5798" s="40"/>
      <c r="S5798" s="40"/>
      <c r="T5798" s="40"/>
      <c r="U5798" s="40"/>
      <c r="V5798" s="40"/>
      <c r="W5798" s="40"/>
      <c r="X5798" s="40"/>
      <c r="Y5798" s="40"/>
    </row>
    <row r="5799" spans="1:25" ht="15" customHeight="1" x14ac:dyDescent="0.2">
      <c r="A5799" s="40"/>
      <c r="B5799" s="274" t="s">
        <v>347</v>
      </c>
      <c r="C5799" s="296" t="s">
        <v>1080</v>
      </c>
      <c r="D5799" s="274" t="s">
        <v>40</v>
      </c>
      <c r="E5799" s="274" t="s">
        <v>1081</v>
      </c>
      <c r="F5799" s="404" t="s">
        <v>348</v>
      </c>
      <c r="G5799" s="404"/>
      <c r="H5799" s="295" t="s">
        <v>55</v>
      </c>
      <c r="I5799" s="298">
        <v>1.05</v>
      </c>
      <c r="J5799" s="298">
        <v>0</v>
      </c>
      <c r="K5799" s="297">
        <v>49.59</v>
      </c>
      <c r="L5799" s="297">
        <v>52.06</v>
      </c>
      <c r="O5799" s="40"/>
      <c r="P5799" s="40"/>
      <c r="Q5799" s="40"/>
      <c r="R5799" s="40"/>
      <c r="S5799" s="40"/>
      <c r="T5799" s="40"/>
      <c r="U5799" s="40"/>
      <c r="V5799" s="40"/>
      <c r="W5799" s="40"/>
      <c r="X5799" s="40"/>
      <c r="Y5799" s="40"/>
    </row>
    <row r="5800" spans="1:25" ht="15" customHeight="1" x14ac:dyDescent="0.2">
      <c r="A5800" s="40"/>
      <c r="B5800" s="275"/>
      <c r="C5800" s="275"/>
      <c r="D5800" s="275"/>
      <c r="E5800" s="275"/>
      <c r="F5800" s="275"/>
      <c r="G5800" s="275" t="s">
        <v>331</v>
      </c>
      <c r="H5800" s="302">
        <v>1.41</v>
      </c>
      <c r="I5800" s="275" t="s">
        <v>332</v>
      </c>
      <c r="J5800" s="302">
        <v>0</v>
      </c>
      <c r="K5800" s="275" t="s">
        <v>333</v>
      </c>
      <c r="L5800" s="302">
        <v>1.41</v>
      </c>
      <c r="O5800" s="40"/>
      <c r="P5800" s="40"/>
      <c r="Q5800" s="40"/>
      <c r="R5800" s="40"/>
      <c r="S5800" s="40"/>
      <c r="T5800" s="40"/>
      <c r="U5800" s="40"/>
      <c r="V5800" s="40"/>
      <c r="W5800" s="40"/>
      <c r="X5800" s="40"/>
      <c r="Y5800" s="40"/>
    </row>
    <row r="5801" spans="1:25" ht="15" customHeight="1" thickBot="1" x14ac:dyDescent="0.25">
      <c r="A5801" s="40"/>
      <c r="B5801" s="275"/>
      <c r="C5801" s="275"/>
      <c r="D5801" s="275"/>
      <c r="E5801" s="275"/>
      <c r="F5801" s="275"/>
      <c r="G5801" s="275" t="s">
        <v>334</v>
      </c>
      <c r="H5801" s="302">
        <v>11.2</v>
      </c>
      <c r="I5801" s="409"/>
      <c r="J5801" s="409" t="s">
        <v>335</v>
      </c>
      <c r="K5801" s="275"/>
      <c r="L5801" s="302">
        <v>65.06</v>
      </c>
      <c r="O5801" s="40"/>
      <c r="P5801" s="40"/>
      <c r="Q5801" s="40"/>
      <c r="R5801" s="40"/>
      <c r="S5801" s="40"/>
      <c r="T5801" s="40"/>
      <c r="U5801" s="40"/>
      <c r="V5801" s="40"/>
      <c r="W5801" s="40"/>
      <c r="X5801" s="40"/>
      <c r="Y5801" s="40"/>
    </row>
    <row r="5802" spans="1:25" ht="15" customHeight="1" thickTop="1" x14ac:dyDescent="0.2">
      <c r="A5802" s="40"/>
      <c r="B5802" s="289"/>
      <c r="C5802" s="289"/>
      <c r="D5802" s="289"/>
      <c r="E5802" s="289"/>
      <c r="F5802" s="289"/>
      <c r="G5802" s="289"/>
      <c r="H5802" s="289"/>
      <c r="I5802" s="289"/>
      <c r="J5802" s="289"/>
      <c r="K5802" s="289"/>
      <c r="L5802" s="281"/>
      <c r="O5802" s="40"/>
      <c r="P5802" s="40"/>
      <c r="Q5802" s="40"/>
      <c r="R5802" s="40"/>
      <c r="S5802" s="40"/>
      <c r="T5802" s="40"/>
      <c r="U5802" s="40"/>
      <c r="V5802" s="40"/>
      <c r="W5802" s="40"/>
      <c r="X5802" s="40"/>
      <c r="Y5802" s="40"/>
    </row>
    <row r="5803" spans="1:25" ht="15" customHeight="1" x14ac:dyDescent="0.2">
      <c r="A5803" s="40"/>
      <c r="B5803" s="276"/>
      <c r="C5803" s="277" t="s">
        <v>28</v>
      </c>
      <c r="D5803" s="276" t="s">
        <v>29</v>
      </c>
      <c r="E5803" s="276" t="s">
        <v>30</v>
      </c>
      <c r="F5803" s="405" t="s">
        <v>318</v>
      </c>
      <c r="G5803" s="405"/>
      <c r="H5803" s="284" t="s">
        <v>31</v>
      </c>
      <c r="I5803" s="277" t="s">
        <v>32</v>
      </c>
      <c r="J5803" s="277" t="s">
        <v>2407</v>
      </c>
      <c r="K5803" s="277" t="s">
        <v>33</v>
      </c>
      <c r="L5803" s="277" t="s">
        <v>35</v>
      </c>
      <c r="O5803" s="40"/>
      <c r="P5803" s="40"/>
      <c r="Q5803" s="40"/>
      <c r="R5803" s="40"/>
      <c r="S5803" s="40"/>
      <c r="T5803" s="40"/>
      <c r="U5803" s="40"/>
      <c r="V5803" s="40"/>
      <c r="W5803" s="40"/>
      <c r="X5803" s="40"/>
      <c r="Y5803" s="40"/>
    </row>
    <row r="5804" spans="1:25" ht="15" customHeight="1" x14ac:dyDescent="0.2">
      <c r="A5804" s="40"/>
      <c r="B5804" s="273" t="s">
        <v>319</v>
      </c>
      <c r="C5804" s="286" t="s">
        <v>495</v>
      </c>
      <c r="D5804" s="273" t="s">
        <v>40</v>
      </c>
      <c r="E5804" s="273" t="s">
        <v>496</v>
      </c>
      <c r="F5804" s="403" t="s">
        <v>337</v>
      </c>
      <c r="G5804" s="403"/>
      <c r="H5804" s="285" t="s">
        <v>65</v>
      </c>
      <c r="I5804" s="288">
        <v>1</v>
      </c>
      <c r="J5804" s="287"/>
      <c r="K5804" s="287">
        <v>9.6199999999999992</v>
      </c>
      <c r="L5804" s="287">
        <v>9.6199999999999992</v>
      </c>
      <c r="O5804" s="40"/>
      <c r="P5804" s="40"/>
      <c r="Q5804" s="40"/>
      <c r="R5804" s="40"/>
      <c r="S5804" s="40"/>
      <c r="T5804" s="40"/>
      <c r="U5804" s="40"/>
      <c r="V5804" s="40"/>
      <c r="W5804" s="40"/>
      <c r="X5804" s="40"/>
      <c r="Y5804" s="40"/>
    </row>
    <row r="5805" spans="1:25" ht="15" customHeight="1" x14ac:dyDescent="0.2">
      <c r="A5805" s="40"/>
      <c r="B5805" s="278" t="s">
        <v>321</v>
      </c>
      <c r="C5805" s="291" t="s">
        <v>483</v>
      </c>
      <c r="D5805" s="278" t="s">
        <v>40</v>
      </c>
      <c r="E5805" s="278" t="s">
        <v>484</v>
      </c>
      <c r="F5805" s="407" t="s">
        <v>324</v>
      </c>
      <c r="G5805" s="407"/>
      <c r="H5805" s="290" t="s">
        <v>325</v>
      </c>
      <c r="I5805" s="294">
        <v>8.8000000000000005E-3</v>
      </c>
      <c r="J5805" s="294">
        <v>0</v>
      </c>
      <c r="K5805" s="292">
        <v>27.69</v>
      </c>
      <c r="L5805" s="292">
        <v>0.24</v>
      </c>
      <c r="O5805" s="40"/>
      <c r="P5805" s="40"/>
      <c r="Q5805" s="40"/>
      <c r="R5805" s="40"/>
      <c r="S5805" s="40"/>
      <c r="T5805" s="40"/>
      <c r="U5805" s="40"/>
      <c r="V5805" s="40"/>
      <c r="W5805" s="40"/>
      <c r="X5805" s="40"/>
      <c r="Y5805" s="40"/>
    </row>
    <row r="5806" spans="1:25" ht="15" customHeight="1" x14ac:dyDescent="0.2">
      <c r="A5806" s="40"/>
      <c r="B5806" s="278" t="s">
        <v>321</v>
      </c>
      <c r="C5806" s="291" t="s">
        <v>481</v>
      </c>
      <c r="D5806" s="278" t="s">
        <v>40</v>
      </c>
      <c r="E5806" s="278" t="s">
        <v>482</v>
      </c>
      <c r="F5806" s="407" t="s">
        <v>324</v>
      </c>
      <c r="G5806" s="407"/>
      <c r="H5806" s="290" t="s">
        <v>325</v>
      </c>
      <c r="I5806" s="294">
        <v>1.4E-3</v>
      </c>
      <c r="J5806" s="294">
        <v>0</v>
      </c>
      <c r="K5806" s="292">
        <v>24.31</v>
      </c>
      <c r="L5806" s="292">
        <v>0.03</v>
      </c>
      <c r="O5806" s="40"/>
      <c r="P5806" s="40"/>
      <c r="Q5806" s="40"/>
      <c r="R5806" s="40"/>
      <c r="S5806" s="40"/>
      <c r="T5806" s="40"/>
      <c r="U5806" s="40"/>
      <c r="V5806" s="40"/>
      <c r="W5806" s="40"/>
      <c r="X5806" s="40"/>
      <c r="Y5806" s="40"/>
    </row>
    <row r="5807" spans="1:25" ht="15" customHeight="1" x14ac:dyDescent="0.2">
      <c r="A5807" s="40"/>
      <c r="B5807" s="274" t="s">
        <v>347</v>
      </c>
      <c r="C5807" s="296" t="s">
        <v>1082</v>
      </c>
      <c r="D5807" s="274" t="s">
        <v>40</v>
      </c>
      <c r="E5807" s="274" t="s">
        <v>1083</v>
      </c>
      <c r="F5807" s="404" t="s">
        <v>348</v>
      </c>
      <c r="G5807" s="404"/>
      <c r="H5807" s="295" t="s">
        <v>65</v>
      </c>
      <c r="I5807" s="298">
        <v>1.1100000000000001</v>
      </c>
      <c r="J5807" s="298">
        <v>0</v>
      </c>
      <c r="K5807" s="297">
        <v>8.43</v>
      </c>
      <c r="L5807" s="297">
        <v>9.35</v>
      </c>
      <c r="O5807" s="40"/>
      <c r="P5807" s="40"/>
      <c r="Q5807" s="40"/>
      <c r="R5807" s="40"/>
      <c r="S5807" s="40"/>
      <c r="T5807" s="40"/>
      <c r="U5807" s="40"/>
      <c r="V5807" s="40"/>
      <c r="W5807" s="40"/>
      <c r="X5807" s="40"/>
      <c r="Y5807" s="40"/>
    </row>
    <row r="5808" spans="1:25" ht="15" customHeight="1" x14ac:dyDescent="0.2">
      <c r="A5808" s="40"/>
      <c r="B5808" s="275"/>
      <c r="C5808" s="275"/>
      <c r="D5808" s="275"/>
      <c r="E5808" s="275"/>
      <c r="F5808" s="275"/>
      <c r="G5808" s="275" t="s">
        <v>331</v>
      </c>
      <c r="H5808" s="302">
        <v>0.21</v>
      </c>
      <c r="I5808" s="275" t="s">
        <v>332</v>
      </c>
      <c r="J5808" s="302">
        <v>0</v>
      </c>
      <c r="K5808" s="275" t="s">
        <v>333</v>
      </c>
      <c r="L5808" s="302">
        <v>0.21</v>
      </c>
      <c r="O5808" s="40"/>
      <c r="P5808" s="40"/>
      <c r="Q5808" s="40"/>
      <c r="R5808" s="40"/>
      <c r="S5808" s="40"/>
      <c r="T5808" s="40"/>
      <c r="U5808" s="40"/>
      <c r="V5808" s="40"/>
      <c r="W5808" s="40"/>
      <c r="X5808" s="40"/>
      <c r="Y5808" s="40"/>
    </row>
    <row r="5809" spans="1:25" ht="15" customHeight="1" thickBot="1" x14ac:dyDescent="0.25">
      <c r="A5809" s="40"/>
      <c r="B5809" s="275"/>
      <c r="C5809" s="275"/>
      <c r="D5809" s="275"/>
      <c r="E5809" s="275"/>
      <c r="F5809" s="275"/>
      <c r="G5809" s="275" t="s">
        <v>334</v>
      </c>
      <c r="H5809" s="302">
        <v>2</v>
      </c>
      <c r="I5809" s="409"/>
      <c r="J5809" s="409" t="s">
        <v>335</v>
      </c>
      <c r="K5809" s="275"/>
      <c r="L5809" s="302">
        <v>11.62</v>
      </c>
      <c r="O5809" s="40"/>
      <c r="P5809" s="40"/>
      <c r="Q5809" s="40"/>
      <c r="R5809" s="40"/>
      <c r="S5809" s="40"/>
      <c r="T5809" s="40"/>
      <c r="U5809" s="40"/>
      <c r="V5809" s="40"/>
      <c r="W5809" s="40"/>
      <c r="X5809" s="40"/>
      <c r="Y5809" s="40"/>
    </row>
    <row r="5810" spans="1:25" ht="15" customHeight="1" thickTop="1" x14ac:dyDescent="0.2">
      <c r="A5810" s="40"/>
      <c r="B5810" s="289"/>
      <c r="C5810" s="289"/>
      <c r="D5810" s="289"/>
      <c r="E5810" s="289"/>
      <c r="F5810" s="289"/>
      <c r="G5810" s="289"/>
      <c r="H5810" s="289"/>
      <c r="I5810" s="289"/>
      <c r="J5810" s="289"/>
      <c r="K5810" s="289"/>
      <c r="L5810" s="281"/>
      <c r="O5810" s="40"/>
      <c r="P5810" s="40"/>
      <c r="Q5810" s="40"/>
      <c r="R5810" s="40"/>
      <c r="S5810" s="40"/>
      <c r="T5810" s="40"/>
      <c r="U5810" s="40"/>
      <c r="V5810" s="40"/>
      <c r="W5810" s="40"/>
      <c r="X5810" s="40"/>
      <c r="Y5810" s="40"/>
    </row>
    <row r="5811" spans="1:25" ht="15" customHeight="1" x14ac:dyDescent="0.2">
      <c r="A5811" s="40"/>
      <c r="B5811" s="276"/>
      <c r="C5811" s="277" t="s">
        <v>28</v>
      </c>
      <c r="D5811" s="276" t="s">
        <v>29</v>
      </c>
      <c r="E5811" s="276" t="s">
        <v>30</v>
      </c>
      <c r="F5811" s="405" t="s">
        <v>318</v>
      </c>
      <c r="G5811" s="405"/>
      <c r="H5811" s="284" t="s">
        <v>31</v>
      </c>
      <c r="I5811" s="277" t="s">
        <v>32</v>
      </c>
      <c r="J5811" s="277" t="s">
        <v>2407</v>
      </c>
      <c r="K5811" s="277" t="s">
        <v>33</v>
      </c>
      <c r="L5811" s="277" t="s">
        <v>35</v>
      </c>
      <c r="O5811" s="40"/>
      <c r="P5811" s="40"/>
      <c r="Q5811" s="40"/>
      <c r="R5811" s="40"/>
      <c r="S5811" s="40"/>
      <c r="T5811" s="40"/>
      <c r="U5811" s="40"/>
      <c r="V5811" s="40"/>
      <c r="W5811" s="40"/>
      <c r="X5811" s="40"/>
      <c r="Y5811" s="40"/>
    </row>
    <row r="5812" spans="1:25" ht="15" customHeight="1" x14ac:dyDescent="0.2">
      <c r="A5812" s="40"/>
      <c r="B5812" s="273" t="s">
        <v>319</v>
      </c>
      <c r="C5812" s="286" t="s">
        <v>497</v>
      </c>
      <c r="D5812" s="273" t="s">
        <v>40</v>
      </c>
      <c r="E5812" s="273" t="s">
        <v>498</v>
      </c>
      <c r="F5812" s="403" t="s">
        <v>337</v>
      </c>
      <c r="G5812" s="403"/>
      <c r="H5812" s="285" t="s">
        <v>65</v>
      </c>
      <c r="I5812" s="288">
        <v>1</v>
      </c>
      <c r="J5812" s="287"/>
      <c r="K5812" s="287">
        <v>8.24</v>
      </c>
      <c r="L5812" s="287">
        <v>8.24</v>
      </c>
      <c r="O5812" s="40"/>
      <c r="P5812" s="40"/>
      <c r="Q5812" s="40"/>
      <c r="R5812" s="40"/>
      <c r="S5812" s="40"/>
      <c r="T5812" s="40"/>
      <c r="U5812" s="40"/>
      <c r="V5812" s="40"/>
      <c r="W5812" s="40"/>
      <c r="X5812" s="40"/>
      <c r="Y5812" s="40"/>
    </row>
    <row r="5813" spans="1:25" ht="15" customHeight="1" x14ac:dyDescent="0.2">
      <c r="A5813" s="40"/>
      <c r="B5813" s="278" t="s">
        <v>321</v>
      </c>
      <c r="C5813" s="291" t="s">
        <v>481</v>
      </c>
      <c r="D5813" s="278" t="s">
        <v>40</v>
      </c>
      <c r="E5813" s="278" t="s">
        <v>482</v>
      </c>
      <c r="F5813" s="407" t="s">
        <v>324</v>
      </c>
      <c r="G5813" s="407"/>
      <c r="H5813" s="290" t="s">
        <v>325</v>
      </c>
      <c r="I5813" s="294">
        <v>8.0000000000000004E-4</v>
      </c>
      <c r="J5813" s="294">
        <v>0</v>
      </c>
      <c r="K5813" s="292">
        <v>24.31</v>
      </c>
      <c r="L5813" s="292">
        <v>0.01</v>
      </c>
      <c r="O5813" s="40"/>
      <c r="P5813" s="40"/>
      <c r="Q5813" s="40"/>
      <c r="R5813" s="40"/>
      <c r="S5813" s="40"/>
      <c r="T5813" s="40"/>
      <c r="U5813" s="40"/>
      <c r="V5813" s="40"/>
      <c r="W5813" s="40"/>
      <c r="X5813" s="40"/>
      <c r="Y5813" s="40"/>
    </row>
    <row r="5814" spans="1:25" ht="15" customHeight="1" x14ac:dyDescent="0.2">
      <c r="A5814" s="40"/>
      <c r="B5814" s="278" t="s">
        <v>321</v>
      </c>
      <c r="C5814" s="291" t="s">
        <v>483</v>
      </c>
      <c r="D5814" s="278" t="s">
        <v>40</v>
      </c>
      <c r="E5814" s="278" t="s">
        <v>484</v>
      </c>
      <c r="F5814" s="407" t="s">
        <v>324</v>
      </c>
      <c r="G5814" s="407"/>
      <c r="H5814" s="290" t="s">
        <v>325</v>
      </c>
      <c r="I5814" s="294">
        <v>4.7999999999999996E-3</v>
      </c>
      <c r="J5814" s="294">
        <v>0</v>
      </c>
      <c r="K5814" s="292">
        <v>27.69</v>
      </c>
      <c r="L5814" s="292">
        <v>0.13</v>
      </c>
      <c r="O5814" s="40"/>
      <c r="P5814" s="40"/>
      <c r="Q5814" s="40"/>
      <c r="R5814" s="40"/>
      <c r="S5814" s="40"/>
      <c r="T5814" s="40"/>
      <c r="U5814" s="40"/>
      <c r="V5814" s="40"/>
      <c r="W5814" s="40"/>
      <c r="X5814" s="40"/>
      <c r="Y5814" s="40"/>
    </row>
    <row r="5815" spans="1:25" ht="15" customHeight="1" x14ac:dyDescent="0.2">
      <c r="A5815" s="40"/>
      <c r="B5815" s="274" t="s">
        <v>347</v>
      </c>
      <c r="C5815" s="296" t="s">
        <v>1084</v>
      </c>
      <c r="D5815" s="274" t="s">
        <v>40</v>
      </c>
      <c r="E5815" s="274" t="s">
        <v>1085</v>
      </c>
      <c r="F5815" s="404" t="s">
        <v>348</v>
      </c>
      <c r="G5815" s="404"/>
      <c r="H5815" s="295" t="s">
        <v>65</v>
      </c>
      <c r="I5815" s="298">
        <v>1.1100000000000001</v>
      </c>
      <c r="J5815" s="298">
        <v>0</v>
      </c>
      <c r="K5815" s="297">
        <v>7.3</v>
      </c>
      <c r="L5815" s="297">
        <v>8.1</v>
      </c>
      <c r="O5815" s="40"/>
      <c r="P5815" s="40"/>
      <c r="Q5815" s="40"/>
      <c r="R5815" s="40"/>
      <c r="S5815" s="40"/>
      <c r="T5815" s="40"/>
      <c r="U5815" s="40"/>
      <c r="V5815" s="40"/>
      <c r="W5815" s="40"/>
      <c r="X5815" s="40"/>
      <c r="Y5815" s="40"/>
    </row>
    <row r="5816" spans="1:25" ht="15" customHeight="1" x14ac:dyDescent="0.2">
      <c r="A5816" s="40"/>
      <c r="B5816" s="275"/>
      <c r="C5816" s="275"/>
      <c r="D5816" s="275"/>
      <c r="E5816" s="275"/>
      <c r="F5816" s="275"/>
      <c r="G5816" s="275" t="s">
        <v>331</v>
      </c>
      <c r="H5816" s="302">
        <v>0.11</v>
      </c>
      <c r="I5816" s="275" t="s">
        <v>332</v>
      </c>
      <c r="J5816" s="302">
        <v>0</v>
      </c>
      <c r="K5816" s="275" t="s">
        <v>333</v>
      </c>
      <c r="L5816" s="302">
        <v>0.11</v>
      </c>
      <c r="O5816" s="40"/>
      <c r="P5816" s="40"/>
      <c r="Q5816" s="40"/>
      <c r="R5816" s="40"/>
      <c r="S5816" s="40"/>
      <c r="T5816" s="40"/>
      <c r="U5816" s="40"/>
      <c r="V5816" s="40"/>
      <c r="W5816" s="40"/>
      <c r="X5816" s="40"/>
      <c r="Y5816" s="40"/>
    </row>
    <row r="5817" spans="1:25" ht="15" customHeight="1" thickBot="1" x14ac:dyDescent="0.25">
      <c r="A5817" s="40"/>
      <c r="B5817" s="275"/>
      <c r="C5817" s="275"/>
      <c r="D5817" s="275"/>
      <c r="E5817" s="275"/>
      <c r="F5817" s="275"/>
      <c r="G5817" s="275" t="s">
        <v>334</v>
      </c>
      <c r="H5817" s="302">
        <v>1.71</v>
      </c>
      <c r="I5817" s="409"/>
      <c r="J5817" s="409" t="s">
        <v>335</v>
      </c>
      <c r="K5817" s="275"/>
      <c r="L5817" s="302">
        <v>9.9499999999999993</v>
      </c>
      <c r="O5817" s="40"/>
      <c r="P5817" s="40"/>
      <c r="Q5817" s="40"/>
      <c r="R5817" s="40"/>
      <c r="S5817" s="40"/>
      <c r="T5817" s="40"/>
      <c r="U5817" s="40"/>
      <c r="V5817" s="40"/>
      <c r="W5817" s="40"/>
      <c r="X5817" s="40"/>
      <c r="Y5817" s="40"/>
    </row>
    <row r="5818" spans="1:25" ht="15" customHeight="1" thickTop="1" x14ac:dyDescent="0.2">
      <c r="A5818" s="40"/>
      <c r="B5818" s="289"/>
      <c r="C5818" s="289"/>
      <c r="D5818" s="289"/>
      <c r="E5818" s="289"/>
      <c r="F5818" s="289"/>
      <c r="G5818" s="289"/>
      <c r="H5818" s="289"/>
      <c r="I5818" s="289"/>
      <c r="J5818" s="289"/>
      <c r="K5818" s="289"/>
      <c r="L5818" s="281"/>
      <c r="O5818" s="40"/>
      <c r="P5818" s="40"/>
      <c r="Q5818" s="40"/>
      <c r="R5818" s="40"/>
      <c r="S5818" s="40"/>
      <c r="T5818" s="40"/>
      <c r="U5818" s="40"/>
      <c r="V5818" s="40"/>
      <c r="W5818" s="40"/>
      <c r="X5818" s="40"/>
      <c r="Y5818" s="40"/>
    </row>
    <row r="5819" spans="1:25" ht="15" customHeight="1" x14ac:dyDescent="0.2">
      <c r="A5819" s="40"/>
      <c r="B5819" s="276"/>
      <c r="C5819" s="277" t="s">
        <v>28</v>
      </c>
      <c r="D5819" s="276" t="s">
        <v>29</v>
      </c>
      <c r="E5819" s="276" t="s">
        <v>30</v>
      </c>
      <c r="F5819" s="405" t="s">
        <v>318</v>
      </c>
      <c r="G5819" s="405"/>
      <c r="H5819" s="284" t="s">
        <v>31</v>
      </c>
      <c r="I5819" s="277" t="s">
        <v>32</v>
      </c>
      <c r="J5819" s="277" t="s">
        <v>2407</v>
      </c>
      <c r="K5819" s="277" t="s">
        <v>33</v>
      </c>
      <c r="L5819" s="277" t="s">
        <v>35</v>
      </c>
      <c r="O5819" s="40"/>
      <c r="P5819" s="40"/>
      <c r="Q5819" s="40"/>
      <c r="R5819" s="40"/>
      <c r="S5819" s="40"/>
      <c r="T5819" s="40"/>
      <c r="U5819" s="40"/>
      <c r="V5819" s="40"/>
      <c r="W5819" s="40"/>
      <c r="X5819" s="40"/>
      <c r="Y5819" s="40"/>
    </row>
    <row r="5820" spans="1:25" ht="15" customHeight="1" x14ac:dyDescent="0.2">
      <c r="A5820" s="40"/>
      <c r="B5820" s="273" t="s">
        <v>319</v>
      </c>
      <c r="C5820" s="286" t="s">
        <v>499</v>
      </c>
      <c r="D5820" s="273" t="s">
        <v>40</v>
      </c>
      <c r="E5820" s="273" t="s">
        <v>500</v>
      </c>
      <c r="F5820" s="403" t="s">
        <v>337</v>
      </c>
      <c r="G5820" s="403"/>
      <c r="H5820" s="285" t="s">
        <v>65</v>
      </c>
      <c r="I5820" s="288">
        <v>1</v>
      </c>
      <c r="J5820" s="287"/>
      <c r="K5820" s="287">
        <v>8.16</v>
      </c>
      <c r="L5820" s="287">
        <v>8.16</v>
      </c>
      <c r="O5820" s="40"/>
      <c r="P5820" s="40"/>
      <c r="Q5820" s="40"/>
      <c r="R5820" s="40"/>
      <c r="S5820" s="40"/>
      <c r="T5820" s="40"/>
      <c r="U5820" s="40"/>
      <c r="V5820" s="40"/>
      <c r="W5820" s="40"/>
      <c r="X5820" s="40"/>
      <c r="Y5820" s="40"/>
    </row>
    <row r="5821" spans="1:25" ht="15" customHeight="1" x14ac:dyDescent="0.2">
      <c r="A5821" s="40"/>
      <c r="B5821" s="278" t="s">
        <v>321</v>
      </c>
      <c r="C5821" s="291" t="s">
        <v>483</v>
      </c>
      <c r="D5821" s="278" t="s">
        <v>40</v>
      </c>
      <c r="E5821" s="278" t="s">
        <v>484</v>
      </c>
      <c r="F5821" s="407" t="s">
        <v>324</v>
      </c>
      <c r="G5821" s="407"/>
      <c r="H5821" s="290" t="s">
        <v>325</v>
      </c>
      <c r="I5821" s="294">
        <v>2.5000000000000001E-3</v>
      </c>
      <c r="J5821" s="294">
        <v>0</v>
      </c>
      <c r="K5821" s="292">
        <v>27.69</v>
      </c>
      <c r="L5821" s="292">
        <v>0.06</v>
      </c>
      <c r="O5821" s="40"/>
      <c r="P5821" s="40"/>
      <c r="Q5821" s="40"/>
      <c r="R5821" s="40"/>
      <c r="S5821" s="40"/>
      <c r="T5821" s="40"/>
      <c r="U5821" s="40"/>
      <c r="V5821" s="40"/>
      <c r="W5821" s="40"/>
      <c r="X5821" s="40"/>
      <c r="Y5821" s="40"/>
    </row>
    <row r="5822" spans="1:25" ht="15" customHeight="1" x14ac:dyDescent="0.2">
      <c r="A5822" s="40"/>
      <c r="B5822" s="274" t="s">
        <v>347</v>
      </c>
      <c r="C5822" s="296" t="s">
        <v>1084</v>
      </c>
      <c r="D5822" s="274" t="s">
        <v>40</v>
      </c>
      <c r="E5822" s="274" t="s">
        <v>1085</v>
      </c>
      <c r="F5822" s="404" t="s">
        <v>348</v>
      </c>
      <c r="G5822" s="404"/>
      <c r="H5822" s="295" t="s">
        <v>65</v>
      </c>
      <c r="I5822" s="298">
        <v>1.1100000000000001</v>
      </c>
      <c r="J5822" s="298">
        <v>0</v>
      </c>
      <c r="K5822" s="297">
        <v>7.3</v>
      </c>
      <c r="L5822" s="297">
        <v>8.1</v>
      </c>
      <c r="O5822" s="40"/>
      <c r="P5822" s="40"/>
      <c r="Q5822" s="40"/>
      <c r="R5822" s="40"/>
      <c r="S5822" s="40"/>
      <c r="T5822" s="40"/>
      <c r="U5822" s="40"/>
      <c r="V5822" s="40"/>
      <c r="W5822" s="40"/>
      <c r="X5822" s="40"/>
      <c r="Y5822" s="40"/>
    </row>
    <row r="5823" spans="1:25" ht="15" customHeight="1" x14ac:dyDescent="0.2">
      <c r="A5823" s="40"/>
      <c r="B5823" s="275"/>
      <c r="C5823" s="275"/>
      <c r="D5823" s="275"/>
      <c r="E5823" s="275"/>
      <c r="F5823" s="275"/>
      <c r="G5823" s="275" t="s">
        <v>331</v>
      </c>
      <c r="H5823" s="302">
        <v>0.05</v>
      </c>
      <c r="I5823" s="275" t="s">
        <v>332</v>
      </c>
      <c r="J5823" s="302">
        <v>0</v>
      </c>
      <c r="K5823" s="275" t="s">
        <v>333</v>
      </c>
      <c r="L5823" s="302">
        <v>0.05</v>
      </c>
      <c r="O5823" s="40"/>
      <c r="P5823" s="40"/>
      <c r="Q5823" s="40"/>
      <c r="R5823" s="40"/>
      <c r="S5823" s="40"/>
      <c r="T5823" s="40"/>
      <c r="U5823" s="40"/>
      <c r="V5823" s="40"/>
      <c r="W5823" s="40"/>
      <c r="X5823" s="40"/>
      <c r="Y5823" s="40"/>
    </row>
    <row r="5824" spans="1:25" ht="15" customHeight="1" thickBot="1" x14ac:dyDescent="0.25">
      <c r="A5824" s="40"/>
      <c r="B5824" s="275"/>
      <c r="C5824" s="275"/>
      <c r="D5824" s="275"/>
      <c r="E5824" s="275"/>
      <c r="F5824" s="275"/>
      <c r="G5824" s="275" t="s">
        <v>334</v>
      </c>
      <c r="H5824" s="302">
        <v>1.69</v>
      </c>
      <c r="I5824" s="409"/>
      <c r="J5824" s="409" t="s">
        <v>335</v>
      </c>
      <c r="K5824" s="275"/>
      <c r="L5824" s="302">
        <v>9.85</v>
      </c>
      <c r="O5824" s="40"/>
      <c r="P5824" s="40"/>
      <c r="Q5824" s="40"/>
      <c r="R5824" s="40"/>
      <c r="S5824" s="40"/>
      <c r="T5824" s="40"/>
      <c r="U5824" s="40"/>
      <c r="V5824" s="40"/>
      <c r="W5824" s="40"/>
      <c r="X5824" s="40"/>
      <c r="Y5824" s="40"/>
    </row>
    <row r="5825" spans="1:25" ht="15" customHeight="1" thickTop="1" x14ac:dyDescent="0.2">
      <c r="A5825" s="40"/>
      <c r="B5825" s="289"/>
      <c r="C5825" s="289"/>
      <c r="D5825" s="289"/>
      <c r="E5825" s="289"/>
      <c r="F5825" s="289"/>
      <c r="G5825" s="289"/>
      <c r="H5825" s="289"/>
      <c r="I5825" s="289"/>
      <c r="J5825" s="289"/>
      <c r="K5825" s="289"/>
      <c r="L5825" s="281"/>
      <c r="O5825" s="40"/>
      <c r="P5825" s="40"/>
      <c r="Q5825" s="40"/>
      <c r="R5825" s="40"/>
      <c r="S5825" s="40"/>
      <c r="T5825" s="40"/>
      <c r="U5825" s="40"/>
      <c r="V5825" s="40"/>
      <c r="W5825" s="40"/>
      <c r="X5825" s="40"/>
      <c r="Y5825" s="40"/>
    </row>
    <row r="5826" spans="1:25" ht="15" customHeight="1" x14ac:dyDescent="0.2">
      <c r="A5826" s="40"/>
      <c r="B5826" s="276"/>
      <c r="C5826" s="277" t="s">
        <v>28</v>
      </c>
      <c r="D5826" s="276" t="s">
        <v>29</v>
      </c>
      <c r="E5826" s="276" t="s">
        <v>30</v>
      </c>
      <c r="F5826" s="405" t="s">
        <v>318</v>
      </c>
      <c r="G5826" s="405"/>
      <c r="H5826" s="284" t="s">
        <v>31</v>
      </c>
      <c r="I5826" s="277" t="s">
        <v>32</v>
      </c>
      <c r="J5826" s="277" t="s">
        <v>2407</v>
      </c>
      <c r="K5826" s="277" t="s">
        <v>33</v>
      </c>
      <c r="L5826" s="277" t="s">
        <v>35</v>
      </c>
      <c r="O5826" s="40"/>
      <c r="P5826" s="40"/>
      <c r="Q5826" s="40"/>
      <c r="R5826" s="40"/>
      <c r="S5826" s="40"/>
      <c r="T5826" s="40"/>
      <c r="U5826" s="40"/>
      <c r="V5826" s="40"/>
      <c r="W5826" s="40"/>
      <c r="X5826" s="40"/>
      <c r="Y5826" s="40"/>
    </row>
    <row r="5827" spans="1:25" ht="15" customHeight="1" x14ac:dyDescent="0.2">
      <c r="A5827" s="40"/>
      <c r="B5827" s="273" t="s">
        <v>319</v>
      </c>
      <c r="C5827" s="286" t="s">
        <v>3389</v>
      </c>
      <c r="D5827" s="273" t="s">
        <v>40</v>
      </c>
      <c r="E5827" s="273" t="s">
        <v>3390</v>
      </c>
      <c r="F5827" s="403" t="s">
        <v>337</v>
      </c>
      <c r="G5827" s="403"/>
      <c r="H5827" s="285" t="s">
        <v>65</v>
      </c>
      <c r="I5827" s="288">
        <v>1</v>
      </c>
      <c r="J5827" s="287"/>
      <c r="K5827" s="287">
        <v>9.6199999999999992</v>
      </c>
      <c r="L5827" s="287">
        <v>9.6199999999999992</v>
      </c>
      <c r="O5827" s="40"/>
      <c r="P5827" s="40"/>
      <c r="Q5827" s="40"/>
      <c r="R5827" s="40"/>
      <c r="S5827" s="40"/>
      <c r="T5827" s="40"/>
      <c r="U5827" s="40"/>
      <c r="V5827" s="40"/>
      <c r="W5827" s="40"/>
      <c r="X5827" s="40"/>
      <c r="Y5827" s="40"/>
    </row>
    <row r="5828" spans="1:25" ht="15" customHeight="1" x14ac:dyDescent="0.2">
      <c r="A5828" s="40"/>
      <c r="B5828" s="278" t="s">
        <v>321</v>
      </c>
      <c r="C5828" s="291" t="s">
        <v>483</v>
      </c>
      <c r="D5828" s="278" t="s">
        <v>40</v>
      </c>
      <c r="E5828" s="278" t="s">
        <v>484</v>
      </c>
      <c r="F5828" s="407" t="s">
        <v>324</v>
      </c>
      <c r="G5828" s="407"/>
      <c r="H5828" s="290" t="s">
        <v>325</v>
      </c>
      <c r="I5828" s="294">
        <v>1.2999999999999999E-3</v>
      </c>
      <c r="J5828" s="294">
        <v>0</v>
      </c>
      <c r="K5828" s="292">
        <v>27.69</v>
      </c>
      <c r="L5828" s="292">
        <v>0.03</v>
      </c>
      <c r="O5828" s="40"/>
      <c r="P5828" s="40"/>
      <c r="Q5828" s="40"/>
      <c r="R5828" s="40"/>
      <c r="S5828" s="40"/>
      <c r="T5828" s="40"/>
      <c r="U5828" s="40"/>
      <c r="V5828" s="40"/>
      <c r="W5828" s="40"/>
      <c r="X5828" s="40"/>
      <c r="Y5828" s="40"/>
    </row>
    <row r="5829" spans="1:25" ht="15" customHeight="1" x14ac:dyDescent="0.2">
      <c r="A5829" s="40"/>
      <c r="B5829" s="274" t="s">
        <v>347</v>
      </c>
      <c r="C5829" s="296" t="s">
        <v>3549</v>
      </c>
      <c r="D5829" s="274" t="s">
        <v>40</v>
      </c>
      <c r="E5829" s="274" t="s">
        <v>3550</v>
      </c>
      <c r="F5829" s="404" t="s">
        <v>348</v>
      </c>
      <c r="G5829" s="404"/>
      <c r="H5829" s="295" t="s">
        <v>65</v>
      </c>
      <c r="I5829" s="298">
        <v>1.1399999999999999</v>
      </c>
      <c r="J5829" s="298">
        <v>0</v>
      </c>
      <c r="K5829" s="297">
        <v>8.42</v>
      </c>
      <c r="L5829" s="297">
        <v>9.59</v>
      </c>
      <c r="O5829" s="40"/>
      <c r="P5829" s="40"/>
      <c r="Q5829" s="40"/>
      <c r="R5829" s="40"/>
      <c r="S5829" s="40"/>
      <c r="T5829" s="40"/>
      <c r="U5829" s="40"/>
      <c r="V5829" s="40"/>
      <c r="W5829" s="40"/>
      <c r="X5829" s="40"/>
      <c r="Y5829" s="40"/>
    </row>
    <row r="5830" spans="1:25" ht="15" customHeight="1" x14ac:dyDescent="0.2">
      <c r="A5830" s="40"/>
      <c r="B5830" s="275"/>
      <c r="C5830" s="275"/>
      <c r="D5830" s="275"/>
      <c r="E5830" s="275"/>
      <c r="F5830" s="275"/>
      <c r="G5830" s="275" t="s">
        <v>331</v>
      </c>
      <c r="H5830" s="302">
        <v>0.02</v>
      </c>
      <c r="I5830" s="275" t="s">
        <v>332</v>
      </c>
      <c r="J5830" s="302">
        <v>0</v>
      </c>
      <c r="K5830" s="275" t="s">
        <v>333</v>
      </c>
      <c r="L5830" s="302">
        <v>0.02</v>
      </c>
      <c r="O5830" s="40"/>
      <c r="P5830" s="40"/>
      <c r="Q5830" s="40"/>
      <c r="R5830" s="40"/>
      <c r="S5830" s="40"/>
      <c r="T5830" s="40"/>
      <c r="U5830" s="40"/>
      <c r="V5830" s="40"/>
      <c r="W5830" s="40"/>
      <c r="X5830" s="40"/>
      <c r="Y5830" s="40"/>
    </row>
    <row r="5831" spans="1:25" ht="15" customHeight="1" thickBot="1" x14ac:dyDescent="0.25">
      <c r="A5831" s="40"/>
      <c r="B5831" s="275"/>
      <c r="C5831" s="275"/>
      <c r="D5831" s="275"/>
      <c r="E5831" s="275"/>
      <c r="F5831" s="275"/>
      <c r="G5831" s="275" t="s">
        <v>334</v>
      </c>
      <c r="H5831" s="302">
        <v>2</v>
      </c>
      <c r="I5831" s="409"/>
      <c r="J5831" s="409" t="s">
        <v>335</v>
      </c>
      <c r="K5831" s="275"/>
      <c r="L5831" s="302">
        <v>11.62</v>
      </c>
      <c r="O5831" s="40"/>
      <c r="P5831" s="40"/>
      <c r="Q5831" s="40"/>
      <c r="R5831" s="40"/>
      <c r="S5831" s="40"/>
      <c r="T5831" s="40"/>
      <c r="U5831" s="40"/>
      <c r="V5831" s="40"/>
      <c r="W5831" s="40"/>
      <c r="X5831" s="40"/>
      <c r="Y5831" s="40"/>
    </row>
    <row r="5832" spans="1:25" ht="15" customHeight="1" thickTop="1" x14ac:dyDescent="0.2">
      <c r="A5832" s="40"/>
      <c r="B5832" s="289"/>
      <c r="C5832" s="289"/>
      <c r="D5832" s="289"/>
      <c r="E5832" s="289"/>
      <c r="F5832" s="289"/>
      <c r="G5832" s="289"/>
      <c r="H5832" s="289"/>
      <c r="I5832" s="289"/>
      <c r="J5832" s="289"/>
      <c r="K5832" s="289"/>
      <c r="L5832" s="281"/>
      <c r="O5832" s="40"/>
      <c r="P5832" s="40"/>
      <c r="Q5832" s="40"/>
      <c r="R5832" s="40"/>
      <c r="S5832" s="40"/>
      <c r="T5832" s="40"/>
      <c r="U5832" s="40"/>
      <c r="V5832" s="40"/>
      <c r="W5832" s="40"/>
      <c r="X5832" s="40"/>
      <c r="Y5832" s="40"/>
    </row>
    <row r="5833" spans="1:25" ht="15" customHeight="1" x14ac:dyDescent="0.2">
      <c r="A5833" s="40"/>
      <c r="B5833" s="276"/>
      <c r="C5833" s="277" t="s">
        <v>28</v>
      </c>
      <c r="D5833" s="276" t="s">
        <v>29</v>
      </c>
      <c r="E5833" s="276" t="s">
        <v>30</v>
      </c>
      <c r="F5833" s="405" t="s">
        <v>318</v>
      </c>
      <c r="G5833" s="405"/>
      <c r="H5833" s="284" t="s">
        <v>31</v>
      </c>
      <c r="I5833" s="277" t="s">
        <v>32</v>
      </c>
      <c r="J5833" s="277" t="s">
        <v>2407</v>
      </c>
      <c r="K5833" s="277" t="s">
        <v>33</v>
      </c>
      <c r="L5833" s="277" t="s">
        <v>35</v>
      </c>
      <c r="O5833" s="40"/>
      <c r="P5833" s="40"/>
      <c r="Q5833" s="40"/>
      <c r="R5833" s="40"/>
      <c r="S5833" s="40"/>
      <c r="T5833" s="40"/>
      <c r="U5833" s="40"/>
      <c r="V5833" s="40"/>
      <c r="W5833" s="40"/>
      <c r="X5833" s="40"/>
      <c r="Y5833" s="40"/>
    </row>
    <row r="5834" spans="1:25" ht="15" customHeight="1" x14ac:dyDescent="0.2">
      <c r="A5834" s="40"/>
      <c r="B5834" s="273" t="s">
        <v>319</v>
      </c>
      <c r="C5834" s="286" t="s">
        <v>491</v>
      </c>
      <c r="D5834" s="273" t="s">
        <v>40</v>
      </c>
      <c r="E5834" s="273" t="s">
        <v>492</v>
      </c>
      <c r="F5834" s="403" t="s">
        <v>337</v>
      </c>
      <c r="G5834" s="403"/>
      <c r="H5834" s="285" t="s">
        <v>65</v>
      </c>
      <c r="I5834" s="288">
        <v>1</v>
      </c>
      <c r="J5834" s="287"/>
      <c r="K5834" s="287">
        <v>10.48</v>
      </c>
      <c r="L5834" s="287">
        <v>10.48</v>
      </c>
      <c r="O5834" s="40"/>
      <c r="P5834" s="40"/>
      <c r="Q5834" s="40"/>
      <c r="R5834" s="40"/>
      <c r="S5834" s="40"/>
      <c r="T5834" s="40"/>
      <c r="U5834" s="40"/>
      <c r="V5834" s="40"/>
      <c r="W5834" s="40"/>
      <c r="X5834" s="40"/>
      <c r="Y5834" s="40"/>
    </row>
    <row r="5835" spans="1:25" ht="15" customHeight="1" x14ac:dyDescent="0.2">
      <c r="A5835" s="40"/>
      <c r="B5835" s="278" t="s">
        <v>321</v>
      </c>
      <c r="C5835" s="291" t="s">
        <v>483</v>
      </c>
      <c r="D5835" s="278" t="s">
        <v>40</v>
      </c>
      <c r="E5835" s="278" t="s">
        <v>484</v>
      </c>
      <c r="F5835" s="407" t="s">
        <v>324</v>
      </c>
      <c r="G5835" s="407"/>
      <c r="H5835" s="290" t="s">
        <v>325</v>
      </c>
      <c r="I5835" s="294">
        <v>3.1E-2</v>
      </c>
      <c r="J5835" s="294">
        <v>0</v>
      </c>
      <c r="K5835" s="292">
        <v>27.69</v>
      </c>
      <c r="L5835" s="292">
        <v>0.85</v>
      </c>
      <c r="O5835" s="40"/>
      <c r="P5835" s="40"/>
      <c r="Q5835" s="40"/>
      <c r="R5835" s="40"/>
      <c r="S5835" s="40"/>
      <c r="T5835" s="40"/>
      <c r="U5835" s="40"/>
      <c r="V5835" s="40"/>
      <c r="W5835" s="40"/>
      <c r="X5835" s="40"/>
      <c r="Y5835" s="40"/>
    </row>
    <row r="5836" spans="1:25" ht="15" customHeight="1" x14ac:dyDescent="0.2">
      <c r="A5836" s="40"/>
      <c r="B5836" s="278" t="s">
        <v>321</v>
      </c>
      <c r="C5836" s="291" t="s">
        <v>481</v>
      </c>
      <c r="D5836" s="278" t="s">
        <v>40</v>
      </c>
      <c r="E5836" s="278" t="s">
        <v>482</v>
      </c>
      <c r="F5836" s="407" t="s">
        <v>324</v>
      </c>
      <c r="G5836" s="407"/>
      <c r="H5836" s="290" t="s">
        <v>325</v>
      </c>
      <c r="I5836" s="294">
        <v>5.1000000000000004E-3</v>
      </c>
      <c r="J5836" s="294">
        <v>0</v>
      </c>
      <c r="K5836" s="292">
        <v>24.31</v>
      </c>
      <c r="L5836" s="292">
        <v>0.12</v>
      </c>
      <c r="O5836" s="40"/>
      <c r="P5836" s="40"/>
      <c r="Q5836" s="40"/>
      <c r="R5836" s="40"/>
      <c r="S5836" s="40"/>
      <c r="T5836" s="40"/>
      <c r="U5836" s="40"/>
      <c r="V5836" s="40"/>
      <c r="W5836" s="40"/>
      <c r="X5836" s="40"/>
      <c r="Y5836" s="40"/>
    </row>
    <row r="5837" spans="1:25" ht="15" customHeight="1" x14ac:dyDescent="0.2">
      <c r="A5837" s="40"/>
      <c r="B5837" s="274" t="s">
        <v>347</v>
      </c>
      <c r="C5837" s="296" t="s">
        <v>1086</v>
      </c>
      <c r="D5837" s="274" t="s">
        <v>40</v>
      </c>
      <c r="E5837" s="274" t="s">
        <v>1087</v>
      </c>
      <c r="F5837" s="404" t="s">
        <v>348</v>
      </c>
      <c r="G5837" s="404"/>
      <c r="H5837" s="295" t="s">
        <v>65</v>
      </c>
      <c r="I5837" s="298">
        <v>1.07</v>
      </c>
      <c r="J5837" s="298">
        <v>0</v>
      </c>
      <c r="K5837" s="297">
        <v>8.89</v>
      </c>
      <c r="L5837" s="297">
        <v>9.51</v>
      </c>
      <c r="O5837" s="40"/>
      <c r="P5837" s="40"/>
      <c r="Q5837" s="40"/>
      <c r="R5837" s="40"/>
      <c r="S5837" s="40"/>
      <c r="T5837" s="40"/>
      <c r="U5837" s="40"/>
      <c r="V5837" s="40"/>
      <c r="W5837" s="40"/>
      <c r="X5837" s="40"/>
      <c r="Y5837" s="40"/>
    </row>
    <row r="5838" spans="1:25" ht="15" customHeight="1" x14ac:dyDescent="0.2">
      <c r="A5838" s="40"/>
      <c r="B5838" s="275"/>
      <c r="C5838" s="275"/>
      <c r="D5838" s="275"/>
      <c r="E5838" s="275"/>
      <c r="F5838" s="275"/>
      <c r="G5838" s="275" t="s">
        <v>331</v>
      </c>
      <c r="H5838" s="302">
        <v>0.76</v>
      </c>
      <c r="I5838" s="275" t="s">
        <v>332</v>
      </c>
      <c r="J5838" s="302">
        <v>0</v>
      </c>
      <c r="K5838" s="275" t="s">
        <v>333</v>
      </c>
      <c r="L5838" s="302">
        <v>0.76</v>
      </c>
      <c r="O5838" s="40"/>
      <c r="P5838" s="40"/>
      <c r="Q5838" s="40"/>
      <c r="R5838" s="40"/>
      <c r="S5838" s="40"/>
      <c r="T5838" s="40"/>
      <c r="U5838" s="40"/>
      <c r="V5838" s="40"/>
      <c r="W5838" s="40"/>
      <c r="X5838" s="40"/>
      <c r="Y5838" s="40"/>
    </row>
    <row r="5839" spans="1:25" ht="15" customHeight="1" thickBot="1" x14ac:dyDescent="0.25">
      <c r="A5839" s="40"/>
      <c r="B5839" s="275"/>
      <c r="C5839" s="275"/>
      <c r="D5839" s="275"/>
      <c r="E5839" s="275"/>
      <c r="F5839" s="275"/>
      <c r="G5839" s="275" t="s">
        <v>334</v>
      </c>
      <c r="H5839" s="302">
        <v>2.1800000000000002</v>
      </c>
      <c r="I5839" s="409"/>
      <c r="J5839" s="409" t="s">
        <v>335</v>
      </c>
      <c r="K5839" s="275"/>
      <c r="L5839" s="302">
        <v>12.66</v>
      </c>
      <c r="O5839" s="40"/>
      <c r="P5839" s="40"/>
      <c r="Q5839" s="40"/>
      <c r="R5839" s="40"/>
      <c r="S5839" s="40"/>
      <c r="T5839" s="40"/>
      <c r="U5839" s="40"/>
      <c r="V5839" s="40"/>
      <c r="W5839" s="40"/>
      <c r="X5839" s="40"/>
      <c r="Y5839" s="40"/>
    </row>
    <row r="5840" spans="1:25" ht="15" customHeight="1" thickTop="1" x14ac:dyDescent="0.2">
      <c r="A5840" s="40"/>
      <c r="B5840" s="289"/>
      <c r="C5840" s="289"/>
      <c r="D5840" s="289"/>
      <c r="E5840" s="289"/>
      <c r="F5840" s="289"/>
      <c r="G5840" s="289"/>
      <c r="H5840" s="289"/>
      <c r="I5840" s="289"/>
      <c r="J5840" s="289"/>
      <c r="K5840" s="289"/>
      <c r="L5840" s="281"/>
      <c r="O5840" s="40"/>
      <c r="P5840" s="40"/>
      <c r="Q5840" s="40"/>
      <c r="R5840" s="40"/>
      <c r="S5840" s="40"/>
      <c r="T5840" s="40"/>
      <c r="U5840" s="40"/>
      <c r="V5840" s="40"/>
      <c r="W5840" s="40"/>
      <c r="X5840" s="40"/>
      <c r="Y5840" s="40"/>
    </row>
    <row r="5841" spans="1:25" ht="15" customHeight="1" x14ac:dyDescent="0.2">
      <c r="A5841" s="40"/>
      <c r="B5841" s="276"/>
      <c r="C5841" s="277" t="s">
        <v>28</v>
      </c>
      <c r="D5841" s="276" t="s">
        <v>29</v>
      </c>
      <c r="E5841" s="276" t="s">
        <v>30</v>
      </c>
      <c r="F5841" s="405" t="s">
        <v>318</v>
      </c>
      <c r="G5841" s="405"/>
      <c r="H5841" s="284" t="s">
        <v>31</v>
      </c>
      <c r="I5841" s="277" t="s">
        <v>32</v>
      </c>
      <c r="J5841" s="277" t="s">
        <v>2407</v>
      </c>
      <c r="K5841" s="277" t="s">
        <v>33</v>
      </c>
      <c r="L5841" s="277" t="s">
        <v>35</v>
      </c>
      <c r="O5841" s="40"/>
      <c r="P5841" s="40"/>
      <c r="Q5841" s="40"/>
      <c r="R5841" s="40"/>
      <c r="S5841" s="40"/>
      <c r="T5841" s="40"/>
      <c r="U5841" s="40"/>
      <c r="V5841" s="40"/>
      <c r="W5841" s="40"/>
      <c r="X5841" s="40"/>
      <c r="Y5841" s="40"/>
    </row>
    <row r="5842" spans="1:25" ht="15" customHeight="1" x14ac:dyDescent="0.2">
      <c r="A5842" s="40"/>
      <c r="B5842" s="273" t="s">
        <v>319</v>
      </c>
      <c r="C5842" s="286" t="s">
        <v>493</v>
      </c>
      <c r="D5842" s="273" t="s">
        <v>40</v>
      </c>
      <c r="E5842" s="273" t="s">
        <v>494</v>
      </c>
      <c r="F5842" s="403" t="s">
        <v>337</v>
      </c>
      <c r="G5842" s="403"/>
      <c r="H5842" s="285" t="s">
        <v>65</v>
      </c>
      <c r="I5842" s="288">
        <v>1</v>
      </c>
      <c r="J5842" s="287"/>
      <c r="K5842" s="287">
        <v>10.42</v>
      </c>
      <c r="L5842" s="287">
        <v>10.42</v>
      </c>
      <c r="O5842" s="40"/>
      <c r="P5842" s="40"/>
      <c r="Q5842" s="40"/>
      <c r="R5842" s="40"/>
      <c r="S5842" s="40"/>
      <c r="T5842" s="40"/>
      <c r="U5842" s="40"/>
      <c r="V5842" s="40"/>
      <c r="W5842" s="40"/>
      <c r="X5842" s="40"/>
      <c r="Y5842" s="40"/>
    </row>
    <row r="5843" spans="1:25" ht="15" customHeight="1" x14ac:dyDescent="0.2">
      <c r="A5843" s="40"/>
      <c r="B5843" s="278" t="s">
        <v>321</v>
      </c>
      <c r="C5843" s="291" t="s">
        <v>481</v>
      </c>
      <c r="D5843" s="278" t="s">
        <v>40</v>
      </c>
      <c r="E5843" s="278" t="s">
        <v>482</v>
      </c>
      <c r="F5843" s="407" t="s">
        <v>324</v>
      </c>
      <c r="G5843" s="407"/>
      <c r="H5843" s="290" t="s">
        <v>325</v>
      </c>
      <c r="I5843" s="294">
        <v>2.5999999999999999E-3</v>
      </c>
      <c r="J5843" s="294">
        <v>0</v>
      </c>
      <c r="K5843" s="292">
        <v>24.31</v>
      </c>
      <c r="L5843" s="292">
        <v>0.06</v>
      </c>
      <c r="O5843" s="40"/>
      <c r="P5843" s="40"/>
      <c r="Q5843" s="40"/>
      <c r="R5843" s="40"/>
      <c r="S5843" s="40"/>
      <c r="T5843" s="40"/>
      <c r="U5843" s="40"/>
      <c r="V5843" s="40"/>
      <c r="W5843" s="40"/>
      <c r="X5843" s="40"/>
      <c r="Y5843" s="40"/>
    </row>
    <row r="5844" spans="1:25" ht="15" customHeight="1" x14ac:dyDescent="0.2">
      <c r="A5844" s="40"/>
      <c r="B5844" s="278" t="s">
        <v>321</v>
      </c>
      <c r="C5844" s="291" t="s">
        <v>483</v>
      </c>
      <c r="D5844" s="278" t="s">
        <v>40</v>
      </c>
      <c r="E5844" s="278" t="s">
        <v>484</v>
      </c>
      <c r="F5844" s="407" t="s">
        <v>324</v>
      </c>
      <c r="G5844" s="407"/>
      <c r="H5844" s="290" t="s">
        <v>325</v>
      </c>
      <c r="I5844" s="294">
        <v>1.6199999999999999E-2</v>
      </c>
      <c r="J5844" s="294">
        <v>0</v>
      </c>
      <c r="K5844" s="292">
        <v>27.69</v>
      </c>
      <c r="L5844" s="292">
        <v>0.44</v>
      </c>
      <c r="O5844" s="40"/>
      <c r="P5844" s="40"/>
      <c r="Q5844" s="40"/>
      <c r="R5844" s="40"/>
      <c r="S5844" s="40"/>
      <c r="T5844" s="40"/>
      <c r="U5844" s="40"/>
      <c r="V5844" s="40"/>
      <c r="W5844" s="40"/>
      <c r="X5844" s="40"/>
      <c r="Y5844" s="40"/>
    </row>
    <row r="5845" spans="1:25" ht="15" customHeight="1" x14ac:dyDescent="0.2">
      <c r="A5845" s="40"/>
      <c r="B5845" s="274" t="s">
        <v>347</v>
      </c>
      <c r="C5845" s="296" t="s">
        <v>1088</v>
      </c>
      <c r="D5845" s="274" t="s">
        <v>40</v>
      </c>
      <c r="E5845" s="274" t="s">
        <v>1089</v>
      </c>
      <c r="F5845" s="404" t="s">
        <v>348</v>
      </c>
      <c r="G5845" s="404"/>
      <c r="H5845" s="295" t="s">
        <v>65</v>
      </c>
      <c r="I5845" s="298">
        <v>1.1100000000000001</v>
      </c>
      <c r="J5845" s="298">
        <v>0</v>
      </c>
      <c r="K5845" s="297">
        <v>8.94</v>
      </c>
      <c r="L5845" s="297">
        <v>9.92</v>
      </c>
      <c r="O5845" s="40"/>
      <c r="P5845" s="40"/>
      <c r="Q5845" s="40"/>
      <c r="R5845" s="40"/>
      <c r="S5845" s="40"/>
      <c r="T5845" s="40"/>
      <c r="U5845" s="40"/>
      <c r="V5845" s="40"/>
      <c r="W5845" s="40"/>
      <c r="X5845" s="40"/>
      <c r="Y5845" s="40"/>
    </row>
    <row r="5846" spans="1:25" ht="15" customHeight="1" x14ac:dyDescent="0.2">
      <c r="A5846" s="40"/>
      <c r="B5846" s="275"/>
      <c r="C5846" s="275"/>
      <c r="D5846" s="275"/>
      <c r="E5846" s="275"/>
      <c r="F5846" s="275"/>
      <c r="G5846" s="275" t="s">
        <v>331</v>
      </c>
      <c r="H5846" s="302">
        <v>0.39</v>
      </c>
      <c r="I5846" s="275" t="s">
        <v>332</v>
      </c>
      <c r="J5846" s="302">
        <v>0</v>
      </c>
      <c r="K5846" s="275" t="s">
        <v>333</v>
      </c>
      <c r="L5846" s="302">
        <v>0.39</v>
      </c>
      <c r="O5846" s="40"/>
      <c r="P5846" s="40"/>
      <c r="Q5846" s="40"/>
      <c r="R5846" s="40"/>
      <c r="S5846" s="40"/>
      <c r="T5846" s="40"/>
      <c r="U5846" s="40"/>
      <c r="V5846" s="40"/>
      <c r="W5846" s="40"/>
      <c r="X5846" s="40"/>
      <c r="Y5846" s="40"/>
    </row>
    <row r="5847" spans="1:25" ht="15" customHeight="1" thickBot="1" x14ac:dyDescent="0.25">
      <c r="A5847" s="40"/>
      <c r="B5847" s="275"/>
      <c r="C5847" s="275"/>
      <c r="D5847" s="275"/>
      <c r="E5847" s="275"/>
      <c r="F5847" s="275"/>
      <c r="G5847" s="275" t="s">
        <v>334</v>
      </c>
      <c r="H5847" s="302">
        <v>2.16</v>
      </c>
      <c r="I5847" s="409"/>
      <c r="J5847" s="409" t="s">
        <v>335</v>
      </c>
      <c r="K5847" s="275"/>
      <c r="L5847" s="302">
        <v>12.58</v>
      </c>
      <c r="O5847" s="40"/>
      <c r="P5847" s="40"/>
      <c r="Q5847" s="40"/>
      <c r="R5847" s="40"/>
      <c r="S5847" s="40"/>
      <c r="T5847" s="40"/>
      <c r="U5847" s="40"/>
      <c r="V5847" s="40"/>
      <c r="W5847" s="40"/>
      <c r="X5847" s="40"/>
      <c r="Y5847" s="40"/>
    </row>
    <row r="5848" spans="1:25" ht="15" customHeight="1" thickTop="1" x14ac:dyDescent="0.2">
      <c r="A5848" s="40"/>
      <c r="B5848" s="289"/>
      <c r="C5848" s="289"/>
      <c r="D5848" s="289"/>
      <c r="E5848" s="289"/>
      <c r="F5848" s="289"/>
      <c r="G5848" s="289"/>
      <c r="H5848" s="289"/>
      <c r="I5848" s="289"/>
      <c r="J5848" s="289"/>
      <c r="K5848" s="289"/>
      <c r="L5848" s="281"/>
      <c r="O5848" s="40"/>
      <c r="P5848" s="40"/>
      <c r="Q5848" s="40"/>
      <c r="R5848" s="40"/>
      <c r="S5848" s="40"/>
      <c r="T5848" s="40"/>
      <c r="U5848" s="40"/>
      <c r="V5848" s="40"/>
      <c r="W5848" s="40"/>
      <c r="X5848" s="40"/>
      <c r="Y5848" s="40"/>
    </row>
    <row r="5849" spans="1:25" ht="15" customHeight="1" x14ac:dyDescent="0.2">
      <c r="A5849" s="40"/>
      <c r="B5849" s="276"/>
      <c r="C5849" s="277" t="s">
        <v>28</v>
      </c>
      <c r="D5849" s="276" t="s">
        <v>29</v>
      </c>
      <c r="E5849" s="276" t="s">
        <v>30</v>
      </c>
      <c r="F5849" s="405" t="s">
        <v>318</v>
      </c>
      <c r="G5849" s="405"/>
      <c r="H5849" s="284" t="s">
        <v>31</v>
      </c>
      <c r="I5849" s="277" t="s">
        <v>32</v>
      </c>
      <c r="J5849" s="277" t="s">
        <v>2407</v>
      </c>
      <c r="K5849" s="277" t="s">
        <v>33</v>
      </c>
      <c r="L5849" s="277" t="s">
        <v>35</v>
      </c>
      <c r="O5849" s="40"/>
      <c r="P5849" s="40"/>
      <c r="Q5849" s="40"/>
      <c r="R5849" s="40"/>
      <c r="S5849" s="40"/>
      <c r="T5849" s="40"/>
      <c r="U5849" s="40"/>
      <c r="V5849" s="40"/>
      <c r="W5849" s="40"/>
      <c r="X5849" s="40"/>
      <c r="Y5849" s="40"/>
    </row>
    <row r="5850" spans="1:25" ht="15" customHeight="1" x14ac:dyDescent="0.2">
      <c r="A5850" s="40"/>
      <c r="B5850" s="273" t="s">
        <v>319</v>
      </c>
      <c r="C5850" s="286" t="s">
        <v>982</v>
      </c>
      <c r="D5850" s="273" t="s">
        <v>40</v>
      </c>
      <c r="E5850" s="273" t="s">
        <v>983</v>
      </c>
      <c r="F5850" s="403" t="s">
        <v>337</v>
      </c>
      <c r="G5850" s="403"/>
      <c r="H5850" s="285" t="s">
        <v>65</v>
      </c>
      <c r="I5850" s="288">
        <v>1</v>
      </c>
      <c r="J5850" s="287"/>
      <c r="K5850" s="287">
        <v>11.46</v>
      </c>
      <c r="L5850" s="287">
        <v>11.46</v>
      </c>
      <c r="O5850" s="40"/>
      <c r="P5850" s="40"/>
      <c r="Q5850" s="40"/>
      <c r="R5850" s="40"/>
      <c r="S5850" s="40"/>
      <c r="T5850" s="40"/>
      <c r="U5850" s="40"/>
      <c r="V5850" s="40"/>
      <c r="W5850" s="40"/>
      <c r="X5850" s="40"/>
      <c r="Y5850" s="40"/>
    </row>
    <row r="5851" spans="1:25" ht="15" customHeight="1" x14ac:dyDescent="0.2">
      <c r="A5851" s="40"/>
      <c r="B5851" s="278" t="s">
        <v>321</v>
      </c>
      <c r="C5851" s="291" t="s">
        <v>483</v>
      </c>
      <c r="D5851" s="278" t="s">
        <v>40</v>
      </c>
      <c r="E5851" s="278" t="s">
        <v>484</v>
      </c>
      <c r="F5851" s="407" t="s">
        <v>324</v>
      </c>
      <c r="G5851" s="407"/>
      <c r="H5851" s="290" t="s">
        <v>325</v>
      </c>
      <c r="I5851" s="294">
        <v>9.3299999999999994E-2</v>
      </c>
      <c r="J5851" s="294">
        <v>0</v>
      </c>
      <c r="K5851" s="292">
        <v>27.69</v>
      </c>
      <c r="L5851" s="292">
        <v>2.58</v>
      </c>
      <c r="O5851" s="40"/>
      <c r="P5851" s="40"/>
      <c r="Q5851" s="40"/>
      <c r="R5851" s="40"/>
      <c r="S5851" s="40"/>
      <c r="T5851" s="40"/>
      <c r="U5851" s="40"/>
      <c r="V5851" s="40"/>
      <c r="W5851" s="40"/>
      <c r="X5851" s="40"/>
      <c r="Y5851" s="40"/>
    </row>
    <row r="5852" spans="1:25" ht="15" customHeight="1" x14ac:dyDescent="0.2">
      <c r="A5852" s="40"/>
      <c r="B5852" s="278" t="s">
        <v>321</v>
      </c>
      <c r="C5852" s="291" t="s">
        <v>481</v>
      </c>
      <c r="D5852" s="278" t="s">
        <v>40</v>
      </c>
      <c r="E5852" s="278" t="s">
        <v>482</v>
      </c>
      <c r="F5852" s="407" t="s">
        <v>324</v>
      </c>
      <c r="G5852" s="407"/>
      <c r="H5852" s="290" t="s">
        <v>325</v>
      </c>
      <c r="I5852" s="294">
        <v>1.52E-2</v>
      </c>
      <c r="J5852" s="294">
        <v>0</v>
      </c>
      <c r="K5852" s="292">
        <v>24.31</v>
      </c>
      <c r="L5852" s="292">
        <v>0.36</v>
      </c>
      <c r="O5852" s="40"/>
      <c r="P5852" s="40"/>
      <c r="Q5852" s="40"/>
      <c r="R5852" s="40"/>
      <c r="S5852" s="40"/>
      <c r="T5852" s="40"/>
      <c r="U5852" s="40"/>
      <c r="V5852" s="40"/>
      <c r="W5852" s="40"/>
      <c r="X5852" s="40"/>
      <c r="Y5852" s="40"/>
    </row>
    <row r="5853" spans="1:25" ht="15" customHeight="1" x14ac:dyDescent="0.2">
      <c r="A5853" s="40"/>
      <c r="B5853" s="274" t="s">
        <v>347</v>
      </c>
      <c r="C5853" s="296" t="s">
        <v>1090</v>
      </c>
      <c r="D5853" s="274" t="s">
        <v>40</v>
      </c>
      <c r="E5853" s="274" t="s">
        <v>1091</v>
      </c>
      <c r="F5853" s="404" t="s">
        <v>348</v>
      </c>
      <c r="G5853" s="404"/>
      <c r="H5853" s="295" t="s">
        <v>65</v>
      </c>
      <c r="I5853" s="298">
        <v>1.07</v>
      </c>
      <c r="J5853" s="298">
        <v>0</v>
      </c>
      <c r="K5853" s="297">
        <v>7.97</v>
      </c>
      <c r="L5853" s="297">
        <v>8.52</v>
      </c>
      <c r="O5853" s="40"/>
      <c r="P5853" s="40"/>
      <c r="Q5853" s="40"/>
      <c r="R5853" s="40"/>
      <c r="S5853" s="40"/>
      <c r="T5853" s="40"/>
      <c r="U5853" s="40"/>
      <c r="V5853" s="40"/>
      <c r="W5853" s="40"/>
      <c r="X5853" s="40"/>
      <c r="Y5853" s="40"/>
    </row>
    <row r="5854" spans="1:25" ht="15" customHeight="1" x14ac:dyDescent="0.2">
      <c r="A5854" s="40"/>
      <c r="B5854" s="275"/>
      <c r="C5854" s="275"/>
      <c r="D5854" s="275"/>
      <c r="E5854" s="275"/>
      <c r="F5854" s="275"/>
      <c r="G5854" s="275" t="s">
        <v>331</v>
      </c>
      <c r="H5854" s="302">
        <v>2.31</v>
      </c>
      <c r="I5854" s="275" t="s">
        <v>332</v>
      </c>
      <c r="J5854" s="302">
        <v>0</v>
      </c>
      <c r="K5854" s="275" t="s">
        <v>333</v>
      </c>
      <c r="L5854" s="302">
        <v>2.31</v>
      </c>
      <c r="O5854" s="40"/>
      <c r="P5854" s="40"/>
      <c r="Q5854" s="40"/>
      <c r="R5854" s="40"/>
      <c r="S5854" s="40"/>
      <c r="T5854" s="40"/>
      <c r="U5854" s="40"/>
      <c r="V5854" s="40"/>
      <c r="W5854" s="40"/>
      <c r="X5854" s="40"/>
      <c r="Y5854" s="40"/>
    </row>
    <row r="5855" spans="1:25" ht="15" customHeight="1" thickBot="1" x14ac:dyDescent="0.25">
      <c r="A5855" s="40"/>
      <c r="B5855" s="275"/>
      <c r="C5855" s="275"/>
      <c r="D5855" s="275"/>
      <c r="E5855" s="275"/>
      <c r="F5855" s="275"/>
      <c r="G5855" s="275" t="s">
        <v>334</v>
      </c>
      <c r="H5855" s="302">
        <v>2.38</v>
      </c>
      <c r="I5855" s="409"/>
      <c r="J5855" s="409" t="s">
        <v>335</v>
      </c>
      <c r="K5855" s="275"/>
      <c r="L5855" s="302">
        <v>13.84</v>
      </c>
      <c r="O5855" s="40"/>
      <c r="P5855" s="40"/>
      <c r="Q5855" s="40"/>
      <c r="R5855" s="40"/>
      <c r="S5855" s="40"/>
      <c r="T5855" s="40"/>
      <c r="U5855" s="40"/>
      <c r="V5855" s="40"/>
      <c r="W5855" s="40"/>
      <c r="X5855" s="40"/>
      <c r="Y5855" s="40"/>
    </row>
    <row r="5856" spans="1:25" ht="15" customHeight="1" thickTop="1" x14ac:dyDescent="0.2">
      <c r="A5856" s="40"/>
      <c r="B5856" s="289"/>
      <c r="C5856" s="289"/>
      <c r="D5856" s="289"/>
      <c r="E5856" s="289"/>
      <c r="F5856" s="289"/>
      <c r="G5856" s="289"/>
      <c r="H5856" s="289"/>
      <c r="I5856" s="289"/>
      <c r="J5856" s="289"/>
      <c r="K5856" s="289"/>
      <c r="L5856" s="281"/>
      <c r="O5856" s="40"/>
      <c r="P5856" s="40"/>
      <c r="Q5856" s="40"/>
      <c r="R5856" s="40"/>
      <c r="S5856" s="40"/>
      <c r="T5856" s="40"/>
      <c r="U5856" s="40"/>
      <c r="V5856" s="40"/>
      <c r="W5856" s="40"/>
      <c r="X5856" s="40"/>
      <c r="Y5856" s="40"/>
    </row>
    <row r="5857" spans="1:25" ht="15" customHeight="1" x14ac:dyDescent="0.2">
      <c r="A5857" s="40"/>
      <c r="B5857" s="276"/>
      <c r="C5857" s="277" t="s">
        <v>28</v>
      </c>
      <c r="D5857" s="276" t="s">
        <v>29</v>
      </c>
      <c r="E5857" s="276" t="s">
        <v>30</v>
      </c>
      <c r="F5857" s="405" t="s">
        <v>318</v>
      </c>
      <c r="G5857" s="405"/>
      <c r="H5857" s="284" t="s">
        <v>31</v>
      </c>
      <c r="I5857" s="277" t="s">
        <v>32</v>
      </c>
      <c r="J5857" s="277" t="s">
        <v>2407</v>
      </c>
      <c r="K5857" s="277" t="s">
        <v>33</v>
      </c>
      <c r="L5857" s="277" t="s">
        <v>35</v>
      </c>
      <c r="O5857" s="40"/>
      <c r="P5857" s="40"/>
      <c r="Q5857" s="40"/>
      <c r="R5857" s="40"/>
      <c r="S5857" s="40"/>
      <c r="T5857" s="40"/>
      <c r="U5857" s="40"/>
      <c r="V5857" s="40"/>
      <c r="W5857" s="40"/>
      <c r="X5857" s="40"/>
      <c r="Y5857" s="40"/>
    </row>
    <row r="5858" spans="1:25" ht="15" customHeight="1" x14ac:dyDescent="0.2">
      <c r="A5858" s="40"/>
      <c r="B5858" s="273" t="s">
        <v>319</v>
      </c>
      <c r="C5858" s="286" t="s">
        <v>485</v>
      </c>
      <c r="D5858" s="273" t="s">
        <v>40</v>
      </c>
      <c r="E5858" s="273" t="s">
        <v>486</v>
      </c>
      <c r="F5858" s="403" t="s">
        <v>337</v>
      </c>
      <c r="G5858" s="403"/>
      <c r="H5858" s="285" t="s">
        <v>65</v>
      </c>
      <c r="I5858" s="288">
        <v>1</v>
      </c>
      <c r="J5858" s="287"/>
      <c r="K5858" s="287">
        <v>10.35</v>
      </c>
      <c r="L5858" s="287">
        <v>10.35</v>
      </c>
      <c r="O5858" s="40"/>
      <c r="P5858" s="40"/>
      <c r="Q5858" s="40"/>
      <c r="R5858" s="40"/>
      <c r="S5858" s="40"/>
      <c r="T5858" s="40"/>
      <c r="U5858" s="40"/>
      <c r="V5858" s="40"/>
      <c r="W5858" s="40"/>
      <c r="X5858" s="40"/>
      <c r="Y5858" s="40"/>
    </row>
    <row r="5859" spans="1:25" ht="15" customHeight="1" x14ac:dyDescent="0.2">
      <c r="A5859" s="40"/>
      <c r="B5859" s="278" t="s">
        <v>321</v>
      </c>
      <c r="C5859" s="291" t="s">
        <v>483</v>
      </c>
      <c r="D5859" s="278" t="s">
        <v>40</v>
      </c>
      <c r="E5859" s="278" t="s">
        <v>484</v>
      </c>
      <c r="F5859" s="407" t="s">
        <v>324</v>
      </c>
      <c r="G5859" s="407"/>
      <c r="H5859" s="290" t="s">
        <v>325</v>
      </c>
      <c r="I5859" s="294">
        <v>5.8099999999999999E-2</v>
      </c>
      <c r="J5859" s="294">
        <v>0</v>
      </c>
      <c r="K5859" s="292">
        <v>27.69</v>
      </c>
      <c r="L5859" s="292">
        <v>1.6</v>
      </c>
      <c r="O5859" s="40"/>
      <c r="P5859" s="40"/>
      <c r="Q5859" s="40"/>
      <c r="R5859" s="40"/>
      <c r="S5859" s="40"/>
      <c r="T5859" s="40"/>
      <c r="U5859" s="40"/>
      <c r="V5859" s="40"/>
      <c r="W5859" s="40"/>
      <c r="X5859" s="40"/>
      <c r="Y5859" s="40"/>
    </row>
    <row r="5860" spans="1:25" ht="15" customHeight="1" x14ac:dyDescent="0.2">
      <c r="A5860" s="40"/>
      <c r="B5860" s="278" t="s">
        <v>321</v>
      </c>
      <c r="C5860" s="291" t="s">
        <v>481</v>
      </c>
      <c r="D5860" s="278" t="s">
        <v>40</v>
      </c>
      <c r="E5860" s="278" t="s">
        <v>482</v>
      </c>
      <c r="F5860" s="407" t="s">
        <v>324</v>
      </c>
      <c r="G5860" s="407"/>
      <c r="H5860" s="290" t="s">
        <v>325</v>
      </c>
      <c r="I5860" s="294">
        <v>9.4999999999999998E-3</v>
      </c>
      <c r="J5860" s="294">
        <v>0</v>
      </c>
      <c r="K5860" s="292">
        <v>24.31</v>
      </c>
      <c r="L5860" s="292">
        <v>0.23</v>
      </c>
      <c r="O5860" s="40"/>
      <c r="P5860" s="40"/>
      <c r="Q5860" s="40"/>
      <c r="R5860" s="40"/>
      <c r="S5860" s="40"/>
      <c r="T5860" s="40"/>
      <c r="U5860" s="40"/>
      <c r="V5860" s="40"/>
      <c r="W5860" s="40"/>
      <c r="X5860" s="40"/>
      <c r="Y5860" s="40"/>
    </row>
    <row r="5861" spans="1:25" ht="15" customHeight="1" x14ac:dyDescent="0.2">
      <c r="A5861" s="40"/>
      <c r="B5861" s="274" t="s">
        <v>347</v>
      </c>
      <c r="C5861" s="296" t="s">
        <v>1090</v>
      </c>
      <c r="D5861" s="274" t="s">
        <v>40</v>
      </c>
      <c r="E5861" s="274" t="s">
        <v>1091</v>
      </c>
      <c r="F5861" s="404" t="s">
        <v>348</v>
      </c>
      <c r="G5861" s="404"/>
      <c r="H5861" s="295" t="s">
        <v>65</v>
      </c>
      <c r="I5861" s="298">
        <v>1.07</v>
      </c>
      <c r="J5861" s="298">
        <v>0</v>
      </c>
      <c r="K5861" s="297">
        <v>7.97</v>
      </c>
      <c r="L5861" s="297">
        <v>8.52</v>
      </c>
      <c r="O5861" s="40"/>
      <c r="P5861" s="40"/>
      <c r="Q5861" s="40"/>
      <c r="R5861" s="40"/>
      <c r="S5861" s="40"/>
      <c r="T5861" s="40"/>
      <c r="U5861" s="40"/>
      <c r="V5861" s="40"/>
      <c r="W5861" s="40"/>
      <c r="X5861" s="40"/>
      <c r="Y5861" s="40"/>
    </row>
    <row r="5862" spans="1:25" ht="15" customHeight="1" x14ac:dyDescent="0.2">
      <c r="A5862" s="40"/>
      <c r="B5862" s="275"/>
      <c r="C5862" s="275"/>
      <c r="D5862" s="275"/>
      <c r="E5862" s="275"/>
      <c r="F5862" s="275"/>
      <c r="G5862" s="275" t="s">
        <v>331</v>
      </c>
      <c r="H5862" s="302">
        <v>1.43</v>
      </c>
      <c r="I5862" s="275" t="s">
        <v>332</v>
      </c>
      <c r="J5862" s="302">
        <v>0</v>
      </c>
      <c r="K5862" s="275" t="s">
        <v>333</v>
      </c>
      <c r="L5862" s="302">
        <v>1.43</v>
      </c>
      <c r="O5862" s="40"/>
      <c r="P5862" s="40"/>
      <c r="Q5862" s="40"/>
      <c r="R5862" s="40"/>
      <c r="S5862" s="40"/>
      <c r="T5862" s="40"/>
      <c r="U5862" s="40"/>
      <c r="V5862" s="40"/>
      <c r="W5862" s="40"/>
      <c r="X5862" s="40"/>
      <c r="Y5862" s="40"/>
    </row>
    <row r="5863" spans="1:25" ht="15" customHeight="1" thickBot="1" x14ac:dyDescent="0.25">
      <c r="A5863" s="40"/>
      <c r="B5863" s="275"/>
      <c r="C5863" s="275"/>
      <c r="D5863" s="275"/>
      <c r="E5863" s="275"/>
      <c r="F5863" s="275"/>
      <c r="G5863" s="275" t="s">
        <v>334</v>
      </c>
      <c r="H5863" s="302">
        <v>2.15</v>
      </c>
      <c r="I5863" s="409"/>
      <c r="J5863" s="409" t="s">
        <v>335</v>
      </c>
      <c r="K5863" s="275"/>
      <c r="L5863" s="302">
        <v>12.5</v>
      </c>
      <c r="O5863" s="40"/>
      <c r="P5863" s="40"/>
      <c r="Q5863" s="40"/>
      <c r="R5863" s="40"/>
      <c r="S5863" s="40"/>
      <c r="T5863" s="40"/>
      <c r="U5863" s="40"/>
      <c r="V5863" s="40"/>
      <c r="W5863" s="40"/>
      <c r="X5863" s="40"/>
      <c r="Y5863" s="40"/>
    </row>
    <row r="5864" spans="1:25" ht="15" customHeight="1" thickTop="1" x14ac:dyDescent="0.2">
      <c r="A5864" s="40"/>
      <c r="B5864" s="289"/>
      <c r="C5864" s="289"/>
      <c r="D5864" s="289"/>
      <c r="E5864" s="289"/>
      <c r="F5864" s="289"/>
      <c r="G5864" s="289"/>
      <c r="H5864" s="289"/>
      <c r="I5864" s="289"/>
      <c r="J5864" s="289"/>
      <c r="K5864" s="289"/>
      <c r="L5864" s="281"/>
      <c r="O5864" s="40"/>
      <c r="P5864" s="40"/>
      <c r="Q5864" s="40"/>
      <c r="R5864" s="40"/>
      <c r="S5864" s="40"/>
      <c r="T5864" s="40"/>
      <c r="U5864" s="40"/>
      <c r="V5864" s="40"/>
      <c r="W5864" s="40"/>
      <c r="X5864" s="40"/>
      <c r="Y5864" s="40"/>
    </row>
    <row r="5865" spans="1:25" ht="15" customHeight="1" x14ac:dyDescent="0.2">
      <c r="A5865" s="40"/>
      <c r="B5865" s="276"/>
      <c r="C5865" s="277" t="s">
        <v>28</v>
      </c>
      <c r="D5865" s="276" t="s">
        <v>29</v>
      </c>
      <c r="E5865" s="276" t="s">
        <v>30</v>
      </c>
      <c r="F5865" s="405" t="s">
        <v>318</v>
      </c>
      <c r="G5865" s="405"/>
      <c r="H5865" s="284" t="s">
        <v>31</v>
      </c>
      <c r="I5865" s="277" t="s">
        <v>32</v>
      </c>
      <c r="J5865" s="277" t="s">
        <v>2407</v>
      </c>
      <c r="K5865" s="277" t="s">
        <v>33</v>
      </c>
      <c r="L5865" s="277" t="s">
        <v>35</v>
      </c>
      <c r="O5865" s="40"/>
      <c r="P5865" s="40"/>
      <c r="Q5865" s="40"/>
      <c r="R5865" s="40"/>
      <c r="S5865" s="40"/>
      <c r="T5865" s="40"/>
      <c r="U5865" s="40"/>
      <c r="V5865" s="40"/>
      <c r="W5865" s="40"/>
      <c r="X5865" s="40"/>
      <c r="Y5865" s="40"/>
    </row>
    <row r="5866" spans="1:25" ht="15" customHeight="1" x14ac:dyDescent="0.2">
      <c r="A5866" s="40"/>
      <c r="B5866" s="273" t="s">
        <v>319</v>
      </c>
      <c r="C5866" s="286" t="s">
        <v>922</v>
      </c>
      <c r="D5866" s="273" t="s">
        <v>40</v>
      </c>
      <c r="E5866" s="273" t="s">
        <v>923</v>
      </c>
      <c r="F5866" s="403" t="s">
        <v>324</v>
      </c>
      <c r="G5866" s="403"/>
      <c r="H5866" s="285" t="s">
        <v>325</v>
      </c>
      <c r="I5866" s="288">
        <v>1</v>
      </c>
      <c r="J5866" s="287"/>
      <c r="K5866" s="287">
        <v>0.24</v>
      </c>
      <c r="L5866" s="287">
        <v>0.24</v>
      </c>
      <c r="O5866" s="40"/>
      <c r="P5866" s="40"/>
      <c r="Q5866" s="40"/>
      <c r="R5866" s="40"/>
      <c r="S5866" s="40"/>
      <c r="T5866" s="40"/>
      <c r="U5866" s="40"/>
      <c r="V5866" s="40"/>
      <c r="W5866" s="40"/>
      <c r="X5866" s="40"/>
      <c r="Y5866" s="40"/>
    </row>
    <row r="5867" spans="1:25" ht="15" customHeight="1" x14ac:dyDescent="0.2">
      <c r="A5867" s="40"/>
      <c r="B5867" s="274" t="s">
        <v>347</v>
      </c>
      <c r="C5867" s="296" t="s">
        <v>924</v>
      </c>
      <c r="D5867" s="274" t="s">
        <v>40</v>
      </c>
      <c r="E5867" s="274" t="s">
        <v>925</v>
      </c>
      <c r="F5867" s="404" t="s">
        <v>586</v>
      </c>
      <c r="G5867" s="404"/>
      <c r="H5867" s="295" t="s">
        <v>325</v>
      </c>
      <c r="I5867" s="298">
        <v>1.328E-2</v>
      </c>
      <c r="J5867" s="298">
        <v>0</v>
      </c>
      <c r="K5867" s="297">
        <v>18.22</v>
      </c>
      <c r="L5867" s="297">
        <v>0.24</v>
      </c>
      <c r="O5867" s="40"/>
      <c r="P5867" s="40"/>
      <c r="Q5867" s="40"/>
      <c r="R5867" s="40"/>
      <c r="S5867" s="40"/>
      <c r="T5867" s="40"/>
      <c r="U5867" s="40"/>
      <c r="V5867" s="40"/>
      <c r="W5867" s="40"/>
      <c r="X5867" s="40"/>
      <c r="Y5867" s="40"/>
    </row>
    <row r="5868" spans="1:25" ht="15" customHeight="1" x14ac:dyDescent="0.2">
      <c r="A5868" s="40"/>
      <c r="B5868" s="275"/>
      <c r="C5868" s="275"/>
      <c r="D5868" s="275"/>
      <c r="E5868" s="275"/>
      <c r="F5868" s="275"/>
      <c r="G5868" s="275" t="s">
        <v>331</v>
      </c>
      <c r="H5868" s="302">
        <v>0.24</v>
      </c>
      <c r="I5868" s="275" t="s">
        <v>332</v>
      </c>
      <c r="J5868" s="302">
        <v>0</v>
      </c>
      <c r="K5868" s="275" t="s">
        <v>333</v>
      </c>
      <c r="L5868" s="302">
        <v>0.24</v>
      </c>
      <c r="O5868" s="40"/>
      <c r="P5868" s="40"/>
      <c r="Q5868" s="40"/>
      <c r="R5868" s="40"/>
      <c r="S5868" s="40"/>
      <c r="T5868" s="40"/>
      <c r="U5868" s="40"/>
      <c r="V5868" s="40"/>
      <c r="W5868" s="40"/>
      <c r="X5868" s="40"/>
      <c r="Y5868" s="40"/>
    </row>
    <row r="5869" spans="1:25" ht="15" customHeight="1" thickBot="1" x14ac:dyDescent="0.25">
      <c r="A5869" s="40"/>
      <c r="B5869" s="275"/>
      <c r="C5869" s="275"/>
      <c r="D5869" s="275"/>
      <c r="E5869" s="275"/>
      <c r="F5869" s="275"/>
      <c r="G5869" s="275" t="s">
        <v>334</v>
      </c>
      <c r="H5869" s="302">
        <v>0.04</v>
      </c>
      <c r="I5869" s="409"/>
      <c r="J5869" s="409" t="s">
        <v>335</v>
      </c>
      <c r="K5869" s="275"/>
      <c r="L5869" s="302">
        <v>0.28000000000000003</v>
      </c>
      <c r="O5869" s="40"/>
      <c r="P5869" s="40"/>
      <c r="Q5869" s="40"/>
      <c r="R5869" s="40"/>
      <c r="S5869" s="40"/>
      <c r="T5869" s="40"/>
      <c r="U5869" s="40"/>
      <c r="V5869" s="40"/>
      <c r="W5869" s="40"/>
      <c r="X5869" s="40"/>
      <c r="Y5869" s="40"/>
    </row>
    <row r="5870" spans="1:25" ht="15" customHeight="1" thickTop="1" x14ac:dyDescent="0.2">
      <c r="A5870" s="40"/>
      <c r="B5870" s="289"/>
      <c r="C5870" s="289"/>
      <c r="D5870" s="289"/>
      <c r="E5870" s="289"/>
      <c r="F5870" s="289"/>
      <c r="G5870" s="289"/>
      <c r="H5870" s="289"/>
      <c r="I5870" s="289"/>
      <c r="J5870" s="289"/>
      <c r="K5870" s="289"/>
      <c r="L5870" s="281"/>
      <c r="O5870" s="40"/>
      <c r="P5870" s="40"/>
      <c r="Q5870" s="40"/>
      <c r="R5870" s="40"/>
      <c r="S5870" s="40"/>
      <c r="T5870" s="40"/>
      <c r="U5870" s="40"/>
      <c r="V5870" s="40"/>
      <c r="W5870" s="40"/>
      <c r="X5870" s="40"/>
      <c r="Y5870" s="40"/>
    </row>
    <row r="5871" spans="1:25" ht="15" customHeight="1" x14ac:dyDescent="0.2">
      <c r="A5871" s="40"/>
      <c r="B5871" s="276"/>
      <c r="C5871" s="277" t="s">
        <v>28</v>
      </c>
      <c r="D5871" s="276" t="s">
        <v>29</v>
      </c>
      <c r="E5871" s="276" t="s">
        <v>30</v>
      </c>
      <c r="F5871" s="405" t="s">
        <v>318</v>
      </c>
      <c r="G5871" s="405"/>
      <c r="H5871" s="284" t="s">
        <v>31</v>
      </c>
      <c r="I5871" s="277" t="s">
        <v>32</v>
      </c>
      <c r="J5871" s="277" t="s">
        <v>2407</v>
      </c>
      <c r="K5871" s="277" t="s">
        <v>33</v>
      </c>
      <c r="L5871" s="277" t="s">
        <v>35</v>
      </c>
      <c r="O5871" s="40"/>
      <c r="P5871" s="40"/>
      <c r="Q5871" s="40"/>
      <c r="R5871" s="40"/>
      <c r="S5871" s="40"/>
      <c r="T5871" s="40"/>
      <c r="U5871" s="40"/>
      <c r="V5871" s="40"/>
      <c r="W5871" s="40"/>
      <c r="X5871" s="40"/>
      <c r="Y5871" s="40"/>
    </row>
    <row r="5872" spans="1:25" ht="15" customHeight="1" x14ac:dyDescent="0.2">
      <c r="A5872" s="40"/>
      <c r="B5872" s="273" t="s">
        <v>319</v>
      </c>
      <c r="C5872" s="286" t="s">
        <v>938</v>
      </c>
      <c r="D5872" s="273" t="s">
        <v>40</v>
      </c>
      <c r="E5872" s="273" t="s">
        <v>939</v>
      </c>
      <c r="F5872" s="403" t="s">
        <v>324</v>
      </c>
      <c r="G5872" s="403"/>
      <c r="H5872" s="285" t="s">
        <v>325</v>
      </c>
      <c r="I5872" s="288">
        <v>1</v>
      </c>
      <c r="J5872" s="287"/>
      <c r="K5872" s="287">
        <v>0.3</v>
      </c>
      <c r="L5872" s="287">
        <v>0.3</v>
      </c>
      <c r="O5872" s="40"/>
      <c r="P5872" s="40"/>
      <c r="Q5872" s="40"/>
      <c r="R5872" s="40"/>
      <c r="S5872" s="40"/>
      <c r="T5872" s="40"/>
      <c r="U5872" s="40"/>
      <c r="V5872" s="40"/>
      <c r="W5872" s="40"/>
      <c r="X5872" s="40"/>
      <c r="Y5872" s="40"/>
    </row>
    <row r="5873" spans="1:25" ht="15" customHeight="1" x14ac:dyDescent="0.2">
      <c r="A5873" s="40"/>
      <c r="B5873" s="274" t="s">
        <v>347</v>
      </c>
      <c r="C5873" s="296" t="s">
        <v>940</v>
      </c>
      <c r="D5873" s="274" t="s">
        <v>40</v>
      </c>
      <c r="E5873" s="274" t="s">
        <v>941</v>
      </c>
      <c r="F5873" s="404" t="s">
        <v>586</v>
      </c>
      <c r="G5873" s="404"/>
      <c r="H5873" s="295" t="s">
        <v>325</v>
      </c>
      <c r="I5873" s="298">
        <v>1.6990000000000002E-2</v>
      </c>
      <c r="J5873" s="298">
        <v>0</v>
      </c>
      <c r="K5873" s="297">
        <v>18.22</v>
      </c>
      <c r="L5873" s="297">
        <v>0.3</v>
      </c>
      <c r="O5873" s="40"/>
      <c r="P5873" s="40"/>
      <c r="Q5873" s="40"/>
      <c r="R5873" s="40"/>
      <c r="S5873" s="40"/>
      <c r="T5873" s="40"/>
      <c r="U5873" s="40"/>
      <c r="V5873" s="40"/>
      <c r="W5873" s="40"/>
      <c r="X5873" s="40"/>
      <c r="Y5873" s="40"/>
    </row>
    <row r="5874" spans="1:25" ht="15" customHeight="1" x14ac:dyDescent="0.2">
      <c r="A5874" s="40"/>
      <c r="B5874" s="275"/>
      <c r="C5874" s="275"/>
      <c r="D5874" s="275"/>
      <c r="E5874" s="275"/>
      <c r="F5874" s="275"/>
      <c r="G5874" s="275" t="s">
        <v>331</v>
      </c>
      <c r="H5874" s="302">
        <v>0.3</v>
      </c>
      <c r="I5874" s="275" t="s">
        <v>332</v>
      </c>
      <c r="J5874" s="302">
        <v>0</v>
      </c>
      <c r="K5874" s="275" t="s">
        <v>333</v>
      </c>
      <c r="L5874" s="302">
        <v>0.3</v>
      </c>
      <c r="O5874" s="40"/>
      <c r="P5874" s="40"/>
      <c r="Q5874" s="40"/>
      <c r="R5874" s="40"/>
      <c r="S5874" s="40"/>
      <c r="T5874" s="40"/>
      <c r="U5874" s="40"/>
      <c r="V5874" s="40"/>
      <c r="W5874" s="40"/>
      <c r="X5874" s="40"/>
      <c r="Y5874" s="40"/>
    </row>
    <row r="5875" spans="1:25" ht="15" customHeight="1" thickBot="1" x14ac:dyDescent="0.25">
      <c r="A5875" s="40"/>
      <c r="B5875" s="275"/>
      <c r="C5875" s="275"/>
      <c r="D5875" s="275"/>
      <c r="E5875" s="275"/>
      <c r="F5875" s="275"/>
      <c r="G5875" s="275" t="s">
        <v>334</v>
      </c>
      <c r="H5875" s="302">
        <v>0.06</v>
      </c>
      <c r="I5875" s="409"/>
      <c r="J5875" s="409" t="s">
        <v>335</v>
      </c>
      <c r="K5875" s="275"/>
      <c r="L5875" s="302">
        <v>0.36</v>
      </c>
      <c r="O5875" s="40"/>
      <c r="P5875" s="40"/>
      <c r="Q5875" s="40"/>
      <c r="R5875" s="40"/>
      <c r="S5875" s="40"/>
      <c r="T5875" s="40"/>
      <c r="U5875" s="40"/>
      <c r="V5875" s="40"/>
      <c r="W5875" s="40"/>
      <c r="X5875" s="40"/>
      <c r="Y5875" s="40"/>
    </row>
    <row r="5876" spans="1:25" ht="15" customHeight="1" thickTop="1" x14ac:dyDescent="0.2">
      <c r="A5876" s="40"/>
      <c r="B5876" s="289"/>
      <c r="C5876" s="289"/>
      <c r="D5876" s="289"/>
      <c r="E5876" s="289"/>
      <c r="F5876" s="289"/>
      <c r="G5876" s="289"/>
      <c r="H5876" s="289"/>
      <c r="I5876" s="289"/>
      <c r="J5876" s="289"/>
      <c r="K5876" s="289"/>
      <c r="L5876" s="281"/>
      <c r="O5876" s="40"/>
      <c r="P5876" s="40"/>
      <c r="Q5876" s="40"/>
      <c r="R5876" s="40"/>
      <c r="S5876" s="40"/>
      <c r="T5876" s="40"/>
      <c r="U5876" s="40"/>
      <c r="V5876" s="40"/>
      <c r="W5876" s="40"/>
      <c r="X5876" s="40"/>
      <c r="Y5876" s="40"/>
    </row>
    <row r="5877" spans="1:25" ht="15" customHeight="1" x14ac:dyDescent="0.2">
      <c r="A5877" s="40"/>
      <c r="B5877" s="276"/>
      <c r="C5877" s="277" t="s">
        <v>28</v>
      </c>
      <c r="D5877" s="276" t="s">
        <v>29</v>
      </c>
      <c r="E5877" s="276" t="s">
        <v>30</v>
      </c>
      <c r="F5877" s="405" t="s">
        <v>318</v>
      </c>
      <c r="G5877" s="405"/>
      <c r="H5877" s="284" t="s">
        <v>31</v>
      </c>
      <c r="I5877" s="277" t="s">
        <v>32</v>
      </c>
      <c r="J5877" s="277" t="s">
        <v>2407</v>
      </c>
      <c r="K5877" s="277" t="s">
        <v>33</v>
      </c>
      <c r="L5877" s="277" t="s">
        <v>35</v>
      </c>
      <c r="O5877" s="40"/>
      <c r="P5877" s="40"/>
      <c r="Q5877" s="40"/>
      <c r="R5877" s="40"/>
      <c r="S5877" s="40"/>
      <c r="T5877" s="40"/>
      <c r="U5877" s="40"/>
      <c r="V5877" s="40"/>
      <c r="W5877" s="40"/>
      <c r="X5877" s="40"/>
      <c r="Y5877" s="40"/>
    </row>
    <row r="5878" spans="1:25" ht="15" customHeight="1" x14ac:dyDescent="0.2">
      <c r="A5878" s="40"/>
      <c r="B5878" s="273" t="s">
        <v>319</v>
      </c>
      <c r="C5878" s="286" t="s">
        <v>2681</v>
      </c>
      <c r="D5878" s="273" t="s">
        <v>40</v>
      </c>
      <c r="E5878" s="273" t="s">
        <v>2682</v>
      </c>
      <c r="F5878" s="403" t="s">
        <v>324</v>
      </c>
      <c r="G5878" s="403"/>
      <c r="H5878" s="285" t="s">
        <v>325</v>
      </c>
      <c r="I5878" s="288">
        <v>1</v>
      </c>
      <c r="J5878" s="287"/>
      <c r="K5878" s="287">
        <v>0.24</v>
      </c>
      <c r="L5878" s="287">
        <v>0.24</v>
      </c>
      <c r="O5878" s="40"/>
      <c r="P5878" s="40"/>
      <c r="Q5878" s="40"/>
      <c r="R5878" s="40"/>
      <c r="S5878" s="40"/>
      <c r="T5878" s="40"/>
      <c r="U5878" s="40"/>
      <c r="V5878" s="40"/>
      <c r="W5878" s="40"/>
      <c r="X5878" s="40"/>
      <c r="Y5878" s="40"/>
    </row>
    <row r="5879" spans="1:25" ht="15" customHeight="1" x14ac:dyDescent="0.2">
      <c r="A5879" s="40"/>
      <c r="B5879" s="274" t="s">
        <v>347</v>
      </c>
      <c r="C5879" s="296" t="s">
        <v>2683</v>
      </c>
      <c r="D5879" s="274" t="s">
        <v>40</v>
      </c>
      <c r="E5879" s="274" t="s">
        <v>2684</v>
      </c>
      <c r="F5879" s="404" t="s">
        <v>586</v>
      </c>
      <c r="G5879" s="404"/>
      <c r="H5879" s="295" t="s">
        <v>325</v>
      </c>
      <c r="I5879" s="298">
        <v>1.328E-2</v>
      </c>
      <c r="J5879" s="298">
        <v>0</v>
      </c>
      <c r="K5879" s="297">
        <v>18.22</v>
      </c>
      <c r="L5879" s="297">
        <v>0.24</v>
      </c>
      <c r="O5879" s="40"/>
      <c r="P5879" s="40"/>
      <c r="Q5879" s="40"/>
      <c r="R5879" s="40"/>
      <c r="S5879" s="40"/>
      <c r="T5879" s="40"/>
      <c r="U5879" s="40"/>
      <c r="V5879" s="40"/>
      <c r="W5879" s="40"/>
      <c r="X5879" s="40"/>
      <c r="Y5879" s="40"/>
    </row>
    <row r="5880" spans="1:25" ht="15" customHeight="1" x14ac:dyDescent="0.2">
      <c r="A5880" s="40"/>
      <c r="B5880" s="275"/>
      <c r="C5880" s="275"/>
      <c r="D5880" s="275"/>
      <c r="E5880" s="275"/>
      <c r="F5880" s="275"/>
      <c r="G5880" s="275" t="s">
        <v>331</v>
      </c>
      <c r="H5880" s="302">
        <v>0.24</v>
      </c>
      <c r="I5880" s="275" t="s">
        <v>332</v>
      </c>
      <c r="J5880" s="302">
        <v>0</v>
      </c>
      <c r="K5880" s="275" t="s">
        <v>333</v>
      </c>
      <c r="L5880" s="302">
        <v>0.24</v>
      </c>
      <c r="O5880" s="40"/>
      <c r="P5880" s="40"/>
      <c r="Q5880" s="40"/>
      <c r="R5880" s="40"/>
      <c r="S5880" s="40"/>
      <c r="T5880" s="40"/>
      <c r="U5880" s="40"/>
      <c r="V5880" s="40"/>
      <c r="W5880" s="40"/>
      <c r="X5880" s="40"/>
      <c r="Y5880" s="40"/>
    </row>
    <row r="5881" spans="1:25" ht="15" customHeight="1" thickBot="1" x14ac:dyDescent="0.25">
      <c r="A5881" s="40"/>
      <c r="B5881" s="275"/>
      <c r="C5881" s="275"/>
      <c r="D5881" s="275"/>
      <c r="E5881" s="275"/>
      <c r="F5881" s="275"/>
      <c r="G5881" s="275" t="s">
        <v>334</v>
      </c>
      <c r="H5881" s="302">
        <v>0.04</v>
      </c>
      <c r="I5881" s="409"/>
      <c r="J5881" s="409" t="s">
        <v>335</v>
      </c>
      <c r="K5881" s="275"/>
      <c r="L5881" s="302">
        <v>0.28000000000000003</v>
      </c>
      <c r="O5881" s="40"/>
      <c r="P5881" s="40"/>
      <c r="Q5881" s="40"/>
      <c r="R5881" s="40"/>
      <c r="S5881" s="40"/>
      <c r="T5881" s="40"/>
      <c r="U5881" s="40"/>
      <c r="V5881" s="40"/>
      <c r="W5881" s="40"/>
      <c r="X5881" s="40"/>
      <c r="Y5881" s="40"/>
    </row>
    <row r="5882" spans="1:25" ht="15" customHeight="1" thickTop="1" x14ac:dyDescent="0.2">
      <c r="A5882" s="40"/>
      <c r="B5882" s="289"/>
      <c r="C5882" s="289"/>
      <c r="D5882" s="289"/>
      <c r="E5882" s="289"/>
      <c r="F5882" s="289"/>
      <c r="G5882" s="289"/>
      <c r="H5882" s="289"/>
      <c r="I5882" s="289"/>
      <c r="J5882" s="289"/>
      <c r="K5882" s="289"/>
      <c r="L5882" s="281"/>
      <c r="O5882" s="40"/>
      <c r="P5882" s="40"/>
      <c r="Q5882" s="40"/>
      <c r="R5882" s="40"/>
      <c r="S5882" s="40"/>
      <c r="T5882" s="40"/>
      <c r="U5882" s="40"/>
      <c r="V5882" s="40"/>
      <c r="W5882" s="40"/>
      <c r="X5882" s="40"/>
      <c r="Y5882" s="40"/>
    </row>
    <row r="5883" spans="1:25" ht="15" customHeight="1" x14ac:dyDescent="0.2">
      <c r="A5883" s="40"/>
      <c r="B5883" s="276"/>
      <c r="C5883" s="277" t="s">
        <v>28</v>
      </c>
      <c r="D5883" s="276" t="s">
        <v>29</v>
      </c>
      <c r="E5883" s="276" t="s">
        <v>30</v>
      </c>
      <c r="F5883" s="405" t="s">
        <v>318</v>
      </c>
      <c r="G5883" s="405"/>
      <c r="H5883" s="284" t="s">
        <v>31</v>
      </c>
      <c r="I5883" s="277" t="s">
        <v>32</v>
      </c>
      <c r="J5883" s="277" t="s">
        <v>2407</v>
      </c>
      <c r="K5883" s="277" t="s">
        <v>33</v>
      </c>
      <c r="L5883" s="277" t="s">
        <v>35</v>
      </c>
      <c r="O5883" s="40"/>
      <c r="P5883" s="40"/>
      <c r="Q5883" s="40"/>
      <c r="R5883" s="40"/>
      <c r="S5883" s="40"/>
      <c r="T5883" s="40"/>
      <c r="U5883" s="40"/>
      <c r="V5883" s="40"/>
      <c r="W5883" s="40"/>
      <c r="X5883" s="40"/>
      <c r="Y5883" s="40"/>
    </row>
    <row r="5884" spans="1:25" ht="15" customHeight="1" x14ac:dyDescent="0.2">
      <c r="A5884" s="40"/>
      <c r="B5884" s="273" t="s">
        <v>319</v>
      </c>
      <c r="C5884" s="286" t="s">
        <v>950</v>
      </c>
      <c r="D5884" s="273" t="s">
        <v>40</v>
      </c>
      <c r="E5884" s="273" t="s">
        <v>951</v>
      </c>
      <c r="F5884" s="403" t="s">
        <v>324</v>
      </c>
      <c r="G5884" s="403"/>
      <c r="H5884" s="285" t="s">
        <v>325</v>
      </c>
      <c r="I5884" s="288">
        <v>1</v>
      </c>
      <c r="J5884" s="287"/>
      <c r="K5884" s="287">
        <v>0.24</v>
      </c>
      <c r="L5884" s="287">
        <v>0.24</v>
      </c>
      <c r="O5884" s="40"/>
      <c r="P5884" s="40"/>
      <c r="Q5884" s="40"/>
      <c r="R5884" s="40"/>
      <c r="S5884" s="40"/>
      <c r="T5884" s="40"/>
      <c r="U5884" s="40"/>
      <c r="V5884" s="40"/>
      <c r="W5884" s="40"/>
      <c r="X5884" s="40"/>
      <c r="Y5884" s="40"/>
    </row>
    <row r="5885" spans="1:25" ht="15" customHeight="1" x14ac:dyDescent="0.2">
      <c r="A5885" s="40"/>
      <c r="B5885" s="274" t="s">
        <v>347</v>
      </c>
      <c r="C5885" s="296" t="s">
        <v>952</v>
      </c>
      <c r="D5885" s="274" t="s">
        <v>40</v>
      </c>
      <c r="E5885" s="274" t="s">
        <v>953</v>
      </c>
      <c r="F5885" s="404" t="s">
        <v>586</v>
      </c>
      <c r="G5885" s="404"/>
      <c r="H5885" s="295" t="s">
        <v>325</v>
      </c>
      <c r="I5885" s="298">
        <v>1.328E-2</v>
      </c>
      <c r="J5885" s="298">
        <v>0</v>
      </c>
      <c r="K5885" s="297">
        <v>18.13</v>
      </c>
      <c r="L5885" s="297">
        <v>0.24</v>
      </c>
      <c r="O5885" s="40"/>
      <c r="P5885" s="40"/>
      <c r="Q5885" s="40"/>
      <c r="R5885" s="40"/>
      <c r="S5885" s="40"/>
      <c r="T5885" s="40"/>
      <c r="U5885" s="40"/>
      <c r="V5885" s="40"/>
      <c r="W5885" s="40"/>
      <c r="X5885" s="40"/>
      <c r="Y5885" s="40"/>
    </row>
    <row r="5886" spans="1:25" ht="15" customHeight="1" x14ac:dyDescent="0.2">
      <c r="A5886" s="40"/>
      <c r="B5886" s="275"/>
      <c r="C5886" s="275"/>
      <c r="D5886" s="275"/>
      <c r="E5886" s="275"/>
      <c r="F5886" s="275"/>
      <c r="G5886" s="275" t="s">
        <v>331</v>
      </c>
      <c r="H5886" s="302">
        <v>0.24</v>
      </c>
      <c r="I5886" s="275" t="s">
        <v>332</v>
      </c>
      <c r="J5886" s="302">
        <v>0</v>
      </c>
      <c r="K5886" s="275" t="s">
        <v>333</v>
      </c>
      <c r="L5886" s="302">
        <v>0.24</v>
      </c>
      <c r="O5886" s="40"/>
      <c r="P5886" s="40"/>
      <c r="Q5886" s="40"/>
      <c r="R5886" s="40"/>
      <c r="S5886" s="40"/>
      <c r="T5886" s="40"/>
      <c r="U5886" s="40"/>
      <c r="V5886" s="40"/>
      <c r="W5886" s="40"/>
      <c r="X5886" s="40"/>
      <c r="Y5886" s="40"/>
    </row>
    <row r="5887" spans="1:25" ht="15" customHeight="1" thickBot="1" x14ac:dyDescent="0.25">
      <c r="A5887" s="40"/>
      <c r="B5887" s="275"/>
      <c r="C5887" s="275"/>
      <c r="D5887" s="275"/>
      <c r="E5887" s="275"/>
      <c r="F5887" s="275"/>
      <c r="G5887" s="275" t="s">
        <v>334</v>
      </c>
      <c r="H5887" s="302">
        <v>0.04</v>
      </c>
      <c r="I5887" s="409"/>
      <c r="J5887" s="409" t="s">
        <v>335</v>
      </c>
      <c r="K5887" s="275"/>
      <c r="L5887" s="302">
        <v>0.28000000000000003</v>
      </c>
      <c r="O5887" s="40"/>
      <c r="P5887" s="40"/>
      <c r="Q5887" s="40"/>
      <c r="R5887" s="40"/>
      <c r="S5887" s="40"/>
      <c r="T5887" s="40"/>
      <c r="U5887" s="40"/>
      <c r="V5887" s="40"/>
      <c r="W5887" s="40"/>
      <c r="X5887" s="40"/>
      <c r="Y5887" s="40"/>
    </row>
    <row r="5888" spans="1:25" ht="15" customHeight="1" thickTop="1" x14ac:dyDescent="0.2">
      <c r="A5888" s="40"/>
      <c r="B5888" s="289"/>
      <c r="C5888" s="289"/>
      <c r="D5888" s="289"/>
      <c r="E5888" s="289"/>
      <c r="F5888" s="289"/>
      <c r="G5888" s="289"/>
      <c r="H5888" s="289"/>
      <c r="I5888" s="289"/>
      <c r="J5888" s="289"/>
      <c r="K5888" s="289"/>
      <c r="L5888" s="281"/>
      <c r="O5888" s="40"/>
      <c r="P5888" s="40"/>
      <c r="Q5888" s="40"/>
      <c r="R5888" s="40"/>
      <c r="S5888" s="40"/>
      <c r="T5888" s="40"/>
      <c r="U5888" s="40"/>
      <c r="V5888" s="40"/>
      <c r="W5888" s="40"/>
      <c r="X5888" s="40"/>
      <c r="Y5888" s="40"/>
    </row>
    <row r="5889" spans="1:25" ht="15" customHeight="1" x14ac:dyDescent="0.2">
      <c r="A5889" s="40"/>
      <c r="B5889" s="276"/>
      <c r="C5889" s="277" t="s">
        <v>28</v>
      </c>
      <c r="D5889" s="276" t="s">
        <v>29</v>
      </c>
      <c r="E5889" s="276" t="s">
        <v>30</v>
      </c>
      <c r="F5889" s="405" t="s">
        <v>318</v>
      </c>
      <c r="G5889" s="405"/>
      <c r="H5889" s="284" t="s">
        <v>31</v>
      </c>
      <c r="I5889" s="277" t="s">
        <v>32</v>
      </c>
      <c r="J5889" s="277" t="s">
        <v>2407</v>
      </c>
      <c r="K5889" s="277" t="s">
        <v>33</v>
      </c>
      <c r="L5889" s="277" t="s">
        <v>35</v>
      </c>
      <c r="O5889" s="40"/>
      <c r="P5889" s="40"/>
      <c r="Q5889" s="40"/>
      <c r="R5889" s="40"/>
      <c r="S5889" s="40"/>
      <c r="T5889" s="40"/>
      <c r="U5889" s="40"/>
      <c r="V5889" s="40"/>
      <c r="W5889" s="40"/>
      <c r="X5889" s="40"/>
      <c r="Y5889" s="40"/>
    </row>
    <row r="5890" spans="1:25" ht="15" customHeight="1" x14ac:dyDescent="0.2">
      <c r="A5890" s="40"/>
      <c r="B5890" s="273" t="s">
        <v>319</v>
      </c>
      <c r="C5890" s="286" t="s">
        <v>976</v>
      </c>
      <c r="D5890" s="273" t="s">
        <v>40</v>
      </c>
      <c r="E5890" s="273" t="s">
        <v>977</v>
      </c>
      <c r="F5890" s="403" t="s">
        <v>324</v>
      </c>
      <c r="G5890" s="403"/>
      <c r="H5890" s="285" t="s">
        <v>325</v>
      </c>
      <c r="I5890" s="288">
        <v>1</v>
      </c>
      <c r="J5890" s="287"/>
      <c r="K5890" s="287">
        <v>0.28000000000000003</v>
      </c>
      <c r="L5890" s="287">
        <v>0.28000000000000003</v>
      </c>
      <c r="O5890" s="40"/>
      <c r="P5890" s="40"/>
      <c r="Q5890" s="40"/>
      <c r="R5890" s="40"/>
      <c r="S5890" s="40"/>
      <c r="T5890" s="40"/>
      <c r="U5890" s="40"/>
      <c r="V5890" s="40"/>
      <c r="W5890" s="40"/>
      <c r="X5890" s="40"/>
      <c r="Y5890" s="40"/>
    </row>
    <row r="5891" spans="1:25" ht="15" customHeight="1" x14ac:dyDescent="0.2">
      <c r="A5891" s="40"/>
      <c r="B5891" s="274" t="s">
        <v>347</v>
      </c>
      <c r="C5891" s="296" t="s">
        <v>978</v>
      </c>
      <c r="D5891" s="274" t="s">
        <v>40</v>
      </c>
      <c r="E5891" s="274" t="s">
        <v>979</v>
      </c>
      <c r="F5891" s="404" t="s">
        <v>586</v>
      </c>
      <c r="G5891" s="404"/>
      <c r="H5891" s="295" t="s">
        <v>325</v>
      </c>
      <c r="I5891" s="298">
        <v>1.328E-2</v>
      </c>
      <c r="J5891" s="298">
        <v>0</v>
      </c>
      <c r="K5891" s="297">
        <v>21.56</v>
      </c>
      <c r="L5891" s="297">
        <v>0.28000000000000003</v>
      </c>
      <c r="O5891" s="40"/>
      <c r="P5891" s="40"/>
      <c r="Q5891" s="40"/>
      <c r="R5891" s="40"/>
      <c r="S5891" s="40"/>
      <c r="T5891" s="40"/>
      <c r="U5891" s="40"/>
      <c r="V5891" s="40"/>
      <c r="W5891" s="40"/>
      <c r="X5891" s="40"/>
      <c r="Y5891" s="40"/>
    </row>
    <row r="5892" spans="1:25" ht="15" customHeight="1" x14ac:dyDescent="0.2">
      <c r="A5892" s="40"/>
      <c r="B5892" s="275"/>
      <c r="C5892" s="275"/>
      <c r="D5892" s="275"/>
      <c r="E5892" s="275"/>
      <c r="F5892" s="275"/>
      <c r="G5892" s="275" t="s">
        <v>331</v>
      </c>
      <c r="H5892" s="302">
        <v>0.28000000000000003</v>
      </c>
      <c r="I5892" s="275" t="s">
        <v>332</v>
      </c>
      <c r="J5892" s="302">
        <v>0</v>
      </c>
      <c r="K5892" s="275" t="s">
        <v>333</v>
      </c>
      <c r="L5892" s="302">
        <v>0.28000000000000003</v>
      </c>
      <c r="O5892" s="40"/>
      <c r="P5892" s="40"/>
      <c r="Q5892" s="40"/>
      <c r="R5892" s="40"/>
      <c r="S5892" s="40"/>
      <c r="T5892" s="40"/>
      <c r="U5892" s="40"/>
      <c r="V5892" s="40"/>
      <c r="W5892" s="40"/>
      <c r="X5892" s="40"/>
      <c r="Y5892" s="40"/>
    </row>
    <row r="5893" spans="1:25" ht="15" customHeight="1" thickBot="1" x14ac:dyDescent="0.25">
      <c r="A5893" s="40"/>
      <c r="B5893" s="275"/>
      <c r="C5893" s="275"/>
      <c r="D5893" s="275"/>
      <c r="E5893" s="275"/>
      <c r="F5893" s="275"/>
      <c r="G5893" s="275" t="s">
        <v>334</v>
      </c>
      <c r="H5893" s="302">
        <v>0.05</v>
      </c>
      <c r="I5893" s="409"/>
      <c r="J5893" s="409" t="s">
        <v>335</v>
      </c>
      <c r="K5893" s="275"/>
      <c r="L5893" s="302">
        <v>0.33</v>
      </c>
      <c r="O5893" s="40"/>
      <c r="P5893" s="40"/>
      <c r="Q5893" s="40"/>
      <c r="R5893" s="40"/>
      <c r="S5893" s="40"/>
      <c r="T5893" s="40"/>
      <c r="U5893" s="40"/>
      <c r="V5893" s="40"/>
      <c r="W5893" s="40"/>
      <c r="X5893" s="40"/>
      <c r="Y5893" s="40"/>
    </row>
    <row r="5894" spans="1:25" ht="15" customHeight="1" thickTop="1" x14ac:dyDescent="0.2">
      <c r="A5894" s="40"/>
      <c r="B5894" s="289"/>
      <c r="C5894" s="289"/>
      <c r="D5894" s="289"/>
      <c r="E5894" s="289"/>
      <c r="F5894" s="289"/>
      <c r="G5894" s="289"/>
      <c r="H5894" s="289"/>
      <c r="I5894" s="289"/>
      <c r="J5894" s="289"/>
      <c r="K5894" s="289"/>
      <c r="L5894" s="281"/>
      <c r="O5894" s="40"/>
      <c r="P5894" s="40"/>
      <c r="Q5894" s="40"/>
      <c r="R5894" s="40"/>
      <c r="S5894" s="40"/>
      <c r="T5894" s="40"/>
      <c r="U5894" s="40"/>
      <c r="V5894" s="40"/>
      <c r="W5894" s="40"/>
      <c r="X5894" s="40"/>
      <c r="Y5894" s="40"/>
    </row>
    <row r="5895" spans="1:25" ht="15" customHeight="1" x14ac:dyDescent="0.2">
      <c r="A5895" s="40"/>
      <c r="B5895" s="276"/>
      <c r="C5895" s="277" t="s">
        <v>28</v>
      </c>
      <c r="D5895" s="276" t="s">
        <v>29</v>
      </c>
      <c r="E5895" s="276" t="s">
        <v>30</v>
      </c>
      <c r="F5895" s="405" t="s">
        <v>318</v>
      </c>
      <c r="G5895" s="405"/>
      <c r="H5895" s="284" t="s">
        <v>31</v>
      </c>
      <c r="I5895" s="277" t="s">
        <v>32</v>
      </c>
      <c r="J5895" s="277" t="s">
        <v>2407</v>
      </c>
      <c r="K5895" s="277" t="s">
        <v>33</v>
      </c>
      <c r="L5895" s="277" t="s">
        <v>35</v>
      </c>
      <c r="O5895" s="40"/>
      <c r="P5895" s="40"/>
      <c r="Q5895" s="40"/>
      <c r="R5895" s="40"/>
      <c r="S5895" s="40"/>
      <c r="T5895" s="40"/>
      <c r="U5895" s="40"/>
      <c r="V5895" s="40"/>
      <c r="W5895" s="40"/>
      <c r="X5895" s="40"/>
      <c r="Y5895" s="40"/>
    </row>
    <row r="5896" spans="1:25" ht="15" customHeight="1" x14ac:dyDescent="0.2">
      <c r="A5896" s="40"/>
      <c r="B5896" s="273" t="s">
        <v>319</v>
      </c>
      <c r="C5896" s="286" t="s">
        <v>984</v>
      </c>
      <c r="D5896" s="273" t="s">
        <v>40</v>
      </c>
      <c r="E5896" s="273" t="s">
        <v>985</v>
      </c>
      <c r="F5896" s="403" t="s">
        <v>324</v>
      </c>
      <c r="G5896" s="403"/>
      <c r="H5896" s="285" t="s">
        <v>325</v>
      </c>
      <c r="I5896" s="288">
        <v>1</v>
      </c>
      <c r="J5896" s="287"/>
      <c r="K5896" s="287">
        <v>0.27</v>
      </c>
      <c r="L5896" s="287">
        <v>0.27</v>
      </c>
      <c r="O5896" s="40"/>
      <c r="P5896" s="40"/>
      <c r="Q5896" s="40"/>
      <c r="R5896" s="40"/>
      <c r="S5896" s="40"/>
      <c r="T5896" s="40"/>
      <c r="U5896" s="40"/>
      <c r="V5896" s="40"/>
      <c r="W5896" s="40"/>
      <c r="X5896" s="40"/>
      <c r="Y5896" s="40"/>
    </row>
    <row r="5897" spans="1:25" ht="15" customHeight="1" x14ac:dyDescent="0.2">
      <c r="A5897" s="40"/>
      <c r="B5897" s="274" t="s">
        <v>347</v>
      </c>
      <c r="C5897" s="296" t="s">
        <v>986</v>
      </c>
      <c r="D5897" s="274" t="s">
        <v>40</v>
      </c>
      <c r="E5897" s="274" t="s">
        <v>987</v>
      </c>
      <c r="F5897" s="404" t="s">
        <v>586</v>
      </c>
      <c r="G5897" s="404"/>
      <c r="H5897" s="295" t="s">
        <v>325</v>
      </c>
      <c r="I5897" s="298">
        <v>1.6990000000000002E-2</v>
      </c>
      <c r="J5897" s="298">
        <v>0</v>
      </c>
      <c r="K5897" s="297">
        <v>16.239999999999998</v>
      </c>
      <c r="L5897" s="297">
        <v>0.27</v>
      </c>
      <c r="O5897" s="40"/>
      <c r="P5897" s="40"/>
      <c r="Q5897" s="40"/>
      <c r="R5897" s="40"/>
      <c r="S5897" s="40"/>
      <c r="T5897" s="40"/>
      <c r="U5897" s="40"/>
      <c r="V5897" s="40"/>
      <c r="W5897" s="40"/>
      <c r="X5897" s="40"/>
      <c r="Y5897" s="40"/>
    </row>
    <row r="5898" spans="1:25" ht="15" customHeight="1" x14ac:dyDescent="0.2">
      <c r="A5898" s="40"/>
      <c r="B5898" s="275"/>
      <c r="C5898" s="275"/>
      <c r="D5898" s="275"/>
      <c r="E5898" s="275"/>
      <c r="F5898" s="275"/>
      <c r="G5898" s="275" t="s">
        <v>331</v>
      </c>
      <c r="H5898" s="302">
        <v>0.27</v>
      </c>
      <c r="I5898" s="275" t="s">
        <v>332</v>
      </c>
      <c r="J5898" s="302">
        <v>0</v>
      </c>
      <c r="K5898" s="275" t="s">
        <v>333</v>
      </c>
      <c r="L5898" s="302">
        <v>0.27</v>
      </c>
      <c r="O5898" s="40"/>
      <c r="P5898" s="40"/>
      <c r="Q5898" s="40"/>
      <c r="R5898" s="40"/>
      <c r="S5898" s="40"/>
      <c r="T5898" s="40"/>
      <c r="U5898" s="40"/>
      <c r="V5898" s="40"/>
      <c r="W5898" s="40"/>
      <c r="X5898" s="40"/>
      <c r="Y5898" s="40"/>
    </row>
    <row r="5899" spans="1:25" ht="15" customHeight="1" thickBot="1" x14ac:dyDescent="0.25">
      <c r="A5899" s="40"/>
      <c r="B5899" s="275"/>
      <c r="C5899" s="275"/>
      <c r="D5899" s="275"/>
      <c r="E5899" s="275"/>
      <c r="F5899" s="275"/>
      <c r="G5899" s="275" t="s">
        <v>334</v>
      </c>
      <c r="H5899" s="302">
        <v>0.05</v>
      </c>
      <c r="I5899" s="409"/>
      <c r="J5899" s="409" t="s">
        <v>335</v>
      </c>
      <c r="K5899" s="275"/>
      <c r="L5899" s="302">
        <v>0.32</v>
      </c>
      <c r="O5899" s="40"/>
      <c r="P5899" s="40"/>
      <c r="Q5899" s="40"/>
      <c r="R5899" s="40"/>
      <c r="S5899" s="40"/>
      <c r="T5899" s="40"/>
      <c r="U5899" s="40"/>
      <c r="V5899" s="40"/>
      <c r="W5899" s="40"/>
      <c r="X5899" s="40"/>
      <c r="Y5899" s="40"/>
    </row>
    <row r="5900" spans="1:25" ht="15" customHeight="1" thickTop="1" x14ac:dyDescent="0.2">
      <c r="A5900" s="40"/>
      <c r="B5900" s="289"/>
      <c r="C5900" s="289"/>
      <c r="D5900" s="289"/>
      <c r="E5900" s="289"/>
      <c r="F5900" s="289"/>
      <c r="G5900" s="289"/>
      <c r="H5900" s="289"/>
      <c r="I5900" s="289"/>
      <c r="J5900" s="289"/>
      <c r="K5900" s="289"/>
      <c r="L5900" s="281"/>
      <c r="O5900" s="40"/>
      <c r="P5900" s="40"/>
      <c r="Q5900" s="40"/>
      <c r="R5900" s="40"/>
      <c r="S5900" s="40"/>
      <c r="T5900" s="40"/>
      <c r="U5900" s="40"/>
      <c r="V5900" s="40"/>
      <c r="W5900" s="40"/>
      <c r="X5900" s="40"/>
      <c r="Y5900" s="40"/>
    </row>
    <row r="5901" spans="1:25" ht="15" customHeight="1" x14ac:dyDescent="0.2">
      <c r="A5901" s="40"/>
      <c r="B5901" s="276"/>
      <c r="C5901" s="277" t="s">
        <v>28</v>
      </c>
      <c r="D5901" s="276" t="s">
        <v>29</v>
      </c>
      <c r="E5901" s="276" t="s">
        <v>30</v>
      </c>
      <c r="F5901" s="405" t="s">
        <v>318</v>
      </c>
      <c r="G5901" s="405"/>
      <c r="H5901" s="284" t="s">
        <v>31</v>
      </c>
      <c r="I5901" s="277" t="s">
        <v>32</v>
      </c>
      <c r="J5901" s="277" t="s">
        <v>2407</v>
      </c>
      <c r="K5901" s="277" t="s">
        <v>33</v>
      </c>
      <c r="L5901" s="277" t="s">
        <v>35</v>
      </c>
      <c r="O5901" s="40"/>
      <c r="P5901" s="40"/>
      <c r="Q5901" s="40"/>
      <c r="R5901" s="40"/>
      <c r="S5901" s="40"/>
      <c r="T5901" s="40"/>
      <c r="U5901" s="40"/>
      <c r="V5901" s="40"/>
      <c r="W5901" s="40"/>
      <c r="X5901" s="40"/>
      <c r="Y5901" s="40"/>
    </row>
    <row r="5902" spans="1:25" ht="15" customHeight="1" x14ac:dyDescent="0.2">
      <c r="A5902" s="40"/>
      <c r="B5902" s="273" t="s">
        <v>319</v>
      </c>
      <c r="C5902" s="286" t="s">
        <v>992</v>
      </c>
      <c r="D5902" s="273" t="s">
        <v>40</v>
      </c>
      <c r="E5902" s="273" t="s">
        <v>993</v>
      </c>
      <c r="F5902" s="403" t="s">
        <v>324</v>
      </c>
      <c r="G5902" s="403"/>
      <c r="H5902" s="285" t="s">
        <v>325</v>
      </c>
      <c r="I5902" s="288">
        <v>1</v>
      </c>
      <c r="J5902" s="287"/>
      <c r="K5902" s="287">
        <v>0.78</v>
      </c>
      <c r="L5902" s="287">
        <v>0.78</v>
      </c>
      <c r="O5902" s="40"/>
      <c r="P5902" s="40"/>
      <c r="Q5902" s="40"/>
      <c r="R5902" s="40"/>
      <c r="S5902" s="40"/>
      <c r="T5902" s="40"/>
      <c r="U5902" s="40"/>
      <c r="V5902" s="40"/>
      <c r="W5902" s="40"/>
      <c r="X5902" s="40"/>
      <c r="Y5902" s="40"/>
    </row>
    <row r="5903" spans="1:25" ht="15" customHeight="1" x14ac:dyDescent="0.2">
      <c r="A5903" s="40"/>
      <c r="B5903" s="274" t="s">
        <v>347</v>
      </c>
      <c r="C5903" s="296" t="s">
        <v>994</v>
      </c>
      <c r="D5903" s="274" t="s">
        <v>40</v>
      </c>
      <c r="E5903" s="274" t="s">
        <v>995</v>
      </c>
      <c r="F5903" s="404" t="s">
        <v>586</v>
      </c>
      <c r="G5903" s="404"/>
      <c r="H5903" s="295" t="s">
        <v>325</v>
      </c>
      <c r="I5903" s="298">
        <v>4.2970000000000001E-2</v>
      </c>
      <c r="J5903" s="298">
        <v>0</v>
      </c>
      <c r="K5903" s="297">
        <v>18.22</v>
      </c>
      <c r="L5903" s="297">
        <v>0.78</v>
      </c>
      <c r="O5903" s="40"/>
      <c r="P5903" s="40"/>
      <c r="Q5903" s="40"/>
      <c r="R5903" s="40"/>
      <c r="S5903" s="40"/>
      <c r="T5903" s="40"/>
      <c r="U5903" s="40"/>
      <c r="V5903" s="40"/>
      <c r="W5903" s="40"/>
      <c r="X5903" s="40"/>
      <c r="Y5903" s="40"/>
    </row>
    <row r="5904" spans="1:25" ht="15" customHeight="1" x14ac:dyDescent="0.2">
      <c r="A5904" s="40"/>
      <c r="B5904" s="275"/>
      <c r="C5904" s="275"/>
      <c r="D5904" s="275"/>
      <c r="E5904" s="275"/>
      <c r="F5904" s="275"/>
      <c r="G5904" s="275" t="s">
        <v>331</v>
      </c>
      <c r="H5904" s="302">
        <v>0.78</v>
      </c>
      <c r="I5904" s="275" t="s">
        <v>332</v>
      </c>
      <c r="J5904" s="302">
        <v>0</v>
      </c>
      <c r="K5904" s="275" t="s">
        <v>333</v>
      </c>
      <c r="L5904" s="302">
        <v>0.78</v>
      </c>
      <c r="O5904" s="40"/>
      <c r="P5904" s="40"/>
      <c r="Q5904" s="40"/>
      <c r="R5904" s="40"/>
      <c r="S5904" s="40"/>
      <c r="T5904" s="40"/>
      <c r="U5904" s="40"/>
      <c r="V5904" s="40"/>
      <c r="W5904" s="40"/>
      <c r="X5904" s="40"/>
      <c r="Y5904" s="40"/>
    </row>
    <row r="5905" spans="1:25" ht="15" customHeight="1" thickBot="1" x14ac:dyDescent="0.25">
      <c r="A5905" s="40"/>
      <c r="B5905" s="275"/>
      <c r="C5905" s="275"/>
      <c r="D5905" s="275"/>
      <c r="E5905" s="275"/>
      <c r="F5905" s="275"/>
      <c r="G5905" s="275" t="s">
        <v>334</v>
      </c>
      <c r="H5905" s="302">
        <v>0.16</v>
      </c>
      <c r="I5905" s="409"/>
      <c r="J5905" s="409" t="s">
        <v>335</v>
      </c>
      <c r="K5905" s="275"/>
      <c r="L5905" s="302">
        <v>0.94</v>
      </c>
      <c r="O5905" s="40"/>
      <c r="P5905" s="40"/>
      <c r="Q5905" s="40"/>
      <c r="R5905" s="40"/>
      <c r="S5905" s="40"/>
      <c r="T5905" s="40"/>
      <c r="U5905" s="40"/>
      <c r="V5905" s="40"/>
      <c r="W5905" s="40"/>
      <c r="X5905" s="40"/>
      <c r="Y5905" s="40"/>
    </row>
    <row r="5906" spans="1:25" ht="15" customHeight="1" thickTop="1" x14ac:dyDescent="0.2">
      <c r="A5906" s="40"/>
      <c r="B5906" s="289"/>
      <c r="C5906" s="289"/>
      <c r="D5906" s="289"/>
      <c r="E5906" s="289"/>
      <c r="F5906" s="289"/>
      <c r="G5906" s="289"/>
      <c r="H5906" s="289"/>
      <c r="I5906" s="289"/>
      <c r="J5906" s="289"/>
      <c r="K5906" s="289"/>
      <c r="L5906" s="281"/>
      <c r="O5906" s="40"/>
      <c r="P5906" s="40"/>
      <c r="Q5906" s="40"/>
      <c r="R5906" s="40"/>
      <c r="S5906" s="40"/>
      <c r="T5906" s="40"/>
      <c r="U5906" s="40"/>
      <c r="V5906" s="40"/>
      <c r="W5906" s="40"/>
      <c r="X5906" s="40"/>
      <c r="Y5906" s="40"/>
    </row>
    <row r="5907" spans="1:25" ht="15" customHeight="1" x14ac:dyDescent="0.2">
      <c r="A5907" s="40"/>
      <c r="B5907" s="276"/>
      <c r="C5907" s="277" t="s">
        <v>28</v>
      </c>
      <c r="D5907" s="276" t="s">
        <v>29</v>
      </c>
      <c r="E5907" s="276" t="s">
        <v>30</v>
      </c>
      <c r="F5907" s="405" t="s">
        <v>318</v>
      </c>
      <c r="G5907" s="405"/>
      <c r="H5907" s="284" t="s">
        <v>31</v>
      </c>
      <c r="I5907" s="277" t="s">
        <v>32</v>
      </c>
      <c r="J5907" s="277" t="s">
        <v>2407</v>
      </c>
      <c r="K5907" s="277" t="s">
        <v>33</v>
      </c>
      <c r="L5907" s="277" t="s">
        <v>35</v>
      </c>
      <c r="O5907" s="40"/>
      <c r="P5907" s="40"/>
      <c r="Q5907" s="40"/>
      <c r="R5907" s="40"/>
      <c r="S5907" s="40"/>
      <c r="T5907" s="40"/>
      <c r="U5907" s="40"/>
      <c r="V5907" s="40"/>
      <c r="W5907" s="40"/>
      <c r="X5907" s="40"/>
      <c r="Y5907" s="40"/>
    </row>
    <row r="5908" spans="1:25" ht="15" customHeight="1" x14ac:dyDescent="0.2">
      <c r="A5908" s="40"/>
      <c r="B5908" s="273" t="s">
        <v>319</v>
      </c>
      <c r="C5908" s="286" t="s">
        <v>1000</v>
      </c>
      <c r="D5908" s="273" t="s">
        <v>40</v>
      </c>
      <c r="E5908" s="273" t="s">
        <v>1001</v>
      </c>
      <c r="F5908" s="403" t="s">
        <v>324</v>
      </c>
      <c r="G5908" s="403"/>
      <c r="H5908" s="285" t="s">
        <v>325</v>
      </c>
      <c r="I5908" s="288">
        <v>1</v>
      </c>
      <c r="J5908" s="287"/>
      <c r="K5908" s="287">
        <v>0.37</v>
      </c>
      <c r="L5908" s="287">
        <v>0.37</v>
      </c>
      <c r="O5908" s="40"/>
      <c r="P5908" s="40"/>
      <c r="Q5908" s="40"/>
      <c r="R5908" s="40"/>
      <c r="S5908" s="40"/>
      <c r="T5908" s="40"/>
      <c r="U5908" s="40"/>
      <c r="V5908" s="40"/>
      <c r="W5908" s="40"/>
      <c r="X5908" s="40"/>
      <c r="Y5908" s="40"/>
    </row>
    <row r="5909" spans="1:25" ht="15" customHeight="1" x14ac:dyDescent="0.2">
      <c r="A5909" s="40"/>
      <c r="B5909" s="274" t="s">
        <v>347</v>
      </c>
      <c r="C5909" s="296" t="s">
        <v>865</v>
      </c>
      <c r="D5909" s="274" t="s">
        <v>40</v>
      </c>
      <c r="E5909" s="274" t="s">
        <v>866</v>
      </c>
      <c r="F5909" s="404" t="s">
        <v>586</v>
      </c>
      <c r="G5909" s="404"/>
      <c r="H5909" s="295" t="s">
        <v>325</v>
      </c>
      <c r="I5909" s="298">
        <v>2.07E-2</v>
      </c>
      <c r="J5909" s="298">
        <v>0</v>
      </c>
      <c r="K5909" s="297">
        <v>18.22</v>
      </c>
      <c r="L5909" s="297">
        <v>0.37</v>
      </c>
      <c r="O5909" s="40"/>
      <c r="P5909" s="40"/>
      <c r="Q5909" s="40"/>
      <c r="R5909" s="40"/>
      <c r="S5909" s="40"/>
      <c r="T5909" s="40"/>
      <c r="U5909" s="40"/>
      <c r="V5909" s="40"/>
      <c r="W5909" s="40"/>
      <c r="X5909" s="40"/>
      <c r="Y5909" s="40"/>
    </row>
    <row r="5910" spans="1:25" ht="15" customHeight="1" x14ac:dyDescent="0.2">
      <c r="A5910" s="40"/>
      <c r="B5910" s="275"/>
      <c r="C5910" s="275"/>
      <c r="D5910" s="275"/>
      <c r="E5910" s="275"/>
      <c r="F5910" s="275"/>
      <c r="G5910" s="275" t="s">
        <v>331</v>
      </c>
      <c r="H5910" s="302">
        <v>0.37</v>
      </c>
      <c r="I5910" s="275" t="s">
        <v>332</v>
      </c>
      <c r="J5910" s="302">
        <v>0</v>
      </c>
      <c r="K5910" s="275" t="s">
        <v>333</v>
      </c>
      <c r="L5910" s="302">
        <v>0.37</v>
      </c>
      <c r="O5910" s="40"/>
      <c r="P5910" s="40"/>
      <c r="Q5910" s="40"/>
      <c r="R5910" s="40"/>
      <c r="S5910" s="40"/>
      <c r="T5910" s="40"/>
      <c r="U5910" s="40"/>
      <c r="V5910" s="40"/>
      <c r="W5910" s="40"/>
      <c r="X5910" s="40"/>
      <c r="Y5910" s="40"/>
    </row>
    <row r="5911" spans="1:25" ht="15" customHeight="1" thickBot="1" x14ac:dyDescent="0.25">
      <c r="A5911" s="40"/>
      <c r="B5911" s="275"/>
      <c r="C5911" s="275"/>
      <c r="D5911" s="275"/>
      <c r="E5911" s="275"/>
      <c r="F5911" s="275"/>
      <c r="G5911" s="275" t="s">
        <v>334</v>
      </c>
      <c r="H5911" s="302">
        <v>7.0000000000000007E-2</v>
      </c>
      <c r="I5911" s="409"/>
      <c r="J5911" s="409" t="s">
        <v>335</v>
      </c>
      <c r="K5911" s="275"/>
      <c r="L5911" s="302">
        <v>0.44</v>
      </c>
      <c r="O5911" s="40"/>
      <c r="P5911" s="40"/>
      <c r="Q5911" s="40"/>
      <c r="R5911" s="40"/>
      <c r="S5911" s="40"/>
      <c r="T5911" s="40"/>
      <c r="U5911" s="40"/>
      <c r="V5911" s="40"/>
      <c r="W5911" s="40"/>
      <c r="X5911" s="40"/>
      <c r="Y5911" s="40"/>
    </row>
    <row r="5912" spans="1:25" ht="15" customHeight="1" thickTop="1" x14ac:dyDescent="0.2">
      <c r="A5912" s="40"/>
      <c r="B5912" s="289"/>
      <c r="C5912" s="289"/>
      <c r="D5912" s="289"/>
      <c r="E5912" s="289"/>
      <c r="F5912" s="289"/>
      <c r="G5912" s="289"/>
      <c r="H5912" s="289"/>
      <c r="I5912" s="289"/>
      <c r="J5912" s="289"/>
      <c r="K5912" s="289"/>
      <c r="L5912" s="281"/>
      <c r="O5912" s="40"/>
      <c r="P5912" s="40"/>
      <c r="Q5912" s="40"/>
      <c r="R5912" s="40"/>
      <c r="S5912" s="40"/>
      <c r="T5912" s="40"/>
      <c r="U5912" s="40"/>
      <c r="V5912" s="40"/>
      <c r="W5912" s="40"/>
      <c r="X5912" s="40"/>
      <c r="Y5912" s="40"/>
    </row>
    <row r="5913" spans="1:25" ht="15" customHeight="1" x14ac:dyDescent="0.2">
      <c r="A5913" s="40"/>
      <c r="B5913" s="276"/>
      <c r="C5913" s="277" t="s">
        <v>28</v>
      </c>
      <c r="D5913" s="276" t="s">
        <v>29</v>
      </c>
      <c r="E5913" s="276" t="s">
        <v>30</v>
      </c>
      <c r="F5913" s="405" t="s">
        <v>318</v>
      </c>
      <c r="G5913" s="405"/>
      <c r="H5913" s="284" t="s">
        <v>31</v>
      </c>
      <c r="I5913" s="277" t="s">
        <v>32</v>
      </c>
      <c r="J5913" s="277" t="s">
        <v>2407</v>
      </c>
      <c r="K5913" s="277" t="s">
        <v>33</v>
      </c>
      <c r="L5913" s="277" t="s">
        <v>35</v>
      </c>
      <c r="O5913" s="40"/>
      <c r="P5913" s="40"/>
      <c r="Q5913" s="40"/>
      <c r="R5913" s="40"/>
      <c r="S5913" s="40"/>
      <c r="T5913" s="40"/>
      <c r="U5913" s="40"/>
      <c r="V5913" s="40"/>
      <c r="W5913" s="40"/>
      <c r="X5913" s="40"/>
      <c r="Y5913" s="40"/>
    </row>
    <row r="5914" spans="1:25" ht="15" customHeight="1" x14ac:dyDescent="0.2">
      <c r="A5914" s="40"/>
      <c r="B5914" s="273" t="s">
        <v>319</v>
      </c>
      <c r="C5914" s="286" t="s">
        <v>1006</v>
      </c>
      <c r="D5914" s="273" t="s">
        <v>40</v>
      </c>
      <c r="E5914" s="273" t="s">
        <v>1007</v>
      </c>
      <c r="F5914" s="403" t="s">
        <v>324</v>
      </c>
      <c r="G5914" s="403"/>
      <c r="H5914" s="285" t="s">
        <v>325</v>
      </c>
      <c r="I5914" s="288">
        <v>1</v>
      </c>
      <c r="J5914" s="287"/>
      <c r="K5914" s="287">
        <v>0.36</v>
      </c>
      <c r="L5914" s="287">
        <v>0.36</v>
      </c>
      <c r="O5914" s="40"/>
      <c r="P5914" s="40"/>
      <c r="Q5914" s="40"/>
      <c r="R5914" s="40"/>
      <c r="S5914" s="40"/>
      <c r="T5914" s="40"/>
      <c r="U5914" s="40"/>
      <c r="V5914" s="40"/>
      <c r="W5914" s="40"/>
      <c r="X5914" s="40"/>
      <c r="Y5914" s="40"/>
    </row>
    <row r="5915" spans="1:25" ht="15" customHeight="1" x14ac:dyDescent="0.2">
      <c r="A5915" s="40"/>
      <c r="B5915" s="274" t="s">
        <v>347</v>
      </c>
      <c r="C5915" s="296" t="s">
        <v>1008</v>
      </c>
      <c r="D5915" s="274" t="s">
        <v>40</v>
      </c>
      <c r="E5915" s="274" t="s">
        <v>1009</v>
      </c>
      <c r="F5915" s="404" t="s">
        <v>586</v>
      </c>
      <c r="G5915" s="404"/>
      <c r="H5915" s="295" t="s">
        <v>325</v>
      </c>
      <c r="I5915" s="298">
        <v>1.6990000000000002E-2</v>
      </c>
      <c r="J5915" s="298">
        <v>0</v>
      </c>
      <c r="K5915" s="297">
        <v>21.56</v>
      </c>
      <c r="L5915" s="297">
        <v>0.36</v>
      </c>
      <c r="O5915" s="40"/>
      <c r="P5915" s="40"/>
      <c r="Q5915" s="40"/>
      <c r="R5915" s="40"/>
      <c r="S5915" s="40"/>
      <c r="T5915" s="40"/>
      <c r="U5915" s="40"/>
      <c r="V5915" s="40"/>
      <c r="W5915" s="40"/>
      <c r="X5915" s="40"/>
      <c r="Y5915" s="40"/>
    </row>
    <row r="5916" spans="1:25" ht="15" customHeight="1" x14ac:dyDescent="0.2">
      <c r="A5916" s="40"/>
      <c r="B5916" s="275"/>
      <c r="C5916" s="275"/>
      <c r="D5916" s="275"/>
      <c r="E5916" s="275"/>
      <c r="F5916" s="275"/>
      <c r="G5916" s="275" t="s">
        <v>331</v>
      </c>
      <c r="H5916" s="302">
        <v>0.36</v>
      </c>
      <c r="I5916" s="275" t="s">
        <v>332</v>
      </c>
      <c r="J5916" s="302">
        <v>0</v>
      </c>
      <c r="K5916" s="275" t="s">
        <v>333</v>
      </c>
      <c r="L5916" s="302">
        <v>0.36</v>
      </c>
      <c r="O5916" s="40"/>
      <c r="P5916" s="40"/>
      <c r="Q5916" s="40"/>
      <c r="R5916" s="40"/>
      <c r="S5916" s="40"/>
      <c r="T5916" s="40"/>
      <c r="U5916" s="40"/>
      <c r="V5916" s="40"/>
      <c r="W5916" s="40"/>
      <c r="X5916" s="40"/>
      <c r="Y5916" s="40"/>
    </row>
    <row r="5917" spans="1:25" ht="15" customHeight="1" thickBot="1" x14ac:dyDescent="0.25">
      <c r="A5917" s="40"/>
      <c r="B5917" s="275"/>
      <c r="C5917" s="275"/>
      <c r="D5917" s="275"/>
      <c r="E5917" s="275"/>
      <c r="F5917" s="275"/>
      <c r="G5917" s="275" t="s">
        <v>334</v>
      </c>
      <c r="H5917" s="302">
        <v>7.0000000000000007E-2</v>
      </c>
      <c r="I5917" s="409"/>
      <c r="J5917" s="409" t="s">
        <v>335</v>
      </c>
      <c r="K5917" s="275"/>
      <c r="L5917" s="302">
        <v>0.43</v>
      </c>
      <c r="O5917" s="40"/>
      <c r="P5917" s="40"/>
      <c r="Q5917" s="40"/>
      <c r="R5917" s="40"/>
      <c r="S5917" s="40"/>
      <c r="T5917" s="40"/>
      <c r="U5917" s="40"/>
      <c r="V5917" s="40"/>
      <c r="W5917" s="40"/>
      <c r="X5917" s="40"/>
      <c r="Y5917" s="40"/>
    </row>
    <row r="5918" spans="1:25" ht="15" customHeight="1" thickTop="1" x14ac:dyDescent="0.2">
      <c r="A5918" s="40"/>
      <c r="B5918" s="289"/>
      <c r="C5918" s="289"/>
      <c r="D5918" s="289"/>
      <c r="E5918" s="289"/>
      <c r="F5918" s="289"/>
      <c r="G5918" s="289"/>
      <c r="H5918" s="289"/>
      <c r="I5918" s="289"/>
      <c r="J5918" s="289"/>
      <c r="K5918" s="289"/>
      <c r="L5918" s="281"/>
      <c r="O5918" s="40"/>
      <c r="P5918" s="40"/>
      <c r="Q5918" s="40"/>
      <c r="R5918" s="40"/>
      <c r="S5918" s="40"/>
      <c r="T5918" s="40"/>
      <c r="U5918" s="40"/>
      <c r="V5918" s="40"/>
      <c r="W5918" s="40"/>
      <c r="X5918" s="40"/>
      <c r="Y5918" s="40"/>
    </row>
    <row r="5919" spans="1:25" ht="15" customHeight="1" x14ac:dyDescent="0.2">
      <c r="A5919" s="40"/>
      <c r="B5919" s="276"/>
      <c r="C5919" s="277" t="s">
        <v>28</v>
      </c>
      <c r="D5919" s="276" t="s">
        <v>29</v>
      </c>
      <c r="E5919" s="276" t="s">
        <v>30</v>
      </c>
      <c r="F5919" s="405" t="s">
        <v>318</v>
      </c>
      <c r="G5919" s="405"/>
      <c r="H5919" s="284" t="s">
        <v>31</v>
      </c>
      <c r="I5919" s="277" t="s">
        <v>32</v>
      </c>
      <c r="J5919" s="277" t="s">
        <v>2407</v>
      </c>
      <c r="K5919" s="277" t="s">
        <v>33</v>
      </c>
      <c r="L5919" s="277" t="s">
        <v>35</v>
      </c>
      <c r="O5919" s="40"/>
      <c r="P5919" s="40"/>
      <c r="Q5919" s="40"/>
      <c r="R5919" s="40"/>
      <c r="S5919" s="40"/>
      <c r="T5919" s="40"/>
      <c r="U5919" s="40"/>
      <c r="V5919" s="40"/>
      <c r="W5919" s="40"/>
      <c r="X5919" s="40"/>
      <c r="Y5919" s="40"/>
    </row>
    <row r="5920" spans="1:25" ht="15" customHeight="1" x14ac:dyDescent="0.2">
      <c r="A5920" s="40"/>
      <c r="B5920" s="273" t="s">
        <v>319</v>
      </c>
      <c r="C5920" s="286" t="s">
        <v>1055</v>
      </c>
      <c r="D5920" s="273" t="s">
        <v>40</v>
      </c>
      <c r="E5920" s="273" t="s">
        <v>1056</v>
      </c>
      <c r="F5920" s="403" t="s">
        <v>324</v>
      </c>
      <c r="G5920" s="403"/>
      <c r="H5920" s="285" t="s">
        <v>325</v>
      </c>
      <c r="I5920" s="288">
        <v>1</v>
      </c>
      <c r="J5920" s="287"/>
      <c r="K5920" s="287">
        <v>0.34</v>
      </c>
      <c r="L5920" s="287">
        <v>0.34</v>
      </c>
      <c r="O5920" s="40"/>
      <c r="P5920" s="40"/>
      <c r="Q5920" s="40"/>
      <c r="R5920" s="40"/>
      <c r="S5920" s="40"/>
      <c r="T5920" s="40"/>
      <c r="U5920" s="40"/>
      <c r="V5920" s="40"/>
      <c r="W5920" s="40"/>
      <c r="X5920" s="40"/>
      <c r="Y5920" s="40"/>
    </row>
    <row r="5921" spans="1:25" ht="15" customHeight="1" x14ac:dyDescent="0.2">
      <c r="A5921" s="40"/>
      <c r="B5921" s="274" t="s">
        <v>347</v>
      </c>
      <c r="C5921" s="296" t="s">
        <v>1057</v>
      </c>
      <c r="D5921" s="274" t="s">
        <v>40</v>
      </c>
      <c r="E5921" s="274" t="s">
        <v>1058</v>
      </c>
      <c r="F5921" s="404" t="s">
        <v>586</v>
      </c>
      <c r="G5921" s="404"/>
      <c r="H5921" s="295" t="s">
        <v>325</v>
      </c>
      <c r="I5921" s="298">
        <v>1.6990000000000002E-2</v>
      </c>
      <c r="J5921" s="298">
        <v>0</v>
      </c>
      <c r="K5921" s="297">
        <v>20.28</v>
      </c>
      <c r="L5921" s="297">
        <v>0.34</v>
      </c>
      <c r="O5921" s="40"/>
      <c r="P5921" s="40"/>
      <c r="Q5921" s="40"/>
      <c r="R5921" s="40"/>
      <c r="S5921" s="40"/>
      <c r="T5921" s="40"/>
      <c r="U5921" s="40"/>
      <c r="V5921" s="40"/>
      <c r="W5921" s="40"/>
      <c r="X5921" s="40"/>
      <c r="Y5921" s="40"/>
    </row>
    <row r="5922" spans="1:25" ht="15" customHeight="1" x14ac:dyDescent="0.2">
      <c r="A5922" s="40"/>
      <c r="B5922" s="275"/>
      <c r="C5922" s="275"/>
      <c r="D5922" s="275"/>
      <c r="E5922" s="275"/>
      <c r="F5922" s="275"/>
      <c r="G5922" s="275" t="s">
        <v>331</v>
      </c>
      <c r="H5922" s="302">
        <v>0.34</v>
      </c>
      <c r="I5922" s="275" t="s">
        <v>332</v>
      </c>
      <c r="J5922" s="302">
        <v>0</v>
      </c>
      <c r="K5922" s="275" t="s">
        <v>333</v>
      </c>
      <c r="L5922" s="302">
        <v>0.34</v>
      </c>
      <c r="O5922" s="40"/>
      <c r="P5922" s="40"/>
      <c r="Q5922" s="40"/>
      <c r="R5922" s="40"/>
      <c r="S5922" s="40"/>
      <c r="T5922" s="40"/>
      <c r="U5922" s="40"/>
      <c r="V5922" s="40"/>
      <c r="W5922" s="40"/>
      <c r="X5922" s="40"/>
      <c r="Y5922" s="40"/>
    </row>
    <row r="5923" spans="1:25" ht="15" customHeight="1" thickBot="1" x14ac:dyDescent="0.25">
      <c r="A5923" s="40"/>
      <c r="B5923" s="275"/>
      <c r="C5923" s="275"/>
      <c r="D5923" s="275"/>
      <c r="E5923" s="275"/>
      <c r="F5923" s="275"/>
      <c r="G5923" s="275" t="s">
        <v>334</v>
      </c>
      <c r="H5923" s="302">
        <v>7.0000000000000007E-2</v>
      </c>
      <c r="I5923" s="409"/>
      <c r="J5923" s="409" t="s">
        <v>335</v>
      </c>
      <c r="K5923" s="275"/>
      <c r="L5923" s="302">
        <v>0.41</v>
      </c>
      <c r="O5923" s="40"/>
      <c r="P5923" s="40"/>
      <c r="Q5923" s="40"/>
      <c r="R5923" s="40"/>
      <c r="S5923" s="40"/>
      <c r="T5923" s="40"/>
      <c r="U5923" s="40"/>
      <c r="V5923" s="40"/>
      <c r="W5923" s="40"/>
      <c r="X5923" s="40"/>
      <c r="Y5923" s="40"/>
    </row>
    <row r="5924" spans="1:25" ht="15" customHeight="1" thickTop="1" x14ac:dyDescent="0.2">
      <c r="A5924" s="40"/>
      <c r="B5924" s="289"/>
      <c r="C5924" s="289"/>
      <c r="D5924" s="289"/>
      <c r="E5924" s="289"/>
      <c r="F5924" s="289"/>
      <c r="G5924" s="289"/>
      <c r="H5924" s="289"/>
      <c r="I5924" s="289"/>
      <c r="J5924" s="289"/>
      <c r="K5924" s="289"/>
      <c r="L5924" s="281"/>
      <c r="O5924" s="40"/>
      <c r="P5924" s="40"/>
      <c r="Q5924" s="40"/>
      <c r="R5924" s="40"/>
      <c r="S5924" s="40"/>
      <c r="T5924" s="40"/>
      <c r="U5924" s="40"/>
      <c r="V5924" s="40"/>
      <c r="W5924" s="40"/>
      <c r="X5924" s="40"/>
      <c r="Y5924" s="40"/>
    </row>
    <row r="5925" spans="1:25" ht="15" customHeight="1" x14ac:dyDescent="0.2">
      <c r="A5925" s="40"/>
      <c r="B5925" s="276"/>
      <c r="C5925" s="277" t="s">
        <v>28</v>
      </c>
      <c r="D5925" s="276" t="s">
        <v>29</v>
      </c>
      <c r="E5925" s="276" t="s">
        <v>30</v>
      </c>
      <c r="F5925" s="405" t="s">
        <v>318</v>
      </c>
      <c r="G5925" s="405"/>
      <c r="H5925" s="284" t="s">
        <v>31</v>
      </c>
      <c r="I5925" s="277" t="s">
        <v>32</v>
      </c>
      <c r="J5925" s="277" t="s">
        <v>2407</v>
      </c>
      <c r="K5925" s="277" t="s">
        <v>33</v>
      </c>
      <c r="L5925" s="277" t="s">
        <v>35</v>
      </c>
      <c r="O5925" s="40"/>
      <c r="P5925" s="40"/>
      <c r="Q5925" s="40"/>
      <c r="R5925" s="40"/>
      <c r="S5925" s="40"/>
      <c r="T5925" s="40"/>
      <c r="U5925" s="40"/>
      <c r="V5925" s="40"/>
      <c r="W5925" s="40"/>
      <c r="X5925" s="40"/>
      <c r="Y5925" s="40"/>
    </row>
    <row r="5926" spans="1:25" ht="15" customHeight="1" x14ac:dyDescent="0.2">
      <c r="A5926" s="40"/>
      <c r="B5926" s="273" t="s">
        <v>319</v>
      </c>
      <c r="C5926" s="286" t="s">
        <v>1059</v>
      </c>
      <c r="D5926" s="273" t="s">
        <v>40</v>
      </c>
      <c r="E5926" s="273" t="s">
        <v>1060</v>
      </c>
      <c r="F5926" s="403" t="s">
        <v>324</v>
      </c>
      <c r="G5926" s="403"/>
      <c r="H5926" s="285" t="s">
        <v>325</v>
      </c>
      <c r="I5926" s="288">
        <v>1</v>
      </c>
      <c r="J5926" s="287"/>
      <c r="K5926" s="287">
        <v>0.28000000000000003</v>
      </c>
      <c r="L5926" s="287">
        <v>0.28000000000000003</v>
      </c>
      <c r="O5926" s="40"/>
      <c r="P5926" s="40"/>
      <c r="Q5926" s="40"/>
      <c r="R5926" s="40"/>
      <c r="S5926" s="40"/>
      <c r="T5926" s="40"/>
      <c r="U5926" s="40"/>
      <c r="V5926" s="40"/>
      <c r="W5926" s="40"/>
      <c r="X5926" s="40"/>
      <c r="Y5926" s="40"/>
    </row>
    <row r="5927" spans="1:25" ht="15" customHeight="1" x14ac:dyDescent="0.2">
      <c r="A5927" s="40"/>
      <c r="B5927" s="274" t="s">
        <v>347</v>
      </c>
      <c r="C5927" s="296" t="s">
        <v>828</v>
      </c>
      <c r="D5927" s="274" t="s">
        <v>40</v>
      </c>
      <c r="E5927" s="274" t="s">
        <v>4232</v>
      </c>
      <c r="F5927" s="404" t="s">
        <v>586</v>
      </c>
      <c r="G5927" s="404"/>
      <c r="H5927" s="295" t="s">
        <v>325</v>
      </c>
      <c r="I5927" s="298">
        <v>1.328E-2</v>
      </c>
      <c r="J5927" s="298">
        <v>0</v>
      </c>
      <c r="K5927" s="297">
        <v>21.56</v>
      </c>
      <c r="L5927" s="297">
        <v>0.28000000000000003</v>
      </c>
      <c r="O5927" s="40"/>
      <c r="P5927" s="40"/>
      <c r="Q5927" s="40"/>
      <c r="R5927" s="40"/>
      <c r="S5927" s="40"/>
      <c r="T5927" s="40"/>
      <c r="U5927" s="40"/>
      <c r="V5927" s="40"/>
      <c r="W5927" s="40"/>
      <c r="X5927" s="40"/>
      <c r="Y5927" s="40"/>
    </row>
    <row r="5928" spans="1:25" ht="15" customHeight="1" x14ac:dyDescent="0.2">
      <c r="A5928" s="40"/>
      <c r="B5928" s="275"/>
      <c r="C5928" s="275"/>
      <c r="D5928" s="275"/>
      <c r="E5928" s="275"/>
      <c r="F5928" s="275"/>
      <c r="G5928" s="275" t="s">
        <v>331</v>
      </c>
      <c r="H5928" s="302">
        <v>0.28000000000000003</v>
      </c>
      <c r="I5928" s="275" t="s">
        <v>332</v>
      </c>
      <c r="J5928" s="302">
        <v>0</v>
      </c>
      <c r="K5928" s="275" t="s">
        <v>333</v>
      </c>
      <c r="L5928" s="302">
        <v>0.28000000000000003</v>
      </c>
      <c r="O5928" s="40"/>
      <c r="P5928" s="40"/>
      <c r="Q5928" s="40"/>
      <c r="R5928" s="40"/>
      <c r="S5928" s="40"/>
      <c r="T5928" s="40"/>
      <c r="U5928" s="40"/>
      <c r="V5928" s="40"/>
      <c r="W5928" s="40"/>
      <c r="X5928" s="40"/>
      <c r="Y5928" s="40"/>
    </row>
    <row r="5929" spans="1:25" ht="15" customHeight="1" thickBot="1" x14ac:dyDescent="0.25">
      <c r="A5929" s="40"/>
      <c r="B5929" s="275"/>
      <c r="C5929" s="275"/>
      <c r="D5929" s="275"/>
      <c r="E5929" s="275"/>
      <c r="F5929" s="275"/>
      <c r="G5929" s="275" t="s">
        <v>334</v>
      </c>
      <c r="H5929" s="302">
        <v>0.05</v>
      </c>
      <c r="I5929" s="409"/>
      <c r="J5929" s="409" t="s">
        <v>335</v>
      </c>
      <c r="K5929" s="275"/>
      <c r="L5929" s="302">
        <v>0.33</v>
      </c>
      <c r="O5929" s="40"/>
      <c r="P5929" s="40"/>
      <c r="Q5929" s="40"/>
      <c r="R5929" s="40"/>
      <c r="S5929" s="40"/>
      <c r="T5929" s="40"/>
      <c r="U5929" s="40"/>
      <c r="V5929" s="40"/>
      <c r="W5929" s="40"/>
      <c r="X5929" s="40"/>
      <c r="Y5929" s="40"/>
    </row>
    <row r="5930" spans="1:25" ht="15" customHeight="1" thickTop="1" x14ac:dyDescent="0.2">
      <c r="A5930" s="40"/>
      <c r="B5930" s="289"/>
      <c r="C5930" s="289"/>
      <c r="D5930" s="289"/>
      <c r="E5930" s="289"/>
      <c r="F5930" s="289"/>
      <c r="G5930" s="289"/>
      <c r="H5930" s="289"/>
      <c r="I5930" s="289"/>
      <c r="J5930" s="289"/>
      <c r="K5930" s="289"/>
      <c r="L5930" s="281"/>
      <c r="O5930" s="40"/>
      <c r="P5930" s="40"/>
      <c r="Q5930" s="40"/>
      <c r="R5930" s="40"/>
      <c r="S5930" s="40"/>
      <c r="T5930" s="40"/>
      <c r="U5930" s="40"/>
      <c r="V5930" s="40"/>
      <c r="W5930" s="40"/>
      <c r="X5930" s="40"/>
      <c r="Y5930" s="40"/>
    </row>
    <row r="5931" spans="1:25" ht="15" customHeight="1" x14ac:dyDescent="0.2">
      <c r="A5931" s="40"/>
      <c r="B5931" s="276"/>
      <c r="C5931" s="277" t="s">
        <v>28</v>
      </c>
      <c r="D5931" s="276" t="s">
        <v>29</v>
      </c>
      <c r="E5931" s="276" t="s">
        <v>30</v>
      </c>
      <c r="F5931" s="405" t="s">
        <v>318</v>
      </c>
      <c r="G5931" s="405"/>
      <c r="H5931" s="284" t="s">
        <v>31</v>
      </c>
      <c r="I5931" s="277" t="s">
        <v>32</v>
      </c>
      <c r="J5931" s="277" t="s">
        <v>2407</v>
      </c>
      <c r="K5931" s="277" t="s">
        <v>33</v>
      </c>
      <c r="L5931" s="277" t="s">
        <v>35</v>
      </c>
      <c r="O5931" s="40"/>
      <c r="P5931" s="40"/>
      <c r="Q5931" s="40"/>
      <c r="R5931" s="40"/>
      <c r="S5931" s="40"/>
      <c r="T5931" s="40"/>
      <c r="U5931" s="40"/>
      <c r="V5931" s="40"/>
      <c r="W5931" s="40"/>
      <c r="X5931" s="40"/>
      <c r="Y5931" s="40"/>
    </row>
    <row r="5932" spans="1:25" ht="15" customHeight="1" x14ac:dyDescent="0.2">
      <c r="A5932" s="40"/>
      <c r="B5932" s="273" t="s">
        <v>319</v>
      </c>
      <c r="C5932" s="286" t="s">
        <v>1092</v>
      </c>
      <c r="D5932" s="273" t="s">
        <v>40</v>
      </c>
      <c r="E5932" s="273" t="s">
        <v>1093</v>
      </c>
      <c r="F5932" s="403" t="s">
        <v>324</v>
      </c>
      <c r="G5932" s="403"/>
      <c r="H5932" s="285" t="s">
        <v>325</v>
      </c>
      <c r="I5932" s="288">
        <v>1</v>
      </c>
      <c r="J5932" s="287"/>
      <c r="K5932" s="287">
        <v>0.99</v>
      </c>
      <c r="L5932" s="287">
        <v>0.99</v>
      </c>
      <c r="O5932" s="40"/>
      <c r="P5932" s="40"/>
      <c r="Q5932" s="40"/>
      <c r="R5932" s="40"/>
      <c r="S5932" s="40"/>
      <c r="T5932" s="40"/>
      <c r="U5932" s="40"/>
      <c r="V5932" s="40"/>
      <c r="W5932" s="40"/>
      <c r="X5932" s="40"/>
      <c r="Y5932" s="40"/>
    </row>
    <row r="5933" spans="1:25" ht="15" customHeight="1" x14ac:dyDescent="0.2">
      <c r="A5933" s="40"/>
      <c r="B5933" s="274" t="s">
        <v>347</v>
      </c>
      <c r="C5933" s="296" t="s">
        <v>683</v>
      </c>
      <c r="D5933" s="274" t="s">
        <v>40</v>
      </c>
      <c r="E5933" s="274" t="s">
        <v>684</v>
      </c>
      <c r="F5933" s="404" t="s">
        <v>586</v>
      </c>
      <c r="G5933" s="404"/>
      <c r="H5933" s="295" t="s">
        <v>325</v>
      </c>
      <c r="I5933" s="298">
        <v>4.2970000000000001E-2</v>
      </c>
      <c r="J5933" s="298">
        <v>0</v>
      </c>
      <c r="K5933" s="297">
        <v>23.07</v>
      </c>
      <c r="L5933" s="297">
        <v>0.99</v>
      </c>
      <c r="O5933" s="40"/>
      <c r="P5933" s="40"/>
      <c r="Q5933" s="40"/>
      <c r="R5933" s="40"/>
      <c r="S5933" s="40"/>
      <c r="T5933" s="40"/>
      <c r="U5933" s="40"/>
      <c r="V5933" s="40"/>
      <c r="W5933" s="40"/>
      <c r="X5933" s="40"/>
      <c r="Y5933" s="40"/>
    </row>
    <row r="5934" spans="1:25" ht="15" customHeight="1" x14ac:dyDescent="0.2">
      <c r="A5934" s="40"/>
      <c r="B5934" s="275"/>
      <c r="C5934" s="275"/>
      <c r="D5934" s="275"/>
      <c r="E5934" s="275"/>
      <c r="F5934" s="275"/>
      <c r="G5934" s="275" t="s">
        <v>331</v>
      </c>
      <c r="H5934" s="302">
        <v>0.99</v>
      </c>
      <c r="I5934" s="275" t="s">
        <v>332</v>
      </c>
      <c r="J5934" s="302">
        <v>0</v>
      </c>
      <c r="K5934" s="275" t="s">
        <v>333</v>
      </c>
      <c r="L5934" s="302">
        <v>0.99</v>
      </c>
      <c r="O5934" s="40"/>
      <c r="P5934" s="40"/>
      <c r="Q5934" s="40"/>
      <c r="R5934" s="40"/>
      <c r="S5934" s="40"/>
      <c r="T5934" s="40"/>
      <c r="U5934" s="40"/>
      <c r="V5934" s="40"/>
      <c r="W5934" s="40"/>
      <c r="X5934" s="40"/>
      <c r="Y5934" s="40"/>
    </row>
    <row r="5935" spans="1:25" ht="15" customHeight="1" thickBot="1" x14ac:dyDescent="0.25">
      <c r="A5935" s="40"/>
      <c r="B5935" s="275"/>
      <c r="C5935" s="275"/>
      <c r="D5935" s="275"/>
      <c r="E5935" s="275"/>
      <c r="F5935" s="275"/>
      <c r="G5935" s="275" t="s">
        <v>334</v>
      </c>
      <c r="H5935" s="302">
        <v>0.2</v>
      </c>
      <c r="I5935" s="409"/>
      <c r="J5935" s="409" t="s">
        <v>335</v>
      </c>
      <c r="K5935" s="275"/>
      <c r="L5935" s="302">
        <v>1.19</v>
      </c>
      <c r="O5935" s="40"/>
      <c r="P5935" s="40"/>
      <c r="Q5935" s="40"/>
      <c r="R5935" s="40"/>
      <c r="S5935" s="40"/>
      <c r="T5935" s="40"/>
      <c r="U5935" s="40"/>
      <c r="V5935" s="40"/>
      <c r="W5935" s="40"/>
      <c r="X5935" s="40"/>
      <c r="Y5935" s="40"/>
    </row>
    <row r="5936" spans="1:25" ht="15" customHeight="1" thickTop="1" x14ac:dyDescent="0.2">
      <c r="A5936" s="40"/>
      <c r="B5936" s="289"/>
      <c r="C5936" s="289"/>
      <c r="D5936" s="289"/>
      <c r="E5936" s="289"/>
      <c r="F5936" s="289"/>
      <c r="G5936" s="289"/>
      <c r="H5936" s="289"/>
      <c r="I5936" s="289"/>
      <c r="J5936" s="289"/>
      <c r="K5936" s="289"/>
      <c r="L5936" s="281"/>
      <c r="O5936" s="40"/>
      <c r="P5936" s="40"/>
      <c r="Q5936" s="40"/>
      <c r="R5936" s="40"/>
      <c r="S5936" s="40"/>
      <c r="T5936" s="40"/>
      <c r="U5936" s="40"/>
      <c r="V5936" s="40"/>
      <c r="W5936" s="40"/>
      <c r="X5936" s="40"/>
      <c r="Y5936" s="40"/>
    </row>
    <row r="5937" spans="1:25" ht="15" customHeight="1" x14ac:dyDescent="0.2">
      <c r="A5937" s="40"/>
      <c r="B5937" s="276"/>
      <c r="C5937" s="277" t="s">
        <v>28</v>
      </c>
      <c r="D5937" s="276" t="s">
        <v>29</v>
      </c>
      <c r="E5937" s="276" t="s">
        <v>30</v>
      </c>
      <c r="F5937" s="405" t="s">
        <v>318</v>
      </c>
      <c r="G5937" s="405"/>
      <c r="H5937" s="284" t="s">
        <v>31</v>
      </c>
      <c r="I5937" s="277" t="s">
        <v>32</v>
      </c>
      <c r="J5937" s="277" t="s">
        <v>2407</v>
      </c>
      <c r="K5937" s="277" t="s">
        <v>33</v>
      </c>
      <c r="L5937" s="277" t="s">
        <v>35</v>
      </c>
      <c r="O5937" s="40"/>
      <c r="P5937" s="40"/>
      <c r="Q5937" s="40"/>
      <c r="R5937" s="40"/>
      <c r="S5937" s="40"/>
      <c r="T5937" s="40"/>
      <c r="U5937" s="40"/>
      <c r="V5937" s="40"/>
      <c r="W5937" s="40"/>
      <c r="X5937" s="40"/>
      <c r="Y5937" s="40"/>
    </row>
    <row r="5938" spans="1:25" ht="15" customHeight="1" x14ac:dyDescent="0.2">
      <c r="A5938" s="40"/>
      <c r="B5938" s="273" t="s">
        <v>319</v>
      </c>
      <c r="C5938" s="286" t="s">
        <v>1094</v>
      </c>
      <c r="D5938" s="273" t="s">
        <v>40</v>
      </c>
      <c r="E5938" s="273" t="s">
        <v>1095</v>
      </c>
      <c r="F5938" s="403" t="s">
        <v>324</v>
      </c>
      <c r="G5938" s="403"/>
      <c r="H5938" s="285" t="s">
        <v>325</v>
      </c>
      <c r="I5938" s="288">
        <v>1</v>
      </c>
      <c r="J5938" s="287"/>
      <c r="K5938" s="287">
        <v>0.48</v>
      </c>
      <c r="L5938" s="287">
        <v>0.48</v>
      </c>
      <c r="O5938" s="40"/>
      <c r="P5938" s="40"/>
      <c r="Q5938" s="40"/>
      <c r="R5938" s="40"/>
      <c r="S5938" s="40"/>
      <c r="T5938" s="40"/>
      <c r="U5938" s="40"/>
      <c r="V5938" s="40"/>
      <c r="W5938" s="40"/>
      <c r="X5938" s="40"/>
      <c r="Y5938" s="40"/>
    </row>
    <row r="5939" spans="1:25" ht="15" customHeight="1" x14ac:dyDescent="0.2">
      <c r="A5939" s="40"/>
      <c r="B5939" s="274" t="s">
        <v>347</v>
      </c>
      <c r="C5939" s="296" t="s">
        <v>665</v>
      </c>
      <c r="D5939" s="274" t="s">
        <v>40</v>
      </c>
      <c r="E5939" s="274" t="s">
        <v>666</v>
      </c>
      <c r="F5939" s="404" t="s">
        <v>586</v>
      </c>
      <c r="G5939" s="404"/>
      <c r="H5939" s="295" t="s">
        <v>325</v>
      </c>
      <c r="I5939" s="298">
        <v>2.07E-2</v>
      </c>
      <c r="J5939" s="298">
        <v>0</v>
      </c>
      <c r="K5939" s="297">
        <v>23.52</v>
      </c>
      <c r="L5939" s="297">
        <v>0.48</v>
      </c>
      <c r="O5939" s="40"/>
      <c r="P5939" s="40"/>
      <c r="Q5939" s="40"/>
      <c r="R5939" s="40"/>
      <c r="S5939" s="40"/>
      <c r="T5939" s="40"/>
      <c r="U5939" s="40"/>
      <c r="V5939" s="40"/>
      <c r="W5939" s="40"/>
      <c r="X5939" s="40"/>
      <c r="Y5939" s="40"/>
    </row>
    <row r="5940" spans="1:25" ht="15" customHeight="1" x14ac:dyDescent="0.2">
      <c r="A5940" s="40"/>
      <c r="B5940" s="275"/>
      <c r="C5940" s="275"/>
      <c r="D5940" s="275"/>
      <c r="E5940" s="275"/>
      <c r="F5940" s="275"/>
      <c r="G5940" s="275" t="s">
        <v>331</v>
      </c>
      <c r="H5940" s="302">
        <v>0.48</v>
      </c>
      <c r="I5940" s="275" t="s">
        <v>332</v>
      </c>
      <c r="J5940" s="302">
        <v>0</v>
      </c>
      <c r="K5940" s="275" t="s">
        <v>333</v>
      </c>
      <c r="L5940" s="302">
        <v>0.48</v>
      </c>
      <c r="O5940" s="40"/>
      <c r="P5940" s="40"/>
      <c r="Q5940" s="40"/>
      <c r="R5940" s="40"/>
      <c r="S5940" s="40"/>
      <c r="T5940" s="40"/>
      <c r="U5940" s="40"/>
      <c r="V5940" s="40"/>
      <c r="W5940" s="40"/>
      <c r="X5940" s="40"/>
      <c r="Y5940" s="40"/>
    </row>
    <row r="5941" spans="1:25" ht="15" customHeight="1" thickBot="1" x14ac:dyDescent="0.25">
      <c r="A5941" s="40"/>
      <c r="B5941" s="275"/>
      <c r="C5941" s="275"/>
      <c r="D5941" s="275"/>
      <c r="E5941" s="275"/>
      <c r="F5941" s="275"/>
      <c r="G5941" s="275" t="s">
        <v>334</v>
      </c>
      <c r="H5941" s="302">
        <v>0.09</v>
      </c>
      <c r="I5941" s="409"/>
      <c r="J5941" s="409" t="s">
        <v>335</v>
      </c>
      <c r="K5941" s="275"/>
      <c r="L5941" s="302">
        <v>0.56999999999999995</v>
      </c>
      <c r="O5941" s="40"/>
      <c r="P5941" s="40"/>
      <c r="Q5941" s="40"/>
      <c r="R5941" s="40"/>
      <c r="S5941" s="40"/>
      <c r="T5941" s="40"/>
      <c r="U5941" s="40"/>
      <c r="V5941" s="40"/>
      <c r="W5941" s="40"/>
      <c r="X5941" s="40"/>
      <c r="Y5941" s="40"/>
    </row>
    <row r="5942" spans="1:25" ht="15" customHeight="1" thickTop="1" x14ac:dyDescent="0.2">
      <c r="A5942" s="40"/>
      <c r="B5942" s="289"/>
      <c r="C5942" s="289"/>
      <c r="D5942" s="289"/>
      <c r="E5942" s="289"/>
      <c r="F5942" s="289"/>
      <c r="G5942" s="289"/>
      <c r="H5942" s="289"/>
      <c r="I5942" s="289"/>
      <c r="J5942" s="289"/>
      <c r="K5942" s="289"/>
      <c r="L5942" s="281"/>
      <c r="O5942" s="40"/>
      <c r="P5942" s="40"/>
      <c r="Q5942" s="40"/>
      <c r="R5942" s="40"/>
      <c r="S5942" s="40"/>
      <c r="T5942" s="40"/>
      <c r="U5942" s="40"/>
      <c r="V5942" s="40"/>
      <c r="W5942" s="40"/>
      <c r="X5942" s="40"/>
      <c r="Y5942" s="40"/>
    </row>
    <row r="5943" spans="1:25" ht="15" customHeight="1" x14ac:dyDescent="0.2">
      <c r="A5943" s="40"/>
      <c r="B5943" s="276"/>
      <c r="C5943" s="277" t="s">
        <v>28</v>
      </c>
      <c r="D5943" s="276" t="s">
        <v>29</v>
      </c>
      <c r="E5943" s="276" t="s">
        <v>30</v>
      </c>
      <c r="F5943" s="405" t="s">
        <v>318</v>
      </c>
      <c r="G5943" s="405"/>
      <c r="H5943" s="284" t="s">
        <v>31</v>
      </c>
      <c r="I5943" s="277" t="s">
        <v>32</v>
      </c>
      <c r="J5943" s="277" t="s">
        <v>2407</v>
      </c>
      <c r="K5943" s="277" t="s">
        <v>33</v>
      </c>
      <c r="L5943" s="277" t="s">
        <v>35</v>
      </c>
      <c r="O5943" s="40"/>
      <c r="P5943" s="40"/>
      <c r="Q5943" s="40"/>
      <c r="R5943" s="40"/>
      <c r="S5943" s="40"/>
      <c r="T5943" s="40"/>
      <c r="U5943" s="40"/>
      <c r="V5943" s="40"/>
      <c r="W5943" s="40"/>
      <c r="X5943" s="40"/>
      <c r="Y5943" s="40"/>
    </row>
    <row r="5944" spans="1:25" ht="15" customHeight="1" x14ac:dyDescent="0.2">
      <c r="A5944" s="40"/>
      <c r="B5944" s="273" t="s">
        <v>319</v>
      </c>
      <c r="C5944" s="286" t="s">
        <v>1877</v>
      </c>
      <c r="D5944" s="273" t="s">
        <v>40</v>
      </c>
      <c r="E5944" s="273" t="s">
        <v>1878</v>
      </c>
      <c r="F5944" s="403" t="s">
        <v>324</v>
      </c>
      <c r="G5944" s="403"/>
      <c r="H5944" s="285" t="s">
        <v>531</v>
      </c>
      <c r="I5944" s="288">
        <v>1</v>
      </c>
      <c r="J5944" s="287"/>
      <c r="K5944" s="287">
        <v>258.98</v>
      </c>
      <c r="L5944" s="287">
        <v>258.98</v>
      </c>
      <c r="O5944" s="40"/>
      <c r="P5944" s="40"/>
      <c r="Q5944" s="40"/>
      <c r="R5944" s="40"/>
      <c r="S5944" s="40"/>
      <c r="T5944" s="40"/>
      <c r="U5944" s="40"/>
      <c r="V5944" s="40"/>
      <c r="W5944" s="40"/>
      <c r="X5944" s="40"/>
      <c r="Y5944" s="40"/>
    </row>
    <row r="5945" spans="1:25" ht="15" customHeight="1" x14ac:dyDescent="0.2">
      <c r="A5945" s="40"/>
      <c r="B5945" s="274" t="s">
        <v>347</v>
      </c>
      <c r="C5945" s="296" t="s">
        <v>1883</v>
      </c>
      <c r="D5945" s="274" t="s">
        <v>40</v>
      </c>
      <c r="E5945" s="274" t="s">
        <v>1884</v>
      </c>
      <c r="F5945" s="404" t="s">
        <v>586</v>
      </c>
      <c r="G5945" s="404"/>
      <c r="H5945" s="295" t="s">
        <v>531</v>
      </c>
      <c r="I5945" s="298">
        <v>1.2710000000000001E-2</v>
      </c>
      <c r="J5945" s="298">
        <v>0</v>
      </c>
      <c r="K5945" s="297">
        <v>20376.490000000002</v>
      </c>
      <c r="L5945" s="297">
        <v>258.98</v>
      </c>
      <c r="O5945" s="40"/>
      <c r="P5945" s="40"/>
      <c r="Q5945" s="40"/>
      <c r="R5945" s="40"/>
      <c r="S5945" s="40"/>
      <c r="T5945" s="40"/>
      <c r="U5945" s="40"/>
      <c r="V5945" s="40"/>
      <c r="W5945" s="40"/>
      <c r="X5945" s="40"/>
      <c r="Y5945" s="40"/>
    </row>
    <row r="5946" spans="1:25" ht="15" customHeight="1" x14ac:dyDescent="0.2">
      <c r="A5946" s="40"/>
      <c r="B5946" s="275"/>
      <c r="C5946" s="275"/>
      <c r="D5946" s="275"/>
      <c r="E5946" s="275"/>
      <c r="F5946" s="275"/>
      <c r="G5946" s="275" t="s">
        <v>331</v>
      </c>
      <c r="H5946" s="302">
        <v>258.98</v>
      </c>
      <c r="I5946" s="275" t="s">
        <v>332</v>
      </c>
      <c r="J5946" s="302">
        <v>0</v>
      </c>
      <c r="K5946" s="275" t="s">
        <v>333</v>
      </c>
      <c r="L5946" s="302">
        <v>258.98</v>
      </c>
      <c r="O5946" s="40"/>
      <c r="P5946" s="40"/>
      <c r="Q5946" s="40"/>
      <c r="R5946" s="40"/>
      <c r="S5946" s="40"/>
      <c r="T5946" s="40"/>
      <c r="U5946" s="40"/>
      <c r="V5946" s="40"/>
      <c r="W5946" s="40"/>
      <c r="X5946" s="40"/>
      <c r="Y5946" s="40"/>
    </row>
    <row r="5947" spans="1:25" ht="15" customHeight="1" thickBot="1" x14ac:dyDescent="0.25">
      <c r="A5947" s="40"/>
      <c r="B5947" s="275"/>
      <c r="C5947" s="275"/>
      <c r="D5947" s="275"/>
      <c r="E5947" s="275"/>
      <c r="F5947" s="275"/>
      <c r="G5947" s="275" t="s">
        <v>334</v>
      </c>
      <c r="H5947" s="302">
        <v>53.89</v>
      </c>
      <c r="I5947" s="409"/>
      <c r="J5947" s="409" t="s">
        <v>335</v>
      </c>
      <c r="K5947" s="275"/>
      <c r="L5947" s="302">
        <v>312.87</v>
      </c>
      <c r="O5947" s="40"/>
      <c r="P5947" s="40"/>
      <c r="Q5947" s="40"/>
      <c r="R5947" s="40"/>
      <c r="S5947" s="40"/>
      <c r="T5947" s="40"/>
      <c r="U5947" s="40"/>
      <c r="V5947" s="40"/>
      <c r="W5947" s="40"/>
      <c r="X5947" s="40"/>
      <c r="Y5947" s="40"/>
    </row>
    <row r="5948" spans="1:25" ht="15" customHeight="1" thickTop="1" x14ac:dyDescent="0.2">
      <c r="A5948" s="40"/>
      <c r="B5948" s="289"/>
      <c r="C5948" s="289"/>
      <c r="D5948" s="289"/>
      <c r="E5948" s="289"/>
      <c r="F5948" s="289"/>
      <c r="G5948" s="289"/>
      <c r="H5948" s="289"/>
      <c r="I5948" s="289"/>
      <c r="J5948" s="289"/>
      <c r="K5948" s="289"/>
      <c r="L5948" s="281"/>
      <c r="O5948" s="40"/>
      <c r="P5948" s="40"/>
      <c r="Q5948" s="40"/>
      <c r="R5948" s="40"/>
      <c r="S5948" s="40"/>
      <c r="T5948" s="40"/>
      <c r="U5948" s="40"/>
      <c r="V5948" s="40"/>
      <c r="W5948" s="40"/>
      <c r="X5948" s="40"/>
      <c r="Y5948" s="40"/>
    </row>
    <row r="5949" spans="1:25" ht="15" customHeight="1" x14ac:dyDescent="0.2">
      <c r="A5949" s="40"/>
      <c r="B5949" s="276"/>
      <c r="C5949" s="277" t="s">
        <v>28</v>
      </c>
      <c r="D5949" s="276" t="s">
        <v>29</v>
      </c>
      <c r="E5949" s="276" t="s">
        <v>30</v>
      </c>
      <c r="F5949" s="405" t="s">
        <v>318</v>
      </c>
      <c r="G5949" s="405"/>
      <c r="H5949" s="284" t="s">
        <v>31</v>
      </c>
      <c r="I5949" s="277" t="s">
        <v>32</v>
      </c>
      <c r="J5949" s="277" t="s">
        <v>2407</v>
      </c>
      <c r="K5949" s="277" t="s">
        <v>33</v>
      </c>
      <c r="L5949" s="277" t="s">
        <v>35</v>
      </c>
      <c r="O5949" s="40"/>
      <c r="P5949" s="40"/>
      <c r="Q5949" s="40"/>
      <c r="R5949" s="40"/>
      <c r="S5949" s="40"/>
      <c r="T5949" s="40"/>
      <c r="U5949" s="40"/>
      <c r="V5949" s="40"/>
      <c r="W5949" s="40"/>
      <c r="X5949" s="40"/>
      <c r="Y5949" s="40"/>
    </row>
    <row r="5950" spans="1:25" ht="15" customHeight="1" x14ac:dyDescent="0.2">
      <c r="A5950" s="40"/>
      <c r="B5950" s="273" t="s">
        <v>319</v>
      </c>
      <c r="C5950" s="286" t="s">
        <v>1096</v>
      </c>
      <c r="D5950" s="273" t="s">
        <v>40</v>
      </c>
      <c r="E5950" s="273" t="s">
        <v>1097</v>
      </c>
      <c r="F5950" s="403" t="s">
        <v>324</v>
      </c>
      <c r="G5950" s="403"/>
      <c r="H5950" s="285" t="s">
        <v>325</v>
      </c>
      <c r="I5950" s="288">
        <v>1</v>
      </c>
      <c r="J5950" s="287"/>
      <c r="K5950" s="287">
        <v>0.56000000000000005</v>
      </c>
      <c r="L5950" s="287">
        <v>0.56000000000000005</v>
      </c>
      <c r="O5950" s="40"/>
      <c r="P5950" s="40"/>
      <c r="Q5950" s="40"/>
      <c r="R5950" s="40"/>
      <c r="S5950" s="40"/>
      <c r="T5950" s="40"/>
      <c r="U5950" s="40"/>
      <c r="V5950" s="40"/>
      <c r="W5950" s="40"/>
      <c r="X5950" s="40"/>
      <c r="Y5950" s="40"/>
    </row>
    <row r="5951" spans="1:25" ht="15" customHeight="1" x14ac:dyDescent="0.2">
      <c r="A5951" s="40"/>
      <c r="B5951" s="274" t="s">
        <v>347</v>
      </c>
      <c r="C5951" s="296" t="s">
        <v>1098</v>
      </c>
      <c r="D5951" s="274" t="s">
        <v>40</v>
      </c>
      <c r="E5951" s="274" t="s">
        <v>1099</v>
      </c>
      <c r="F5951" s="404" t="s">
        <v>586</v>
      </c>
      <c r="G5951" s="404"/>
      <c r="H5951" s="295" t="s">
        <v>325</v>
      </c>
      <c r="I5951" s="298">
        <v>2.4420000000000001E-2</v>
      </c>
      <c r="J5951" s="298">
        <v>0</v>
      </c>
      <c r="K5951" s="297">
        <v>23.03</v>
      </c>
      <c r="L5951" s="297">
        <v>0.56000000000000005</v>
      </c>
      <c r="O5951" s="40"/>
      <c r="P5951" s="40"/>
      <c r="Q5951" s="40"/>
      <c r="R5951" s="40"/>
      <c r="S5951" s="40"/>
      <c r="T5951" s="40"/>
      <c r="U5951" s="40"/>
      <c r="V5951" s="40"/>
      <c r="W5951" s="40"/>
      <c r="X5951" s="40"/>
      <c r="Y5951" s="40"/>
    </row>
    <row r="5952" spans="1:25" ht="15" customHeight="1" x14ac:dyDescent="0.2">
      <c r="A5952" s="40"/>
      <c r="B5952" s="275"/>
      <c r="C5952" s="275"/>
      <c r="D5952" s="275"/>
      <c r="E5952" s="275"/>
      <c r="F5952" s="275"/>
      <c r="G5952" s="275" t="s">
        <v>331</v>
      </c>
      <c r="H5952" s="302">
        <v>0.56000000000000005</v>
      </c>
      <c r="I5952" s="275" t="s">
        <v>332</v>
      </c>
      <c r="J5952" s="302">
        <v>0</v>
      </c>
      <c r="K5952" s="275" t="s">
        <v>333</v>
      </c>
      <c r="L5952" s="302">
        <v>0.56000000000000005</v>
      </c>
      <c r="O5952" s="40"/>
      <c r="P5952" s="40"/>
      <c r="Q5952" s="40"/>
      <c r="R5952" s="40"/>
      <c r="S5952" s="40"/>
      <c r="T5952" s="40"/>
      <c r="U5952" s="40"/>
      <c r="V5952" s="40"/>
      <c r="W5952" s="40"/>
      <c r="X5952" s="40"/>
      <c r="Y5952" s="40"/>
    </row>
    <row r="5953" spans="1:25" ht="15" customHeight="1" thickBot="1" x14ac:dyDescent="0.25">
      <c r="A5953" s="40"/>
      <c r="B5953" s="275"/>
      <c r="C5953" s="275"/>
      <c r="D5953" s="275"/>
      <c r="E5953" s="275"/>
      <c r="F5953" s="275"/>
      <c r="G5953" s="275" t="s">
        <v>334</v>
      </c>
      <c r="H5953" s="302">
        <v>0.11</v>
      </c>
      <c r="I5953" s="409"/>
      <c r="J5953" s="409" t="s">
        <v>335</v>
      </c>
      <c r="K5953" s="275"/>
      <c r="L5953" s="302">
        <v>0.67</v>
      </c>
      <c r="O5953" s="40"/>
      <c r="P5953" s="40"/>
      <c r="Q5953" s="40"/>
      <c r="R5953" s="40"/>
      <c r="S5953" s="40"/>
      <c r="T5953" s="40"/>
      <c r="U5953" s="40"/>
      <c r="V5953" s="40"/>
      <c r="W5953" s="40"/>
      <c r="X5953" s="40"/>
      <c r="Y5953" s="40"/>
    </row>
    <row r="5954" spans="1:25" ht="15" customHeight="1" thickTop="1" x14ac:dyDescent="0.2">
      <c r="A5954" s="40"/>
      <c r="B5954" s="289"/>
      <c r="C5954" s="289"/>
      <c r="D5954" s="289"/>
      <c r="E5954" s="289"/>
      <c r="F5954" s="289"/>
      <c r="G5954" s="289"/>
      <c r="H5954" s="289"/>
      <c r="I5954" s="289"/>
      <c r="J5954" s="289"/>
      <c r="K5954" s="289"/>
      <c r="L5954" s="281"/>
      <c r="O5954" s="40"/>
      <c r="P5954" s="40"/>
      <c r="Q5954" s="40"/>
      <c r="R5954" s="40"/>
      <c r="S5954" s="40"/>
      <c r="T5954" s="40"/>
      <c r="U5954" s="40"/>
      <c r="V5954" s="40"/>
      <c r="W5954" s="40"/>
      <c r="X5954" s="40"/>
      <c r="Y5954" s="40"/>
    </row>
    <row r="5955" spans="1:25" ht="15" customHeight="1" x14ac:dyDescent="0.2">
      <c r="A5955" s="40"/>
      <c r="B5955" s="276"/>
      <c r="C5955" s="277" t="s">
        <v>28</v>
      </c>
      <c r="D5955" s="276" t="s">
        <v>29</v>
      </c>
      <c r="E5955" s="276" t="s">
        <v>30</v>
      </c>
      <c r="F5955" s="405" t="s">
        <v>318</v>
      </c>
      <c r="G5955" s="405"/>
      <c r="H5955" s="284" t="s">
        <v>31</v>
      </c>
      <c r="I5955" s="277" t="s">
        <v>32</v>
      </c>
      <c r="J5955" s="277" t="s">
        <v>2407</v>
      </c>
      <c r="K5955" s="277" t="s">
        <v>33</v>
      </c>
      <c r="L5955" s="277" t="s">
        <v>35</v>
      </c>
      <c r="O5955" s="40"/>
      <c r="P5955" s="40"/>
      <c r="Q5955" s="40"/>
      <c r="R5955" s="40"/>
      <c r="S5955" s="40"/>
      <c r="T5955" s="40"/>
      <c r="U5955" s="40"/>
      <c r="V5955" s="40"/>
      <c r="W5955" s="40"/>
      <c r="X5955" s="40"/>
      <c r="Y5955" s="40"/>
    </row>
    <row r="5956" spans="1:25" ht="15" customHeight="1" x14ac:dyDescent="0.2">
      <c r="A5956" s="40"/>
      <c r="B5956" s="273" t="s">
        <v>319</v>
      </c>
      <c r="C5956" s="286" t="s">
        <v>1100</v>
      </c>
      <c r="D5956" s="273" t="s">
        <v>40</v>
      </c>
      <c r="E5956" s="273" t="s">
        <v>1101</v>
      </c>
      <c r="F5956" s="403" t="s">
        <v>324</v>
      </c>
      <c r="G5956" s="403"/>
      <c r="H5956" s="285" t="s">
        <v>325</v>
      </c>
      <c r="I5956" s="288">
        <v>1</v>
      </c>
      <c r="J5956" s="287"/>
      <c r="K5956" s="287">
        <v>0.1</v>
      </c>
      <c r="L5956" s="287">
        <v>0.1</v>
      </c>
      <c r="O5956" s="40"/>
      <c r="P5956" s="40"/>
      <c r="Q5956" s="40"/>
      <c r="R5956" s="40"/>
      <c r="S5956" s="40"/>
      <c r="T5956" s="40"/>
      <c r="U5956" s="40"/>
      <c r="V5956" s="40"/>
      <c r="W5956" s="40"/>
      <c r="X5956" s="40"/>
      <c r="Y5956" s="40"/>
    </row>
    <row r="5957" spans="1:25" ht="15" customHeight="1" x14ac:dyDescent="0.2">
      <c r="A5957" s="40"/>
      <c r="B5957" s="274" t="s">
        <v>347</v>
      </c>
      <c r="C5957" s="296" t="s">
        <v>1102</v>
      </c>
      <c r="D5957" s="274" t="s">
        <v>40</v>
      </c>
      <c r="E5957" s="274" t="s">
        <v>1103</v>
      </c>
      <c r="F5957" s="404" t="s">
        <v>586</v>
      </c>
      <c r="G5957" s="404"/>
      <c r="H5957" s="295" t="s">
        <v>325</v>
      </c>
      <c r="I5957" s="298">
        <v>5.8599999999999998E-3</v>
      </c>
      <c r="J5957" s="298">
        <v>0</v>
      </c>
      <c r="K5957" s="297">
        <v>18.149999999999999</v>
      </c>
      <c r="L5957" s="297">
        <v>0.1</v>
      </c>
      <c r="O5957" s="40"/>
      <c r="P5957" s="40"/>
      <c r="Q5957" s="40"/>
      <c r="R5957" s="40"/>
      <c r="S5957" s="40"/>
      <c r="T5957" s="40"/>
      <c r="U5957" s="40"/>
      <c r="V5957" s="40"/>
      <c r="W5957" s="40"/>
      <c r="X5957" s="40"/>
      <c r="Y5957" s="40"/>
    </row>
    <row r="5958" spans="1:25" ht="15" customHeight="1" x14ac:dyDescent="0.2">
      <c r="A5958" s="40"/>
      <c r="B5958" s="275"/>
      <c r="C5958" s="275"/>
      <c r="D5958" s="275"/>
      <c r="E5958" s="275"/>
      <c r="F5958" s="275"/>
      <c r="G5958" s="275" t="s">
        <v>331</v>
      </c>
      <c r="H5958" s="302">
        <v>0.1</v>
      </c>
      <c r="I5958" s="275" t="s">
        <v>332</v>
      </c>
      <c r="J5958" s="302">
        <v>0</v>
      </c>
      <c r="K5958" s="275" t="s">
        <v>333</v>
      </c>
      <c r="L5958" s="302">
        <v>0.1</v>
      </c>
      <c r="O5958" s="40"/>
      <c r="P5958" s="40"/>
      <c r="Q5958" s="40"/>
      <c r="R5958" s="40"/>
      <c r="S5958" s="40"/>
      <c r="T5958" s="40"/>
      <c r="U5958" s="40"/>
      <c r="V5958" s="40"/>
      <c r="W5958" s="40"/>
      <c r="X5958" s="40"/>
      <c r="Y5958" s="40"/>
    </row>
    <row r="5959" spans="1:25" ht="15" customHeight="1" thickBot="1" x14ac:dyDescent="0.25">
      <c r="A5959" s="40"/>
      <c r="B5959" s="275"/>
      <c r="C5959" s="275"/>
      <c r="D5959" s="275"/>
      <c r="E5959" s="275"/>
      <c r="F5959" s="275"/>
      <c r="G5959" s="275" t="s">
        <v>334</v>
      </c>
      <c r="H5959" s="302">
        <v>0.02</v>
      </c>
      <c r="I5959" s="409"/>
      <c r="J5959" s="409" t="s">
        <v>335</v>
      </c>
      <c r="K5959" s="275"/>
      <c r="L5959" s="302">
        <v>0.12</v>
      </c>
      <c r="O5959" s="40"/>
      <c r="P5959" s="40"/>
      <c r="Q5959" s="40"/>
      <c r="R5959" s="40"/>
      <c r="S5959" s="40"/>
      <c r="T5959" s="40"/>
      <c r="U5959" s="40"/>
      <c r="V5959" s="40"/>
      <c r="W5959" s="40"/>
      <c r="X5959" s="40"/>
      <c r="Y5959" s="40"/>
    </row>
    <row r="5960" spans="1:25" ht="15" customHeight="1" thickTop="1" x14ac:dyDescent="0.2">
      <c r="A5960" s="40"/>
      <c r="B5960" s="289"/>
      <c r="C5960" s="289"/>
      <c r="D5960" s="289"/>
      <c r="E5960" s="289"/>
      <c r="F5960" s="289"/>
      <c r="G5960" s="289"/>
      <c r="H5960" s="289"/>
      <c r="I5960" s="289"/>
      <c r="J5960" s="289"/>
      <c r="K5960" s="289"/>
      <c r="L5960" s="281"/>
      <c r="O5960" s="40"/>
      <c r="P5960" s="40"/>
      <c r="Q5960" s="40"/>
      <c r="R5960" s="40"/>
      <c r="S5960" s="40"/>
      <c r="T5960" s="40"/>
      <c r="U5960" s="40"/>
      <c r="V5960" s="40"/>
      <c r="W5960" s="40"/>
      <c r="X5960" s="40"/>
      <c r="Y5960" s="40"/>
    </row>
    <row r="5961" spans="1:25" ht="15" customHeight="1" x14ac:dyDescent="0.2">
      <c r="A5961" s="40"/>
      <c r="B5961" s="276"/>
      <c r="C5961" s="277" t="s">
        <v>28</v>
      </c>
      <c r="D5961" s="276" t="s">
        <v>29</v>
      </c>
      <c r="E5961" s="276" t="s">
        <v>30</v>
      </c>
      <c r="F5961" s="405" t="s">
        <v>318</v>
      </c>
      <c r="G5961" s="405"/>
      <c r="H5961" s="284" t="s">
        <v>31</v>
      </c>
      <c r="I5961" s="277" t="s">
        <v>32</v>
      </c>
      <c r="J5961" s="277" t="s">
        <v>2407</v>
      </c>
      <c r="K5961" s="277" t="s">
        <v>33</v>
      </c>
      <c r="L5961" s="277" t="s">
        <v>35</v>
      </c>
      <c r="O5961" s="40"/>
      <c r="P5961" s="40"/>
      <c r="Q5961" s="40"/>
      <c r="R5961" s="40"/>
      <c r="S5961" s="40"/>
      <c r="T5961" s="40"/>
      <c r="U5961" s="40"/>
      <c r="V5961" s="40"/>
      <c r="W5961" s="40"/>
      <c r="X5961" s="40"/>
      <c r="Y5961" s="40"/>
    </row>
    <row r="5962" spans="1:25" ht="15" customHeight="1" x14ac:dyDescent="0.2">
      <c r="A5962" s="40"/>
      <c r="B5962" s="273" t="s">
        <v>319</v>
      </c>
      <c r="C5962" s="286" t="s">
        <v>1104</v>
      </c>
      <c r="D5962" s="273" t="s">
        <v>40</v>
      </c>
      <c r="E5962" s="273" t="s">
        <v>1105</v>
      </c>
      <c r="F5962" s="403" t="s">
        <v>324</v>
      </c>
      <c r="G5962" s="403"/>
      <c r="H5962" s="285" t="s">
        <v>325</v>
      </c>
      <c r="I5962" s="288">
        <v>1</v>
      </c>
      <c r="J5962" s="287"/>
      <c r="K5962" s="287">
        <v>0.36</v>
      </c>
      <c r="L5962" s="287">
        <v>0.36</v>
      </c>
      <c r="O5962" s="40"/>
      <c r="P5962" s="40"/>
      <c r="Q5962" s="40"/>
      <c r="R5962" s="40"/>
      <c r="S5962" s="40"/>
      <c r="T5962" s="40"/>
      <c r="U5962" s="40"/>
      <c r="V5962" s="40"/>
      <c r="W5962" s="40"/>
      <c r="X5962" s="40"/>
      <c r="Y5962" s="40"/>
    </row>
    <row r="5963" spans="1:25" ht="15" customHeight="1" x14ac:dyDescent="0.2">
      <c r="A5963" s="40"/>
      <c r="B5963" s="274" t="s">
        <v>347</v>
      </c>
      <c r="C5963" s="296" t="s">
        <v>1106</v>
      </c>
      <c r="D5963" s="274" t="s">
        <v>40</v>
      </c>
      <c r="E5963" s="274" t="s">
        <v>1107</v>
      </c>
      <c r="F5963" s="404" t="s">
        <v>586</v>
      </c>
      <c r="G5963" s="404"/>
      <c r="H5963" s="295" t="s">
        <v>325</v>
      </c>
      <c r="I5963" s="298">
        <v>1.6990000000000002E-2</v>
      </c>
      <c r="J5963" s="298">
        <v>0</v>
      </c>
      <c r="K5963" s="297">
        <v>21.52</v>
      </c>
      <c r="L5963" s="297">
        <v>0.36</v>
      </c>
      <c r="O5963" s="40"/>
      <c r="P5963" s="40"/>
      <c r="Q5963" s="40"/>
      <c r="R5963" s="40"/>
      <c r="S5963" s="40"/>
      <c r="T5963" s="40"/>
      <c r="U5963" s="40"/>
      <c r="V5963" s="40"/>
      <c r="W5963" s="40"/>
      <c r="X5963" s="40"/>
      <c r="Y5963" s="40"/>
    </row>
    <row r="5964" spans="1:25" ht="15" customHeight="1" x14ac:dyDescent="0.2">
      <c r="A5964" s="40"/>
      <c r="B5964" s="275"/>
      <c r="C5964" s="275"/>
      <c r="D5964" s="275"/>
      <c r="E5964" s="275"/>
      <c r="F5964" s="275"/>
      <c r="G5964" s="275" t="s">
        <v>331</v>
      </c>
      <c r="H5964" s="302">
        <v>0.36</v>
      </c>
      <c r="I5964" s="275" t="s">
        <v>332</v>
      </c>
      <c r="J5964" s="302">
        <v>0</v>
      </c>
      <c r="K5964" s="275" t="s">
        <v>333</v>
      </c>
      <c r="L5964" s="302">
        <v>0.36</v>
      </c>
      <c r="O5964" s="40"/>
      <c r="P5964" s="40"/>
      <c r="Q5964" s="40"/>
      <c r="R5964" s="40"/>
      <c r="S5964" s="40"/>
      <c r="T5964" s="40"/>
      <c r="U5964" s="40"/>
      <c r="V5964" s="40"/>
      <c r="W5964" s="40"/>
      <c r="X5964" s="40"/>
      <c r="Y5964" s="40"/>
    </row>
    <row r="5965" spans="1:25" ht="15" customHeight="1" thickBot="1" x14ac:dyDescent="0.25">
      <c r="A5965" s="40"/>
      <c r="B5965" s="275"/>
      <c r="C5965" s="275"/>
      <c r="D5965" s="275"/>
      <c r="E5965" s="275"/>
      <c r="F5965" s="275"/>
      <c r="G5965" s="275" t="s">
        <v>334</v>
      </c>
      <c r="H5965" s="302">
        <v>7.0000000000000007E-2</v>
      </c>
      <c r="I5965" s="409"/>
      <c r="J5965" s="409" t="s">
        <v>335</v>
      </c>
      <c r="K5965" s="275"/>
      <c r="L5965" s="302">
        <v>0.43</v>
      </c>
      <c r="O5965" s="40"/>
      <c r="P5965" s="40"/>
      <c r="Q5965" s="40"/>
      <c r="R5965" s="40"/>
      <c r="S5965" s="40"/>
      <c r="T5965" s="40"/>
      <c r="U5965" s="40"/>
      <c r="V5965" s="40"/>
      <c r="W5965" s="40"/>
      <c r="X5965" s="40"/>
      <c r="Y5965" s="40"/>
    </row>
    <row r="5966" spans="1:25" ht="15" customHeight="1" thickTop="1" x14ac:dyDescent="0.2">
      <c r="A5966" s="40"/>
      <c r="B5966" s="289"/>
      <c r="C5966" s="289"/>
      <c r="D5966" s="289"/>
      <c r="E5966" s="289"/>
      <c r="F5966" s="289"/>
      <c r="G5966" s="289"/>
      <c r="H5966" s="289"/>
      <c r="I5966" s="289"/>
      <c r="J5966" s="289"/>
      <c r="K5966" s="289"/>
      <c r="L5966" s="281"/>
      <c r="O5966" s="40"/>
      <c r="P5966" s="40"/>
      <c r="Q5966" s="40"/>
      <c r="R5966" s="40"/>
      <c r="S5966" s="40"/>
      <c r="T5966" s="40"/>
      <c r="U5966" s="40"/>
      <c r="V5966" s="40"/>
      <c r="W5966" s="40"/>
      <c r="X5966" s="40"/>
      <c r="Y5966" s="40"/>
    </row>
    <row r="5967" spans="1:25" ht="15" customHeight="1" x14ac:dyDescent="0.2">
      <c r="A5967" s="40"/>
      <c r="B5967" s="276"/>
      <c r="C5967" s="277" t="s">
        <v>28</v>
      </c>
      <c r="D5967" s="276" t="s">
        <v>29</v>
      </c>
      <c r="E5967" s="276" t="s">
        <v>30</v>
      </c>
      <c r="F5967" s="405" t="s">
        <v>318</v>
      </c>
      <c r="G5967" s="405"/>
      <c r="H5967" s="284" t="s">
        <v>31</v>
      </c>
      <c r="I5967" s="277" t="s">
        <v>32</v>
      </c>
      <c r="J5967" s="277" t="s">
        <v>2407</v>
      </c>
      <c r="K5967" s="277" t="s">
        <v>33</v>
      </c>
      <c r="L5967" s="277" t="s">
        <v>35</v>
      </c>
      <c r="O5967" s="40"/>
      <c r="P5967" s="40"/>
      <c r="Q5967" s="40"/>
      <c r="R5967" s="40"/>
      <c r="S5967" s="40"/>
      <c r="T5967" s="40"/>
      <c r="U5967" s="40"/>
      <c r="V5967" s="40"/>
      <c r="W5967" s="40"/>
      <c r="X5967" s="40"/>
      <c r="Y5967" s="40"/>
    </row>
    <row r="5968" spans="1:25" ht="15" customHeight="1" x14ac:dyDescent="0.2">
      <c r="A5968" s="40"/>
      <c r="B5968" s="273" t="s">
        <v>319</v>
      </c>
      <c r="C5968" s="286" t="s">
        <v>1108</v>
      </c>
      <c r="D5968" s="273" t="s">
        <v>40</v>
      </c>
      <c r="E5968" s="273" t="s">
        <v>1109</v>
      </c>
      <c r="F5968" s="403" t="s">
        <v>324</v>
      </c>
      <c r="G5968" s="403"/>
      <c r="H5968" s="285" t="s">
        <v>325</v>
      </c>
      <c r="I5968" s="288">
        <v>1</v>
      </c>
      <c r="J5968" s="287"/>
      <c r="K5968" s="287">
        <v>0.35</v>
      </c>
      <c r="L5968" s="287">
        <v>0.35</v>
      </c>
      <c r="O5968" s="40"/>
      <c r="P5968" s="40"/>
      <c r="Q5968" s="40"/>
      <c r="R5968" s="40"/>
      <c r="S5968" s="40"/>
      <c r="T5968" s="40"/>
      <c r="U5968" s="40"/>
      <c r="V5968" s="40"/>
      <c r="W5968" s="40"/>
      <c r="X5968" s="40"/>
      <c r="Y5968" s="40"/>
    </row>
    <row r="5969" spans="1:25" ht="15" customHeight="1" x14ac:dyDescent="0.2">
      <c r="A5969" s="40"/>
      <c r="B5969" s="274" t="s">
        <v>347</v>
      </c>
      <c r="C5969" s="296" t="s">
        <v>1110</v>
      </c>
      <c r="D5969" s="274" t="s">
        <v>40</v>
      </c>
      <c r="E5969" s="274" t="s">
        <v>1111</v>
      </c>
      <c r="F5969" s="404" t="s">
        <v>586</v>
      </c>
      <c r="G5969" s="404"/>
      <c r="H5969" s="295" t="s">
        <v>325</v>
      </c>
      <c r="I5969" s="298">
        <v>1.328E-2</v>
      </c>
      <c r="J5969" s="298">
        <v>0</v>
      </c>
      <c r="K5969" s="297">
        <v>27.03</v>
      </c>
      <c r="L5969" s="297">
        <v>0.35</v>
      </c>
      <c r="O5969" s="40"/>
      <c r="P5969" s="40"/>
      <c r="Q5969" s="40"/>
      <c r="R5969" s="40"/>
      <c r="S5969" s="40"/>
      <c r="T5969" s="40"/>
      <c r="U5969" s="40"/>
      <c r="V5969" s="40"/>
      <c r="W5969" s="40"/>
      <c r="X5969" s="40"/>
      <c r="Y5969" s="40"/>
    </row>
    <row r="5970" spans="1:25" ht="15" customHeight="1" x14ac:dyDescent="0.2">
      <c r="A5970" s="40"/>
      <c r="B5970" s="275"/>
      <c r="C5970" s="275"/>
      <c r="D5970" s="275"/>
      <c r="E5970" s="275"/>
      <c r="F5970" s="275"/>
      <c r="G5970" s="275" t="s">
        <v>331</v>
      </c>
      <c r="H5970" s="302">
        <v>0.35</v>
      </c>
      <c r="I5970" s="275" t="s">
        <v>332</v>
      </c>
      <c r="J5970" s="302">
        <v>0</v>
      </c>
      <c r="K5970" s="275" t="s">
        <v>333</v>
      </c>
      <c r="L5970" s="302">
        <v>0.35</v>
      </c>
      <c r="O5970" s="40"/>
      <c r="P5970" s="40"/>
      <c r="Q5970" s="40"/>
      <c r="R5970" s="40"/>
      <c r="S5970" s="40"/>
      <c r="T5970" s="40"/>
      <c r="U5970" s="40"/>
      <c r="V5970" s="40"/>
      <c r="W5970" s="40"/>
      <c r="X5970" s="40"/>
      <c r="Y5970" s="40"/>
    </row>
    <row r="5971" spans="1:25" ht="15" customHeight="1" thickBot="1" x14ac:dyDescent="0.25">
      <c r="A5971" s="40"/>
      <c r="B5971" s="275"/>
      <c r="C5971" s="275"/>
      <c r="D5971" s="275"/>
      <c r="E5971" s="275"/>
      <c r="F5971" s="275"/>
      <c r="G5971" s="275" t="s">
        <v>334</v>
      </c>
      <c r="H5971" s="302">
        <v>7.0000000000000007E-2</v>
      </c>
      <c r="I5971" s="409"/>
      <c r="J5971" s="409" t="s">
        <v>335</v>
      </c>
      <c r="K5971" s="275"/>
      <c r="L5971" s="302">
        <v>0.42</v>
      </c>
      <c r="O5971" s="40"/>
      <c r="P5971" s="40"/>
      <c r="Q5971" s="40"/>
      <c r="R5971" s="40"/>
      <c r="S5971" s="40"/>
      <c r="T5971" s="40"/>
      <c r="U5971" s="40"/>
      <c r="V5971" s="40"/>
      <c r="W5971" s="40"/>
      <c r="X5971" s="40"/>
      <c r="Y5971" s="40"/>
    </row>
    <row r="5972" spans="1:25" ht="15" customHeight="1" thickTop="1" x14ac:dyDescent="0.2">
      <c r="A5972" s="40"/>
      <c r="B5972" s="289"/>
      <c r="C5972" s="289"/>
      <c r="D5972" s="289"/>
      <c r="E5972" s="289"/>
      <c r="F5972" s="289"/>
      <c r="G5972" s="289"/>
      <c r="H5972" s="289"/>
      <c r="I5972" s="289"/>
      <c r="J5972" s="289"/>
      <c r="K5972" s="289"/>
      <c r="L5972" s="281"/>
      <c r="O5972" s="40"/>
      <c r="P5972" s="40"/>
      <c r="Q5972" s="40"/>
      <c r="R5972" s="40"/>
      <c r="S5972" s="40"/>
      <c r="T5972" s="40"/>
      <c r="U5972" s="40"/>
      <c r="V5972" s="40"/>
      <c r="W5972" s="40"/>
      <c r="X5972" s="40"/>
      <c r="Y5972" s="40"/>
    </row>
    <row r="5973" spans="1:25" ht="15" customHeight="1" x14ac:dyDescent="0.2">
      <c r="A5973" s="40"/>
      <c r="B5973" s="276"/>
      <c r="C5973" s="277" t="s">
        <v>28</v>
      </c>
      <c r="D5973" s="276" t="s">
        <v>29</v>
      </c>
      <c r="E5973" s="276" t="s">
        <v>30</v>
      </c>
      <c r="F5973" s="405" t="s">
        <v>318</v>
      </c>
      <c r="G5973" s="405"/>
      <c r="H5973" s="284" t="s">
        <v>31</v>
      </c>
      <c r="I5973" s="277" t="s">
        <v>32</v>
      </c>
      <c r="J5973" s="277" t="s">
        <v>2407</v>
      </c>
      <c r="K5973" s="277" t="s">
        <v>33</v>
      </c>
      <c r="L5973" s="277" t="s">
        <v>35</v>
      </c>
      <c r="O5973" s="40"/>
      <c r="P5973" s="40"/>
      <c r="Q5973" s="40"/>
      <c r="R5973" s="40"/>
      <c r="S5973" s="40"/>
      <c r="T5973" s="40"/>
      <c r="U5973" s="40"/>
      <c r="V5973" s="40"/>
      <c r="W5973" s="40"/>
      <c r="X5973" s="40"/>
      <c r="Y5973" s="40"/>
    </row>
    <row r="5974" spans="1:25" ht="15" customHeight="1" x14ac:dyDescent="0.2">
      <c r="A5974" s="40"/>
      <c r="B5974" s="273" t="s">
        <v>319</v>
      </c>
      <c r="C5974" s="286" t="s">
        <v>1112</v>
      </c>
      <c r="D5974" s="273" t="s">
        <v>40</v>
      </c>
      <c r="E5974" s="273" t="s">
        <v>1113</v>
      </c>
      <c r="F5974" s="403" t="s">
        <v>324</v>
      </c>
      <c r="G5974" s="403"/>
      <c r="H5974" s="285" t="s">
        <v>325</v>
      </c>
      <c r="I5974" s="288">
        <v>1</v>
      </c>
      <c r="J5974" s="287"/>
      <c r="K5974" s="287">
        <v>0.13</v>
      </c>
      <c r="L5974" s="287">
        <v>0.13</v>
      </c>
      <c r="O5974" s="40"/>
      <c r="P5974" s="40"/>
      <c r="Q5974" s="40"/>
      <c r="R5974" s="40"/>
      <c r="S5974" s="40"/>
      <c r="T5974" s="40"/>
      <c r="U5974" s="40"/>
      <c r="V5974" s="40"/>
      <c r="W5974" s="40"/>
      <c r="X5974" s="40"/>
      <c r="Y5974" s="40"/>
    </row>
    <row r="5975" spans="1:25" ht="15" customHeight="1" x14ac:dyDescent="0.2">
      <c r="A5975" s="40"/>
      <c r="B5975" s="274" t="s">
        <v>347</v>
      </c>
      <c r="C5975" s="296" t="s">
        <v>1114</v>
      </c>
      <c r="D5975" s="274" t="s">
        <v>40</v>
      </c>
      <c r="E5975" s="274" t="s">
        <v>1115</v>
      </c>
      <c r="F5975" s="404" t="s">
        <v>586</v>
      </c>
      <c r="G5975" s="404"/>
      <c r="H5975" s="295" t="s">
        <v>325</v>
      </c>
      <c r="I5975" s="298">
        <v>5.8599999999999998E-3</v>
      </c>
      <c r="J5975" s="298">
        <v>0</v>
      </c>
      <c r="K5975" s="297">
        <v>23.52</v>
      </c>
      <c r="L5975" s="297">
        <v>0.13</v>
      </c>
      <c r="O5975" s="40"/>
      <c r="P5975" s="40"/>
      <c r="Q5975" s="40"/>
      <c r="R5975" s="40"/>
      <c r="S5975" s="40"/>
      <c r="T5975" s="40"/>
      <c r="U5975" s="40"/>
      <c r="V5975" s="40"/>
      <c r="W5975" s="40"/>
      <c r="X5975" s="40"/>
      <c r="Y5975" s="40"/>
    </row>
    <row r="5976" spans="1:25" ht="15" customHeight="1" x14ac:dyDescent="0.2">
      <c r="A5976" s="40"/>
      <c r="B5976" s="275"/>
      <c r="C5976" s="275"/>
      <c r="D5976" s="275"/>
      <c r="E5976" s="275"/>
      <c r="F5976" s="275"/>
      <c r="G5976" s="275" t="s">
        <v>331</v>
      </c>
      <c r="H5976" s="302">
        <v>0.13</v>
      </c>
      <c r="I5976" s="275" t="s">
        <v>332</v>
      </c>
      <c r="J5976" s="302">
        <v>0</v>
      </c>
      <c r="K5976" s="275" t="s">
        <v>333</v>
      </c>
      <c r="L5976" s="302">
        <v>0.13</v>
      </c>
      <c r="O5976" s="40"/>
      <c r="P5976" s="40"/>
      <c r="Q5976" s="40"/>
      <c r="R5976" s="40"/>
      <c r="S5976" s="40"/>
      <c r="T5976" s="40"/>
      <c r="U5976" s="40"/>
      <c r="V5976" s="40"/>
      <c r="W5976" s="40"/>
      <c r="X5976" s="40"/>
      <c r="Y5976" s="40"/>
    </row>
    <row r="5977" spans="1:25" ht="15" customHeight="1" thickBot="1" x14ac:dyDescent="0.25">
      <c r="A5977" s="40"/>
      <c r="B5977" s="275"/>
      <c r="C5977" s="275"/>
      <c r="D5977" s="275"/>
      <c r="E5977" s="275"/>
      <c r="F5977" s="275"/>
      <c r="G5977" s="275" t="s">
        <v>334</v>
      </c>
      <c r="H5977" s="302">
        <v>0.02</v>
      </c>
      <c r="I5977" s="409"/>
      <c r="J5977" s="409" t="s">
        <v>335</v>
      </c>
      <c r="K5977" s="275"/>
      <c r="L5977" s="302">
        <v>0.15</v>
      </c>
      <c r="O5977" s="40"/>
      <c r="P5977" s="40"/>
      <c r="Q5977" s="40"/>
      <c r="R5977" s="40"/>
      <c r="S5977" s="40"/>
      <c r="T5977" s="40"/>
      <c r="U5977" s="40"/>
      <c r="V5977" s="40"/>
      <c r="W5977" s="40"/>
      <c r="X5977" s="40"/>
      <c r="Y5977" s="40"/>
    </row>
    <row r="5978" spans="1:25" ht="15" customHeight="1" thickTop="1" x14ac:dyDescent="0.2">
      <c r="A5978" s="40"/>
      <c r="B5978" s="289"/>
      <c r="C5978" s="289"/>
      <c r="D5978" s="289"/>
      <c r="E5978" s="289"/>
      <c r="F5978" s="289"/>
      <c r="G5978" s="289"/>
      <c r="H5978" s="289"/>
      <c r="I5978" s="289"/>
      <c r="J5978" s="289"/>
      <c r="K5978" s="289"/>
      <c r="L5978" s="281"/>
      <c r="O5978" s="40"/>
      <c r="P5978" s="40"/>
      <c r="Q5978" s="40"/>
      <c r="R5978" s="40"/>
      <c r="S5978" s="40"/>
      <c r="T5978" s="40"/>
      <c r="U5978" s="40"/>
      <c r="V5978" s="40"/>
      <c r="W5978" s="40"/>
      <c r="X5978" s="40"/>
      <c r="Y5978" s="40"/>
    </row>
    <row r="5979" spans="1:25" ht="15" customHeight="1" x14ac:dyDescent="0.2">
      <c r="A5979" s="40"/>
      <c r="B5979" s="276"/>
      <c r="C5979" s="277" t="s">
        <v>28</v>
      </c>
      <c r="D5979" s="276" t="s">
        <v>29</v>
      </c>
      <c r="E5979" s="276" t="s">
        <v>30</v>
      </c>
      <c r="F5979" s="405" t="s">
        <v>318</v>
      </c>
      <c r="G5979" s="405"/>
      <c r="H5979" s="284" t="s">
        <v>31</v>
      </c>
      <c r="I5979" s="277" t="s">
        <v>32</v>
      </c>
      <c r="J5979" s="277" t="s">
        <v>2407</v>
      </c>
      <c r="K5979" s="277" t="s">
        <v>33</v>
      </c>
      <c r="L5979" s="277" t="s">
        <v>35</v>
      </c>
      <c r="O5979" s="40"/>
      <c r="P5979" s="40"/>
      <c r="Q5979" s="40"/>
      <c r="R5979" s="40"/>
      <c r="S5979" s="40"/>
      <c r="T5979" s="40"/>
      <c r="U5979" s="40"/>
      <c r="V5979" s="40"/>
      <c r="W5979" s="40"/>
      <c r="X5979" s="40"/>
      <c r="Y5979" s="40"/>
    </row>
    <row r="5980" spans="1:25" ht="15" customHeight="1" x14ac:dyDescent="0.2">
      <c r="A5980" s="40"/>
      <c r="B5980" s="273" t="s">
        <v>319</v>
      </c>
      <c r="C5980" s="286" t="s">
        <v>1116</v>
      </c>
      <c r="D5980" s="273" t="s">
        <v>40</v>
      </c>
      <c r="E5980" s="273" t="s">
        <v>1117</v>
      </c>
      <c r="F5980" s="403" t="s">
        <v>324</v>
      </c>
      <c r="G5980" s="403"/>
      <c r="H5980" s="285" t="s">
        <v>325</v>
      </c>
      <c r="I5980" s="288">
        <v>1</v>
      </c>
      <c r="J5980" s="287"/>
      <c r="K5980" s="287">
        <v>0.53</v>
      </c>
      <c r="L5980" s="287">
        <v>0.53</v>
      </c>
      <c r="O5980" s="40"/>
      <c r="P5980" s="40"/>
      <c r="Q5980" s="40"/>
      <c r="R5980" s="40"/>
      <c r="S5980" s="40"/>
      <c r="T5980" s="40"/>
      <c r="U5980" s="40"/>
      <c r="V5980" s="40"/>
      <c r="W5980" s="40"/>
      <c r="X5980" s="40"/>
      <c r="Y5980" s="40"/>
    </row>
    <row r="5981" spans="1:25" ht="15" customHeight="1" x14ac:dyDescent="0.2">
      <c r="A5981" s="40"/>
      <c r="B5981" s="274" t="s">
        <v>347</v>
      </c>
      <c r="C5981" s="296" t="s">
        <v>1118</v>
      </c>
      <c r="D5981" s="274" t="s">
        <v>40</v>
      </c>
      <c r="E5981" s="274" t="s">
        <v>1119</v>
      </c>
      <c r="F5981" s="404" t="s">
        <v>586</v>
      </c>
      <c r="G5981" s="404"/>
      <c r="H5981" s="295" t="s">
        <v>325</v>
      </c>
      <c r="I5981" s="298">
        <v>1.8849999999999999E-2</v>
      </c>
      <c r="J5981" s="298">
        <v>0</v>
      </c>
      <c r="K5981" s="297">
        <v>28.37</v>
      </c>
      <c r="L5981" s="297">
        <v>0.53</v>
      </c>
      <c r="O5981" s="40"/>
      <c r="P5981" s="40"/>
      <c r="Q5981" s="40"/>
      <c r="R5981" s="40"/>
      <c r="S5981" s="40"/>
      <c r="T5981" s="40"/>
      <c r="U5981" s="40"/>
      <c r="V5981" s="40"/>
      <c r="W5981" s="40"/>
      <c r="X5981" s="40"/>
      <c r="Y5981" s="40"/>
    </row>
    <row r="5982" spans="1:25" ht="15" customHeight="1" x14ac:dyDescent="0.2">
      <c r="A5982" s="40"/>
      <c r="B5982" s="275"/>
      <c r="C5982" s="275"/>
      <c r="D5982" s="275"/>
      <c r="E5982" s="275"/>
      <c r="F5982" s="275"/>
      <c r="G5982" s="275" t="s">
        <v>331</v>
      </c>
      <c r="H5982" s="302">
        <v>0.53</v>
      </c>
      <c r="I5982" s="275" t="s">
        <v>332</v>
      </c>
      <c r="J5982" s="302">
        <v>0</v>
      </c>
      <c r="K5982" s="275" t="s">
        <v>333</v>
      </c>
      <c r="L5982" s="302">
        <v>0.53</v>
      </c>
      <c r="O5982" s="40"/>
      <c r="P5982" s="40"/>
      <c r="Q5982" s="40"/>
      <c r="R5982" s="40"/>
      <c r="S5982" s="40"/>
      <c r="T5982" s="40"/>
      <c r="U5982" s="40"/>
      <c r="V5982" s="40"/>
      <c r="W5982" s="40"/>
      <c r="X5982" s="40"/>
      <c r="Y5982" s="40"/>
    </row>
    <row r="5983" spans="1:25" ht="15" customHeight="1" thickBot="1" x14ac:dyDescent="0.25">
      <c r="A5983" s="40"/>
      <c r="B5983" s="275"/>
      <c r="C5983" s="275"/>
      <c r="D5983" s="275"/>
      <c r="E5983" s="275"/>
      <c r="F5983" s="275"/>
      <c r="G5983" s="275" t="s">
        <v>334</v>
      </c>
      <c r="H5983" s="302">
        <v>0.11</v>
      </c>
      <c r="I5983" s="409"/>
      <c r="J5983" s="409" t="s">
        <v>335</v>
      </c>
      <c r="K5983" s="275"/>
      <c r="L5983" s="302">
        <v>0.64</v>
      </c>
      <c r="O5983" s="40"/>
      <c r="P5983" s="40"/>
      <c r="Q5983" s="40"/>
      <c r="R5983" s="40"/>
      <c r="S5983" s="40"/>
      <c r="T5983" s="40"/>
      <c r="U5983" s="40"/>
      <c r="V5983" s="40"/>
      <c r="W5983" s="40"/>
      <c r="X5983" s="40"/>
      <c r="Y5983" s="40"/>
    </row>
    <row r="5984" spans="1:25" ht="15" customHeight="1" thickTop="1" x14ac:dyDescent="0.2">
      <c r="A5984" s="40"/>
      <c r="B5984" s="289"/>
      <c r="C5984" s="289"/>
      <c r="D5984" s="289"/>
      <c r="E5984" s="289"/>
      <c r="F5984" s="289"/>
      <c r="G5984" s="289"/>
      <c r="H5984" s="289"/>
      <c r="I5984" s="289"/>
      <c r="J5984" s="289"/>
      <c r="K5984" s="289"/>
      <c r="L5984" s="281"/>
      <c r="O5984" s="40"/>
      <c r="P5984" s="40"/>
      <c r="Q5984" s="40"/>
      <c r="R5984" s="40"/>
      <c r="S5984" s="40"/>
      <c r="T5984" s="40"/>
      <c r="U5984" s="40"/>
      <c r="V5984" s="40"/>
      <c r="W5984" s="40"/>
      <c r="X5984" s="40"/>
      <c r="Y5984" s="40"/>
    </row>
    <row r="5985" spans="1:25" ht="15" customHeight="1" x14ac:dyDescent="0.2">
      <c r="A5985" s="40"/>
      <c r="B5985" s="276"/>
      <c r="C5985" s="277" t="s">
        <v>28</v>
      </c>
      <c r="D5985" s="276" t="s">
        <v>29</v>
      </c>
      <c r="E5985" s="276" t="s">
        <v>30</v>
      </c>
      <c r="F5985" s="405" t="s">
        <v>318</v>
      </c>
      <c r="G5985" s="405"/>
      <c r="H5985" s="284" t="s">
        <v>31</v>
      </c>
      <c r="I5985" s="277" t="s">
        <v>32</v>
      </c>
      <c r="J5985" s="277" t="s">
        <v>2407</v>
      </c>
      <c r="K5985" s="277" t="s">
        <v>33</v>
      </c>
      <c r="L5985" s="277" t="s">
        <v>35</v>
      </c>
      <c r="O5985" s="40"/>
      <c r="P5985" s="40"/>
      <c r="Q5985" s="40"/>
      <c r="R5985" s="40"/>
      <c r="S5985" s="40"/>
      <c r="T5985" s="40"/>
      <c r="U5985" s="40"/>
      <c r="V5985" s="40"/>
      <c r="W5985" s="40"/>
      <c r="X5985" s="40"/>
      <c r="Y5985" s="40"/>
    </row>
    <row r="5986" spans="1:25" ht="15" customHeight="1" x14ac:dyDescent="0.2">
      <c r="A5986" s="40"/>
      <c r="B5986" s="273" t="s">
        <v>319</v>
      </c>
      <c r="C5986" s="286" t="s">
        <v>1120</v>
      </c>
      <c r="D5986" s="273" t="s">
        <v>40</v>
      </c>
      <c r="E5986" s="273" t="s">
        <v>1121</v>
      </c>
      <c r="F5986" s="403" t="s">
        <v>324</v>
      </c>
      <c r="G5986" s="403"/>
      <c r="H5986" s="285" t="s">
        <v>325</v>
      </c>
      <c r="I5986" s="288">
        <v>1</v>
      </c>
      <c r="J5986" s="287"/>
      <c r="K5986" s="287">
        <v>0.28000000000000003</v>
      </c>
      <c r="L5986" s="287">
        <v>0.28000000000000003</v>
      </c>
      <c r="O5986" s="40"/>
      <c r="P5986" s="40"/>
      <c r="Q5986" s="40"/>
      <c r="R5986" s="40"/>
      <c r="S5986" s="40"/>
      <c r="T5986" s="40"/>
      <c r="U5986" s="40"/>
      <c r="V5986" s="40"/>
      <c r="W5986" s="40"/>
      <c r="X5986" s="40"/>
      <c r="Y5986" s="40"/>
    </row>
    <row r="5987" spans="1:25" ht="15" customHeight="1" x14ac:dyDescent="0.2">
      <c r="A5987" s="40"/>
      <c r="B5987" s="274" t="s">
        <v>347</v>
      </c>
      <c r="C5987" s="296" t="s">
        <v>1122</v>
      </c>
      <c r="D5987" s="274" t="s">
        <v>40</v>
      </c>
      <c r="E5987" s="274" t="s">
        <v>1123</v>
      </c>
      <c r="F5987" s="404" t="s">
        <v>586</v>
      </c>
      <c r="G5987" s="404"/>
      <c r="H5987" s="295" t="s">
        <v>325</v>
      </c>
      <c r="I5987" s="298">
        <v>9.5700000000000004E-3</v>
      </c>
      <c r="J5987" s="298">
        <v>0</v>
      </c>
      <c r="K5987" s="297">
        <v>29.44</v>
      </c>
      <c r="L5987" s="297">
        <v>0.28000000000000003</v>
      </c>
      <c r="O5987" s="40"/>
      <c r="P5987" s="40"/>
      <c r="Q5987" s="40"/>
      <c r="R5987" s="40"/>
      <c r="S5987" s="40"/>
      <c r="T5987" s="40"/>
      <c r="U5987" s="40"/>
      <c r="V5987" s="40"/>
      <c r="W5987" s="40"/>
      <c r="X5987" s="40"/>
      <c r="Y5987" s="40"/>
    </row>
    <row r="5988" spans="1:25" ht="15" customHeight="1" x14ac:dyDescent="0.2">
      <c r="A5988" s="40"/>
      <c r="B5988" s="275"/>
      <c r="C5988" s="275"/>
      <c r="D5988" s="275"/>
      <c r="E5988" s="275"/>
      <c r="F5988" s="275"/>
      <c r="G5988" s="275" t="s">
        <v>331</v>
      </c>
      <c r="H5988" s="302">
        <v>0.28000000000000003</v>
      </c>
      <c r="I5988" s="275" t="s">
        <v>332</v>
      </c>
      <c r="J5988" s="302">
        <v>0</v>
      </c>
      <c r="K5988" s="275" t="s">
        <v>333</v>
      </c>
      <c r="L5988" s="302">
        <v>0.28000000000000003</v>
      </c>
      <c r="O5988" s="40"/>
      <c r="P5988" s="40"/>
      <c r="Q5988" s="40"/>
      <c r="R5988" s="40"/>
      <c r="S5988" s="40"/>
      <c r="T5988" s="40"/>
      <c r="U5988" s="40"/>
      <c r="V5988" s="40"/>
      <c r="W5988" s="40"/>
      <c r="X5988" s="40"/>
      <c r="Y5988" s="40"/>
    </row>
    <row r="5989" spans="1:25" ht="15" customHeight="1" thickBot="1" x14ac:dyDescent="0.25">
      <c r="A5989" s="40"/>
      <c r="B5989" s="275"/>
      <c r="C5989" s="275"/>
      <c r="D5989" s="275"/>
      <c r="E5989" s="275"/>
      <c r="F5989" s="275"/>
      <c r="G5989" s="275" t="s">
        <v>334</v>
      </c>
      <c r="H5989" s="302">
        <v>0.05</v>
      </c>
      <c r="I5989" s="409"/>
      <c r="J5989" s="409" t="s">
        <v>335</v>
      </c>
      <c r="K5989" s="275"/>
      <c r="L5989" s="302">
        <v>0.33</v>
      </c>
      <c r="O5989" s="40"/>
      <c r="P5989" s="40"/>
      <c r="Q5989" s="40"/>
      <c r="R5989" s="40"/>
      <c r="S5989" s="40"/>
      <c r="T5989" s="40"/>
      <c r="U5989" s="40"/>
      <c r="V5989" s="40"/>
      <c r="W5989" s="40"/>
      <c r="X5989" s="40"/>
      <c r="Y5989" s="40"/>
    </row>
    <row r="5990" spans="1:25" ht="15" customHeight="1" thickTop="1" x14ac:dyDescent="0.2">
      <c r="A5990" s="40"/>
      <c r="B5990" s="289"/>
      <c r="C5990" s="289"/>
      <c r="D5990" s="289"/>
      <c r="E5990" s="289"/>
      <c r="F5990" s="289"/>
      <c r="G5990" s="289"/>
      <c r="H5990" s="289"/>
      <c r="I5990" s="289"/>
      <c r="J5990" s="289"/>
      <c r="K5990" s="289"/>
      <c r="L5990" s="281"/>
      <c r="O5990" s="40"/>
      <c r="P5990" s="40"/>
      <c r="Q5990" s="40"/>
      <c r="R5990" s="40"/>
      <c r="S5990" s="40"/>
      <c r="T5990" s="40"/>
      <c r="U5990" s="40"/>
      <c r="V5990" s="40"/>
      <c r="W5990" s="40"/>
      <c r="X5990" s="40"/>
      <c r="Y5990" s="40"/>
    </row>
    <row r="5991" spans="1:25" ht="15" customHeight="1" x14ac:dyDescent="0.2">
      <c r="A5991" s="40"/>
      <c r="B5991" s="276"/>
      <c r="C5991" s="277" t="s">
        <v>28</v>
      </c>
      <c r="D5991" s="276" t="s">
        <v>29</v>
      </c>
      <c r="E5991" s="276" t="s">
        <v>30</v>
      </c>
      <c r="F5991" s="405" t="s">
        <v>318</v>
      </c>
      <c r="G5991" s="405"/>
      <c r="H5991" s="284" t="s">
        <v>31</v>
      </c>
      <c r="I5991" s="277" t="s">
        <v>32</v>
      </c>
      <c r="J5991" s="277" t="s">
        <v>2407</v>
      </c>
      <c r="K5991" s="277" t="s">
        <v>33</v>
      </c>
      <c r="L5991" s="277" t="s">
        <v>35</v>
      </c>
      <c r="O5991" s="40"/>
      <c r="P5991" s="40"/>
      <c r="Q5991" s="40"/>
      <c r="R5991" s="40"/>
      <c r="S5991" s="40"/>
      <c r="T5991" s="40"/>
      <c r="U5991" s="40"/>
      <c r="V5991" s="40"/>
      <c r="W5991" s="40"/>
      <c r="X5991" s="40"/>
      <c r="Y5991" s="40"/>
    </row>
    <row r="5992" spans="1:25" ht="15" customHeight="1" x14ac:dyDescent="0.2">
      <c r="A5992" s="40"/>
      <c r="B5992" s="273" t="s">
        <v>319</v>
      </c>
      <c r="C5992" s="286" t="s">
        <v>3019</v>
      </c>
      <c r="D5992" s="273" t="s">
        <v>40</v>
      </c>
      <c r="E5992" s="273" t="s">
        <v>3020</v>
      </c>
      <c r="F5992" s="403" t="s">
        <v>324</v>
      </c>
      <c r="G5992" s="403"/>
      <c r="H5992" s="285" t="s">
        <v>325</v>
      </c>
      <c r="I5992" s="288">
        <v>1</v>
      </c>
      <c r="J5992" s="287"/>
      <c r="K5992" s="287">
        <v>0.42</v>
      </c>
      <c r="L5992" s="287">
        <v>0.42</v>
      </c>
      <c r="O5992" s="40"/>
      <c r="P5992" s="40"/>
      <c r="Q5992" s="40"/>
      <c r="R5992" s="40"/>
      <c r="S5992" s="40"/>
      <c r="T5992" s="40"/>
      <c r="U5992" s="40"/>
      <c r="V5992" s="40"/>
      <c r="W5992" s="40"/>
      <c r="X5992" s="40"/>
      <c r="Y5992" s="40"/>
    </row>
    <row r="5993" spans="1:25" ht="15" customHeight="1" x14ac:dyDescent="0.2">
      <c r="A5993" s="40"/>
      <c r="B5993" s="274" t="s">
        <v>347</v>
      </c>
      <c r="C5993" s="296" t="s">
        <v>3021</v>
      </c>
      <c r="D5993" s="274" t="s">
        <v>40</v>
      </c>
      <c r="E5993" s="274" t="s">
        <v>3022</v>
      </c>
      <c r="F5993" s="404" t="s">
        <v>586</v>
      </c>
      <c r="G5993" s="404"/>
      <c r="H5993" s="295" t="s">
        <v>325</v>
      </c>
      <c r="I5993" s="298">
        <v>1.328E-2</v>
      </c>
      <c r="J5993" s="298">
        <v>0</v>
      </c>
      <c r="K5993" s="297">
        <v>32.159999999999997</v>
      </c>
      <c r="L5993" s="297">
        <v>0.42</v>
      </c>
      <c r="O5993" s="40"/>
      <c r="P5993" s="40"/>
      <c r="Q5993" s="40"/>
      <c r="R5993" s="40"/>
      <c r="S5993" s="40"/>
      <c r="T5993" s="40"/>
      <c r="U5993" s="40"/>
      <c r="V5993" s="40"/>
      <c r="W5993" s="40"/>
      <c r="X5993" s="40"/>
      <c r="Y5993" s="40"/>
    </row>
    <row r="5994" spans="1:25" ht="15" customHeight="1" x14ac:dyDescent="0.2">
      <c r="A5994" s="40"/>
      <c r="B5994" s="275"/>
      <c r="C5994" s="275"/>
      <c r="D5994" s="275"/>
      <c r="E5994" s="275"/>
      <c r="F5994" s="275"/>
      <c r="G5994" s="275" t="s">
        <v>331</v>
      </c>
      <c r="H5994" s="302">
        <v>0.42</v>
      </c>
      <c r="I5994" s="275" t="s">
        <v>332</v>
      </c>
      <c r="J5994" s="302">
        <v>0</v>
      </c>
      <c r="K5994" s="275" t="s">
        <v>333</v>
      </c>
      <c r="L5994" s="302">
        <v>0.42</v>
      </c>
      <c r="O5994" s="40"/>
      <c r="P5994" s="40"/>
      <c r="Q5994" s="40"/>
      <c r="R5994" s="40"/>
      <c r="S5994" s="40"/>
      <c r="T5994" s="40"/>
      <c r="U5994" s="40"/>
      <c r="V5994" s="40"/>
      <c r="W5994" s="40"/>
      <c r="X5994" s="40"/>
      <c r="Y5994" s="40"/>
    </row>
    <row r="5995" spans="1:25" ht="15" customHeight="1" thickBot="1" x14ac:dyDescent="0.25">
      <c r="A5995" s="40"/>
      <c r="B5995" s="275"/>
      <c r="C5995" s="275"/>
      <c r="D5995" s="275"/>
      <c r="E5995" s="275"/>
      <c r="F5995" s="275"/>
      <c r="G5995" s="275" t="s">
        <v>334</v>
      </c>
      <c r="H5995" s="302">
        <v>0.08</v>
      </c>
      <c r="I5995" s="409"/>
      <c r="J5995" s="409" t="s">
        <v>335</v>
      </c>
      <c r="K5995" s="275"/>
      <c r="L5995" s="302">
        <v>0.5</v>
      </c>
      <c r="O5995" s="40"/>
      <c r="P5995" s="40"/>
      <c r="Q5995" s="40"/>
      <c r="R5995" s="40"/>
      <c r="S5995" s="40"/>
      <c r="T5995" s="40"/>
      <c r="U5995" s="40"/>
      <c r="V5995" s="40"/>
      <c r="W5995" s="40"/>
      <c r="X5995" s="40"/>
      <c r="Y5995" s="40"/>
    </row>
    <row r="5996" spans="1:25" ht="15" customHeight="1" thickTop="1" x14ac:dyDescent="0.2">
      <c r="A5996" s="40"/>
      <c r="B5996" s="289"/>
      <c r="C5996" s="289"/>
      <c r="D5996" s="289"/>
      <c r="E5996" s="289"/>
      <c r="F5996" s="289"/>
      <c r="G5996" s="289"/>
      <c r="H5996" s="289"/>
      <c r="I5996" s="289"/>
      <c r="J5996" s="289"/>
      <c r="K5996" s="289"/>
      <c r="L5996" s="281"/>
      <c r="O5996" s="40"/>
      <c r="P5996" s="40"/>
      <c r="Q5996" s="40"/>
      <c r="R5996" s="40"/>
      <c r="S5996" s="40"/>
      <c r="T5996" s="40"/>
      <c r="U5996" s="40"/>
      <c r="V5996" s="40"/>
      <c r="W5996" s="40"/>
      <c r="X5996" s="40"/>
      <c r="Y5996" s="40"/>
    </row>
    <row r="5997" spans="1:25" ht="15" customHeight="1" x14ac:dyDescent="0.2">
      <c r="A5997" s="40"/>
      <c r="B5997" s="276"/>
      <c r="C5997" s="277" t="s">
        <v>28</v>
      </c>
      <c r="D5997" s="276" t="s">
        <v>29</v>
      </c>
      <c r="E5997" s="276" t="s">
        <v>30</v>
      </c>
      <c r="F5997" s="405" t="s">
        <v>318</v>
      </c>
      <c r="G5997" s="405"/>
      <c r="H5997" s="284" t="s">
        <v>31</v>
      </c>
      <c r="I5997" s="277" t="s">
        <v>32</v>
      </c>
      <c r="J5997" s="277" t="s">
        <v>2407</v>
      </c>
      <c r="K5997" s="277" t="s">
        <v>33</v>
      </c>
      <c r="L5997" s="277" t="s">
        <v>35</v>
      </c>
      <c r="O5997" s="40"/>
      <c r="P5997" s="40"/>
      <c r="Q5997" s="40"/>
      <c r="R5997" s="40"/>
      <c r="S5997" s="40"/>
      <c r="T5997" s="40"/>
      <c r="U5997" s="40"/>
      <c r="V5997" s="40"/>
      <c r="W5997" s="40"/>
      <c r="X5997" s="40"/>
      <c r="Y5997" s="40"/>
    </row>
    <row r="5998" spans="1:25" ht="15" customHeight="1" x14ac:dyDescent="0.2">
      <c r="A5998" s="40"/>
      <c r="B5998" s="273" t="s">
        <v>319</v>
      </c>
      <c r="C5998" s="286" t="s">
        <v>1124</v>
      </c>
      <c r="D5998" s="273" t="s">
        <v>40</v>
      </c>
      <c r="E5998" s="273" t="s">
        <v>1125</v>
      </c>
      <c r="F5998" s="403" t="s">
        <v>324</v>
      </c>
      <c r="G5998" s="403"/>
      <c r="H5998" s="285" t="s">
        <v>325</v>
      </c>
      <c r="I5998" s="288">
        <v>1</v>
      </c>
      <c r="J5998" s="287"/>
      <c r="K5998" s="287">
        <v>0.55000000000000004</v>
      </c>
      <c r="L5998" s="287">
        <v>0.55000000000000004</v>
      </c>
      <c r="O5998" s="40"/>
      <c r="P5998" s="40"/>
      <c r="Q5998" s="40"/>
      <c r="R5998" s="40"/>
      <c r="S5998" s="40"/>
      <c r="T5998" s="40"/>
      <c r="U5998" s="40"/>
      <c r="V5998" s="40"/>
      <c r="W5998" s="40"/>
      <c r="X5998" s="40"/>
      <c r="Y5998" s="40"/>
    </row>
    <row r="5999" spans="1:25" ht="15" customHeight="1" x14ac:dyDescent="0.2">
      <c r="A5999" s="40"/>
      <c r="B5999" s="274" t="s">
        <v>347</v>
      </c>
      <c r="C5999" s="296" t="s">
        <v>1126</v>
      </c>
      <c r="D5999" s="274" t="s">
        <v>40</v>
      </c>
      <c r="E5999" s="274" t="s">
        <v>1127</v>
      </c>
      <c r="F5999" s="404" t="s">
        <v>586</v>
      </c>
      <c r="G5999" s="404"/>
      <c r="H5999" s="295" t="s">
        <v>325</v>
      </c>
      <c r="I5999" s="298">
        <v>1.8849999999999999E-2</v>
      </c>
      <c r="J5999" s="298">
        <v>0</v>
      </c>
      <c r="K5999" s="297">
        <v>29.44</v>
      </c>
      <c r="L5999" s="297">
        <v>0.55000000000000004</v>
      </c>
      <c r="O5999" s="40"/>
      <c r="P5999" s="40"/>
      <c r="Q5999" s="40"/>
      <c r="R5999" s="40"/>
      <c r="S5999" s="40"/>
      <c r="T5999" s="40"/>
      <c r="U5999" s="40"/>
      <c r="V5999" s="40"/>
      <c r="W5999" s="40"/>
      <c r="X5999" s="40"/>
      <c r="Y5999" s="40"/>
    </row>
    <row r="6000" spans="1:25" ht="15" customHeight="1" x14ac:dyDescent="0.2">
      <c r="A6000" s="40"/>
      <c r="B6000" s="275"/>
      <c r="C6000" s="275"/>
      <c r="D6000" s="275"/>
      <c r="E6000" s="275"/>
      <c r="F6000" s="275"/>
      <c r="G6000" s="275" t="s">
        <v>331</v>
      </c>
      <c r="H6000" s="302">
        <v>0.55000000000000004</v>
      </c>
      <c r="I6000" s="275" t="s">
        <v>332</v>
      </c>
      <c r="J6000" s="302">
        <v>0</v>
      </c>
      <c r="K6000" s="275" t="s">
        <v>333</v>
      </c>
      <c r="L6000" s="302">
        <v>0.55000000000000004</v>
      </c>
      <c r="O6000" s="40"/>
      <c r="P6000" s="40"/>
      <c r="Q6000" s="40"/>
      <c r="R6000" s="40"/>
      <c r="S6000" s="40"/>
      <c r="T6000" s="40"/>
      <c r="U6000" s="40"/>
      <c r="V6000" s="40"/>
      <c r="W6000" s="40"/>
      <c r="X6000" s="40"/>
      <c r="Y6000" s="40"/>
    </row>
    <row r="6001" spans="1:25" ht="15" customHeight="1" thickBot="1" x14ac:dyDescent="0.25">
      <c r="A6001" s="40"/>
      <c r="B6001" s="275"/>
      <c r="C6001" s="275"/>
      <c r="D6001" s="275"/>
      <c r="E6001" s="275"/>
      <c r="F6001" s="275"/>
      <c r="G6001" s="275" t="s">
        <v>334</v>
      </c>
      <c r="H6001" s="302">
        <v>0.11</v>
      </c>
      <c r="I6001" s="409"/>
      <c r="J6001" s="409" t="s">
        <v>335</v>
      </c>
      <c r="K6001" s="275"/>
      <c r="L6001" s="302">
        <v>0.66</v>
      </c>
      <c r="O6001" s="40"/>
      <c r="P6001" s="40"/>
      <c r="Q6001" s="40"/>
      <c r="R6001" s="40"/>
      <c r="S6001" s="40"/>
      <c r="T6001" s="40"/>
      <c r="U6001" s="40"/>
      <c r="V6001" s="40"/>
      <c r="W6001" s="40"/>
      <c r="X6001" s="40"/>
      <c r="Y6001" s="40"/>
    </row>
    <row r="6002" spans="1:25" ht="15" customHeight="1" thickTop="1" x14ac:dyDescent="0.2">
      <c r="A6002" s="40"/>
      <c r="B6002" s="289"/>
      <c r="C6002" s="289"/>
      <c r="D6002" s="289"/>
      <c r="E6002" s="289"/>
      <c r="F6002" s="289"/>
      <c r="G6002" s="289"/>
      <c r="H6002" s="289"/>
      <c r="I6002" s="289"/>
      <c r="J6002" s="289"/>
      <c r="K6002" s="289"/>
      <c r="L6002" s="281"/>
      <c r="O6002" s="40"/>
      <c r="P6002" s="40"/>
      <c r="Q6002" s="40"/>
      <c r="R6002" s="40"/>
      <c r="S6002" s="40"/>
      <c r="T6002" s="40"/>
      <c r="U6002" s="40"/>
      <c r="V6002" s="40"/>
      <c r="W6002" s="40"/>
      <c r="X6002" s="40"/>
      <c r="Y6002" s="40"/>
    </row>
    <row r="6003" spans="1:25" ht="15" customHeight="1" x14ac:dyDescent="0.2">
      <c r="A6003" s="40"/>
      <c r="B6003" s="276"/>
      <c r="C6003" s="277" t="s">
        <v>28</v>
      </c>
      <c r="D6003" s="276" t="s">
        <v>29</v>
      </c>
      <c r="E6003" s="276" t="s">
        <v>30</v>
      </c>
      <c r="F6003" s="405" t="s">
        <v>318</v>
      </c>
      <c r="G6003" s="405"/>
      <c r="H6003" s="284" t="s">
        <v>31</v>
      </c>
      <c r="I6003" s="277" t="s">
        <v>32</v>
      </c>
      <c r="J6003" s="277" t="s">
        <v>2407</v>
      </c>
      <c r="K6003" s="277" t="s">
        <v>33</v>
      </c>
      <c r="L6003" s="277" t="s">
        <v>35</v>
      </c>
      <c r="O6003" s="40"/>
      <c r="P6003" s="40"/>
      <c r="Q6003" s="40"/>
      <c r="R6003" s="40"/>
      <c r="S6003" s="40"/>
      <c r="T6003" s="40"/>
      <c r="U6003" s="40"/>
      <c r="V6003" s="40"/>
      <c r="W6003" s="40"/>
      <c r="X6003" s="40"/>
      <c r="Y6003" s="40"/>
    </row>
    <row r="6004" spans="1:25" ht="15" customHeight="1" x14ac:dyDescent="0.2">
      <c r="A6004" s="40"/>
      <c r="B6004" s="273" t="s">
        <v>319</v>
      </c>
      <c r="C6004" s="286" t="s">
        <v>1128</v>
      </c>
      <c r="D6004" s="273" t="s">
        <v>40</v>
      </c>
      <c r="E6004" s="273" t="s">
        <v>1129</v>
      </c>
      <c r="F6004" s="403" t="s">
        <v>324</v>
      </c>
      <c r="G6004" s="403"/>
      <c r="H6004" s="285" t="s">
        <v>325</v>
      </c>
      <c r="I6004" s="288">
        <v>1</v>
      </c>
      <c r="J6004" s="287"/>
      <c r="K6004" s="287">
        <v>0.88</v>
      </c>
      <c r="L6004" s="287">
        <v>0.88</v>
      </c>
      <c r="O6004" s="40"/>
      <c r="P6004" s="40"/>
      <c r="Q6004" s="40"/>
      <c r="R6004" s="40"/>
      <c r="S6004" s="40"/>
      <c r="T6004" s="40"/>
      <c r="U6004" s="40"/>
      <c r="V6004" s="40"/>
      <c r="W6004" s="40"/>
      <c r="X6004" s="40"/>
      <c r="Y6004" s="40"/>
    </row>
    <row r="6005" spans="1:25" ht="15" customHeight="1" x14ac:dyDescent="0.2">
      <c r="A6005" s="40"/>
      <c r="B6005" s="274" t="s">
        <v>347</v>
      </c>
      <c r="C6005" s="296" t="s">
        <v>1130</v>
      </c>
      <c r="D6005" s="274" t="s">
        <v>40</v>
      </c>
      <c r="E6005" s="274" t="s">
        <v>1131</v>
      </c>
      <c r="F6005" s="404" t="s">
        <v>586</v>
      </c>
      <c r="G6005" s="404"/>
      <c r="H6005" s="295" t="s">
        <v>325</v>
      </c>
      <c r="I6005" s="298">
        <v>1.8849999999999999E-2</v>
      </c>
      <c r="J6005" s="298">
        <v>0</v>
      </c>
      <c r="K6005" s="297">
        <v>47.21</v>
      </c>
      <c r="L6005" s="297">
        <v>0.88</v>
      </c>
      <c r="O6005" s="40"/>
      <c r="P6005" s="40"/>
      <c r="Q6005" s="40"/>
      <c r="R6005" s="40"/>
      <c r="S6005" s="40"/>
      <c r="T6005" s="40"/>
      <c r="U6005" s="40"/>
      <c r="V6005" s="40"/>
      <c r="W6005" s="40"/>
      <c r="X6005" s="40"/>
      <c r="Y6005" s="40"/>
    </row>
    <row r="6006" spans="1:25" ht="15" customHeight="1" x14ac:dyDescent="0.2">
      <c r="A6006" s="40"/>
      <c r="B6006" s="275"/>
      <c r="C6006" s="275"/>
      <c r="D6006" s="275"/>
      <c r="E6006" s="275"/>
      <c r="F6006" s="275"/>
      <c r="G6006" s="275" t="s">
        <v>331</v>
      </c>
      <c r="H6006" s="302">
        <v>0.88</v>
      </c>
      <c r="I6006" s="275" t="s">
        <v>332</v>
      </c>
      <c r="J6006" s="302">
        <v>0</v>
      </c>
      <c r="K6006" s="275" t="s">
        <v>333</v>
      </c>
      <c r="L6006" s="302">
        <v>0.88</v>
      </c>
      <c r="O6006" s="40"/>
      <c r="P6006" s="40"/>
      <c r="Q6006" s="40"/>
      <c r="R6006" s="40"/>
      <c r="S6006" s="40"/>
      <c r="T6006" s="40"/>
      <c r="U6006" s="40"/>
      <c r="V6006" s="40"/>
      <c r="W6006" s="40"/>
      <c r="X6006" s="40"/>
      <c r="Y6006" s="40"/>
    </row>
    <row r="6007" spans="1:25" ht="15" customHeight="1" thickBot="1" x14ac:dyDescent="0.25">
      <c r="A6007" s="40"/>
      <c r="B6007" s="275"/>
      <c r="C6007" s="275"/>
      <c r="D6007" s="275"/>
      <c r="E6007" s="275"/>
      <c r="F6007" s="275"/>
      <c r="G6007" s="275" t="s">
        <v>334</v>
      </c>
      <c r="H6007" s="302">
        <v>0.18</v>
      </c>
      <c r="I6007" s="409"/>
      <c r="J6007" s="409" t="s">
        <v>335</v>
      </c>
      <c r="K6007" s="275"/>
      <c r="L6007" s="302">
        <v>1.06</v>
      </c>
      <c r="O6007" s="40"/>
      <c r="P6007" s="40"/>
      <c r="Q6007" s="40"/>
      <c r="R6007" s="40"/>
      <c r="S6007" s="40"/>
      <c r="T6007" s="40"/>
      <c r="U6007" s="40"/>
      <c r="V6007" s="40"/>
      <c r="W6007" s="40"/>
      <c r="X6007" s="40"/>
      <c r="Y6007" s="40"/>
    </row>
    <row r="6008" spans="1:25" ht="15" customHeight="1" thickTop="1" x14ac:dyDescent="0.2">
      <c r="A6008" s="40"/>
      <c r="B6008" s="289"/>
      <c r="C6008" s="289"/>
      <c r="D6008" s="289"/>
      <c r="E6008" s="289"/>
      <c r="F6008" s="289"/>
      <c r="G6008" s="289"/>
      <c r="H6008" s="289"/>
      <c r="I6008" s="289"/>
      <c r="J6008" s="289"/>
      <c r="K6008" s="289"/>
      <c r="L6008" s="281"/>
      <c r="O6008" s="40"/>
      <c r="P6008" s="40"/>
      <c r="Q6008" s="40"/>
      <c r="R6008" s="40"/>
      <c r="S6008" s="40"/>
      <c r="T6008" s="40"/>
      <c r="U6008" s="40"/>
      <c r="V6008" s="40"/>
      <c r="W6008" s="40"/>
      <c r="X6008" s="40"/>
      <c r="Y6008" s="40"/>
    </row>
    <row r="6009" spans="1:25" ht="15" customHeight="1" x14ac:dyDescent="0.2">
      <c r="A6009" s="40"/>
      <c r="B6009" s="276"/>
      <c r="C6009" s="277" t="s">
        <v>28</v>
      </c>
      <c r="D6009" s="276" t="s">
        <v>29</v>
      </c>
      <c r="E6009" s="276" t="s">
        <v>30</v>
      </c>
      <c r="F6009" s="405" t="s">
        <v>318</v>
      </c>
      <c r="G6009" s="405"/>
      <c r="H6009" s="284" t="s">
        <v>31</v>
      </c>
      <c r="I6009" s="277" t="s">
        <v>32</v>
      </c>
      <c r="J6009" s="277" t="s">
        <v>2407</v>
      </c>
      <c r="K6009" s="277" t="s">
        <v>33</v>
      </c>
      <c r="L6009" s="277" t="s">
        <v>35</v>
      </c>
      <c r="O6009" s="40"/>
      <c r="P6009" s="40"/>
      <c r="Q6009" s="40"/>
      <c r="R6009" s="40"/>
      <c r="S6009" s="40"/>
      <c r="T6009" s="40"/>
      <c r="U6009" s="40"/>
      <c r="V6009" s="40"/>
      <c r="W6009" s="40"/>
      <c r="X6009" s="40"/>
      <c r="Y6009" s="40"/>
    </row>
    <row r="6010" spans="1:25" ht="15" customHeight="1" x14ac:dyDescent="0.2">
      <c r="A6010" s="40"/>
      <c r="B6010" s="273" t="s">
        <v>319</v>
      </c>
      <c r="C6010" s="286" t="s">
        <v>1132</v>
      </c>
      <c r="D6010" s="273" t="s">
        <v>40</v>
      </c>
      <c r="E6010" s="273" t="s">
        <v>1133</v>
      </c>
      <c r="F6010" s="403" t="s">
        <v>324</v>
      </c>
      <c r="G6010" s="403"/>
      <c r="H6010" s="285" t="s">
        <v>325</v>
      </c>
      <c r="I6010" s="288">
        <v>1</v>
      </c>
      <c r="J6010" s="287"/>
      <c r="K6010" s="287">
        <v>0.45</v>
      </c>
      <c r="L6010" s="287">
        <v>0.45</v>
      </c>
      <c r="O6010" s="40"/>
      <c r="P6010" s="40"/>
      <c r="Q6010" s="40"/>
      <c r="R6010" s="40"/>
      <c r="S6010" s="40"/>
      <c r="T6010" s="40"/>
      <c r="U6010" s="40"/>
      <c r="V6010" s="40"/>
      <c r="W6010" s="40"/>
      <c r="X6010" s="40"/>
      <c r="Y6010" s="40"/>
    </row>
    <row r="6011" spans="1:25" ht="15" customHeight="1" x14ac:dyDescent="0.2">
      <c r="A6011" s="40"/>
      <c r="B6011" s="274" t="s">
        <v>347</v>
      </c>
      <c r="C6011" s="296" t="s">
        <v>1134</v>
      </c>
      <c r="D6011" s="274" t="s">
        <v>40</v>
      </c>
      <c r="E6011" s="274" t="s">
        <v>1135</v>
      </c>
      <c r="F6011" s="404" t="s">
        <v>586</v>
      </c>
      <c r="G6011" s="404"/>
      <c r="H6011" s="295" t="s">
        <v>325</v>
      </c>
      <c r="I6011" s="298">
        <v>1.328E-2</v>
      </c>
      <c r="J6011" s="298">
        <v>0</v>
      </c>
      <c r="K6011" s="297">
        <v>34.57</v>
      </c>
      <c r="L6011" s="297">
        <v>0.45</v>
      </c>
      <c r="O6011" s="40"/>
      <c r="P6011" s="40"/>
      <c r="Q6011" s="40"/>
      <c r="R6011" s="40"/>
      <c r="S6011" s="40"/>
      <c r="T6011" s="40"/>
      <c r="U6011" s="40"/>
      <c r="V6011" s="40"/>
      <c r="W6011" s="40"/>
      <c r="X6011" s="40"/>
      <c r="Y6011" s="40"/>
    </row>
    <row r="6012" spans="1:25" ht="15" customHeight="1" x14ac:dyDescent="0.2">
      <c r="A6012" s="40"/>
      <c r="B6012" s="275"/>
      <c r="C6012" s="275"/>
      <c r="D6012" s="275"/>
      <c r="E6012" s="275"/>
      <c r="F6012" s="275"/>
      <c r="G6012" s="275" t="s">
        <v>331</v>
      </c>
      <c r="H6012" s="302">
        <v>0.45</v>
      </c>
      <c r="I6012" s="275" t="s">
        <v>332</v>
      </c>
      <c r="J6012" s="302">
        <v>0</v>
      </c>
      <c r="K6012" s="275" t="s">
        <v>333</v>
      </c>
      <c r="L6012" s="302">
        <v>0.45</v>
      </c>
      <c r="O6012" s="40"/>
      <c r="P6012" s="40"/>
      <c r="Q6012" s="40"/>
      <c r="R6012" s="40"/>
      <c r="S6012" s="40"/>
      <c r="T6012" s="40"/>
      <c r="U6012" s="40"/>
      <c r="V6012" s="40"/>
      <c r="W6012" s="40"/>
      <c r="X6012" s="40"/>
      <c r="Y6012" s="40"/>
    </row>
    <row r="6013" spans="1:25" ht="15" customHeight="1" thickBot="1" x14ac:dyDescent="0.25">
      <c r="A6013" s="40"/>
      <c r="B6013" s="275"/>
      <c r="C6013" s="275"/>
      <c r="D6013" s="275"/>
      <c r="E6013" s="275"/>
      <c r="F6013" s="275"/>
      <c r="G6013" s="275" t="s">
        <v>334</v>
      </c>
      <c r="H6013" s="302">
        <v>0.09</v>
      </c>
      <c r="I6013" s="409"/>
      <c r="J6013" s="409" t="s">
        <v>335</v>
      </c>
      <c r="K6013" s="275"/>
      <c r="L6013" s="302">
        <v>0.54</v>
      </c>
      <c r="O6013" s="40"/>
      <c r="P6013" s="40"/>
      <c r="Q6013" s="40"/>
      <c r="R6013" s="40"/>
      <c r="S6013" s="40"/>
      <c r="T6013" s="40"/>
      <c r="U6013" s="40"/>
      <c r="V6013" s="40"/>
      <c r="W6013" s="40"/>
      <c r="X6013" s="40"/>
      <c r="Y6013" s="40"/>
    </row>
    <row r="6014" spans="1:25" ht="15" customHeight="1" thickTop="1" x14ac:dyDescent="0.2">
      <c r="A6014" s="40"/>
      <c r="B6014" s="289"/>
      <c r="C6014" s="289"/>
      <c r="D6014" s="289"/>
      <c r="E6014" s="289"/>
      <c r="F6014" s="289"/>
      <c r="G6014" s="289"/>
      <c r="H6014" s="289"/>
      <c r="I6014" s="289"/>
      <c r="J6014" s="289"/>
      <c r="K6014" s="289"/>
      <c r="L6014" s="281"/>
      <c r="O6014" s="40"/>
      <c r="P6014" s="40"/>
      <c r="Q6014" s="40"/>
      <c r="R6014" s="40"/>
      <c r="S6014" s="40"/>
      <c r="T6014" s="40"/>
      <c r="U6014" s="40"/>
      <c r="V6014" s="40"/>
      <c r="W6014" s="40"/>
      <c r="X6014" s="40"/>
      <c r="Y6014" s="40"/>
    </row>
    <row r="6015" spans="1:25" ht="15" customHeight="1" x14ac:dyDescent="0.2">
      <c r="A6015" s="40"/>
      <c r="B6015" s="276"/>
      <c r="C6015" s="277" t="s">
        <v>28</v>
      </c>
      <c r="D6015" s="276" t="s">
        <v>29</v>
      </c>
      <c r="E6015" s="276" t="s">
        <v>30</v>
      </c>
      <c r="F6015" s="405" t="s">
        <v>318</v>
      </c>
      <c r="G6015" s="405"/>
      <c r="H6015" s="284" t="s">
        <v>31</v>
      </c>
      <c r="I6015" s="277" t="s">
        <v>32</v>
      </c>
      <c r="J6015" s="277" t="s">
        <v>2407</v>
      </c>
      <c r="K6015" s="277" t="s">
        <v>33</v>
      </c>
      <c r="L6015" s="277" t="s">
        <v>35</v>
      </c>
      <c r="O6015" s="40"/>
      <c r="P6015" s="40"/>
      <c r="Q6015" s="40"/>
      <c r="R6015" s="40"/>
      <c r="S6015" s="40"/>
      <c r="T6015" s="40"/>
      <c r="U6015" s="40"/>
      <c r="V6015" s="40"/>
      <c r="W6015" s="40"/>
      <c r="X6015" s="40"/>
      <c r="Y6015" s="40"/>
    </row>
    <row r="6016" spans="1:25" ht="15" customHeight="1" x14ac:dyDescent="0.2">
      <c r="A6016" s="40"/>
      <c r="B6016" s="273" t="s">
        <v>319</v>
      </c>
      <c r="C6016" s="286" t="s">
        <v>2697</v>
      </c>
      <c r="D6016" s="273" t="s">
        <v>40</v>
      </c>
      <c r="E6016" s="273" t="s">
        <v>2698</v>
      </c>
      <c r="F6016" s="403" t="s">
        <v>324</v>
      </c>
      <c r="G6016" s="403"/>
      <c r="H6016" s="285" t="s">
        <v>325</v>
      </c>
      <c r="I6016" s="288">
        <v>1</v>
      </c>
      <c r="J6016" s="287"/>
      <c r="K6016" s="287">
        <v>0.38</v>
      </c>
      <c r="L6016" s="287">
        <v>0.38</v>
      </c>
      <c r="O6016" s="40"/>
      <c r="P6016" s="40"/>
      <c r="Q6016" s="40"/>
      <c r="R6016" s="40"/>
      <c r="S6016" s="40"/>
      <c r="T6016" s="40"/>
      <c r="U6016" s="40"/>
      <c r="V6016" s="40"/>
      <c r="W6016" s="40"/>
      <c r="X6016" s="40"/>
      <c r="Y6016" s="40"/>
    </row>
    <row r="6017" spans="1:25" ht="15" customHeight="1" x14ac:dyDescent="0.2">
      <c r="A6017" s="40"/>
      <c r="B6017" s="274" t="s">
        <v>347</v>
      </c>
      <c r="C6017" s="296" t="s">
        <v>2699</v>
      </c>
      <c r="D6017" s="274" t="s">
        <v>40</v>
      </c>
      <c r="E6017" s="274" t="s">
        <v>2700</v>
      </c>
      <c r="F6017" s="404" t="s">
        <v>586</v>
      </c>
      <c r="G6017" s="404"/>
      <c r="H6017" s="295" t="s">
        <v>325</v>
      </c>
      <c r="I6017" s="298">
        <v>1.328E-2</v>
      </c>
      <c r="J6017" s="298">
        <v>0</v>
      </c>
      <c r="K6017" s="297">
        <v>28.9</v>
      </c>
      <c r="L6017" s="297">
        <v>0.38</v>
      </c>
      <c r="O6017" s="40"/>
      <c r="P6017" s="40"/>
      <c r="Q6017" s="40"/>
      <c r="R6017" s="40"/>
      <c r="S6017" s="40"/>
      <c r="T6017" s="40"/>
      <c r="U6017" s="40"/>
      <c r="V6017" s="40"/>
      <c r="W6017" s="40"/>
      <c r="X6017" s="40"/>
      <c r="Y6017" s="40"/>
    </row>
    <row r="6018" spans="1:25" ht="15" customHeight="1" x14ac:dyDescent="0.2">
      <c r="A6018" s="40"/>
      <c r="B6018" s="275"/>
      <c r="C6018" s="275"/>
      <c r="D6018" s="275"/>
      <c r="E6018" s="275"/>
      <c r="F6018" s="275"/>
      <c r="G6018" s="275" t="s">
        <v>331</v>
      </c>
      <c r="H6018" s="302">
        <v>0.38</v>
      </c>
      <c r="I6018" s="275" t="s">
        <v>332</v>
      </c>
      <c r="J6018" s="302">
        <v>0</v>
      </c>
      <c r="K6018" s="275" t="s">
        <v>333</v>
      </c>
      <c r="L6018" s="302">
        <v>0.38</v>
      </c>
      <c r="O6018" s="40"/>
      <c r="P6018" s="40"/>
      <c r="Q6018" s="40"/>
      <c r="R6018" s="40"/>
      <c r="S6018" s="40"/>
      <c r="T6018" s="40"/>
      <c r="U6018" s="40"/>
      <c r="V6018" s="40"/>
      <c r="W6018" s="40"/>
      <c r="X6018" s="40"/>
      <c r="Y6018" s="40"/>
    </row>
    <row r="6019" spans="1:25" ht="15" customHeight="1" thickBot="1" x14ac:dyDescent="0.25">
      <c r="A6019" s="40"/>
      <c r="B6019" s="275"/>
      <c r="C6019" s="275"/>
      <c r="D6019" s="275"/>
      <c r="E6019" s="275"/>
      <c r="F6019" s="275"/>
      <c r="G6019" s="275" t="s">
        <v>334</v>
      </c>
      <c r="H6019" s="302">
        <v>7.0000000000000007E-2</v>
      </c>
      <c r="I6019" s="409"/>
      <c r="J6019" s="409" t="s">
        <v>335</v>
      </c>
      <c r="K6019" s="275"/>
      <c r="L6019" s="302">
        <v>0.45</v>
      </c>
      <c r="O6019" s="40"/>
      <c r="P6019" s="40"/>
      <c r="Q6019" s="40"/>
      <c r="R6019" s="40"/>
      <c r="S6019" s="40"/>
      <c r="T6019" s="40"/>
      <c r="U6019" s="40"/>
      <c r="V6019" s="40"/>
      <c r="W6019" s="40"/>
      <c r="X6019" s="40"/>
      <c r="Y6019" s="40"/>
    </row>
    <row r="6020" spans="1:25" ht="15" customHeight="1" thickTop="1" x14ac:dyDescent="0.2">
      <c r="A6020" s="40"/>
      <c r="B6020" s="289"/>
      <c r="C6020" s="289"/>
      <c r="D6020" s="289"/>
      <c r="E6020" s="289"/>
      <c r="F6020" s="289"/>
      <c r="G6020" s="289"/>
      <c r="H6020" s="289"/>
      <c r="I6020" s="289"/>
      <c r="J6020" s="289"/>
      <c r="K6020" s="289"/>
      <c r="L6020" s="281"/>
      <c r="O6020" s="40"/>
      <c r="P6020" s="40"/>
      <c r="Q6020" s="40"/>
      <c r="R6020" s="40"/>
      <c r="S6020" s="40"/>
      <c r="T6020" s="40"/>
      <c r="U6020" s="40"/>
      <c r="V6020" s="40"/>
      <c r="W6020" s="40"/>
      <c r="X6020" s="40"/>
      <c r="Y6020" s="40"/>
    </row>
    <row r="6021" spans="1:25" ht="15" customHeight="1" x14ac:dyDescent="0.2">
      <c r="A6021" s="40"/>
      <c r="B6021" s="276"/>
      <c r="C6021" s="277" t="s">
        <v>28</v>
      </c>
      <c r="D6021" s="276" t="s">
        <v>29</v>
      </c>
      <c r="E6021" s="276" t="s">
        <v>30</v>
      </c>
      <c r="F6021" s="405" t="s">
        <v>318</v>
      </c>
      <c r="G6021" s="405"/>
      <c r="H6021" s="284" t="s">
        <v>31</v>
      </c>
      <c r="I6021" s="277" t="s">
        <v>32</v>
      </c>
      <c r="J6021" s="277" t="s">
        <v>2407</v>
      </c>
      <c r="K6021" s="277" t="s">
        <v>33</v>
      </c>
      <c r="L6021" s="277" t="s">
        <v>35</v>
      </c>
      <c r="O6021" s="40"/>
      <c r="P6021" s="40"/>
      <c r="Q6021" s="40"/>
      <c r="R6021" s="40"/>
      <c r="S6021" s="40"/>
      <c r="T6021" s="40"/>
      <c r="U6021" s="40"/>
      <c r="V6021" s="40"/>
      <c r="W6021" s="40"/>
      <c r="X6021" s="40"/>
      <c r="Y6021" s="40"/>
    </row>
    <row r="6022" spans="1:25" ht="15" customHeight="1" x14ac:dyDescent="0.2">
      <c r="A6022" s="40"/>
      <c r="B6022" s="273" t="s">
        <v>319</v>
      </c>
      <c r="C6022" s="286" t="s">
        <v>1136</v>
      </c>
      <c r="D6022" s="273" t="s">
        <v>40</v>
      </c>
      <c r="E6022" s="273" t="s">
        <v>1137</v>
      </c>
      <c r="F6022" s="403" t="s">
        <v>324</v>
      </c>
      <c r="G6022" s="403"/>
      <c r="H6022" s="285" t="s">
        <v>325</v>
      </c>
      <c r="I6022" s="288">
        <v>1</v>
      </c>
      <c r="J6022" s="287"/>
      <c r="K6022" s="287">
        <v>0.52</v>
      </c>
      <c r="L6022" s="287">
        <v>0.52</v>
      </c>
      <c r="O6022" s="40"/>
      <c r="P6022" s="40"/>
      <c r="Q6022" s="40"/>
      <c r="R6022" s="40"/>
      <c r="S6022" s="40"/>
      <c r="T6022" s="40"/>
      <c r="U6022" s="40"/>
      <c r="V6022" s="40"/>
      <c r="W6022" s="40"/>
      <c r="X6022" s="40"/>
      <c r="Y6022" s="40"/>
    </row>
    <row r="6023" spans="1:25" ht="15" customHeight="1" x14ac:dyDescent="0.2">
      <c r="A6023" s="40"/>
      <c r="B6023" s="274" t="s">
        <v>347</v>
      </c>
      <c r="C6023" s="296" t="s">
        <v>584</v>
      </c>
      <c r="D6023" s="274" t="s">
        <v>40</v>
      </c>
      <c r="E6023" s="274" t="s">
        <v>585</v>
      </c>
      <c r="F6023" s="404" t="s">
        <v>586</v>
      </c>
      <c r="G6023" s="404"/>
      <c r="H6023" s="295" t="s">
        <v>325</v>
      </c>
      <c r="I6023" s="298">
        <v>2.4420000000000001E-2</v>
      </c>
      <c r="J6023" s="298">
        <v>0</v>
      </c>
      <c r="K6023" s="297">
        <v>21.56</v>
      </c>
      <c r="L6023" s="297">
        <v>0.52</v>
      </c>
      <c r="O6023" s="40"/>
      <c r="P6023" s="40"/>
      <c r="Q6023" s="40"/>
      <c r="R6023" s="40"/>
      <c r="S6023" s="40"/>
      <c r="T6023" s="40"/>
      <c r="U6023" s="40"/>
      <c r="V6023" s="40"/>
      <c r="W6023" s="40"/>
      <c r="X6023" s="40"/>
      <c r="Y6023" s="40"/>
    </row>
    <row r="6024" spans="1:25" ht="15" customHeight="1" x14ac:dyDescent="0.2">
      <c r="A6024" s="40"/>
      <c r="B6024" s="275"/>
      <c r="C6024" s="275"/>
      <c r="D6024" s="275"/>
      <c r="E6024" s="275"/>
      <c r="F6024" s="275"/>
      <c r="G6024" s="275" t="s">
        <v>331</v>
      </c>
      <c r="H6024" s="302">
        <v>0.52</v>
      </c>
      <c r="I6024" s="275" t="s">
        <v>332</v>
      </c>
      <c r="J6024" s="302">
        <v>0</v>
      </c>
      <c r="K6024" s="275" t="s">
        <v>333</v>
      </c>
      <c r="L6024" s="302">
        <v>0.52</v>
      </c>
      <c r="O6024" s="40"/>
      <c r="P6024" s="40"/>
      <c r="Q6024" s="40"/>
      <c r="R6024" s="40"/>
      <c r="S6024" s="40"/>
      <c r="T6024" s="40"/>
      <c r="U6024" s="40"/>
      <c r="V6024" s="40"/>
      <c r="W6024" s="40"/>
      <c r="X6024" s="40"/>
      <c r="Y6024" s="40"/>
    </row>
    <row r="6025" spans="1:25" ht="15" customHeight="1" thickBot="1" x14ac:dyDescent="0.25">
      <c r="A6025" s="40"/>
      <c r="B6025" s="275"/>
      <c r="C6025" s="275"/>
      <c r="D6025" s="275"/>
      <c r="E6025" s="275"/>
      <c r="F6025" s="275"/>
      <c r="G6025" s="275" t="s">
        <v>334</v>
      </c>
      <c r="H6025" s="302">
        <v>0.1</v>
      </c>
      <c r="I6025" s="409"/>
      <c r="J6025" s="409" t="s">
        <v>335</v>
      </c>
      <c r="K6025" s="275"/>
      <c r="L6025" s="302">
        <v>0.62</v>
      </c>
      <c r="O6025" s="40"/>
      <c r="P6025" s="40"/>
      <c r="Q6025" s="40"/>
      <c r="R6025" s="40"/>
      <c r="S6025" s="40"/>
      <c r="T6025" s="40"/>
      <c r="U6025" s="40"/>
      <c r="V6025" s="40"/>
      <c r="W6025" s="40"/>
      <c r="X6025" s="40"/>
      <c r="Y6025" s="40"/>
    </row>
    <row r="6026" spans="1:25" ht="15" customHeight="1" thickTop="1" x14ac:dyDescent="0.2">
      <c r="A6026" s="40"/>
      <c r="B6026" s="289"/>
      <c r="C6026" s="289"/>
      <c r="D6026" s="289"/>
      <c r="E6026" s="289"/>
      <c r="F6026" s="289"/>
      <c r="G6026" s="289"/>
      <c r="H6026" s="289"/>
      <c r="I6026" s="289"/>
      <c r="J6026" s="289"/>
      <c r="K6026" s="289"/>
      <c r="L6026" s="281"/>
      <c r="O6026" s="40"/>
      <c r="P6026" s="40"/>
      <c r="Q6026" s="40"/>
      <c r="R6026" s="40"/>
      <c r="S6026" s="40"/>
      <c r="T6026" s="40"/>
      <c r="U6026" s="40"/>
      <c r="V6026" s="40"/>
      <c r="W6026" s="40"/>
      <c r="X6026" s="40"/>
      <c r="Y6026" s="40"/>
    </row>
    <row r="6027" spans="1:25" ht="15" customHeight="1" x14ac:dyDescent="0.2">
      <c r="A6027" s="40"/>
      <c r="B6027" s="276"/>
      <c r="C6027" s="277" t="s">
        <v>28</v>
      </c>
      <c r="D6027" s="276" t="s">
        <v>29</v>
      </c>
      <c r="E6027" s="276" t="s">
        <v>30</v>
      </c>
      <c r="F6027" s="405" t="s">
        <v>318</v>
      </c>
      <c r="G6027" s="405"/>
      <c r="H6027" s="284" t="s">
        <v>31</v>
      </c>
      <c r="I6027" s="277" t="s">
        <v>32</v>
      </c>
      <c r="J6027" s="277" t="s">
        <v>2407</v>
      </c>
      <c r="K6027" s="277" t="s">
        <v>33</v>
      </c>
      <c r="L6027" s="277" t="s">
        <v>35</v>
      </c>
      <c r="O6027" s="40"/>
      <c r="P6027" s="40"/>
      <c r="Q6027" s="40"/>
      <c r="R6027" s="40"/>
      <c r="S6027" s="40"/>
      <c r="T6027" s="40"/>
      <c r="U6027" s="40"/>
      <c r="V6027" s="40"/>
      <c r="W6027" s="40"/>
      <c r="X6027" s="40"/>
      <c r="Y6027" s="40"/>
    </row>
    <row r="6028" spans="1:25" ht="15" customHeight="1" x14ac:dyDescent="0.2">
      <c r="A6028" s="40"/>
      <c r="B6028" s="273" t="s">
        <v>319</v>
      </c>
      <c r="C6028" s="286" t="s">
        <v>1138</v>
      </c>
      <c r="D6028" s="273" t="s">
        <v>40</v>
      </c>
      <c r="E6028" s="273" t="s">
        <v>1139</v>
      </c>
      <c r="F6028" s="403" t="s">
        <v>324</v>
      </c>
      <c r="G6028" s="403"/>
      <c r="H6028" s="285" t="s">
        <v>325</v>
      </c>
      <c r="I6028" s="288">
        <v>1</v>
      </c>
      <c r="J6028" s="287"/>
      <c r="K6028" s="287">
        <v>0.36</v>
      </c>
      <c r="L6028" s="287">
        <v>0.36</v>
      </c>
      <c r="O6028" s="40"/>
      <c r="P6028" s="40"/>
      <c r="Q6028" s="40"/>
      <c r="R6028" s="40"/>
      <c r="S6028" s="40"/>
      <c r="T6028" s="40"/>
      <c r="U6028" s="40"/>
      <c r="V6028" s="40"/>
      <c r="W6028" s="40"/>
      <c r="X6028" s="40"/>
      <c r="Y6028" s="40"/>
    </row>
    <row r="6029" spans="1:25" ht="15" customHeight="1" x14ac:dyDescent="0.2">
      <c r="A6029" s="40"/>
      <c r="B6029" s="274" t="s">
        <v>347</v>
      </c>
      <c r="C6029" s="296" t="s">
        <v>1140</v>
      </c>
      <c r="D6029" s="274" t="s">
        <v>40</v>
      </c>
      <c r="E6029" s="274" t="s">
        <v>1141</v>
      </c>
      <c r="F6029" s="404" t="s">
        <v>586</v>
      </c>
      <c r="G6029" s="404"/>
      <c r="H6029" s="295" t="s">
        <v>325</v>
      </c>
      <c r="I6029" s="298">
        <v>1.6990000000000002E-2</v>
      </c>
      <c r="J6029" s="298">
        <v>0</v>
      </c>
      <c r="K6029" s="297">
        <v>21.56</v>
      </c>
      <c r="L6029" s="297">
        <v>0.36</v>
      </c>
      <c r="O6029" s="40"/>
      <c r="P6029" s="40"/>
      <c r="Q6029" s="40"/>
      <c r="R6029" s="40"/>
      <c r="S6029" s="40"/>
      <c r="T6029" s="40"/>
      <c r="U6029" s="40"/>
      <c r="V6029" s="40"/>
      <c r="W6029" s="40"/>
      <c r="X6029" s="40"/>
      <c r="Y6029" s="40"/>
    </row>
    <row r="6030" spans="1:25" ht="15" customHeight="1" x14ac:dyDescent="0.2">
      <c r="A6030" s="40"/>
      <c r="B6030" s="275"/>
      <c r="C6030" s="275"/>
      <c r="D6030" s="275"/>
      <c r="E6030" s="275"/>
      <c r="F6030" s="275"/>
      <c r="G6030" s="275" t="s">
        <v>331</v>
      </c>
      <c r="H6030" s="302">
        <v>0.36</v>
      </c>
      <c r="I6030" s="275" t="s">
        <v>332</v>
      </c>
      <c r="J6030" s="302">
        <v>0</v>
      </c>
      <c r="K6030" s="275" t="s">
        <v>333</v>
      </c>
      <c r="L6030" s="302">
        <v>0.36</v>
      </c>
      <c r="O6030" s="40"/>
      <c r="P6030" s="40"/>
      <c r="Q6030" s="40"/>
      <c r="R6030" s="40"/>
      <c r="S6030" s="40"/>
      <c r="T6030" s="40"/>
      <c r="U6030" s="40"/>
      <c r="V6030" s="40"/>
      <c r="W6030" s="40"/>
      <c r="X6030" s="40"/>
      <c r="Y6030" s="40"/>
    </row>
    <row r="6031" spans="1:25" ht="15" customHeight="1" thickBot="1" x14ac:dyDescent="0.25">
      <c r="A6031" s="40"/>
      <c r="B6031" s="275"/>
      <c r="C6031" s="275"/>
      <c r="D6031" s="275"/>
      <c r="E6031" s="275"/>
      <c r="F6031" s="275"/>
      <c r="G6031" s="275" t="s">
        <v>334</v>
      </c>
      <c r="H6031" s="302">
        <v>7.0000000000000007E-2</v>
      </c>
      <c r="I6031" s="409"/>
      <c r="J6031" s="409" t="s">
        <v>335</v>
      </c>
      <c r="K6031" s="275"/>
      <c r="L6031" s="302">
        <v>0.43</v>
      </c>
      <c r="O6031" s="40"/>
      <c r="P6031" s="40"/>
      <c r="Q6031" s="40"/>
      <c r="R6031" s="40"/>
      <c r="S6031" s="40"/>
      <c r="T6031" s="40"/>
      <c r="U6031" s="40"/>
      <c r="V6031" s="40"/>
      <c r="W6031" s="40"/>
      <c r="X6031" s="40"/>
      <c r="Y6031" s="40"/>
    </row>
    <row r="6032" spans="1:25" ht="15" customHeight="1" thickTop="1" x14ac:dyDescent="0.2">
      <c r="A6032" s="40"/>
      <c r="B6032" s="289"/>
      <c r="C6032" s="289"/>
      <c r="D6032" s="289"/>
      <c r="E6032" s="289"/>
      <c r="F6032" s="289"/>
      <c r="G6032" s="289"/>
      <c r="H6032" s="289"/>
      <c r="I6032" s="289"/>
      <c r="J6032" s="289"/>
      <c r="K6032" s="289"/>
      <c r="L6032" s="281"/>
      <c r="O6032" s="40"/>
      <c r="P6032" s="40"/>
      <c r="Q6032" s="40"/>
      <c r="R6032" s="40"/>
      <c r="S6032" s="40"/>
      <c r="T6032" s="40"/>
      <c r="U6032" s="40"/>
      <c r="V6032" s="40"/>
      <c r="W6032" s="40"/>
      <c r="X6032" s="40"/>
      <c r="Y6032" s="40"/>
    </row>
    <row r="6033" spans="1:25" ht="15" customHeight="1" x14ac:dyDescent="0.2">
      <c r="A6033" s="40"/>
      <c r="B6033" s="276"/>
      <c r="C6033" s="277" t="s">
        <v>28</v>
      </c>
      <c r="D6033" s="276" t="s">
        <v>29</v>
      </c>
      <c r="E6033" s="276" t="s">
        <v>30</v>
      </c>
      <c r="F6033" s="405" t="s">
        <v>318</v>
      </c>
      <c r="G6033" s="405"/>
      <c r="H6033" s="284" t="s">
        <v>31</v>
      </c>
      <c r="I6033" s="277" t="s">
        <v>32</v>
      </c>
      <c r="J6033" s="277" t="s">
        <v>2407</v>
      </c>
      <c r="K6033" s="277" t="s">
        <v>33</v>
      </c>
      <c r="L6033" s="277" t="s">
        <v>35</v>
      </c>
      <c r="O6033" s="40"/>
      <c r="P6033" s="40"/>
      <c r="Q6033" s="40"/>
      <c r="R6033" s="40"/>
      <c r="S6033" s="40"/>
      <c r="T6033" s="40"/>
      <c r="U6033" s="40"/>
      <c r="V6033" s="40"/>
      <c r="W6033" s="40"/>
      <c r="X6033" s="40"/>
      <c r="Y6033" s="40"/>
    </row>
    <row r="6034" spans="1:25" ht="15" customHeight="1" x14ac:dyDescent="0.2">
      <c r="A6034" s="40"/>
      <c r="B6034" s="273" t="s">
        <v>319</v>
      </c>
      <c r="C6034" s="286" t="s">
        <v>1142</v>
      </c>
      <c r="D6034" s="273" t="s">
        <v>40</v>
      </c>
      <c r="E6034" s="273" t="s">
        <v>1143</v>
      </c>
      <c r="F6034" s="403" t="s">
        <v>324</v>
      </c>
      <c r="G6034" s="403"/>
      <c r="H6034" s="285" t="s">
        <v>325</v>
      </c>
      <c r="I6034" s="288">
        <v>1</v>
      </c>
      <c r="J6034" s="287"/>
      <c r="K6034" s="287">
        <v>0.41</v>
      </c>
      <c r="L6034" s="287">
        <v>0.41</v>
      </c>
      <c r="O6034" s="40"/>
      <c r="P6034" s="40"/>
      <c r="Q6034" s="40"/>
      <c r="R6034" s="40"/>
      <c r="S6034" s="40"/>
      <c r="T6034" s="40"/>
      <c r="U6034" s="40"/>
      <c r="V6034" s="40"/>
      <c r="W6034" s="40"/>
      <c r="X6034" s="40"/>
      <c r="Y6034" s="40"/>
    </row>
    <row r="6035" spans="1:25" ht="15" customHeight="1" x14ac:dyDescent="0.2">
      <c r="A6035" s="40"/>
      <c r="B6035" s="274" t="s">
        <v>347</v>
      </c>
      <c r="C6035" s="296" t="s">
        <v>587</v>
      </c>
      <c r="D6035" s="274" t="s">
        <v>40</v>
      </c>
      <c r="E6035" s="274" t="s">
        <v>588</v>
      </c>
      <c r="F6035" s="404" t="s">
        <v>586</v>
      </c>
      <c r="G6035" s="404"/>
      <c r="H6035" s="295" t="s">
        <v>325</v>
      </c>
      <c r="I6035" s="298">
        <v>2.4420000000000001E-2</v>
      </c>
      <c r="J6035" s="298">
        <v>0</v>
      </c>
      <c r="K6035" s="297">
        <v>16.940000000000001</v>
      </c>
      <c r="L6035" s="297">
        <v>0.41</v>
      </c>
      <c r="O6035" s="40"/>
      <c r="P6035" s="40"/>
      <c r="Q6035" s="40"/>
      <c r="R6035" s="40"/>
      <c r="S6035" s="40"/>
      <c r="T6035" s="40"/>
      <c r="U6035" s="40"/>
      <c r="V6035" s="40"/>
      <c r="W6035" s="40"/>
      <c r="X6035" s="40"/>
      <c r="Y6035" s="40"/>
    </row>
    <row r="6036" spans="1:25" ht="15" customHeight="1" x14ac:dyDescent="0.2">
      <c r="A6036" s="40"/>
      <c r="B6036" s="275"/>
      <c r="C6036" s="275"/>
      <c r="D6036" s="275"/>
      <c r="E6036" s="275"/>
      <c r="F6036" s="275"/>
      <c r="G6036" s="275" t="s">
        <v>331</v>
      </c>
      <c r="H6036" s="302">
        <v>0.41</v>
      </c>
      <c r="I6036" s="275" t="s">
        <v>332</v>
      </c>
      <c r="J6036" s="302">
        <v>0</v>
      </c>
      <c r="K6036" s="275" t="s">
        <v>333</v>
      </c>
      <c r="L6036" s="302">
        <v>0.41</v>
      </c>
      <c r="O6036" s="40"/>
      <c r="P6036" s="40"/>
      <c r="Q6036" s="40"/>
      <c r="R6036" s="40"/>
      <c r="S6036" s="40"/>
      <c r="T6036" s="40"/>
      <c r="U6036" s="40"/>
      <c r="V6036" s="40"/>
      <c r="W6036" s="40"/>
      <c r="X6036" s="40"/>
      <c r="Y6036" s="40"/>
    </row>
    <row r="6037" spans="1:25" ht="15" customHeight="1" thickBot="1" x14ac:dyDescent="0.25">
      <c r="A6037" s="40"/>
      <c r="B6037" s="275"/>
      <c r="C6037" s="275"/>
      <c r="D6037" s="275"/>
      <c r="E6037" s="275"/>
      <c r="F6037" s="275"/>
      <c r="G6037" s="275" t="s">
        <v>334</v>
      </c>
      <c r="H6037" s="302">
        <v>0.08</v>
      </c>
      <c r="I6037" s="409"/>
      <c r="J6037" s="409" t="s">
        <v>335</v>
      </c>
      <c r="K6037" s="275"/>
      <c r="L6037" s="302">
        <v>0.49</v>
      </c>
      <c r="O6037" s="40"/>
      <c r="P6037" s="40"/>
      <c r="Q6037" s="40"/>
      <c r="R6037" s="40"/>
      <c r="S6037" s="40"/>
      <c r="T6037" s="40"/>
      <c r="U6037" s="40"/>
      <c r="V6037" s="40"/>
      <c r="W6037" s="40"/>
      <c r="X6037" s="40"/>
      <c r="Y6037" s="40"/>
    </row>
    <row r="6038" spans="1:25" ht="15" customHeight="1" thickTop="1" x14ac:dyDescent="0.2">
      <c r="A6038" s="40"/>
      <c r="B6038" s="289"/>
      <c r="C6038" s="289"/>
      <c r="D6038" s="289"/>
      <c r="E6038" s="289"/>
      <c r="F6038" s="289"/>
      <c r="G6038" s="289"/>
      <c r="H6038" s="289"/>
      <c r="I6038" s="289"/>
      <c r="J6038" s="289"/>
      <c r="K6038" s="289"/>
      <c r="L6038" s="281"/>
      <c r="O6038" s="40"/>
      <c r="P6038" s="40"/>
      <c r="Q6038" s="40"/>
      <c r="R6038" s="40"/>
      <c r="S6038" s="40"/>
      <c r="T6038" s="40"/>
      <c r="U6038" s="40"/>
      <c r="V6038" s="40"/>
      <c r="W6038" s="40"/>
      <c r="X6038" s="40"/>
      <c r="Y6038" s="40"/>
    </row>
    <row r="6039" spans="1:25" ht="15" customHeight="1" x14ac:dyDescent="0.2">
      <c r="A6039" s="40"/>
      <c r="B6039" s="276"/>
      <c r="C6039" s="277" t="s">
        <v>28</v>
      </c>
      <c r="D6039" s="276" t="s">
        <v>29</v>
      </c>
      <c r="E6039" s="276" t="s">
        <v>30</v>
      </c>
      <c r="F6039" s="405" t="s">
        <v>318</v>
      </c>
      <c r="G6039" s="405"/>
      <c r="H6039" s="284" t="s">
        <v>31</v>
      </c>
      <c r="I6039" s="277" t="s">
        <v>32</v>
      </c>
      <c r="J6039" s="277" t="s">
        <v>2407</v>
      </c>
      <c r="K6039" s="277" t="s">
        <v>33</v>
      </c>
      <c r="L6039" s="277" t="s">
        <v>35</v>
      </c>
      <c r="O6039" s="40"/>
      <c r="P6039" s="40"/>
      <c r="Q6039" s="40"/>
      <c r="R6039" s="40"/>
      <c r="S6039" s="40"/>
      <c r="T6039" s="40"/>
      <c r="U6039" s="40"/>
      <c r="V6039" s="40"/>
      <c r="W6039" s="40"/>
      <c r="X6039" s="40"/>
      <c r="Y6039" s="40"/>
    </row>
    <row r="6040" spans="1:25" ht="15" customHeight="1" x14ac:dyDescent="0.2">
      <c r="A6040" s="40"/>
      <c r="B6040" s="273" t="s">
        <v>319</v>
      </c>
      <c r="C6040" s="286" t="s">
        <v>1144</v>
      </c>
      <c r="D6040" s="273" t="s">
        <v>40</v>
      </c>
      <c r="E6040" s="273" t="s">
        <v>1145</v>
      </c>
      <c r="F6040" s="403" t="s">
        <v>324</v>
      </c>
      <c r="G6040" s="403"/>
      <c r="H6040" s="285" t="s">
        <v>325</v>
      </c>
      <c r="I6040" s="288">
        <v>1</v>
      </c>
      <c r="J6040" s="287"/>
      <c r="K6040" s="287">
        <v>0.28000000000000003</v>
      </c>
      <c r="L6040" s="287">
        <v>0.28000000000000003</v>
      </c>
      <c r="O6040" s="40"/>
      <c r="P6040" s="40"/>
      <c r="Q6040" s="40"/>
      <c r="R6040" s="40"/>
      <c r="S6040" s="40"/>
      <c r="T6040" s="40"/>
      <c r="U6040" s="40"/>
      <c r="V6040" s="40"/>
      <c r="W6040" s="40"/>
      <c r="X6040" s="40"/>
      <c r="Y6040" s="40"/>
    </row>
    <row r="6041" spans="1:25" ht="15" customHeight="1" x14ac:dyDescent="0.2">
      <c r="A6041" s="40"/>
      <c r="B6041" s="274" t="s">
        <v>347</v>
      </c>
      <c r="C6041" s="296" t="s">
        <v>1146</v>
      </c>
      <c r="D6041" s="274" t="s">
        <v>40</v>
      </c>
      <c r="E6041" s="274" t="s">
        <v>4235</v>
      </c>
      <c r="F6041" s="404" t="s">
        <v>586</v>
      </c>
      <c r="G6041" s="404"/>
      <c r="H6041" s="295" t="s">
        <v>325</v>
      </c>
      <c r="I6041" s="298">
        <v>1.328E-2</v>
      </c>
      <c r="J6041" s="298">
        <v>0</v>
      </c>
      <c r="K6041" s="297">
        <v>21.28</v>
      </c>
      <c r="L6041" s="297">
        <v>0.28000000000000003</v>
      </c>
      <c r="O6041" s="40"/>
      <c r="P6041" s="40"/>
      <c r="Q6041" s="40"/>
      <c r="R6041" s="40"/>
      <c r="S6041" s="40"/>
      <c r="T6041" s="40"/>
      <c r="U6041" s="40"/>
      <c r="V6041" s="40"/>
      <c r="W6041" s="40"/>
      <c r="X6041" s="40"/>
      <c r="Y6041" s="40"/>
    </row>
    <row r="6042" spans="1:25" ht="15" customHeight="1" x14ac:dyDescent="0.2">
      <c r="A6042" s="40"/>
      <c r="B6042" s="275"/>
      <c r="C6042" s="275"/>
      <c r="D6042" s="275"/>
      <c r="E6042" s="275"/>
      <c r="F6042" s="275"/>
      <c r="G6042" s="275" t="s">
        <v>331</v>
      </c>
      <c r="H6042" s="302">
        <v>0.28000000000000003</v>
      </c>
      <c r="I6042" s="275" t="s">
        <v>332</v>
      </c>
      <c r="J6042" s="302">
        <v>0</v>
      </c>
      <c r="K6042" s="275" t="s">
        <v>333</v>
      </c>
      <c r="L6042" s="302">
        <v>0.28000000000000003</v>
      </c>
      <c r="O6042" s="40"/>
      <c r="P6042" s="40"/>
      <c r="Q6042" s="40"/>
      <c r="R6042" s="40"/>
      <c r="S6042" s="40"/>
      <c r="T6042" s="40"/>
      <c r="U6042" s="40"/>
      <c r="V6042" s="40"/>
      <c r="W6042" s="40"/>
      <c r="X6042" s="40"/>
      <c r="Y6042" s="40"/>
    </row>
    <row r="6043" spans="1:25" ht="15" customHeight="1" thickBot="1" x14ac:dyDescent="0.25">
      <c r="A6043" s="40"/>
      <c r="B6043" s="275"/>
      <c r="C6043" s="275"/>
      <c r="D6043" s="275"/>
      <c r="E6043" s="275"/>
      <c r="F6043" s="275"/>
      <c r="G6043" s="275" t="s">
        <v>334</v>
      </c>
      <c r="H6043" s="302">
        <v>0.05</v>
      </c>
      <c r="I6043" s="409"/>
      <c r="J6043" s="409" t="s">
        <v>335</v>
      </c>
      <c r="K6043" s="275"/>
      <c r="L6043" s="302">
        <v>0.33</v>
      </c>
      <c r="O6043" s="40"/>
      <c r="P6043" s="40"/>
      <c r="Q6043" s="40"/>
      <c r="R6043" s="40"/>
      <c r="S6043" s="40"/>
      <c r="T6043" s="40"/>
      <c r="U6043" s="40"/>
      <c r="V6043" s="40"/>
      <c r="W6043" s="40"/>
      <c r="X6043" s="40"/>
      <c r="Y6043" s="40"/>
    </row>
    <row r="6044" spans="1:25" ht="15" customHeight="1" thickTop="1" x14ac:dyDescent="0.2">
      <c r="A6044" s="40"/>
      <c r="B6044" s="289"/>
      <c r="C6044" s="289"/>
      <c r="D6044" s="289"/>
      <c r="E6044" s="289"/>
      <c r="F6044" s="289"/>
      <c r="G6044" s="289"/>
      <c r="H6044" s="289"/>
      <c r="I6044" s="289"/>
      <c r="J6044" s="289"/>
      <c r="K6044" s="289"/>
      <c r="L6044" s="281"/>
      <c r="O6044" s="40"/>
      <c r="P6044" s="40"/>
      <c r="Q6044" s="40"/>
      <c r="R6044" s="40"/>
      <c r="S6044" s="40"/>
      <c r="T6044" s="40"/>
      <c r="U6044" s="40"/>
      <c r="V6044" s="40"/>
      <c r="W6044" s="40"/>
      <c r="X6044" s="40"/>
      <c r="Y6044" s="40"/>
    </row>
    <row r="6045" spans="1:25" ht="15" customHeight="1" x14ac:dyDescent="0.2">
      <c r="A6045" s="40"/>
      <c r="B6045" s="276"/>
      <c r="C6045" s="277" t="s">
        <v>28</v>
      </c>
      <c r="D6045" s="276" t="s">
        <v>29</v>
      </c>
      <c r="E6045" s="276" t="s">
        <v>30</v>
      </c>
      <c r="F6045" s="405" t="s">
        <v>318</v>
      </c>
      <c r="G6045" s="405"/>
      <c r="H6045" s="284" t="s">
        <v>31</v>
      </c>
      <c r="I6045" s="277" t="s">
        <v>32</v>
      </c>
      <c r="J6045" s="277" t="s">
        <v>2407</v>
      </c>
      <c r="K6045" s="277" t="s">
        <v>33</v>
      </c>
      <c r="L6045" s="277" t="s">
        <v>35</v>
      </c>
      <c r="O6045" s="40"/>
      <c r="P6045" s="40"/>
      <c r="Q6045" s="40"/>
      <c r="R6045" s="40"/>
      <c r="S6045" s="40"/>
      <c r="T6045" s="40"/>
      <c r="U6045" s="40"/>
      <c r="V6045" s="40"/>
      <c r="W6045" s="40"/>
      <c r="X6045" s="40"/>
      <c r="Y6045" s="40"/>
    </row>
    <row r="6046" spans="1:25" ht="15" customHeight="1" x14ac:dyDescent="0.2">
      <c r="A6046" s="40"/>
      <c r="B6046" s="273" t="s">
        <v>319</v>
      </c>
      <c r="C6046" s="286" t="s">
        <v>1147</v>
      </c>
      <c r="D6046" s="273" t="s">
        <v>40</v>
      </c>
      <c r="E6046" s="273" t="s">
        <v>1148</v>
      </c>
      <c r="F6046" s="403" t="s">
        <v>324</v>
      </c>
      <c r="G6046" s="403"/>
      <c r="H6046" s="285" t="s">
        <v>325</v>
      </c>
      <c r="I6046" s="288">
        <v>1</v>
      </c>
      <c r="J6046" s="287"/>
      <c r="K6046" s="287">
        <v>0.45</v>
      </c>
      <c r="L6046" s="287">
        <v>0.45</v>
      </c>
      <c r="O6046" s="40"/>
      <c r="P6046" s="40"/>
      <c r="Q6046" s="40"/>
      <c r="R6046" s="40"/>
      <c r="S6046" s="40"/>
      <c r="T6046" s="40"/>
      <c r="U6046" s="40"/>
      <c r="V6046" s="40"/>
      <c r="W6046" s="40"/>
      <c r="X6046" s="40"/>
      <c r="Y6046" s="40"/>
    </row>
    <row r="6047" spans="1:25" ht="15" customHeight="1" x14ac:dyDescent="0.2">
      <c r="A6047" s="40"/>
      <c r="B6047" s="274" t="s">
        <v>347</v>
      </c>
      <c r="C6047" s="296" t="s">
        <v>1134</v>
      </c>
      <c r="D6047" s="274" t="s">
        <v>40</v>
      </c>
      <c r="E6047" s="274" t="s">
        <v>1135</v>
      </c>
      <c r="F6047" s="404" t="s">
        <v>586</v>
      </c>
      <c r="G6047" s="404"/>
      <c r="H6047" s="295" t="s">
        <v>325</v>
      </c>
      <c r="I6047" s="298">
        <v>1.328E-2</v>
      </c>
      <c r="J6047" s="298">
        <v>0</v>
      </c>
      <c r="K6047" s="297">
        <v>34.57</v>
      </c>
      <c r="L6047" s="297">
        <v>0.45</v>
      </c>
      <c r="O6047" s="40"/>
      <c r="P6047" s="40"/>
      <c r="Q6047" s="40"/>
      <c r="R6047" s="40"/>
      <c r="S6047" s="40"/>
      <c r="T6047" s="40"/>
      <c r="U6047" s="40"/>
      <c r="V6047" s="40"/>
      <c r="W6047" s="40"/>
      <c r="X6047" s="40"/>
      <c r="Y6047" s="40"/>
    </row>
    <row r="6048" spans="1:25" ht="15" customHeight="1" x14ac:dyDescent="0.2">
      <c r="A6048" s="40"/>
      <c r="B6048" s="275"/>
      <c r="C6048" s="275"/>
      <c r="D6048" s="275"/>
      <c r="E6048" s="275"/>
      <c r="F6048" s="275"/>
      <c r="G6048" s="275" t="s">
        <v>331</v>
      </c>
      <c r="H6048" s="302">
        <v>0.45</v>
      </c>
      <c r="I6048" s="275" t="s">
        <v>332</v>
      </c>
      <c r="J6048" s="302">
        <v>0</v>
      </c>
      <c r="K6048" s="275" t="s">
        <v>333</v>
      </c>
      <c r="L6048" s="302">
        <v>0.45</v>
      </c>
      <c r="O6048" s="40"/>
      <c r="P6048" s="40"/>
      <c r="Q6048" s="40"/>
      <c r="R6048" s="40"/>
      <c r="S6048" s="40"/>
      <c r="T6048" s="40"/>
      <c r="U6048" s="40"/>
      <c r="V6048" s="40"/>
      <c r="W6048" s="40"/>
      <c r="X6048" s="40"/>
      <c r="Y6048" s="40"/>
    </row>
    <row r="6049" spans="1:25" ht="15" customHeight="1" thickBot="1" x14ac:dyDescent="0.25">
      <c r="A6049" s="40"/>
      <c r="B6049" s="275"/>
      <c r="C6049" s="275"/>
      <c r="D6049" s="275"/>
      <c r="E6049" s="275"/>
      <c r="F6049" s="275"/>
      <c r="G6049" s="275" t="s">
        <v>334</v>
      </c>
      <c r="H6049" s="302">
        <v>0.09</v>
      </c>
      <c r="I6049" s="409"/>
      <c r="J6049" s="409" t="s">
        <v>335</v>
      </c>
      <c r="K6049" s="275"/>
      <c r="L6049" s="302">
        <v>0.54</v>
      </c>
      <c r="O6049" s="40"/>
      <c r="P6049" s="40"/>
      <c r="Q6049" s="40"/>
      <c r="R6049" s="40"/>
      <c r="S6049" s="40"/>
      <c r="T6049" s="40"/>
      <c r="U6049" s="40"/>
      <c r="V6049" s="40"/>
      <c r="W6049" s="40"/>
      <c r="X6049" s="40"/>
      <c r="Y6049" s="40"/>
    </row>
    <row r="6050" spans="1:25" ht="15" customHeight="1" thickTop="1" x14ac:dyDescent="0.2">
      <c r="A6050" s="40"/>
      <c r="B6050" s="289"/>
      <c r="C6050" s="289"/>
      <c r="D6050" s="289"/>
      <c r="E6050" s="289"/>
      <c r="F6050" s="289"/>
      <c r="G6050" s="289"/>
      <c r="H6050" s="289"/>
      <c r="I6050" s="289"/>
      <c r="J6050" s="289"/>
      <c r="K6050" s="289"/>
      <c r="L6050" s="281"/>
      <c r="O6050" s="40"/>
      <c r="P6050" s="40"/>
      <c r="Q6050" s="40"/>
      <c r="R6050" s="40"/>
      <c r="S6050" s="40"/>
      <c r="T6050" s="40"/>
      <c r="U6050" s="40"/>
      <c r="V6050" s="40"/>
      <c r="W6050" s="40"/>
      <c r="X6050" s="40"/>
      <c r="Y6050" s="40"/>
    </row>
    <row r="6051" spans="1:25" ht="15" customHeight="1" x14ac:dyDescent="0.2">
      <c r="A6051" s="40"/>
      <c r="B6051" s="276"/>
      <c r="C6051" s="277" t="s">
        <v>28</v>
      </c>
      <c r="D6051" s="276" t="s">
        <v>29</v>
      </c>
      <c r="E6051" s="276" t="s">
        <v>30</v>
      </c>
      <c r="F6051" s="405" t="s">
        <v>318</v>
      </c>
      <c r="G6051" s="405"/>
      <c r="H6051" s="284" t="s">
        <v>31</v>
      </c>
      <c r="I6051" s="277" t="s">
        <v>32</v>
      </c>
      <c r="J6051" s="277" t="s">
        <v>2407</v>
      </c>
      <c r="K6051" s="277" t="s">
        <v>33</v>
      </c>
      <c r="L6051" s="277" t="s">
        <v>35</v>
      </c>
      <c r="O6051" s="40"/>
      <c r="P6051" s="40"/>
      <c r="Q6051" s="40"/>
      <c r="R6051" s="40"/>
      <c r="S6051" s="40"/>
      <c r="T6051" s="40"/>
      <c r="U6051" s="40"/>
      <c r="V6051" s="40"/>
      <c r="W6051" s="40"/>
      <c r="X6051" s="40"/>
      <c r="Y6051" s="40"/>
    </row>
    <row r="6052" spans="1:25" ht="15" customHeight="1" x14ac:dyDescent="0.2">
      <c r="A6052" s="40"/>
      <c r="B6052" s="273" t="s">
        <v>319</v>
      </c>
      <c r="C6052" s="286" t="s">
        <v>405</v>
      </c>
      <c r="D6052" s="273" t="s">
        <v>40</v>
      </c>
      <c r="E6052" s="273" t="s">
        <v>406</v>
      </c>
      <c r="F6052" s="403" t="s">
        <v>338</v>
      </c>
      <c r="G6052" s="403"/>
      <c r="H6052" s="285" t="s">
        <v>44</v>
      </c>
      <c r="I6052" s="288">
        <v>1</v>
      </c>
      <c r="J6052" s="287"/>
      <c r="K6052" s="287">
        <v>24.73</v>
      </c>
      <c r="L6052" s="287">
        <v>24.73</v>
      </c>
      <c r="O6052" s="40"/>
      <c r="P6052" s="40"/>
      <c r="Q6052" s="40"/>
      <c r="R6052" s="40"/>
      <c r="S6052" s="40"/>
      <c r="T6052" s="40"/>
      <c r="U6052" s="40"/>
      <c r="V6052" s="40"/>
      <c r="W6052" s="40"/>
      <c r="X6052" s="40"/>
      <c r="Y6052" s="40"/>
    </row>
    <row r="6053" spans="1:25" ht="15" customHeight="1" x14ac:dyDescent="0.2">
      <c r="A6053" s="40"/>
      <c r="B6053" s="278" t="s">
        <v>321</v>
      </c>
      <c r="C6053" s="291" t="s">
        <v>395</v>
      </c>
      <c r="D6053" s="278" t="s">
        <v>40</v>
      </c>
      <c r="E6053" s="278" t="s">
        <v>396</v>
      </c>
      <c r="F6053" s="407" t="s">
        <v>324</v>
      </c>
      <c r="G6053" s="407"/>
      <c r="H6053" s="290" t="s">
        <v>325</v>
      </c>
      <c r="I6053" s="294">
        <v>0.32800000000000001</v>
      </c>
      <c r="J6053" s="294">
        <v>0</v>
      </c>
      <c r="K6053" s="292">
        <v>24.84</v>
      </c>
      <c r="L6053" s="292">
        <v>8.14</v>
      </c>
      <c r="O6053" s="40"/>
      <c r="P6053" s="40"/>
      <c r="Q6053" s="40"/>
      <c r="R6053" s="40"/>
      <c r="S6053" s="40"/>
      <c r="T6053" s="40"/>
      <c r="U6053" s="40"/>
      <c r="V6053" s="40"/>
      <c r="W6053" s="40"/>
      <c r="X6053" s="40"/>
      <c r="Y6053" s="40"/>
    </row>
    <row r="6054" spans="1:25" ht="15" customHeight="1" x14ac:dyDescent="0.2">
      <c r="A6054" s="40"/>
      <c r="B6054" s="278" t="s">
        <v>321</v>
      </c>
      <c r="C6054" s="291" t="s">
        <v>397</v>
      </c>
      <c r="D6054" s="278" t="s">
        <v>40</v>
      </c>
      <c r="E6054" s="278" t="s">
        <v>398</v>
      </c>
      <c r="F6054" s="407" t="s">
        <v>324</v>
      </c>
      <c r="G6054" s="407"/>
      <c r="H6054" s="290" t="s">
        <v>325</v>
      </c>
      <c r="I6054" s="294">
        <v>0.32800000000000001</v>
      </c>
      <c r="J6054" s="294">
        <v>0</v>
      </c>
      <c r="K6054" s="292">
        <v>29.9</v>
      </c>
      <c r="L6054" s="292">
        <v>9.8000000000000007</v>
      </c>
      <c r="O6054" s="40"/>
      <c r="P6054" s="40"/>
      <c r="Q6054" s="40"/>
      <c r="R6054" s="40"/>
      <c r="S6054" s="40"/>
      <c r="T6054" s="40"/>
      <c r="U6054" s="40"/>
      <c r="V6054" s="40"/>
      <c r="W6054" s="40"/>
      <c r="X6054" s="40"/>
      <c r="Y6054" s="40"/>
    </row>
    <row r="6055" spans="1:25" ht="15" customHeight="1" x14ac:dyDescent="0.2">
      <c r="A6055" s="40"/>
      <c r="B6055" s="274" t="s">
        <v>347</v>
      </c>
      <c r="C6055" s="296" t="s">
        <v>1149</v>
      </c>
      <c r="D6055" s="274" t="s">
        <v>40</v>
      </c>
      <c r="E6055" s="274" t="s">
        <v>1150</v>
      </c>
      <c r="F6055" s="404" t="s">
        <v>348</v>
      </c>
      <c r="G6055" s="404"/>
      <c r="H6055" s="295" t="s">
        <v>44</v>
      </c>
      <c r="I6055" s="298">
        <v>1</v>
      </c>
      <c r="J6055" s="298">
        <v>0</v>
      </c>
      <c r="K6055" s="297">
        <v>6.79</v>
      </c>
      <c r="L6055" s="297">
        <v>6.79</v>
      </c>
      <c r="O6055" s="40"/>
      <c r="P6055" s="40"/>
      <c r="Q6055" s="40"/>
      <c r="R6055" s="40"/>
      <c r="S6055" s="40"/>
      <c r="T6055" s="40"/>
      <c r="U6055" s="40"/>
      <c r="V6055" s="40"/>
      <c r="W6055" s="40"/>
      <c r="X6055" s="40"/>
      <c r="Y6055" s="40"/>
    </row>
    <row r="6056" spans="1:25" ht="15" customHeight="1" x14ac:dyDescent="0.2">
      <c r="A6056" s="40"/>
      <c r="B6056" s="275"/>
      <c r="C6056" s="275"/>
      <c r="D6056" s="275"/>
      <c r="E6056" s="275"/>
      <c r="F6056" s="275"/>
      <c r="G6056" s="275" t="s">
        <v>331</v>
      </c>
      <c r="H6056" s="302">
        <v>14.12</v>
      </c>
      <c r="I6056" s="275" t="s">
        <v>332</v>
      </c>
      <c r="J6056" s="302">
        <v>0</v>
      </c>
      <c r="K6056" s="275" t="s">
        <v>333</v>
      </c>
      <c r="L6056" s="302">
        <v>14.12</v>
      </c>
      <c r="O6056" s="40"/>
      <c r="P6056" s="40"/>
      <c r="Q6056" s="40"/>
      <c r="R6056" s="40"/>
      <c r="S6056" s="40"/>
      <c r="T6056" s="40"/>
      <c r="U6056" s="40"/>
      <c r="V6056" s="40"/>
      <c r="W6056" s="40"/>
      <c r="X6056" s="40"/>
      <c r="Y6056" s="40"/>
    </row>
    <row r="6057" spans="1:25" ht="15" customHeight="1" thickBot="1" x14ac:dyDescent="0.25">
      <c r="A6057" s="40"/>
      <c r="B6057" s="275"/>
      <c r="C6057" s="275"/>
      <c r="D6057" s="275"/>
      <c r="E6057" s="275"/>
      <c r="F6057" s="275"/>
      <c r="G6057" s="275" t="s">
        <v>334</v>
      </c>
      <c r="H6057" s="302">
        <v>5.14</v>
      </c>
      <c r="I6057" s="409"/>
      <c r="J6057" s="409" t="s">
        <v>335</v>
      </c>
      <c r="K6057" s="275"/>
      <c r="L6057" s="302">
        <v>29.87</v>
      </c>
      <c r="O6057" s="40"/>
      <c r="P6057" s="40"/>
      <c r="Q6057" s="40"/>
      <c r="R6057" s="40"/>
      <c r="S6057" s="40"/>
      <c r="T6057" s="40"/>
      <c r="U6057" s="40"/>
      <c r="V6057" s="40"/>
      <c r="W6057" s="40"/>
      <c r="X6057" s="40"/>
      <c r="Y6057" s="40"/>
    </row>
    <row r="6058" spans="1:25" ht="15" customHeight="1" thickTop="1" x14ac:dyDescent="0.2">
      <c r="A6058" s="40"/>
      <c r="B6058" s="289"/>
      <c r="C6058" s="289"/>
      <c r="D6058" s="289"/>
      <c r="E6058" s="289"/>
      <c r="F6058" s="289"/>
      <c r="G6058" s="289"/>
      <c r="H6058" s="289"/>
      <c r="I6058" s="289"/>
      <c r="J6058" s="289"/>
      <c r="K6058" s="289"/>
      <c r="L6058" s="281"/>
      <c r="O6058" s="40"/>
      <c r="P6058" s="40"/>
      <c r="Q6058" s="40"/>
      <c r="R6058" s="40"/>
      <c r="S6058" s="40"/>
      <c r="T6058" s="40"/>
      <c r="U6058" s="40"/>
      <c r="V6058" s="40"/>
      <c r="W6058" s="40"/>
      <c r="X6058" s="40"/>
      <c r="Y6058" s="40"/>
    </row>
    <row r="6059" spans="1:25" ht="15" customHeight="1" x14ac:dyDescent="0.2">
      <c r="A6059" s="40"/>
      <c r="B6059" s="276"/>
      <c r="C6059" s="277" t="s">
        <v>28</v>
      </c>
      <c r="D6059" s="276" t="s">
        <v>29</v>
      </c>
      <c r="E6059" s="276" t="s">
        <v>30</v>
      </c>
      <c r="F6059" s="405" t="s">
        <v>318</v>
      </c>
      <c r="G6059" s="405"/>
      <c r="H6059" s="284" t="s">
        <v>31</v>
      </c>
      <c r="I6059" s="277" t="s">
        <v>32</v>
      </c>
      <c r="J6059" s="277" t="s">
        <v>2407</v>
      </c>
      <c r="K6059" s="277" t="s">
        <v>33</v>
      </c>
      <c r="L6059" s="277" t="s">
        <v>35</v>
      </c>
      <c r="O6059" s="40"/>
      <c r="P6059" s="40"/>
      <c r="Q6059" s="40"/>
      <c r="R6059" s="40"/>
      <c r="S6059" s="40"/>
      <c r="T6059" s="40"/>
      <c r="U6059" s="40"/>
      <c r="V6059" s="40"/>
      <c r="W6059" s="40"/>
      <c r="X6059" s="40"/>
      <c r="Y6059" s="40"/>
    </row>
    <row r="6060" spans="1:25" ht="15" customHeight="1" x14ac:dyDescent="0.2">
      <c r="A6060" s="40"/>
      <c r="B6060" s="273" t="s">
        <v>319</v>
      </c>
      <c r="C6060" s="286" t="s">
        <v>403</v>
      </c>
      <c r="D6060" s="273" t="s">
        <v>40</v>
      </c>
      <c r="E6060" s="273" t="s">
        <v>404</v>
      </c>
      <c r="F6060" s="403" t="s">
        <v>338</v>
      </c>
      <c r="G6060" s="403"/>
      <c r="H6060" s="285" t="s">
        <v>44</v>
      </c>
      <c r="I6060" s="288">
        <v>1</v>
      </c>
      <c r="J6060" s="287"/>
      <c r="K6060" s="287">
        <v>22.53</v>
      </c>
      <c r="L6060" s="287">
        <v>22.53</v>
      </c>
      <c r="O6060" s="40"/>
      <c r="P6060" s="40"/>
      <c r="Q6060" s="40"/>
      <c r="R6060" s="40"/>
      <c r="S6060" s="40"/>
      <c r="T6060" s="40"/>
      <c r="U6060" s="40"/>
      <c r="V6060" s="40"/>
      <c r="W6060" s="40"/>
      <c r="X6060" s="40"/>
      <c r="Y6060" s="40"/>
    </row>
    <row r="6061" spans="1:25" ht="15" customHeight="1" x14ac:dyDescent="0.2">
      <c r="A6061" s="40"/>
      <c r="B6061" s="278" t="s">
        <v>321</v>
      </c>
      <c r="C6061" s="291" t="s">
        <v>395</v>
      </c>
      <c r="D6061" s="278" t="s">
        <v>40</v>
      </c>
      <c r="E6061" s="278" t="s">
        <v>396</v>
      </c>
      <c r="F6061" s="407" t="s">
        <v>324</v>
      </c>
      <c r="G6061" s="407"/>
      <c r="H6061" s="290" t="s">
        <v>325</v>
      </c>
      <c r="I6061" s="294">
        <v>0.32800000000000001</v>
      </c>
      <c r="J6061" s="294">
        <v>0</v>
      </c>
      <c r="K6061" s="292">
        <v>24.84</v>
      </c>
      <c r="L6061" s="292">
        <v>8.14</v>
      </c>
      <c r="O6061" s="40"/>
      <c r="P6061" s="40"/>
      <c r="Q6061" s="40"/>
      <c r="R6061" s="40"/>
      <c r="S6061" s="40"/>
      <c r="T6061" s="40"/>
      <c r="U6061" s="40"/>
      <c r="V6061" s="40"/>
      <c r="W6061" s="40"/>
      <c r="X6061" s="40"/>
      <c r="Y6061" s="40"/>
    </row>
    <row r="6062" spans="1:25" ht="15" customHeight="1" x14ac:dyDescent="0.2">
      <c r="A6062" s="40"/>
      <c r="B6062" s="278" t="s">
        <v>321</v>
      </c>
      <c r="C6062" s="291" t="s">
        <v>397</v>
      </c>
      <c r="D6062" s="278" t="s">
        <v>40</v>
      </c>
      <c r="E6062" s="278" t="s">
        <v>398</v>
      </c>
      <c r="F6062" s="407" t="s">
        <v>324</v>
      </c>
      <c r="G6062" s="407"/>
      <c r="H6062" s="290" t="s">
        <v>325</v>
      </c>
      <c r="I6062" s="294">
        <v>0.32800000000000001</v>
      </c>
      <c r="J6062" s="294">
        <v>0</v>
      </c>
      <c r="K6062" s="292">
        <v>29.9</v>
      </c>
      <c r="L6062" s="292">
        <v>9.8000000000000007</v>
      </c>
      <c r="O6062" s="40"/>
      <c r="P6062" s="40"/>
      <c r="Q6062" s="40"/>
      <c r="R6062" s="40"/>
      <c r="S6062" s="40"/>
      <c r="T6062" s="40"/>
      <c r="U6062" s="40"/>
      <c r="V6062" s="40"/>
      <c r="W6062" s="40"/>
      <c r="X6062" s="40"/>
      <c r="Y6062" s="40"/>
    </row>
    <row r="6063" spans="1:25" ht="15" customHeight="1" x14ac:dyDescent="0.2">
      <c r="A6063" s="40"/>
      <c r="B6063" s="274" t="s">
        <v>347</v>
      </c>
      <c r="C6063" s="296" t="s">
        <v>1151</v>
      </c>
      <c r="D6063" s="274" t="s">
        <v>40</v>
      </c>
      <c r="E6063" s="274" t="s">
        <v>1152</v>
      </c>
      <c r="F6063" s="404" t="s">
        <v>348</v>
      </c>
      <c r="G6063" s="404"/>
      <c r="H6063" s="295" t="s">
        <v>44</v>
      </c>
      <c r="I6063" s="298">
        <v>1</v>
      </c>
      <c r="J6063" s="298">
        <v>0</v>
      </c>
      <c r="K6063" s="297">
        <v>4.59</v>
      </c>
      <c r="L6063" s="297">
        <v>4.59</v>
      </c>
      <c r="O6063" s="40"/>
      <c r="P6063" s="40"/>
      <c r="Q6063" s="40"/>
      <c r="R6063" s="40"/>
      <c r="S6063" s="40"/>
      <c r="T6063" s="40"/>
      <c r="U6063" s="40"/>
      <c r="V6063" s="40"/>
      <c r="W6063" s="40"/>
      <c r="X6063" s="40"/>
      <c r="Y6063" s="40"/>
    </row>
    <row r="6064" spans="1:25" ht="15" customHeight="1" x14ac:dyDescent="0.2">
      <c r="A6064" s="40"/>
      <c r="B6064" s="275"/>
      <c r="C6064" s="275"/>
      <c r="D6064" s="275"/>
      <c r="E6064" s="275"/>
      <c r="F6064" s="275"/>
      <c r="G6064" s="275" t="s">
        <v>331</v>
      </c>
      <c r="H6064" s="302">
        <v>14.12</v>
      </c>
      <c r="I6064" s="275" t="s">
        <v>332</v>
      </c>
      <c r="J6064" s="302">
        <v>0</v>
      </c>
      <c r="K6064" s="275" t="s">
        <v>333</v>
      </c>
      <c r="L6064" s="302">
        <v>14.12</v>
      </c>
      <c r="O6064" s="40"/>
      <c r="P6064" s="40"/>
      <c r="Q6064" s="40"/>
      <c r="R6064" s="40"/>
      <c r="S6064" s="40"/>
      <c r="T6064" s="40"/>
      <c r="U6064" s="40"/>
      <c r="V6064" s="40"/>
      <c r="W6064" s="40"/>
      <c r="X6064" s="40"/>
      <c r="Y6064" s="40"/>
    </row>
    <row r="6065" spans="1:25" ht="15" customHeight="1" thickBot="1" x14ac:dyDescent="0.25">
      <c r="A6065" s="40"/>
      <c r="B6065" s="275"/>
      <c r="C6065" s="275"/>
      <c r="D6065" s="275"/>
      <c r="E6065" s="275"/>
      <c r="F6065" s="275"/>
      <c r="G6065" s="275" t="s">
        <v>334</v>
      </c>
      <c r="H6065" s="302">
        <v>4.68</v>
      </c>
      <c r="I6065" s="409"/>
      <c r="J6065" s="409" t="s">
        <v>335</v>
      </c>
      <c r="K6065" s="275"/>
      <c r="L6065" s="302">
        <v>27.21</v>
      </c>
      <c r="O6065" s="40"/>
      <c r="P6065" s="40"/>
      <c r="Q6065" s="40"/>
      <c r="R6065" s="40"/>
      <c r="S6065" s="40"/>
      <c r="T6065" s="40"/>
      <c r="U6065" s="40"/>
      <c r="V6065" s="40"/>
      <c r="W6065" s="40"/>
      <c r="X6065" s="40"/>
      <c r="Y6065" s="40"/>
    </row>
    <row r="6066" spans="1:25" ht="15" customHeight="1" thickTop="1" x14ac:dyDescent="0.2">
      <c r="A6066" s="40"/>
      <c r="B6066" s="289"/>
      <c r="C6066" s="289"/>
      <c r="D6066" s="289"/>
      <c r="E6066" s="289"/>
      <c r="F6066" s="289"/>
      <c r="G6066" s="289"/>
      <c r="H6066" s="289"/>
      <c r="I6066" s="289"/>
      <c r="J6066" s="289"/>
      <c r="K6066" s="289"/>
      <c r="L6066" s="281"/>
      <c r="O6066" s="40"/>
      <c r="P6066" s="40"/>
      <c r="Q6066" s="40"/>
      <c r="R6066" s="40"/>
      <c r="S6066" s="40"/>
      <c r="T6066" s="40"/>
      <c r="U6066" s="40"/>
      <c r="V6066" s="40"/>
      <c r="W6066" s="40"/>
      <c r="X6066" s="40"/>
      <c r="Y6066" s="40"/>
    </row>
    <row r="6067" spans="1:25" ht="15" customHeight="1" x14ac:dyDescent="0.2">
      <c r="A6067" s="40"/>
      <c r="B6067" s="276"/>
      <c r="C6067" s="277" t="s">
        <v>28</v>
      </c>
      <c r="D6067" s="276" t="s">
        <v>29</v>
      </c>
      <c r="E6067" s="276" t="s">
        <v>30</v>
      </c>
      <c r="F6067" s="405" t="s">
        <v>318</v>
      </c>
      <c r="G6067" s="405"/>
      <c r="H6067" s="284" t="s">
        <v>31</v>
      </c>
      <c r="I6067" s="277" t="s">
        <v>32</v>
      </c>
      <c r="J6067" s="277" t="s">
        <v>33</v>
      </c>
      <c r="K6067" s="277" t="s">
        <v>35</v>
      </c>
      <c r="L6067" s="281"/>
      <c r="O6067" s="40"/>
      <c r="P6067" s="40"/>
      <c r="Q6067" s="40"/>
      <c r="R6067" s="40"/>
      <c r="S6067" s="40"/>
      <c r="T6067" s="40"/>
      <c r="U6067" s="40"/>
      <c r="V6067" s="40"/>
      <c r="W6067" s="40"/>
      <c r="X6067" s="40"/>
      <c r="Y6067" s="40"/>
    </row>
    <row r="6068" spans="1:25" ht="15" customHeight="1" x14ac:dyDescent="0.2">
      <c r="A6068" s="40"/>
      <c r="B6068" s="273" t="s">
        <v>319</v>
      </c>
      <c r="C6068" s="286" t="s">
        <v>2017</v>
      </c>
      <c r="D6068" s="273" t="s">
        <v>143</v>
      </c>
      <c r="E6068" s="273" t="s">
        <v>2018</v>
      </c>
      <c r="F6068" s="403" t="s">
        <v>662</v>
      </c>
      <c r="G6068" s="403"/>
      <c r="H6068" s="285" t="s">
        <v>41</v>
      </c>
      <c r="I6068" s="288">
        <v>1</v>
      </c>
      <c r="J6068" s="287">
        <v>6.57</v>
      </c>
      <c r="K6068" s="287">
        <v>6.57</v>
      </c>
      <c r="L6068" s="281"/>
      <c r="O6068" s="40"/>
      <c r="P6068" s="40"/>
      <c r="Q6068" s="40"/>
      <c r="R6068" s="40"/>
      <c r="S6068" s="40"/>
      <c r="T6068" s="40"/>
      <c r="U6068" s="40"/>
      <c r="V6068" s="40"/>
      <c r="W6068" s="40"/>
      <c r="X6068" s="40"/>
      <c r="Y6068" s="40"/>
    </row>
    <row r="6069" spans="1:25" ht="15" customHeight="1" x14ac:dyDescent="0.2">
      <c r="A6069" s="40"/>
      <c r="B6069" s="276" t="s">
        <v>27</v>
      </c>
      <c r="C6069" s="277" t="s">
        <v>28</v>
      </c>
      <c r="D6069" s="276" t="s">
        <v>29</v>
      </c>
      <c r="E6069" s="276" t="s">
        <v>30</v>
      </c>
      <c r="F6069" s="405" t="s">
        <v>318</v>
      </c>
      <c r="G6069" s="406"/>
      <c r="H6069" s="284" t="s">
        <v>31</v>
      </c>
      <c r="I6069" s="277" t="s">
        <v>32</v>
      </c>
      <c r="J6069" s="277" t="s">
        <v>33</v>
      </c>
      <c r="K6069" s="277" t="s">
        <v>35</v>
      </c>
      <c r="L6069" s="281"/>
      <c r="O6069" s="40"/>
      <c r="P6069" s="40"/>
      <c r="Q6069" s="40"/>
      <c r="R6069" s="40"/>
      <c r="S6069" s="40"/>
      <c r="T6069" s="40"/>
      <c r="U6069" s="40"/>
      <c r="V6069" s="40"/>
      <c r="W6069" s="40"/>
      <c r="X6069" s="40"/>
      <c r="Y6069" s="40"/>
    </row>
    <row r="6070" spans="1:25" ht="15" customHeight="1" x14ac:dyDescent="0.2">
      <c r="A6070" s="40"/>
      <c r="B6070" s="274" t="s">
        <v>347</v>
      </c>
      <c r="C6070" s="296" t="s">
        <v>3639</v>
      </c>
      <c r="D6070" s="274" t="s">
        <v>143</v>
      </c>
      <c r="E6070" s="274" t="s">
        <v>2427</v>
      </c>
      <c r="F6070" s="404" t="s">
        <v>586</v>
      </c>
      <c r="G6070" s="404"/>
      <c r="H6070" s="295" t="s">
        <v>578</v>
      </c>
      <c r="I6070" s="298">
        <v>0.1</v>
      </c>
      <c r="J6070" s="297" t="s">
        <v>3640</v>
      </c>
      <c r="K6070" s="280" t="s">
        <v>2486</v>
      </c>
      <c r="L6070" s="281"/>
      <c r="O6070" s="40"/>
      <c r="P6070" s="40"/>
      <c r="Q6070" s="40"/>
      <c r="R6070" s="40"/>
      <c r="S6070" s="40"/>
      <c r="T6070" s="40"/>
      <c r="U6070" s="40"/>
      <c r="V6070" s="40"/>
      <c r="W6070" s="40"/>
      <c r="X6070" s="40"/>
      <c r="Y6070" s="40"/>
    </row>
    <row r="6071" spans="1:25" ht="15" customHeight="1" x14ac:dyDescent="0.2">
      <c r="A6071" s="40"/>
      <c r="B6071" s="278" t="s">
        <v>319</v>
      </c>
      <c r="C6071" s="291" t="s">
        <v>575</v>
      </c>
      <c r="D6071" s="278" t="s">
        <v>143</v>
      </c>
      <c r="E6071" s="278" t="s">
        <v>576</v>
      </c>
      <c r="F6071" s="407" t="s">
        <v>577</v>
      </c>
      <c r="G6071" s="407"/>
      <c r="H6071" s="290" t="s">
        <v>578</v>
      </c>
      <c r="I6071" s="294">
        <v>0.1</v>
      </c>
      <c r="J6071" s="292" t="s">
        <v>3684</v>
      </c>
      <c r="K6071" s="293" t="s">
        <v>2180</v>
      </c>
      <c r="L6071" s="281"/>
      <c r="O6071" s="40"/>
      <c r="P6071" s="40"/>
      <c r="Q6071" s="40"/>
      <c r="R6071" s="40"/>
      <c r="S6071" s="40"/>
      <c r="T6071" s="40"/>
      <c r="U6071" s="40"/>
      <c r="V6071" s="40"/>
      <c r="W6071" s="40"/>
      <c r="X6071" s="40"/>
      <c r="Y6071" s="40"/>
    </row>
    <row r="6072" spans="1:25" ht="15" customHeight="1" x14ac:dyDescent="0.2">
      <c r="A6072" s="40"/>
      <c r="B6072" s="278" t="s">
        <v>319</v>
      </c>
      <c r="C6072" s="291" t="s">
        <v>829</v>
      </c>
      <c r="D6072" s="278" t="s">
        <v>143</v>
      </c>
      <c r="E6072" s="278" t="s">
        <v>830</v>
      </c>
      <c r="F6072" s="407" t="s">
        <v>583</v>
      </c>
      <c r="G6072" s="407"/>
      <c r="H6072" s="290" t="s">
        <v>59</v>
      </c>
      <c r="I6072" s="294">
        <v>5.0000000000000001E-3</v>
      </c>
      <c r="J6072" s="292" t="s">
        <v>3715</v>
      </c>
      <c r="K6072" s="293" t="s">
        <v>4236</v>
      </c>
      <c r="L6072" s="281"/>
      <c r="O6072" s="40"/>
      <c r="P6072" s="40"/>
      <c r="Q6072" s="40"/>
      <c r="R6072" s="40"/>
      <c r="S6072" s="40"/>
      <c r="T6072" s="40"/>
      <c r="U6072" s="40"/>
      <c r="V6072" s="40"/>
      <c r="W6072" s="40"/>
      <c r="X6072" s="40"/>
      <c r="Y6072" s="40"/>
    </row>
    <row r="6073" spans="1:25" ht="15" customHeight="1" x14ac:dyDescent="0.2">
      <c r="A6073" s="40"/>
      <c r="B6073" s="278" t="s">
        <v>319</v>
      </c>
      <c r="C6073" s="291" t="s">
        <v>579</v>
      </c>
      <c r="D6073" s="278" t="s">
        <v>143</v>
      </c>
      <c r="E6073" s="278" t="s">
        <v>580</v>
      </c>
      <c r="F6073" s="407" t="s">
        <v>577</v>
      </c>
      <c r="G6073" s="407"/>
      <c r="H6073" s="290" t="s">
        <v>578</v>
      </c>
      <c r="I6073" s="294">
        <v>0.1</v>
      </c>
      <c r="J6073" s="292" t="s">
        <v>3693</v>
      </c>
      <c r="K6073" s="293" t="s">
        <v>3918</v>
      </c>
      <c r="L6073" s="281"/>
      <c r="O6073" s="40"/>
      <c r="P6073" s="40"/>
      <c r="Q6073" s="40"/>
      <c r="R6073" s="40"/>
      <c r="S6073" s="40"/>
      <c r="T6073" s="40"/>
      <c r="U6073" s="40"/>
      <c r="V6073" s="40"/>
      <c r="W6073" s="40"/>
      <c r="X6073" s="40"/>
      <c r="Y6073" s="40"/>
    </row>
    <row r="6074" spans="1:25" ht="15" customHeight="1" x14ac:dyDescent="0.2">
      <c r="A6074" s="40"/>
      <c r="B6074" s="274" t="s">
        <v>347</v>
      </c>
      <c r="C6074" s="296" t="s">
        <v>3615</v>
      </c>
      <c r="D6074" s="274" t="s">
        <v>143</v>
      </c>
      <c r="E6074" s="274" t="s">
        <v>2418</v>
      </c>
      <c r="F6074" s="404" t="s">
        <v>586</v>
      </c>
      <c r="G6074" s="404"/>
      <c r="H6074" s="295" t="s">
        <v>578</v>
      </c>
      <c r="I6074" s="298">
        <v>0.1</v>
      </c>
      <c r="J6074" s="297" t="s">
        <v>2419</v>
      </c>
      <c r="K6074" s="280" t="s">
        <v>2628</v>
      </c>
      <c r="L6074" s="281"/>
      <c r="O6074" s="40"/>
      <c r="P6074" s="40"/>
      <c r="Q6074" s="40"/>
      <c r="R6074" s="40"/>
      <c r="S6074" s="40"/>
      <c r="T6074" s="40"/>
      <c r="U6074" s="40"/>
      <c r="V6074" s="40"/>
      <c r="W6074" s="40"/>
      <c r="X6074" s="40"/>
      <c r="Y6074" s="40"/>
    </row>
    <row r="6075" spans="1:25" ht="15" customHeight="1" x14ac:dyDescent="0.2">
      <c r="A6075" s="40"/>
      <c r="B6075" s="408" t="s">
        <v>2416</v>
      </c>
      <c r="C6075" s="406"/>
      <c r="D6075" s="406"/>
      <c r="E6075" s="406"/>
      <c r="F6075" s="406"/>
      <c r="G6075" s="406"/>
      <c r="H6075" s="406"/>
      <c r="I6075" s="406"/>
      <c r="J6075" s="406"/>
      <c r="K6075" s="406"/>
      <c r="L6075" s="281"/>
      <c r="O6075" s="40"/>
      <c r="P6075" s="40"/>
      <c r="Q6075" s="40"/>
      <c r="R6075" s="40"/>
      <c r="S6075" s="40"/>
      <c r="T6075" s="40"/>
      <c r="U6075" s="40"/>
      <c r="V6075" s="40"/>
      <c r="W6075" s="40"/>
      <c r="X6075" s="40"/>
      <c r="Y6075" s="40"/>
    </row>
    <row r="6076" spans="1:25" ht="15" customHeight="1" x14ac:dyDescent="0.2">
      <c r="A6076" s="40"/>
      <c r="B6076" s="276" t="s">
        <v>27</v>
      </c>
      <c r="C6076" s="277" t="s">
        <v>28</v>
      </c>
      <c r="D6076" s="276" t="s">
        <v>29</v>
      </c>
      <c r="E6076" s="276" t="s">
        <v>30</v>
      </c>
      <c r="F6076" s="405" t="s">
        <v>318</v>
      </c>
      <c r="G6076" s="406"/>
      <c r="H6076" s="284" t="s">
        <v>31</v>
      </c>
      <c r="I6076" s="277" t="s">
        <v>32</v>
      </c>
      <c r="J6076" s="277" t="s">
        <v>33</v>
      </c>
      <c r="K6076" s="277" t="s">
        <v>35</v>
      </c>
      <c r="L6076" s="281"/>
      <c r="O6076" s="40"/>
      <c r="P6076" s="40"/>
      <c r="Q6076" s="40"/>
      <c r="R6076" s="40"/>
      <c r="S6076" s="40"/>
      <c r="T6076" s="40"/>
      <c r="U6076" s="40"/>
      <c r="V6076" s="40"/>
      <c r="W6076" s="40"/>
      <c r="X6076" s="40"/>
      <c r="Y6076" s="40"/>
    </row>
    <row r="6077" spans="1:25" ht="15" customHeight="1" x14ac:dyDescent="0.2">
      <c r="A6077" s="40"/>
      <c r="B6077" s="274" t="s">
        <v>347</v>
      </c>
      <c r="C6077" s="296" t="s">
        <v>3651</v>
      </c>
      <c r="D6077" s="274" t="s">
        <v>143</v>
      </c>
      <c r="E6077" s="274" t="s">
        <v>1184</v>
      </c>
      <c r="F6077" s="404" t="s">
        <v>348</v>
      </c>
      <c r="G6077" s="404"/>
      <c r="H6077" s="295" t="s">
        <v>165</v>
      </c>
      <c r="I6077" s="298">
        <v>4.0000000000000003E-5</v>
      </c>
      <c r="J6077" s="297" t="s">
        <v>2163</v>
      </c>
      <c r="K6077" s="280" t="s">
        <v>2117</v>
      </c>
      <c r="L6077" s="281"/>
      <c r="O6077" s="40"/>
      <c r="P6077" s="40"/>
      <c r="Q6077" s="40"/>
      <c r="R6077" s="40"/>
      <c r="S6077" s="40"/>
      <c r="T6077" s="40"/>
      <c r="U6077" s="40"/>
      <c r="V6077" s="40"/>
      <c r="W6077" s="40"/>
      <c r="X6077" s="40"/>
      <c r="Y6077" s="40"/>
    </row>
    <row r="6078" spans="1:25" ht="15" customHeight="1" x14ac:dyDescent="0.2">
      <c r="A6078" s="40"/>
      <c r="B6078" s="274" t="s">
        <v>347</v>
      </c>
      <c r="C6078" s="296" t="s">
        <v>3616</v>
      </c>
      <c r="D6078" s="274" t="s">
        <v>143</v>
      </c>
      <c r="E6078" s="274" t="s">
        <v>1170</v>
      </c>
      <c r="F6078" s="404" t="s">
        <v>809</v>
      </c>
      <c r="G6078" s="404"/>
      <c r="H6078" s="295" t="s">
        <v>165</v>
      </c>
      <c r="I6078" s="298">
        <v>2.2395999999999999E-2</v>
      </c>
      <c r="J6078" s="297" t="s">
        <v>1858</v>
      </c>
      <c r="K6078" s="280" t="s">
        <v>2560</v>
      </c>
      <c r="O6078" s="40"/>
      <c r="P6078" s="40"/>
      <c r="Q6078" s="40"/>
      <c r="R6078" s="40"/>
      <c r="S6078" s="40"/>
      <c r="T6078" s="40"/>
      <c r="U6078" s="40"/>
      <c r="V6078" s="40"/>
      <c r="W6078" s="40"/>
      <c r="X6078" s="40"/>
      <c r="Y6078" s="40"/>
    </row>
    <row r="6079" spans="1:25" ht="15" customHeight="1" x14ac:dyDescent="0.2">
      <c r="A6079" s="40"/>
      <c r="B6079" s="274" t="s">
        <v>347</v>
      </c>
      <c r="C6079" s="296" t="s">
        <v>3626</v>
      </c>
      <c r="D6079" s="274" t="s">
        <v>143</v>
      </c>
      <c r="E6079" s="274" t="s">
        <v>2434</v>
      </c>
      <c r="F6079" s="404" t="s">
        <v>348</v>
      </c>
      <c r="G6079" s="404"/>
      <c r="H6079" s="295" t="s">
        <v>2433</v>
      </c>
      <c r="I6079" s="298">
        <v>5.0600000000000005E-4</v>
      </c>
      <c r="J6079" s="297" t="s">
        <v>3627</v>
      </c>
      <c r="K6079" s="280" t="s">
        <v>2117</v>
      </c>
      <c r="O6079" s="40"/>
      <c r="P6079" s="40"/>
      <c r="Q6079" s="40"/>
      <c r="R6079" s="40"/>
      <c r="S6079" s="40"/>
      <c r="T6079" s="40"/>
      <c r="U6079" s="40"/>
      <c r="V6079" s="40"/>
      <c r="W6079" s="40"/>
      <c r="X6079" s="40"/>
      <c r="Y6079" s="40"/>
    </row>
    <row r="6080" spans="1:25" ht="15" customHeight="1" x14ac:dyDescent="0.2">
      <c r="A6080" s="40"/>
      <c r="B6080" s="274" t="s">
        <v>347</v>
      </c>
      <c r="C6080" s="296" t="s">
        <v>3583</v>
      </c>
      <c r="D6080" s="274" t="s">
        <v>143</v>
      </c>
      <c r="E6080" s="274" t="s">
        <v>1158</v>
      </c>
      <c r="F6080" s="404" t="s">
        <v>348</v>
      </c>
      <c r="G6080" s="404"/>
      <c r="H6080" s="295" t="s">
        <v>165</v>
      </c>
      <c r="I6080" s="298">
        <v>2.2395999999999999E-2</v>
      </c>
      <c r="J6080" s="297" t="s">
        <v>1850</v>
      </c>
      <c r="K6080" s="280" t="s">
        <v>2567</v>
      </c>
      <c r="O6080" s="40"/>
      <c r="P6080" s="40"/>
      <c r="Q6080" s="40"/>
      <c r="R6080" s="40"/>
      <c r="S6080" s="40"/>
      <c r="T6080" s="40"/>
      <c r="U6080" s="40"/>
      <c r="V6080" s="40"/>
      <c r="W6080" s="40"/>
      <c r="X6080" s="40"/>
      <c r="Y6080" s="40"/>
    </row>
    <row r="6081" spans="1:25" ht="15" customHeight="1" x14ac:dyDescent="0.2">
      <c r="A6081" s="40"/>
      <c r="B6081" s="274" t="s">
        <v>347</v>
      </c>
      <c r="C6081" s="296" t="s">
        <v>3613</v>
      </c>
      <c r="D6081" s="274" t="s">
        <v>143</v>
      </c>
      <c r="E6081" s="274" t="s">
        <v>1163</v>
      </c>
      <c r="F6081" s="404" t="s">
        <v>348</v>
      </c>
      <c r="G6081" s="404"/>
      <c r="H6081" s="295" t="s">
        <v>165</v>
      </c>
      <c r="I6081" s="298">
        <v>1.2E-5</v>
      </c>
      <c r="J6081" s="297" t="s">
        <v>3614</v>
      </c>
      <c r="K6081" s="280" t="s">
        <v>2117</v>
      </c>
      <c r="O6081" s="40"/>
      <c r="P6081" s="40"/>
      <c r="Q6081" s="40"/>
      <c r="R6081" s="40"/>
      <c r="S6081" s="40"/>
      <c r="T6081" s="40"/>
      <c r="U6081" s="40"/>
      <c r="V6081" s="40"/>
      <c r="W6081" s="40"/>
      <c r="X6081" s="40"/>
      <c r="Y6081" s="40"/>
    </row>
    <row r="6082" spans="1:25" ht="15" customHeight="1" x14ac:dyDescent="0.2">
      <c r="A6082" s="40"/>
      <c r="B6082" s="274" t="s">
        <v>347</v>
      </c>
      <c r="C6082" s="296" t="s">
        <v>3606</v>
      </c>
      <c r="D6082" s="274" t="s">
        <v>143</v>
      </c>
      <c r="E6082" s="274" t="s">
        <v>1166</v>
      </c>
      <c r="F6082" s="404" t="s">
        <v>809</v>
      </c>
      <c r="G6082" s="404"/>
      <c r="H6082" s="295" t="s">
        <v>1167</v>
      </c>
      <c r="I6082" s="298">
        <v>8.7999999999999998E-5</v>
      </c>
      <c r="J6082" s="297" t="s">
        <v>2136</v>
      </c>
      <c r="K6082" s="280" t="s">
        <v>2144</v>
      </c>
      <c r="O6082" s="40"/>
      <c r="P6082" s="40"/>
      <c r="Q6082" s="40"/>
      <c r="R6082" s="40"/>
      <c r="S6082" s="40"/>
      <c r="T6082" s="40"/>
      <c r="U6082" s="40"/>
      <c r="V6082" s="40"/>
      <c r="W6082" s="40"/>
      <c r="X6082" s="40"/>
      <c r="Y6082" s="40"/>
    </row>
    <row r="6083" spans="1:25" ht="15" customHeight="1" x14ac:dyDescent="0.2">
      <c r="A6083" s="40"/>
      <c r="B6083" s="274" t="s">
        <v>347</v>
      </c>
      <c r="C6083" s="296" t="s">
        <v>3631</v>
      </c>
      <c r="D6083" s="274" t="s">
        <v>143</v>
      </c>
      <c r="E6083" s="274" t="s">
        <v>2435</v>
      </c>
      <c r="F6083" s="404" t="s">
        <v>348</v>
      </c>
      <c r="G6083" s="404"/>
      <c r="H6083" s="295" t="s">
        <v>165</v>
      </c>
      <c r="I6083" s="298">
        <v>2.4000000000000001E-5</v>
      </c>
      <c r="J6083" s="297" t="s">
        <v>2122</v>
      </c>
      <c r="K6083" s="280" t="s">
        <v>2117</v>
      </c>
      <c r="O6083" s="40"/>
      <c r="P6083" s="40"/>
      <c r="Q6083" s="40"/>
      <c r="R6083" s="40"/>
      <c r="S6083" s="40"/>
      <c r="T6083" s="40"/>
      <c r="U6083" s="40"/>
      <c r="V6083" s="40"/>
      <c r="W6083" s="40"/>
      <c r="X6083" s="40"/>
      <c r="Y6083" s="40"/>
    </row>
    <row r="6084" spans="1:25" ht="15" customHeight="1" x14ac:dyDescent="0.2">
      <c r="A6084" s="40"/>
      <c r="B6084" s="274" t="s">
        <v>347</v>
      </c>
      <c r="C6084" s="296" t="s">
        <v>3611</v>
      </c>
      <c r="D6084" s="274" t="s">
        <v>143</v>
      </c>
      <c r="E6084" s="274" t="s">
        <v>1190</v>
      </c>
      <c r="F6084" s="404" t="s">
        <v>348</v>
      </c>
      <c r="G6084" s="404"/>
      <c r="H6084" s="295" t="s">
        <v>197</v>
      </c>
      <c r="I6084" s="298">
        <v>6.9999999999999994E-5</v>
      </c>
      <c r="J6084" s="297" t="s">
        <v>2154</v>
      </c>
      <c r="K6084" s="280" t="s">
        <v>2117</v>
      </c>
      <c r="O6084" s="40"/>
      <c r="P6084" s="40"/>
      <c r="Q6084" s="40"/>
      <c r="R6084" s="40"/>
      <c r="S6084" s="40"/>
      <c r="T6084" s="40"/>
      <c r="U6084" s="40"/>
      <c r="V6084" s="40"/>
      <c r="W6084" s="40"/>
      <c r="X6084" s="40"/>
      <c r="Y6084" s="40"/>
    </row>
    <row r="6085" spans="1:25" ht="15" customHeight="1" x14ac:dyDescent="0.2">
      <c r="A6085" s="40"/>
      <c r="B6085" s="274" t="s">
        <v>347</v>
      </c>
      <c r="C6085" s="296" t="s">
        <v>3625</v>
      </c>
      <c r="D6085" s="274" t="s">
        <v>143</v>
      </c>
      <c r="E6085" s="274" t="s">
        <v>1188</v>
      </c>
      <c r="F6085" s="404" t="s">
        <v>348</v>
      </c>
      <c r="G6085" s="404"/>
      <c r="H6085" s="295" t="s">
        <v>165</v>
      </c>
      <c r="I6085" s="298">
        <v>1.0000000000000001E-5</v>
      </c>
      <c r="J6085" s="297" t="s">
        <v>1865</v>
      </c>
      <c r="K6085" s="280" t="s">
        <v>2117</v>
      </c>
      <c r="O6085" s="40"/>
      <c r="P6085" s="40"/>
      <c r="Q6085" s="40"/>
      <c r="R6085" s="40"/>
      <c r="S6085" s="40"/>
      <c r="T6085" s="40"/>
      <c r="U6085" s="40"/>
      <c r="V6085" s="40"/>
      <c r="W6085" s="40"/>
      <c r="X6085" s="40"/>
      <c r="Y6085" s="40"/>
    </row>
    <row r="6086" spans="1:25" ht="15" customHeight="1" x14ac:dyDescent="0.2">
      <c r="A6086" s="40"/>
      <c r="B6086" s="274" t="s">
        <v>347</v>
      </c>
      <c r="C6086" s="296" t="s">
        <v>3591</v>
      </c>
      <c r="D6086" s="274" t="s">
        <v>143</v>
      </c>
      <c r="E6086" s="274" t="s">
        <v>1183</v>
      </c>
      <c r="F6086" s="404" t="s">
        <v>348</v>
      </c>
      <c r="G6086" s="404"/>
      <c r="H6086" s="295" t="s">
        <v>165</v>
      </c>
      <c r="I6086" s="298">
        <v>5.0000000000000002E-5</v>
      </c>
      <c r="J6086" s="297" t="s">
        <v>3592</v>
      </c>
      <c r="K6086" s="280" t="s">
        <v>2117</v>
      </c>
      <c r="O6086" s="40"/>
      <c r="P6086" s="40"/>
      <c r="Q6086" s="40"/>
      <c r="R6086" s="40"/>
      <c r="S6086" s="40"/>
      <c r="T6086" s="40"/>
      <c r="U6086" s="40"/>
      <c r="V6086" s="40"/>
      <c r="W6086" s="40"/>
      <c r="X6086" s="40"/>
      <c r="Y6086" s="40"/>
    </row>
    <row r="6087" spans="1:25" ht="15" customHeight="1" x14ac:dyDescent="0.2">
      <c r="A6087" s="40"/>
      <c r="B6087" s="274" t="s">
        <v>347</v>
      </c>
      <c r="C6087" s="296" t="s">
        <v>3605</v>
      </c>
      <c r="D6087" s="274" t="s">
        <v>143</v>
      </c>
      <c r="E6087" s="274" t="s">
        <v>1192</v>
      </c>
      <c r="F6087" s="404" t="s">
        <v>348</v>
      </c>
      <c r="G6087" s="404"/>
      <c r="H6087" s="295" t="s">
        <v>165</v>
      </c>
      <c r="I6087" s="298">
        <v>2.0000000000000002E-5</v>
      </c>
      <c r="J6087" s="297" t="s">
        <v>2153</v>
      </c>
      <c r="K6087" s="280" t="s">
        <v>2117</v>
      </c>
      <c r="O6087" s="40"/>
      <c r="P6087" s="40"/>
      <c r="Q6087" s="40"/>
      <c r="R6087" s="40"/>
      <c r="S6087" s="40"/>
      <c r="T6087" s="40"/>
      <c r="U6087" s="40"/>
      <c r="V6087" s="40"/>
      <c r="W6087" s="40"/>
      <c r="X6087" s="40"/>
      <c r="Y6087" s="40"/>
    </row>
    <row r="6088" spans="1:25" ht="15" customHeight="1" x14ac:dyDescent="0.2">
      <c r="A6088" s="40"/>
      <c r="B6088" s="274" t="s">
        <v>347</v>
      </c>
      <c r="C6088" s="296" t="s">
        <v>3596</v>
      </c>
      <c r="D6088" s="274" t="s">
        <v>143</v>
      </c>
      <c r="E6088" s="274" t="s">
        <v>2437</v>
      </c>
      <c r="F6088" s="404" t="s">
        <v>348</v>
      </c>
      <c r="G6088" s="404"/>
      <c r="H6088" s="295" t="s">
        <v>165</v>
      </c>
      <c r="I6088" s="298">
        <v>1.3200000000000001E-4</v>
      </c>
      <c r="J6088" s="297" t="s">
        <v>3597</v>
      </c>
      <c r="K6088" s="280" t="s">
        <v>2117</v>
      </c>
      <c r="O6088" s="40"/>
      <c r="P6088" s="40"/>
      <c r="Q6088" s="40"/>
      <c r="R6088" s="40"/>
      <c r="S6088" s="40"/>
      <c r="T6088" s="40"/>
      <c r="U6088" s="40"/>
      <c r="V6088" s="40"/>
      <c r="W6088" s="40"/>
      <c r="X6088" s="40"/>
      <c r="Y6088" s="40"/>
    </row>
    <row r="6089" spans="1:25" ht="15" customHeight="1" x14ac:dyDescent="0.2">
      <c r="A6089" s="40"/>
      <c r="B6089" s="274" t="s">
        <v>347</v>
      </c>
      <c r="C6089" s="296" t="s">
        <v>3598</v>
      </c>
      <c r="D6089" s="274" t="s">
        <v>143</v>
      </c>
      <c r="E6089" s="274" t="s">
        <v>1159</v>
      </c>
      <c r="F6089" s="404" t="s">
        <v>348</v>
      </c>
      <c r="G6089" s="404"/>
      <c r="H6089" s="295" t="s">
        <v>165</v>
      </c>
      <c r="I6089" s="298">
        <v>3.3E-4</v>
      </c>
      <c r="J6089" s="297" t="s">
        <v>3599</v>
      </c>
      <c r="K6089" s="280" t="s">
        <v>2141</v>
      </c>
      <c r="O6089" s="40"/>
      <c r="P6089" s="40"/>
      <c r="Q6089" s="40"/>
      <c r="R6089" s="40"/>
      <c r="S6089" s="40"/>
      <c r="T6089" s="40"/>
      <c r="U6089" s="40"/>
      <c r="V6089" s="40"/>
      <c r="W6089" s="40"/>
      <c r="X6089" s="40"/>
      <c r="Y6089" s="40"/>
    </row>
    <row r="6090" spans="1:25" ht="15" customHeight="1" x14ac:dyDescent="0.2">
      <c r="A6090" s="40"/>
      <c r="B6090" s="274" t="s">
        <v>347</v>
      </c>
      <c r="C6090" s="296" t="s">
        <v>3721</v>
      </c>
      <c r="D6090" s="274" t="s">
        <v>143</v>
      </c>
      <c r="E6090" s="274" t="s">
        <v>2533</v>
      </c>
      <c r="F6090" s="404" t="s">
        <v>348</v>
      </c>
      <c r="G6090" s="404"/>
      <c r="H6090" s="295" t="s">
        <v>59</v>
      </c>
      <c r="I6090" s="298">
        <v>5.4000000000000003E-3</v>
      </c>
      <c r="J6090" s="297" t="s">
        <v>3722</v>
      </c>
      <c r="K6090" s="280" t="s">
        <v>4099</v>
      </c>
      <c r="O6090" s="40"/>
      <c r="P6090" s="40"/>
      <c r="Q6090" s="40"/>
      <c r="R6090" s="40"/>
      <c r="S6090" s="40"/>
      <c r="T6090" s="40"/>
      <c r="U6090" s="40"/>
      <c r="V6090" s="40"/>
      <c r="W6090" s="40"/>
      <c r="X6090" s="40"/>
      <c r="Y6090" s="40"/>
    </row>
    <row r="6091" spans="1:25" ht="15" customHeight="1" x14ac:dyDescent="0.2">
      <c r="A6091" s="40"/>
      <c r="B6091" s="274" t="s">
        <v>347</v>
      </c>
      <c r="C6091" s="296" t="s">
        <v>3601</v>
      </c>
      <c r="D6091" s="274" t="s">
        <v>143</v>
      </c>
      <c r="E6091" s="274" t="s">
        <v>1165</v>
      </c>
      <c r="F6091" s="404" t="s">
        <v>348</v>
      </c>
      <c r="G6091" s="404"/>
      <c r="H6091" s="295" t="s">
        <v>165</v>
      </c>
      <c r="I6091" s="298">
        <v>9.8999999999999999E-4</v>
      </c>
      <c r="J6091" s="297" t="s">
        <v>3602</v>
      </c>
      <c r="K6091" s="280" t="s">
        <v>2188</v>
      </c>
      <c r="O6091" s="40"/>
      <c r="P6091" s="40"/>
      <c r="Q6091" s="40"/>
      <c r="R6091" s="40"/>
      <c r="S6091" s="40"/>
      <c r="T6091" s="40"/>
      <c r="U6091" s="40"/>
      <c r="V6091" s="40"/>
      <c r="W6091" s="40"/>
      <c r="X6091" s="40"/>
      <c r="Y6091" s="40"/>
    </row>
    <row r="6092" spans="1:25" ht="15" customHeight="1" x14ac:dyDescent="0.2">
      <c r="A6092" s="40"/>
      <c r="B6092" s="274" t="s">
        <v>347</v>
      </c>
      <c r="C6092" s="296" t="s">
        <v>3634</v>
      </c>
      <c r="D6092" s="274" t="s">
        <v>143</v>
      </c>
      <c r="E6092" s="274" t="s">
        <v>1168</v>
      </c>
      <c r="F6092" s="404" t="s">
        <v>348</v>
      </c>
      <c r="G6092" s="404"/>
      <c r="H6092" s="295" t="s">
        <v>165</v>
      </c>
      <c r="I6092" s="298">
        <v>9.8999999999999999E-4</v>
      </c>
      <c r="J6092" s="297" t="s">
        <v>2138</v>
      </c>
      <c r="K6092" s="280" t="s">
        <v>2117</v>
      </c>
      <c r="O6092" s="40"/>
      <c r="P6092" s="40"/>
      <c r="Q6092" s="40"/>
      <c r="R6092" s="40"/>
      <c r="S6092" s="40"/>
      <c r="T6092" s="40"/>
      <c r="U6092" s="40"/>
      <c r="V6092" s="40"/>
      <c r="W6092" s="40"/>
      <c r="X6092" s="40"/>
      <c r="Y6092" s="40"/>
    </row>
    <row r="6093" spans="1:25" ht="15" customHeight="1" x14ac:dyDescent="0.2">
      <c r="A6093" s="40"/>
      <c r="B6093" s="274" t="s">
        <v>347</v>
      </c>
      <c r="C6093" s="296" t="s">
        <v>3586</v>
      </c>
      <c r="D6093" s="274" t="s">
        <v>143</v>
      </c>
      <c r="E6093" s="274" t="s">
        <v>1162</v>
      </c>
      <c r="F6093" s="404" t="s">
        <v>348</v>
      </c>
      <c r="G6093" s="404"/>
      <c r="H6093" s="295" t="s">
        <v>165</v>
      </c>
      <c r="I6093" s="298">
        <v>3.6000000000000001E-5</v>
      </c>
      <c r="J6093" s="297" t="s">
        <v>2140</v>
      </c>
      <c r="K6093" s="280" t="s">
        <v>2117</v>
      </c>
      <c r="O6093" s="40"/>
      <c r="P6093" s="40"/>
      <c r="Q6093" s="40"/>
      <c r="R6093" s="40"/>
      <c r="S6093" s="40"/>
      <c r="T6093" s="40"/>
      <c r="U6093" s="40"/>
      <c r="V6093" s="40"/>
      <c r="W6093" s="40"/>
      <c r="X6093" s="40"/>
      <c r="Y6093" s="40"/>
    </row>
    <row r="6094" spans="1:25" ht="15" customHeight="1" x14ac:dyDescent="0.2">
      <c r="A6094" s="40"/>
      <c r="B6094" s="274" t="s">
        <v>347</v>
      </c>
      <c r="C6094" s="296" t="s">
        <v>3633</v>
      </c>
      <c r="D6094" s="274" t="s">
        <v>143</v>
      </c>
      <c r="E6094" s="274" t="s">
        <v>1187</v>
      </c>
      <c r="F6094" s="404" t="s">
        <v>348</v>
      </c>
      <c r="G6094" s="404"/>
      <c r="H6094" s="295" t="s">
        <v>165</v>
      </c>
      <c r="I6094" s="298">
        <v>1.0000000000000001E-5</v>
      </c>
      <c r="J6094" s="297" t="s">
        <v>2150</v>
      </c>
      <c r="K6094" s="280" t="s">
        <v>2117</v>
      </c>
      <c r="O6094" s="40"/>
      <c r="P6094" s="40"/>
      <c r="Q6094" s="40"/>
      <c r="R6094" s="40"/>
      <c r="S6094" s="40"/>
      <c r="T6094" s="40"/>
      <c r="U6094" s="40"/>
      <c r="V6094" s="40"/>
      <c r="W6094" s="40"/>
      <c r="X6094" s="40"/>
      <c r="Y6094" s="40"/>
    </row>
    <row r="6095" spans="1:25" ht="15" customHeight="1" x14ac:dyDescent="0.2">
      <c r="A6095" s="40"/>
      <c r="B6095" s="274" t="s">
        <v>347</v>
      </c>
      <c r="C6095" s="296" t="s">
        <v>3639</v>
      </c>
      <c r="D6095" s="274" t="s">
        <v>143</v>
      </c>
      <c r="E6095" s="274" t="s">
        <v>2427</v>
      </c>
      <c r="F6095" s="404" t="s">
        <v>586</v>
      </c>
      <c r="G6095" s="404"/>
      <c r="H6095" s="295" t="s">
        <v>578</v>
      </c>
      <c r="I6095" s="298">
        <v>0.1</v>
      </c>
      <c r="J6095" s="297" t="s">
        <v>3640</v>
      </c>
      <c r="K6095" s="280" t="s">
        <v>2486</v>
      </c>
      <c r="O6095" s="40"/>
      <c r="P6095" s="40"/>
      <c r="Q6095" s="40"/>
      <c r="R6095" s="40"/>
      <c r="S6095" s="40"/>
      <c r="T6095" s="40"/>
      <c r="U6095" s="40"/>
      <c r="V6095" s="40"/>
      <c r="W6095" s="40"/>
      <c r="X6095" s="40"/>
      <c r="Y6095" s="40"/>
    </row>
    <row r="6096" spans="1:25" ht="15" customHeight="1" x14ac:dyDescent="0.2">
      <c r="A6096" s="40"/>
      <c r="B6096" s="274" t="s">
        <v>347</v>
      </c>
      <c r="C6096" s="296" t="s">
        <v>3632</v>
      </c>
      <c r="D6096" s="274" t="s">
        <v>143</v>
      </c>
      <c r="E6096" s="274" t="s">
        <v>1193</v>
      </c>
      <c r="F6096" s="404" t="s">
        <v>348</v>
      </c>
      <c r="G6096" s="404"/>
      <c r="H6096" s="295" t="s">
        <v>165</v>
      </c>
      <c r="I6096" s="298">
        <v>4.0000000000000003E-5</v>
      </c>
      <c r="J6096" s="297" t="s">
        <v>2159</v>
      </c>
      <c r="K6096" s="280" t="s">
        <v>2117</v>
      </c>
      <c r="O6096" s="40"/>
      <c r="P6096" s="40"/>
      <c r="Q6096" s="40"/>
      <c r="R6096" s="40"/>
      <c r="S6096" s="40"/>
      <c r="T6096" s="40"/>
      <c r="U6096" s="40"/>
      <c r="V6096" s="40"/>
      <c r="W6096" s="40"/>
      <c r="X6096" s="40"/>
      <c r="Y6096" s="40"/>
    </row>
    <row r="6097" spans="1:25" ht="15" customHeight="1" x14ac:dyDescent="0.2">
      <c r="A6097" s="40"/>
      <c r="B6097" s="274" t="s">
        <v>347</v>
      </c>
      <c r="C6097" s="296" t="s">
        <v>3594</v>
      </c>
      <c r="D6097" s="274" t="s">
        <v>143</v>
      </c>
      <c r="E6097" s="274" t="s">
        <v>1171</v>
      </c>
      <c r="F6097" s="404" t="s">
        <v>348</v>
      </c>
      <c r="G6097" s="404"/>
      <c r="H6097" s="295" t="s">
        <v>165</v>
      </c>
      <c r="I6097" s="298">
        <v>2.4000000000000001E-5</v>
      </c>
      <c r="J6097" s="297" t="s">
        <v>2139</v>
      </c>
      <c r="K6097" s="280" t="s">
        <v>2117</v>
      </c>
      <c r="O6097" s="40"/>
      <c r="P6097" s="40"/>
      <c r="Q6097" s="40"/>
      <c r="R6097" s="40"/>
      <c r="S6097" s="40"/>
      <c r="T6097" s="40"/>
      <c r="U6097" s="40"/>
      <c r="V6097" s="40"/>
      <c r="W6097" s="40"/>
      <c r="X6097" s="40"/>
      <c r="Y6097" s="40"/>
    </row>
    <row r="6098" spans="1:25" ht="15" customHeight="1" x14ac:dyDescent="0.2">
      <c r="A6098" s="40"/>
      <c r="B6098" s="274" t="s">
        <v>347</v>
      </c>
      <c r="C6098" s="296" t="s">
        <v>3615</v>
      </c>
      <c r="D6098" s="274" t="s">
        <v>143</v>
      </c>
      <c r="E6098" s="274" t="s">
        <v>2418</v>
      </c>
      <c r="F6098" s="404" t="s">
        <v>586</v>
      </c>
      <c r="G6098" s="404"/>
      <c r="H6098" s="295" t="s">
        <v>578</v>
      </c>
      <c r="I6098" s="298">
        <v>0.12</v>
      </c>
      <c r="J6098" s="297" t="s">
        <v>2419</v>
      </c>
      <c r="K6098" s="280" t="s">
        <v>4237</v>
      </c>
      <c r="O6098" s="40"/>
      <c r="P6098" s="40"/>
      <c r="Q6098" s="40"/>
      <c r="R6098" s="40"/>
      <c r="S6098" s="40"/>
      <c r="T6098" s="40"/>
      <c r="U6098" s="40"/>
      <c r="V6098" s="40"/>
      <c r="W6098" s="40"/>
      <c r="X6098" s="40"/>
      <c r="Y6098" s="40"/>
    </row>
    <row r="6099" spans="1:25" ht="15" customHeight="1" x14ac:dyDescent="0.2">
      <c r="A6099" s="40"/>
      <c r="B6099" s="274" t="s">
        <v>347</v>
      </c>
      <c r="C6099" s="296" t="s">
        <v>3682</v>
      </c>
      <c r="D6099" s="274" t="s">
        <v>143</v>
      </c>
      <c r="E6099" s="274" t="s">
        <v>2480</v>
      </c>
      <c r="F6099" s="404" t="s">
        <v>348</v>
      </c>
      <c r="G6099" s="404"/>
      <c r="H6099" s="295" t="s">
        <v>900</v>
      </c>
      <c r="I6099" s="298">
        <v>2.2610000000000001</v>
      </c>
      <c r="J6099" s="297" t="s">
        <v>3683</v>
      </c>
      <c r="K6099" s="280" t="s">
        <v>4033</v>
      </c>
      <c r="O6099" s="40"/>
      <c r="P6099" s="40"/>
      <c r="Q6099" s="40"/>
      <c r="R6099" s="40"/>
      <c r="S6099" s="40"/>
      <c r="T6099" s="40"/>
      <c r="U6099" s="40"/>
      <c r="V6099" s="40"/>
      <c r="W6099" s="40"/>
      <c r="X6099" s="40"/>
      <c r="Y6099" s="40"/>
    </row>
    <row r="6100" spans="1:25" ht="15" customHeight="1" x14ac:dyDescent="0.2">
      <c r="A6100" s="40"/>
      <c r="B6100" s="274" t="s">
        <v>347</v>
      </c>
      <c r="C6100" s="296" t="s">
        <v>3646</v>
      </c>
      <c r="D6100" s="274" t="s">
        <v>143</v>
      </c>
      <c r="E6100" s="274" t="s">
        <v>3647</v>
      </c>
      <c r="F6100" s="404" t="s">
        <v>348</v>
      </c>
      <c r="G6100" s="404"/>
      <c r="H6100" s="295" t="s">
        <v>1160</v>
      </c>
      <c r="I6100" s="298">
        <v>1.76E-4</v>
      </c>
      <c r="J6100" s="297" t="s">
        <v>3648</v>
      </c>
      <c r="K6100" s="280" t="s">
        <v>2117</v>
      </c>
      <c r="O6100" s="40"/>
      <c r="P6100" s="40"/>
      <c r="Q6100" s="40"/>
      <c r="R6100" s="40"/>
      <c r="S6100" s="40"/>
      <c r="T6100" s="40"/>
      <c r="U6100" s="40"/>
      <c r="V6100" s="40"/>
      <c r="W6100" s="40"/>
      <c r="X6100" s="40"/>
      <c r="Y6100" s="40"/>
    </row>
    <row r="6101" spans="1:25" ht="15" customHeight="1" x14ac:dyDescent="0.2">
      <c r="A6101" s="40"/>
      <c r="B6101" s="274" t="s">
        <v>347</v>
      </c>
      <c r="C6101" s="296" t="s">
        <v>3645</v>
      </c>
      <c r="D6101" s="274" t="s">
        <v>143</v>
      </c>
      <c r="E6101" s="274" t="s">
        <v>1161</v>
      </c>
      <c r="F6101" s="404" t="s">
        <v>348</v>
      </c>
      <c r="G6101" s="404"/>
      <c r="H6101" s="295" t="s">
        <v>165</v>
      </c>
      <c r="I6101" s="298">
        <v>1.7832000000000001E-2</v>
      </c>
      <c r="J6101" s="297" t="s">
        <v>2143</v>
      </c>
      <c r="K6101" s="280" t="s">
        <v>2129</v>
      </c>
      <c r="O6101" s="40"/>
      <c r="P6101" s="40"/>
      <c r="Q6101" s="40"/>
      <c r="R6101" s="40"/>
      <c r="S6101" s="40"/>
      <c r="T6101" s="40"/>
      <c r="U6101" s="40"/>
      <c r="V6101" s="40"/>
      <c r="W6101" s="40"/>
      <c r="X6101" s="40"/>
      <c r="Y6101" s="40"/>
    </row>
    <row r="6102" spans="1:25" ht="15" customHeight="1" x14ac:dyDescent="0.2">
      <c r="A6102" s="40"/>
      <c r="B6102" s="274" t="s">
        <v>347</v>
      </c>
      <c r="C6102" s="296" t="s">
        <v>3649</v>
      </c>
      <c r="D6102" s="274" t="s">
        <v>143</v>
      </c>
      <c r="E6102" s="274" t="s">
        <v>1185</v>
      </c>
      <c r="F6102" s="404" t="s">
        <v>348</v>
      </c>
      <c r="G6102" s="404"/>
      <c r="H6102" s="295" t="s">
        <v>165</v>
      </c>
      <c r="I6102" s="298">
        <v>2.0000000000000002E-5</v>
      </c>
      <c r="J6102" s="297" t="s">
        <v>3650</v>
      </c>
      <c r="K6102" s="280" t="s">
        <v>2117</v>
      </c>
      <c r="O6102" s="40"/>
      <c r="P6102" s="40"/>
      <c r="Q6102" s="40"/>
      <c r="R6102" s="40"/>
      <c r="S6102" s="40"/>
      <c r="T6102" s="40"/>
      <c r="U6102" s="40"/>
      <c r="V6102" s="40"/>
      <c r="W6102" s="40"/>
      <c r="X6102" s="40"/>
      <c r="Y6102" s="40"/>
    </row>
    <row r="6103" spans="1:25" ht="15" customHeight="1" x14ac:dyDescent="0.2">
      <c r="A6103" s="40"/>
      <c r="B6103" s="274" t="s">
        <v>347</v>
      </c>
      <c r="C6103" s="296" t="s">
        <v>3604</v>
      </c>
      <c r="D6103" s="274" t="s">
        <v>143</v>
      </c>
      <c r="E6103" s="274" t="s">
        <v>1164</v>
      </c>
      <c r="F6103" s="404" t="s">
        <v>809</v>
      </c>
      <c r="G6103" s="404"/>
      <c r="H6103" s="295" t="s">
        <v>165</v>
      </c>
      <c r="I6103" s="298">
        <v>9.8999999999999999E-4</v>
      </c>
      <c r="J6103" s="297" t="s">
        <v>2145</v>
      </c>
      <c r="K6103" s="280" t="s">
        <v>2135</v>
      </c>
      <c r="O6103" s="40"/>
      <c r="P6103" s="40"/>
      <c r="Q6103" s="40"/>
      <c r="R6103" s="40"/>
      <c r="S6103" s="40"/>
      <c r="T6103" s="40"/>
      <c r="U6103" s="40"/>
      <c r="V6103" s="40"/>
      <c r="W6103" s="40"/>
      <c r="X6103" s="40"/>
      <c r="Y6103" s="40"/>
    </row>
    <row r="6104" spans="1:25" ht="15" customHeight="1" x14ac:dyDescent="0.2">
      <c r="A6104" s="40"/>
      <c r="B6104" s="274" t="s">
        <v>347</v>
      </c>
      <c r="C6104" s="296" t="s">
        <v>3587</v>
      </c>
      <c r="D6104" s="274" t="s">
        <v>143</v>
      </c>
      <c r="E6104" s="274" t="s">
        <v>2436</v>
      </c>
      <c r="F6104" s="404" t="s">
        <v>348</v>
      </c>
      <c r="G6104" s="404"/>
      <c r="H6104" s="295" t="s">
        <v>165</v>
      </c>
      <c r="I6104" s="298">
        <v>4.3999999999999999E-5</v>
      </c>
      <c r="J6104" s="297" t="s">
        <v>3588</v>
      </c>
      <c r="K6104" s="280" t="s">
        <v>2117</v>
      </c>
      <c r="O6104" s="40"/>
      <c r="P6104" s="40"/>
      <c r="Q6104" s="40"/>
      <c r="R6104" s="40"/>
      <c r="S6104" s="40"/>
      <c r="T6104" s="40"/>
      <c r="U6104" s="40"/>
      <c r="V6104" s="40"/>
      <c r="W6104" s="40"/>
      <c r="X6104" s="40"/>
      <c r="Y6104" s="40"/>
    </row>
    <row r="6105" spans="1:25" ht="15" customHeight="1" x14ac:dyDescent="0.2">
      <c r="A6105" s="40"/>
      <c r="B6105" s="274" t="s">
        <v>347</v>
      </c>
      <c r="C6105" s="296" t="s">
        <v>3600</v>
      </c>
      <c r="D6105" s="274" t="s">
        <v>143</v>
      </c>
      <c r="E6105" s="274" t="s">
        <v>1189</v>
      </c>
      <c r="F6105" s="404" t="s">
        <v>348</v>
      </c>
      <c r="G6105" s="404"/>
      <c r="H6105" s="295" t="s">
        <v>165</v>
      </c>
      <c r="I6105" s="298">
        <v>6.9999999999999994E-5</v>
      </c>
      <c r="J6105" s="297" t="s">
        <v>2148</v>
      </c>
      <c r="K6105" s="280" t="s">
        <v>2117</v>
      </c>
      <c r="O6105" s="40"/>
      <c r="P6105" s="40"/>
      <c r="Q6105" s="40"/>
      <c r="R6105" s="40"/>
      <c r="S6105" s="40"/>
      <c r="T6105" s="40"/>
      <c r="U6105" s="40"/>
      <c r="V6105" s="40"/>
      <c r="W6105" s="40"/>
      <c r="X6105" s="40"/>
      <c r="Y6105" s="40"/>
    </row>
    <row r="6106" spans="1:25" ht="15" customHeight="1" x14ac:dyDescent="0.2">
      <c r="A6106" s="40"/>
      <c r="B6106" s="274" t="s">
        <v>347</v>
      </c>
      <c r="C6106" s="296" t="s">
        <v>3584</v>
      </c>
      <c r="D6106" s="274" t="s">
        <v>143</v>
      </c>
      <c r="E6106" s="274" t="s">
        <v>1191</v>
      </c>
      <c r="F6106" s="404" t="s">
        <v>348</v>
      </c>
      <c r="G6106" s="404"/>
      <c r="H6106" s="295" t="s">
        <v>165</v>
      </c>
      <c r="I6106" s="298">
        <v>1.0000000000000001E-5</v>
      </c>
      <c r="J6106" s="297" t="s">
        <v>2156</v>
      </c>
      <c r="K6106" s="280" t="s">
        <v>2117</v>
      </c>
      <c r="O6106" s="40"/>
      <c r="P6106" s="40"/>
      <c r="Q6106" s="40"/>
      <c r="R6106" s="40"/>
      <c r="S6106" s="40"/>
      <c r="T6106" s="40"/>
      <c r="U6106" s="40"/>
      <c r="V6106" s="40"/>
      <c r="W6106" s="40"/>
      <c r="X6106" s="40"/>
      <c r="Y6106" s="40"/>
    </row>
    <row r="6107" spans="1:25" ht="15" customHeight="1" x14ac:dyDescent="0.2">
      <c r="A6107" s="40"/>
      <c r="B6107" s="274" t="s">
        <v>347</v>
      </c>
      <c r="C6107" s="296" t="s">
        <v>3638</v>
      </c>
      <c r="D6107" s="274" t="s">
        <v>143</v>
      </c>
      <c r="E6107" s="274" t="s">
        <v>1186</v>
      </c>
      <c r="F6107" s="404" t="s">
        <v>348</v>
      </c>
      <c r="G6107" s="404"/>
      <c r="H6107" s="295" t="s">
        <v>165</v>
      </c>
      <c r="I6107" s="298">
        <v>2.0000000000000002E-5</v>
      </c>
      <c r="J6107" s="297" t="s">
        <v>2162</v>
      </c>
      <c r="K6107" s="280" t="s">
        <v>2117</v>
      </c>
      <c r="O6107" s="40"/>
      <c r="P6107" s="40"/>
      <c r="Q6107" s="40"/>
      <c r="R6107" s="40"/>
      <c r="S6107" s="40"/>
      <c r="T6107" s="40"/>
      <c r="U6107" s="40"/>
      <c r="V6107" s="40"/>
      <c r="W6107" s="40"/>
      <c r="X6107" s="40"/>
      <c r="Y6107" s="40"/>
    </row>
    <row r="6108" spans="1:25" ht="15" customHeight="1" x14ac:dyDescent="0.2">
      <c r="A6108" s="40"/>
      <c r="B6108" s="274" t="s">
        <v>347</v>
      </c>
      <c r="C6108" s="296" t="s">
        <v>3635</v>
      </c>
      <c r="D6108" s="274" t="s">
        <v>143</v>
      </c>
      <c r="E6108" s="274" t="s">
        <v>1169</v>
      </c>
      <c r="F6108" s="404" t="s">
        <v>348</v>
      </c>
      <c r="G6108" s="404"/>
      <c r="H6108" s="295" t="s">
        <v>165</v>
      </c>
      <c r="I6108" s="298">
        <v>3.9599999999999998E-4</v>
      </c>
      <c r="J6108" s="297" t="s">
        <v>1868</v>
      </c>
      <c r="K6108" s="280" t="s">
        <v>2117</v>
      </c>
      <c r="O6108" s="40"/>
      <c r="P6108" s="40"/>
      <c r="Q6108" s="40"/>
      <c r="R6108" s="40"/>
      <c r="S6108" s="40"/>
      <c r="T6108" s="40"/>
      <c r="U6108" s="40"/>
      <c r="V6108" s="40"/>
      <c r="W6108" s="40"/>
      <c r="X6108" s="40"/>
      <c r="Y6108" s="40"/>
    </row>
    <row r="6109" spans="1:25" ht="15" customHeight="1" x14ac:dyDescent="0.2">
      <c r="A6109" s="40"/>
      <c r="B6109" s="274" t="s">
        <v>347</v>
      </c>
      <c r="C6109" s="296" t="s">
        <v>3636</v>
      </c>
      <c r="D6109" s="274" t="s">
        <v>143</v>
      </c>
      <c r="E6109" s="274" t="s">
        <v>2432</v>
      </c>
      <c r="F6109" s="404" t="s">
        <v>348</v>
      </c>
      <c r="G6109" s="404"/>
      <c r="H6109" s="295" t="s">
        <v>2433</v>
      </c>
      <c r="I6109" s="298">
        <v>1.76E-4</v>
      </c>
      <c r="J6109" s="297" t="s">
        <v>3637</v>
      </c>
      <c r="K6109" s="280" t="s">
        <v>2135</v>
      </c>
      <c r="O6109" s="40"/>
      <c r="P6109" s="40"/>
      <c r="Q6109" s="40"/>
      <c r="R6109" s="40"/>
      <c r="S6109" s="40"/>
      <c r="T6109" s="40"/>
      <c r="U6109" s="40"/>
      <c r="V6109" s="40"/>
      <c r="W6109" s="40"/>
      <c r="X6109" s="40"/>
      <c r="Y6109" s="40"/>
    </row>
    <row r="6110" spans="1:25" ht="15" customHeight="1" x14ac:dyDescent="0.2">
      <c r="A6110" s="40"/>
      <c r="B6110" s="275"/>
      <c r="C6110" s="275"/>
      <c r="D6110" s="275"/>
      <c r="E6110" s="275"/>
      <c r="F6110" s="275" t="s">
        <v>331</v>
      </c>
      <c r="G6110" s="302">
        <v>3.54</v>
      </c>
      <c r="H6110" s="275" t="s">
        <v>332</v>
      </c>
      <c r="I6110" s="302">
        <v>0</v>
      </c>
      <c r="J6110" s="275" t="s">
        <v>333</v>
      </c>
      <c r="K6110" s="302">
        <v>3.54</v>
      </c>
      <c r="O6110" s="40"/>
      <c r="P6110" s="40"/>
      <c r="Q6110" s="40"/>
      <c r="R6110" s="40"/>
      <c r="S6110" s="40"/>
      <c r="T6110" s="40"/>
      <c r="U6110" s="40"/>
      <c r="V6110" s="40"/>
      <c r="W6110" s="40"/>
      <c r="X6110" s="40"/>
      <c r="Y6110" s="40"/>
    </row>
    <row r="6111" spans="1:25" ht="15" customHeight="1" thickBot="1" x14ac:dyDescent="0.25">
      <c r="A6111" s="40"/>
      <c r="B6111" s="275"/>
      <c r="C6111" s="275"/>
      <c r="D6111" s="275"/>
      <c r="E6111" s="275"/>
      <c r="F6111" s="275" t="s">
        <v>334</v>
      </c>
      <c r="G6111" s="302">
        <v>1.36</v>
      </c>
      <c r="H6111" s="275"/>
      <c r="I6111" s="409" t="s">
        <v>335</v>
      </c>
      <c r="J6111" s="409"/>
      <c r="K6111" s="302">
        <v>7.93</v>
      </c>
      <c r="O6111" s="40"/>
      <c r="P6111" s="40"/>
      <c r="Q6111" s="40"/>
      <c r="R6111" s="40"/>
      <c r="S6111" s="40"/>
      <c r="T6111" s="40"/>
      <c r="U6111" s="40"/>
      <c r="V6111" s="40"/>
      <c r="W6111" s="40"/>
      <c r="X6111" s="40"/>
      <c r="Y6111" s="40"/>
    </row>
    <row r="6112" spans="1:25" ht="15" customHeight="1" thickTop="1" x14ac:dyDescent="0.2">
      <c r="A6112" s="40"/>
      <c r="B6112" s="289"/>
      <c r="C6112" s="289"/>
      <c r="D6112" s="289"/>
      <c r="E6112" s="289"/>
      <c r="F6112" s="289"/>
      <c r="G6112" s="289"/>
      <c r="H6112" s="289"/>
      <c r="I6112" s="289"/>
      <c r="J6112" s="289"/>
      <c r="K6112" s="289"/>
      <c r="O6112" s="40"/>
      <c r="P6112" s="40"/>
      <c r="Q6112" s="40"/>
      <c r="R6112" s="40"/>
      <c r="S6112" s="40"/>
      <c r="T6112" s="40"/>
      <c r="U6112" s="40"/>
      <c r="V6112" s="40"/>
      <c r="W6112" s="40"/>
      <c r="X6112" s="40"/>
      <c r="Y6112" s="40"/>
    </row>
    <row r="6113" spans="1:25" ht="15" customHeight="1" x14ac:dyDescent="0.2">
      <c r="A6113" s="40"/>
      <c r="B6113" s="276"/>
      <c r="C6113" s="277" t="s">
        <v>28</v>
      </c>
      <c r="D6113" s="276" t="s">
        <v>29</v>
      </c>
      <c r="E6113" s="276" t="s">
        <v>30</v>
      </c>
      <c r="F6113" s="405" t="s">
        <v>318</v>
      </c>
      <c r="G6113" s="405"/>
      <c r="H6113" s="284" t="s">
        <v>31</v>
      </c>
      <c r="I6113" s="277" t="s">
        <v>32</v>
      </c>
      <c r="J6113" s="277" t="s">
        <v>33</v>
      </c>
      <c r="K6113" s="277" t="s">
        <v>35</v>
      </c>
      <c r="O6113" s="40"/>
      <c r="P6113" s="40"/>
      <c r="Q6113" s="40"/>
      <c r="R6113" s="40"/>
      <c r="S6113" s="40"/>
      <c r="T6113" s="40"/>
      <c r="U6113" s="40"/>
      <c r="V6113" s="40"/>
      <c r="W6113" s="40"/>
      <c r="X6113" s="40"/>
      <c r="Y6113" s="40"/>
    </row>
    <row r="6114" spans="1:25" ht="15" customHeight="1" x14ac:dyDescent="0.2">
      <c r="A6114" s="40"/>
      <c r="B6114" s="273" t="s">
        <v>319</v>
      </c>
      <c r="C6114" s="286" t="s">
        <v>2702</v>
      </c>
      <c r="D6114" s="273" t="s">
        <v>143</v>
      </c>
      <c r="E6114" s="273" t="s">
        <v>2703</v>
      </c>
      <c r="F6114" s="403" t="s">
        <v>1710</v>
      </c>
      <c r="G6114" s="403"/>
      <c r="H6114" s="285" t="s">
        <v>59</v>
      </c>
      <c r="I6114" s="288">
        <v>1</v>
      </c>
      <c r="J6114" s="287">
        <v>499.59</v>
      </c>
      <c r="K6114" s="287">
        <v>499.59</v>
      </c>
      <c r="O6114" s="40"/>
      <c r="P6114" s="40"/>
      <c r="Q6114" s="40"/>
      <c r="R6114" s="40"/>
      <c r="S6114" s="40"/>
      <c r="T6114" s="40"/>
      <c r="U6114" s="40"/>
      <c r="V6114" s="40"/>
      <c r="W6114" s="40"/>
      <c r="X6114" s="40"/>
      <c r="Y6114" s="40"/>
    </row>
    <row r="6115" spans="1:25" ht="15" customHeight="1" x14ac:dyDescent="0.2">
      <c r="A6115" s="40"/>
      <c r="B6115" s="276" t="s">
        <v>27</v>
      </c>
      <c r="C6115" s="277" t="s">
        <v>28</v>
      </c>
      <c r="D6115" s="276" t="s">
        <v>29</v>
      </c>
      <c r="E6115" s="276" t="s">
        <v>30</v>
      </c>
      <c r="F6115" s="405" t="s">
        <v>318</v>
      </c>
      <c r="G6115" s="406"/>
      <c r="H6115" s="284" t="s">
        <v>31</v>
      </c>
      <c r="I6115" s="277" t="s">
        <v>32</v>
      </c>
      <c r="J6115" s="277" t="s">
        <v>33</v>
      </c>
      <c r="K6115" s="277" t="s">
        <v>35</v>
      </c>
      <c r="O6115" s="40"/>
      <c r="P6115" s="40"/>
      <c r="Q6115" s="40"/>
      <c r="R6115" s="40"/>
      <c r="S6115" s="40"/>
      <c r="T6115" s="40"/>
      <c r="U6115" s="40"/>
      <c r="V6115" s="40"/>
      <c r="W6115" s="40"/>
      <c r="X6115" s="40"/>
      <c r="Y6115" s="40"/>
    </row>
    <row r="6116" spans="1:25" ht="15" customHeight="1" x14ac:dyDescent="0.2">
      <c r="A6116" s="40"/>
      <c r="B6116" s="274" t="s">
        <v>347</v>
      </c>
      <c r="C6116" s="296" t="s">
        <v>3732</v>
      </c>
      <c r="D6116" s="274" t="s">
        <v>143</v>
      </c>
      <c r="E6116" s="274" t="s">
        <v>3733</v>
      </c>
      <c r="F6116" s="404" t="s">
        <v>348</v>
      </c>
      <c r="G6116" s="404"/>
      <c r="H6116" s="295" t="s">
        <v>59</v>
      </c>
      <c r="I6116" s="298">
        <v>0.20899999999999999</v>
      </c>
      <c r="J6116" s="297" t="s">
        <v>3734</v>
      </c>
      <c r="K6116" s="280" t="s">
        <v>4238</v>
      </c>
      <c r="O6116" s="40"/>
      <c r="P6116" s="40"/>
      <c r="Q6116" s="40"/>
      <c r="R6116" s="40"/>
      <c r="S6116" s="40"/>
      <c r="T6116" s="40"/>
      <c r="U6116" s="40"/>
      <c r="V6116" s="40"/>
      <c r="W6116" s="40"/>
      <c r="X6116" s="40"/>
      <c r="Y6116" s="40"/>
    </row>
    <row r="6117" spans="1:25" ht="15" customHeight="1" x14ac:dyDescent="0.2">
      <c r="A6117" s="40"/>
      <c r="B6117" s="274" t="s">
        <v>347</v>
      </c>
      <c r="C6117" s="296" t="s">
        <v>3682</v>
      </c>
      <c r="D6117" s="274" t="s">
        <v>143</v>
      </c>
      <c r="E6117" s="274" t="s">
        <v>2480</v>
      </c>
      <c r="F6117" s="404" t="s">
        <v>348</v>
      </c>
      <c r="G6117" s="404"/>
      <c r="H6117" s="295" t="s">
        <v>900</v>
      </c>
      <c r="I6117" s="298">
        <v>255</v>
      </c>
      <c r="J6117" s="297" t="s">
        <v>3683</v>
      </c>
      <c r="K6117" s="280" t="s">
        <v>4239</v>
      </c>
      <c r="O6117" s="40"/>
      <c r="P6117" s="40"/>
      <c r="Q6117" s="40"/>
      <c r="R6117" s="40"/>
      <c r="S6117" s="40"/>
      <c r="T6117" s="40"/>
      <c r="U6117" s="40"/>
      <c r="V6117" s="40"/>
      <c r="W6117" s="40"/>
      <c r="X6117" s="40"/>
      <c r="Y6117" s="40"/>
    </row>
    <row r="6118" spans="1:25" ht="15" customHeight="1" x14ac:dyDescent="0.2">
      <c r="A6118" s="40"/>
      <c r="B6118" s="278" t="s">
        <v>319</v>
      </c>
      <c r="C6118" s="291" t="s">
        <v>575</v>
      </c>
      <c r="D6118" s="278" t="s">
        <v>143</v>
      </c>
      <c r="E6118" s="278" t="s">
        <v>576</v>
      </c>
      <c r="F6118" s="407" t="s">
        <v>577</v>
      </c>
      <c r="G6118" s="407"/>
      <c r="H6118" s="290" t="s">
        <v>578</v>
      </c>
      <c r="I6118" s="294">
        <v>6</v>
      </c>
      <c r="J6118" s="292" t="s">
        <v>3684</v>
      </c>
      <c r="K6118" s="293" t="s">
        <v>4240</v>
      </c>
      <c r="O6118" s="40"/>
      <c r="P6118" s="40"/>
      <c r="Q6118" s="40"/>
      <c r="R6118" s="40"/>
      <c r="S6118" s="40"/>
      <c r="T6118" s="40"/>
      <c r="U6118" s="40"/>
      <c r="V6118" s="40"/>
      <c r="W6118" s="40"/>
      <c r="X6118" s="40"/>
      <c r="Y6118" s="40"/>
    </row>
    <row r="6119" spans="1:25" ht="15" customHeight="1" x14ac:dyDescent="0.2">
      <c r="A6119" s="40"/>
      <c r="B6119" s="274" t="s">
        <v>347</v>
      </c>
      <c r="C6119" s="296" t="s">
        <v>3686</v>
      </c>
      <c r="D6119" s="274" t="s">
        <v>143</v>
      </c>
      <c r="E6119" s="274" t="s">
        <v>3687</v>
      </c>
      <c r="F6119" s="404" t="s">
        <v>348</v>
      </c>
      <c r="G6119" s="404"/>
      <c r="H6119" s="295" t="s">
        <v>59</v>
      </c>
      <c r="I6119" s="298">
        <v>0.94299999999999995</v>
      </c>
      <c r="J6119" s="297" t="s">
        <v>3688</v>
      </c>
      <c r="K6119" s="280" t="s">
        <v>4241</v>
      </c>
      <c r="O6119" s="40"/>
      <c r="P6119" s="40"/>
      <c r="Q6119" s="40"/>
      <c r="R6119" s="40"/>
      <c r="S6119" s="40"/>
      <c r="T6119" s="40"/>
      <c r="U6119" s="40"/>
      <c r="V6119" s="40"/>
      <c r="W6119" s="40"/>
      <c r="X6119" s="40"/>
      <c r="Y6119" s="40"/>
    </row>
    <row r="6120" spans="1:25" ht="15" customHeight="1" x14ac:dyDescent="0.2">
      <c r="A6120" s="40"/>
      <c r="B6120" s="274" t="s">
        <v>347</v>
      </c>
      <c r="C6120" s="296" t="s">
        <v>3615</v>
      </c>
      <c r="D6120" s="274" t="s">
        <v>143</v>
      </c>
      <c r="E6120" s="274" t="s">
        <v>2418</v>
      </c>
      <c r="F6120" s="404" t="s">
        <v>586</v>
      </c>
      <c r="G6120" s="404"/>
      <c r="H6120" s="295" t="s">
        <v>578</v>
      </c>
      <c r="I6120" s="298">
        <v>6</v>
      </c>
      <c r="J6120" s="297" t="s">
        <v>2419</v>
      </c>
      <c r="K6120" s="280" t="s">
        <v>2704</v>
      </c>
      <c r="O6120" s="40"/>
      <c r="P6120" s="40"/>
      <c r="Q6120" s="40"/>
      <c r="R6120" s="40"/>
      <c r="S6120" s="40"/>
      <c r="T6120" s="40"/>
      <c r="U6120" s="40"/>
      <c r="V6120" s="40"/>
      <c r="W6120" s="40"/>
      <c r="X6120" s="40"/>
      <c r="Y6120" s="40"/>
    </row>
    <row r="6121" spans="1:25" ht="15" customHeight="1" x14ac:dyDescent="0.2">
      <c r="A6121" s="40"/>
      <c r="B6121" s="274" t="s">
        <v>347</v>
      </c>
      <c r="C6121" s="296" t="s">
        <v>3932</v>
      </c>
      <c r="D6121" s="274" t="s">
        <v>143</v>
      </c>
      <c r="E6121" s="274" t="s">
        <v>2585</v>
      </c>
      <c r="F6121" s="404" t="s">
        <v>348</v>
      </c>
      <c r="G6121" s="404"/>
      <c r="H6121" s="295" t="s">
        <v>59</v>
      </c>
      <c r="I6121" s="298">
        <v>0.627</v>
      </c>
      <c r="J6121" s="297" t="s">
        <v>3933</v>
      </c>
      <c r="K6121" s="280" t="s">
        <v>4242</v>
      </c>
      <c r="O6121" s="40"/>
      <c r="P6121" s="40"/>
      <c r="Q6121" s="40"/>
      <c r="R6121" s="40"/>
      <c r="S6121" s="40"/>
      <c r="T6121" s="40"/>
      <c r="U6121" s="40"/>
      <c r="V6121" s="40"/>
      <c r="W6121" s="40"/>
      <c r="X6121" s="40"/>
      <c r="Y6121" s="40"/>
    </row>
    <row r="6122" spans="1:25" ht="15" customHeight="1" x14ac:dyDescent="0.2">
      <c r="A6122" s="40"/>
      <c r="B6122" s="408" t="s">
        <v>2416</v>
      </c>
      <c r="C6122" s="406"/>
      <c r="D6122" s="406"/>
      <c r="E6122" s="406"/>
      <c r="F6122" s="406"/>
      <c r="G6122" s="406"/>
      <c r="H6122" s="406"/>
      <c r="I6122" s="406"/>
      <c r="J6122" s="406"/>
      <c r="K6122" s="406"/>
      <c r="O6122" s="40"/>
      <c r="P6122" s="40"/>
      <c r="Q6122" s="40"/>
      <c r="R6122" s="40"/>
      <c r="S6122" s="40"/>
      <c r="T6122" s="40"/>
      <c r="U6122" s="40"/>
      <c r="V6122" s="40"/>
      <c r="W6122" s="40"/>
      <c r="X6122" s="40"/>
      <c r="Y6122" s="40"/>
    </row>
    <row r="6123" spans="1:25" ht="15" customHeight="1" x14ac:dyDescent="0.2">
      <c r="A6123" s="40"/>
      <c r="B6123" s="276" t="s">
        <v>27</v>
      </c>
      <c r="C6123" s="277" t="s">
        <v>28</v>
      </c>
      <c r="D6123" s="276" t="s">
        <v>29</v>
      </c>
      <c r="E6123" s="276" t="s">
        <v>30</v>
      </c>
      <c r="F6123" s="405" t="s">
        <v>318</v>
      </c>
      <c r="G6123" s="406"/>
      <c r="H6123" s="284" t="s">
        <v>31</v>
      </c>
      <c r="I6123" s="277" t="s">
        <v>32</v>
      </c>
      <c r="J6123" s="277" t="s">
        <v>33</v>
      </c>
      <c r="K6123" s="277" t="s">
        <v>35</v>
      </c>
      <c r="O6123" s="40"/>
      <c r="P6123" s="40"/>
      <c r="Q6123" s="40"/>
      <c r="R6123" s="40"/>
      <c r="S6123" s="40"/>
      <c r="T6123" s="40"/>
      <c r="U6123" s="40"/>
      <c r="V6123" s="40"/>
      <c r="W6123" s="40"/>
      <c r="X6123" s="40"/>
      <c r="Y6123" s="40"/>
    </row>
    <row r="6124" spans="1:25" ht="15" customHeight="1" x14ac:dyDescent="0.2">
      <c r="A6124" s="40"/>
      <c r="B6124" s="274" t="s">
        <v>347</v>
      </c>
      <c r="C6124" s="296" t="s">
        <v>3615</v>
      </c>
      <c r="D6124" s="274" t="s">
        <v>143</v>
      </c>
      <c r="E6124" s="274" t="s">
        <v>2418</v>
      </c>
      <c r="F6124" s="404" t="s">
        <v>586</v>
      </c>
      <c r="G6124" s="404"/>
      <c r="H6124" s="295" t="s">
        <v>578</v>
      </c>
      <c r="I6124" s="298">
        <v>6</v>
      </c>
      <c r="J6124" s="297" t="s">
        <v>2419</v>
      </c>
      <c r="K6124" s="280" t="s">
        <v>2704</v>
      </c>
      <c r="O6124" s="40"/>
      <c r="P6124" s="40"/>
      <c r="Q6124" s="40"/>
      <c r="R6124" s="40"/>
      <c r="S6124" s="40"/>
      <c r="T6124" s="40"/>
      <c r="U6124" s="40"/>
      <c r="V6124" s="40"/>
      <c r="W6124" s="40"/>
      <c r="X6124" s="40"/>
      <c r="Y6124" s="40"/>
    </row>
    <row r="6125" spans="1:25" ht="15" customHeight="1" x14ac:dyDescent="0.2">
      <c r="A6125" s="40"/>
      <c r="B6125" s="274" t="s">
        <v>347</v>
      </c>
      <c r="C6125" s="296" t="s">
        <v>3594</v>
      </c>
      <c r="D6125" s="274" t="s">
        <v>143</v>
      </c>
      <c r="E6125" s="274" t="s">
        <v>1171</v>
      </c>
      <c r="F6125" s="404" t="s">
        <v>348</v>
      </c>
      <c r="G6125" s="404"/>
      <c r="H6125" s="295" t="s">
        <v>165</v>
      </c>
      <c r="I6125" s="298">
        <v>1.1999999999999999E-3</v>
      </c>
      <c r="J6125" s="297" t="s">
        <v>2139</v>
      </c>
      <c r="K6125" s="280" t="s">
        <v>2170</v>
      </c>
      <c r="O6125" s="40"/>
      <c r="P6125" s="40"/>
      <c r="Q6125" s="40"/>
      <c r="R6125" s="40"/>
      <c r="S6125" s="40"/>
      <c r="T6125" s="40"/>
      <c r="U6125" s="40"/>
      <c r="V6125" s="40"/>
      <c r="W6125" s="40"/>
      <c r="X6125" s="40"/>
      <c r="Y6125" s="40"/>
    </row>
    <row r="6126" spans="1:25" ht="15" customHeight="1" x14ac:dyDescent="0.2">
      <c r="A6126" s="40"/>
      <c r="B6126" s="274" t="s">
        <v>347</v>
      </c>
      <c r="C6126" s="296" t="s">
        <v>3598</v>
      </c>
      <c r="D6126" s="274" t="s">
        <v>143</v>
      </c>
      <c r="E6126" s="274" t="s">
        <v>1159</v>
      </c>
      <c r="F6126" s="404" t="s">
        <v>348</v>
      </c>
      <c r="G6126" s="404"/>
      <c r="H6126" s="295" t="s">
        <v>165</v>
      </c>
      <c r="I6126" s="298">
        <v>8.9999999999999993E-3</v>
      </c>
      <c r="J6126" s="297" t="s">
        <v>3599</v>
      </c>
      <c r="K6126" s="280" t="s">
        <v>4033</v>
      </c>
      <c r="O6126" s="40"/>
      <c r="P6126" s="40"/>
      <c r="Q6126" s="40"/>
      <c r="R6126" s="40"/>
      <c r="S6126" s="40"/>
      <c r="T6126" s="40"/>
      <c r="U6126" s="40"/>
      <c r="V6126" s="40"/>
      <c r="W6126" s="40"/>
      <c r="X6126" s="40"/>
      <c r="Y6126" s="40"/>
    </row>
    <row r="6127" spans="1:25" ht="15" customHeight="1" x14ac:dyDescent="0.2">
      <c r="A6127" s="40"/>
      <c r="B6127" s="274" t="s">
        <v>347</v>
      </c>
      <c r="C6127" s="296" t="s">
        <v>3606</v>
      </c>
      <c r="D6127" s="274" t="s">
        <v>143</v>
      </c>
      <c r="E6127" s="274" t="s">
        <v>1166</v>
      </c>
      <c r="F6127" s="404" t="s">
        <v>809</v>
      </c>
      <c r="G6127" s="404"/>
      <c r="H6127" s="295" t="s">
        <v>1167</v>
      </c>
      <c r="I6127" s="298">
        <v>2.3999999999999998E-3</v>
      </c>
      <c r="J6127" s="297" t="s">
        <v>2136</v>
      </c>
      <c r="K6127" s="280" t="s">
        <v>4141</v>
      </c>
      <c r="O6127" s="40"/>
      <c r="P6127" s="40"/>
      <c r="Q6127" s="40"/>
      <c r="R6127" s="40"/>
      <c r="S6127" s="40"/>
      <c r="T6127" s="40"/>
      <c r="U6127" s="40"/>
      <c r="V6127" s="40"/>
      <c r="W6127" s="40"/>
      <c r="X6127" s="40"/>
      <c r="Y6127" s="40"/>
    </row>
    <row r="6128" spans="1:25" ht="15" customHeight="1" x14ac:dyDescent="0.2">
      <c r="A6128" s="40"/>
      <c r="B6128" s="274" t="s">
        <v>347</v>
      </c>
      <c r="C6128" s="296" t="s">
        <v>3583</v>
      </c>
      <c r="D6128" s="274" t="s">
        <v>143</v>
      </c>
      <c r="E6128" s="274" t="s">
        <v>1158</v>
      </c>
      <c r="F6128" s="404" t="s">
        <v>348</v>
      </c>
      <c r="G6128" s="404"/>
      <c r="H6128" s="295" t="s">
        <v>165</v>
      </c>
      <c r="I6128" s="298">
        <v>0.61080000000000001</v>
      </c>
      <c r="J6128" s="297" t="s">
        <v>1850</v>
      </c>
      <c r="K6128" s="280" t="s">
        <v>4245</v>
      </c>
      <c r="O6128" s="40"/>
      <c r="P6128" s="40"/>
      <c r="Q6128" s="40"/>
      <c r="R6128" s="40"/>
      <c r="S6128" s="40"/>
      <c r="T6128" s="40"/>
      <c r="U6128" s="40"/>
      <c r="V6128" s="40"/>
      <c r="W6128" s="40"/>
      <c r="X6128" s="40"/>
      <c r="Y6128" s="40"/>
    </row>
    <row r="6129" spans="1:25" ht="15" customHeight="1" x14ac:dyDescent="0.2">
      <c r="A6129" s="40"/>
      <c r="B6129" s="274" t="s">
        <v>347</v>
      </c>
      <c r="C6129" s="296" t="s">
        <v>3686</v>
      </c>
      <c r="D6129" s="274" t="s">
        <v>143</v>
      </c>
      <c r="E6129" s="274" t="s">
        <v>3687</v>
      </c>
      <c r="F6129" s="404" t="s">
        <v>348</v>
      </c>
      <c r="G6129" s="404"/>
      <c r="H6129" s="295" t="s">
        <v>59</v>
      </c>
      <c r="I6129" s="298">
        <v>0.94299999999999995</v>
      </c>
      <c r="J6129" s="297" t="s">
        <v>3688</v>
      </c>
      <c r="K6129" s="280" t="s">
        <v>4241</v>
      </c>
      <c r="O6129" s="40"/>
      <c r="P6129" s="40"/>
      <c r="Q6129" s="40"/>
      <c r="R6129" s="40"/>
      <c r="S6129" s="40"/>
      <c r="T6129" s="40"/>
      <c r="U6129" s="40"/>
      <c r="V6129" s="40"/>
      <c r="W6129" s="40"/>
      <c r="X6129" s="40"/>
      <c r="Y6129" s="40"/>
    </row>
    <row r="6130" spans="1:25" ht="15" customHeight="1" x14ac:dyDescent="0.2">
      <c r="A6130" s="40"/>
      <c r="B6130" s="274" t="s">
        <v>347</v>
      </c>
      <c r="C6130" s="296" t="s">
        <v>3601</v>
      </c>
      <c r="D6130" s="274" t="s">
        <v>143</v>
      </c>
      <c r="E6130" s="274" t="s">
        <v>1165</v>
      </c>
      <c r="F6130" s="404" t="s">
        <v>348</v>
      </c>
      <c r="G6130" s="404"/>
      <c r="H6130" s="295" t="s">
        <v>165</v>
      </c>
      <c r="I6130" s="298">
        <v>2.7E-2</v>
      </c>
      <c r="J6130" s="297" t="s">
        <v>3602</v>
      </c>
      <c r="K6130" s="280" t="s">
        <v>4244</v>
      </c>
      <c r="O6130" s="40"/>
      <c r="P6130" s="40"/>
      <c r="Q6130" s="40"/>
      <c r="R6130" s="40"/>
      <c r="S6130" s="40"/>
      <c r="T6130" s="40"/>
      <c r="U6130" s="40"/>
      <c r="V6130" s="40"/>
      <c r="W6130" s="40"/>
      <c r="X6130" s="40"/>
      <c r="Y6130" s="40"/>
    </row>
    <row r="6131" spans="1:25" ht="15" customHeight="1" x14ac:dyDescent="0.2">
      <c r="A6131" s="40"/>
      <c r="B6131" s="274" t="s">
        <v>347</v>
      </c>
      <c r="C6131" s="296" t="s">
        <v>3682</v>
      </c>
      <c r="D6131" s="274" t="s">
        <v>143</v>
      </c>
      <c r="E6131" s="274" t="s">
        <v>2480</v>
      </c>
      <c r="F6131" s="404" t="s">
        <v>348</v>
      </c>
      <c r="G6131" s="404"/>
      <c r="H6131" s="295" t="s">
        <v>900</v>
      </c>
      <c r="I6131" s="298">
        <v>255</v>
      </c>
      <c r="J6131" s="297" t="s">
        <v>3683</v>
      </c>
      <c r="K6131" s="280" t="s">
        <v>4239</v>
      </c>
      <c r="O6131" s="40"/>
      <c r="P6131" s="40"/>
      <c r="Q6131" s="40"/>
      <c r="R6131" s="40"/>
      <c r="S6131" s="40"/>
      <c r="T6131" s="40"/>
      <c r="U6131" s="40"/>
      <c r="V6131" s="40"/>
      <c r="W6131" s="40"/>
      <c r="X6131" s="40"/>
      <c r="Y6131" s="40"/>
    </row>
    <row r="6132" spans="1:25" ht="15" customHeight="1" x14ac:dyDescent="0.2">
      <c r="A6132" s="40"/>
      <c r="B6132" s="274" t="s">
        <v>347</v>
      </c>
      <c r="C6132" s="296" t="s">
        <v>3932</v>
      </c>
      <c r="D6132" s="274" t="s">
        <v>143</v>
      </c>
      <c r="E6132" s="274" t="s">
        <v>2585</v>
      </c>
      <c r="F6132" s="404" t="s">
        <v>348</v>
      </c>
      <c r="G6132" s="404"/>
      <c r="H6132" s="295" t="s">
        <v>59</v>
      </c>
      <c r="I6132" s="298">
        <v>0.627</v>
      </c>
      <c r="J6132" s="297" t="s">
        <v>3933</v>
      </c>
      <c r="K6132" s="280" t="s">
        <v>4242</v>
      </c>
      <c r="O6132" s="40"/>
      <c r="P6132" s="40"/>
      <c r="Q6132" s="40"/>
      <c r="R6132" s="40"/>
      <c r="S6132" s="40"/>
      <c r="T6132" s="40"/>
      <c r="U6132" s="40"/>
      <c r="V6132" s="40"/>
      <c r="W6132" s="40"/>
      <c r="X6132" s="40"/>
      <c r="Y6132" s="40"/>
    </row>
    <row r="6133" spans="1:25" ht="15" customHeight="1" x14ac:dyDescent="0.2">
      <c r="A6133" s="40"/>
      <c r="B6133" s="274" t="s">
        <v>347</v>
      </c>
      <c r="C6133" s="296" t="s">
        <v>3604</v>
      </c>
      <c r="D6133" s="274" t="s">
        <v>143</v>
      </c>
      <c r="E6133" s="274" t="s">
        <v>1164</v>
      </c>
      <c r="F6133" s="404" t="s">
        <v>809</v>
      </c>
      <c r="G6133" s="404"/>
      <c r="H6133" s="295" t="s">
        <v>165</v>
      </c>
      <c r="I6133" s="298">
        <v>2.7E-2</v>
      </c>
      <c r="J6133" s="297" t="s">
        <v>2145</v>
      </c>
      <c r="K6133" s="280" t="s">
        <v>4243</v>
      </c>
      <c r="O6133" s="40"/>
      <c r="P6133" s="40"/>
      <c r="Q6133" s="40"/>
      <c r="R6133" s="40"/>
      <c r="S6133" s="40"/>
      <c r="T6133" s="40"/>
      <c r="U6133" s="40"/>
      <c r="V6133" s="40"/>
      <c r="W6133" s="40"/>
      <c r="X6133" s="40"/>
      <c r="Y6133" s="40"/>
    </row>
    <row r="6134" spans="1:25" ht="15" customHeight="1" x14ac:dyDescent="0.2">
      <c r="A6134" s="40"/>
      <c r="B6134" s="274" t="s">
        <v>347</v>
      </c>
      <c r="C6134" s="296" t="s">
        <v>3631</v>
      </c>
      <c r="D6134" s="274" t="s">
        <v>143</v>
      </c>
      <c r="E6134" s="274" t="s">
        <v>2435</v>
      </c>
      <c r="F6134" s="404" t="s">
        <v>348</v>
      </c>
      <c r="G6134" s="404"/>
      <c r="H6134" s="295" t="s">
        <v>165</v>
      </c>
      <c r="I6134" s="298">
        <v>1.1999999999999999E-3</v>
      </c>
      <c r="J6134" s="297" t="s">
        <v>2122</v>
      </c>
      <c r="K6134" s="280" t="s">
        <v>2165</v>
      </c>
      <c r="O6134" s="40"/>
      <c r="P6134" s="40"/>
      <c r="Q6134" s="40"/>
      <c r="R6134" s="40"/>
      <c r="S6134" s="40"/>
      <c r="T6134" s="40"/>
      <c r="U6134" s="40"/>
      <c r="V6134" s="40"/>
      <c r="W6134" s="40"/>
      <c r="X6134" s="40"/>
      <c r="Y6134" s="40"/>
    </row>
    <row r="6135" spans="1:25" ht="15" customHeight="1" x14ac:dyDescent="0.2">
      <c r="A6135" s="40"/>
      <c r="B6135" s="274" t="s">
        <v>347</v>
      </c>
      <c r="C6135" s="296" t="s">
        <v>3613</v>
      </c>
      <c r="D6135" s="274" t="s">
        <v>143</v>
      </c>
      <c r="E6135" s="274" t="s">
        <v>1163</v>
      </c>
      <c r="F6135" s="404" t="s">
        <v>348</v>
      </c>
      <c r="G6135" s="404"/>
      <c r="H6135" s="295" t="s">
        <v>165</v>
      </c>
      <c r="I6135" s="298">
        <v>5.9999999999999995E-4</v>
      </c>
      <c r="J6135" s="297" t="s">
        <v>3614</v>
      </c>
      <c r="K6135" s="280" t="s">
        <v>2144</v>
      </c>
      <c r="O6135" s="40"/>
      <c r="P6135" s="40"/>
      <c r="Q6135" s="40"/>
      <c r="R6135" s="40"/>
      <c r="S6135" s="40"/>
      <c r="T6135" s="40"/>
      <c r="U6135" s="40"/>
      <c r="V6135" s="40"/>
      <c r="W6135" s="40"/>
      <c r="X6135" s="40"/>
      <c r="Y6135" s="40"/>
    </row>
    <row r="6136" spans="1:25" ht="15" customHeight="1" x14ac:dyDescent="0.2">
      <c r="A6136" s="40"/>
      <c r="B6136" s="274" t="s">
        <v>347</v>
      </c>
      <c r="C6136" s="296" t="s">
        <v>3596</v>
      </c>
      <c r="D6136" s="274" t="s">
        <v>143</v>
      </c>
      <c r="E6136" s="274" t="s">
        <v>2437</v>
      </c>
      <c r="F6136" s="404" t="s">
        <v>348</v>
      </c>
      <c r="G6136" s="404"/>
      <c r="H6136" s="295" t="s">
        <v>165</v>
      </c>
      <c r="I6136" s="298">
        <v>3.5999999999999999E-3</v>
      </c>
      <c r="J6136" s="297" t="s">
        <v>3597</v>
      </c>
      <c r="K6136" s="280" t="s">
        <v>2170</v>
      </c>
      <c r="O6136" s="40"/>
      <c r="P6136" s="40"/>
      <c r="Q6136" s="40"/>
      <c r="R6136" s="40"/>
      <c r="S6136" s="40"/>
      <c r="T6136" s="40"/>
      <c r="U6136" s="40"/>
      <c r="V6136" s="40"/>
      <c r="W6136" s="40"/>
      <c r="X6136" s="40"/>
      <c r="Y6136" s="40"/>
    </row>
    <row r="6137" spans="1:25" ht="15" customHeight="1" x14ac:dyDescent="0.2">
      <c r="A6137" s="40"/>
      <c r="B6137" s="274" t="s">
        <v>347</v>
      </c>
      <c r="C6137" s="296" t="s">
        <v>3634</v>
      </c>
      <c r="D6137" s="274" t="s">
        <v>143</v>
      </c>
      <c r="E6137" s="274" t="s">
        <v>1168</v>
      </c>
      <c r="F6137" s="404" t="s">
        <v>348</v>
      </c>
      <c r="G6137" s="404"/>
      <c r="H6137" s="295" t="s">
        <v>165</v>
      </c>
      <c r="I6137" s="298">
        <v>2.7E-2</v>
      </c>
      <c r="J6137" s="297" t="s">
        <v>2138</v>
      </c>
      <c r="K6137" s="280" t="s">
        <v>2146</v>
      </c>
      <c r="O6137" s="40"/>
      <c r="P6137" s="40"/>
      <c r="Q6137" s="40"/>
      <c r="R6137" s="40"/>
      <c r="S6137" s="40"/>
      <c r="T6137" s="40"/>
      <c r="U6137" s="40"/>
      <c r="V6137" s="40"/>
      <c r="W6137" s="40"/>
      <c r="X6137" s="40"/>
      <c r="Y6137" s="40"/>
    </row>
    <row r="6138" spans="1:25" ht="15" customHeight="1" x14ac:dyDescent="0.2">
      <c r="A6138" s="40"/>
      <c r="B6138" s="274" t="s">
        <v>347</v>
      </c>
      <c r="C6138" s="296" t="s">
        <v>3645</v>
      </c>
      <c r="D6138" s="274" t="s">
        <v>143</v>
      </c>
      <c r="E6138" s="274" t="s">
        <v>1161</v>
      </c>
      <c r="F6138" s="404" t="s">
        <v>348</v>
      </c>
      <c r="G6138" s="404"/>
      <c r="H6138" s="295" t="s">
        <v>165</v>
      </c>
      <c r="I6138" s="298">
        <v>0.56459999999999999</v>
      </c>
      <c r="J6138" s="297" t="s">
        <v>2143</v>
      </c>
      <c r="K6138" s="280" t="s">
        <v>2186</v>
      </c>
      <c r="O6138" s="40"/>
      <c r="P6138" s="40"/>
      <c r="Q6138" s="40"/>
      <c r="R6138" s="40"/>
      <c r="S6138" s="40"/>
      <c r="T6138" s="40"/>
      <c r="U6138" s="40"/>
      <c r="V6138" s="40"/>
      <c r="W6138" s="40"/>
      <c r="X6138" s="40"/>
      <c r="Y6138" s="40"/>
    </row>
    <row r="6139" spans="1:25" ht="15" customHeight="1" x14ac:dyDescent="0.2">
      <c r="A6139" s="40"/>
      <c r="B6139" s="274" t="s">
        <v>347</v>
      </c>
      <c r="C6139" s="296" t="s">
        <v>3636</v>
      </c>
      <c r="D6139" s="274" t="s">
        <v>143</v>
      </c>
      <c r="E6139" s="274" t="s">
        <v>2432</v>
      </c>
      <c r="F6139" s="404" t="s">
        <v>348</v>
      </c>
      <c r="G6139" s="404"/>
      <c r="H6139" s="295" t="s">
        <v>2433</v>
      </c>
      <c r="I6139" s="298">
        <v>4.7999999999999996E-3</v>
      </c>
      <c r="J6139" s="297" t="s">
        <v>3637</v>
      </c>
      <c r="K6139" s="280" t="s">
        <v>2557</v>
      </c>
      <c r="O6139" s="40"/>
      <c r="P6139" s="40"/>
      <c r="Q6139" s="40"/>
      <c r="R6139" s="40"/>
      <c r="S6139" s="40"/>
      <c r="T6139" s="40"/>
      <c r="U6139" s="40"/>
      <c r="V6139" s="40"/>
      <c r="W6139" s="40"/>
      <c r="X6139" s="40"/>
      <c r="Y6139" s="40"/>
    </row>
    <row r="6140" spans="1:25" ht="15" customHeight="1" x14ac:dyDescent="0.2">
      <c r="A6140" s="40"/>
      <c r="B6140" s="274" t="s">
        <v>347</v>
      </c>
      <c r="C6140" s="296" t="s">
        <v>3586</v>
      </c>
      <c r="D6140" s="274" t="s">
        <v>143</v>
      </c>
      <c r="E6140" s="274" t="s">
        <v>1162</v>
      </c>
      <c r="F6140" s="404" t="s">
        <v>348</v>
      </c>
      <c r="G6140" s="404"/>
      <c r="H6140" s="295" t="s">
        <v>165</v>
      </c>
      <c r="I6140" s="298">
        <v>1.8E-3</v>
      </c>
      <c r="J6140" s="297" t="s">
        <v>2140</v>
      </c>
      <c r="K6140" s="280" t="s">
        <v>2125</v>
      </c>
      <c r="O6140" s="40"/>
      <c r="P6140" s="40"/>
      <c r="Q6140" s="40"/>
      <c r="R6140" s="40"/>
      <c r="S6140" s="40"/>
      <c r="T6140" s="40"/>
      <c r="U6140" s="40"/>
      <c r="V6140" s="40"/>
      <c r="W6140" s="40"/>
      <c r="X6140" s="40"/>
      <c r="Y6140" s="40"/>
    </row>
    <row r="6141" spans="1:25" ht="15" customHeight="1" x14ac:dyDescent="0.2">
      <c r="A6141" s="40"/>
      <c r="B6141" s="274" t="s">
        <v>347</v>
      </c>
      <c r="C6141" s="296" t="s">
        <v>3635</v>
      </c>
      <c r="D6141" s="274" t="s">
        <v>143</v>
      </c>
      <c r="E6141" s="274" t="s">
        <v>1169</v>
      </c>
      <c r="F6141" s="404" t="s">
        <v>348</v>
      </c>
      <c r="G6141" s="404"/>
      <c r="H6141" s="295" t="s">
        <v>165</v>
      </c>
      <c r="I6141" s="298">
        <v>1.0800000000000001E-2</v>
      </c>
      <c r="J6141" s="297" t="s">
        <v>1868</v>
      </c>
      <c r="K6141" s="280" t="s">
        <v>2165</v>
      </c>
      <c r="O6141" s="40"/>
      <c r="P6141" s="40"/>
      <c r="Q6141" s="40"/>
      <c r="R6141" s="40"/>
      <c r="S6141" s="40"/>
      <c r="T6141" s="40"/>
      <c r="U6141" s="40"/>
      <c r="V6141" s="40"/>
      <c r="W6141" s="40"/>
      <c r="X6141" s="40"/>
      <c r="Y6141" s="40"/>
    </row>
    <row r="6142" spans="1:25" ht="15" customHeight="1" x14ac:dyDescent="0.2">
      <c r="A6142" s="40"/>
      <c r="B6142" s="274" t="s">
        <v>347</v>
      </c>
      <c r="C6142" s="296" t="s">
        <v>3646</v>
      </c>
      <c r="D6142" s="274" t="s">
        <v>143</v>
      </c>
      <c r="E6142" s="274" t="s">
        <v>3647</v>
      </c>
      <c r="F6142" s="404" t="s">
        <v>348</v>
      </c>
      <c r="G6142" s="404"/>
      <c r="H6142" s="295" t="s">
        <v>1160</v>
      </c>
      <c r="I6142" s="298">
        <v>4.7999999999999996E-3</v>
      </c>
      <c r="J6142" s="297" t="s">
        <v>3648</v>
      </c>
      <c r="K6142" s="280" t="s">
        <v>2125</v>
      </c>
      <c r="O6142" s="40"/>
      <c r="P6142" s="40"/>
      <c r="Q6142" s="40"/>
      <c r="R6142" s="40"/>
      <c r="S6142" s="40"/>
      <c r="T6142" s="40"/>
      <c r="U6142" s="40"/>
      <c r="V6142" s="40"/>
      <c r="W6142" s="40"/>
      <c r="X6142" s="40"/>
      <c r="Y6142" s="40"/>
    </row>
    <row r="6143" spans="1:25" ht="15" customHeight="1" x14ac:dyDescent="0.2">
      <c r="A6143" s="40"/>
      <c r="B6143" s="274" t="s">
        <v>347</v>
      </c>
      <c r="C6143" s="296" t="s">
        <v>3587</v>
      </c>
      <c r="D6143" s="274" t="s">
        <v>143</v>
      </c>
      <c r="E6143" s="274" t="s">
        <v>2436</v>
      </c>
      <c r="F6143" s="404" t="s">
        <v>348</v>
      </c>
      <c r="G6143" s="404"/>
      <c r="H6143" s="295" t="s">
        <v>165</v>
      </c>
      <c r="I6143" s="298">
        <v>1.1999999999999999E-3</v>
      </c>
      <c r="J6143" s="297" t="s">
        <v>3588</v>
      </c>
      <c r="K6143" s="280" t="s">
        <v>2144</v>
      </c>
      <c r="O6143" s="40"/>
      <c r="P6143" s="40"/>
      <c r="Q6143" s="40"/>
      <c r="R6143" s="40"/>
      <c r="S6143" s="40"/>
      <c r="T6143" s="40"/>
      <c r="U6143" s="40"/>
      <c r="V6143" s="40"/>
      <c r="W6143" s="40"/>
      <c r="X6143" s="40"/>
      <c r="Y6143" s="40"/>
    </row>
    <row r="6144" spans="1:25" ht="15" customHeight="1" x14ac:dyDescent="0.2">
      <c r="A6144" s="40"/>
      <c r="B6144" s="274" t="s">
        <v>347</v>
      </c>
      <c r="C6144" s="296" t="s">
        <v>3732</v>
      </c>
      <c r="D6144" s="274" t="s">
        <v>143</v>
      </c>
      <c r="E6144" s="274" t="s">
        <v>3733</v>
      </c>
      <c r="F6144" s="404" t="s">
        <v>348</v>
      </c>
      <c r="G6144" s="404"/>
      <c r="H6144" s="295" t="s">
        <v>59</v>
      </c>
      <c r="I6144" s="298">
        <v>0.20899999999999999</v>
      </c>
      <c r="J6144" s="297" t="s">
        <v>3734</v>
      </c>
      <c r="K6144" s="280" t="s">
        <v>4238</v>
      </c>
      <c r="O6144" s="40"/>
      <c r="P6144" s="40"/>
      <c r="Q6144" s="40"/>
      <c r="R6144" s="40"/>
      <c r="S6144" s="40"/>
      <c r="T6144" s="40"/>
      <c r="U6144" s="40"/>
      <c r="V6144" s="40"/>
      <c r="W6144" s="40"/>
      <c r="X6144" s="40"/>
      <c r="Y6144" s="40"/>
    </row>
    <row r="6145" spans="1:25" ht="15" customHeight="1" x14ac:dyDescent="0.2">
      <c r="A6145" s="40"/>
      <c r="B6145" s="274" t="s">
        <v>347</v>
      </c>
      <c r="C6145" s="296" t="s">
        <v>3626</v>
      </c>
      <c r="D6145" s="274" t="s">
        <v>143</v>
      </c>
      <c r="E6145" s="274" t="s">
        <v>2434</v>
      </c>
      <c r="F6145" s="404" t="s">
        <v>348</v>
      </c>
      <c r="G6145" s="404"/>
      <c r="H6145" s="295" t="s">
        <v>2433</v>
      </c>
      <c r="I6145" s="298">
        <v>1.38E-2</v>
      </c>
      <c r="J6145" s="297" t="s">
        <v>3627</v>
      </c>
      <c r="K6145" s="280" t="s">
        <v>2123</v>
      </c>
      <c r="O6145" s="40"/>
      <c r="P6145" s="40"/>
      <c r="Q6145" s="40"/>
      <c r="R6145" s="40"/>
      <c r="S6145" s="40"/>
      <c r="T6145" s="40"/>
      <c r="U6145" s="40"/>
      <c r="V6145" s="40"/>
      <c r="W6145" s="40"/>
      <c r="X6145" s="40"/>
      <c r="Y6145" s="40"/>
    </row>
    <row r="6146" spans="1:25" ht="15" customHeight="1" x14ac:dyDescent="0.2">
      <c r="A6146" s="40"/>
      <c r="B6146" s="274" t="s">
        <v>347</v>
      </c>
      <c r="C6146" s="296" t="s">
        <v>3616</v>
      </c>
      <c r="D6146" s="274" t="s">
        <v>143</v>
      </c>
      <c r="E6146" s="274" t="s">
        <v>1170</v>
      </c>
      <c r="F6146" s="404" t="s">
        <v>809</v>
      </c>
      <c r="G6146" s="404"/>
      <c r="H6146" s="295" t="s">
        <v>165</v>
      </c>
      <c r="I6146" s="298">
        <v>0.61080000000000001</v>
      </c>
      <c r="J6146" s="297" t="s">
        <v>1858</v>
      </c>
      <c r="K6146" s="280" t="s">
        <v>3425</v>
      </c>
      <c r="O6146" s="40"/>
      <c r="P6146" s="40"/>
      <c r="Q6146" s="40"/>
      <c r="R6146" s="40"/>
      <c r="S6146" s="40"/>
      <c r="T6146" s="40"/>
      <c r="U6146" s="40"/>
      <c r="V6146" s="40"/>
      <c r="W6146" s="40"/>
      <c r="X6146" s="40"/>
      <c r="Y6146" s="40"/>
    </row>
    <row r="6147" spans="1:25" ht="15" customHeight="1" x14ac:dyDescent="0.2">
      <c r="A6147" s="40"/>
      <c r="B6147" s="275"/>
      <c r="C6147" s="275"/>
      <c r="D6147" s="275"/>
      <c r="E6147" s="275"/>
      <c r="F6147" s="275" t="s">
        <v>331</v>
      </c>
      <c r="G6147" s="302">
        <v>81.87</v>
      </c>
      <c r="H6147" s="275" t="s">
        <v>332</v>
      </c>
      <c r="I6147" s="302">
        <v>0</v>
      </c>
      <c r="J6147" s="275" t="s">
        <v>333</v>
      </c>
      <c r="K6147" s="302">
        <v>81.87</v>
      </c>
      <c r="O6147" s="40"/>
      <c r="P6147" s="40"/>
      <c r="Q6147" s="40"/>
      <c r="R6147" s="40"/>
      <c r="S6147" s="40"/>
      <c r="T6147" s="40"/>
      <c r="U6147" s="40"/>
      <c r="V6147" s="40"/>
      <c r="W6147" s="40"/>
      <c r="X6147" s="40"/>
      <c r="Y6147" s="40"/>
    </row>
    <row r="6148" spans="1:25" ht="15" customHeight="1" thickBot="1" x14ac:dyDescent="0.25">
      <c r="A6148" s="40"/>
      <c r="B6148" s="275"/>
      <c r="C6148" s="275"/>
      <c r="D6148" s="275"/>
      <c r="E6148" s="275"/>
      <c r="F6148" s="275" t="s">
        <v>334</v>
      </c>
      <c r="G6148" s="302">
        <v>103.96</v>
      </c>
      <c r="H6148" s="275"/>
      <c r="I6148" s="409" t="s">
        <v>335</v>
      </c>
      <c r="J6148" s="409"/>
      <c r="K6148" s="302">
        <v>603.54999999999995</v>
      </c>
      <c r="O6148" s="40"/>
      <c r="P6148" s="40"/>
      <c r="Q6148" s="40"/>
      <c r="R6148" s="40"/>
      <c r="S6148" s="40"/>
      <c r="T6148" s="40"/>
      <c r="U6148" s="40"/>
      <c r="V6148" s="40"/>
      <c r="W6148" s="40"/>
      <c r="X6148" s="40"/>
      <c r="Y6148" s="40"/>
    </row>
    <row r="6149" spans="1:25" ht="15" customHeight="1" thickTop="1" x14ac:dyDescent="0.2">
      <c r="A6149" s="40"/>
      <c r="B6149" s="289"/>
      <c r="C6149" s="289"/>
      <c r="D6149" s="289"/>
      <c r="E6149" s="289"/>
      <c r="F6149" s="289"/>
      <c r="G6149" s="289"/>
      <c r="H6149" s="289"/>
      <c r="I6149" s="289"/>
      <c r="J6149" s="289"/>
      <c r="K6149" s="289"/>
      <c r="O6149" s="40"/>
      <c r="P6149" s="40"/>
      <c r="Q6149" s="40"/>
      <c r="R6149" s="40"/>
      <c r="S6149" s="40"/>
      <c r="T6149" s="40"/>
      <c r="U6149" s="40"/>
      <c r="V6149" s="40"/>
      <c r="W6149" s="40"/>
      <c r="X6149" s="40"/>
      <c r="Y6149" s="40"/>
    </row>
    <row r="6150" spans="1:25" ht="15" customHeight="1" x14ac:dyDescent="0.2">
      <c r="A6150" s="40"/>
      <c r="B6150" s="276"/>
      <c r="C6150" s="277" t="s">
        <v>28</v>
      </c>
      <c r="D6150" s="276" t="s">
        <v>29</v>
      </c>
      <c r="E6150" s="276" t="s">
        <v>30</v>
      </c>
      <c r="F6150" s="405" t="s">
        <v>318</v>
      </c>
      <c r="G6150" s="405"/>
      <c r="H6150" s="284" t="s">
        <v>31</v>
      </c>
      <c r="I6150" s="277" t="s">
        <v>32</v>
      </c>
      <c r="J6150" s="277" t="s">
        <v>33</v>
      </c>
      <c r="K6150" s="277" t="s">
        <v>35</v>
      </c>
      <c r="O6150" s="40"/>
      <c r="P6150" s="40"/>
      <c r="Q6150" s="40"/>
      <c r="R6150" s="40"/>
      <c r="S6150" s="40"/>
      <c r="T6150" s="40"/>
      <c r="U6150" s="40"/>
      <c r="V6150" s="40"/>
      <c r="W6150" s="40"/>
      <c r="X6150" s="40"/>
      <c r="Y6150" s="40"/>
    </row>
    <row r="6151" spans="1:25" ht="15" customHeight="1" x14ac:dyDescent="0.2">
      <c r="A6151" s="40"/>
      <c r="B6151" s="273" t="s">
        <v>319</v>
      </c>
      <c r="C6151" s="286" t="s">
        <v>2705</v>
      </c>
      <c r="D6151" s="273" t="s">
        <v>143</v>
      </c>
      <c r="E6151" s="273" t="s">
        <v>2573</v>
      </c>
      <c r="F6151" s="403" t="s">
        <v>2574</v>
      </c>
      <c r="G6151" s="403"/>
      <c r="H6151" s="285" t="s">
        <v>59</v>
      </c>
      <c r="I6151" s="288">
        <v>1</v>
      </c>
      <c r="J6151" s="287">
        <v>548.49</v>
      </c>
      <c r="K6151" s="287">
        <v>548.49</v>
      </c>
      <c r="O6151" s="40"/>
      <c r="P6151" s="40"/>
      <c r="Q6151" s="40"/>
      <c r="R6151" s="40"/>
      <c r="S6151" s="40"/>
      <c r="T6151" s="40"/>
      <c r="U6151" s="40"/>
      <c r="V6151" s="40"/>
      <c r="W6151" s="40"/>
      <c r="X6151" s="40"/>
      <c r="Y6151" s="40"/>
    </row>
    <row r="6152" spans="1:25" ht="15" customHeight="1" x14ac:dyDescent="0.2">
      <c r="A6152" s="40"/>
      <c r="B6152" s="276" t="s">
        <v>27</v>
      </c>
      <c r="C6152" s="277" t="s">
        <v>28</v>
      </c>
      <c r="D6152" s="276" t="s">
        <v>29</v>
      </c>
      <c r="E6152" s="276" t="s">
        <v>30</v>
      </c>
      <c r="F6152" s="405" t="s">
        <v>318</v>
      </c>
      <c r="G6152" s="406"/>
      <c r="H6152" s="284" t="s">
        <v>31</v>
      </c>
      <c r="I6152" s="277" t="s">
        <v>32</v>
      </c>
      <c r="J6152" s="277" t="s">
        <v>33</v>
      </c>
      <c r="K6152" s="277" t="s">
        <v>35</v>
      </c>
      <c r="O6152" s="40"/>
      <c r="P6152" s="40"/>
      <c r="Q6152" s="40"/>
      <c r="R6152" s="40"/>
      <c r="S6152" s="40"/>
      <c r="T6152" s="40"/>
      <c r="U6152" s="40"/>
      <c r="V6152" s="40"/>
      <c r="W6152" s="40"/>
      <c r="X6152" s="40"/>
      <c r="Y6152" s="40"/>
    </row>
    <row r="6153" spans="1:25" ht="15" customHeight="1" x14ac:dyDescent="0.2">
      <c r="A6153" s="40"/>
      <c r="B6153" s="278" t="s">
        <v>319</v>
      </c>
      <c r="C6153" s="291" t="s">
        <v>2702</v>
      </c>
      <c r="D6153" s="278" t="s">
        <v>143</v>
      </c>
      <c r="E6153" s="278" t="s">
        <v>2703</v>
      </c>
      <c r="F6153" s="407" t="s">
        <v>1710</v>
      </c>
      <c r="G6153" s="407"/>
      <c r="H6153" s="290" t="s">
        <v>59</v>
      </c>
      <c r="I6153" s="294">
        <v>1</v>
      </c>
      <c r="J6153" s="292" t="s">
        <v>4246</v>
      </c>
      <c r="K6153" s="293" t="s">
        <v>4246</v>
      </c>
      <c r="O6153" s="40"/>
      <c r="P6153" s="40"/>
      <c r="Q6153" s="40"/>
      <c r="R6153" s="40"/>
      <c r="S6153" s="40"/>
      <c r="T6153" s="40"/>
      <c r="U6153" s="40"/>
      <c r="V6153" s="40"/>
      <c r="W6153" s="40"/>
      <c r="X6153" s="40"/>
      <c r="Y6153" s="40"/>
    </row>
    <row r="6154" spans="1:25" ht="15" customHeight="1" x14ac:dyDescent="0.2">
      <c r="A6154" s="40"/>
      <c r="B6154" s="278" t="s">
        <v>319</v>
      </c>
      <c r="C6154" s="291" t="s">
        <v>2040</v>
      </c>
      <c r="D6154" s="278" t="s">
        <v>143</v>
      </c>
      <c r="E6154" s="278" t="s">
        <v>2041</v>
      </c>
      <c r="F6154" s="407" t="s">
        <v>1710</v>
      </c>
      <c r="G6154" s="407"/>
      <c r="H6154" s="290" t="s">
        <v>59</v>
      </c>
      <c r="I6154" s="294">
        <v>1</v>
      </c>
      <c r="J6154" s="292" t="s">
        <v>4247</v>
      </c>
      <c r="K6154" s="293" t="s">
        <v>4247</v>
      </c>
      <c r="O6154" s="40"/>
      <c r="P6154" s="40"/>
      <c r="Q6154" s="40"/>
      <c r="R6154" s="40"/>
      <c r="S6154" s="40"/>
      <c r="T6154" s="40"/>
      <c r="U6154" s="40"/>
      <c r="V6154" s="40"/>
      <c r="W6154" s="40"/>
      <c r="X6154" s="40"/>
      <c r="Y6154" s="40"/>
    </row>
    <row r="6155" spans="1:25" ht="15" customHeight="1" x14ac:dyDescent="0.2">
      <c r="A6155" s="40"/>
      <c r="B6155" s="408" t="s">
        <v>2416</v>
      </c>
      <c r="C6155" s="406"/>
      <c r="D6155" s="406"/>
      <c r="E6155" s="406"/>
      <c r="F6155" s="406"/>
      <c r="G6155" s="406"/>
      <c r="H6155" s="406"/>
      <c r="I6155" s="406"/>
      <c r="J6155" s="406"/>
      <c r="K6155" s="406"/>
      <c r="O6155" s="40"/>
      <c r="P6155" s="40"/>
      <c r="Q6155" s="40"/>
      <c r="R6155" s="40"/>
      <c r="S6155" s="40"/>
      <c r="T6155" s="40"/>
      <c r="U6155" s="40"/>
      <c r="V6155" s="40"/>
      <c r="W6155" s="40"/>
      <c r="X6155" s="40"/>
      <c r="Y6155" s="40"/>
    </row>
    <row r="6156" spans="1:25" ht="15" customHeight="1" x14ac:dyDescent="0.2">
      <c r="A6156" s="40"/>
      <c r="B6156" s="276" t="s">
        <v>27</v>
      </c>
      <c r="C6156" s="277" t="s">
        <v>28</v>
      </c>
      <c r="D6156" s="276" t="s">
        <v>29</v>
      </c>
      <c r="E6156" s="276" t="s">
        <v>30</v>
      </c>
      <c r="F6156" s="405" t="s">
        <v>318</v>
      </c>
      <c r="G6156" s="406"/>
      <c r="H6156" s="284" t="s">
        <v>31</v>
      </c>
      <c r="I6156" s="277" t="s">
        <v>32</v>
      </c>
      <c r="J6156" s="277" t="s">
        <v>33</v>
      </c>
      <c r="K6156" s="277" t="s">
        <v>35</v>
      </c>
      <c r="O6156" s="40"/>
      <c r="P6156" s="40"/>
      <c r="Q6156" s="40"/>
      <c r="R6156" s="40"/>
      <c r="S6156" s="40"/>
      <c r="T6156" s="40"/>
      <c r="U6156" s="40"/>
      <c r="V6156" s="40"/>
      <c r="W6156" s="40"/>
      <c r="X6156" s="40"/>
      <c r="Y6156" s="40"/>
    </row>
    <row r="6157" spans="1:25" ht="15" customHeight="1" x14ac:dyDescent="0.2">
      <c r="A6157" s="40"/>
      <c r="B6157" s="274" t="s">
        <v>347</v>
      </c>
      <c r="C6157" s="296" t="s">
        <v>3631</v>
      </c>
      <c r="D6157" s="274" t="s">
        <v>143</v>
      </c>
      <c r="E6157" s="274" t="s">
        <v>2435</v>
      </c>
      <c r="F6157" s="404" t="s">
        <v>348</v>
      </c>
      <c r="G6157" s="404"/>
      <c r="H6157" s="295" t="s">
        <v>165</v>
      </c>
      <c r="I6157" s="298">
        <v>1.524E-3</v>
      </c>
      <c r="J6157" s="297" t="s">
        <v>2122</v>
      </c>
      <c r="K6157" s="280" t="s">
        <v>2171</v>
      </c>
      <c r="O6157" s="40"/>
      <c r="P6157" s="40"/>
      <c r="Q6157" s="40"/>
      <c r="R6157" s="40"/>
      <c r="S6157" s="40"/>
      <c r="T6157" s="40"/>
      <c r="U6157" s="40"/>
      <c r="V6157" s="40"/>
      <c r="W6157" s="40"/>
      <c r="X6157" s="40"/>
      <c r="Y6157" s="40"/>
    </row>
    <row r="6158" spans="1:25" ht="15" customHeight="1" x14ac:dyDescent="0.2">
      <c r="A6158" s="40"/>
      <c r="B6158" s="274" t="s">
        <v>347</v>
      </c>
      <c r="C6158" s="296" t="s">
        <v>3633</v>
      </c>
      <c r="D6158" s="274" t="s">
        <v>143</v>
      </c>
      <c r="E6158" s="274" t="s">
        <v>1187</v>
      </c>
      <c r="F6158" s="404" t="s">
        <v>348</v>
      </c>
      <c r="G6158" s="404"/>
      <c r="H6158" s="295" t="s">
        <v>165</v>
      </c>
      <c r="I6158" s="298">
        <v>3.6000000000000001E-5</v>
      </c>
      <c r="J6158" s="297" t="s">
        <v>2150</v>
      </c>
      <c r="K6158" s="280" t="s">
        <v>2117</v>
      </c>
      <c r="O6158" s="40"/>
      <c r="P6158" s="40"/>
      <c r="Q6158" s="40"/>
      <c r="R6158" s="40"/>
      <c r="S6158" s="40"/>
      <c r="T6158" s="40"/>
      <c r="U6158" s="40"/>
      <c r="V6158" s="40"/>
      <c r="W6158" s="40"/>
      <c r="X6158" s="40"/>
      <c r="Y6158" s="40"/>
    </row>
    <row r="6159" spans="1:25" ht="15" customHeight="1" x14ac:dyDescent="0.2">
      <c r="A6159" s="40"/>
      <c r="B6159" s="274" t="s">
        <v>347</v>
      </c>
      <c r="C6159" s="296" t="s">
        <v>3613</v>
      </c>
      <c r="D6159" s="274" t="s">
        <v>143</v>
      </c>
      <c r="E6159" s="274" t="s">
        <v>1163</v>
      </c>
      <c r="F6159" s="404" t="s">
        <v>348</v>
      </c>
      <c r="G6159" s="404"/>
      <c r="H6159" s="295" t="s">
        <v>165</v>
      </c>
      <c r="I6159" s="298">
        <v>7.6199999999999998E-4</v>
      </c>
      <c r="J6159" s="297" t="s">
        <v>3614</v>
      </c>
      <c r="K6159" s="280" t="s">
        <v>2144</v>
      </c>
      <c r="O6159" s="40"/>
      <c r="P6159" s="40"/>
      <c r="Q6159" s="40"/>
      <c r="R6159" s="40"/>
      <c r="S6159" s="40"/>
      <c r="T6159" s="40"/>
      <c r="U6159" s="40"/>
      <c r="V6159" s="40"/>
      <c r="W6159" s="40"/>
      <c r="X6159" s="40"/>
      <c r="Y6159" s="40"/>
    </row>
    <row r="6160" spans="1:25" ht="15" customHeight="1" x14ac:dyDescent="0.2">
      <c r="A6160" s="40"/>
      <c r="B6160" s="274" t="s">
        <v>347</v>
      </c>
      <c r="C6160" s="296" t="s">
        <v>3932</v>
      </c>
      <c r="D6160" s="274" t="s">
        <v>143</v>
      </c>
      <c r="E6160" s="274" t="s">
        <v>2585</v>
      </c>
      <c r="F6160" s="404" t="s">
        <v>348</v>
      </c>
      <c r="G6160" s="404"/>
      <c r="H6160" s="295" t="s">
        <v>59</v>
      </c>
      <c r="I6160" s="298">
        <v>0.627</v>
      </c>
      <c r="J6160" s="297" t="s">
        <v>3933</v>
      </c>
      <c r="K6160" s="280" t="s">
        <v>4242</v>
      </c>
      <c r="O6160" s="40"/>
      <c r="P6160" s="40"/>
      <c r="Q6160" s="40"/>
      <c r="R6160" s="40"/>
      <c r="S6160" s="40"/>
      <c r="T6160" s="40"/>
      <c r="U6160" s="40"/>
      <c r="V6160" s="40"/>
      <c r="W6160" s="40"/>
      <c r="X6160" s="40"/>
      <c r="Y6160" s="40"/>
    </row>
    <row r="6161" spans="1:25" ht="15" customHeight="1" x14ac:dyDescent="0.2">
      <c r="A6161" s="40"/>
      <c r="B6161" s="274" t="s">
        <v>347</v>
      </c>
      <c r="C6161" s="296" t="s">
        <v>3606</v>
      </c>
      <c r="D6161" s="274" t="s">
        <v>143</v>
      </c>
      <c r="E6161" s="274" t="s">
        <v>1166</v>
      </c>
      <c r="F6161" s="404" t="s">
        <v>809</v>
      </c>
      <c r="G6161" s="404"/>
      <c r="H6161" s="295" t="s">
        <v>1167</v>
      </c>
      <c r="I6161" s="298">
        <v>3.408E-3</v>
      </c>
      <c r="J6161" s="297" t="s">
        <v>2136</v>
      </c>
      <c r="K6161" s="280" t="s">
        <v>3912</v>
      </c>
      <c r="O6161" s="40"/>
      <c r="P6161" s="40"/>
      <c r="Q6161" s="40"/>
      <c r="R6161" s="40"/>
      <c r="S6161" s="40"/>
      <c r="T6161" s="40"/>
      <c r="U6161" s="40"/>
      <c r="V6161" s="40"/>
      <c r="W6161" s="40"/>
      <c r="X6161" s="40"/>
      <c r="Y6161" s="40"/>
    </row>
    <row r="6162" spans="1:25" ht="15" customHeight="1" x14ac:dyDescent="0.2">
      <c r="A6162" s="40"/>
      <c r="B6162" s="274" t="s">
        <v>347</v>
      </c>
      <c r="C6162" s="296" t="s">
        <v>3923</v>
      </c>
      <c r="D6162" s="274" t="s">
        <v>143</v>
      </c>
      <c r="E6162" s="274" t="s">
        <v>2043</v>
      </c>
      <c r="F6162" s="404" t="s">
        <v>348</v>
      </c>
      <c r="G6162" s="404"/>
      <c r="H6162" s="295" t="s">
        <v>165</v>
      </c>
      <c r="I6162" s="298">
        <v>3.6000000000000001E-5</v>
      </c>
      <c r="J6162" s="297" t="s">
        <v>2587</v>
      </c>
      <c r="K6162" s="280" t="s">
        <v>2117</v>
      </c>
      <c r="O6162" s="40"/>
      <c r="P6162" s="40"/>
      <c r="Q6162" s="40"/>
      <c r="R6162" s="40"/>
      <c r="S6162" s="40"/>
      <c r="T6162" s="40"/>
      <c r="U6162" s="40"/>
      <c r="V6162" s="40"/>
      <c r="W6162" s="40"/>
      <c r="X6162" s="40"/>
      <c r="Y6162" s="40"/>
    </row>
    <row r="6163" spans="1:25" ht="15" customHeight="1" x14ac:dyDescent="0.2">
      <c r="A6163" s="40"/>
      <c r="B6163" s="274" t="s">
        <v>347</v>
      </c>
      <c r="C6163" s="296" t="s">
        <v>3594</v>
      </c>
      <c r="D6163" s="274" t="s">
        <v>143</v>
      </c>
      <c r="E6163" s="274" t="s">
        <v>1171</v>
      </c>
      <c r="F6163" s="404" t="s">
        <v>348</v>
      </c>
      <c r="G6163" s="404"/>
      <c r="H6163" s="295" t="s">
        <v>165</v>
      </c>
      <c r="I6163" s="298">
        <v>1.524E-3</v>
      </c>
      <c r="J6163" s="297" t="s">
        <v>2139</v>
      </c>
      <c r="K6163" s="280" t="s">
        <v>2137</v>
      </c>
      <c r="O6163" s="40"/>
      <c r="P6163" s="40"/>
      <c r="Q6163" s="40"/>
      <c r="R6163" s="40"/>
      <c r="S6163" s="40"/>
      <c r="T6163" s="40"/>
      <c r="U6163" s="40"/>
      <c r="V6163" s="40"/>
      <c r="W6163" s="40"/>
      <c r="X6163" s="40"/>
      <c r="Y6163" s="40"/>
    </row>
    <row r="6164" spans="1:25" ht="15" customHeight="1" x14ac:dyDescent="0.2">
      <c r="A6164" s="40"/>
      <c r="B6164" s="274" t="s">
        <v>347</v>
      </c>
      <c r="C6164" s="296" t="s">
        <v>3587</v>
      </c>
      <c r="D6164" s="274" t="s">
        <v>143</v>
      </c>
      <c r="E6164" s="274" t="s">
        <v>2436</v>
      </c>
      <c r="F6164" s="404" t="s">
        <v>348</v>
      </c>
      <c r="G6164" s="404"/>
      <c r="H6164" s="295" t="s">
        <v>165</v>
      </c>
      <c r="I6164" s="298">
        <v>1.704E-3</v>
      </c>
      <c r="J6164" s="297" t="s">
        <v>3588</v>
      </c>
      <c r="K6164" s="280" t="s">
        <v>2144</v>
      </c>
      <c r="O6164" s="40"/>
      <c r="P6164" s="40"/>
      <c r="Q6164" s="40"/>
      <c r="R6164" s="40"/>
      <c r="S6164" s="40"/>
      <c r="T6164" s="40"/>
      <c r="U6164" s="40"/>
      <c r="V6164" s="40"/>
      <c r="W6164" s="40"/>
      <c r="X6164" s="40"/>
      <c r="Y6164" s="40"/>
    </row>
    <row r="6165" spans="1:25" ht="15" customHeight="1" x14ac:dyDescent="0.2">
      <c r="A6165" s="40"/>
      <c r="B6165" s="274" t="s">
        <v>347</v>
      </c>
      <c r="C6165" s="296" t="s">
        <v>3652</v>
      </c>
      <c r="D6165" s="274" t="s">
        <v>143</v>
      </c>
      <c r="E6165" s="274" t="s">
        <v>1824</v>
      </c>
      <c r="F6165" s="404" t="s">
        <v>348</v>
      </c>
      <c r="G6165" s="404"/>
      <c r="H6165" s="295" t="s">
        <v>165</v>
      </c>
      <c r="I6165" s="298">
        <v>7.2000000000000002E-5</v>
      </c>
      <c r="J6165" s="297" t="s">
        <v>2417</v>
      </c>
      <c r="K6165" s="280" t="s">
        <v>2117</v>
      </c>
      <c r="O6165" s="40"/>
      <c r="P6165" s="40"/>
      <c r="Q6165" s="40"/>
      <c r="R6165" s="40"/>
      <c r="S6165" s="40"/>
      <c r="T6165" s="40"/>
      <c r="U6165" s="40"/>
      <c r="V6165" s="40"/>
      <c r="W6165" s="40"/>
      <c r="X6165" s="40"/>
      <c r="Y6165" s="40"/>
    </row>
    <row r="6166" spans="1:25" ht="15" customHeight="1" x14ac:dyDescent="0.2">
      <c r="A6166" s="40"/>
      <c r="B6166" s="274" t="s">
        <v>347</v>
      </c>
      <c r="C6166" s="296" t="s">
        <v>3589</v>
      </c>
      <c r="D6166" s="274" t="s">
        <v>143</v>
      </c>
      <c r="E6166" s="274" t="s">
        <v>1826</v>
      </c>
      <c r="F6166" s="404" t="s">
        <v>364</v>
      </c>
      <c r="G6166" s="404"/>
      <c r="H6166" s="295" t="s">
        <v>165</v>
      </c>
      <c r="I6166" s="298">
        <v>3.6000000000000001E-5</v>
      </c>
      <c r="J6166" s="297" t="s">
        <v>3590</v>
      </c>
      <c r="K6166" s="280" t="s">
        <v>2144</v>
      </c>
      <c r="O6166" s="40"/>
      <c r="P6166" s="40"/>
      <c r="Q6166" s="40"/>
      <c r="R6166" s="40"/>
      <c r="S6166" s="40"/>
      <c r="T6166" s="40"/>
      <c r="U6166" s="40"/>
      <c r="V6166" s="40"/>
      <c r="W6166" s="40"/>
      <c r="X6166" s="40"/>
      <c r="Y6166" s="40"/>
    </row>
    <row r="6167" spans="1:25" ht="15" customHeight="1" x14ac:dyDescent="0.2">
      <c r="A6167" s="40"/>
      <c r="B6167" s="274" t="s">
        <v>347</v>
      </c>
      <c r="C6167" s="296" t="s">
        <v>3938</v>
      </c>
      <c r="D6167" s="274" t="s">
        <v>143</v>
      </c>
      <c r="E6167" s="274" t="s">
        <v>2582</v>
      </c>
      <c r="F6167" s="404" t="s">
        <v>586</v>
      </c>
      <c r="G6167" s="404"/>
      <c r="H6167" s="295" t="s">
        <v>578</v>
      </c>
      <c r="I6167" s="298">
        <v>0.18</v>
      </c>
      <c r="J6167" s="297" t="s">
        <v>3640</v>
      </c>
      <c r="K6167" s="280" t="s">
        <v>4124</v>
      </c>
      <c r="O6167" s="40"/>
      <c r="P6167" s="40"/>
      <c r="Q6167" s="40"/>
      <c r="R6167" s="40"/>
      <c r="S6167" s="40"/>
      <c r="T6167" s="40"/>
      <c r="U6167" s="40"/>
      <c r="V6167" s="40"/>
      <c r="W6167" s="40"/>
      <c r="X6167" s="40"/>
      <c r="Y6167" s="40"/>
    </row>
    <row r="6168" spans="1:25" ht="15" customHeight="1" x14ac:dyDescent="0.2">
      <c r="A6168" s="40"/>
      <c r="B6168" s="274" t="s">
        <v>347</v>
      </c>
      <c r="C6168" s="296" t="s">
        <v>3635</v>
      </c>
      <c r="D6168" s="274" t="s">
        <v>143</v>
      </c>
      <c r="E6168" s="274" t="s">
        <v>1169</v>
      </c>
      <c r="F6168" s="404" t="s">
        <v>348</v>
      </c>
      <c r="G6168" s="404"/>
      <c r="H6168" s="295" t="s">
        <v>165</v>
      </c>
      <c r="I6168" s="298">
        <v>1.5336000000000001E-2</v>
      </c>
      <c r="J6168" s="297" t="s">
        <v>1868</v>
      </c>
      <c r="K6168" s="280" t="s">
        <v>2177</v>
      </c>
      <c r="O6168" s="40"/>
      <c r="P6168" s="40"/>
      <c r="Q6168" s="40"/>
      <c r="R6168" s="40"/>
      <c r="S6168" s="40"/>
      <c r="T6168" s="40"/>
      <c r="U6168" s="40"/>
      <c r="V6168" s="40"/>
      <c r="W6168" s="40"/>
      <c r="X6168" s="40"/>
      <c r="Y6168" s="40"/>
    </row>
    <row r="6169" spans="1:25" ht="15" customHeight="1" x14ac:dyDescent="0.2">
      <c r="A6169" s="40"/>
      <c r="B6169" s="274" t="s">
        <v>347</v>
      </c>
      <c r="C6169" s="296" t="s">
        <v>3626</v>
      </c>
      <c r="D6169" s="274" t="s">
        <v>143</v>
      </c>
      <c r="E6169" s="274" t="s">
        <v>2434</v>
      </c>
      <c r="F6169" s="404" t="s">
        <v>348</v>
      </c>
      <c r="G6169" s="404"/>
      <c r="H6169" s="295" t="s">
        <v>2433</v>
      </c>
      <c r="I6169" s="298">
        <v>1.9595999999999999E-2</v>
      </c>
      <c r="J6169" s="297" t="s">
        <v>3627</v>
      </c>
      <c r="K6169" s="280" t="s">
        <v>3980</v>
      </c>
      <c r="O6169" s="40"/>
      <c r="P6169" s="40"/>
      <c r="Q6169" s="40"/>
      <c r="R6169" s="40"/>
      <c r="S6169" s="40"/>
      <c r="T6169" s="40"/>
      <c r="U6169" s="40"/>
      <c r="V6169" s="40"/>
      <c r="W6169" s="40"/>
      <c r="X6169" s="40"/>
      <c r="Y6169" s="40"/>
    </row>
    <row r="6170" spans="1:25" ht="15" customHeight="1" x14ac:dyDescent="0.2">
      <c r="A6170" s="40"/>
      <c r="B6170" s="274" t="s">
        <v>347</v>
      </c>
      <c r="C6170" s="296" t="s">
        <v>3616</v>
      </c>
      <c r="D6170" s="274" t="s">
        <v>143</v>
      </c>
      <c r="E6170" s="274" t="s">
        <v>1170</v>
      </c>
      <c r="F6170" s="404" t="s">
        <v>809</v>
      </c>
      <c r="G6170" s="404"/>
      <c r="H6170" s="295" t="s">
        <v>165</v>
      </c>
      <c r="I6170" s="298">
        <v>0.867336</v>
      </c>
      <c r="J6170" s="297" t="s">
        <v>1858</v>
      </c>
      <c r="K6170" s="280" t="s">
        <v>2583</v>
      </c>
      <c r="O6170" s="40"/>
      <c r="P6170" s="40"/>
      <c r="Q6170" s="40"/>
      <c r="R6170" s="40"/>
      <c r="S6170" s="40"/>
      <c r="T6170" s="40"/>
      <c r="U6170" s="40"/>
      <c r="V6170" s="40"/>
      <c r="W6170" s="40"/>
      <c r="X6170" s="40"/>
      <c r="Y6170" s="40"/>
    </row>
    <row r="6171" spans="1:25" ht="15" customHeight="1" x14ac:dyDescent="0.2">
      <c r="A6171" s="40"/>
      <c r="B6171" s="274" t="s">
        <v>347</v>
      </c>
      <c r="C6171" s="296" t="s">
        <v>3615</v>
      </c>
      <c r="D6171" s="274" t="s">
        <v>143</v>
      </c>
      <c r="E6171" s="274" t="s">
        <v>2418</v>
      </c>
      <c r="F6171" s="404" t="s">
        <v>586</v>
      </c>
      <c r="G6171" s="404"/>
      <c r="H6171" s="295" t="s">
        <v>578</v>
      </c>
      <c r="I6171" s="298">
        <v>7.62</v>
      </c>
      <c r="J6171" s="297" t="s">
        <v>2419</v>
      </c>
      <c r="K6171" s="280" t="s">
        <v>2706</v>
      </c>
      <c r="O6171" s="40"/>
      <c r="P6171" s="40"/>
      <c r="Q6171" s="40"/>
      <c r="R6171" s="40"/>
      <c r="S6171" s="40"/>
      <c r="T6171" s="40"/>
      <c r="U6171" s="40"/>
      <c r="V6171" s="40"/>
      <c r="W6171" s="40"/>
      <c r="X6171" s="40"/>
      <c r="Y6171" s="40"/>
    </row>
    <row r="6172" spans="1:25" ht="15" customHeight="1" x14ac:dyDescent="0.2">
      <c r="A6172" s="40"/>
      <c r="B6172" s="274" t="s">
        <v>347</v>
      </c>
      <c r="C6172" s="296" t="s">
        <v>3732</v>
      </c>
      <c r="D6172" s="274" t="s">
        <v>143</v>
      </c>
      <c r="E6172" s="274" t="s">
        <v>3733</v>
      </c>
      <c r="F6172" s="404" t="s">
        <v>348</v>
      </c>
      <c r="G6172" s="404"/>
      <c r="H6172" s="295" t="s">
        <v>59</v>
      </c>
      <c r="I6172" s="298">
        <v>0.20899999999999999</v>
      </c>
      <c r="J6172" s="297" t="s">
        <v>3734</v>
      </c>
      <c r="K6172" s="280" t="s">
        <v>4238</v>
      </c>
      <c r="O6172" s="40"/>
      <c r="P6172" s="40"/>
      <c r="Q6172" s="40"/>
      <c r="R6172" s="40"/>
      <c r="S6172" s="40"/>
      <c r="T6172" s="40"/>
      <c r="U6172" s="40"/>
      <c r="V6172" s="40"/>
      <c r="W6172" s="40"/>
      <c r="X6172" s="40"/>
      <c r="Y6172" s="40"/>
    </row>
    <row r="6173" spans="1:25" ht="15" customHeight="1" x14ac:dyDescent="0.2">
      <c r="A6173" s="40"/>
      <c r="B6173" s="274" t="s">
        <v>347</v>
      </c>
      <c r="C6173" s="296" t="s">
        <v>3646</v>
      </c>
      <c r="D6173" s="274" t="s">
        <v>143</v>
      </c>
      <c r="E6173" s="274" t="s">
        <v>3647</v>
      </c>
      <c r="F6173" s="404" t="s">
        <v>348</v>
      </c>
      <c r="G6173" s="404"/>
      <c r="H6173" s="295" t="s">
        <v>1160</v>
      </c>
      <c r="I6173" s="298">
        <v>6.7799999999999996E-3</v>
      </c>
      <c r="J6173" s="297" t="s">
        <v>3648</v>
      </c>
      <c r="K6173" s="280" t="s">
        <v>2170</v>
      </c>
      <c r="O6173" s="40"/>
      <c r="P6173" s="40"/>
      <c r="Q6173" s="40"/>
      <c r="R6173" s="40"/>
      <c r="S6173" s="40"/>
      <c r="T6173" s="40"/>
      <c r="U6173" s="40"/>
      <c r="V6173" s="40"/>
      <c r="W6173" s="40"/>
      <c r="X6173" s="40"/>
      <c r="Y6173" s="40"/>
    </row>
    <row r="6174" spans="1:25" ht="15" customHeight="1" x14ac:dyDescent="0.2">
      <c r="A6174" s="40"/>
      <c r="B6174" s="274" t="s">
        <v>347</v>
      </c>
      <c r="C6174" s="296" t="s">
        <v>3645</v>
      </c>
      <c r="D6174" s="274" t="s">
        <v>143</v>
      </c>
      <c r="E6174" s="274" t="s">
        <v>1161</v>
      </c>
      <c r="F6174" s="404" t="s">
        <v>348</v>
      </c>
      <c r="G6174" s="404"/>
      <c r="H6174" s="295" t="s">
        <v>165</v>
      </c>
      <c r="I6174" s="298">
        <v>0.77590199999999998</v>
      </c>
      <c r="J6174" s="297" t="s">
        <v>2143</v>
      </c>
      <c r="K6174" s="280" t="s">
        <v>3729</v>
      </c>
      <c r="O6174" s="40"/>
      <c r="P6174" s="40"/>
      <c r="Q6174" s="40"/>
      <c r="R6174" s="40"/>
      <c r="S6174" s="40"/>
      <c r="T6174" s="40"/>
      <c r="U6174" s="40"/>
      <c r="V6174" s="40"/>
      <c r="W6174" s="40"/>
      <c r="X6174" s="40"/>
      <c r="Y6174" s="40"/>
    </row>
    <row r="6175" spans="1:25" ht="15" customHeight="1" x14ac:dyDescent="0.2">
      <c r="A6175" s="40"/>
      <c r="B6175" s="274" t="s">
        <v>347</v>
      </c>
      <c r="C6175" s="296" t="s">
        <v>3595</v>
      </c>
      <c r="D6175" s="274" t="s">
        <v>143</v>
      </c>
      <c r="E6175" s="274" t="s">
        <v>1825</v>
      </c>
      <c r="F6175" s="404" t="s">
        <v>364</v>
      </c>
      <c r="G6175" s="404"/>
      <c r="H6175" s="295" t="s">
        <v>165</v>
      </c>
      <c r="I6175" s="298">
        <v>3.6000000000000001E-5</v>
      </c>
      <c r="J6175" s="297" t="s">
        <v>2152</v>
      </c>
      <c r="K6175" s="280" t="s">
        <v>2117</v>
      </c>
      <c r="O6175" s="40"/>
      <c r="P6175" s="40"/>
      <c r="Q6175" s="40"/>
      <c r="R6175" s="40"/>
      <c r="S6175" s="40"/>
      <c r="T6175" s="40"/>
      <c r="U6175" s="40"/>
      <c r="V6175" s="40"/>
      <c r="W6175" s="40"/>
      <c r="X6175" s="40"/>
      <c r="Y6175" s="40"/>
    </row>
    <row r="6176" spans="1:25" ht="15" customHeight="1" x14ac:dyDescent="0.2">
      <c r="A6176" s="40"/>
      <c r="B6176" s="274" t="s">
        <v>347</v>
      </c>
      <c r="C6176" s="296" t="s">
        <v>3638</v>
      </c>
      <c r="D6176" s="274" t="s">
        <v>143</v>
      </c>
      <c r="E6176" s="274" t="s">
        <v>1186</v>
      </c>
      <c r="F6176" s="404" t="s">
        <v>348</v>
      </c>
      <c r="G6176" s="404"/>
      <c r="H6176" s="295" t="s">
        <v>165</v>
      </c>
      <c r="I6176" s="298">
        <v>7.2000000000000002E-5</v>
      </c>
      <c r="J6176" s="297" t="s">
        <v>2162</v>
      </c>
      <c r="K6176" s="280" t="s">
        <v>2117</v>
      </c>
      <c r="O6176" s="40"/>
      <c r="P6176" s="40"/>
      <c r="Q6176" s="40"/>
      <c r="R6176" s="40"/>
      <c r="S6176" s="40"/>
      <c r="T6176" s="40"/>
      <c r="U6176" s="40"/>
      <c r="V6176" s="40"/>
      <c r="W6176" s="40"/>
      <c r="X6176" s="40"/>
      <c r="Y6176" s="40"/>
    </row>
    <row r="6177" spans="1:25" ht="15" customHeight="1" x14ac:dyDescent="0.2">
      <c r="A6177" s="40"/>
      <c r="B6177" s="274" t="s">
        <v>347</v>
      </c>
      <c r="C6177" s="296" t="s">
        <v>3591</v>
      </c>
      <c r="D6177" s="274" t="s">
        <v>143</v>
      </c>
      <c r="E6177" s="274" t="s">
        <v>1183</v>
      </c>
      <c r="F6177" s="404" t="s">
        <v>348</v>
      </c>
      <c r="G6177" s="404"/>
      <c r="H6177" s="295" t="s">
        <v>165</v>
      </c>
      <c r="I6177" s="298">
        <v>1.8000000000000001E-4</v>
      </c>
      <c r="J6177" s="297" t="s">
        <v>3592</v>
      </c>
      <c r="K6177" s="280" t="s">
        <v>2117</v>
      </c>
      <c r="O6177" s="40"/>
      <c r="P6177" s="40"/>
      <c r="Q6177" s="40"/>
      <c r="R6177" s="40"/>
      <c r="S6177" s="40"/>
      <c r="T6177" s="40"/>
      <c r="U6177" s="40"/>
      <c r="V6177" s="40"/>
      <c r="W6177" s="40"/>
      <c r="X6177" s="40"/>
      <c r="Y6177" s="40"/>
    </row>
    <row r="6178" spans="1:25" ht="15" customHeight="1" x14ac:dyDescent="0.2">
      <c r="A6178" s="40"/>
      <c r="B6178" s="274" t="s">
        <v>347</v>
      </c>
      <c r="C6178" s="296" t="s">
        <v>3913</v>
      </c>
      <c r="D6178" s="274" t="s">
        <v>143</v>
      </c>
      <c r="E6178" s="274" t="s">
        <v>2042</v>
      </c>
      <c r="F6178" s="404" t="s">
        <v>348</v>
      </c>
      <c r="G6178" s="404"/>
      <c r="H6178" s="295" t="s">
        <v>165</v>
      </c>
      <c r="I6178" s="298">
        <v>3.6000000000000001E-5</v>
      </c>
      <c r="J6178" s="297" t="s">
        <v>3914</v>
      </c>
      <c r="K6178" s="280" t="s">
        <v>2117</v>
      </c>
      <c r="O6178" s="40"/>
      <c r="P6178" s="40"/>
      <c r="Q6178" s="40"/>
      <c r="R6178" s="40"/>
      <c r="S6178" s="40"/>
      <c r="T6178" s="40"/>
      <c r="U6178" s="40"/>
      <c r="V6178" s="40"/>
      <c r="W6178" s="40"/>
      <c r="X6178" s="40"/>
      <c r="Y6178" s="40"/>
    </row>
    <row r="6179" spans="1:25" ht="15" customHeight="1" x14ac:dyDescent="0.2">
      <c r="A6179" s="40"/>
      <c r="B6179" s="274" t="s">
        <v>347</v>
      </c>
      <c r="C6179" s="296" t="s">
        <v>3686</v>
      </c>
      <c r="D6179" s="274" t="s">
        <v>143</v>
      </c>
      <c r="E6179" s="274" t="s">
        <v>3687</v>
      </c>
      <c r="F6179" s="404" t="s">
        <v>348</v>
      </c>
      <c r="G6179" s="404"/>
      <c r="H6179" s="295" t="s">
        <v>59</v>
      </c>
      <c r="I6179" s="298">
        <v>0.94299999999999995</v>
      </c>
      <c r="J6179" s="297" t="s">
        <v>3688</v>
      </c>
      <c r="K6179" s="280" t="s">
        <v>4241</v>
      </c>
      <c r="O6179" s="40"/>
      <c r="P6179" s="40"/>
      <c r="Q6179" s="40"/>
      <c r="R6179" s="40"/>
      <c r="S6179" s="40"/>
      <c r="T6179" s="40"/>
      <c r="U6179" s="40"/>
      <c r="V6179" s="40"/>
      <c r="W6179" s="40"/>
      <c r="X6179" s="40"/>
      <c r="Y6179" s="40"/>
    </row>
    <row r="6180" spans="1:25" ht="15" customHeight="1" x14ac:dyDescent="0.2">
      <c r="A6180" s="40"/>
      <c r="B6180" s="274" t="s">
        <v>347</v>
      </c>
      <c r="C6180" s="296" t="s">
        <v>3600</v>
      </c>
      <c r="D6180" s="274" t="s">
        <v>143</v>
      </c>
      <c r="E6180" s="274" t="s">
        <v>1189</v>
      </c>
      <c r="F6180" s="404" t="s">
        <v>348</v>
      </c>
      <c r="G6180" s="404"/>
      <c r="H6180" s="295" t="s">
        <v>165</v>
      </c>
      <c r="I6180" s="298">
        <v>2.52E-4</v>
      </c>
      <c r="J6180" s="297" t="s">
        <v>2148</v>
      </c>
      <c r="K6180" s="280" t="s">
        <v>2117</v>
      </c>
      <c r="O6180" s="40"/>
      <c r="P6180" s="40"/>
      <c r="Q6180" s="40"/>
      <c r="R6180" s="40"/>
      <c r="S6180" s="40"/>
      <c r="T6180" s="40"/>
      <c r="U6180" s="40"/>
      <c r="V6180" s="40"/>
      <c r="W6180" s="40"/>
      <c r="X6180" s="40"/>
      <c r="Y6180" s="40"/>
    </row>
    <row r="6181" spans="1:25" ht="15" customHeight="1" x14ac:dyDescent="0.2">
      <c r="A6181" s="40"/>
      <c r="B6181" s="274" t="s">
        <v>347</v>
      </c>
      <c r="C6181" s="296" t="s">
        <v>3632</v>
      </c>
      <c r="D6181" s="274" t="s">
        <v>143</v>
      </c>
      <c r="E6181" s="274" t="s">
        <v>1193</v>
      </c>
      <c r="F6181" s="404" t="s">
        <v>348</v>
      </c>
      <c r="G6181" s="404"/>
      <c r="H6181" s="295" t="s">
        <v>165</v>
      </c>
      <c r="I6181" s="298">
        <v>1.44E-4</v>
      </c>
      <c r="J6181" s="297" t="s">
        <v>2159</v>
      </c>
      <c r="K6181" s="280" t="s">
        <v>2117</v>
      </c>
      <c r="O6181" s="40"/>
      <c r="P6181" s="40"/>
      <c r="Q6181" s="40"/>
      <c r="R6181" s="40"/>
      <c r="S6181" s="40"/>
      <c r="T6181" s="40"/>
      <c r="U6181" s="40"/>
      <c r="V6181" s="40"/>
      <c r="W6181" s="40"/>
      <c r="X6181" s="40"/>
      <c r="Y6181" s="40"/>
    </row>
    <row r="6182" spans="1:25" ht="15" customHeight="1" x14ac:dyDescent="0.2">
      <c r="A6182" s="40"/>
      <c r="B6182" s="274" t="s">
        <v>347</v>
      </c>
      <c r="C6182" s="296" t="s">
        <v>3584</v>
      </c>
      <c r="D6182" s="274" t="s">
        <v>143</v>
      </c>
      <c r="E6182" s="274" t="s">
        <v>1191</v>
      </c>
      <c r="F6182" s="404" t="s">
        <v>348</v>
      </c>
      <c r="G6182" s="404"/>
      <c r="H6182" s="295" t="s">
        <v>165</v>
      </c>
      <c r="I6182" s="298">
        <v>3.6000000000000001E-5</v>
      </c>
      <c r="J6182" s="297" t="s">
        <v>2156</v>
      </c>
      <c r="K6182" s="280" t="s">
        <v>2135</v>
      </c>
      <c r="O6182" s="40"/>
      <c r="P6182" s="40"/>
      <c r="Q6182" s="40"/>
      <c r="R6182" s="40"/>
      <c r="S6182" s="40"/>
      <c r="T6182" s="40"/>
      <c r="U6182" s="40"/>
      <c r="V6182" s="40"/>
      <c r="W6182" s="40"/>
      <c r="X6182" s="40"/>
      <c r="Y6182" s="40"/>
    </row>
    <row r="6183" spans="1:25" ht="15" customHeight="1" x14ac:dyDescent="0.2">
      <c r="A6183" s="40"/>
      <c r="B6183" s="274" t="s">
        <v>347</v>
      </c>
      <c r="C6183" s="296" t="s">
        <v>3642</v>
      </c>
      <c r="D6183" s="274" t="s">
        <v>143</v>
      </c>
      <c r="E6183" s="274" t="s">
        <v>3643</v>
      </c>
      <c r="F6183" s="404" t="s">
        <v>586</v>
      </c>
      <c r="G6183" s="404"/>
      <c r="H6183" s="295" t="s">
        <v>578</v>
      </c>
      <c r="I6183" s="298">
        <v>0.36</v>
      </c>
      <c r="J6183" s="297" t="s">
        <v>3640</v>
      </c>
      <c r="K6183" s="280" t="s">
        <v>3694</v>
      </c>
      <c r="O6183" s="40"/>
      <c r="P6183" s="40"/>
      <c r="Q6183" s="40"/>
      <c r="R6183" s="40"/>
      <c r="S6183" s="40"/>
      <c r="T6183" s="40"/>
      <c r="U6183" s="40"/>
      <c r="V6183" s="40"/>
      <c r="W6183" s="40"/>
      <c r="X6183" s="40"/>
      <c r="Y6183" s="40"/>
    </row>
    <row r="6184" spans="1:25" ht="15" customHeight="1" x14ac:dyDescent="0.2">
      <c r="A6184" s="40"/>
      <c r="B6184" s="274" t="s">
        <v>347</v>
      </c>
      <c r="C6184" s="296" t="s">
        <v>3653</v>
      </c>
      <c r="D6184" s="274" t="s">
        <v>143</v>
      </c>
      <c r="E6184" s="274" t="s">
        <v>1172</v>
      </c>
      <c r="F6184" s="404" t="s">
        <v>348</v>
      </c>
      <c r="G6184" s="404"/>
      <c r="H6184" s="295" t="s">
        <v>165</v>
      </c>
      <c r="I6184" s="298">
        <v>7.2000000000000002E-5</v>
      </c>
      <c r="J6184" s="297" t="s">
        <v>2157</v>
      </c>
      <c r="K6184" s="280" t="s">
        <v>2117</v>
      </c>
      <c r="O6184" s="40"/>
      <c r="P6184" s="40"/>
      <c r="Q6184" s="40"/>
      <c r="R6184" s="40"/>
      <c r="S6184" s="40"/>
      <c r="T6184" s="40"/>
      <c r="U6184" s="40"/>
      <c r="V6184" s="40"/>
      <c r="W6184" s="40"/>
      <c r="X6184" s="40"/>
      <c r="Y6184" s="40"/>
    </row>
    <row r="6185" spans="1:25" ht="15" customHeight="1" x14ac:dyDescent="0.2">
      <c r="A6185" s="40"/>
      <c r="B6185" s="274" t="s">
        <v>347</v>
      </c>
      <c r="C6185" s="296" t="s">
        <v>3583</v>
      </c>
      <c r="D6185" s="274" t="s">
        <v>143</v>
      </c>
      <c r="E6185" s="274" t="s">
        <v>1158</v>
      </c>
      <c r="F6185" s="404" t="s">
        <v>348</v>
      </c>
      <c r="G6185" s="404"/>
      <c r="H6185" s="295" t="s">
        <v>165</v>
      </c>
      <c r="I6185" s="298">
        <v>0.867336</v>
      </c>
      <c r="J6185" s="297" t="s">
        <v>1850</v>
      </c>
      <c r="K6185" s="280" t="s">
        <v>4249</v>
      </c>
      <c r="O6185" s="40"/>
      <c r="P6185" s="40"/>
      <c r="Q6185" s="40"/>
      <c r="R6185" s="40"/>
      <c r="S6185" s="40"/>
      <c r="T6185" s="40"/>
      <c r="U6185" s="40"/>
      <c r="V6185" s="40"/>
      <c r="W6185" s="40"/>
      <c r="X6185" s="40"/>
      <c r="Y6185" s="40"/>
    </row>
    <row r="6186" spans="1:25" ht="15" customHeight="1" x14ac:dyDescent="0.2">
      <c r="A6186" s="40"/>
      <c r="B6186" s="274" t="s">
        <v>347</v>
      </c>
      <c r="C6186" s="296" t="s">
        <v>3654</v>
      </c>
      <c r="D6186" s="274" t="s">
        <v>143</v>
      </c>
      <c r="E6186" s="274" t="s">
        <v>1822</v>
      </c>
      <c r="F6186" s="404" t="s">
        <v>348</v>
      </c>
      <c r="G6186" s="404"/>
      <c r="H6186" s="295" t="s">
        <v>165</v>
      </c>
      <c r="I6186" s="298">
        <v>3.6000000000000001E-5</v>
      </c>
      <c r="J6186" s="297" t="s">
        <v>2155</v>
      </c>
      <c r="K6186" s="280" t="s">
        <v>2117</v>
      </c>
      <c r="O6186" s="40"/>
      <c r="P6186" s="40"/>
      <c r="Q6186" s="40"/>
      <c r="R6186" s="40"/>
      <c r="S6186" s="40"/>
      <c r="T6186" s="40"/>
      <c r="U6186" s="40"/>
      <c r="V6186" s="40"/>
      <c r="W6186" s="40"/>
      <c r="X6186" s="40"/>
      <c r="Y6186" s="40"/>
    </row>
    <row r="6187" spans="1:25" ht="15" customHeight="1" x14ac:dyDescent="0.2">
      <c r="A6187" s="40"/>
      <c r="B6187" s="274" t="s">
        <v>347</v>
      </c>
      <c r="C6187" s="296" t="s">
        <v>3649</v>
      </c>
      <c r="D6187" s="274" t="s">
        <v>143</v>
      </c>
      <c r="E6187" s="274" t="s">
        <v>1185</v>
      </c>
      <c r="F6187" s="404" t="s">
        <v>348</v>
      </c>
      <c r="G6187" s="404"/>
      <c r="H6187" s="295" t="s">
        <v>165</v>
      </c>
      <c r="I6187" s="298">
        <v>7.2000000000000002E-5</v>
      </c>
      <c r="J6187" s="297" t="s">
        <v>3650</v>
      </c>
      <c r="K6187" s="280" t="s">
        <v>2117</v>
      </c>
      <c r="O6187" s="40"/>
      <c r="P6187" s="40"/>
      <c r="Q6187" s="40"/>
      <c r="R6187" s="40"/>
      <c r="S6187" s="40"/>
      <c r="T6187" s="40"/>
      <c r="U6187" s="40"/>
      <c r="V6187" s="40"/>
      <c r="W6187" s="40"/>
      <c r="X6187" s="40"/>
      <c r="Y6187" s="40"/>
    </row>
    <row r="6188" spans="1:25" ht="15" customHeight="1" x14ac:dyDescent="0.2">
      <c r="A6188" s="40"/>
      <c r="B6188" s="274" t="s">
        <v>347</v>
      </c>
      <c r="C6188" s="296" t="s">
        <v>3605</v>
      </c>
      <c r="D6188" s="274" t="s">
        <v>143</v>
      </c>
      <c r="E6188" s="274" t="s">
        <v>1192</v>
      </c>
      <c r="F6188" s="404" t="s">
        <v>348</v>
      </c>
      <c r="G6188" s="404"/>
      <c r="H6188" s="295" t="s">
        <v>165</v>
      </c>
      <c r="I6188" s="298">
        <v>7.2000000000000002E-5</v>
      </c>
      <c r="J6188" s="297" t="s">
        <v>2153</v>
      </c>
      <c r="K6188" s="280" t="s">
        <v>2117</v>
      </c>
      <c r="O6188" s="40"/>
      <c r="P6188" s="40"/>
      <c r="Q6188" s="40"/>
      <c r="R6188" s="40"/>
      <c r="S6188" s="40"/>
      <c r="T6188" s="40"/>
      <c r="U6188" s="40"/>
      <c r="V6188" s="40"/>
      <c r="W6188" s="40"/>
      <c r="X6188" s="40"/>
      <c r="Y6188" s="40"/>
    </row>
    <row r="6189" spans="1:25" ht="15" customHeight="1" x14ac:dyDescent="0.2">
      <c r="A6189" s="40"/>
      <c r="B6189" s="274" t="s">
        <v>347</v>
      </c>
      <c r="C6189" s="296" t="s">
        <v>3598</v>
      </c>
      <c r="D6189" s="274" t="s">
        <v>143</v>
      </c>
      <c r="E6189" s="274" t="s">
        <v>1159</v>
      </c>
      <c r="F6189" s="404" t="s">
        <v>348</v>
      </c>
      <c r="G6189" s="404"/>
      <c r="H6189" s="295" t="s">
        <v>165</v>
      </c>
      <c r="I6189" s="298">
        <v>1.278E-2</v>
      </c>
      <c r="J6189" s="297" t="s">
        <v>3599</v>
      </c>
      <c r="K6189" s="280" t="s">
        <v>4248</v>
      </c>
      <c r="O6189" s="40"/>
      <c r="P6189" s="40"/>
      <c r="Q6189" s="40"/>
      <c r="R6189" s="40"/>
      <c r="S6189" s="40"/>
      <c r="T6189" s="40"/>
      <c r="U6189" s="40"/>
      <c r="V6189" s="40"/>
      <c r="W6189" s="40"/>
      <c r="X6189" s="40"/>
      <c r="Y6189" s="40"/>
    </row>
    <row r="6190" spans="1:25" ht="15" customHeight="1" x14ac:dyDescent="0.2">
      <c r="A6190" s="40"/>
      <c r="B6190" s="274" t="s">
        <v>347</v>
      </c>
      <c r="C6190" s="296" t="s">
        <v>3585</v>
      </c>
      <c r="D6190" s="274" t="s">
        <v>143</v>
      </c>
      <c r="E6190" s="274" t="s">
        <v>1823</v>
      </c>
      <c r="F6190" s="404" t="s">
        <v>348</v>
      </c>
      <c r="G6190" s="404"/>
      <c r="H6190" s="295" t="s">
        <v>165</v>
      </c>
      <c r="I6190" s="298">
        <v>7.2000000000000002E-5</v>
      </c>
      <c r="J6190" s="297" t="s">
        <v>2160</v>
      </c>
      <c r="K6190" s="280" t="s">
        <v>2117</v>
      </c>
      <c r="O6190" s="40"/>
      <c r="P6190" s="40"/>
      <c r="Q6190" s="40"/>
      <c r="R6190" s="40"/>
      <c r="S6190" s="40"/>
      <c r="T6190" s="40"/>
      <c r="U6190" s="40"/>
      <c r="V6190" s="40"/>
      <c r="W6190" s="40"/>
      <c r="X6190" s="40"/>
      <c r="Y6190" s="40"/>
    </row>
    <row r="6191" spans="1:25" ht="15" customHeight="1" x14ac:dyDescent="0.2">
      <c r="A6191" s="40"/>
      <c r="B6191" s="274" t="s">
        <v>347</v>
      </c>
      <c r="C6191" s="296" t="s">
        <v>3634</v>
      </c>
      <c r="D6191" s="274" t="s">
        <v>143</v>
      </c>
      <c r="E6191" s="274" t="s">
        <v>1168</v>
      </c>
      <c r="F6191" s="404" t="s">
        <v>348</v>
      </c>
      <c r="G6191" s="404"/>
      <c r="H6191" s="295" t="s">
        <v>165</v>
      </c>
      <c r="I6191" s="298">
        <v>3.8339999999999999E-2</v>
      </c>
      <c r="J6191" s="297" t="s">
        <v>2138</v>
      </c>
      <c r="K6191" s="280" t="s">
        <v>2188</v>
      </c>
      <c r="O6191" s="40"/>
      <c r="P6191" s="40"/>
      <c r="Q6191" s="40"/>
      <c r="R6191" s="40"/>
      <c r="S6191" s="40"/>
      <c r="T6191" s="40"/>
      <c r="U6191" s="40"/>
      <c r="V6191" s="40"/>
      <c r="W6191" s="40"/>
      <c r="X6191" s="40"/>
      <c r="Y6191" s="40"/>
    </row>
    <row r="6192" spans="1:25" ht="15" customHeight="1" x14ac:dyDescent="0.2">
      <c r="A6192" s="40"/>
      <c r="B6192" s="274" t="s">
        <v>347</v>
      </c>
      <c r="C6192" s="296" t="s">
        <v>3611</v>
      </c>
      <c r="D6192" s="274" t="s">
        <v>143</v>
      </c>
      <c r="E6192" s="274" t="s">
        <v>1190</v>
      </c>
      <c r="F6192" s="404" t="s">
        <v>348</v>
      </c>
      <c r="G6192" s="404"/>
      <c r="H6192" s="295" t="s">
        <v>197</v>
      </c>
      <c r="I6192" s="298">
        <v>2.52E-4</v>
      </c>
      <c r="J6192" s="297" t="s">
        <v>2154</v>
      </c>
      <c r="K6192" s="280" t="s">
        <v>2117</v>
      </c>
      <c r="O6192" s="40"/>
      <c r="P6192" s="40"/>
      <c r="Q6192" s="40"/>
      <c r="R6192" s="40"/>
      <c r="S6192" s="40"/>
      <c r="T6192" s="40"/>
      <c r="U6192" s="40"/>
      <c r="V6192" s="40"/>
      <c r="W6192" s="40"/>
      <c r="X6192" s="40"/>
      <c r="Y6192" s="40"/>
    </row>
    <row r="6193" spans="1:25" ht="15" customHeight="1" x14ac:dyDescent="0.2">
      <c r="A6193" s="40"/>
      <c r="B6193" s="274" t="s">
        <v>347</v>
      </c>
      <c r="C6193" s="296" t="s">
        <v>3604</v>
      </c>
      <c r="D6193" s="274" t="s">
        <v>143</v>
      </c>
      <c r="E6193" s="274" t="s">
        <v>1164</v>
      </c>
      <c r="F6193" s="404" t="s">
        <v>809</v>
      </c>
      <c r="G6193" s="404"/>
      <c r="H6193" s="295" t="s">
        <v>165</v>
      </c>
      <c r="I6193" s="298">
        <v>3.8339999999999999E-2</v>
      </c>
      <c r="J6193" s="297" t="s">
        <v>2145</v>
      </c>
      <c r="K6193" s="280" t="s">
        <v>2172</v>
      </c>
      <c r="O6193" s="40"/>
      <c r="P6193" s="40"/>
      <c r="Q6193" s="40"/>
      <c r="R6193" s="40"/>
      <c r="S6193" s="40"/>
      <c r="T6193" s="40"/>
      <c r="U6193" s="40"/>
      <c r="V6193" s="40"/>
      <c r="W6193" s="40"/>
      <c r="X6193" s="40"/>
      <c r="Y6193" s="40"/>
    </row>
    <row r="6194" spans="1:25" ht="15" customHeight="1" x14ac:dyDescent="0.2">
      <c r="A6194" s="40"/>
      <c r="B6194" s="274" t="s">
        <v>347</v>
      </c>
      <c r="C6194" s="296" t="s">
        <v>3596</v>
      </c>
      <c r="D6194" s="274" t="s">
        <v>143</v>
      </c>
      <c r="E6194" s="274" t="s">
        <v>2437</v>
      </c>
      <c r="F6194" s="404" t="s">
        <v>348</v>
      </c>
      <c r="G6194" s="404"/>
      <c r="H6194" s="295" t="s">
        <v>165</v>
      </c>
      <c r="I6194" s="298">
        <v>5.1120000000000002E-3</v>
      </c>
      <c r="J6194" s="297" t="s">
        <v>3597</v>
      </c>
      <c r="K6194" s="280" t="s">
        <v>2141</v>
      </c>
      <c r="O6194" s="40"/>
      <c r="P6194" s="40"/>
      <c r="Q6194" s="40"/>
      <c r="R6194" s="40"/>
      <c r="S6194" s="40"/>
      <c r="T6194" s="40"/>
      <c r="U6194" s="40"/>
      <c r="V6194" s="40"/>
      <c r="W6194" s="40"/>
      <c r="X6194" s="40"/>
      <c r="Y6194" s="40"/>
    </row>
    <row r="6195" spans="1:25" ht="15" customHeight="1" x14ac:dyDescent="0.2">
      <c r="A6195" s="40"/>
      <c r="B6195" s="274" t="s">
        <v>347</v>
      </c>
      <c r="C6195" s="296" t="s">
        <v>3639</v>
      </c>
      <c r="D6195" s="274" t="s">
        <v>143</v>
      </c>
      <c r="E6195" s="274" t="s">
        <v>2427</v>
      </c>
      <c r="F6195" s="404" t="s">
        <v>586</v>
      </c>
      <c r="G6195" s="404"/>
      <c r="H6195" s="295" t="s">
        <v>578</v>
      </c>
      <c r="I6195" s="298">
        <v>0.36</v>
      </c>
      <c r="J6195" s="297" t="s">
        <v>3640</v>
      </c>
      <c r="K6195" s="280" t="s">
        <v>3694</v>
      </c>
      <c r="O6195" s="40"/>
      <c r="P6195" s="40"/>
      <c r="Q6195" s="40"/>
      <c r="R6195" s="40"/>
      <c r="S6195" s="40"/>
      <c r="T6195" s="40"/>
      <c r="U6195" s="40"/>
      <c r="V6195" s="40"/>
      <c r="W6195" s="40"/>
      <c r="X6195" s="40"/>
      <c r="Y6195" s="40"/>
    </row>
    <row r="6196" spans="1:25" ht="15" customHeight="1" x14ac:dyDescent="0.2">
      <c r="A6196" s="40"/>
      <c r="B6196" s="274" t="s">
        <v>347</v>
      </c>
      <c r="C6196" s="296" t="s">
        <v>3601</v>
      </c>
      <c r="D6196" s="274" t="s">
        <v>143</v>
      </c>
      <c r="E6196" s="274" t="s">
        <v>1165</v>
      </c>
      <c r="F6196" s="404" t="s">
        <v>348</v>
      </c>
      <c r="G6196" s="404"/>
      <c r="H6196" s="295" t="s">
        <v>165</v>
      </c>
      <c r="I6196" s="298">
        <v>3.8339999999999999E-2</v>
      </c>
      <c r="J6196" s="297" t="s">
        <v>3602</v>
      </c>
      <c r="K6196" s="280" t="s">
        <v>2538</v>
      </c>
      <c r="O6196" s="40"/>
      <c r="P6196" s="40"/>
      <c r="Q6196" s="40"/>
      <c r="R6196" s="40"/>
      <c r="S6196" s="40"/>
      <c r="T6196" s="40"/>
      <c r="U6196" s="40"/>
      <c r="V6196" s="40"/>
      <c r="W6196" s="40"/>
      <c r="X6196" s="40"/>
      <c r="Y6196" s="40"/>
    </row>
    <row r="6197" spans="1:25" ht="15" customHeight="1" x14ac:dyDescent="0.2">
      <c r="A6197" s="40"/>
      <c r="B6197" s="274" t="s">
        <v>347</v>
      </c>
      <c r="C6197" s="296" t="s">
        <v>3586</v>
      </c>
      <c r="D6197" s="274" t="s">
        <v>143</v>
      </c>
      <c r="E6197" s="274" t="s">
        <v>1162</v>
      </c>
      <c r="F6197" s="404" t="s">
        <v>348</v>
      </c>
      <c r="G6197" s="404"/>
      <c r="H6197" s="295" t="s">
        <v>165</v>
      </c>
      <c r="I6197" s="298">
        <v>2.2859999999999998E-3</v>
      </c>
      <c r="J6197" s="297" t="s">
        <v>2140</v>
      </c>
      <c r="K6197" s="280" t="s">
        <v>2170</v>
      </c>
      <c r="O6197" s="40"/>
      <c r="P6197" s="40"/>
      <c r="Q6197" s="40"/>
      <c r="R6197" s="40"/>
      <c r="S6197" s="40"/>
      <c r="T6197" s="40"/>
      <c r="U6197" s="40"/>
      <c r="V6197" s="40"/>
      <c r="W6197" s="40"/>
      <c r="X6197" s="40"/>
      <c r="Y6197" s="40"/>
    </row>
    <row r="6198" spans="1:25" ht="15" customHeight="1" x14ac:dyDescent="0.2">
      <c r="A6198" s="40"/>
      <c r="B6198" s="274" t="s">
        <v>347</v>
      </c>
      <c r="C6198" s="296" t="s">
        <v>3636</v>
      </c>
      <c r="D6198" s="274" t="s">
        <v>143</v>
      </c>
      <c r="E6198" s="274" t="s">
        <v>2432</v>
      </c>
      <c r="F6198" s="404" t="s">
        <v>348</v>
      </c>
      <c r="G6198" s="404"/>
      <c r="H6198" s="295" t="s">
        <v>2433</v>
      </c>
      <c r="I6198" s="298">
        <v>6.7799999999999996E-3</v>
      </c>
      <c r="J6198" s="297" t="s">
        <v>3637</v>
      </c>
      <c r="K6198" s="280" t="s">
        <v>4066</v>
      </c>
      <c r="O6198" s="40"/>
      <c r="P6198" s="40"/>
      <c r="Q6198" s="40"/>
      <c r="R6198" s="40"/>
      <c r="S6198" s="40"/>
      <c r="T6198" s="40"/>
      <c r="U6198" s="40"/>
      <c r="V6198" s="40"/>
      <c r="W6198" s="40"/>
      <c r="X6198" s="40"/>
      <c r="Y6198" s="40"/>
    </row>
    <row r="6199" spans="1:25" ht="15" customHeight="1" x14ac:dyDescent="0.2">
      <c r="A6199" s="40"/>
      <c r="B6199" s="274" t="s">
        <v>347</v>
      </c>
      <c r="C6199" s="296" t="s">
        <v>3625</v>
      </c>
      <c r="D6199" s="274" t="s">
        <v>143</v>
      </c>
      <c r="E6199" s="274" t="s">
        <v>1188</v>
      </c>
      <c r="F6199" s="404" t="s">
        <v>348</v>
      </c>
      <c r="G6199" s="404"/>
      <c r="H6199" s="295" t="s">
        <v>165</v>
      </c>
      <c r="I6199" s="298">
        <v>3.6000000000000001E-5</v>
      </c>
      <c r="J6199" s="297" t="s">
        <v>1865</v>
      </c>
      <c r="K6199" s="280" t="s">
        <v>2117</v>
      </c>
      <c r="O6199" s="40"/>
      <c r="P6199" s="40"/>
      <c r="Q6199" s="40"/>
      <c r="R6199" s="40"/>
      <c r="S6199" s="40"/>
      <c r="T6199" s="40"/>
      <c r="U6199" s="40"/>
      <c r="V6199" s="40"/>
      <c r="W6199" s="40"/>
      <c r="X6199" s="40"/>
      <c r="Y6199" s="40"/>
    </row>
    <row r="6200" spans="1:25" ht="15" customHeight="1" x14ac:dyDescent="0.2">
      <c r="A6200" s="40"/>
      <c r="B6200" s="274" t="s">
        <v>347</v>
      </c>
      <c r="C6200" s="296" t="s">
        <v>3651</v>
      </c>
      <c r="D6200" s="274" t="s">
        <v>143</v>
      </c>
      <c r="E6200" s="274" t="s">
        <v>1184</v>
      </c>
      <c r="F6200" s="404" t="s">
        <v>348</v>
      </c>
      <c r="G6200" s="404"/>
      <c r="H6200" s="295" t="s">
        <v>165</v>
      </c>
      <c r="I6200" s="298">
        <v>1.44E-4</v>
      </c>
      <c r="J6200" s="297" t="s">
        <v>2163</v>
      </c>
      <c r="K6200" s="280" t="s">
        <v>2117</v>
      </c>
      <c r="O6200" s="40"/>
      <c r="P6200" s="40"/>
      <c r="Q6200" s="40"/>
      <c r="R6200" s="40"/>
      <c r="S6200" s="40"/>
      <c r="T6200" s="40"/>
      <c r="U6200" s="40"/>
      <c r="V6200" s="40"/>
      <c r="W6200" s="40"/>
      <c r="X6200" s="40"/>
      <c r="Y6200" s="40"/>
    </row>
    <row r="6201" spans="1:25" ht="15" customHeight="1" x14ac:dyDescent="0.2">
      <c r="A6201" s="40"/>
      <c r="B6201" s="274" t="s">
        <v>347</v>
      </c>
      <c r="C6201" s="296" t="s">
        <v>3682</v>
      </c>
      <c r="D6201" s="274" t="s">
        <v>143</v>
      </c>
      <c r="E6201" s="274" t="s">
        <v>2480</v>
      </c>
      <c r="F6201" s="404" t="s">
        <v>348</v>
      </c>
      <c r="G6201" s="404"/>
      <c r="H6201" s="295" t="s">
        <v>900</v>
      </c>
      <c r="I6201" s="298">
        <v>255</v>
      </c>
      <c r="J6201" s="297" t="s">
        <v>3683</v>
      </c>
      <c r="K6201" s="280" t="s">
        <v>4239</v>
      </c>
      <c r="O6201" s="40"/>
      <c r="P6201" s="40"/>
      <c r="Q6201" s="40"/>
      <c r="R6201" s="40"/>
      <c r="S6201" s="40"/>
      <c r="T6201" s="40"/>
      <c r="U6201" s="40"/>
      <c r="V6201" s="40"/>
      <c r="W6201" s="40"/>
      <c r="X6201" s="40"/>
      <c r="Y6201" s="40"/>
    </row>
    <row r="6202" spans="1:25" ht="15" customHeight="1" x14ac:dyDescent="0.2">
      <c r="A6202" s="40"/>
      <c r="B6202" s="275"/>
      <c r="C6202" s="275"/>
      <c r="D6202" s="275"/>
      <c r="E6202" s="275"/>
      <c r="F6202" s="275" t="s">
        <v>331</v>
      </c>
      <c r="G6202" s="302">
        <v>121.17</v>
      </c>
      <c r="H6202" s="275" t="s">
        <v>332</v>
      </c>
      <c r="I6202" s="302">
        <v>0</v>
      </c>
      <c r="J6202" s="275" t="s">
        <v>333</v>
      </c>
      <c r="K6202" s="302">
        <v>121.17</v>
      </c>
      <c r="O6202" s="40"/>
      <c r="P6202" s="40"/>
      <c r="Q6202" s="40"/>
      <c r="R6202" s="40"/>
      <c r="S6202" s="40"/>
      <c r="T6202" s="40"/>
      <c r="U6202" s="40"/>
      <c r="V6202" s="40"/>
      <c r="W6202" s="40"/>
      <c r="X6202" s="40"/>
      <c r="Y6202" s="40"/>
    </row>
    <row r="6203" spans="1:25" ht="15" customHeight="1" thickBot="1" x14ac:dyDescent="0.25">
      <c r="A6203" s="40"/>
      <c r="B6203" s="275"/>
      <c r="C6203" s="275"/>
      <c r="D6203" s="275"/>
      <c r="E6203" s="275"/>
      <c r="F6203" s="275" t="s">
        <v>334</v>
      </c>
      <c r="G6203" s="302">
        <v>114.14</v>
      </c>
      <c r="H6203" s="275"/>
      <c r="I6203" s="409" t="s">
        <v>335</v>
      </c>
      <c r="J6203" s="409"/>
      <c r="K6203" s="302">
        <v>662.63</v>
      </c>
      <c r="O6203" s="40"/>
      <c r="P6203" s="40"/>
      <c r="Q6203" s="40"/>
      <c r="R6203" s="40"/>
      <c r="S6203" s="40"/>
      <c r="T6203" s="40"/>
      <c r="U6203" s="40"/>
      <c r="V6203" s="40"/>
      <c r="W6203" s="40"/>
      <c r="X6203" s="40"/>
      <c r="Y6203" s="40"/>
    </row>
    <row r="6204" spans="1:25" ht="15" customHeight="1" thickTop="1" x14ac:dyDescent="0.2">
      <c r="A6204" s="40"/>
      <c r="B6204" s="289"/>
      <c r="C6204" s="289"/>
      <c r="D6204" s="289"/>
      <c r="E6204" s="289"/>
      <c r="F6204" s="289"/>
      <c r="G6204" s="289"/>
      <c r="H6204" s="289"/>
      <c r="I6204" s="289"/>
      <c r="J6204" s="289"/>
      <c r="K6204" s="289"/>
      <c r="O6204" s="40"/>
      <c r="P6204" s="40"/>
      <c r="Q6204" s="40"/>
      <c r="R6204" s="40"/>
      <c r="S6204" s="40"/>
      <c r="T6204" s="40"/>
      <c r="U6204" s="40"/>
      <c r="V6204" s="40"/>
      <c r="W6204" s="40"/>
      <c r="X6204" s="40"/>
      <c r="Y6204" s="40"/>
    </row>
    <row r="6205" spans="1:25" ht="15" customHeight="1" x14ac:dyDescent="0.2">
      <c r="A6205" s="40"/>
      <c r="B6205" s="276"/>
      <c r="C6205" s="277" t="s">
        <v>28</v>
      </c>
      <c r="D6205" s="276" t="s">
        <v>29</v>
      </c>
      <c r="E6205" s="276" t="s">
        <v>30</v>
      </c>
      <c r="F6205" s="405" t="s">
        <v>318</v>
      </c>
      <c r="G6205" s="405"/>
      <c r="H6205" s="284" t="s">
        <v>31</v>
      </c>
      <c r="I6205" s="277" t="s">
        <v>32</v>
      </c>
      <c r="J6205" s="277" t="s">
        <v>33</v>
      </c>
      <c r="K6205" s="277" t="s">
        <v>35</v>
      </c>
      <c r="O6205" s="40"/>
      <c r="P6205" s="40"/>
      <c r="Q6205" s="40"/>
      <c r="R6205" s="40"/>
      <c r="S6205" s="40"/>
      <c r="T6205" s="40"/>
      <c r="U6205" s="40"/>
      <c r="V6205" s="40"/>
      <c r="W6205" s="40"/>
      <c r="X6205" s="40"/>
      <c r="Y6205" s="40"/>
    </row>
    <row r="6206" spans="1:25" ht="15" customHeight="1" x14ac:dyDescent="0.2">
      <c r="A6206" s="40"/>
      <c r="B6206" s="273" t="s">
        <v>319</v>
      </c>
      <c r="C6206" s="286" t="s">
        <v>2015</v>
      </c>
      <c r="D6206" s="273" t="s">
        <v>143</v>
      </c>
      <c r="E6206" s="273" t="s">
        <v>2016</v>
      </c>
      <c r="F6206" s="403" t="s">
        <v>1710</v>
      </c>
      <c r="G6206" s="403"/>
      <c r="H6206" s="285" t="s">
        <v>59</v>
      </c>
      <c r="I6206" s="288">
        <v>1</v>
      </c>
      <c r="J6206" s="287">
        <v>574.33000000000004</v>
      </c>
      <c r="K6206" s="287">
        <v>574.33000000000004</v>
      </c>
      <c r="O6206" s="40"/>
      <c r="P6206" s="40"/>
      <c r="Q6206" s="40"/>
      <c r="R6206" s="40"/>
      <c r="S6206" s="40"/>
      <c r="T6206" s="40"/>
      <c r="U6206" s="40"/>
      <c r="V6206" s="40"/>
      <c r="W6206" s="40"/>
      <c r="X6206" s="40"/>
      <c r="Y6206" s="40"/>
    </row>
    <row r="6207" spans="1:25" ht="15" customHeight="1" x14ac:dyDescent="0.2">
      <c r="A6207" s="40"/>
      <c r="B6207" s="276" t="s">
        <v>27</v>
      </c>
      <c r="C6207" s="277" t="s">
        <v>28</v>
      </c>
      <c r="D6207" s="276" t="s">
        <v>29</v>
      </c>
      <c r="E6207" s="276" t="s">
        <v>30</v>
      </c>
      <c r="F6207" s="405" t="s">
        <v>318</v>
      </c>
      <c r="G6207" s="406"/>
      <c r="H6207" s="284" t="s">
        <v>31</v>
      </c>
      <c r="I6207" s="277" t="s">
        <v>32</v>
      </c>
      <c r="J6207" s="277" t="s">
        <v>33</v>
      </c>
      <c r="K6207" s="277" t="s">
        <v>35</v>
      </c>
      <c r="O6207" s="40"/>
      <c r="P6207" s="40"/>
      <c r="Q6207" s="40"/>
      <c r="R6207" s="40"/>
      <c r="S6207" s="40"/>
      <c r="T6207" s="40"/>
      <c r="U6207" s="40"/>
      <c r="V6207" s="40"/>
      <c r="W6207" s="40"/>
      <c r="X6207" s="40"/>
      <c r="Y6207" s="40"/>
    </row>
    <row r="6208" spans="1:25" ht="15" customHeight="1" x14ac:dyDescent="0.2">
      <c r="A6208" s="40"/>
      <c r="B6208" s="278" t="s">
        <v>319</v>
      </c>
      <c r="C6208" s="291" t="s">
        <v>2040</v>
      </c>
      <c r="D6208" s="278" t="s">
        <v>143</v>
      </c>
      <c r="E6208" s="278" t="s">
        <v>2041</v>
      </c>
      <c r="F6208" s="407" t="s">
        <v>1710</v>
      </c>
      <c r="G6208" s="407"/>
      <c r="H6208" s="290" t="s">
        <v>59</v>
      </c>
      <c r="I6208" s="294">
        <v>1</v>
      </c>
      <c r="J6208" s="292" t="s">
        <v>4247</v>
      </c>
      <c r="K6208" s="293" t="s">
        <v>4247</v>
      </c>
      <c r="O6208" s="40"/>
      <c r="P6208" s="40"/>
      <c r="Q6208" s="40"/>
      <c r="R6208" s="40"/>
      <c r="S6208" s="40"/>
      <c r="T6208" s="40"/>
      <c r="U6208" s="40"/>
      <c r="V6208" s="40"/>
      <c r="W6208" s="40"/>
      <c r="X6208" s="40"/>
      <c r="Y6208" s="40"/>
    </row>
    <row r="6209" spans="1:25" ht="15" customHeight="1" x14ac:dyDescent="0.2">
      <c r="A6209" s="40"/>
      <c r="B6209" s="278" t="s">
        <v>319</v>
      </c>
      <c r="C6209" s="291" t="s">
        <v>2038</v>
      </c>
      <c r="D6209" s="278" t="s">
        <v>143</v>
      </c>
      <c r="E6209" s="278" t="s">
        <v>2039</v>
      </c>
      <c r="F6209" s="407" t="s">
        <v>1710</v>
      </c>
      <c r="G6209" s="407"/>
      <c r="H6209" s="290" t="s">
        <v>59</v>
      </c>
      <c r="I6209" s="294">
        <v>1</v>
      </c>
      <c r="J6209" s="292" t="s">
        <v>4250</v>
      </c>
      <c r="K6209" s="293" t="s">
        <v>4250</v>
      </c>
      <c r="O6209" s="40"/>
      <c r="P6209" s="40"/>
      <c r="Q6209" s="40"/>
      <c r="R6209" s="40"/>
      <c r="S6209" s="40"/>
      <c r="T6209" s="40"/>
      <c r="U6209" s="40"/>
      <c r="V6209" s="40"/>
      <c r="W6209" s="40"/>
      <c r="X6209" s="40"/>
      <c r="Y6209" s="40"/>
    </row>
    <row r="6210" spans="1:25" ht="15" customHeight="1" x14ac:dyDescent="0.2">
      <c r="A6210" s="40"/>
      <c r="B6210" s="408" t="s">
        <v>2416</v>
      </c>
      <c r="C6210" s="406"/>
      <c r="D6210" s="406"/>
      <c r="E6210" s="406"/>
      <c r="F6210" s="406"/>
      <c r="G6210" s="406"/>
      <c r="H6210" s="406"/>
      <c r="I6210" s="406"/>
      <c r="J6210" s="406"/>
      <c r="K6210" s="406"/>
      <c r="O6210" s="40"/>
      <c r="P6210" s="40"/>
      <c r="Q6210" s="40"/>
      <c r="R6210" s="40"/>
      <c r="S6210" s="40"/>
      <c r="T6210" s="40"/>
      <c r="U6210" s="40"/>
      <c r="V6210" s="40"/>
      <c r="W6210" s="40"/>
      <c r="X6210" s="40"/>
      <c r="Y6210" s="40"/>
    </row>
    <row r="6211" spans="1:25" ht="15" customHeight="1" x14ac:dyDescent="0.2">
      <c r="A6211" s="40"/>
      <c r="B6211" s="276" t="s">
        <v>27</v>
      </c>
      <c r="C6211" s="277" t="s">
        <v>28</v>
      </c>
      <c r="D6211" s="276" t="s">
        <v>29</v>
      </c>
      <c r="E6211" s="276" t="s">
        <v>30</v>
      </c>
      <c r="F6211" s="405" t="s">
        <v>318</v>
      </c>
      <c r="G6211" s="406"/>
      <c r="H6211" s="284" t="s">
        <v>31</v>
      </c>
      <c r="I6211" s="277" t="s">
        <v>32</v>
      </c>
      <c r="J6211" s="277" t="s">
        <v>33</v>
      </c>
      <c r="K6211" s="277" t="s">
        <v>35</v>
      </c>
      <c r="O6211" s="40"/>
      <c r="P6211" s="40"/>
      <c r="Q6211" s="40"/>
      <c r="R6211" s="40"/>
      <c r="S6211" s="40"/>
      <c r="T6211" s="40"/>
      <c r="U6211" s="40"/>
      <c r="V6211" s="40"/>
      <c r="W6211" s="40"/>
      <c r="X6211" s="40"/>
      <c r="Y6211" s="40"/>
    </row>
    <row r="6212" spans="1:25" ht="15" customHeight="1" x14ac:dyDescent="0.2">
      <c r="A6212" s="40"/>
      <c r="B6212" s="274" t="s">
        <v>347</v>
      </c>
      <c r="C6212" s="296" t="s">
        <v>3651</v>
      </c>
      <c r="D6212" s="274" t="s">
        <v>143</v>
      </c>
      <c r="E6212" s="274" t="s">
        <v>1184</v>
      </c>
      <c r="F6212" s="404" t="s">
        <v>348</v>
      </c>
      <c r="G6212" s="404"/>
      <c r="H6212" s="295" t="s">
        <v>165</v>
      </c>
      <c r="I6212" s="298">
        <v>1.44E-4</v>
      </c>
      <c r="J6212" s="297" t="s">
        <v>2163</v>
      </c>
      <c r="K6212" s="280" t="s">
        <v>2117</v>
      </c>
      <c r="O6212" s="40"/>
      <c r="P6212" s="40"/>
      <c r="Q6212" s="40"/>
      <c r="R6212" s="40"/>
      <c r="S6212" s="40"/>
      <c r="T6212" s="40"/>
      <c r="U6212" s="40"/>
      <c r="V6212" s="40"/>
      <c r="W6212" s="40"/>
      <c r="X6212" s="40"/>
      <c r="Y6212" s="40"/>
    </row>
    <row r="6213" spans="1:25" ht="15" customHeight="1" x14ac:dyDescent="0.2">
      <c r="A6213" s="40"/>
      <c r="B6213" s="274" t="s">
        <v>347</v>
      </c>
      <c r="C6213" s="296" t="s">
        <v>3613</v>
      </c>
      <c r="D6213" s="274" t="s">
        <v>143</v>
      </c>
      <c r="E6213" s="274" t="s">
        <v>1163</v>
      </c>
      <c r="F6213" s="404" t="s">
        <v>348</v>
      </c>
      <c r="G6213" s="404"/>
      <c r="H6213" s="295" t="s">
        <v>165</v>
      </c>
      <c r="I6213" s="298">
        <v>7.6199999999999998E-4</v>
      </c>
      <c r="J6213" s="297" t="s">
        <v>3614</v>
      </c>
      <c r="K6213" s="280" t="s">
        <v>2144</v>
      </c>
      <c r="O6213" s="40"/>
      <c r="P6213" s="40"/>
      <c r="Q6213" s="40"/>
      <c r="R6213" s="40"/>
      <c r="S6213" s="40"/>
      <c r="T6213" s="40"/>
      <c r="U6213" s="40"/>
      <c r="V6213" s="40"/>
      <c r="W6213" s="40"/>
      <c r="X6213" s="40"/>
      <c r="Y6213" s="40"/>
    </row>
    <row r="6214" spans="1:25" ht="15" customHeight="1" x14ac:dyDescent="0.2">
      <c r="A6214" s="40"/>
      <c r="B6214" s="274" t="s">
        <v>347</v>
      </c>
      <c r="C6214" s="296" t="s">
        <v>3653</v>
      </c>
      <c r="D6214" s="274" t="s">
        <v>143</v>
      </c>
      <c r="E6214" s="274" t="s">
        <v>1172</v>
      </c>
      <c r="F6214" s="404" t="s">
        <v>348</v>
      </c>
      <c r="G6214" s="404"/>
      <c r="H6214" s="295" t="s">
        <v>165</v>
      </c>
      <c r="I6214" s="298">
        <v>7.2000000000000002E-5</v>
      </c>
      <c r="J6214" s="297" t="s">
        <v>2157</v>
      </c>
      <c r="K6214" s="280" t="s">
        <v>2117</v>
      </c>
      <c r="O6214" s="40"/>
      <c r="P6214" s="40"/>
      <c r="Q6214" s="40"/>
      <c r="R6214" s="40"/>
      <c r="S6214" s="40"/>
      <c r="T6214" s="40"/>
      <c r="U6214" s="40"/>
      <c r="V6214" s="40"/>
      <c r="W6214" s="40"/>
      <c r="X6214" s="40"/>
      <c r="Y6214" s="40"/>
    </row>
    <row r="6215" spans="1:25" ht="15" customHeight="1" x14ac:dyDescent="0.2">
      <c r="A6215" s="40"/>
      <c r="B6215" s="274" t="s">
        <v>347</v>
      </c>
      <c r="C6215" s="296" t="s">
        <v>3625</v>
      </c>
      <c r="D6215" s="274" t="s">
        <v>143</v>
      </c>
      <c r="E6215" s="274" t="s">
        <v>1188</v>
      </c>
      <c r="F6215" s="404" t="s">
        <v>348</v>
      </c>
      <c r="G6215" s="404"/>
      <c r="H6215" s="295" t="s">
        <v>165</v>
      </c>
      <c r="I6215" s="298">
        <v>3.6000000000000001E-5</v>
      </c>
      <c r="J6215" s="297" t="s">
        <v>1865</v>
      </c>
      <c r="K6215" s="280" t="s">
        <v>2117</v>
      </c>
      <c r="O6215" s="40"/>
      <c r="P6215" s="40"/>
      <c r="Q6215" s="40"/>
      <c r="R6215" s="40"/>
      <c r="S6215" s="40"/>
      <c r="T6215" s="40"/>
      <c r="U6215" s="40"/>
      <c r="V6215" s="40"/>
      <c r="W6215" s="40"/>
      <c r="X6215" s="40"/>
      <c r="Y6215" s="40"/>
    </row>
    <row r="6216" spans="1:25" ht="15" customHeight="1" x14ac:dyDescent="0.2">
      <c r="A6216" s="40"/>
      <c r="B6216" s="274" t="s">
        <v>347</v>
      </c>
      <c r="C6216" s="296" t="s">
        <v>3595</v>
      </c>
      <c r="D6216" s="274" t="s">
        <v>143</v>
      </c>
      <c r="E6216" s="274" t="s">
        <v>1825</v>
      </c>
      <c r="F6216" s="404" t="s">
        <v>364</v>
      </c>
      <c r="G6216" s="404"/>
      <c r="H6216" s="295" t="s">
        <v>165</v>
      </c>
      <c r="I6216" s="298">
        <v>3.6000000000000001E-5</v>
      </c>
      <c r="J6216" s="297" t="s">
        <v>2152</v>
      </c>
      <c r="K6216" s="280" t="s">
        <v>2117</v>
      </c>
      <c r="O6216" s="40"/>
      <c r="P6216" s="40"/>
      <c r="Q6216" s="40"/>
      <c r="R6216" s="40"/>
      <c r="S6216" s="40"/>
      <c r="T6216" s="40"/>
      <c r="U6216" s="40"/>
      <c r="V6216" s="40"/>
      <c r="W6216" s="40"/>
      <c r="X6216" s="40"/>
      <c r="Y6216" s="40"/>
    </row>
    <row r="6217" spans="1:25" ht="15" customHeight="1" x14ac:dyDescent="0.2">
      <c r="A6217" s="40"/>
      <c r="B6217" s="274" t="s">
        <v>347</v>
      </c>
      <c r="C6217" s="296" t="s">
        <v>3652</v>
      </c>
      <c r="D6217" s="274" t="s">
        <v>143</v>
      </c>
      <c r="E6217" s="274" t="s">
        <v>1824</v>
      </c>
      <c r="F6217" s="404" t="s">
        <v>348</v>
      </c>
      <c r="G6217" s="404"/>
      <c r="H6217" s="295" t="s">
        <v>165</v>
      </c>
      <c r="I6217" s="298">
        <v>7.2000000000000002E-5</v>
      </c>
      <c r="J6217" s="297" t="s">
        <v>2417</v>
      </c>
      <c r="K6217" s="280" t="s">
        <v>2117</v>
      </c>
      <c r="O6217" s="40"/>
      <c r="P6217" s="40"/>
      <c r="Q6217" s="40"/>
      <c r="R6217" s="40"/>
      <c r="S6217" s="40"/>
      <c r="T6217" s="40"/>
      <c r="U6217" s="40"/>
      <c r="V6217" s="40"/>
      <c r="W6217" s="40"/>
      <c r="X6217" s="40"/>
      <c r="Y6217" s="40"/>
    </row>
    <row r="6218" spans="1:25" ht="15" customHeight="1" x14ac:dyDescent="0.2">
      <c r="A6218" s="40"/>
      <c r="B6218" s="274" t="s">
        <v>347</v>
      </c>
      <c r="C6218" s="296" t="s">
        <v>3611</v>
      </c>
      <c r="D6218" s="274" t="s">
        <v>143</v>
      </c>
      <c r="E6218" s="274" t="s">
        <v>1190</v>
      </c>
      <c r="F6218" s="404" t="s">
        <v>348</v>
      </c>
      <c r="G6218" s="404"/>
      <c r="H6218" s="295" t="s">
        <v>197</v>
      </c>
      <c r="I6218" s="298">
        <v>2.52E-4</v>
      </c>
      <c r="J6218" s="297" t="s">
        <v>2154</v>
      </c>
      <c r="K6218" s="280" t="s">
        <v>2117</v>
      </c>
      <c r="O6218" s="40"/>
      <c r="P6218" s="40"/>
      <c r="Q6218" s="40"/>
      <c r="R6218" s="40"/>
      <c r="S6218" s="40"/>
      <c r="T6218" s="40"/>
      <c r="U6218" s="40"/>
      <c r="V6218" s="40"/>
      <c r="W6218" s="40"/>
      <c r="X6218" s="40"/>
      <c r="Y6218" s="40"/>
    </row>
    <row r="6219" spans="1:25" ht="15" customHeight="1" x14ac:dyDescent="0.2">
      <c r="A6219" s="40"/>
      <c r="B6219" s="274" t="s">
        <v>347</v>
      </c>
      <c r="C6219" s="296" t="s">
        <v>3601</v>
      </c>
      <c r="D6219" s="274" t="s">
        <v>143</v>
      </c>
      <c r="E6219" s="274" t="s">
        <v>1165</v>
      </c>
      <c r="F6219" s="404" t="s">
        <v>348</v>
      </c>
      <c r="G6219" s="404"/>
      <c r="H6219" s="295" t="s">
        <v>165</v>
      </c>
      <c r="I6219" s="298">
        <v>3.8339999999999999E-2</v>
      </c>
      <c r="J6219" s="297" t="s">
        <v>3602</v>
      </c>
      <c r="K6219" s="280" t="s">
        <v>2538</v>
      </c>
      <c r="O6219" s="40"/>
      <c r="P6219" s="40"/>
      <c r="Q6219" s="40"/>
      <c r="R6219" s="40"/>
      <c r="S6219" s="40"/>
      <c r="T6219" s="40"/>
      <c r="U6219" s="40"/>
      <c r="V6219" s="40"/>
      <c r="W6219" s="40"/>
      <c r="X6219" s="40"/>
      <c r="Y6219" s="40"/>
    </row>
    <row r="6220" spans="1:25" ht="15" customHeight="1" x14ac:dyDescent="0.2">
      <c r="A6220" s="40"/>
      <c r="B6220" s="274" t="s">
        <v>347</v>
      </c>
      <c r="C6220" s="296" t="s">
        <v>3606</v>
      </c>
      <c r="D6220" s="274" t="s">
        <v>143</v>
      </c>
      <c r="E6220" s="274" t="s">
        <v>1166</v>
      </c>
      <c r="F6220" s="404" t="s">
        <v>809</v>
      </c>
      <c r="G6220" s="404"/>
      <c r="H6220" s="295" t="s">
        <v>1167</v>
      </c>
      <c r="I6220" s="298">
        <v>3.408E-3</v>
      </c>
      <c r="J6220" s="297" t="s">
        <v>2136</v>
      </c>
      <c r="K6220" s="280" t="s">
        <v>3912</v>
      </c>
      <c r="O6220" s="40"/>
      <c r="P6220" s="40"/>
      <c r="Q6220" s="40"/>
      <c r="R6220" s="40"/>
      <c r="S6220" s="40"/>
      <c r="T6220" s="40"/>
      <c r="U6220" s="40"/>
      <c r="V6220" s="40"/>
      <c r="W6220" s="40"/>
      <c r="X6220" s="40"/>
      <c r="Y6220" s="40"/>
    </row>
    <row r="6221" spans="1:25" ht="15" customHeight="1" x14ac:dyDescent="0.2">
      <c r="A6221" s="40"/>
      <c r="B6221" s="274" t="s">
        <v>347</v>
      </c>
      <c r="C6221" s="296" t="s">
        <v>3913</v>
      </c>
      <c r="D6221" s="274" t="s">
        <v>143</v>
      </c>
      <c r="E6221" s="274" t="s">
        <v>2042</v>
      </c>
      <c r="F6221" s="404" t="s">
        <v>348</v>
      </c>
      <c r="G6221" s="404"/>
      <c r="H6221" s="295" t="s">
        <v>165</v>
      </c>
      <c r="I6221" s="298">
        <v>3.6000000000000001E-5</v>
      </c>
      <c r="J6221" s="297" t="s">
        <v>3914</v>
      </c>
      <c r="K6221" s="280" t="s">
        <v>2117</v>
      </c>
      <c r="O6221" s="40"/>
      <c r="P6221" s="40"/>
      <c r="Q6221" s="40"/>
      <c r="R6221" s="40"/>
      <c r="S6221" s="40"/>
      <c r="T6221" s="40"/>
      <c r="U6221" s="40"/>
      <c r="V6221" s="40"/>
      <c r="W6221" s="40"/>
      <c r="X6221" s="40"/>
      <c r="Y6221" s="40"/>
    </row>
    <row r="6222" spans="1:25" ht="15" customHeight="1" x14ac:dyDescent="0.2">
      <c r="A6222" s="40"/>
      <c r="B6222" s="274" t="s">
        <v>347</v>
      </c>
      <c r="C6222" s="296" t="s">
        <v>3589</v>
      </c>
      <c r="D6222" s="274" t="s">
        <v>143</v>
      </c>
      <c r="E6222" s="274" t="s">
        <v>1826</v>
      </c>
      <c r="F6222" s="404" t="s">
        <v>364</v>
      </c>
      <c r="G6222" s="404"/>
      <c r="H6222" s="295" t="s">
        <v>165</v>
      </c>
      <c r="I6222" s="298">
        <v>3.6000000000000001E-5</v>
      </c>
      <c r="J6222" s="297" t="s">
        <v>3590</v>
      </c>
      <c r="K6222" s="280" t="s">
        <v>2144</v>
      </c>
      <c r="O6222" s="40"/>
      <c r="P6222" s="40"/>
      <c r="Q6222" s="40"/>
      <c r="R6222" s="40"/>
      <c r="S6222" s="40"/>
      <c r="T6222" s="40"/>
      <c r="U6222" s="40"/>
      <c r="V6222" s="40"/>
      <c r="W6222" s="40"/>
      <c r="X6222" s="40"/>
      <c r="Y6222" s="40"/>
    </row>
    <row r="6223" spans="1:25" ht="15" customHeight="1" x14ac:dyDescent="0.2">
      <c r="A6223" s="40"/>
      <c r="B6223" s="274" t="s">
        <v>347</v>
      </c>
      <c r="C6223" s="296" t="s">
        <v>3615</v>
      </c>
      <c r="D6223" s="274" t="s">
        <v>143</v>
      </c>
      <c r="E6223" s="274" t="s">
        <v>2418</v>
      </c>
      <c r="F6223" s="404" t="s">
        <v>586</v>
      </c>
      <c r="G6223" s="404"/>
      <c r="H6223" s="295" t="s">
        <v>578</v>
      </c>
      <c r="I6223" s="298">
        <v>7.62</v>
      </c>
      <c r="J6223" s="297" t="s">
        <v>2419</v>
      </c>
      <c r="K6223" s="280" t="s">
        <v>2706</v>
      </c>
      <c r="O6223" s="40"/>
      <c r="P6223" s="40"/>
      <c r="Q6223" s="40"/>
      <c r="R6223" s="40"/>
      <c r="S6223" s="40"/>
      <c r="T6223" s="40"/>
      <c r="U6223" s="40"/>
      <c r="V6223" s="40"/>
      <c r="W6223" s="40"/>
      <c r="X6223" s="40"/>
      <c r="Y6223" s="40"/>
    </row>
    <row r="6224" spans="1:25" ht="15" customHeight="1" x14ac:dyDescent="0.2">
      <c r="A6224" s="40"/>
      <c r="B6224" s="274" t="s">
        <v>347</v>
      </c>
      <c r="C6224" s="296" t="s">
        <v>3583</v>
      </c>
      <c r="D6224" s="274" t="s">
        <v>143</v>
      </c>
      <c r="E6224" s="274" t="s">
        <v>1158</v>
      </c>
      <c r="F6224" s="404" t="s">
        <v>348</v>
      </c>
      <c r="G6224" s="404"/>
      <c r="H6224" s="295" t="s">
        <v>165</v>
      </c>
      <c r="I6224" s="298">
        <v>0.867336</v>
      </c>
      <c r="J6224" s="297" t="s">
        <v>1850</v>
      </c>
      <c r="K6224" s="280" t="s">
        <v>4249</v>
      </c>
      <c r="O6224" s="40"/>
      <c r="P6224" s="40"/>
      <c r="Q6224" s="40"/>
      <c r="R6224" s="40"/>
      <c r="S6224" s="40"/>
      <c r="T6224" s="40"/>
      <c r="U6224" s="40"/>
      <c r="V6224" s="40"/>
      <c r="W6224" s="40"/>
      <c r="X6224" s="40"/>
      <c r="Y6224" s="40"/>
    </row>
    <row r="6225" spans="1:25" ht="15" customHeight="1" x14ac:dyDescent="0.2">
      <c r="A6225" s="40"/>
      <c r="B6225" s="274" t="s">
        <v>347</v>
      </c>
      <c r="C6225" s="296" t="s">
        <v>3646</v>
      </c>
      <c r="D6225" s="274" t="s">
        <v>143</v>
      </c>
      <c r="E6225" s="274" t="s">
        <v>3647</v>
      </c>
      <c r="F6225" s="404" t="s">
        <v>348</v>
      </c>
      <c r="G6225" s="404"/>
      <c r="H6225" s="295" t="s">
        <v>1160</v>
      </c>
      <c r="I6225" s="298">
        <v>6.7799999999999996E-3</v>
      </c>
      <c r="J6225" s="297" t="s">
        <v>3648</v>
      </c>
      <c r="K6225" s="280" t="s">
        <v>2170</v>
      </c>
      <c r="O6225" s="40"/>
      <c r="P6225" s="40"/>
      <c r="Q6225" s="40"/>
      <c r="R6225" s="40"/>
      <c r="S6225" s="40"/>
      <c r="T6225" s="40"/>
      <c r="U6225" s="40"/>
      <c r="V6225" s="40"/>
      <c r="W6225" s="40"/>
      <c r="X6225" s="40"/>
      <c r="Y6225" s="40"/>
    </row>
    <row r="6226" spans="1:25" ht="15" customHeight="1" x14ac:dyDescent="0.2">
      <c r="A6226" s="40"/>
      <c r="B6226" s="274" t="s">
        <v>347</v>
      </c>
      <c r="C6226" s="296" t="s">
        <v>3586</v>
      </c>
      <c r="D6226" s="274" t="s">
        <v>143</v>
      </c>
      <c r="E6226" s="274" t="s">
        <v>1162</v>
      </c>
      <c r="F6226" s="404" t="s">
        <v>348</v>
      </c>
      <c r="G6226" s="404"/>
      <c r="H6226" s="295" t="s">
        <v>165</v>
      </c>
      <c r="I6226" s="298">
        <v>2.2859999999999998E-3</v>
      </c>
      <c r="J6226" s="297" t="s">
        <v>2140</v>
      </c>
      <c r="K6226" s="280" t="s">
        <v>2170</v>
      </c>
      <c r="O6226" s="40"/>
      <c r="P6226" s="40"/>
      <c r="Q6226" s="40"/>
      <c r="R6226" s="40"/>
      <c r="S6226" s="40"/>
      <c r="T6226" s="40"/>
      <c r="U6226" s="40"/>
      <c r="V6226" s="40"/>
      <c r="W6226" s="40"/>
      <c r="X6226" s="40"/>
      <c r="Y6226" s="40"/>
    </row>
    <row r="6227" spans="1:25" ht="15" customHeight="1" x14ac:dyDescent="0.2">
      <c r="A6227" s="40"/>
      <c r="B6227" s="274" t="s">
        <v>347</v>
      </c>
      <c r="C6227" s="296" t="s">
        <v>3596</v>
      </c>
      <c r="D6227" s="274" t="s">
        <v>143</v>
      </c>
      <c r="E6227" s="274" t="s">
        <v>2437</v>
      </c>
      <c r="F6227" s="404" t="s">
        <v>348</v>
      </c>
      <c r="G6227" s="404"/>
      <c r="H6227" s="295" t="s">
        <v>165</v>
      </c>
      <c r="I6227" s="298">
        <v>5.1120000000000002E-3</v>
      </c>
      <c r="J6227" s="297" t="s">
        <v>3597</v>
      </c>
      <c r="K6227" s="280" t="s">
        <v>2141</v>
      </c>
      <c r="O6227" s="40"/>
      <c r="P6227" s="40"/>
      <c r="Q6227" s="40"/>
      <c r="R6227" s="40"/>
      <c r="S6227" s="40"/>
      <c r="T6227" s="40"/>
      <c r="U6227" s="40"/>
      <c r="V6227" s="40"/>
      <c r="W6227" s="40"/>
      <c r="X6227" s="40"/>
      <c r="Y6227" s="40"/>
    </row>
    <row r="6228" spans="1:25" ht="15" customHeight="1" x14ac:dyDescent="0.2">
      <c r="A6228" s="40"/>
      <c r="B6228" s="274" t="s">
        <v>347</v>
      </c>
      <c r="C6228" s="296" t="s">
        <v>3642</v>
      </c>
      <c r="D6228" s="274" t="s">
        <v>143</v>
      </c>
      <c r="E6228" s="274" t="s">
        <v>3643</v>
      </c>
      <c r="F6228" s="404" t="s">
        <v>586</v>
      </c>
      <c r="G6228" s="404"/>
      <c r="H6228" s="295" t="s">
        <v>578</v>
      </c>
      <c r="I6228" s="298">
        <v>0.36</v>
      </c>
      <c r="J6228" s="297" t="s">
        <v>3640</v>
      </c>
      <c r="K6228" s="280" t="s">
        <v>3694</v>
      </c>
      <c r="O6228" s="40"/>
      <c r="P6228" s="40"/>
      <c r="Q6228" s="40"/>
      <c r="R6228" s="40"/>
      <c r="S6228" s="40"/>
      <c r="T6228" s="40"/>
      <c r="U6228" s="40"/>
      <c r="V6228" s="40"/>
      <c r="W6228" s="40"/>
      <c r="X6228" s="40"/>
      <c r="Y6228" s="40"/>
    </row>
    <row r="6229" spans="1:25" ht="15" customHeight="1" x14ac:dyDescent="0.2">
      <c r="A6229" s="40"/>
      <c r="B6229" s="274" t="s">
        <v>347</v>
      </c>
      <c r="C6229" s="296" t="s">
        <v>3605</v>
      </c>
      <c r="D6229" s="274" t="s">
        <v>143</v>
      </c>
      <c r="E6229" s="274" t="s">
        <v>1192</v>
      </c>
      <c r="F6229" s="404" t="s">
        <v>348</v>
      </c>
      <c r="G6229" s="404"/>
      <c r="H6229" s="295" t="s">
        <v>165</v>
      </c>
      <c r="I6229" s="298">
        <v>7.2000000000000002E-5</v>
      </c>
      <c r="J6229" s="297" t="s">
        <v>2153</v>
      </c>
      <c r="K6229" s="280" t="s">
        <v>2117</v>
      </c>
      <c r="O6229" s="40"/>
      <c r="P6229" s="40"/>
      <c r="Q6229" s="40"/>
      <c r="R6229" s="40"/>
      <c r="S6229" s="40"/>
      <c r="T6229" s="40"/>
      <c r="U6229" s="40"/>
      <c r="V6229" s="40"/>
      <c r="W6229" s="40"/>
      <c r="X6229" s="40"/>
      <c r="Y6229" s="40"/>
    </row>
    <row r="6230" spans="1:25" ht="15" customHeight="1" x14ac:dyDescent="0.2">
      <c r="A6230" s="40"/>
      <c r="B6230" s="274" t="s">
        <v>347</v>
      </c>
      <c r="C6230" s="296" t="s">
        <v>3938</v>
      </c>
      <c r="D6230" s="274" t="s">
        <v>143</v>
      </c>
      <c r="E6230" s="274" t="s">
        <v>2582</v>
      </c>
      <c r="F6230" s="404" t="s">
        <v>586</v>
      </c>
      <c r="G6230" s="404"/>
      <c r="H6230" s="295" t="s">
        <v>578</v>
      </c>
      <c r="I6230" s="298">
        <v>0.18</v>
      </c>
      <c r="J6230" s="297" t="s">
        <v>3640</v>
      </c>
      <c r="K6230" s="280" t="s">
        <v>4124</v>
      </c>
      <c r="O6230" s="40"/>
      <c r="P6230" s="40"/>
      <c r="Q6230" s="40"/>
      <c r="R6230" s="40"/>
      <c r="S6230" s="40"/>
      <c r="T6230" s="40"/>
      <c r="U6230" s="40"/>
      <c r="V6230" s="40"/>
      <c r="W6230" s="40"/>
      <c r="X6230" s="40"/>
      <c r="Y6230" s="40"/>
    </row>
    <row r="6231" spans="1:25" ht="15" customHeight="1" x14ac:dyDescent="0.2">
      <c r="A6231" s="40"/>
      <c r="B6231" s="274" t="s">
        <v>347</v>
      </c>
      <c r="C6231" s="296" t="s">
        <v>3585</v>
      </c>
      <c r="D6231" s="274" t="s">
        <v>143</v>
      </c>
      <c r="E6231" s="274" t="s">
        <v>1823</v>
      </c>
      <c r="F6231" s="404" t="s">
        <v>348</v>
      </c>
      <c r="G6231" s="404"/>
      <c r="H6231" s="295" t="s">
        <v>165</v>
      </c>
      <c r="I6231" s="298">
        <v>7.2000000000000002E-5</v>
      </c>
      <c r="J6231" s="297" t="s">
        <v>2160</v>
      </c>
      <c r="K6231" s="280" t="s">
        <v>2117</v>
      </c>
      <c r="O6231" s="40"/>
      <c r="P6231" s="40"/>
      <c r="Q6231" s="40"/>
      <c r="R6231" s="40"/>
      <c r="S6231" s="40"/>
      <c r="T6231" s="40"/>
      <c r="U6231" s="40"/>
      <c r="V6231" s="40"/>
      <c r="W6231" s="40"/>
      <c r="X6231" s="40"/>
      <c r="Y6231" s="40"/>
    </row>
    <row r="6232" spans="1:25" ht="15" customHeight="1" x14ac:dyDescent="0.2">
      <c r="A6232" s="40"/>
      <c r="B6232" s="274" t="s">
        <v>347</v>
      </c>
      <c r="C6232" s="296" t="s">
        <v>3645</v>
      </c>
      <c r="D6232" s="274" t="s">
        <v>143</v>
      </c>
      <c r="E6232" s="274" t="s">
        <v>1161</v>
      </c>
      <c r="F6232" s="404" t="s">
        <v>348</v>
      </c>
      <c r="G6232" s="404"/>
      <c r="H6232" s="295" t="s">
        <v>165</v>
      </c>
      <c r="I6232" s="298">
        <v>0.77590199999999998</v>
      </c>
      <c r="J6232" s="297" t="s">
        <v>2143</v>
      </c>
      <c r="K6232" s="280" t="s">
        <v>3729</v>
      </c>
      <c r="O6232" s="40"/>
      <c r="P6232" s="40"/>
      <c r="Q6232" s="40"/>
      <c r="R6232" s="40"/>
      <c r="S6232" s="40"/>
      <c r="T6232" s="40"/>
      <c r="U6232" s="40"/>
      <c r="V6232" s="40"/>
      <c r="W6232" s="40"/>
      <c r="X6232" s="40"/>
      <c r="Y6232" s="40"/>
    </row>
    <row r="6233" spans="1:25" ht="15" customHeight="1" x14ac:dyDescent="0.2">
      <c r="A6233" s="40"/>
      <c r="B6233" s="274" t="s">
        <v>347</v>
      </c>
      <c r="C6233" s="296" t="s">
        <v>3686</v>
      </c>
      <c r="D6233" s="274" t="s">
        <v>143</v>
      </c>
      <c r="E6233" s="274" t="s">
        <v>3687</v>
      </c>
      <c r="F6233" s="404" t="s">
        <v>348</v>
      </c>
      <c r="G6233" s="404"/>
      <c r="H6233" s="295" t="s">
        <v>59</v>
      </c>
      <c r="I6233" s="298">
        <v>0.91300000000000003</v>
      </c>
      <c r="J6233" s="297" t="s">
        <v>3688</v>
      </c>
      <c r="K6233" s="280" t="s">
        <v>4251</v>
      </c>
      <c r="O6233" s="40"/>
      <c r="P6233" s="40"/>
      <c r="Q6233" s="40"/>
      <c r="R6233" s="40"/>
      <c r="S6233" s="40"/>
      <c r="T6233" s="40"/>
      <c r="U6233" s="40"/>
      <c r="V6233" s="40"/>
      <c r="W6233" s="40"/>
      <c r="X6233" s="40"/>
      <c r="Y6233" s="40"/>
    </row>
    <row r="6234" spans="1:25" ht="15" customHeight="1" x14ac:dyDescent="0.2">
      <c r="A6234" s="40"/>
      <c r="B6234" s="274" t="s">
        <v>347</v>
      </c>
      <c r="C6234" s="296" t="s">
        <v>3636</v>
      </c>
      <c r="D6234" s="274" t="s">
        <v>143</v>
      </c>
      <c r="E6234" s="274" t="s">
        <v>2432</v>
      </c>
      <c r="F6234" s="404" t="s">
        <v>348</v>
      </c>
      <c r="G6234" s="404"/>
      <c r="H6234" s="295" t="s">
        <v>2433</v>
      </c>
      <c r="I6234" s="298">
        <v>6.7799999999999996E-3</v>
      </c>
      <c r="J6234" s="297" t="s">
        <v>3637</v>
      </c>
      <c r="K6234" s="280" t="s">
        <v>4066</v>
      </c>
      <c r="O6234" s="40"/>
      <c r="P6234" s="40"/>
      <c r="Q6234" s="40"/>
      <c r="R6234" s="40"/>
      <c r="S6234" s="40"/>
      <c r="T6234" s="40"/>
      <c r="U6234" s="40"/>
      <c r="V6234" s="40"/>
      <c r="W6234" s="40"/>
      <c r="X6234" s="40"/>
      <c r="Y6234" s="40"/>
    </row>
    <row r="6235" spans="1:25" ht="15" customHeight="1" x14ac:dyDescent="0.2">
      <c r="A6235" s="40"/>
      <c r="B6235" s="274" t="s">
        <v>347</v>
      </c>
      <c r="C6235" s="296" t="s">
        <v>3616</v>
      </c>
      <c r="D6235" s="274" t="s">
        <v>143</v>
      </c>
      <c r="E6235" s="274" t="s">
        <v>1170</v>
      </c>
      <c r="F6235" s="404" t="s">
        <v>809</v>
      </c>
      <c r="G6235" s="404"/>
      <c r="H6235" s="295" t="s">
        <v>165</v>
      </c>
      <c r="I6235" s="298">
        <v>0.867336</v>
      </c>
      <c r="J6235" s="297" t="s">
        <v>1858</v>
      </c>
      <c r="K6235" s="280" t="s">
        <v>2583</v>
      </c>
      <c r="O6235" s="40"/>
      <c r="P6235" s="40"/>
      <c r="Q6235" s="40"/>
      <c r="R6235" s="40"/>
      <c r="S6235" s="40"/>
      <c r="T6235" s="40"/>
      <c r="U6235" s="40"/>
      <c r="V6235" s="40"/>
      <c r="W6235" s="40"/>
      <c r="X6235" s="40"/>
      <c r="Y6235" s="40"/>
    </row>
    <row r="6236" spans="1:25" ht="15" customHeight="1" x14ac:dyDescent="0.2">
      <c r="A6236" s="40"/>
      <c r="B6236" s="274" t="s">
        <v>347</v>
      </c>
      <c r="C6236" s="296" t="s">
        <v>3732</v>
      </c>
      <c r="D6236" s="274" t="s">
        <v>143</v>
      </c>
      <c r="E6236" s="274" t="s">
        <v>3733</v>
      </c>
      <c r="F6236" s="404" t="s">
        <v>348</v>
      </c>
      <c r="G6236" s="404"/>
      <c r="H6236" s="295" t="s">
        <v>59</v>
      </c>
      <c r="I6236" s="298">
        <v>0.20899999999999999</v>
      </c>
      <c r="J6236" s="297" t="s">
        <v>3734</v>
      </c>
      <c r="K6236" s="280" t="s">
        <v>4238</v>
      </c>
      <c r="O6236" s="40"/>
      <c r="P6236" s="40"/>
      <c r="Q6236" s="40"/>
      <c r="R6236" s="40"/>
      <c r="S6236" s="40"/>
      <c r="T6236" s="40"/>
      <c r="U6236" s="40"/>
      <c r="V6236" s="40"/>
      <c r="W6236" s="40"/>
      <c r="X6236" s="40"/>
      <c r="Y6236" s="40"/>
    </row>
    <row r="6237" spans="1:25" ht="15" customHeight="1" x14ac:dyDescent="0.2">
      <c r="A6237" s="40"/>
      <c r="B6237" s="274" t="s">
        <v>347</v>
      </c>
      <c r="C6237" s="296" t="s">
        <v>3923</v>
      </c>
      <c r="D6237" s="274" t="s">
        <v>143</v>
      </c>
      <c r="E6237" s="274" t="s">
        <v>2043</v>
      </c>
      <c r="F6237" s="404" t="s">
        <v>348</v>
      </c>
      <c r="G6237" s="404"/>
      <c r="H6237" s="295" t="s">
        <v>165</v>
      </c>
      <c r="I6237" s="298">
        <v>3.6000000000000001E-5</v>
      </c>
      <c r="J6237" s="297" t="s">
        <v>2587</v>
      </c>
      <c r="K6237" s="280" t="s">
        <v>2117</v>
      </c>
      <c r="O6237" s="40"/>
      <c r="P6237" s="40"/>
      <c r="Q6237" s="40"/>
      <c r="R6237" s="40"/>
      <c r="S6237" s="40"/>
      <c r="T6237" s="40"/>
      <c r="U6237" s="40"/>
      <c r="V6237" s="40"/>
      <c r="W6237" s="40"/>
      <c r="X6237" s="40"/>
      <c r="Y6237" s="40"/>
    </row>
    <row r="6238" spans="1:25" ht="15" customHeight="1" x14ac:dyDescent="0.2">
      <c r="A6238" s="40"/>
      <c r="B6238" s="274" t="s">
        <v>347</v>
      </c>
      <c r="C6238" s="296" t="s">
        <v>3631</v>
      </c>
      <c r="D6238" s="274" t="s">
        <v>143</v>
      </c>
      <c r="E6238" s="274" t="s">
        <v>2435</v>
      </c>
      <c r="F6238" s="404" t="s">
        <v>348</v>
      </c>
      <c r="G6238" s="404"/>
      <c r="H6238" s="295" t="s">
        <v>165</v>
      </c>
      <c r="I6238" s="298">
        <v>1.524E-3</v>
      </c>
      <c r="J6238" s="297" t="s">
        <v>2122</v>
      </c>
      <c r="K6238" s="280" t="s">
        <v>2171</v>
      </c>
      <c r="O6238" s="40"/>
      <c r="P6238" s="40"/>
      <c r="Q6238" s="40"/>
      <c r="R6238" s="40"/>
      <c r="S6238" s="40"/>
      <c r="T6238" s="40"/>
      <c r="U6238" s="40"/>
      <c r="V6238" s="40"/>
      <c r="W6238" s="40"/>
      <c r="X6238" s="40"/>
      <c r="Y6238" s="40"/>
    </row>
    <row r="6239" spans="1:25" ht="15" customHeight="1" x14ac:dyDescent="0.2">
      <c r="A6239" s="40"/>
      <c r="B6239" s="274" t="s">
        <v>347</v>
      </c>
      <c r="C6239" s="296" t="s">
        <v>3584</v>
      </c>
      <c r="D6239" s="274" t="s">
        <v>143</v>
      </c>
      <c r="E6239" s="274" t="s">
        <v>1191</v>
      </c>
      <c r="F6239" s="404" t="s">
        <v>348</v>
      </c>
      <c r="G6239" s="404"/>
      <c r="H6239" s="295" t="s">
        <v>165</v>
      </c>
      <c r="I6239" s="298">
        <v>3.6000000000000001E-5</v>
      </c>
      <c r="J6239" s="297" t="s">
        <v>2156</v>
      </c>
      <c r="K6239" s="280" t="s">
        <v>2135</v>
      </c>
      <c r="O6239" s="40"/>
      <c r="P6239" s="40"/>
      <c r="Q6239" s="40"/>
      <c r="R6239" s="40"/>
      <c r="S6239" s="40"/>
      <c r="T6239" s="40"/>
      <c r="U6239" s="40"/>
      <c r="V6239" s="40"/>
      <c r="W6239" s="40"/>
      <c r="X6239" s="40"/>
      <c r="Y6239" s="40"/>
    </row>
    <row r="6240" spans="1:25" ht="15" customHeight="1" x14ac:dyDescent="0.2">
      <c r="A6240" s="40"/>
      <c r="B6240" s="274" t="s">
        <v>347</v>
      </c>
      <c r="C6240" s="296" t="s">
        <v>3682</v>
      </c>
      <c r="D6240" s="274" t="s">
        <v>143</v>
      </c>
      <c r="E6240" s="274" t="s">
        <v>2480</v>
      </c>
      <c r="F6240" s="404" t="s">
        <v>348</v>
      </c>
      <c r="G6240" s="404"/>
      <c r="H6240" s="295" t="s">
        <v>900</v>
      </c>
      <c r="I6240" s="298">
        <v>293</v>
      </c>
      <c r="J6240" s="297" t="s">
        <v>3683</v>
      </c>
      <c r="K6240" s="280" t="s">
        <v>4252</v>
      </c>
      <c r="O6240" s="40"/>
      <c r="P6240" s="40"/>
      <c r="Q6240" s="40"/>
      <c r="R6240" s="40"/>
      <c r="S6240" s="40"/>
      <c r="T6240" s="40"/>
      <c r="U6240" s="40"/>
      <c r="V6240" s="40"/>
      <c r="W6240" s="40"/>
      <c r="X6240" s="40"/>
      <c r="Y6240" s="40"/>
    </row>
    <row r="6241" spans="1:25" ht="15" customHeight="1" x14ac:dyDescent="0.2">
      <c r="A6241" s="40"/>
      <c r="B6241" s="274" t="s">
        <v>347</v>
      </c>
      <c r="C6241" s="296" t="s">
        <v>3591</v>
      </c>
      <c r="D6241" s="274" t="s">
        <v>143</v>
      </c>
      <c r="E6241" s="274" t="s">
        <v>1183</v>
      </c>
      <c r="F6241" s="404" t="s">
        <v>348</v>
      </c>
      <c r="G6241" s="404"/>
      <c r="H6241" s="295" t="s">
        <v>165</v>
      </c>
      <c r="I6241" s="298">
        <v>1.8000000000000001E-4</v>
      </c>
      <c r="J6241" s="297" t="s">
        <v>3592</v>
      </c>
      <c r="K6241" s="280" t="s">
        <v>2117</v>
      </c>
      <c r="O6241" s="40"/>
      <c r="P6241" s="40"/>
      <c r="Q6241" s="40"/>
      <c r="R6241" s="40"/>
      <c r="S6241" s="40"/>
      <c r="T6241" s="40"/>
      <c r="U6241" s="40"/>
      <c r="V6241" s="40"/>
      <c r="W6241" s="40"/>
      <c r="X6241" s="40"/>
      <c r="Y6241" s="40"/>
    </row>
    <row r="6242" spans="1:25" ht="15" customHeight="1" x14ac:dyDescent="0.2">
      <c r="A6242" s="40"/>
      <c r="B6242" s="274" t="s">
        <v>347</v>
      </c>
      <c r="C6242" s="296" t="s">
        <v>3633</v>
      </c>
      <c r="D6242" s="274" t="s">
        <v>143</v>
      </c>
      <c r="E6242" s="274" t="s">
        <v>1187</v>
      </c>
      <c r="F6242" s="404" t="s">
        <v>348</v>
      </c>
      <c r="G6242" s="404"/>
      <c r="H6242" s="295" t="s">
        <v>165</v>
      </c>
      <c r="I6242" s="298">
        <v>3.6000000000000001E-5</v>
      </c>
      <c r="J6242" s="297" t="s">
        <v>2150</v>
      </c>
      <c r="K6242" s="280" t="s">
        <v>2117</v>
      </c>
      <c r="O6242" s="40"/>
      <c r="P6242" s="40"/>
      <c r="Q6242" s="40"/>
      <c r="R6242" s="40"/>
      <c r="S6242" s="40"/>
      <c r="T6242" s="40"/>
      <c r="U6242" s="40"/>
      <c r="V6242" s="40"/>
      <c r="W6242" s="40"/>
      <c r="X6242" s="40"/>
      <c r="Y6242" s="40"/>
    </row>
    <row r="6243" spans="1:25" ht="15" customHeight="1" x14ac:dyDescent="0.2">
      <c r="A6243" s="40"/>
      <c r="B6243" s="274" t="s">
        <v>347</v>
      </c>
      <c r="C6243" s="296" t="s">
        <v>3634</v>
      </c>
      <c r="D6243" s="274" t="s">
        <v>143</v>
      </c>
      <c r="E6243" s="274" t="s">
        <v>1168</v>
      </c>
      <c r="F6243" s="404" t="s">
        <v>348</v>
      </c>
      <c r="G6243" s="404"/>
      <c r="H6243" s="295" t="s">
        <v>165</v>
      </c>
      <c r="I6243" s="298">
        <v>3.8339999999999999E-2</v>
      </c>
      <c r="J6243" s="297" t="s">
        <v>2138</v>
      </c>
      <c r="K6243" s="280" t="s">
        <v>2188</v>
      </c>
      <c r="O6243" s="40"/>
      <c r="P6243" s="40"/>
      <c r="Q6243" s="40"/>
      <c r="R6243" s="40"/>
      <c r="S6243" s="40"/>
      <c r="T6243" s="40"/>
      <c r="U6243" s="40"/>
      <c r="V6243" s="40"/>
      <c r="W6243" s="40"/>
      <c r="X6243" s="40"/>
      <c r="Y6243" s="40"/>
    </row>
    <row r="6244" spans="1:25" ht="15" customHeight="1" x14ac:dyDescent="0.2">
      <c r="A6244" s="40"/>
      <c r="B6244" s="274" t="s">
        <v>347</v>
      </c>
      <c r="C6244" s="296" t="s">
        <v>3639</v>
      </c>
      <c r="D6244" s="274" t="s">
        <v>143</v>
      </c>
      <c r="E6244" s="274" t="s">
        <v>2427</v>
      </c>
      <c r="F6244" s="404" t="s">
        <v>586</v>
      </c>
      <c r="G6244" s="404"/>
      <c r="H6244" s="295" t="s">
        <v>578</v>
      </c>
      <c r="I6244" s="298">
        <v>0.36</v>
      </c>
      <c r="J6244" s="297" t="s">
        <v>3640</v>
      </c>
      <c r="K6244" s="280" t="s">
        <v>3694</v>
      </c>
      <c r="L6244" s="180"/>
      <c r="O6244" s="40"/>
      <c r="P6244" s="40"/>
      <c r="Q6244" s="40"/>
      <c r="R6244" s="40"/>
      <c r="S6244" s="40"/>
      <c r="T6244" s="40"/>
      <c r="U6244" s="40"/>
      <c r="V6244" s="40"/>
      <c r="W6244" s="40"/>
      <c r="X6244" s="40"/>
      <c r="Y6244" s="40"/>
    </row>
    <row r="6245" spans="1:25" ht="15" customHeight="1" x14ac:dyDescent="0.2">
      <c r="A6245" s="40"/>
      <c r="B6245" s="274" t="s">
        <v>347</v>
      </c>
      <c r="C6245" s="296" t="s">
        <v>3635</v>
      </c>
      <c r="D6245" s="274" t="s">
        <v>143</v>
      </c>
      <c r="E6245" s="274" t="s">
        <v>1169</v>
      </c>
      <c r="F6245" s="404" t="s">
        <v>348</v>
      </c>
      <c r="G6245" s="404"/>
      <c r="H6245" s="295" t="s">
        <v>165</v>
      </c>
      <c r="I6245" s="298">
        <v>1.5336000000000001E-2</v>
      </c>
      <c r="J6245" s="297" t="s">
        <v>1868</v>
      </c>
      <c r="K6245" s="280" t="s">
        <v>2177</v>
      </c>
      <c r="L6245" s="178"/>
      <c r="O6245" s="40"/>
      <c r="P6245" s="40"/>
      <c r="Q6245" s="40"/>
      <c r="R6245" s="40"/>
      <c r="S6245" s="40"/>
      <c r="T6245" s="40"/>
      <c r="U6245" s="40"/>
      <c r="V6245" s="40"/>
      <c r="W6245" s="40"/>
      <c r="X6245" s="40"/>
      <c r="Y6245" s="40"/>
    </row>
    <row r="6246" spans="1:25" ht="15" customHeight="1" x14ac:dyDescent="0.2">
      <c r="A6246" s="40"/>
      <c r="B6246" s="274" t="s">
        <v>347</v>
      </c>
      <c r="C6246" s="296" t="s">
        <v>3649</v>
      </c>
      <c r="D6246" s="274" t="s">
        <v>143</v>
      </c>
      <c r="E6246" s="274" t="s">
        <v>1185</v>
      </c>
      <c r="F6246" s="404" t="s">
        <v>348</v>
      </c>
      <c r="G6246" s="404"/>
      <c r="H6246" s="295" t="s">
        <v>165</v>
      </c>
      <c r="I6246" s="298">
        <v>7.2000000000000002E-5</v>
      </c>
      <c r="J6246" s="297" t="s">
        <v>3650</v>
      </c>
      <c r="K6246" s="280" t="s">
        <v>2117</v>
      </c>
      <c r="L6246" s="182"/>
      <c r="O6246" s="40"/>
      <c r="P6246" s="40"/>
      <c r="Q6246" s="40"/>
      <c r="R6246" s="40"/>
      <c r="S6246" s="40"/>
      <c r="T6246" s="40"/>
      <c r="U6246" s="40"/>
      <c r="V6246" s="40"/>
      <c r="W6246" s="40"/>
      <c r="X6246" s="40"/>
      <c r="Y6246" s="40"/>
    </row>
    <row r="6247" spans="1:25" ht="15" customHeight="1" x14ac:dyDescent="0.2">
      <c r="A6247" s="40"/>
      <c r="B6247" s="274" t="s">
        <v>347</v>
      </c>
      <c r="C6247" s="296" t="s">
        <v>3600</v>
      </c>
      <c r="D6247" s="274" t="s">
        <v>143</v>
      </c>
      <c r="E6247" s="274" t="s">
        <v>1189</v>
      </c>
      <c r="F6247" s="404" t="s">
        <v>348</v>
      </c>
      <c r="G6247" s="404"/>
      <c r="H6247" s="295" t="s">
        <v>165</v>
      </c>
      <c r="I6247" s="298">
        <v>2.52E-4</v>
      </c>
      <c r="J6247" s="297" t="s">
        <v>2148</v>
      </c>
      <c r="K6247" s="280" t="s">
        <v>2117</v>
      </c>
      <c r="L6247" s="182"/>
      <c r="O6247" s="40"/>
      <c r="P6247" s="40"/>
      <c r="Q6247" s="40"/>
      <c r="R6247" s="40"/>
      <c r="S6247" s="40"/>
      <c r="T6247" s="40"/>
      <c r="U6247" s="40"/>
      <c r="V6247" s="40"/>
      <c r="W6247" s="40"/>
      <c r="X6247" s="40"/>
      <c r="Y6247" s="40"/>
    </row>
    <row r="6248" spans="1:25" ht="15" customHeight="1" x14ac:dyDescent="0.2">
      <c r="A6248" s="40"/>
      <c r="B6248" s="274" t="s">
        <v>347</v>
      </c>
      <c r="C6248" s="296" t="s">
        <v>3632</v>
      </c>
      <c r="D6248" s="274" t="s">
        <v>143</v>
      </c>
      <c r="E6248" s="274" t="s">
        <v>1193</v>
      </c>
      <c r="F6248" s="404" t="s">
        <v>348</v>
      </c>
      <c r="G6248" s="404"/>
      <c r="H6248" s="295" t="s">
        <v>165</v>
      </c>
      <c r="I6248" s="298">
        <v>1.44E-4</v>
      </c>
      <c r="J6248" s="297" t="s">
        <v>2159</v>
      </c>
      <c r="K6248" s="280" t="s">
        <v>2117</v>
      </c>
      <c r="L6248" s="185"/>
      <c r="O6248" s="40"/>
      <c r="P6248" s="40"/>
      <c r="Q6248" s="40"/>
      <c r="R6248" s="40"/>
      <c r="S6248" s="40"/>
      <c r="T6248" s="40"/>
      <c r="U6248" s="40"/>
      <c r="V6248" s="40"/>
      <c r="W6248" s="40"/>
      <c r="X6248" s="40"/>
      <c r="Y6248" s="40"/>
    </row>
    <row r="6249" spans="1:25" ht="15" customHeight="1" x14ac:dyDescent="0.2">
      <c r="A6249" s="40"/>
      <c r="B6249" s="274" t="s">
        <v>347</v>
      </c>
      <c r="C6249" s="296" t="s">
        <v>3638</v>
      </c>
      <c r="D6249" s="274" t="s">
        <v>143</v>
      </c>
      <c r="E6249" s="274" t="s">
        <v>1186</v>
      </c>
      <c r="F6249" s="404" t="s">
        <v>348</v>
      </c>
      <c r="G6249" s="404"/>
      <c r="H6249" s="295" t="s">
        <v>165</v>
      </c>
      <c r="I6249" s="298">
        <v>7.2000000000000002E-5</v>
      </c>
      <c r="J6249" s="297" t="s">
        <v>2162</v>
      </c>
      <c r="K6249" s="280" t="s">
        <v>2117</v>
      </c>
      <c r="L6249" s="185"/>
      <c r="O6249" s="40"/>
      <c r="P6249" s="40"/>
      <c r="Q6249" s="40"/>
      <c r="R6249" s="40"/>
      <c r="S6249" s="40"/>
      <c r="T6249" s="40"/>
      <c r="U6249" s="40"/>
      <c r="V6249" s="40"/>
      <c r="W6249" s="40"/>
      <c r="X6249" s="40"/>
      <c r="Y6249" s="40"/>
    </row>
    <row r="6250" spans="1:25" ht="15" customHeight="1" x14ac:dyDescent="0.2">
      <c r="A6250" s="40"/>
      <c r="B6250" s="274" t="s">
        <v>347</v>
      </c>
      <c r="C6250" s="296" t="s">
        <v>3598</v>
      </c>
      <c r="D6250" s="274" t="s">
        <v>143</v>
      </c>
      <c r="E6250" s="274" t="s">
        <v>1159</v>
      </c>
      <c r="F6250" s="404" t="s">
        <v>348</v>
      </c>
      <c r="G6250" s="404"/>
      <c r="H6250" s="295" t="s">
        <v>165</v>
      </c>
      <c r="I6250" s="298">
        <v>1.278E-2</v>
      </c>
      <c r="J6250" s="297" t="s">
        <v>3599</v>
      </c>
      <c r="K6250" s="280" t="s">
        <v>4248</v>
      </c>
      <c r="L6250" s="183"/>
      <c r="O6250" s="40"/>
      <c r="P6250" s="40"/>
      <c r="Q6250" s="40"/>
      <c r="R6250" s="40"/>
      <c r="S6250" s="40"/>
      <c r="T6250" s="40"/>
      <c r="U6250" s="40"/>
      <c r="V6250" s="40"/>
      <c r="W6250" s="40"/>
      <c r="X6250" s="40"/>
      <c r="Y6250" s="40"/>
    </row>
    <row r="6251" spans="1:25" ht="15" customHeight="1" x14ac:dyDescent="0.2">
      <c r="A6251" s="40"/>
      <c r="B6251" s="274" t="s">
        <v>347</v>
      </c>
      <c r="C6251" s="296" t="s">
        <v>3654</v>
      </c>
      <c r="D6251" s="274" t="s">
        <v>143</v>
      </c>
      <c r="E6251" s="274" t="s">
        <v>1822</v>
      </c>
      <c r="F6251" s="404" t="s">
        <v>348</v>
      </c>
      <c r="G6251" s="404"/>
      <c r="H6251" s="295" t="s">
        <v>165</v>
      </c>
      <c r="I6251" s="298">
        <v>3.6000000000000001E-5</v>
      </c>
      <c r="J6251" s="297" t="s">
        <v>2155</v>
      </c>
      <c r="K6251" s="280" t="s">
        <v>2117</v>
      </c>
      <c r="L6251" s="183"/>
      <c r="O6251" s="40"/>
      <c r="P6251" s="40"/>
      <c r="Q6251" s="40"/>
      <c r="R6251" s="40"/>
      <c r="S6251" s="40"/>
      <c r="T6251" s="40"/>
      <c r="U6251" s="40"/>
      <c r="V6251" s="40"/>
      <c r="W6251" s="40"/>
      <c r="X6251" s="40"/>
      <c r="Y6251" s="40"/>
    </row>
    <row r="6252" spans="1:25" ht="15" customHeight="1" x14ac:dyDescent="0.2">
      <c r="A6252" s="40"/>
      <c r="B6252" s="274" t="s">
        <v>347</v>
      </c>
      <c r="C6252" s="296" t="s">
        <v>3604</v>
      </c>
      <c r="D6252" s="274" t="s">
        <v>143</v>
      </c>
      <c r="E6252" s="274" t="s">
        <v>1164</v>
      </c>
      <c r="F6252" s="404" t="s">
        <v>809</v>
      </c>
      <c r="G6252" s="404"/>
      <c r="H6252" s="295" t="s">
        <v>165</v>
      </c>
      <c r="I6252" s="298">
        <v>3.8339999999999999E-2</v>
      </c>
      <c r="J6252" s="297" t="s">
        <v>2145</v>
      </c>
      <c r="K6252" s="280" t="s">
        <v>2172</v>
      </c>
      <c r="O6252" s="40"/>
      <c r="P6252" s="40"/>
      <c r="Q6252" s="40"/>
      <c r="R6252" s="40"/>
      <c r="S6252" s="40"/>
      <c r="T6252" s="40"/>
      <c r="U6252" s="40"/>
      <c r="V6252" s="40"/>
      <c r="W6252" s="40"/>
      <c r="X6252" s="40"/>
      <c r="Y6252" s="40"/>
    </row>
    <row r="6253" spans="1:25" ht="15" customHeight="1" x14ac:dyDescent="0.2">
      <c r="A6253" s="40"/>
      <c r="B6253" s="274" t="s">
        <v>347</v>
      </c>
      <c r="C6253" s="296" t="s">
        <v>3626</v>
      </c>
      <c r="D6253" s="274" t="s">
        <v>143</v>
      </c>
      <c r="E6253" s="274" t="s">
        <v>2434</v>
      </c>
      <c r="F6253" s="404" t="s">
        <v>348</v>
      </c>
      <c r="G6253" s="404"/>
      <c r="H6253" s="295" t="s">
        <v>2433</v>
      </c>
      <c r="I6253" s="298">
        <v>1.9595999999999999E-2</v>
      </c>
      <c r="J6253" s="297" t="s">
        <v>3627</v>
      </c>
      <c r="K6253" s="280" t="s">
        <v>3980</v>
      </c>
      <c r="L6253" s="180"/>
      <c r="O6253" s="40"/>
      <c r="P6253" s="40"/>
      <c r="Q6253" s="40"/>
      <c r="R6253" s="40"/>
      <c r="S6253" s="40"/>
      <c r="T6253" s="40"/>
      <c r="U6253" s="40"/>
      <c r="V6253" s="40"/>
      <c r="W6253" s="40"/>
      <c r="X6253" s="40"/>
      <c r="Y6253" s="40"/>
    </row>
    <row r="6254" spans="1:25" ht="15" customHeight="1" x14ac:dyDescent="0.2">
      <c r="A6254" s="40"/>
      <c r="B6254" s="274" t="s">
        <v>347</v>
      </c>
      <c r="C6254" s="296" t="s">
        <v>3932</v>
      </c>
      <c r="D6254" s="274" t="s">
        <v>143</v>
      </c>
      <c r="E6254" s="274" t="s">
        <v>2585</v>
      </c>
      <c r="F6254" s="404" t="s">
        <v>348</v>
      </c>
      <c r="G6254" s="404"/>
      <c r="H6254" s="295" t="s">
        <v>59</v>
      </c>
      <c r="I6254" s="298">
        <v>0.627</v>
      </c>
      <c r="J6254" s="297" t="s">
        <v>3933</v>
      </c>
      <c r="K6254" s="280" t="s">
        <v>4242</v>
      </c>
      <c r="L6254" s="178"/>
      <c r="O6254" s="40"/>
      <c r="P6254" s="40"/>
      <c r="Q6254" s="40"/>
      <c r="R6254" s="40"/>
      <c r="S6254" s="40"/>
      <c r="T6254" s="40"/>
      <c r="U6254" s="40"/>
      <c r="V6254" s="40"/>
      <c r="W6254" s="40"/>
      <c r="X6254" s="40"/>
      <c r="Y6254" s="40"/>
    </row>
    <row r="6255" spans="1:25" ht="15" customHeight="1" x14ac:dyDescent="0.2">
      <c r="A6255" s="40"/>
      <c r="B6255" s="274" t="s">
        <v>347</v>
      </c>
      <c r="C6255" s="296" t="s">
        <v>3594</v>
      </c>
      <c r="D6255" s="274" t="s">
        <v>143</v>
      </c>
      <c r="E6255" s="274" t="s">
        <v>1171</v>
      </c>
      <c r="F6255" s="404" t="s">
        <v>348</v>
      </c>
      <c r="G6255" s="404"/>
      <c r="H6255" s="295" t="s">
        <v>165</v>
      </c>
      <c r="I6255" s="298">
        <v>1.524E-3</v>
      </c>
      <c r="J6255" s="297" t="s">
        <v>2139</v>
      </c>
      <c r="K6255" s="280" t="s">
        <v>2137</v>
      </c>
      <c r="L6255" s="182"/>
      <c r="O6255" s="40"/>
      <c r="P6255" s="40"/>
      <c r="Q6255" s="40"/>
      <c r="R6255" s="40"/>
      <c r="S6255" s="40"/>
      <c r="T6255" s="40"/>
      <c r="U6255" s="40"/>
      <c r="V6255" s="40"/>
      <c r="W6255" s="40"/>
      <c r="X6255" s="40"/>
      <c r="Y6255" s="40"/>
    </row>
    <row r="6256" spans="1:25" ht="15" customHeight="1" x14ac:dyDescent="0.2">
      <c r="A6256" s="40"/>
      <c r="B6256" s="274" t="s">
        <v>347</v>
      </c>
      <c r="C6256" s="296" t="s">
        <v>3587</v>
      </c>
      <c r="D6256" s="274" t="s">
        <v>143</v>
      </c>
      <c r="E6256" s="274" t="s">
        <v>2436</v>
      </c>
      <c r="F6256" s="404" t="s">
        <v>348</v>
      </c>
      <c r="G6256" s="404"/>
      <c r="H6256" s="295" t="s">
        <v>165</v>
      </c>
      <c r="I6256" s="298">
        <v>1.704E-3</v>
      </c>
      <c r="J6256" s="297" t="s">
        <v>3588</v>
      </c>
      <c r="K6256" s="280" t="s">
        <v>2144</v>
      </c>
      <c r="L6256" s="185"/>
      <c r="O6256" s="40"/>
      <c r="P6256" s="40"/>
      <c r="Q6256" s="40"/>
      <c r="R6256" s="40"/>
      <c r="S6256" s="40"/>
      <c r="T6256" s="40"/>
      <c r="U6256" s="40"/>
      <c r="V6256" s="40"/>
      <c r="W6256" s="40"/>
      <c r="X6256" s="40"/>
      <c r="Y6256" s="40"/>
    </row>
    <row r="6257" spans="1:25" ht="15" customHeight="1" x14ac:dyDescent="0.2">
      <c r="A6257" s="40"/>
      <c r="B6257" s="275"/>
      <c r="C6257" s="275"/>
      <c r="D6257" s="275"/>
      <c r="E6257" s="275"/>
      <c r="F6257" s="275" t="s">
        <v>331</v>
      </c>
      <c r="G6257" s="302">
        <v>121.17</v>
      </c>
      <c r="H6257" s="275" t="s">
        <v>332</v>
      </c>
      <c r="I6257" s="302">
        <v>0</v>
      </c>
      <c r="J6257" s="275" t="s">
        <v>333</v>
      </c>
      <c r="K6257" s="302">
        <v>121.17</v>
      </c>
      <c r="L6257" s="185"/>
      <c r="O6257" s="40"/>
      <c r="P6257" s="40"/>
      <c r="Q6257" s="40"/>
      <c r="R6257" s="40"/>
      <c r="S6257" s="40"/>
      <c r="T6257" s="40"/>
      <c r="U6257" s="40"/>
      <c r="V6257" s="40"/>
      <c r="W6257" s="40"/>
      <c r="X6257" s="40"/>
      <c r="Y6257" s="40"/>
    </row>
    <row r="6258" spans="1:25" ht="15" customHeight="1" thickBot="1" x14ac:dyDescent="0.25">
      <c r="A6258" s="40"/>
      <c r="B6258" s="275"/>
      <c r="C6258" s="275"/>
      <c r="D6258" s="275"/>
      <c r="E6258" s="275"/>
      <c r="F6258" s="275" t="s">
        <v>334</v>
      </c>
      <c r="G6258" s="302">
        <v>119.51</v>
      </c>
      <c r="H6258" s="275"/>
      <c r="I6258" s="409" t="s">
        <v>335</v>
      </c>
      <c r="J6258" s="409"/>
      <c r="K6258" s="302">
        <v>693.84</v>
      </c>
      <c r="L6258" s="185"/>
      <c r="O6258" s="40"/>
      <c r="P6258" s="40"/>
      <c r="Q6258" s="40"/>
      <c r="R6258" s="40"/>
      <c r="S6258" s="40"/>
      <c r="T6258" s="40"/>
      <c r="U6258" s="40"/>
      <c r="V6258" s="40"/>
      <c r="W6258" s="40"/>
      <c r="X6258" s="40"/>
      <c r="Y6258" s="40"/>
    </row>
    <row r="6259" spans="1:25" ht="15" customHeight="1" thickTop="1" x14ac:dyDescent="0.2">
      <c r="A6259" s="40"/>
      <c r="B6259" s="289"/>
      <c r="C6259" s="289"/>
      <c r="D6259" s="289"/>
      <c r="E6259" s="289"/>
      <c r="F6259" s="289"/>
      <c r="G6259" s="289"/>
      <c r="H6259" s="289"/>
      <c r="I6259" s="289"/>
      <c r="J6259" s="289"/>
      <c r="K6259" s="289"/>
      <c r="L6259" s="185"/>
      <c r="O6259" s="40"/>
      <c r="P6259" s="40"/>
      <c r="Q6259" s="40"/>
      <c r="R6259" s="40"/>
      <c r="S6259" s="40"/>
      <c r="T6259" s="40"/>
      <c r="U6259" s="40"/>
      <c r="V6259" s="40"/>
      <c r="W6259" s="40"/>
      <c r="X6259" s="40"/>
      <c r="Y6259" s="40"/>
    </row>
    <row r="6260" spans="1:25" ht="15" customHeight="1" x14ac:dyDescent="0.2">
      <c r="A6260" s="40"/>
      <c r="B6260" s="276"/>
      <c r="C6260" s="277" t="s">
        <v>28</v>
      </c>
      <c r="D6260" s="276" t="s">
        <v>29</v>
      </c>
      <c r="E6260" s="276" t="s">
        <v>30</v>
      </c>
      <c r="F6260" s="405" t="s">
        <v>318</v>
      </c>
      <c r="G6260" s="405"/>
      <c r="H6260" s="284" t="s">
        <v>31</v>
      </c>
      <c r="I6260" s="277" t="s">
        <v>32</v>
      </c>
      <c r="J6260" s="277" t="s">
        <v>33</v>
      </c>
      <c r="K6260" s="277" t="s">
        <v>35</v>
      </c>
      <c r="L6260" s="185"/>
      <c r="O6260" s="40"/>
      <c r="P6260" s="40"/>
      <c r="Q6260" s="40"/>
      <c r="R6260" s="40"/>
      <c r="S6260" s="40"/>
      <c r="T6260" s="40"/>
      <c r="U6260" s="40"/>
      <c r="V6260" s="40"/>
      <c r="W6260" s="40"/>
      <c r="X6260" s="40"/>
      <c r="Y6260" s="40"/>
    </row>
    <row r="6261" spans="1:25" ht="15" customHeight="1" x14ac:dyDescent="0.2">
      <c r="A6261" s="40"/>
      <c r="B6261" s="273" t="s">
        <v>319</v>
      </c>
      <c r="C6261" s="286" t="s">
        <v>2038</v>
      </c>
      <c r="D6261" s="273" t="s">
        <v>143</v>
      </c>
      <c r="E6261" s="273" t="s">
        <v>2039</v>
      </c>
      <c r="F6261" s="403" t="s">
        <v>1710</v>
      </c>
      <c r="G6261" s="403"/>
      <c r="H6261" s="285" t="s">
        <v>59</v>
      </c>
      <c r="I6261" s="288">
        <v>1</v>
      </c>
      <c r="J6261" s="287">
        <v>525.42999999999995</v>
      </c>
      <c r="K6261" s="287">
        <v>525.42999999999995</v>
      </c>
      <c r="L6261" s="185"/>
      <c r="O6261" s="40"/>
      <c r="P6261" s="40"/>
      <c r="Q6261" s="40"/>
      <c r="R6261" s="40"/>
      <c r="S6261" s="40"/>
      <c r="T6261" s="40"/>
      <c r="U6261" s="40"/>
      <c r="V6261" s="40"/>
      <c r="W6261" s="40"/>
      <c r="X6261" s="40"/>
      <c r="Y6261" s="40"/>
    </row>
    <row r="6262" spans="1:25" ht="15" customHeight="1" x14ac:dyDescent="0.2">
      <c r="A6262" s="40"/>
      <c r="B6262" s="276" t="s">
        <v>27</v>
      </c>
      <c r="C6262" s="277" t="s">
        <v>28</v>
      </c>
      <c r="D6262" s="276" t="s">
        <v>29</v>
      </c>
      <c r="E6262" s="276" t="s">
        <v>30</v>
      </c>
      <c r="F6262" s="405" t="s">
        <v>318</v>
      </c>
      <c r="G6262" s="406"/>
      <c r="H6262" s="284" t="s">
        <v>31</v>
      </c>
      <c r="I6262" s="277" t="s">
        <v>32</v>
      </c>
      <c r="J6262" s="277" t="s">
        <v>33</v>
      </c>
      <c r="K6262" s="277" t="s">
        <v>35</v>
      </c>
      <c r="L6262" s="185"/>
      <c r="O6262" s="40"/>
      <c r="P6262" s="40"/>
      <c r="Q6262" s="40"/>
      <c r="R6262" s="40"/>
      <c r="S6262" s="40"/>
      <c r="T6262" s="40"/>
      <c r="U6262" s="40"/>
      <c r="V6262" s="40"/>
      <c r="W6262" s="40"/>
      <c r="X6262" s="40"/>
      <c r="Y6262" s="40"/>
    </row>
    <row r="6263" spans="1:25" ht="15" customHeight="1" x14ac:dyDescent="0.2">
      <c r="A6263" s="40"/>
      <c r="B6263" s="274" t="s">
        <v>347</v>
      </c>
      <c r="C6263" s="296" t="s">
        <v>3732</v>
      </c>
      <c r="D6263" s="274" t="s">
        <v>143</v>
      </c>
      <c r="E6263" s="274" t="s">
        <v>3733</v>
      </c>
      <c r="F6263" s="404" t="s">
        <v>348</v>
      </c>
      <c r="G6263" s="404"/>
      <c r="H6263" s="295" t="s">
        <v>59</v>
      </c>
      <c r="I6263" s="298">
        <v>0.20899999999999999</v>
      </c>
      <c r="J6263" s="297" t="s">
        <v>3734</v>
      </c>
      <c r="K6263" s="280" t="s">
        <v>4238</v>
      </c>
      <c r="L6263" s="183"/>
      <c r="O6263" s="40"/>
      <c r="P6263" s="40"/>
      <c r="Q6263" s="40"/>
      <c r="R6263" s="40"/>
      <c r="S6263" s="40"/>
      <c r="T6263" s="40"/>
      <c r="U6263" s="40"/>
      <c r="V6263" s="40"/>
      <c r="W6263" s="40"/>
      <c r="X6263" s="40"/>
      <c r="Y6263" s="40"/>
    </row>
    <row r="6264" spans="1:25" ht="15" customHeight="1" x14ac:dyDescent="0.2">
      <c r="A6264" s="40"/>
      <c r="B6264" s="274" t="s">
        <v>347</v>
      </c>
      <c r="C6264" s="296" t="s">
        <v>3682</v>
      </c>
      <c r="D6264" s="274" t="s">
        <v>143</v>
      </c>
      <c r="E6264" s="274" t="s">
        <v>2480</v>
      </c>
      <c r="F6264" s="404" t="s">
        <v>348</v>
      </c>
      <c r="G6264" s="404"/>
      <c r="H6264" s="295" t="s">
        <v>900</v>
      </c>
      <c r="I6264" s="298">
        <v>293</v>
      </c>
      <c r="J6264" s="297" t="s">
        <v>3683</v>
      </c>
      <c r="K6264" s="280" t="s">
        <v>4252</v>
      </c>
      <c r="L6264" s="183"/>
      <c r="O6264" s="40"/>
      <c r="P6264" s="40"/>
      <c r="Q6264" s="40"/>
      <c r="R6264" s="40"/>
      <c r="S6264" s="40"/>
      <c r="T6264" s="40"/>
      <c r="U6264" s="40"/>
      <c r="V6264" s="40"/>
      <c r="W6264" s="40"/>
      <c r="X6264" s="40"/>
      <c r="Y6264" s="40"/>
    </row>
    <row r="6265" spans="1:25" ht="15" customHeight="1" x14ac:dyDescent="0.2">
      <c r="A6265" s="40"/>
      <c r="B6265" s="274" t="s">
        <v>347</v>
      </c>
      <c r="C6265" s="296" t="s">
        <v>3932</v>
      </c>
      <c r="D6265" s="274" t="s">
        <v>143</v>
      </c>
      <c r="E6265" s="274" t="s">
        <v>2585</v>
      </c>
      <c r="F6265" s="404" t="s">
        <v>348</v>
      </c>
      <c r="G6265" s="404"/>
      <c r="H6265" s="295" t="s">
        <v>59</v>
      </c>
      <c r="I6265" s="298">
        <v>0.627</v>
      </c>
      <c r="J6265" s="297" t="s">
        <v>3933</v>
      </c>
      <c r="K6265" s="280" t="s">
        <v>4242</v>
      </c>
      <c r="O6265" s="40"/>
      <c r="P6265" s="40"/>
      <c r="Q6265" s="40"/>
      <c r="R6265" s="40"/>
      <c r="S6265" s="40"/>
      <c r="T6265" s="40"/>
      <c r="U6265" s="40"/>
      <c r="V6265" s="40"/>
      <c r="W6265" s="40"/>
      <c r="X6265" s="40"/>
      <c r="Y6265" s="40"/>
    </row>
    <row r="6266" spans="1:25" ht="15" customHeight="1" x14ac:dyDescent="0.2">
      <c r="A6266" s="40"/>
      <c r="B6266" s="274" t="s">
        <v>347</v>
      </c>
      <c r="C6266" s="296" t="s">
        <v>3686</v>
      </c>
      <c r="D6266" s="274" t="s">
        <v>143</v>
      </c>
      <c r="E6266" s="274" t="s">
        <v>3687</v>
      </c>
      <c r="F6266" s="404" t="s">
        <v>348</v>
      </c>
      <c r="G6266" s="404"/>
      <c r="H6266" s="295" t="s">
        <v>59</v>
      </c>
      <c r="I6266" s="298">
        <v>0.91300000000000003</v>
      </c>
      <c r="J6266" s="297" t="s">
        <v>3688</v>
      </c>
      <c r="K6266" s="280" t="s">
        <v>4251</v>
      </c>
      <c r="L6266" s="180"/>
      <c r="O6266" s="40"/>
      <c r="P6266" s="40"/>
      <c r="Q6266" s="40"/>
      <c r="R6266" s="40"/>
      <c r="S6266" s="40"/>
      <c r="T6266" s="40"/>
      <c r="U6266" s="40"/>
      <c r="V6266" s="40"/>
      <c r="W6266" s="40"/>
      <c r="X6266" s="40"/>
      <c r="Y6266" s="40"/>
    </row>
    <row r="6267" spans="1:25" ht="15" customHeight="1" x14ac:dyDescent="0.2">
      <c r="A6267" s="40"/>
      <c r="B6267" s="274" t="s">
        <v>347</v>
      </c>
      <c r="C6267" s="296" t="s">
        <v>3615</v>
      </c>
      <c r="D6267" s="274" t="s">
        <v>143</v>
      </c>
      <c r="E6267" s="274" t="s">
        <v>2418</v>
      </c>
      <c r="F6267" s="404" t="s">
        <v>586</v>
      </c>
      <c r="G6267" s="404"/>
      <c r="H6267" s="295" t="s">
        <v>578</v>
      </c>
      <c r="I6267" s="298">
        <v>6</v>
      </c>
      <c r="J6267" s="297" t="s">
        <v>2419</v>
      </c>
      <c r="K6267" s="280" t="s">
        <v>2704</v>
      </c>
      <c r="L6267" s="178"/>
      <c r="O6267" s="40"/>
      <c r="P6267" s="40"/>
      <c r="Q6267" s="40"/>
      <c r="R6267" s="40"/>
      <c r="S6267" s="40"/>
      <c r="T6267" s="40"/>
      <c r="U6267" s="40"/>
      <c r="V6267" s="40"/>
      <c r="W6267" s="40"/>
      <c r="X6267" s="40"/>
      <c r="Y6267" s="40"/>
    </row>
    <row r="6268" spans="1:25" ht="15" customHeight="1" x14ac:dyDescent="0.2">
      <c r="A6268" s="40"/>
      <c r="B6268" s="278" t="s">
        <v>319</v>
      </c>
      <c r="C6268" s="291" t="s">
        <v>575</v>
      </c>
      <c r="D6268" s="278" t="s">
        <v>143</v>
      </c>
      <c r="E6268" s="278" t="s">
        <v>576</v>
      </c>
      <c r="F6268" s="407" t="s">
        <v>577</v>
      </c>
      <c r="G6268" s="407"/>
      <c r="H6268" s="290" t="s">
        <v>578</v>
      </c>
      <c r="I6268" s="294">
        <v>6</v>
      </c>
      <c r="J6268" s="292" t="s">
        <v>3684</v>
      </c>
      <c r="K6268" s="293" t="s">
        <v>4240</v>
      </c>
      <c r="L6268" s="182"/>
      <c r="O6268" s="40"/>
      <c r="P6268" s="40"/>
      <c r="Q6268" s="40"/>
      <c r="R6268" s="40"/>
      <c r="S6268" s="40"/>
      <c r="T6268" s="40"/>
      <c r="U6268" s="40"/>
      <c r="V6268" s="40"/>
      <c r="W6268" s="40"/>
      <c r="X6268" s="40"/>
      <c r="Y6268" s="40"/>
    </row>
    <row r="6269" spans="1:25" ht="15" customHeight="1" x14ac:dyDescent="0.2">
      <c r="A6269" s="40"/>
      <c r="B6269" s="408" t="s">
        <v>2416</v>
      </c>
      <c r="C6269" s="406"/>
      <c r="D6269" s="406"/>
      <c r="E6269" s="406"/>
      <c r="F6269" s="406"/>
      <c r="G6269" s="406"/>
      <c r="H6269" s="406"/>
      <c r="I6269" s="406"/>
      <c r="J6269" s="406"/>
      <c r="K6269" s="406"/>
      <c r="L6269" s="182"/>
      <c r="O6269" s="40"/>
      <c r="P6269" s="40"/>
      <c r="Q6269" s="40"/>
      <c r="R6269" s="40"/>
      <c r="S6269" s="40"/>
      <c r="T6269" s="40"/>
      <c r="U6269" s="40"/>
      <c r="V6269" s="40"/>
      <c r="W6269" s="40"/>
      <c r="X6269" s="40"/>
      <c r="Y6269" s="40"/>
    </row>
    <row r="6270" spans="1:25" ht="15" customHeight="1" x14ac:dyDescent="0.2">
      <c r="A6270" s="40"/>
      <c r="B6270" s="276" t="s">
        <v>27</v>
      </c>
      <c r="C6270" s="277" t="s">
        <v>28</v>
      </c>
      <c r="D6270" s="276" t="s">
        <v>29</v>
      </c>
      <c r="E6270" s="276" t="s">
        <v>30</v>
      </c>
      <c r="F6270" s="405" t="s">
        <v>318</v>
      </c>
      <c r="G6270" s="406"/>
      <c r="H6270" s="284" t="s">
        <v>31</v>
      </c>
      <c r="I6270" s="277" t="s">
        <v>32</v>
      </c>
      <c r="J6270" s="277" t="s">
        <v>33</v>
      </c>
      <c r="K6270" s="277" t="s">
        <v>35</v>
      </c>
      <c r="L6270" s="185"/>
      <c r="O6270" s="40"/>
      <c r="P6270" s="40"/>
      <c r="Q6270" s="40"/>
      <c r="R6270" s="40"/>
      <c r="S6270" s="40"/>
      <c r="T6270" s="40"/>
      <c r="U6270" s="40"/>
      <c r="V6270" s="40"/>
      <c r="W6270" s="40"/>
      <c r="X6270" s="40"/>
      <c r="Y6270" s="40"/>
    </row>
    <row r="6271" spans="1:25" ht="15" customHeight="1" x14ac:dyDescent="0.2">
      <c r="A6271" s="40"/>
      <c r="B6271" s="274" t="s">
        <v>347</v>
      </c>
      <c r="C6271" s="296" t="s">
        <v>3587</v>
      </c>
      <c r="D6271" s="274" t="s">
        <v>143</v>
      </c>
      <c r="E6271" s="274" t="s">
        <v>2436</v>
      </c>
      <c r="F6271" s="404" t="s">
        <v>348</v>
      </c>
      <c r="G6271" s="404"/>
      <c r="H6271" s="295" t="s">
        <v>165</v>
      </c>
      <c r="I6271" s="298">
        <v>1.1999999999999999E-3</v>
      </c>
      <c r="J6271" s="297" t="s">
        <v>3588</v>
      </c>
      <c r="K6271" s="280" t="s">
        <v>2144</v>
      </c>
      <c r="L6271" s="183"/>
      <c r="O6271" s="40"/>
      <c r="P6271" s="40"/>
      <c r="Q6271" s="40"/>
      <c r="R6271" s="40"/>
      <c r="S6271" s="40"/>
      <c r="T6271" s="40"/>
      <c r="U6271" s="40"/>
      <c r="V6271" s="40"/>
      <c r="W6271" s="40"/>
      <c r="X6271" s="40"/>
      <c r="Y6271" s="40"/>
    </row>
    <row r="6272" spans="1:25" ht="15" customHeight="1" x14ac:dyDescent="0.2">
      <c r="A6272" s="40"/>
      <c r="B6272" s="274" t="s">
        <v>347</v>
      </c>
      <c r="C6272" s="296" t="s">
        <v>3686</v>
      </c>
      <c r="D6272" s="274" t="s">
        <v>143</v>
      </c>
      <c r="E6272" s="274" t="s">
        <v>3687</v>
      </c>
      <c r="F6272" s="404" t="s">
        <v>348</v>
      </c>
      <c r="G6272" s="404"/>
      <c r="H6272" s="295" t="s">
        <v>59</v>
      </c>
      <c r="I6272" s="298">
        <v>0.91300000000000003</v>
      </c>
      <c r="J6272" s="297" t="s">
        <v>3688</v>
      </c>
      <c r="K6272" s="280" t="s">
        <v>4251</v>
      </c>
      <c r="L6272" s="183"/>
      <c r="O6272" s="40"/>
      <c r="P6272" s="40"/>
      <c r="Q6272" s="40"/>
      <c r="R6272" s="40"/>
      <c r="S6272" s="40"/>
      <c r="T6272" s="40"/>
      <c r="U6272" s="40"/>
      <c r="V6272" s="40"/>
      <c r="W6272" s="40"/>
      <c r="X6272" s="40"/>
      <c r="Y6272" s="40"/>
    </row>
    <row r="6273" spans="1:25" ht="15" customHeight="1" x14ac:dyDescent="0.2">
      <c r="A6273" s="40"/>
      <c r="B6273" s="274" t="s">
        <v>347</v>
      </c>
      <c r="C6273" s="296" t="s">
        <v>3634</v>
      </c>
      <c r="D6273" s="274" t="s">
        <v>143</v>
      </c>
      <c r="E6273" s="274" t="s">
        <v>1168</v>
      </c>
      <c r="F6273" s="404" t="s">
        <v>348</v>
      </c>
      <c r="G6273" s="404"/>
      <c r="H6273" s="295" t="s">
        <v>165</v>
      </c>
      <c r="I6273" s="298">
        <v>2.7E-2</v>
      </c>
      <c r="J6273" s="297" t="s">
        <v>2138</v>
      </c>
      <c r="K6273" s="280" t="s">
        <v>2146</v>
      </c>
      <c r="O6273" s="40"/>
      <c r="P6273" s="40"/>
      <c r="Q6273" s="40"/>
      <c r="R6273" s="40"/>
      <c r="S6273" s="40"/>
      <c r="T6273" s="40"/>
      <c r="U6273" s="40"/>
      <c r="V6273" s="40"/>
      <c r="W6273" s="40"/>
      <c r="X6273" s="40"/>
      <c r="Y6273" s="40"/>
    </row>
    <row r="6274" spans="1:25" ht="15" customHeight="1" x14ac:dyDescent="0.2">
      <c r="A6274" s="40"/>
      <c r="B6274" s="274" t="s">
        <v>347</v>
      </c>
      <c r="C6274" s="296" t="s">
        <v>3594</v>
      </c>
      <c r="D6274" s="274" t="s">
        <v>143</v>
      </c>
      <c r="E6274" s="274" t="s">
        <v>1171</v>
      </c>
      <c r="F6274" s="404" t="s">
        <v>348</v>
      </c>
      <c r="G6274" s="404"/>
      <c r="H6274" s="295" t="s">
        <v>165</v>
      </c>
      <c r="I6274" s="298">
        <v>1.1999999999999999E-3</v>
      </c>
      <c r="J6274" s="297" t="s">
        <v>2139</v>
      </c>
      <c r="K6274" s="280" t="s">
        <v>2170</v>
      </c>
      <c r="L6274" s="180"/>
      <c r="O6274" s="40"/>
      <c r="P6274" s="40"/>
      <c r="Q6274" s="40"/>
      <c r="R6274" s="40"/>
      <c r="S6274" s="40"/>
      <c r="T6274" s="40"/>
      <c r="U6274" s="40"/>
      <c r="V6274" s="40"/>
      <c r="W6274" s="40"/>
      <c r="X6274" s="40"/>
      <c r="Y6274" s="40"/>
    </row>
    <row r="6275" spans="1:25" ht="15" customHeight="1" x14ac:dyDescent="0.2">
      <c r="A6275" s="40"/>
      <c r="B6275" s="274" t="s">
        <v>347</v>
      </c>
      <c r="C6275" s="296" t="s">
        <v>3646</v>
      </c>
      <c r="D6275" s="274" t="s">
        <v>143</v>
      </c>
      <c r="E6275" s="274" t="s">
        <v>3647</v>
      </c>
      <c r="F6275" s="404" t="s">
        <v>348</v>
      </c>
      <c r="G6275" s="404"/>
      <c r="H6275" s="295" t="s">
        <v>1160</v>
      </c>
      <c r="I6275" s="298">
        <v>4.7999999999999996E-3</v>
      </c>
      <c r="J6275" s="297" t="s">
        <v>3648</v>
      </c>
      <c r="K6275" s="280" t="s">
        <v>2125</v>
      </c>
      <c r="L6275" s="178"/>
      <c r="O6275" s="40"/>
      <c r="P6275" s="40"/>
      <c r="Q6275" s="40"/>
      <c r="R6275" s="40"/>
      <c r="S6275" s="40"/>
      <c r="T6275" s="40"/>
      <c r="U6275" s="40"/>
      <c r="V6275" s="40"/>
      <c r="W6275" s="40"/>
      <c r="X6275" s="40"/>
      <c r="Y6275" s="40"/>
    </row>
    <row r="6276" spans="1:25" ht="15" customHeight="1" x14ac:dyDescent="0.2">
      <c r="A6276" s="40"/>
      <c r="B6276" s="274" t="s">
        <v>347</v>
      </c>
      <c r="C6276" s="296" t="s">
        <v>3613</v>
      </c>
      <c r="D6276" s="274" t="s">
        <v>143</v>
      </c>
      <c r="E6276" s="274" t="s">
        <v>1163</v>
      </c>
      <c r="F6276" s="404" t="s">
        <v>348</v>
      </c>
      <c r="G6276" s="404"/>
      <c r="H6276" s="295" t="s">
        <v>165</v>
      </c>
      <c r="I6276" s="298">
        <v>5.9999999999999995E-4</v>
      </c>
      <c r="J6276" s="297" t="s">
        <v>3614</v>
      </c>
      <c r="K6276" s="280" t="s">
        <v>2144</v>
      </c>
      <c r="L6276" s="182"/>
      <c r="O6276" s="40"/>
      <c r="P6276" s="40"/>
      <c r="Q6276" s="40"/>
      <c r="R6276" s="40"/>
      <c r="S6276" s="40"/>
      <c r="T6276" s="40"/>
      <c r="U6276" s="40"/>
      <c r="V6276" s="40"/>
      <c r="W6276" s="40"/>
      <c r="X6276" s="40"/>
      <c r="Y6276" s="40"/>
    </row>
    <row r="6277" spans="1:25" ht="15" customHeight="1" x14ac:dyDescent="0.2">
      <c r="A6277" s="40"/>
      <c r="B6277" s="274" t="s">
        <v>347</v>
      </c>
      <c r="C6277" s="296" t="s">
        <v>3635</v>
      </c>
      <c r="D6277" s="274" t="s">
        <v>143</v>
      </c>
      <c r="E6277" s="274" t="s">
        <v>1169</v>
      </c>
      <c r="F6277" s="404" t="s">
        <v>348</v>
      </c>
      <c r="G6277" s="404"/>
      <c r="H6277" s="295" t="s">
        <v>165</v>
      </c>
      <c r="I6277" s="298">
        <v>1.0800000000000001E-2</v>
      </c>
      <c r="J6277" s="297" t="s">
        <v>1868</v>
      </c>
      <c r="K6277" s="280" t="s">
        <v>2165</v>
      </c>
      <c r="L6277" s="185"/>
      <c r="O6277" s="40"/>
      <c r="P6277" s="40"/>
      <c r="Q6277" s="40"/>
      <c r="R6277" s="40"/>
      <c r="S6277" s="40"/>
      <c r="T6277" s="40"/>
      <c r="U6277" s="40"/>
      <c r="V6277" s="40"/>
      <c r="W6277" s="40"/>
      <c r="X6277" s="40"/>
      <c r="Y6277" s="40"/>
    </row>
    <row r="6278" spans="1:25" ht="15" customHeight="1" x14ac:dyDescent="0.2">
      <c r="A6278" s="40"/>
      <c r="B6278" s="274" t="s">
        <v>347</v>
      </c>
      <c r="C6278" s="296" t="s">
        <v>3626</v>
      </c>
      <c r="D6278" s="274" t="s">
        <v>143</v>
      </c>
      <c r="E6278" s="274" t="s">
        <v>2434</v>
      </c>
      <c r="F6278" s="404" t="s">
        <v>348</v>
      </c>
      <c r="G6278" s="404"/>
      <c r="H6278" s="295" t="s">
        <v>2433</v>
      </c>
      <c r="I6278" s="298">
        <v>1.38E-2</v>
      </c>
      <c r="J6278" s="297" t="s">
        <v>3627</v>
      </c>
      <c r="K6278" s="280" t="s">
        <v>2123</v>
      </c>
      <c r="L6278" s="185"/>
      <c r="O6278" s="40"/>
      <c r="P6278" s="40"/>
      <c r="Q6278" s="40"/>
      <c r="R6278" s="40"/>
      <c r="S6278" s="40"/>
      <c r="T6278" s="40"/>
      <c r="U6278" s="40"/>
      <c r="V6278" s="40"/>
      <c r="W6278" s="40"/>
      <c r="X6278" s="40"/>
      <c r="Y6278" s="40"/>
    </row>
    <row r="6279" spans="1:25" ht="15" customHeight="1" x14ac:dyDescent="0.2">
      <c r="A6279" s="40"/>
      <c r="B6279" s="274" t="s">
        <v>347</v>
      </c>
      <c r="C6279" s="296" t="s">
        <v>3732</v>
      </c>
      <c r="D6279" s="274" t="s">
        <v>143</v>
      </c>
      <c r="E6279" s="274" t="s">
        <v>3733</v>
      </c>
      <c r="F6279" s="404" t="s">
        <v>348</v>
      </c>
      <c r="G6279" s="404"/>
      <c r="H6279" s="295" t="s">
        <v>59</v>
      </c>
      <c r="I6279" s="298">
        <v>0.20899999999999999</v>
      </c>
      <c r="J6279" s="297" t="s">
        <v>3734</v>
      </c>
      <c r="K6279" s="280" t="s">
        <v>4238</v>
      </c>
      <c r="L6279" s="185"/>
      <c r="O6279" s="40"/>
      <c r="P6279" s="40"/>
      <c r="Q6279" s="40"/>
      <c r="R6279" s="40"/>
      <c r="S6279" s="40"/>
      <c r="T6279" s="40"/>
      <c r="U6279" s="40"/>
      <c r="V6279" s="40"/>
      <c r="W6279" s="40"/>
      <c r="X6279" s="40"/>
      <c r="Y6279" s="40"/>
    </row>
    <row r="6280" spans="1:25" ht="15" customHeight="1" x14ac:dyDescent="0.2">
      <c r="A6280" s="40"/>
      <c r="B6280" s="274" t="s">
        <v>347</v>
      </c>
      <c r="C6280" s="296" t="s">
        <v>3604</v>
      </c>
      <c r="D6280" s="274" t="s">
        <v>143</v>
      </c>
      <c r="E6280" s="274" t="s">
        <v>1164</v>
      </c>
      <c r="F6280" s="404" t="s">
        <v>809</v>
      </c>
      <c r="G6280" s="404"/>
      <c r="H6280" s="295" t="s">
        <v>165</v>
      </c>
      <c r="I6280" s="298">
        <v>2.7E-2</v>
      </c>
      <c r="J6280" s="297" t="s">
        <v>2145</v>
      </c>
      <c r="K6280" s="280" t="s">
        <v>4243</v>
      </c>
      <c r="L6280" s="185"/>
      <c r="O6280" s="40"/>
      <c r="P6280" s="40"/>
      <c r="Q6280" s="40"/>
      <c r="R6280" s="40"/>
      <c r="S6280" s="40"/>
      <c r="T6280" s="40"/>
      <c r="U6280" s="40"/>
      <c r="V6280" s="40"/>
      <c r="W6280" s="40"/>
      <c r="X6280" s="40"/>
      <c r="Y6280" s="40"/>
    </row>
    <row r="6281" spans="1:25" ht="15" customHeight="1" x14ac:dyDescent="0.2">
      <c r="A6281" s="40"/>
      <c r="B6281" s="274" t="s">
        <v>347</v>
      </c>
      <c r="C6281" s="296" t="s">
        <v>3631</v>
      </c>
      <c r="D6281" s="274" t="s">
        <v>143</v>
      </c>
      <c r="E6281" s="274" t="s">
        <v>2435</v>
      </c>
      <c r="F6281" s="404" t="s">
        <v>348</v>
      </c>
      <c r="G6281" s="404"/>
      <c r="H6281" s="295" t="s">
        <v>165</v>
      </c>
      <c r="I6281" s="298">
        <v>1.1999999999999999E-3</v>
      </c>
      <c r="J6281" s="297" t="s">
        <v>2122</v>
      </c>
      <c r="K6281" s="280" t="s">
        <v>2165</v>
      </c>
      <c r="L6281" s="185"/>
      <c r="O6281" s="40"/>
      <c r="P6281" s="40"/>
      <c r="Q6281" s="40"/>
      <c r="R6281" s="40"/>
      <c r="S6281" s="40"/>
      <c r="T6281" s="40"/>
      <c r="U6281" s="40"/>
      <c r="V6281" s="40"/>
      <c r="W6281" s="40"/>
      <c r="X6281" s="40"/>
      <c r="Y6281" s="40"/>
    </row>
    <row r="6282" spans="1:25" ht="15" customHeight="1" x14ac:dyDescent="0.2">
      <c r="A6282" s="40"/>
      <c r="B6282" s="274" t="s">
        <v>347</v>
      </c>
      <c r="C6282" s="296" t="s">
        <v>3583</v>
      </c>
      <c r="D6282" s="274" t="s">
        <v>143</v>
      </c>
      <c r="E6282" s="274" t="s">
        <v>1158</v>
      </c>
      <c r="F6282" s="404" t="s">
        <v>348</v>
      </c>
      <c r="G6282" s="404"/>
      <c r="H6282" s="295" t="s">
        <v>165</v>
      </c>
      <c r="I6282" s="298">
        <v>0.61080000000000001</v>
      </c>
      <c r="J6282" s="297" t="s">
        <v>1850</v>
      </c>
      <c r="K6282" s="280" t="s">
        <v>4245</v>
      </c>
      <c r="L6282" s="185"/>
      <c r="O6282" s="40"/>
      <c r="P6282" s="40"/>
      <c r="Q6282" s="40"/>
      <c r="R6282" s="40"/>
      <c r="S6282" s="40"/>
      <c r="T6282" s="40"/>
      <c r="U6282" s="40"/>
      <c r="V6282" s="40"/>
      <c r="W6282" s="40"/>
      <c r="X6282" s="40"/>
      <c r="Y6282" s="40"/>
    </row>
    <row r="6283" spans="1:25" ht="15" customHeight="1" x14ac:dyDescent="0.2">
      <c r="A6283" s="40"/>
      <c r="B6283" s="274" t="s">
        <v>347</v>
      </c>
      <c r="C6283" s="296" t="s">
        <v>3615</v>
      </c>
      <c r="D6283" s="274" t="s">
        <v>143</v>
      </c>
      <c r="E6283" s="274" t="s">
        <v>2418</v>
      </c>
      <c r="F6283" s="404" t="s">
        <v>586</v>
      </c>
      <c r="G6283" s="404"/>
      <c r="H6283" s="295" t="s">
        <v>578</v>
      </c>
      <c r="I6283" s="298">
        <v>6</v>
      </c>
      <c r="J6283" s="297" t="s">
        <v>2419</v>
      </c>
      <c r="K6283" s="280" t="s">
        <v>2704</v>
      </c>
      <c r="L6283" s="185"/>
      <c r="O6283" s="40"/>
      <c r="P6283" s="40"/>
      <c r="Q6283" s="40"/>
      <c r="R6283" s="40"/>
      <c r="S6283" s="40"/>
      <c r="T6283" s="40"/>
      <c r="U6283" s="40"/>
      <c r="V6283" s="40"/>
      <c r="W6283" s="40"/>
      <c r="X6283" s="40"/>
      <c r="Y6283" s="40"/>
    </row>
    <row r="6284" spans="1:25" ht="15" customHeight="1" x14ac:dyDescent="0.2">
      <c r="A6284" s="40"/>
      <c r="B6284" s="274" t="s">
        <v>347</v>
      </c>
      <c r="C6284" s="296" t="s">
        <v>3598</v>
      </c>
      <c r="D6284" s="274" t="s">
        <v>143</v>
      </c>
      <c r="E6284" s="274" t="s">
        <v>1159</v>
      </c>
      <c r="F6284" s="404" t="s">
        <v>348</v>
      </c>
      <c r="G6284" s="404"/>
      <c r="H6284" s="295" t="s">
        <v>165</v>
      </c>
      <c r="I6284" s="298">
        <v>8.9999999999999993E-3</v>
      </c>
      <c r="J6284" s="297" t="s">
        <v>3599</v>
      </c>
      <c r="K6284" s="280" t="s">
        <v>4033</v>
      </c>
      <c r="L6284" s="183"/>
      <c r="O6284" s="40"/>
      <c r="P6284" s="40"/>
      <c r="Q6284" s="40"/>
      <c r="R6284" s="40"/>
      <c r="S6284" s="40"/>
      <c r="T6284" s="40"/>
      <c r="U6284" s="40"/>
      <c r="V6284" s="40"/>
      <c r="W6284" s="40"/>
      <c r="X6284" s="40"/>
      <c r="Y6284" s="40"/>
    </row>
    <row r="6285" spans="1:25" ht="15" customHeight="1" x14ac:dyDescent="0.2">
      <c r="A6285" s="40"/>
      <c r="B6285" s="274" t="s">
        <v>347</v>
      </c>
      <c r="C6285" s="296" t="s">
        <v>3932</v>
      </c>
      <c r="D6285" s="274" t="s">
        <v>143</v>
      </c>
      <c r="E6285" s="274" t="s">
        <v>2585</v>
      </c>
      <c r="F6285" s="404" t="s">
        <v>348</v>
      </c>
      <c r="G6285" s="404"/>
      <c r="H6285" s="295" t="s">
        <v>59</v>
      </c>
      <c r="I6285" s="298">
        <v>0.627</v>
      </c>
      <c r="J6285" s="297" t="s">
        <v>3933</v>
      </c>
      <c r="K6285" s="280" t="s">
        <v>4242</v>
      </c>
      <c r="L6285" s="183"/>
      <c r="O6285" s="40"/>
      <c r="P6285" s="40"/>
      <c r="Q6285" s="40"/>
      <c r="R6285" s="40"/>
      <c r="S6285" s="40"/>
      <c r="T6285" s="40"/>
      <c r="U6285" s="40"/>
      <c r="V6285" s="40"/>
      <c r="W6285" s="40"/>
      <c r="X6285" s="40"/>
      <c r="Y6285" s="40"/>
    </row>
    <row r="6286" spans="1:25" ht="15" customHeight="1" x14ac:dyDescent="0.2">
      <c r="A6286" s="40"/>
      <c r="B6286" s="274" t="s">
        <v>347</v>
      </c>
      <c r="C6286" s="296" t="s">
        <v>3645</v>
      </c>
      <c r="D6286" s="274" t="s">
        <v>143</v>
      </c>
      <c r="E6286" s="274" t="s">
        <v>1161</v>
      </c>
      <c r="F6286" s="404" t="s">
        <v>348</v>
      </c>
      <c r="G6286" s="404"/>
      <c r="H6286" s="295" t="s">
        <v>165</v>
      </c>
      <c r="I6286" s="298">
        <v>0.56459999999999999</v>
      </c>
      <c r="J6286" s="297" t="s">
        <v>2143</v>
      </c>
      <c r="K6286" s="280" t="s">
        <v>2186</v>
      </c>
      <c r="O6286" s="40"/>
      <c r="P6286" s="40"/>
      <c r="Q6286" s="40"/>
      <c r="R6286" s="40"/>
      <c r="S6286" s="40"/>
      <c r="T6286" s="40"/>
      <c r="U6286" s="40"/>
      <c r="V6286" s="40"/>
      <c r="W6286" s="40"/>
      <c r="X6286" s="40"/>
      <c r="Y6286" s="40"/>
    </row>
    <row r="6287" spans="1:25" ht="15" customHeight="1" x14ac:dyDescent="0.2">
      <c r="A6287" s="40"/>
      <c r="B6287" s="274" t="s">
        <v>347</v>
      </c>
      <c r="C6287" s="296" t="s">
        <v>3682</v>
      </c>
      <c r="D6287" s="274" t="s">
        <v>143</v>
      </c>
      <c r="E6287" s="274" t="s">
        <v>2480</v>
      </c>
      <c r="F6287" s="404" t="s">
        <v>348</v>
      </c>
      <c r="G6287" s="404"/>
      <c r="H6287" s="295" t="s">
        <v>900</v>
      </c>
      <c r="I6287" s="298">
        <v>293</v>
      </c>
      <c r="J6287" s="297" t="s">
        <v>3683</v>
      </c>
      <c r="K6287" s="280" t="s">
        <v>4252</v>
      </c>
      <c r="L6287" s="180"/>
      <c r="O6287" s="40"/>
      <c r="P6287" s="40"/>
      <c r="Q6287" s="40"/>
      <c r="R6287" s="40"/>
      <c r="S6287" s="40"/>
      <c r="T6287" s="40"/>
      <c r="U6287" s="40"/>
      <c r="V6287" s="40"/>
      <c r="W6287" s="40"/>
      <c r="X6287" s="40"/>
      <c r="Y6287" s="40"/>
    </row>
    <row r="6288" spans="1:25" ht="15" customHeight="1" x14ac:dyDescent="0.2">
      <c r="A6288" s="40"/>
      <c r="B6288" s="274" t="s">
        <v>347</v>
      </c>
      <c r="C6288" s="296" t="s">
        <v>3586</v>
      </c>
      <c r="D6288" s="274" t="s">
        <v>143</v>
      </c>
      <c r="E6288" s="274" t="s">
        <v>1162</v>
      </c>
      <c r="F6288" s="404" t="s">
        <v>348</v>
      </c>
      <c r="G6288" s="404"/>
      <c r="H6288" s="295" t="s">
        <v>165</v>
      </c>
      <c r="I6288" s="298">
        <v>1.8E-3</v>
      </c>
      <c r="J6288" s="297" t="s">
        <v>2140</v>
      </c>
      <c r="K6288" s="280" t="s">
        <v>2125</v>
      </c>
      <c r="L6288" s="178"/>
      <c r="O6288" s="40"/>
      <c r="P6288" s="40"/>
      <c r="Q6288" s="40"/>
      <c r="R6288" s="40"/>
      <c r="S6288" s="40"/>
      <c r="T6288" s="40"/>
      <c r="U6288" s="40"/>
      <c r="V6288" s="40"/>
      <c r="W6288" s="40"/>
      <c r="X6288" s="40"/>
      <c r="Y6288" s="40"/>
    </row>
    <row r="6289" spans="1:25" ht="15" customHeight="1" x14ac:dyDescent="0.2">
      <c r="A6289" s="40"/>
      <c r="B6289" s="274" t="s">
        <v>347</v>
      </c>
      <c r="C6289" s="296" t="s">
        <v>3601</v>
      </c>
      <c r="D6289" s="274" t="s">
        <v>143</v>
      </c>
      <c r="E6289" s="274" t="s">
        <v>1165</v>
      </c>
      <c r="F6289" s="404" t="s">
        <v>348</v>
      </c>
      <c r="G6289" s="404"/>
      <c r="H6289" s="295" t="s">
        <v>165</v>
      </c>
      <c r="I6289" s="298">
        <v>2.7E-2</v>
      </c>
      <c r="J6289" s="297" t="s">
        <v>3602</v>
      </c>
      <c r="K6289" s="280" t="s">
        <v>4244</v>
      </c>
      <c r="L6289" s="182"/>
      <c r="O6289" s="40"/>
      <c r="P6289" s="40"/>
      <c r="Q6289" s="40"/>
      <c r="R6289" s="40"/>
      <c r="S6289" s="40"/>
      <c r="T6289" s="40"/>
      <c r="U6289" s="40"/>
      <c r="V6289" s="40"/>
      <c r="W6289" s="40"/>
      <c r="X6289" s="40"/>
      <c r="Y6289" s="40"/>
    </row>
    <row r="6290" spans="1:25" ht="15" customHeight="1" x14ac:dyDescent="0.2">
      <c r="A6290" s="40"/>
      <c r="B6290" s="274" t="s">
        <v>347</v>
      </c>
      <c r="C6290" s="296" t="s">
        <v>3596</v>
      </c>
      <c r="D6290" s="274" t="s">
        <v>143</v>
      </c>
      <c r="E6290" s="274" t="s">
        <v>2437</v>
      </c>
      <c r="F6290" s="404" t="s">
        <v>348</v>
      </c>
      <c r="G6290" s="404"/>
      <c r="H6290" s="295" t="s">
        <v>165</v>
      </c>
      <c r="I6290" s="298">
        <v>3.5999999999999999E-3</v>
      </c>
      <c r="J6290" s="297" t="s">
        <v>3597</v>
      </c>
      <c r="K6290" s="280" t="s">
        <v>2170</v>
      </c>
      <c r="L6290" s="182"/>
      <c r="O6290" s="40"/>
      <c r="P6290" s="40"/>
      <c r="Q6290" s="40"/>
      <c r="R6290" s="40"/>
      <c r="S6290" s="40"/>
      <c r="T6290" s="40"/>
      <c r="U6290" s="40"/>
      <c r="V6290" s="40"/>
      <c r="W6290" s="40"/>
      <c r="X6290" s="40"/>
      <c r="Y6290" s="40"/>
    </row>
    <row r="6291" spans="1:25" ht="15" customHeight="1" x14ac:dyDescent="0.2">
      <c r="A6291" s="40"/>
      <c r="B6291" s="274" t="s">
        <v>347</v>
      </c>
      <c r="C6291" s="296" t="s">
        <v>3606</v>
      </c>
      <c r="D6291" s="274" t="s">
        <v>143</v>
      </c>
      <c r="E6291" s="274" t="s">
        <v>1166</v>
      </c>
      <c r="F6291" s="404" t="s">
        <v>809</v>
      </c>
      <c r="G6291" s="404"/>
      <c r="H6291" s="295" t="s">
        <v>1167</v>
      </c>
      <c r="I6291" s="298">
        <v>2.3999999999999998E-3</v>
      </c>
      <c r="J6291" s="297" t="s">
        <v>2136</v>
      </c>
      <c r="K6291" s="280" t="s">
        <v>4141</v>
      </c>
      <c r="L6291" s="185"/>
      <c r="O6291" s="40"/>
      <c r="P6291" s="40"/>
      <c r="Q6291" s="40"/>
      <c r="R6291" s="40"/>
      <c r="S6291" s="40"/>
      <c r="T6291" s="40"/>
      <c r="U6291" s="40"/>
      <c r="V6291" s="40"/>
      <c r="W6291" s="40"/>
      <c r="X6291" s="40"/>
      <c r="Y6291" s="40"/>
    </row>
    <row r="6292" spans="1:25" ht="15" customHeight="1" x14ac:dyDescent="0.2">
      <c r="A6292" s="40"/>
      <c r="B6292" s="274" t="s">
        <v>347</v>
      </c>
      <c r="C6292" s="296" t="s">
        <v>3616</v>
      </c>
      <c r="D6292" s="274" t="s">
        <v>143</v>
      </c>
      <c r="E6292" s="274" t="s">
        <v>1170</v>
      </c>
      <c r="F6292" s="404" t="s">
        <v>809</v>
      </c>
      <c r="G6292" s="404"/>
      <c r="H6292" s="295" t="s">
        <v>165</v>
      </c>
      <c r="I6292" s="298">
        <v>0.61080000000000001</v>
      </c>
      <c r="J6292" s="297" t="s">
        <v>1858</v>
      </c>
      <c r="K6292" s="280" t="s">
        <v>3425</v>
      </c>
      <c r="L6292" s="185"/>
      <c r="O6292" s="40"/>
      <c r="P6292" s="40"/>
      <c r="Q6292" s="40"/>
      <c r="R6292" s="40"/>
      <c r="S6292" s="40"/>
      <c r="T6292" s="40"/>
      <c r="U6292" s="40"/>
      <c r="V6292" s="40"/>
      <c r="W6292" s="40"/>
      <c r="X6292" s="40"/>
      <c r="Y6292" s="40"/>
    </row>
    <row r="6293" spans="1:25" ht="15" customHeight="1" x14ac:dyDescent="0.2">
      <c r="A6293" s="40"/>
      <c r="B6293" s="274" t="s">
        <v>347</v>
      </c>
      <c r="C6293" s="296" t="s">
        <v>3636</v>
      </c>
      <c r="D6293" s="274" t="s">
        <v>143</v>
      </c>
      <c r="E6293" s="274" t="s">
        <v>2432</v>
      </c>
      <c r="F6293" s="404" t="s">
        <v>348</v>
      </c>
      <c r="G6293" s="404"/>
      <c r="H6293" s="295" t="s">
        <v>2433</v>
      </c>
      <c r="I6293" s="298">
        <v>4.7999999999999996E-3</v>
      </c>
      <c r="J6293" s="297" t="s">
        <v>3637</v>
      </c>
      <c r="K6293" s="280" t="s">
        <v>2557</v>
      </c>
      <c r="L6293" s="183"/>
      <c r="O6293" s="40"/>
      <c r="P6293" s="40"/>
      <c r="Q6293" s="40"/>
      <c r="R6293" s="40"/>
      <c r="S6293" s="40"/>
      <c r="T6293" s="40"/>
      <c r="U6293" s="40"/>
      <c r="V6293" s="40"/>
      <c r="W6293" s="40"/>
      <c r="X6293" s="40"/>
      <c r="Y6293" s="40"/>
    </row>
    <row r="6294" spans="1:25" ht="15" customHeight="1" x14ac:dyDescent="0.2">
      <c r="A6294" s="40"/>
      <c r="B6294" s="275"/>
      <c r="C6294" s="275"/>
      <c r="D6294" s="275"/>
      <c r="E6294" s="275"/>
      <c r="F6294" s="275" t="s">
        <v>331</v>
      </c>
      <c r="G6294" s="302">
        <v>81.87</v>
      </c>
      <c r="H6294" s="275" t="s">
        <v>332</v>
      </c>
      <c r="I6294" s="302">
        <v>0</v>
      </c>
      <c r="J6294" s="275" t="s">
        <v>333</v>
      </c>
      <c r="K6294" s="302">
        <v>81.87</v>
      </c>
      <c r="L6294" s="183"/>
      <c r="O6294" s="40"/>
      <c r="P6294" s="40"/>
      <c r="Q6294" s="40"/>
      <c r="R6294" s="40"/>
      <c r="S6294" s="40"/>
      <c r="T6294" s="40"/>
      <c r="U6294" s="40"/>
      <c r="V6294" s="40"/>
      <c r="W6294" s="40"/>
      <c r="X6294" s="40"/>
      <c r="Y6294" s="40"/>
    </row>
    <row r="6295" spans="1:25" ht="15" customHeight="1" thickBot="1" x14ac:dyDescent="0.25">
      <c r="A6295" s="40"/>
      <c r="B6295" s="275"/>
      <c r="C6295" s="275"/>
      <c r="D6295" s="275"/>
      <c r="E6295" s="275"/>
      <c r="F6295" s="275" t="s">
        <v>334</v>
      </c>
      <c r="G6295" s="302">
        <v>109.34</v>
      </c>
      <c r="H6295" s="275"/>
      <c r="I6295" s="409" t="s">
        <v>335</v>
      </c>
      <c r="J6295" s="409"/>
      <c r="K6295" s="302">
        <v>634.77</v>
      </c>
      <c r="O6295" s="40"/>
      <c r="P6295" s="40"/>
      <c r="Q6295" s="40"/>
      <c r="R6295" s="40"/>
      <c r="S6295" s="40"/>
      <c r="T6295" s="40"/>
      <c r="U6295" s="40"/>
      <c r="V6295" s="40"/>
      <c r="W6295" s="40"/>
      <c r="X6295" s="40"/>
      <c r="Y6295" s="40"/>
    </row>
    <row r="6296" spans="1:25" ht="15" customHeight="1" thickTop="1" x14ac:dyDescent="0.2">
      <c r="A6296" s="40"/>
      <c r="B6296" s="289"/>
      <c r="C6296" s="289"/>
      <c r="D6296" s="289"/>
      <c r="E6296" s="289"/>
      <c r="F6296" s="289"/>
      <c r="G6296" s="289"/>
      <c r="H6296" s="289"/>
      <c r="I6296" s="289"/>
      <c r="J6296" s="289"/>
      <c r="K6296" s="289"/>
      <c r="L6296" s="180"/>
      <c r="O6296" s="40"/>
      <c r="P6296" s="40"/>
      <c r="Q6296" s="40"/>
      <c r="R6296" s="40"/>
      <c r="S6296" s="40"/>
      <c r="T6296" s="40"/>
      <c r="U6296" s="40"/>
      <c r="V6296" s="40"/>
      <c r="W6296" s="40"/>
      <c r="X6296" s="40"/>
      <c r="Y6296" s="40"/>
    </row>
    <row r="6297" spans="1:25" ht="15" customHeight="1" x14ac:dyDescent="0.2">
      <c r="A6297" s="40"/>
      <c r="B6297" s="276"/>
      <c r="C6297" s="277" t="s">
        <v>28</v>
      </c>
      <c r="D6297" s="276" t="s">
        <v>29</v>
      </c>
      <c r="E6297" s="276" t="s">
        <v>30</v>
      </c>
      <c r="F6297" s="405" t="s">
        <v>318</v>
      </c>
      <c r="G6297" s="405"/>
      <c r="H6297" s="284" t="s">
        <v>31</v>
      </c>
      <c r="I6297" s="277" t="s">
        <v>32</v>
      </c>
      <c r="J6297" s="277" t="s">
        <v>33</v>
      </c>
      <c r="K6297" s="277" t="s">
        <v>35</v>
      </c>
      <c r="L6297" s="178"/>
      <c r="O6297" s="40"/>
      <c r="P6297" s="40"/>
      <c r="Q6297" s="40"/>
      <c r="R6297" s="40"/>
      <c r="S6297" s="40"/>
      <c r="T6297" s="40"/>
      <c r="U6297" s="40"/>
      <c r="V6297" s="40"/>
      <c r="W6297" s="40"/>
      <c r="X6297" s="40"/>
      <c r="Y6297" s="40"/>
    </row>
    <row r="6298" spans="1:25" ht="15" customHeight="1" x14ac:dyDescent="0.2">
      <c r="A6298" s="40"/>
      <c r="B6298" s="273" t="s">
        <v>319</v>
      </c>
      <c r="C6298" s="286" t="s">
        <v>2707</v>
      </c>
      <c r="D6298" s="273" t="s">
        <v>143</v>
      </c>
      <c r="E6298" s="273" t="s">
        <v>2708</v>
      </c>
      <c r="F6298" s="403" t="s">
        <v>2574</v>
      </c>
      <c r="G6298" s="403"/>
      <c r="H6298" s="285" t="s">
        <v>59</v>
      </c>
      <c r="I6298" s="288">
        <v>1</v>
      </c>
      <c r="J6298" s="287">
        <v>552.75</v>
      </c>
      <c r="K6298" s="287">
        <v>552.75</v>
      </c>
      <c r="L6298" s="182"/>
      <c r="O6298" s="40"/>
      <c r="P6298" s="40"/>
      <c r="Q6298" s="40"/>
      <c r="R6298" s="40"/>
      <c r="S6298" s="40"/>
      <c r="T6298" s="40"/>
      <c r="U6298" s="40"/>
      <c r="V6298" s="40"/>
      <c r="W6298" s="40"/>
      <c r="X6298" s="40"/>
      <c r="Y6298" s="40"/>
    </row>
    <row r="6299" spans="1:25" ht="15" customHeight="1" x14ac:dyDescent="0.2">
      <c r="A6299" s="40"/>
      <c r="B6299" s="276" t="s">
        <v>27</v>
      </c>
      <c r="C6299" s="277" t="s">
        <v>28</v>
      </c>
      <c r="D6299" s="276" t="s">
        <v>29</v>
      </c>
      <c r="E6299" s="276" t="s">
        <v>30</v>
      </c>
      <c r="F6299" s="405" t="s">
        <v>318</v>
      </c>
      <c r="G6299" s="406"/>
      <c r="H6299" s="284" t="s">
        <v>31</v>
      </c>
      <c r="I6299" s="277" t="s">
        <v>32</v>
      </c>
      <c r="J6299" s="277" t="s">
        <v>33</v>
      </c>
      <c r="K6299" s="277" t="s">
        <v>35</v>
      </c>
      <c r="L6299" s="182"/>
      <c r="O6299" s="40"/>
      <c r="P6299" s="40"/>
      <c r="Q6299" s="40"/>
      <c r="R6299" s="40"/>
      <c r="S6299" s="40"/>
      <c r="T6299" s="40"/>
      <c r="U6299" s="40"/>
      <c r="V6299" s="40"/>
      <c r="W6299" s="40"/>
      <c r="X6299" s="40"/>
      <c r="Y6299" s="40"/>
    </row>
    <row r="6300" spans="1:25" ht="15" customHeight="1" x14ac:dyDescent="0.2">
      <c r="A6300" s="40"/>
      <c r="B6300" s="274" t="s">
        <v>347</v>
      </c>
      <c r="C6300" s="296" t="s">
        <v>3622</v>
      </c>
      <c r="D6300" s="274" t="s">
        <v>143</v>
      </c>
      <c r="E6300" s="274" t="s">
        <v>2422</v>
      </c>
      <c r="F6300" s="404" t="s">
        <v>348</v>
      </c>
      <c r="G6300" s="404"/>
      <c r="H6300" s="295" t="s">
        <v>59</v>
      </c>
      <c r="I6300" s="298">
        <v>1</v>
      </c>
      <c r="J6300" s="297" t="s">
        <v>3623</v>
      </c>
      <c r="K6300" s="280" t="s">
        <v>3623</v>
      </c>
      <c r="L6300" s="185"/>
      <c r="O6300" s="40"/>
      <c r="P6300" s="40"/>
      <c r="Q6300" s="40"/>
      <c r="R6300" s="40"/>
      <c r="S6300" s="40"/>
      <c r="T6300" s="40"/>
      <c r="U6300" s="40"/>
      <c r="V6300" s="40"/>
      <c r="W6300" s="40"/>
      <c r="X6300" s="40"/>
      <c r="Y6300" s="40"/>
    </row>
    <row r="6301" spans="1:25" ht="15" customHeight="1" x14ac:dyDescent="0.2">
      <c r="A6301" s="40"/>
      <c r="B6301" s="274" t="s">
        <v>347</v>
      </c>
      <c r="C6301" s="296" t="s">
        <v>3619</v>
      </c>
      <c r="D6301" s="274" t="s">
        <v>143</v>
      </c>
      <c r="E6301" s="274" t="s">
        <v>2424</v>
      </c>
      <c r="F6301" s="404" t="s">
        <v>348</v>
      </c>
      <c r="G6301" s="404"/>
      <c r="H6301" s="295" t="s">
        <v>59</v>
      </c>
      <c r="I6301" s="298">
        <v>1</v>
      </c>
      <c r="J6301" s="297" t="s">
        <v>3620</v>
      </c>
      <c r="K6301" s="280" t="s">
        <v>3620</v>
      </c>
      <c r="L6301" s="185"/>
      <c r="O6301" s="40"/>
      <c r="P6301" s="40"/>
      <c r="Q6301" s="40"/>
      <c r="R6301" s="40"/>
      <c r="S6301" s="40"/>
      <c r="T6301" s="40"/>
      <c r="U6301" s="40"/>
      <c r="V6301" s="40"/>
      <c r="W6301" s="40"/>
      <c r="X6301" s="40"/>
      <c r="Y6301" s="40"/>
    </row>
    <row r="6302" spans="1:25" ht="15" customHeight="1" x14ac:dyDescent="0.2">
      <c r="A6302" s="40"/>
      <c r="B6302" s="278" t="s">
        <v>319</v>
      </c>
      <c r="C6302" s="291" t="s">
        <v>1820</v>
      </c>
      <c r="D6302" s="278" t="s">
        <v>143</v>
      </c>
      <c r="E6302" s="278" t="s">
        <v>1821</v>
      </c>
      <c r="F6302" s="407" t="s">
        <v>1710</v>
      </c>
      <c r="G6302" s="407"/>
      <c r="H6302" s="290" t="s">
        <v>59</v>
      </c>
      <c r="I6302" s="294">
        <v>1</v>
      </c>
      <c r="J6302" s="292" t="s">
        <v>4253</v>
      </c>
      <c r="K6302" s="293" t="s">
        <v>4253</v>
      </c>
      <c r="L6302" s="183"/>
      <c r="O6302" s="40"/>
      <c r="P6302" s="40"/>
      <c r="Q6302" s="40"/>
      <c r="R6302" s="40"/>
      <c r="S6302" s="40"/>
      <c r="T6302" s="40"/>
      <c r="U6302" s="40"/>
      <c r="V6302" s="40"/>
      <c r="W6302" s="40"/>
      <c r="X6302" s="40"/>
      <c r="Y6302" s="40"/>
    </row>
    <row r="6303" spans="1:25" ht="15" customHeight="1" x14ac:dyDescent="0.2">
      <c r="A6303" s="40"/>
      <c r="B6303" s="408" t="s">
        <v>2416</v>
      </c>
      <c r="C6303" s="406"/>
      <c r="D6303" s="406"/>
      <c r="E6303" s="406"/>
      <c r="F6303" s="406"/>
      <c r="G6303" s="406"/>
      <c r="H6303" s="406"/>
      <c r="I6303" s="406"/>
      <c r="J6303" s="406"/>
      <c r="K6303" s="406"/>
      <c r="L6303" s="183"/>
      <c r="O6303" s="40"/>
      <c r="P6303" s="40"/>
      <c r="Q6303" s="40"/>
      <c r="R6303" s="40"/>
      <c r="S6303" s="40"/>
      <c r="T6303" s="40"/>
      <c r="U6303" s="40"/>
      <c r="V6303" s="40"/>
      <c r="W6303" s="40"/>
      <c r="X6303" s="40"/>
      <c r="Y6303" s="40"/>
    </row>
    <row r="6304" spans="1:25" ht="15" customHeight="1" x14ac:dyDescent="0.2">
      <c r="A6304" s="40"/>
      <c r="B6304" s="276" t="s">
        <v>27</v>
      </c>
      <c r="C6304" s="277" t="s">
        <v>28</v>
      </c>
      <c r="D6304" s="276" t="s">
        <v>29</v>
      </c>
      <c r="E6304" s="276" t="s">
        <v>30</v>
      </c>
      <c r="F6304" s="405" t="s">
        <v>318</v>
      </c>
      <c r="G6304" s="406"/>
      <c r="H6304" s="284" t="s">
        <v>31</v>
      </c>
      <c r="I6304" s="277" t="s">
        <v>32</v>
      </c>
      <c r="J6304" s="277" t="s">
        <v>33</v>
      </c>
      <c r="K6304" s="277" t="s">
        <v>35</v>
      </c>
      <c r="O6304" s="40"/>
      <c r="P6304" s="40"/>
      <c r="Q6304" s="40"/>
      <c r="R6304" s="40"/>
      <c r="S6304" s="40"/>
      <c r="T6304" s="40"/>
      <c r="U6304" s="40"/>
      <c r="V6304" s="40"/>
      <c r="W6304" s="40"/>
      <c r="X6304" s="40"/>
      <c r="Y6304" s="40"/>
    </row>
    <row r="6305" spans="1:25" ht="15" customHeight="1" x14ac:dyDescent="0.2">
      <c r="A6305" s="40"/>
      <c r="B6305" s="274" t="s">
        <v>347</v>
      </c>
      <c r="C6305" s="296" t="s">
        <v>3633</v>
      </c>
      <c r="D6305" s="274" t="s">
        <v>143</v>
      </c>
      <c r="E6305" s="274" t="s">
        <v>1187</v>
      </c>
      <c r="F6305" s="404" t="s">
        <v>348</v>
      </c>
      <c r="G6305" s="404"/>
      <c r="H6305" s="295" t="s">
        <v>165</v>
      </c>
      <c r="I6305" s="298">
        <v>3.6000000000000001E-5</v>
      </c>
      <c r="J6305" s="297" t="s">
        <v>2150</v>
      </c>
      <c r="K6305" s="280" t="s">
        <v>2117</v>
      </c>
      <c r="L6305" s="180"/>
      <c r="O6305" s="40"/>
      <c r="P6305" s="40"/>
      <c r="Q6305" s="40"/>
      <c r="R6305" s="40"/>
      <c r="S6305" s="40"/>
      <c r="T6305" s="40"/>
      <c r="U6305" s="40"/>
      <c r="V6305" s="40"/>
      <c r="W6305" s="40"/>
      <c r="X6305" s="40"/>
      <c r="Y6305" s="40"/>
    </row>
    <row r="6306" spans="1:25" ht="15" customHeight="1" x14ac:dyDescent="0.2">
      <c r="A6306" s="40"/>
      <c r="B6306" s="274" t="s">
        <v>347</v>
      </c>
      <c r="C6306" s="296" t="s">
        <v>3584</v>
      </c>
      <c r="D6306" s="274" t="s">
        <v>143</v>
      </c>
      <c r="E6306" s="274" t="s">
        <v>1191</v>
      </c>
      <c r="F6306" s="404" t="s">
        <v>348</v>
      </c>
      <c r="G6306" s="404"/>
      <c r="H6306" s="295" t="s">
        <v>165</v>
      </c>
      <c r="I6306" s="298">
        <v>3.6000000000000001E-5</v>
      </c>
      <c r="J6306" s="297" t="s">
        <v>2156</v>
      </c>
      <c r="K6306" s="280" t="s">
        <v>2135</v>
      </c>
      <c r="L6306" s="178"/>
      <c r="O6306" s="40"/>
      <c r="P6306" s="40"/>
      <c r="Q6306" s="40"/>
      <c r="R6306" s="40"/>
      <c r="S6306" s="40"/>
      <c r="T6306" s="40"/>
      <c r="U6306" s="40"/>
      <c r="V6306" s="40"/>
      <c r="W6306" s="40"/>
      <c r="X6306" s="40"/>
      <c r="Y6306" s="40"/>
    </row>
    <row r="6307" spans="1:25" ht="15" customHeight="1" x14ac:dyDescent="0.2">
      <c r="A6307" s="40"/>
      <c r="B6307" s="274" t="s">
        <v>347</v>
      </c>
      <c r="C6307" s="296" t="s">
        <v>3591</v>
      </c>
      <c r="D6307" s="274" t="s">
        <v>143</v>
      </c>
      <c r="E6307" s="274" t="s">
        <v>1183</v>
      </c>
      <c r="F6307" s="404" t="s">
        <v>348</v>
      </c>
      <c r="G6307" s="404"/>
      <c r="H6307" s="295" t="s">
        <v>165</v>
      </c>
      <c r="I6307" s="298">
        <v>1.8000000000000001E-4</v>
      </c>
      <c r="J6307" s="297" t="s">
        <v>3592</v>
      </c>
      <c r="K6307" s="280" t="s">
        <v>2117</v>
      </c>
      <c r="L6307" s="182"/>
      <c r="O6307" s="40"/>
      <c r="P6307" s="40"/>
      <c r="Q6307" s="40"/>
      <c r="R6307" s="40"/>
      <c r="S6307" s="40"/>
      <c r="T6307" s="40"/>
      <c r="U6307" s="40"/>
      <c r="V6307" s="40"/>
      <c r="W6307" s="40"/>
      <c r="X6307" s="40"/>
      <c r="Y6307" s="40"/>
    </row>
    <row r="6308" spans="1:25" ht="15" customHeight="1" x14ac:dyDescent="0.2">
      <c r="A6308" s="40"/>
      <c r="B6308" s="274" t="s">
        <v>347</v>
      </c>
      <c r="C6308" s="296" t="s">
        <v>3587</v>
      </c>
      <c r="D6308" s="274" t="s">
        <v>143</v>
      </c>
      <c r="E6308" s="274" t="s">
        <v>2436</v>
      </c>
      <c r="F6308" s="404" t="s">
        <v>348</v>
      </c>
      <c r="G6308" s="404"/>
      <c r="H6308" s="295" t="s">
        <v>165</v>
      </c>
      <c r="I6308" s="298">
        <v>3.1599999999999998E-4</v>
      </c>
      <c r="J6308" s="297" t="s">
        <v>3588</v>
      </c>
      <c r="K6308" s="280" t="s">
        <v>2117</v>
      </c>
      <c r="L6308" s="183"/>
      <c r="O6308" s="40"/>
      <c r="P6308" s="40"/>
      <c r="Q6308" s="40"/>
      <c r="R6308" s="40"/>
      <c r="S6308" s="40"/>
      <c r="T6308" s="40"/>
      <c r="U6308" s="40"/>
      <c r="V6308" s="40"/>
      <c r="W6308" s="40"/>
      <c r="X6308" s="40"/>
      <c r="Y6308" s="40"/>
    </row>
    <row r="6309" spans="1:25" ht="15" customHeight="1" x14ac:dyDescent="0.2">
      <c r="A6309" s="40"/>
      <c r="B6309" s="274" t="s">
        <v>347</v>
      </c>
      <c r="C6309" s="296" t="s">
        <v>3611</v>
      </c>
      <c r="D6309" s="274" t="s">
        <v>143</v>
      </c>
      <c r="E6309" s="274" t="s">
        <v>1190</v>
      </c>
      <c r="F6309" s="404" t="s">
        <v>348</v>
      </c>
      <c r="G6309" s="404"/>
      <c r="H6309" s="295" t="s">
        <v>197</v>
      </c>
      <c r="I6309" s="298">
        <v>2.52E-4</v>
      </c>
      <c r="J6309" s="297" t="s">
        <v>2154</v>
      </c>
      <c r="K6309" s="280" t="s">
        <v>2117</v>
      </c>
      <c r="L6309" s="183"/>
      <c r="O6309" s="40"/>
      <c r="P6309" s="40"/>
      <c r="Q6309" s="40"/>
      <c r="R6309" s="40"/>
      <c r="S6309" s="40"/>
      <c r="T6309" s="40"/>
      <c r="U6309" s="40"/>
      <c r="V6309" s="40"/>
      <c r="W6309" s="40"/>
      <c r="X6309" s="40"/>
      <c r="Y6309" s="40"/>
    </row>
    <row r="6310" spans="1:25" ht="15" customHeight="1" x14ac:dyDescent="0.2">
      <c r="A6310" s="40"/>
      <c r="B6310" s="274" t="s">
        <v>347</v>
      </c>
      <c r="C6310" s="296" t="s">
        <v>3634</v>
      </c>
      <c r="D6310" s="274" t="s">
        <v>143</v>
      </c>
      <c r="E6310" s="274" t="s">
        <v>1168</v>
      </c>
      <c r="F6310" s="404" t="s">
        <v>348</v>
      </c>
      <c r="G6310" s="404"/>
      <c r="H6310" s="295" t="s">
        <v>165</v>
      </c>
      <c r="I6310" s="298">
        <v>7.11E-3</v>
      </c>
      <c r="J6310" s="297" t="s">
        <v>2138</v>
      </c>
      <c r="K6310" s="280" t="s">
        <v>2125</v>
      </c>
      <c r="O6310" s="40"/>
      <c r="P6310" s="40"/>
      <c r="Q6310" s="40"/>
      <c r="R6310" s="40"/>
      <c r="S6310" s="40"/>
      <c r="T6310" s="40"/>
      <c r="U6310" s="40"/>
      <c r="V6310" s="40"/>
      <c r="W6310" s="40"/>
      <c r="X6310" s="40"/>
      <c r="Y6310" s="40"/>
    </row>
    <row r="6311" spans="1:25" ht="15" customHeight="1" x14ac:dyDescent="0.2">
      <c r="A6311" s="40"/>
      <c r="B6311" s="274" t="s">
        <v>347</v>
      </c>
      <c r="C6311" s="296" t="s">
        <v>3646</v>
      </c>
      <c r="D6311" s="274" t="s">
        <v>143</v>
      </c>
      <c r="E6311" s="274" t="s">
        <v>3647</v>
      </c>
      <c r="F6311" s="404" t="s">
        <v>348</v>
      </c>
      <c r="G6311" s="404"/>
      <c r="H6311" s="295" t="s">
        <v>1160</v>
      </c>
      <c r="I6311" s="298">
        <v>1.2639999999999999E-3</v>
      </c>
      <c r="J6311" s="297" t="s">
        <v>3648</v>
      </c>
      <c r="K6311" s="280" t="s">
        <v>2117</v>
      </c>
      <c r="O6311" s="40"/>
      <c r="P6311" s="40"/>
      <c r="Q6311" s="40"/>
      <c r="R6311" s="40"/>
      <c r="S6311" s="40"/>
      <c r="T6311" s="40"/>
      <c r="U6311" s="40"/>
      <c r="V6311" s="40"/>
      <c r="W6311" s="40"/>
      <c r="X6311" s="40"/>
      <c r="Y6311" s="40"/>
    </row>
    <row r="6312" spans="1:25" ht="15" customHeight="1" x14ac:dyDescent="0.2">
      <c r="A6312" s="40"/>
      <c r="B6312" s="274" t="s">
        <v>347</v>
      </c>
      <c r="C6312" s="296" t="s">
        <v>3619</v>
      </c>
      <c r="D6312" s="274" t="s">
        <v>143</v>
      </c>
      <c r="E6312" s="274" t="s">
        <v>2424</v>
      </c>
      <c r="F6312" s="404" t="s">
        <v>348</v>
      </c>
      <c r="G6312" s="404"/>
      <c r="H6312" s="295" t="s">
        <v>59</v>
      </c>
      <c r="I6312" s="298">
        <v>1</v>
      </c>
      <c r="J6312" s="297" t="s">
        <v>3620</v>
      </c>
      <c r="K6312" s="280" t="s">
        <v>3620</v>
      </c>
      <c r="O6312" s="40"/>
      <c r="P6312" s="40"/>
      <c r="Q6312" s="40"/>
      <c r="R6312" s="40"/>
      <c r="S6312" s="40"/>
      <c r="T6312" s="40"/>
      <c r="U6312" s="40"/>
      <c r="V6312" s="40"/>
      <c r="W6312" s="40"/>
      <c r="X6312" s="40"/>
      <c r="Y6312" s="40"/>
    </row>
    <row r="6313" spans="1:25" ht="15" customHeight="1" x14ac:dyDescent="0.2">
      <c r="A6313" s="40"/>
      <c r="B6313" s="274" t="s">
        <v>347</v>
      </c>
      <c r="C6313" s="296" t="s">
        <v>3645</v>
      </c>
      <c r="D6313" s="274" t="s">
        <v>143</v>
      </c>
      <c r="E6313" s="274" t="s">
        <v>1161</v>
      </c>
      <c r="F6313" s="404" t="s">
        <v>348</v>
      </c>
      <c r="G6313" s="404"/>
      <c r="H6313" s="295" t="s">
        <v>165</v>
      </c>
      <c r="I6313" s="298">
        <v>0.138346</v>
      </c>
      <c r="J6313" s="297" t="s">
        <v>2143</v>
      </c>
      <c r="K6313" s="280" t="s">
        <v>4255</v>
      </c>
      <c r="O6313" s="40"/>
      <c r="P6313" s="40"/>
      <c r="Q6313" s="40"/>
      <c r="R6313" s="40"/>
      <c r="S6313" s="40"/>
      <c r="T6313" s="40"/>
      <c r="U6313" s="40"/>
      <c r="V6313" s="40"/>
      <c r="W6313" s="40"/>
      <c r="X6313" s="40"/>
      <c r="Y6313" s="40"/>
    </row>
    <row r="6314" spans="1:25" ht="15" customHeight="1" x14ac:dyDescent="0.2">
      <c r="A6314" s="40"/>
      <c r="B6314" s="274" t="s">
        <v>347</v>
      </c>
      <c r="C6314" s="296" t="s">
        <v>3649</v>
      </c>
      <c r="D6314" s="274" t="s">
        <v>143</v>
      </c>
      <c r="E6314" s="274" t="s">
        <v>1185</v>
      </c>
      <c r="F6314" s="404" t="s">
        <v>348</v>
      </c>
      <c r="G6314" s="404"/>
      <c r="H6314" s="295" t="s">
        <v>165</v>
      </c>
      <c r="I6314" s="298">
        <v>7.2000000000000002E-5</v>
      </c>
      <c r="J6314" s="297" t="s">
        <v>3650</v>
      </c>
      <c r="K6314" s="280" t="s">
        <v>2117</v>
      </c>
      <c r="O6314" s="40"/>
      <c r="P6314" s="40"/>
      <c r="Q6314" s="40"/>
      <c r="R6314" s="40"/>
      <c r="S6314" s="40"/>
      <c r="T6314" s="40"/>
      <c r="U6314" s="40"/>
      <c r="V6314" s="40"/>
      <c r="W6314" s="40"/>
      <c r="X6314" s="40"/>
      <c r="Y6314" s="40"/>
    </row>
    <row r="6315" spans="1:25" ht="15" customHeight="1" x14ac:dyDescent="0.2">
      <c r="A6315" s="40"/>
      <c r="B6315" s="274" t="s">
        <v>347</v>
      </c>
      <c r="C6315" s="296" t="s">
        <v>3616</v>
      </c>
      <c r="D6315" s="274" t="s">
        <v>143</v>
      </c>
      <c r="E6315" s="274" t="s">
        <v>1170</v>
      </c>
      <c r="F6315" s="404" t="s">
        <v>809</v>
      </c>
      <c r="G6315" s="404"/>
      <c r="H6315" s="295" t="s">
        <v>165</v>
      </c>
      <c r="I6315" s="298">
        <v>0.16084399999999999</v>
      </c>
      <c r="J6315" s="297" t="s">
        <v>1858</v>
      </c>
      <c r="K6315" s="280" t="s">
        <v>4256</v>
      </c>
      <c r="O6315" s="40"/>
      <c r="P6315" s="40"/>
      <c r="Q6315" s="40"/>
      <c r="R6315" s="40"/>
      <c r="S6315" s="40"/>
      <c r="T6315" s="40"/>
      <c r="U6315" s="40"/>
      <c r="V6315" s="40"/>
      <c r="W6315" s="40"/>
      <c r="X6315" s="40"/>
      <c r="Y6315" s="40"/>
    </row>
    <row r="6316" spans="1:25" ht="15" customHeight="1" x14ac:dyDescent="0.2">
      <c r="A6316" s="40"/>
      <c r="B6316" s="274" t="s">
        <v>347</v>
      </c>
      <c r="C6316" s="296" t="s">
        <v>3636</v>
      </c>
      <c r="D6316" s="274" t="s">
        <v>143</v>
      </c>
      <c r="E6316" s="274" t="s">
        <v>2432</v>
      </c>
      <c r="F6316" s="404" t="s">
        <v>348</v>
      </c>
      <c r="G6316" s="404"/>
      <c r="H6316" s="295" t="s">
        <v>2433</v>
      </c>
      <c r="I6316" s="298">
        <v>1.2639999999999999E-3</v>
      </c>
      <c r="J6316" s="297" t="s">
        <v>3637</v>
      </c>
      <c r="K6316" s="280" t="s">
        <v>2129</v>
      </c>
      <c r="O6316" s="40"/>
      <c r="P6316" s="40"/>
      <c r="Q6316" s="40"/>
      <c r="R6316" s="40"/>
      <c r="S6316" s="40"/>
      <c r="T6316" s="40"/>
      <c r="U6316" s="40"/>
      <c r="V6316" s="40"/>
      <c r="W6316" s="40"/>
      <c r="X6316" s="40"/>
      <c r="Y6316" s="40"/>
    </row>
    <row r="6317" spans="1:25" ht="15" customHeight="1" x14ac:dyDescent="0.2">
      <c r="A6317" s="40"/>
      <c r="B6317" s="274" t="s">
        <v>347</v>
      </c>
      <c r="C6317" s="296" t="s">
        <v>3583</v>
      </c>
      <c r="D6317" s="274" t="s">
        <v>143</v>
      </c>
      <c r="E6317" s="274" t="s">
        <v>1158</v>
      </c>
      <c r="F6317" s="404" t="s">
        <v>348</v>
      </c>
      <c r="G6317" s="404"/>
      <c r="H6317" s="295" t="s">
        <v>165</v>
      </c>
      <c r="I6317" s="298">
        <v>0.16084399999999999</v>
      </c>
      <c r="J6317" s="297" t="s">
        <v>1850</v>
      </c>
      <c r="K6317" s="280" t="s">
        <v>4009</v>
      </c>
      <c r="O6317" s="40"/>
      <c r="P6317" s="40"/>
      <c r="Q6317" s="40"/>
      <c r="R6317" s="40"/>
      <c r="S6317" s="40"/>
      <c r="T6317" s="40"/>
      <c r="U6317" s="40"/>
      <c r="V6317" s="40"/>
      <c r="W6317" s="40"/>
      <c r="X6317" s="40"/>
      <c r="Y6317" s="40"/>
    </row>
    <row r="6318" spans="1:25" ht="15" customHeight="1" x14ac:dyDescent="0.2">
      <c r="A6318" s="40"/>
      <c r="B6318" s="274" t="s">
        <v>347</v>
      </c>
      <c r="C6318" s="296" t="s">
        <v>3613</v>
      </c>
      <c r="D6318" s="274" t="s">
        <v>143</v>
      </c>
      <c r="E6318" s="274" t="s">
        <v>1163</v>
      </c>
      <c r="F6318" s="404" t="s">
        <v>348</v>
      </c>
      <c r="G6318" s="404"/>
      <c r="H6318" s="295" t="s">
        <v>165</v>
      </c>
      <c r="I6318" s="298">
        <v>1.22E-4</v>
      </c>
      <c r="J6318" s="297" t="s">
        <v>3614</v>
      </c>
      <c r="K6318" s="280" t="s">
        <v>2117</v>
      </c>
      <c r="O6318" s="40"/>
      <c r="P6318" s="40"/>
      <c r="Q6318" s="40"/>
      <c r="R6318" s="40"/>
      <c r="S6318" s="40"/>
      <c r="T6318" s="40"/>
      <c r="U6318" s="40"/>
      <c r="V6318" s="40"/>
      <c r="W6318" s="40"/>
      <c r="X6318" s="40"/>
      <c r="Y6318" s="40"/>
    </row>
    <row r="6319" spans="1:25" ht="15" customHeight="1" x14ac:dyDescent="0.2">
      <c r="A6319" s="40"/>
      <c r="B6319" s="274" t="s">
        <v>347</v>
      </c>
      <c r="C6319" s="296" t="s">
        <v>3632</v>
      </c>
      <c r="D6319" s="274" t="s">
        <v>143</v>
      </c>
      <c r="E6319" s="274" t="s">
        <v>1193</v>
      </c>
      <c r="F6319" s="404" t="s">
        <v>348</v>
      </c>
      <c r="G6319" s="404"/>
      <c r="H6319" s="295" t="s">
        <v>165</v>
      </c>
      <c r="I6319" s="298">
        <v>1.44E-4</v>
      </c>
      <c r="J6319" s="297" t="s">
        <v>2159</v>
      </c>
      <c r="K6319" s="280" t="s">
        <v>2117</v>
      </c>
      <c r="O6319" s="40"/>
      <c r="P6319" s="40"/>
      <c r="Q6319" s="40"/>
      <c r="R6319" s="40"/>
      <c r="S6319" s="40"/>
      <c r="T6319" s="40"/>
      <c r="U6319" s="40"/>
      <c r="V6319" s="40"/>
      <c r="W6319" s="40"/>
      <c r="X6319" s="40"/>
      <c r="Y6319" s="40"/>
    </row>
    <row r="6320" spans="1:25" ht="15" customHeight="1" x14ac:dyDescent="0.2">
      <c r="A6320" s="40"/>
      <c r="B6320" s="274" t="s">
        <v>347</v>
      </c>
      <c r="C6320" s="296" t="s">
        <v>3626</v>
      </c>
      <c r="D6320" s="274" t="s">
        <v>143</v>
      </c>
      <c r="E6320" s="274" t="s">
        <v>2434</v>
      </c>
      <c r="F6320" s="404" t="s">
        <v>348</v>
      </c>
      <c r="G6320" s="404"/>
      <c r="H6320" s="295" t="s">
        <v>2433</v>
      </c>
      <c r="I6320" s="298">
        <v>3.6340000000000001E-3</v>
      </c>
      <c r="J6320" s="297" t="s">
        <v>3627</v>
      </c>
      <c r="K6320" s="280" t="s">
        <v>2170</v>
      </c>
      <c r="O6320" s="40"/>
      <c r="P6320" s="40"/>
      <c r="Q6320" s="40"/>
      <c r="R6320" s="40"/>
      <c r="S6320" s="40"/>
      <c r="T6320" s="40"/>
      <c r="U6320" s="40"/>
      <c r="V6320" s="40"/>
      <c r="W6320" s="40"/>
      <c r="X6320" s="40"/>
      <c r="Y6320" s="40"/>
    </row>
    <row r="6321" spans="1:25" ht="15" customHeight="1" x14ac:dyDescent="0.2">
      <c r="A6321" s="40"/>
      <c r="B6321" s="274" t="s">
        <v>347</v>
      </c>
      <c r="C6321" s="296" t="s">
        <v>3605</v>
      </c>
      <c r="D6321" s="274" t="s">
        <v>143</v>
      </c>
      <c r="E6321" s="274" t="s">
        <v>1192</v>
      </c>
      <c r="F6321" s="404" t="s">
        <v>348</v>
      </c>
      <c r="G6321" s="404"/>
      <c r="H6321" s="295" t="s">
        <v>165</v>
      </c>
      <c r="I6321" s="298">
        <v>7.2000000000000002E-5</v>
      </c>
      <c r="J6321" s="297" t="s">
        <v>2153</v>
      </c>
      <c r="K6321" s="280" t="s">
        <v>2117</v>
      </c>
      <c r="O6321" s="40"/>
      <c r="P6321" s="40"/>
      <c r="Q6321" s="40"/>
      <c r="R6321" s="40"/>
      <c r="S6321" s="40"/>
      <c r="T6321" s="40"/>
      <c r="U6321" s="40"/>
      <c r="V6321" s="40"/>
      <c r="W6321" s="40"/>
      <c r="X6321" s="40"/>
      <c r="Y6321" s="40"/>
    </row>
    <row r="6322" spans="1:25" ht="15" customHeight="1" x14ac:dyDescent="0.2">
      <c r="A6322" s="40"/>
      <c r="B6322" s="274" t="s">
        <v>347</v>
      </c>
      <c r="C6322" s="296" t="s">
        <v>3598</v>
      </c>
      <c r="D6322" s="274" t="s">
        <v>143</v>
      </c>
      <c r="E6322" s="274" t="s">
        <v>1159</v>
      </c>
      <c r="F6322" s="404" t="s">
        <v>348</v>
      </c>
      <c r="G6322" s="404"/>
      <c r="H6322" s="295" t="s">
        <v>165</v>
      </c>
      <c r="I6322" s="298">
        <v>2.3700000000000001E-3</v>
      </c>
      <c r="J6322" s="297" t="s">
        <v>3599</v>
      </c>
      <c r="K6322" s="280" t="s">
        <v>1977</v>
      </c>
      <c r="O6322" s="40"/>
      <c r="P6322" s="40"/>
      <c r="Q6322" s="40"/>
      <c r="R6322" s="40"/>
      <c r="S6322" s="40"/>
      <c r="T6322" s="40"/>
      <c r="U6322" s="40"/>
      <c r="V6322" s="40"/>
      <c r="W6322" s="40"/>
      <c r="X6322" s="40"/>
      <c r="Y6322" s="40"/>
    </row>
    <row r="6323" spans="1:25" ht="15" customHeight="1" x14ac:dyDescent="0.2">
      <c r="A6323" s="40"/>
      <c r="B6323" s="274" t="s">
        <v>347</v>
      </c>
      <c r="C6323" s="296" t="s">
        <v>3615</v>
      </c>
      <c r="D6323" s="274" t="s">
        <v>143</v>
      </c>
      <c r="E6323" s="274" t="s">
        <v>2418</v>
      </c>
      <c r="F6323" s="404" t="s">
        <v>586</v>
      </c>
      <c r="G6323" s="404"/>
      <c r="H6323" s="295" t="s">
        <v>578</v>
      </c>
      <c r="I6323" s="298">
        <v>1.22</v>
      </c>
      <c r="J6323" s="297" t="s">
        <v>2419</v>
      </c>
      <c r="K6323" s="280" t="s">
        <v>4254</v>
      </c>
      <c r="O6323" s="40"/>
      <c r="P6323" s="40"/>
      <c r="Q6323" s="40"/>
      <c r="R6323" s="40"/>
      <c r="S6323" s="40"/>
      <c r="T6323" s="40"/>
      <c r="U6323" s="40"/>
      <c r="V6323" s="40"/>
      <c r="W6323" s="40"/>
      <c r="X6323" s="40"/>
      <c r="Y6323" s="40"/>
    </row>
    <row r="6324" spans="1:25" ht="15" customHeight="1" x14ac:dyDescent="0.2">
      <c r="A6324" s="40"/>
      <c r="B6324" s="274" t="s">
        <v>347</v>
      </c>
      <c r="C6324" s="296" t="s">
        <v>3586</v>
      </c>
      <c r="D6324" s="274" t="s">
        <v>143</v>
      </c>
      <c r="E6324" s="274" t="s">
        <v>1162</v>
      </c>
      <c r="F6324" s="404" t="s">
        <v>348</v>
      </c>
      <c r="G6324" s="404"/>
      <c r="H6324" s="295" t="s">
        <v>165</v>
      </c>
      <c r="I6324" s="298">
        <v>3.6600000000000001E-4</v>
      </c>
      <c r="J6324" s="297" t="s">
        <v>2140</v>
      </c>
      <c r="K6324" s="280" t="s">
        <v>2117</v>
      </c>
      <c r="O6324" s="40"/>
      <c r="P6324" s="40"/>
      <c r="Q6324" s="40"/>
      <c r="R6324" s="40"/>
      <c r="S6324" s="40"/>
      <c r="T6324" s="40"/>
      <c r="U6324" s="40"/>
      <c r="V6324" s="40"/>
      <c r="W6324" s="40"/>
      <c r="X6324" s="40"/>
      <c r="Y6324" s="40"/>
    </row>
    <row r="6325" spans="1:25" ht="15" customHeight="1" x14ac:dyDescent="0.2">
      <c r="A6325" s="40"/>
      <c r="B6325" s="274" t="s">
        <v>347</v>
      </c>
      <c r="C6325" s="296" t="s">
        <v>3622</v>
      </c>
      <c r="D6325" s="274" t="s">
        <v>143</v>
      </c>
      <c r="E6325" s="274" t="s">
        <v>2422</v>
      </c>
      <c r="F6325" s="404" t="s">
        <v>348</v>
      </c>
      <c r="G6325" s="404"/>
      <c r="H6325" s="295" t="s">
        <v>59</v>
      </c>
      <c r="I6325" s="298">
        <v>1</v>
      </c>
      <c r="J6325" s="297" t="s">
        <v>3623</v>
      </c>
      <c r="K6325" s="280" t="s">
        <v>3623</v>
      </c>
      <c r="O6325" s="40"/>
      <c r="P6325" s="40"/>
      <c r="Q6325" s="40"/>
      <c r="R6325" s="40"/>
      <c r="S6325" s="40"/>
      <c r="T6325" s="40"/>
      <c r="U6325" s="40"/>
      <c r="V6325" s="40"/>
      <c r="W6325" s="40"/>
      <c r="X6325" s="40"/>
      <c r="Y6325" s="40"/>
    </row>
    <row r="6326" spans="1:25" ht="15" customHeight="1" x14ac:dyDescent="0.2">
      <c r="A6326" s="40"/>
      <c r="B6326" s="274" t="s">
        <v>347</v>
      </c>
      <c r="C6326" s="296" t="s">
        <v>3606</v>
      </c>
      <c r="D6326" s="274" t="s">
        <v>143</v>
      </c>
      <c r="E6326" s="274" t="s">
        <v>1166</v>
      </c>
      <c r="F6326" s="404" t="s">
        <v>809</v>
      </c>
      <c r="G6326" s="404"/>
      <c r="H6326" s="295" t="s">
        <v>1167</v>
      </c>
      <c r="I6326" s="298">
        <v>6.3199999999999997E-4</v>
      </c>
      <c r="J6326" s="297" t="s">
        <v>2136</v>
      </c>
      <c r="K6326" s="280" t="s">
        <v>2188</v>
      </c>
      <c r="O6326" s="40"/>
      <c r="P6326" s="40"/>
      <c r="Q6326" s="40"/>
      <c r="R6326" s="40"/>
      <c r="S6326" s="40"/>
      <c r="T6326" s="40"/>
      <c r="U6326" s="40"/>
      <c r="V6326" s="40"/>
      <c r="W6326" s="40"/>
      <c r="X6326" s="40"/>
      <c r="Y6326" s="40"/>
    </row>
    <row r="6327" spans="1:25" ht="15" customHeight="1" x14ac:dyDescent="0.2">
      <c r="A6327" s="40"/>
      <c r="B6327" s="274" t="s">
        <v>347</v>
      </c>
      <c r="C6327" s="296" t="s">
        <v>3638</v>
      </c>
      <c r="D6327" s="274" t="s">
        <v>143</v>
      </c>
      <c r="E6327" s="274" t="s">
        <v>1186</v>
      </c>
      <c r="F6327" s="404" t="s">
        <v>348</v>
      </c>
      <c r="G6327" s="404"/>
      <c r="H6327" s="295" t="s">
        <v>165</v>
      </c>
      <c r="I6327" s="298">
        <v>7.2000000000000002E-5</v>
      </c>
      <c r="J6327" s="297" t="s">
        <v>2162</v>
      </c>
      <c r="K6327" s="280" t="s">
        <v>2117</v>
      </c>
      <c r="O6327" s="40"/>
      <c r="P6327" s="40"/>
      <c r="Q6327" s="40"/>
      <c r="R6327" s="40"/>
      <c r="S6327" s="40"/>
      <c r="T6327" s="40"/>
      <c r="U6327" s="40"/>
      <c r="V6327" s="40"/>
      <c r="W6327" s="40"/>
      <c r="X6327" s="40"/>
      <c r="Y6327" s="40"/>
    </row>
    <row r="6328" spans="1:25" ht="15" customHeight="1" x14ac:dyDescent="0.2">
      <c r="A6328" s="40"/>
      <c r="B6328" s="274" t="s">
        <v>347</v>
      </c>
      <c r="C6328" s="296" t="s">
        <v>3639</v>
      </c>
      <c r="D6328" s="274" t="s">
        <v>143</v>
      </c>
      <c r="E6328" s="274" t="s">
        <v>2427</v>
      </c>
      <c r="F6328" s="404" t="s">
        <v>586</v>
      </c>
      <c r="G6328" s="404"/>
      <c r="H6328" s="295" t="s">
        <v>578</v>
      </c>
      <c r="I6328" s="298">
        <v>0.36</v>
      </c>
      <c r="J6328" s="297" t="s">
        <v>3640</v>
      </c>
      <c r="K6328" s="280" t="s">
        <v>3694</v>
      </c>
      <c r="O6328" s="40"/>
      <c r="P6328" s="40"/>
      <c r="Q6328" s="40"/>
      <c r="R6328" s="40"/>
      <c r="S6328" s="40"/>
      <c r="T6328" s="40"/>
      <c r="U6328" s="40"/>
      <c r="V6328" s="40"/>
      <c r="W6328" s="40"/>
      <c r="X6328" s="40"/>
      <c r="Y6328" s="40"/>
    </row>
    <row r="6329" spans="1:25" ht="15" customHeight="1" x14ac:dyDescent="0.2">
      <c r="A6329" s="40"/>
      <c r="B6329" s="274" t="s">
        <v>347</v>
      </c>
      <c r="C6329" s="296" t="s">
        <v>3651</v>
      </c>
      <c r="D6329" s="274" t="s">
        <v>143</v>
      </c>
      <c r="E6329" s="274" t="s">
        <v>1184</v>
      </c>
      <c r="F6329" s="404" t="s">
        <v>348</v>
      </c>
      <c r="G6329" s="404"/>
      <c r="H6329" s="295" t="s">
        <v>165</v>
      </c>
      <c r="I6329" s="298">
        <v>1.44E-4</v>
      </c>
      <c r="J6329" s="297" t="s">
        <v>2163</v>
      </c>
      <c r="K6329" s="280" t="s">
        <v>2117</v>
      </c>
      <c r="O6329" s="40"/>
      <c r="P6329" s="40"/>
      <c r="Q6329" s="40"/>
      <c r="R6329" s="40"/>
      <c r="S6329" s="40"/>
      <c r="T6329" s="40"/>
      <c r="U6329" s="40"/>
      <c r="V6329" s="40"/>
      <c r="W6329" s="40"/>
      <c r="X6329" s="40"/>
      <c r="Y6329" s="40"/>
    </row>
    <row r="6330" spans="1:25" ht="15" customHeight="1" x14ac:dyDescent="0.2">
      <c r="A6330" s="40"/>
      <c r="B6330" s="274" t="s">
        <v>347</v>
      </c>
      <c r="C6330" s="296" t="s">
        <v>3594</v>
      </c>
      <c r="D6330" s="274" t="s">
        <v>143</v>
      </c>
      <c r="E6330" s="274" t="s">
        <v>1171</v>
      </c>
      <c r="F6330" s="404" t="s">
        <v>348</v>
      </c>
      <c r="G6330" s="404"/>
      <c r="H6330" s="295" t="s">
        <v>165</v>
      </c>
      <c r="I6330" s="298">
        <v>2.4399999999999999E-4</v>
      </c>
      <c r="J6330" s="297" t="s">
        <v>2139</v>
      </c>
      <c r="K6330" s="280" t="s">
        <v>2117</v>
      </c>
      <c r="O6330" s="40"/>
      <c r="P6330" s="40"/>
      <c r="Q6330" s="40"/>
      <c r="R6330" s="40"/>
      <c r="S6330" s="40"/>
      <c r="T6330" s="40"/>
      <c r="U6330" s="40"/>
      <c r="V6330" s="40"/>
      <c r="W6330" s="40"/>
      <c r="X6330" s="40"/>
      <c r="Y6330" s="40"/>
    </row>
    <row r="6331" spans="1:25" ht="15" customHeight="1" x14ac:dyDescent="0.2">
      <c r="A6331" s="40"/>
      <c r="B6331" s="274" t="s">
        <v>347</v>
      </c>
      <c r="C6331" s="296" t="s">
        <v>3604</v>
      </c>
      <c r="D6331" s="274" t="s">
        <v>143</v>
      </c>
      <c r="E6331" s="274" t="s">
        <v>1164</v>
      </c>
      <c r="F6331" s="404" t="s">
        <v>809</v>
      </c>
      <c r="G6331" s="404"/>
      <c r="H6331" s="295" t="s">
        <v>165</v>
      </c>
      <c r="I6331" s="298">
        <v>7.11E-3</v>
      </c>
      <c r="J6331" s="297" t="s">
        <v>2145</v>
      </c>
      <c r="K6331" s="280" t="s">
        <v>2129</v>
      </c>
      <c r="O6331" s="40"/>
      <c r="P6331" s="40"/>
      <c r="Q6331" s="40"/>
      <c r="R6331" s="40"/>
      <c r="S6331" s="40"/>
      <c r="T6331" s="40"/>
      <c r="U6331" s="40"/>
      <c r="V6331" s="40"/>
      <c r="W6331" s="40"/>
      <c r="X6331" s="40"/>
      <c r="Y6331" s="40"/>
    </row>
    <row r="6332" spans="1:25" ht="15" customHeight="1" x14ac:dyDescent="0.2">
      <c r="A6332" s="40"/>
      <c r="B6332" s="274" t="s">
        <v>347</v>
      </c>
      <c r="C6332" s="296" t="s">
        <v>3635</v>
      </c>
      <c r="D6332" s="274" t="s">
        <v>143</v>
      </c>
      <c r="E6332" s="274" t="s">
        <v>1169</v>
      </c>
      <c r="F6332" s="404" t="s">
        <v>348</v>
      </c>
      <c r="G6332" s="404"/>
      <c r="H6332" s="295" t="s">
        <v>165</v>
      </c>
      <c r="I6332" s="298">
        <v>2.8440000000000002E-3</v>
      </c>
      <c r="J6332" s="297" t="s">
        <v>1868</v>
      </c>
      <c r="K6332" s="280" t="s">
        <v>2137</v>
      </c>
      <c r="O6332" s="40"/>
      <c r="P6332" s="40"/>
      <c r="Q6332" s="40"/>
      <c r="R6332" s="40"/>
      <c r="S6332" s="40"/>
      <c r="T6332" s="40"/>
      <c r="U6332" s="40"/>
      <c r="V6332" s="40"/>
      <c r="W6332" s="40"/>
      <c r="X6332" s="40"/>
      <c r="Y6332" s="40"/>
    </row>
    <row r="6333" spans="1:25" ht="15" customHeight="1" x14ac:dyDescent="0.2">
      <c r="A6333" s="40"/>
      <c r="B6333" s="274" t="s">
        <v>347</v>
      </c>
      <c r="C6333" s="296" t="s">
        <v>3600</v>
      </c>
      <c r="D6333" s="274" t="s">
        <v>143</v>
      </c>
      <c r="E6333" s="274" t="s">
        <v>1189</v>
      </c>
      <c r="F6333" s="404" t="s">
        <v>348</v>
      </c>
      <c r="G6333" s="404"/>
      <c r="H6333" s="295" t="s">
        <v>165</v>
      </c>
      <c r="I6333" s="298">
        <v>2.52E-4</v>
      </c>
      <c r="J6333" s="297" t="s">
        <v>2148</v>
      </c>
      <c r="K6333" s="280" t="s">
        <v>2117</v>
      </c>
      <c r="O6333" s="40"/>
      <c r="P6333" s="40"/>
      <c r="Q6333" s="40"/>
      <c r="R6333" s="40"/>
      <c r="S6333" s="40"/>
      <c r="T6333" s="40"/>
      <c r="U6333" s="40"/>
      <c r="V6333" s="40"/>
      <c r="W6333" s="40"/>
      <c r="X6333" s="40"/>
      <c r="Y6333" s="40"/>
    </row>
    <row r="6334" spans="1:25" ht="15" customHeight="1" x14ac:dyDescent="0.2">
      <c r="A6334" s="40"/>
      <c r="B6334" s="274" t="s">
        <v>347</v>
      </c>
      <c r="C6334" s="296" t="s">
        <v>3625</v>
      </c>
      <c r="D6334" s="274" t="s">
        <v>143</v>
      </c>
      <c r="E6334" s="274" t="s">
        <v>1188</v>
      </c>
      <c r="F6334" s="404" t="s">
        <v>348</v>
      </c>
      <c r="G6334" s="404"/>
      <c r="H6334" s="295" t="s">
        <v>165</v>
      </c>
      <c r="I6334" s="298">
        <v>3.6000000000000001E-5</v>
      </c>
      <c r="J6334" s="297" t="s">
        <v>1865</v>
      </c>
      <c r="K6334" s="280" t="s">
        <v>2117</v>
      </c>
      <c r="L6334" s="281"/>
      <c r="O6334" s="40"/>
      <c r="P6334" s="40"/>
      <c r="Q6334" s="40"/>
      <c r="R6334" s="40"/>
      <c r="S6334" s="40"/>
      <c r="T6334" s="40"/>
      <c r="U6334" s="40"/>
      <c r="V6334" s="40"/>
      <c r="W6334" s="40"/>
      <c r="X6334" s="40"/>
      <c r="Y6334" s="40"/>
    </row>
    <row r="6335" spans="1:25" ht="15" customHeight="1" x14ac:dyDescent="0.2">
      <c r="A6335" s="40"/>
      <c r="B6335" s="274" t="s">
        <v>347</v>
      </c>
      <c r="C6335" s="296" t="s">
        <v>3596</v>
      </c>
      <c r="D6335" s="274" t="s">
        <v>143</v>
      </c>
      <c r="E6335" s="274" t="s">
        <v>2437</v>
      </c>
      <c r="F6335" s="404" t="s">
        <v>348</v>
      </c>
      <c r="G6335" s="404"/>
      <c r="H6335" s="295" t="s">
        <v>165</v>
      </c>
      <c r="I6335" s="298">
        <v>9.4799999999999995E-4</v>
      </c>
      <c r="J6335" s="297" t="s">
        <v>3597</v>
      </c>
      <c r="K6335" s="280" t="s">
        <v>2135</v>
      </c>
      <c r="L6335" s="281"/>
      <c r="O6335" s="40"/>
      <c r="P6335" s="40"/>
      <c r="Q6335" s="40"/>
      <c r="R6335" s="40"/>
      <c r="S6335" s="40"/>
      <c r="T6335" s="40"/>
      <c r="U6335" s="40"/>
      <c r="V6335" s="40"/>
      <c r="W6335" s="40"/>
      <c r="X6335" s="40"/>
      <c r="Y6335" s="40"/>
    </row>
    <row r="6336" spans="1:25" ht="15" customHeight="1" x14ac:dyDescent="0.2">
      <c r="A6336" s="40"/>
      <c r="B6336" s="274" t="s">
        <v>347</v>
      </c>
      <c r="C6336" s="296" t="s">
        <v>3601</v>
      </c>
      <c r="D6336" s="274" t="s">
        <v>143</v>
      </c>
      <c r="E6336" s="274" t="s">
        <v>1165</v>
      </c>
      <c r="F6336" s="404" t="s">
        <v>348</v>
      </c>
      <c r="G6336" s="404"/>
      <c r="H6336" s="295" t="s">
        <v>165</v>
      </c>
      <c r="I6336" s="298">
        <v>7.11E-3</v>
      </c>
      <c r="J6336" s="297" t="s">
        <v>3602</v>
      </c>
      <c r="K6336" s="280" t="s">
        <v>2530</v>
      </c>
      <c r="L6336" s="281"/>
      <c r="O6336" s="40"/>
      <c r="P6336" s="40"/>
      <c r="Q6336" s="40"/>
      <c r="R6336" s="40"/>
      <c r="S6336" s="40"/>
      <c r="T6336" s="40"/>
      <c r="U6336" s="40"/>
      <c r="V6336" s="40"/>
      <c r="W6336" s="40"/>
      <c r="X6336" s="40"/>
      <c r="Y6336" s="40"/>
    </row>
    <row r="6337" spans="1:25" ht="15" customHeight="1" x14ac:dyDescent="0.2">
      <c r="A6337" s="40"/>
      <c r="B6337" s="274" t="s">
        <v>347</v>
      </c>
      <c r="C6337" s="296" t="s">
        <v>3631</v>
      </c>
      <c r="D6337" s="274" t="s">
        <v>143</v>
      </c>
      <c r="E6337" s="274" t="s">
        <v>2435</v>
      </c>
      <c r="F6337" s="404" t="s">
        <v>348</v>
      </c>
      <c r="G6337" s="404"/>
      <c r="H6337" s="295" t="s">
        <v>165</v>
      </c>
      <c r="I6337" s="298">
        <v>2.4399999999999999E-4</v>
      </c>
      <c r="J6337" s="297" t="s">
        <v>2122</v>
      </c>
      <c r="K6337" s="280" t="s">
        <v>2125</v>
      </c>
      <c r="L6337" s="281"/>
      <c r="O6337" s="40"/>
      <c r="P6337" s="40"/>
      <c r="Q6337" s="40"/>
      <c r="R6337" s="40"/>
      <c r="S6337" s="40"/>
      <c r="T6337" s="40"/>
      <c r="U6337" s="40"/>
      <c r="V6337" s="40"/>
      <c r="W6337" s="40"/>
      <c r="X6337" s="40"/>
      <c r="Y6337" s="40"/>
    </row>
    <row r="6338" spans="1:25" ht="15" customHeight="1" x14ac:dyDescent="0.2">
      <c r="A6338" s="40"/>
      <c r="B6338" s="275"/>
      <c r="C6338" s="275"/>
      <c r="D6338" s="275"/>
      <c r="E6338" s="275"/>
      <c r="F6338" s="275" t="s">
        <v>331</v>
      </c>
      <c r="G6338" s="302">
        <v>23.52</v>
      </c>
      <c r="H6338" s="275" t="s">
        <v>332</v>
      </c>
      <c r="I6338" s="302">
        <v>0</v>
      </c>
      <c r="J6338" s="275" t="s">
        <v>333</v>
      </c>
      <c r="K6338" s="302">
        <v>23.52</v>
      </c>
      <c r="L6338" s="281"/>
      <c r="O6338" s="40"/>
      <c r="P6338" s="40"/>
      <c r="Q6338" s="40"/>
      <c r="R6338" s="40"/>
      <c r="S6338" s="40"/>
      <c r="T6338" s="40"/>
      <c r="U6338" s="40"/>
      <c r="V6338" s="40"/>
      <c r="W6338" s="40"/>
      <c r="X6338" s="40"/>
      <c r="Y6338" s="40"/>
    </row>
    <row r="6339" spans="1:25" ht="15" customHeight="1" thickBot="1" x14ac:dyDescent="0.25">
      <c r="A6339" s="40"/>
      <c r="B6339" s="275"/>
      <c r="C6339" s="275"/>
      <c r="D6339" s="275"/>
      <c r="E6339" s="275"/>
      <c r="F6339" s="275" t="s">
        <v>334</v>
      </c>
      <c r="G6339" s="302">
        <v>115.02</v>
      </c>
      <c r="H6339" s="275"/>
      <c r="I6339" s="409" t="s">
        <v>335</v>
      </c>
      <c r="J6339" s="409"/>
      <c r="K6339" s="302">
        <v>667.77</v>
      </c>
      <c r="L6339" s="281"/>
      <c r="O6339" s="40"/>
      <c r="P6339" s="40"/>
      <c r="Q6339" s="40"/>
      <c r="R6339" s="40"/>
      <c r="S6339" s="40"/>
      <c r="T6339" s="40"/>
      <c r="U6339" s="40"/>
      <c r="V6339" s="40"/>
      <c r="W6339" s="40"/>
      <c r="X6339" s="40"/>
      <c r="Y6339" s="40"/>
    </row>
    <row r="6340" spans="1:25" ht="15" customHeight="1" thickTop="1" x14ac:dyDescent="0.2">
      <c r="A6340" s="40"/>
      <c r="B6340" s="289"/>
      <c r="C6340" s="289"/>
      <c r="D6340" s="289"/>
      <c r="E6340" s="289"/>
      <c r="F6340" s="289"/>
      <c r="G6340" s="289"/>
      <c r="H6340" s="289"/>
      <c r="I6340" s="289"/>
      <c r="J6340" s="289"/>
      <c r="K6340" s="289"/>
      <c r="L6340" s="281"/>
      <c r="O6340" s="40"/>
      <c r="P6340" s="40"/>
      <c r="Q6340" s="40"/>
      <c r="R6340" s="40"/>
      <c r="S6340" s="40"/>
      <c r="T6340" s="40"/>
      <c r="U6340" s="40"/>
      <c r="V6340" s="40"/>
      <c r="W6340" s="40"/>
      <c r="X6340" s="40"/>
      <c r="Y6340" s="40"/>
    </row>
    <row r="6341" spans="1:25" ht="15" customHeight="1" x14ac:dyDescent="0.2">
      <c r="A6341" s="40"/>
      <c r="B6341" s="276"/>
      <c r="C6341" s="277" t="s">
        <v>28</v>
      </c>
      <c r="D6341" s="276" t="s">
        <v>29</v>
      </c>
      <c r="E6341" s="276" t="s">
        <v>30</v>
      </c>
      <c r="F6341" s="405" t="s">
        <v>318</v>
      </c>
      <c r="G6341" s="405"/>
      <c r="H6341" s="284" t="s">
        <v>31</v>
      </c>
      <c r="I6341" s="277" t="s">
        <v>32</v>
      </c>
      <c r="J6341" s="277" t="s">
        <v>2407</v>
      </c>
      <c r="K6341" s="277" t="s">
        <v>33</v>
      </c>
      <c r="L6341" s="277" t="s">
        <v>35</v>
      </c>
      <c r="O6341" s="40"/>
      <c r="P6341" s="40"/>
      <c r="Q6341" s="40"/>
      <c r="R6341" s="40"/>
      <c r="S6341" s="40"/>
      <c r="T6341" s="40"/>
      <c r="U6341" s="40"/>
      <c r="V6341" s="40"/>
      <c r="W6341" s="40"/>
      <c r="X6341" s="40"/>
      <c r="Y6341" s="40"/>
    </row>
    <row r="6342" spans="1:25" ht="15" customHeight="1" x14ac:dyDescent="0.2">
      <c r="A6342" s="40"/>
      <c r="B6342" s="273" t="s">
        <v>319</v>
      </c>
      <c r="C6342" s="286" t="s">
        <v>409</v>
      </c>
      <c r="D6342" s="273" t="s">
        <v>40</v>
      </c>
      <c r="E6342" s="273" t="s">
        <v>410</v>
      </c>
      <c r="F6342" s="403" t="s">
        <v>338</v>
      </c>
      <c r="G6342" s="403"/>
      <c r="H6342" s="285" t="s">
        <v>44</v>
      </c>
      <c r="I6342" s="288">
        <v>1</v>
      </c>
      <c r="J6342" s="287"/>
      <c r="K6342" s="287">
        <v>91.54</v>
      </c>
      <c r="L6342" s="287">
        <v>91.54</v>
      </c>
      <c r="O6342" s="40"/>
      <c r="P6342" s="40"/>
      <c r="Q6342" s="40"/>
      <c r="R6342" s="40"/>
      <c r="S6342" s="40"/>
      <c r="T6342" s="40"/>
      <c r="U6342" s="40"/>
      <c r="V6342" s="40"/>
      <c r="W6342" s="40"/>
      <c r="X6342" s="40"/>
      <c r="Y6342" s="40"/>
    </row>
    <row r="6343" spans="1:25" ht="15" customHeight="1" x14ac:dyDescent="0.2">
      <c r="A6343" s="40"/>
      <c r="B6343" s="278" t="s">
        <v>321</v>
      </c>
      <c r="C6343" s="291" t="s">
        <v>397</v>
      </c>
      <c r="D6343" s="278" t="s">
        <v>40</v>
      </c>
      <c r="E6343" s="278" t="s">
        <v>398</v>
      </c>
      <c r="F6343" s="407" t="s">
        <v>324</v>
      </c>
      <c r="G6343" s="407"/>
      <c r="H6343" s="290" t="s">
        <v>325</v>
      </c>
      <c r="I6343" s="294">
        <v>0.56769999999999998</v>
      </c>
      <c r="J6343" s="294">
        <v>0</v>
      </c>
      <c r="K6343" s="292">
        <v>29.9</v>
      </c>
      <c r="L6343" s="292">
        <v>16.97</v>
      </c>
      <c r="O6343" s="40"/>
      <c r="P6343" s="40"/>
      <c r="Q6343" s="40"/>
      <c r="R6343" s="40"/>
      <c r="S6343" s="40"/>
      <c r="T6343" s="40"/>
      <c r="U6343" s="40"/>
      <c r="V6343" s="40"/>
      <c r="W6343" s="40"/>
      <c r="X6343" s="40"/>
      <c r="Y6343" s="40"/>
    </row>
    <row r="6344" spans="1:25" ht="15" customHeight="1" x14ac:dyDescent="0.2">
      <c r="A6344" s="40"/>
      <c r="B6344" s="278" t="s">
        <v>321</v>
      </c>
      <c r="C6344" s="291" t="s">
        <v>395</v>
      </c>
      <c r="D6344" s="278" t="s">
        <v>40</v>
      </c>
      <c r="E6344" s="278" t="s">
        <v>396</v>
      </c>
      <c r="F6344" s="407" t="s">
        <v>324</v>
      </c>
      <c r="G6344" s="407"/>
      <c r="H6344" s="290" t="s">
        <v>325</v>
      </c>
      <c r="I6344" s="294">
        <v>0.56769999999999998</v>
      </c>
      <c r="J6344" s="294">
        <v>0</v>
      </c>
      <c r="K6344" s="292">
        <v>24.84</v>
      </c>
      <c r="L6344" s="292">
        <v>14.1</v>
      </c>
      <c r="O6344" s="40"/>
      <c r="P6344" s="40"/>
      <c r="Q6344" s="40"/>
      <c r="R6344" s="40"/>
      <c r="S6344" s="40"/>
      <c r="T6344" s="40"/>
      <c r="U6344" s="40"/>
      <c r="V6344" s="40"/>
      <c r="W6344" s="40"/>
      <c r="X6344" s="40"/>
      <c r="Y6344" s="40"/>
    </row>
    <row r="6345" spans="1:25" ht="15" customHeight="1" x14ac:dyDescent="0.2">
      <c r="A6345" s="40"/>
      <c r="B6345" s="274" t="s">
        <v>347</v>
      </c>
      <c r="C6345" s="296" t="s">
        <v>786</v>
      </c>
      <c r="D6345" s="274" t="s">
        <v>40</v>
      </c>
      <c r="E6345" s="274" t="s">
        <v>787</v>
      </c>
      <c r="F6345" s="404" t="s">
        <v>348</v>
      </c>
      <c r="G6345" s="404"/>
      <c r="H6345" s="295" t="s">
        <v>44</v>
      </c>
      <c r="I6345" s="298">
        <v>1</v>
      </c>
      <c r="J6345" s="298">
        <v>0</v>
      </c>
      <c r="K6345" s="297">
        <v>53.63</v>
      </c>
      <c r="L6345" s="297">
        <v>53.63</v>
      </c>
      <c r="O6345" s="40"/>
      <c r="P6345" s="40"/>
      <c r="Q6345" s="40"/>
      <c r="R6345" s="40"/>
      <c r="S6345" s="40"/>
      <c r="T6345" s="40"/>
      <c r="U6345" s="40"/>
      <c r="V6345" s="40"/>
      <c r="W6345" s="40"/>
      <c r="X6345" s="40"/>
      <c r="Y6345" s="40"/>
    </row>
    <row r="6346" spans="1:25" ht="15" customHeight="1" x14ac:dyDescent="0.2">
      <c r="A6346" s="40"/>
      <c r="B6346" s="274" t="s">
        <v>347</v>
      </c>
      <c r="C6346" s="296" t="s">
        <v>779</v>
      </c>
      <c r="D6346" s="274" t="s">
        <v>40</v>
      </c>
      <c r="E6346" s="274" t="s">
        <v>780</v>
      </c>
      <c r="F6346" s="404" t="s">
        <v>348</v>
      </c>
      <c r="G6346" s="404"/>
      <c r="H6346" s="295" t="s">
        <v>44</v>
      </c>
      <c r="I6346" s="298">
        <v>3</v>
      </c>
      <c r="J6346" s="298">
        <v>0</v>
      </c>
      <c r="K6346" s="297">
        <v>2.2799999999999998</v>
      </c>
      <c r="L6346" s="297">
        <v>6.84</v>
      </c>
      <c r="O6346" s="40"/>
      <c r="P6346" s="40"/>
      <c r="Q6346" s="40"/>
      <c r="R6346" s="40"/>
      <c r="S6346" s="40"/>
      <c r="T6346" s="40"/>
      <c r="U6346" s="40"/>
      <c r="V6346" s="40"/>
      <c r="W6346" s="40"/>
      <c r="X6346" s="40"/>
      <c r="Y6346" s="40"/>
    </row>
    <row r="6347" spans="1:25" ht="15" customHeight="1" x14ac:dyDescent="0.2">
      <c r="A6347" s="40"/>
      <c r="B6347" s="275"/>
      <c r="C6347" s="275"/>
      <c r="D6347" s="275"/>
      <c r="E6347" s="275"/>
      <c r="F6347" s="275"/>
      <c r="G6347" s="275" t="s">
        <v>331</v>
      </c>
      <c r="H6347" s="302">
        <v>24.43</v>
      </c>
      <c r="I6347" s="275" t="s">
        <v>332</v>
      </c>
      <c r="J6347" s="302">
        <v>0</v>
      </c>
      <c r="K6347" s="275" t="s">
        <v>333</v>
      </c>
      <c r="L6347" s="302">
        <v>24.43</v>
      </c>
      <c r="O6347" s="40"/>
      <c r="P6347" s="40"/>
      <c r="Q6347" s="40"/>
      <c r="R6347" s="40"/>
      <c r="S6347" s="40"/>
      <c r="T6347" s="40"/>
      <c r="U6347" s="40"/>
      <c r="V6347" s="40"/>
      <c r="W6347" s="40"/>
      <c r="X6347" s="40"/>
      <c r="Y6347" s="40"/>
    </row>
    <row r="6348" spans="1:25" ht="15" customHeight="1" thickBot="1" x14ac:dyDescent="0.25">
      <c r="A6348" s="40"/>
      <c r="B6348" s="275"/>
      <c r="C6348" s="275"/>
      <c r="D6348" s="275"/>
      <c r="E6348" s="275"/>
      <c r="F6348" s="275"/>
      <c r="G6348" s="275" t="s">
        <v>334</v>
      </c>
      <c r="H6348" s="302">
        <v>19.04</v>
      </c>
      <c r="I6348" s="409"/>
      <c r="J6348" s="409" t="s">
        <v>335</v>
      </c>
      <c r="K6348" s="275"/>
      <c r="L6348" s="302">
        <v>110.58</v>
      </c>
      <c r="O6348" s="40"/>
      <c r="P6348" s="40"/>
      <c r="Q6348" s="40"/>
      <c r="R6348" s="40"/>
      <c r="S6348" s="40"/>
      <c r="T6348" s="40"/>
      <c r="U6348" s="40"/>
      <c r="V6348" s="40"/>
      <c r="W6348" s="40"/>
      <c r="X6348" s="40"/>
      <c r="Y6348" s="40"/>
    </row>
    <row r="6349" spans="1:25" ht="15" customHeight="1" thickTop="1" x14ac:dyDescent="0.2">
      <c r="A6349" s="40"/>
      <c r="B6349" s="289"/>
      <c r="C6349" s="289"/>
      <c r="D6349" s="289"/>
      <c r="E6349" s="289"/>
      <c r="F6349" s="289"/>
      <c r="G6349" s="289"/>
      <c r="H6349" s="289"/>
      <c r="I6349" s="289"/>
      <c r="J6349" s="289"/>
      <c r="K6349" s="289"/>
      <c r="L6349" s="281"/>
      <c r="O6349" s="40"/>
      <c r="P6349" s="40"/>
      <c r="Q6349" s="40"/>
      <c r="R6349" s="40"/>
      <c r="S6349" s="40"/>
      <c r="T6349" s="40"/>
      <c r="U6349" s="40"/>
      <c r="V6349" s="40"/>
      <c r="W6349" s="40"/>
      <c r="X6349" s="40"/>
      <c r="Y6349" s="40"/>
    </row>
    <row r="6350" spans="1:25" ht="15" customHeight="1" x14ac:dyDescent="0.2">
      <c r="A6350" s="40"/>
      <c r="B6350" s="276"/>
      <c r="C6350" s="277" t="s">
        <v>28</v>
      </c>
      <c r="D6350" s="276" t="s">
        <v>29</v>
      </c>
      <c r="E6350" s="276" t="s">
        <v>30</v>
      </c>
      <c r="F6350" s="405" t="s">
        <v>318</v>
      </c>
      <c r="G6350" s="405"/>
      <c r="H6350" s="284" t="s">
        <v>31</v>
      </c>
      <c r="I6350" s="277" t="s">
        <v>32</v>
      </c>
      <c r="J6350" s="277" t="s">
        <v>2407</v>
      </c>
      <c r="K6350" s="277" t="s">
        <v>33</v>
      </c>
      <c r="L6350" s="277" t="s">
        <v>35</v>
      </c>
      <c r="O6350" s="40"/>
      <c r="P6350" s="40"/>
      <c r="Q6350" s="40"/>
      <c r="R6350" s="40"/>
      <c r="S6350" s="40"/>
      <c r="T6350" s="40"/>
      <c r="U6350" s="40"/>
      <c r="V6350" s="40"/>
      <c r="W6350" s="40"/>
      <c r="X6350" s="40"/>
      <c r="Y6350" s="40"/>
    </row>
    <row r="6351" spans="1:25" ht="15" customHeight="1" x14ac:dyDescent="0.2">
      <c r="A6351" s="40"/>
      <c r="B6351" s="273" t="s">
        <v>319</v>
      </c>
      <c r="C6351" s="286" t="s">
        <v>397</v>
      </c>
      <c r="D6351" s="273" t="s">
        <v>40</v>
      </c>
      <c r="E6351" s="273" t="s">
        <v>398</v>
      </c>
      <c r="F6351" s="403" t="s">
        <v>324</v>
      </c>
      <c r="G6351" s="403"/>
      <c r="H6351" s="285" t="s">
        <v>325</v>
      </c>
      <c r="I6351" s="288">
        <v>1</v>
      </c>
      <c r="J6351" s="287"/>
      <c r="K6351" s="287">
        <v>29.9</v>
      </c>
      <c r="L6351" s="287">
        <v>29.9</v>
      </c>
      <c r="O6351" s="40"/>
      <c r="P6351" s="40"/>
      <c r="Q6351" s="40"/>
      <c r="R6351" s="40"/>
      <c r="S6351" s="40"/>
      <c r="T6351" s="40"/>
      <c r="U6351" s="40"/>
      <c r="V6351" s="40"/>
      <c r="W6351" s="40"/>
      <c r="X6351" s="40"/>
      <c r="Y6351" s="40"/>
    </row>
    <row r="6352" spans="1:25" ht="15" customHeight="1" x14ac:dyDescent="0.2">
      <c r="A6352" s="40"/>
      <c r="B6352" s="278" t="s">
        <v>321</v>
      </c>
      <c r="C6352" s="291" t="s">
        <v>1092</v>
      </c>
      <c r="D6352" s="278" t="s">
        <v>40</v>
      </c>
      <c r="E6352" s="278" t="s">
        <v>1093</v>
      </c>
      <c r="F6352" s="407" t="s">
        <v>324</v>
      </c>
      <c r="G6352" s="407"/>
      <c r="H6352" s="290" t="s">
        <v>325</v>
      </c>
      <c r="I6352" s="294">
        <v>1</v>
      </c>
      <c r="J6352" s="294">
        <v>0</v>
      </c>
      <c r="K6352" s="292">
        <v>0.99</v>
      </c>
      <c r="L6352" s="292">
        <v>0.99</v>
      </c>
      <c r="O6352" s="40"/>
      <c r="P6352" s="40"/>
      <c r="Q6352" s="40"/>
      <c r="R6352" s="40"/>
      <c r="S6352" s="40"/>
      <c r="T6352" s="40"/>
      <c r="U6352" s="40"/>
      <c r="V6352" s="40"/>
      <c r="W6352" s="40"/>
      <c r="X6352" s="40"/>
      <c r="Y6352" s="40"/>
    </row>
    <row r="6353" spans="1:25" ht="15" customHeight="1" x14ac:dyDescent="0.2">
      <c r="A6353" s="40"/>
      <c r="B6353" s="274" t="s">
        <v>347</v>
      </c>
      <c r="C6353" s="296" t="s">
        <v>932</v>
      </c>
      <c r="D6353" s="274" t="s">
        <v>40</v>
      </c>
      <c r="E6353" s="274" t="s">
        <v>933</v>
      </c>
      <c r="F6353" s="404" t="s">
        <v>348</v>
      </c>
      <c r="G6353" s="404"/>
      <c r="H6353" s="295" t="s">
        <v>325</v>
      </c>
      <c r="I6353" s="298">
        <v>1</v>
      </c>
      <c r="J6353" s="298">
        <v>0</v>
      </c>
      <c r="K6353" s="297">
        <v>0.04</v>
      </c>
      <c r="L6353" s="297">
        <v>0.04</v>
      </c>
      <c r="O6353" s="40"/>
      <c r="P6353" s="40"/>
      <c r="Q6353" s="40"/>
      <c r="R6353" s="40"/>
      <c r="S6353" s="40"/>
      <c r="T6353" s="40"/>
      <c r="U6353" s="40"/>
      <c r="V6353" s="40"/>
      <c r="W6353" s="40"/>
      <c r="X6353" s="40"/>
      <c r="Y6353" s="40"/>
    </row>
    <row r="6354" spans="1:25" ht="15" customHeight="1" x14ac:dyDescent="0.2">
      <c r="A6354" s="40"/>
      <c r="B6354" s="274" t="s">
        <v>347</v>
      </c>
      <c r="C6354" s="296" t="s">
        <v>928</v>
      </c>
      <c r="D6354" s="274" t="s">
        <v>40</v>
      </c>
      <c r="E6354" s="274" t="s">
        <v>929</v>
      </c>
      <c r="F6354" s="404" t="s">
        <v>348</v>
      </c>
      <c r="G6354" s="404"/>
      <c r="H6354" s="295" t="s">
        <v>325</v>
      </c>
      <c r="I6354" s="298">
        <v>1</v>
      </c>
      <c r="J6354" s="298">
        <v>0</v>
      </c>
      <c r="K6354" s="297">
        <v>1.01</v>
      </c>
      <c r="L6354" s="297">
        <v>1.01</v>
      </c>
      <c r="O6354" s="40"/>
      <c r="P6354" s="40"/>
      <c r="Q6354" s="40"/>
      <c r="R6354" s="40"/>
      <c r="S6354" s="40"/>
      <c r="T6354" s="40"/>
      <c r="U6354" s="40"/>
      <c r="V6354" s="40"/>
      <c r="W6354" s="40"/>
      <c r="X6354" s="40"/>
      <c r="Y6354" s="40"/>
    </row>
    <row r="6355" spans="1:25" ht="15" customHeight="1" x14ac:dyDescent="0.2">
      <c r="A6355" s="40"/>
      <c r="B6355" s="274" t="s">
        <v>347</v>
      </c>
      <c r="C6355" s="296" t="s">
        <v>998</v>
      </c>
      <c r="D6355" s="274" t="s">
        <v>40</v>
      </c>
      <c r="E6355" s="274" t="s">
        <v>999</v>
      </c>
      <c r="F6355" s="404" t="s">
        <v>348</v>
      </c>
      <c r="G6355" s="404"/>
      <c r="H6355" s="295" t="s">
        <v>325</v>
      </c>
      <c r="I6355" s="298">
        <v>1</v>
      </c>
      <c r="J6355" s="298">
        <v>0</v>
      </c>
      <c r="K6355" s="297">
        <v>1.2</v>
      </c>
      <c r="L6355" s="297">
        <v>1.2</v>
      </c>
      <c r="O6355" s="40"/>
      <c r="P6355" s="40"/>
      <c r="Q6355" s="40"/>
      <c r="R6355" s="40"/>
      <c r="S6355" s="40"/>
      <c r="T6355" s="40"/>
      <c r="U6355" s="40"/>
      <c r="V6355" s="40"/>
      <c r="W6355" s="40"/>
      <c r="X6355" s="40"/>
      <c r="Y6355" s="40"/>
    </row>
    <row r="6356" spans="1:25" ht="15" customHeight="1" x14ac:dyDescent="0.2">
      <c r="A6356" s="40"/>
      <c r="B6356" s="274" t="s">
        <v>347</v>
      </c>
      <c r="C6356" s="296" t="s">
        <v>683</v>
      </c>
      <c r="D6356" s="274" t="s">
        <v>40</v>
      </c>
      <c r="E6356" s="274" t="s">
        <v>684</v>
      </c>
      <c r="F6356" s="404" t="s">
        <v>586</v>
      </c>
      <c r="G6356" s="404"/>
      <c r="H6356" s="295" t="s">
        <v>325</v>
      </c>
      <c r="I6356" s="298">
        <v>1</v>
      </c>
      <c r="J6356" s="298">
        <v>0</v>
      </c>
      <c r="K6356" s="297">
        <v>23.07</v>
      </c>
      <c r="L6356" s="297">
        <v>23.07</v>
      </c>
      <c r="O6356" s="40"/>
      <c r="P6356" s="40"/>
      <c r="Q6356" s="40"/>
      <c r="R6356" s="40"/>
      <c r="S6356" s="40"/>
      <c r="T6356" s="40"/>
      <c r="U6356" s="40"/>
      <c r="V6356" s="40"/>
      <c r="W6356" s="40"/>
      <c r="X6356" s="40"/>
      <c r="Y6356" s="40"/>
    </row>
    <row r="6357" spans="1:25" ht="15" customHeight="1" x14ac:dyDescent="0.2">
      <c r="A6357" s="40"/>
      <c r="B6357" s="274" t="s">
        <v>347</v>
      </c>
      <c r="C6357" s="296" t="s">
        <v>930</v>
      </c>
      <c r="D6357" s="274" t="s">
        <v>40</v>
      </c>
      <c r="E6357" s="274" t="s">
        <v>931</v>
      </c>
      <c r="F6357" s="404" t="s">
        <v>348</v>
      </c>
      <c r="G6357" s="404"/>
      <c r="H6357" s="295" t="s">
        <v>325</v>
      </c>
      <c r="I6357" s="298">
        <v>1</v>
      </c>
      <c r="J6357" s="298">
        <v>0</v>
      </c>
      <c r="K6357" s="297">
        <v>1.34</v>
      </c>
      <c r="L6357" s="297">
        <v>1.34</v>
      </c>
      <c r="O6357" s="40"/>
      <c r="P6357" s="40"/>
      <c r="Q6357" s="40"/>
      <c r="R6357" s="40"/>
      <c r="S6357" s="40"/>
      <c r="T6357" s="40"/>
      <c r="U6357" s="40"/>
      <c r="V6357" s="40"/>
      <c r="W6357" s="40"/>
      <c r="X6357" s="40"/>
      <c r="Y6357" s="40"/>
    </row>
    <row r="6358" spans="1:25" ht="15" customHeight="1" x14ac:dyDescent="0.2">
      <c r="A6358" s="40"/>
      <c r="B6358" s="274" t="s">
        <v>347</v>
      </c>
      <c r="C6358" s="296" t="s">
        <v>996</v>
      </c>
      <c r="D6358" s="274" t="s">
        <v>40</v>
      </c>
      <c r="E6358" s="274" t="s">
        <v>997</v>
      </c>
      <c r="F6358" s="404" t="s">
        <v>348</v>
      </c>
      <c r="G6358" s="404"/>
      <c r="H6358" s="295" t="s">
        <v>325</v>
      </c>
      <c r="I6358" s="298">
        <v>1</v>
      </c>
      <c r="J6358" s="298">
        <v>0</v>
      </c>
      <c r="K6358" s="297">
        <v>0.85</v>
      </c>
      <c r="L6358" s="297">
        <v>0.85</v>
      </c>
      <c r="O6358" s="40"/>
      <c r="P6358" s="40"/>
      <c r="Q6358" s="40"/>
      <c r="R6358" s="40"/>
      <c r="S6358" s="40"/>
      <c r="T6358" s="40"/>
      <c r="U6358" s="40"/>
      <c r="V6358" s="40"/>
      <c r="W6358" s="40"/>
      <c r="X6358" s="40"/>
      <c r="Y6358" s="40"/>
    </row>
    <row r="6359" spans="1:25" ht="15" customHeight="1" x14ac:dyDescent="0.2">
      <c r="A6359" s="40"/>
      <c r="B6359" s="274" t="s">
        <v>347</v>
      </c>
      <c r="C6359" s="296" t="s">
        <v>926</v>
      </c>
      <c r="D6359" s="274" t="s">
        <v>40</v>
      </c>
      <c r="E6359" s="274" t="s">
        <v>927</v>
      </c>
      <c r="F6359" s="404" t="s">
        <v>348</v>
      </c>
      <c r="G6359" s="404"/>
      <c r="H6359" s="295" t="s">
        <v>325</v>
      </c>
      <c r="I6359" s="298">
        <v>1</v>
      </c>
      <c r="J6359" s="298">
        <v>0</v>
      </c>
      <c r="K6359" s="297">
        <v>1.4</v>
      </c>
      <c r="L6359" s="297">
        <v>1.4</v>
      </c>
      <c r="O6359" s="40"/>
      <c r="P6359" s="40"/>
      <c r="Q6359" s="40"/>
      <c r="R6359" s="40"/>
      <c r="S6359" s="40"/>
      <c r="T6359" s="40"/>
      <c r="U6359" s="40"/>
      <c r="V6359" s="40"/>
      <c r="W6359" s="40"/>
      <c r="X6359" s="40"/>
      <c r="Y6359" s="40"/>
    </row>
    <row r="6360" spans="1:25" ht="15" customHeight="1" x14ac:dyDescent="0.2">
      <c r="A6360" s="40"/>
      <c r="B6360" s="275"/>
      <c r="C6360" s="275"/>
      <c r="D6360" s="275"/>
      <c r="E6360" s="275"/>
      <c r="F6360" s="275"/>
      <c r="G6360" s="275" t="s">
        <v>331</v>
      </c>
      <c r="H6360" s="302">
        <v>24.06</v>
      </c>
      <c r="I6360" s="275" t="s">
        <v>332</v>
      </c>
      <c r="J6360" s="302">
        <v>0</v>
      </c>
      <c r="K6360" s="275" t="s">
        <v>333</v>
      </c>
      <c r="L6360" s="302">
        <v>24.06</v>
      </c>
      <c r="O6360" s="40"/>
      <c r="P6360" s="40"/>
      <c r="Q6360" s="40"/>
      <c r="R6360" s="40"/>
      <c r="S6360" s="40"/>
      <c r="T6360" s="40"/>
      <c r="U6360" s="40"/>
      <c r="V6360" s="40"/>
      <c r="W6360" s="40"/>
      <c r="X6360" s="40"/>
      <c r="Y6360" s="40"/>
    </row>
    <row r="6361" spans="1:25" ht="15" customHeight="1" thickBot="1" x14ac:dyDescent="0.25">
      <c r="A6361" s="40"/>
      <c r="B6361" s="275"/>
      <c r="C6361" s="275"/>
      <c r="D6361" s="275"/>
      <c r="E6361" s="275"/>
      <c r="F6361" s="275"/>
      <c r="G6361" s="275" t="s">
        <v>334</v>
      </c>
      <c r="H6361" s="302">
        <v>6.22</v>
      </c>
      <c r="I6361" s="409"/>
      <c r="J6361" s="409" t="s">
        <v>335</v>
      </c>
      <c r="K6361" s="275"/>
      <c r="L6361" s="302">
        <v>36.119999999999997</v>
      </c>
      <c r="O6361" s="40"/>
      <c r="P6361" s="40"/>
      <c r="Q6361" s="40"/>
      <c r="R6361" s="40"/>
      <c r="S6361" s="40"/>
      <c r="T6361" s="40"/>
      <c r="U6361" s="40"/>
      <c r="V6361" s="40"/>
      <c r="W6361" s="40"/>
      <c r="X6361" s="40"/>
      <c r="Y6361" s="40"/>
    </row>
    <row r="6362" spans="1:25" ht="15" customHeight="1" thickTop="1" x14ac:dyDescent="0.2">
      <c r="A6362" s="40"/>
      <c r="B6362" s="289"/>
      <c r="C6362" s="289"/>
      <c r="D6362" s="289"/>
      <c r="E6362" s="289"/>
      <c r="F6362" s="289"/>
      <c r="G6362" s="289"/>
      <c r="H6362" s="289"/>
      <c r="I6362" s="289"/>
      <c r="J6362" s="289"/>
      <c r="K6362" s="289"/>
      <c r="L6362" s="281"/>
      <c r="O6362" s="40"/>
      <c r="P6362" s="40"/>
      <c r="Q6362" s="40"/>
      <c r="R6362" s="40"/>
      <c r="S6362" s="40"/>
      <c r="T6362" s="40"/>
      <c r="U6362" s="40"/>
      <c r="V6362" s="40"/>
      <c r="W6362" s="40"/>
      <c r="X6362" s="40"/>
      <c r="Y6362" s="40"/>
    </row>
    <row r="6363" spans="1:25" ht="15" customHeight="1" x14ac:dyDescent="0.2">
      <c r="A6363" s="40"/>
      <c r="B6363" s="276"/>
      <c r="C6363" s="277" t="s">
        <v>28</v>
      </c>
      <c r="D6363" s="276" t="s">
        <v>29</v>
      </c>
      <c r="E6363" s="276" t="s">
        <v>30</v>
      </c>
      <c r="F6363" s="405" t="s">
        <v>318</v>
      </c>
      <c r="G6363" s="405"/>
      <c r="H6363" s="284" t="s">
        <v>31</v>
      </c>
      <c r="I6363" s="277" t="s">
        <v>32</v>
      </c>
      <c r="J6363" s="277" t="s">
        <v>2407</v>
      </c>
      <c r="K6363" s="277" t="s">
        <v>33</v>
      </c>
      <c r="L6363" s="277" t="s">
        <v>35</v>
      </c>
      <c r="O6363" s="40"/>
      <c r="P6363" s="40"/>
      <c r="Q6363" s="40"/>
      <c r="R6363" s="40"/>
      <c r="S6363" s="40"/>
      <c r="T6363" s="40"/>
      <c r="U6363" s="40"/>
      <c r="V6363" s="40"/>
      <c r="W6363" s="40"/>
      <c r="X6363" s="40"/>
      <c r="Y6363" s="40"/>
    </row>
    <row r="6364" spans="1:25" ht="15" customHeight="1" x14ac:dyDescent="0.2">
      <c r="A6364" s="40"/>
      <c r="B6364" s="273" t="s">
        <v>319</v>
      </c>
      <c r="C6364" s="286" t="s">
        <v>399</v>
      </c>
      <c r="D6364" s="273" t="s">
        <v>40</v>
      </c>
      <c r="E6364" s="273" t="s">
        <v>400</v>
      </c>
      <c r="F6364" s="403" t="s">
        <v>338</v>
      </c>
      <c r="G6364" s="403"/>
      <c r="H6364" s="285" t="s">
        <v>55</v>
      </c>
      <c r="I6364" s="288">
        <v>1</v>
      </c>
      <c r="J6364" s="287"/>
      <c r="K6364" s="287">
        <v>20.67</v>
      </c>
      <c r="L6364" s="287">
        <v>20.67</v>
      </c>
      <c r="O6364" s="40"/>
      <c r="P6364" s="40"/>
      <c r="Q6364" s="40"/>
      <c r="R6364" s="40"/>
      <c r="S6364" s="40"/>
      <c r="T6364" s="40"/>
      <c r="U6364" s="40"/>
      <c r="V6364" s="40"/>
      <c r="W6364" s="40"/>
      <c r="X6364" s="40"/>
      <c r="Y6364" s="40"/>
    </row>
    <row r="6365" spans="1:25" ht="15" customHeight="1" x14ac:dyDescent="0.2">
      <c r="A6365" s="40"/>
      <c r="B6365" s="278" t="s">
        <v>321</v>
      </c>
      <c r="C6365" s="291" t="s">
        <v>397</v>
      </c>
      <c r="D6365" s="278" t="s">
        <v>40</v>
      </c>
      <c r="E6365" s="278" t="s">
        <v>398</v>
      </c>
      <c r="F6365" s="407" t="s">
        <v>324</v>
      </c>
      <c r="G6365" s="407"/>
      <c r="H6365" s="290" t="s">
        <v>325</v>
      </c>
      <c r="I6365" s="294">
        <v>0.19700000000000001</v>
      </c>
      <c r="J6365" s="294">
        <v>0</v>
      </c>
      <c r="K6365" s="292">
        <v>29.9</v>
      </c>
      <c r="L6365" s="292">
        <v>5.89</v>
      </c>
      <c r="O6365" s="40"/>
      <c r="P6365" s="40"/>
      <c r="Q6365" s="40"/>
      <c r="R6365" s="40"/>
      <c r="S6365" s="40"/>
      <c r="T6365" s="40"/>
      <c r="U6365" s="40"/>
      <c r="V6365" s="40"/>
      <c r="W6365" s="40"/>
      <c r="X6365" s="40"/>
      <c r="Y6365" s="40"/>
    </row>
    <row r="6366" spans="1:25" ht="15" customHeight="1" x14ac:dyDescent="0.2">
      <c r="A6366" s="40"/>
      <c r="B6366" s="278" t="s">
        <v>321</v>
      </c>
      <c r="C6366" s="291" t="s">
        <v>395</v>
      </c>
      <c r="D6366" s="278" t="s">
        <v>40</v>
      </c>
      <c r="E6366" s="278" t="s">
        <v>396</v>
      </c>
      <c r="F6366" s="407" t="s">
        <v>324</v>
      </c>
      <c r="G6366" s="407"/>
      <c r="H6366" s="290" t="s">
        <v>325</v>
      </c>
      <c r="I6366" s="294">
        <v>0.19700000000000001</v>
      </c>
      <c r="J6366" s="294">
        <v>0</v>
      </c>
      <c r="K6366" s="292">
        <v>24.84</v>
      </c>
      <c r="L6366" s="292">
        <v>4.8899999999999997</v>
      </c>
      <c r="O6366" s="40"/>
      <c r="P6366" s="40"/>
      <c r="Q6366" s="40"/>
      <c r="R6366" s="40"/>
      <c r="S6366" s="40"/>
      <c r="T6366" s="40"/>
      <c r="U6366" s="40"/>
      <c r="V6366" s="40"/>
      <c r="W6366" s="40"/>
      <c r="X6366" s="40"/>
      <c r="Y6366" s="40"/>
    </row>
    <row r="6367" spans="1:25" ht="15" customHeight="1" x14ac:dyDescent="0.2">
      <c r="A6367" s="40"/>
      <c r="B6367" s="274" t="s">
        <v>347</v>
      </c>
      <c r="C6367" s="296" t="s">
        <v>1153</v>
      </c>
      <c r="D6367" s="274" t="s">
        <v>40</v>
      </c>
      <c r="E6367" s="274" t="s">
        <v>1154</v>
      </c>
      <c r="F6367" s="404" t="s">
        <v>348</v>
      </c>
      <c r="G6367" s="404"/>
      <c r="H6367" s="295" t="s">
        <v>55</v>
      </c>
      <c r="I6367" s="298">
        <v>1.0169999999999999</v>
      </c>
      <c r="J6367" s="298">
        <v>0</v>
      </c>
      <c r="K6367" s="297">
        <v>9.73</v>
      </c>
      <c r="L6367" s="297">
        <v>9.89</v>
      </c>
      <c r="O6367" s="40"/>
      <c r="P6367" s="40"/>
      <c r="Q6367" s="40"/>
      <c r="R6367" s="40"/>
      <c r="S6367" s="40"/>
      <c r="T6367" s="40"/>
      <c r="U6367" s="40"/>
      <c r="V6367" s="40"/>
      <c r="W6367" s="40"/>
      <c r="X6367" s="40"/>
      <c r="Y6367" s="40"/>
    </row>
    <row r="6368" spans="1:25" ht="15" customHeight="1" x14ac:dyDescent="0.2">
      <c r="A6368" s="40"/>
      <c r="B6368" s="275"/>
      <c r="C6368" s="275"/>
      <c r="D6368" s="275"/>
      <c r="E6368" s="275"/>
      <c r="F6368" s="275"/>
      <c r="G6368" s="275" t="s">
        <v>331</v>
      </c>
      <c r="H6368" s="302">
        <v>8.4700000000000006</v>
      </c>
      <c r="I6368" s="275" t="s">
        <v>332</v>
      </c>
      <c r="J6368" s="302">
        <v>0</v>
      </c>
      <c r="K6368" s="275" t="s">
        <v>333</v>
      </c>
      <c r="L6368" s="302">
        <v>8.4700000000000006</v>
      </c>
      <c r="O6368" s="40"/>
      <c r="P6368" s="40"/>
      <c r="Q6368" s="40"/>
      <c r="R6368" s="40"/>
      <c r="S6368" s="40"/>
      <c r="T6368" s="40"/>
      <c r="U6368" s="40"/>
      <c r="V6368" s="40"/>
      <c r="W6368" s="40"/>
      <c r="X6368" s="40"/>
      <c r="Y6368" s="40"/>
    </row>
    <row r="6369" spans="1:25" ht="15" customHeight="1" thickBot="1" x14ac:dyDescent="0.25">
      <c r="A6369" s="40"/>
      <c r="B6369" s="275"/>
      <c r="C6369" s="275"/>
      <c r="D6369" s="275"/>
      <c r="E6369" s="275"/>
      <c r="F6369" s="275"/>
      <c r="G6369" s="275" t="s">
        <v>334</v>
      </c>
      <c r="H6369" s="302">
        <v>4.3</v>
      </c>
      <c r="I6369" s="409"/>
      <c r="J6369" s="409" t="s">
        <v>335</v>
      </c>
      <c r="K6369" s="275"/>
      <c r="L6369" s="302">
        <v>24.97</v>
      </c>
      <c r="O6369" s="40"/>
      <c r="P6369" s="40"/>
      <c r="Q6369" s="40"/>
      <c r="R6369" s="40"/>
      <c r="S6369" s="40"/>
      <c r="T6369" s="40"/>
      <c r="U6369" s="40"/>
      <c r="V6369" s="40"/>
      <c r="W6369" s="40"/>
      <c r="X6369" s="40"/>
      <c r="Y6369" s="40"/>
    </row>
    <row r="6370" spans="1:25" ht="15" customHeight="1" thickTop="1" x14ac:dyDescent="0.2">
      <c r="A6370" s="40"/>
      <c r="B6370" s="289"/>
      <c r="C6370" s="289"/>
      <c r="D6370" s="289"/>
      <c r="E6370" s="289"/>
      <c r="F6370" s="289"/>
      <c r="G6370" s="289"/>
      <c r="H6370" s="289"/>
      <c r="I6370" s="289"/>
      <c r="J6370" s="289"/>
      <c r="K6370" s="289"/>
      <c r="L6370" s="281"/>
      <c r="O6370" s="40"/>
      <c r="P6370" s="40"/>
      <c r="Q6370" s="40"/>
      <c r="R6370" s="40"/>
      <c r="S6370" s="40"/>
      <c r="T6370" s="40"/>
      <c r="U6370" s="40"/>
      <c r="V6370" s="40"/>
      <c r="W6370" s="40"/>
      <c r="X6370" s="40"/>
      <c r="Y6370" s="40"/>
    </row>
    <row r="6371" spans="1:25" ht="15" customHeight="1" x14ac:dyDescent="0.2">
      <c r="A6371" s="40"/>
      <c r="B6371" s="276"/>
      <c r="C6371" s="277" t="s">
        <v>28</v>
      </c>
      <c r="D6371" s="276" t="s">
        <v>29</v>
      </c>
      <c r="E6371" s="276" t="s">
        <v>30</v>
      </c>
      <c r="F6371" s="405" t="s">
        <v>318</v>
      </c>
      <c r="G6371" s="405"/>
      <c r="H6371" s="284" t="s">
        <v>31</v>
      </c>
      <c r="I6371" s="277" t="s">
        <v>32</v>
      </c>
      <c r="J6371" s="277" t="s">
        <v>2407</v>
      </c>
      <c r="K6371" s="277" t="s">
        <v>33</v>
      </c>
      <c r="L6371" s="277" t="s">
        <v>35</v>
      </c>
      <c r="O6371" s="40"/>
      <c r="P6371" s="40"/>
      <c r="Q6371" s="40"/>
      <c r="R6371" s="40"/>
      <c r="S6371" s="40"/>
      <c r="T6371" s="40"/>
      <c r="U6371" s="40"/>
      <c r="V6371" s="40"/>
      <c r="W6371" s="40"/>
      <c r="X6371" s="40"/>
      <c r="Y6371" s="40"/>
    </row>
    <row r="6372" spans="1:25" ht="15" customHeight="1" x14ac:dyDescent="0.2">
      <c r="A6372" s="40"/>
      <c r="B6372" s="273" t="s">
        <v>319</v>
      </c>
      <c r="C6372" s="286" t="s">
        <v>371</v>
      </c>
      <c r="D6372" s="273" t="s">
        <v>40</v>
      </c>
      <c r="E6372" s="273" t="s">
        <v>372</v>
      </c>
      <c r="F6372" s="403" t="s">
        <v>324</v>
      </c>
      <c r="G6372" s="403"/>
      <c r="H6372" s="285" t="s">
        <v>325</v>
      </c>
      <c r="I6372" s="288">
        <v>1</v>
      </c>
      <c r="J6372" s="287"/>
      <c r="K6372" s="287">
        <v>29.16</v>
      </c>
      <c r="L6372" s="287">
        <v>29.16</v>
      </c>
      <c r="O6372" s="40"/>
      <c r="P6372" s="40"/>
      <c r="Q6372" s="40"/>
      <c r="R6372" s="40"/>
      <c r="S6372" s="40"/>
      <c r="T6372" s="40"/>
      <c r="U6372" s="40"/>
      <c r="V6372" s="40"/>
      <c r="W6372" s="40"/>
      <c r="X6372" s="40"/>
      <c r="Y6372" s="40"/>
    </row>
    <row r="6373" spans="1:25" ht="15" customHeight="1" x14ac:dyDescent="0.2">
      <c r="A6373" s="40"/>
      <c r="B6373" s="278" t="s">
        <v>321</v>
      </c>
      <c r="C6373" s="291" t="s">
        <v>1094</v>
      </c>
      <c r="D6373" s="278" t="s">
        <v>40</v>
      </c>
      <c r="E6373" s="278" t="s">
        <v>1095</v>
      </c>
      <c r="F6373" s="407" t="s">
        <v>324</v>
      </c>
      <c r="G6373" s="407"/>
      <c r="H6373" s="290" t="s">
        <v>325</v>
      </c>
      <c r="I6373" s="294">
        <v>1</v>
      </c>
      <c r="J6373" s="294">
        <v>0</v>
      </c>
      <c r="K6373" s="292">
        <v>0.48</v>
      </c>
      <c r="L6373" s="292">
        <v>0.48</v>
      </c>
      <c r="O6373" s="40"/>
      <c r="P6373" s="40"/>
      <c r="Q6373" s="40"/>
      <c r="R6373" s="40"/>
      <c r="S6373" s="40"/>
      <c r="T6373" s="40"/>
      <c r="U6373" s="40"/>
      <c r="V6373" s="40"/>
      <c r="W6373" s="40"/>
      <c r="X6373" s="40"/>
      <c r="Y6373" s="40"/>
    </row>
    <row r="6374" spans="1:25" ht="15" customHeight="1" x14ac:dyDescent="0.2">
      <c r="A6374" s="40"/>
      <c r="B6374" s="274" t="s">
        <v>347</v>
      </c>
      <c r="C6374" s="296" t="s">
        <v>665</v>
      </c>
      <c r="D6374" s="274" t="s">
        <v>40</v>
      </c>
      <c r="E6374" s="274" t="s">
        <v>666</v>
      </c>
      <c r="F6374" s="404" t="s">
        <v>586</v>
      </c>
      <c r="G6374" s="404"/>
      <c r="H6374" s="295" t="s">
        <v>325</v>
      </c>
      <c r="I6374" s="298">
        <v>1</v>
      </c>
      <c r="J6374" s="298">
        <v>0</v>
      </c>
      <c r="K6374" s="297">
        <v>23.52</v>
      </c>
      <c r="L6374" s="297">
        <v>23.52</v>
      </c>
      <c r="O6374" s="40"/>
      <c r="P6374" s="40"/>
      <c r="Q6374" s="40"/>
      <c r="R6374" s="40"/>
      <c r="S6374" s="40"/>
      <c r="T6374" s="40"/>
      <c r="U6374" s="40"/>
      <c r="V6374" s="40"/>
      <c r="W6374" s="40"/>
      <c r="X6374" s="40"/>
      <c r="Y6374" s="40"/>
    </row>
    <row r="6375" spans="1:25" ht="15" customHeight="1" x14ac:dyDescent="0.2">
      <c r="A6375" s="40"/>
      <c r="B6375" s="274" t="s">
        <v>347</v>
      </c>
      <c r="C6375" s="296" t="s">
        <v>928</v>
      </c>
      <c r="D6375" s="274" t="s">
        <v>40</v>
      </c>
      <c r="E6375" s="274" t="s">
        <v>929</v>
      </c>
      <c r="F6375" s="404" t="s">
        <v>348</v>
      </c>
      <c r="G6375" s="404"/>
      <c r="H6375" s="295" t="s">
        <v>325</v>
      </c>
      <c r="I6375" s="298">
        <v>1</v>
      </c>
      <c r="J6375" s="298">
        <v>0</v>
      </c>
      <c r="K6375" s="297">
        <v>1.01</v>
      </c>
      <c r="L6375" s="297">
        <v>1.01</v>
      </c>
      <c r="O6375" s="40"/>
      <c r="P6375" s="40"/>
      <c r="Q6375" s="40"/>
      <c r="R6375" s="40"/>
      <c r="S6375" s="40"/>
      <c r="T6375" s="40"/>
      <c r="U6375" s="40"/>
      <c r="V6375" s="40"/>
      <c r="W6375" s="40"/>
      <c r="X6375" s="40"/>
      <c r="Y6375" s="40"/>
    </row>
    <row r="6376" spans="1:25" ht="15" customHeight="1" x14ac:dyDescent="0.2">
      <c r="A6376" s="40"/>
      <c r="B6376" s="274" t="s">
        <v>347</v>
      </c>
      <c r="C6376" s="296" t="s">
        <v>1004</v>
      </c>
      <c r="D6376" s="274" t="s">
        <v>40</v>
      </c>
      <c r="E6376" s="274" t="s">
        <v>1005</v>
      </c>
      <c r="F6376" s="404" t="s">
        <v>348</v>
      </c>
      <c r="G6376" s="404"/>
      <c r="H6376" s="295" t="s">
        <v>325</v>
      </c>
      <c r="I6376" s="298">
        <v>1</v>
      </c>
      <c r="J6376" s="298">
        <v>0</v>
      </c>
      <c r="K6376" s="297">
        <v>1.06</v>
      </c>
      <c r="L6376" s="297">
        <v>1.06</v>
      </c>
      <c r="O6376" s="40"/>
      <c r="P6376" s="40"/>
      <c r="Q6376" s="40"/>
      <c r="R6376" s="40"/>
      <c r="S6376" s="40"/>
      <c r="T6376" s="40"/>
      <c r="U6376" s="40"/>
      <c r="V6376" s="40"/>
      <c r="W6376" s="40"/>
      <c r="X6376" s="40"/>
      <c r="Y6376" s="40"/>
    </row>
    <row r="6377" spans="1:25" ht="15" customHeight="1" x14ac:dyDescent="0.2">
      <c r="A6377" s="40"/>
      <c r="B6377" s="274" t="s">
        <v>347</v>
      </c>
      <c r="C6377" s="296" t="s">
        <v>926</v>
      </c>
      <c r="D6377" s="274" t="s">
        <v>40</v>
      </c>
      <c r="E6377" s="274" t="s">
        <v>927</v>
      </c>
      <c r="F6377" s="404" t="s">
        <v>348</v>
      </c>
      <c r="G6377" s="404"/>
      <c r="H6377" s="295" t="s">
        <v>325</v>
      </c>
      <c r="I6377" s="298">
        <v>1</v>
      </c>
      <c r="J6377" s="298">
        <v>0</v>
      </c>
      <c r="K6377" s="297">
        <v>1.4</v>
      </c>
      <c r="L6377" s="297">
        <v>1.4</v>
      </c>
      <c r="O6377" s="40"/>
      <c r="P6377" s="40"/>
      <c r="Q6377" s="40"/>
      <c r="R6377" s="40"/>
      <c r="S6377" s="40"/>
      <c r="T6377" s="40"/>
      <c r="U6377" s="40"/>
      <c r="V6377" s="40"/>
      <c r="W6377" s="40"/>
      <c r="X6377" s="40"/>
      <c r="Y6377" s="40"/>
    </row>
    <row r="6378" spans="1:25" ht="15" customHeight="1" x14ac:dyDescent="0.2">
      <c r="A6378" s="40"/>
      <c r="B6378" s="274" t="s">
        <v>347</v>
      </c>
      <c r="C6378" s="296" t="s">
        <v>930</v>
      </c>
      <c r="D6378" s="274" t="s">
        <v>40</v>
      </c>
      <c r="E6378" s="274" t="s">
        <v>931</v>
      </c>
      <c r="F6378" s="404" t="s">
        <v>348</v>
      </c>
      <c r="G6378" s="404"/>
      <c r="H6378" s="295" t="s">
        <v>325</v>
      </c>
      <c r="I6378" s="298">
        <v>1</v>
      </c>
      <c r="J6378" s="298">
        <v>0</v>
      </c>
      <c r="K6378" s="297">
        <v>1.34</v>
      </c>
      <c r="L6378" s="297">
        <v>1.34</v>
      </c>
      <c r="O6378" s="40"/>
      <c r="P6378" s="40"/>
      <c r="Q6378" s="40"/>
      <c r="R6378" s="40"/>
      <c r="S6378" s="40"/>
      <c r="T6378" s="40"/>
      <c r="U6378" s="40"/>
      <c r="V6378" s="40"/>
      <c r="W6378" s="40"/>
      <c r="X6378" s="40"/>
      <c r="Y6378" s="40"/>
    </row>
    <row r="6379" spans="1:25" ht="15" customHeight="1" x14ac:dyDescent="0.2">
      <c r="A6379" s="40"/>
      <c r="B6379" s="274" t="s">
        <v>347</v>
      </c>
      <c r="C6379" s="296" t="s">
        <v>932</v>
      </c>
      <c r="D6379" s="274" t="s">
        <v>40</v>
      </c>
      <c r="E6379" s="274" t="s">
        <v>933</v>
      </c>
      <c r="F6379" s="404" t="s">
        <v>348</v>
      </c>
      <c r="G6379" s="404"/>
      <c r="H6379" s="295" t="s">
        <v>325</v>
      </c>
      <c r="I6379" s="298">
        <v>1</v>
      </c>
      <c r="J6379" s="298">
        <v>0</v>
      </c>
      <c r="K6379" s="297">
        <v>0.04</v>
      </c>
      <c r="L6379" s="297">
        <v>0.04</v>
      </c>
      <c r="O6379" s="40"/>
      <c r="P6379" s="40"/>
      <c r="Q6379" s="40"/>
      <c r="R6379" s="40"/>
      <c r="S6379" s="40"/>
      <c r="T6379" s="40"/>
      <c r="U6379" s="40"/>
      <c r="V6379" s="40"/>
      <c r="W6379" s="40"/>
      <c r="X6379" s="40"/>
      <c r="Y6379" s="40"/>
    </row>
    <row r="6380" spans="1:25" ht="15" customHeight="1" x14ac:dyDescent="0.2">
      <c r="A6380" s="40"/>
      <c r="B6380" s="274" t="s">
        <v>347</v>
      </c>
      <c r="C6380" s="296" t="s">
        <v>1002</v>
      </c>
      <c r="D6380" s="274" t="s">
        <v>40</v>
      </c>
      <c r="E6380" s="274" t="s">
        <v>1003</v>
      </c>
      <c r="F6380" s="404" t="s">
        <v>348</v>
      </c>
      <c r="G6380" s="404"/>
      <c r="H6380" s="295" t="s">
        <v>325</v>
      </c>
      <c r="I6380" s="298">
        <v>1</v>
      </c>
      <c r="J6380" s="298">
        <v>0</v>
      </c>
      <c r="K6380" s="297">
        <v>0.31</v>
      </c>
      <c r="L6380" s="297">
        <v>0.31</v>
      </c>
      <c r="O6380" s="40"/>
      <c r="P6380" s="40"/>
      <c r="Q6380" s="40"/>
      <c r="R6380" s="40"/>
      <c r="S6380" s="40"/>
      <c r="T6380" s="40"/>
      <c r="U6380" s="40"/>
      <c r="V6380" s="40"/>
      <c r="W6380" s="40"/>
      <c r="X6380" s="40"/>
      <c r="Y6380" s="40"/>
    </row>
    <row r="6381" spans="1:25" ht="15" customHeight="1" x14ac:dyDescent="0.2">
      <c r="A6381" s="40"/>
      <c r="B6381" s="275"/>
      <c r="C6381" s="275"/>
      <c r="D6381" s="275"/>
      <c r="E6381" s="275"/>
      <c r="F6381" s="275"/>
      <c r="G6381" s="275" t="s">
        <v>331</v>
      </c>
      <c r="H6381" s="302">
        <v>24</v>
      </c>
      <c r="I6381" s="275" t="s">
        <v>332</v>
      </c>
      <c r="J6381" s="302">
        <v>0</v>
      </c>
      <c r="K6381" s="275" t="s">
        <v>333</v>
      </c>
      <c r="L6381" s="302">
        <v>24</v>
      </c>
      <c r="O6381" s="40"/>
      <c r="P6381" s="40"/>
      <c r="Q6381" s="40"/>
      <c r="R6381" s="40"/>
      <c r="S6381" s="40"/>
      <c r="T6381" s="40"/>
      <c r="U6381" s="40"/>
      <c r="V6381" s="40"/>
      <c r="W6381" s="40"/>
      <c r="X6381" s="40"/>
      <c r="Y6381" s="40"/>
    </row>
    <row r="6382" spans="1:25" ht="15" customHeight="1" thickBot="1" x14ac:dyDescent="0.25">
      <c r="A6382" s="40"/>
      <c r="B6382" s="275"/>
      <c r="C6382" s="275"/>
      <c r="D6382" s="275"/>
      <c r="E6382" s="275"/>
      <c r="F6382" s="275"/>
      <c r="G6382" s="275" t="s">
        <v>334</v>
      </c>
      <c r="H6382" s="302">
        <v>6.06</v>
      </c>
      <c r="I6382" s="409"/>
      <c r="J6382" s="409" t="s">
        <v>335</v>
      </c>
      <c r="K6382" s="275"/>
      <c r="L6382" s="302">
        <v>35.22</v>
      </c>
      <c r="O6382" s="40"/>
      <c r="P6382" s="40"/>
      <c r="Q6382" s="40"/>
      <c r="R6382" s="40"/>
      <c r="S6382" s="40"/>
      <c r="T6382" s="40"/>
      <c r="U6382" s="40"/>
      <c r="V6382" s="40"/>
      <c r="W6382" s="40"/>
      <c r="X6382" s="40"/>
      <c r="Y6382" s="40"/>
    </row>
    <row r="6383" spans="1:25" ht="15" customHeight="1" thickTop="1" x14ac:dyDescent="0.2">
      <c r="A6383" s="40"/>
      <c r="B6383" s="289"/>
      <c r="C6383" s="289"/>
      <c r="D6383" s="289"/>
      <c r="E6383" s="289"/>
      <c r="F6383" s="289"/>
      <c r="G6383" s="289"/>
      <c r="H6383" s="289"/>
      <c r="I6383" s="289"/>
      <c r="J6383" s="289"/>
      <c r="K6383" s="289"/>
      <c r="L6383" s="281"/>
      <c r="O6383" s="40"/>
      <c r="P6383" s="40"/>
      <c r="Q6383" s="40"/>
      <c r="R6383" s="40"/>
      <c r="S6383" s="40"/>
      <c r="T6383" s="40"/>
      <c r="U6383" s="40"/>
      <c r="V6383" s="40"/>
      <c r="W6383" s="40"/>
      <c r="X6383" s="40"/>
      <c r="Y6383" s="40"/>
    </row>
    <row r="6384" spans="1:25" ht="15" customHeight="1" x14ac:dyDescent="0.2">
      <c r="A6384" s="40"/>
      <c r="B6384" s="276"/>
      <c r="C6384" s="277" t="s">
        <v>28</v>
      </c>
      <c r="D6384" s="276" t="s">
        <v>29</v>
      </c>
      <c r="E6384" s="276" t="s">
        <v>30</v>
      </c>
      <c r="F6384" s="405" t="s">
        <v>318</v>
      </c>
      <c r="G6384" s="405"/>
      <c r="H6384" s="284" t="s">
        <v>31</v>
      </c>
      <c r="I6384" s="277" t="s">
        <v>32</v>
      </c>
      <c r="J6384" s="277" t="s">
        <v>2407</v>
      </c>
      <c r="K6384" s="277" t="s">
        <v>33</v>
      </c>
      <c r="L6384" s="277" t="s">
        <v>35</v>
      </c>
      <c r="O6384" s="40"/>
      <c r="P6384" s="40"/>
      <c r="Q6384" s="40"/>
      <c r="R6384" s="40"/>
      <c r="S6384" s="40"/>
      <c r="T6384" s="40"/>
      <c r="U6384" s="40"/>
      <c r="V6384" s="40"/>
      <c r="W6384" s="40"/>
      <c r="X6384" s="40"/>
      <c r="Y6384" s="40"/>
    </row>
    <row r="6385" spans="1:25" ht="15" customHeight="1" x14ac:dyDescent="0.2">
      <c r="A6385" s="40"/>
      <c r="B6385" s="273" t="s">
        <v>319</v>
      </c>
      <c r="C6385" s="286" t="s">
        <v>852</v>
      </c>
      <c r="D6385" s="273" t="s">
        <v>40</v>
      </c>
      <c r="E6385" s="273" t="s">
        <v>853</v>
      </c>
      <c r="F6385" s="403" t="s">
        <v>343</v>
      </c>
      <c r="G6385" s="403"/>
      <c r="H6385" s="285" t="s">
        <v>44</v>
      </c>
      <c r="I6385" s="288">
        <v>1</v>
      </c>
      <c r="J6385" s="287"/>
      <c r="K6385" s="287">
        <v>76.709999999999994</v>
      </c>
      <c r="L6385" s="287">
        <v>76.709999999999994</v>
      </c>
      <c r="O6385" s="40"/>
      <c r="P6385" s="40"/>
      <c r="Q6385" s="40"/>
      <c r="R6385" s="40"/>
      <c r="S6385" s="40"/>
      <c r="T6385" s="40"/>
      <c r="U6385" s="40"/>
      <c r="V6385" s="40"/>
      <c r="W6385" s="40"/>
      <c r="X6385" s="40"/>
      <c r="Y6385" s="40"/>
    </row>
    <row r="6386" spans="1:25" ht="15" customHeight="1" x14ac:dyDescent="0.2">
      <c r="A6386" s="40"/>
      <c r="B6386" s="278" t="s">
        <v>321</v>
      </c>
      <c r="C6386" s="291" t="s">
        <v>371</v>
      </c>
      <c r="D6386" s="278" t="s">
        <v>40</v>
      </c>
      <c r="E6386" s="278" t="s">
        <v>372</v>
      </c>
      <c r="F6386" s="407" t="s">
        <v>324</v>
      </c>
      <c r="G6386" s="407"/>
      <c r="H6386" s="290" t="s">
        <v>325</v>
      </c>
      <c r="I6386" s="294">
        <v>0.1525</v>
      </c>
      <c r="J6386" s="294">
        <v>0</v>
      </c>
      <c r="K6386" s="292">
        <v>29.16</v>
      </c>
      <c r="L6386" s="292">
        <v>4.4400000000000004</v>
      </c>
      <c r="O6386" s="40"/>
      <c r="P6386" s="40"/>
      <c r="Q6386" s="40"/>
      <c r="R6386" s="40"/>
      <c r="S6386" s="40"/>
      <c r="T6386" s="40"/>
      <c r="U6386" s="40"/>
      <c r="V6386" s="40"/>
      <c r="W6386" s="40"/>
      <c r="X6386" s="40"/>
      <c r="Y6386" s="40"/>
    </row>
    <row r="6387" spans="1:25" ht="15" customHeight="1" x14ac:dyDescent="0.2">
      <c r="A6387" s="40"/>
      <c r="B6387" s="278" t="s">
        <v>321</v>
      </c>
      <c r="C6387" s="291" t="s">
        <v>322</v>
      </c>
      <c r="D6387" s="278" t="s">
        <v>40</v>
      </c>
      <c r="E6387" s="278" t="s">
        <v>323</v>
      </c>
      <c r="F6387" s="407" t="s">
        <v>324</v>
      </c>
      <c r="G6387" s="407"/>
      <c r="H6387" s="290" t="s">
        <v>325</v>
      </c>
      <c r="I6387" s="294">
        <v>4.8099999999999997E-2</v>
      </c>
      <c r="J6387" s="294">
        <v>0</v>
      </c>
      <c r="K6387" s="292">
        <v>23.08</v>
      </c>
      <c r="L6387" s="292">
        <v>1.1100000000000001</v>
      </c>
      <c r="O6387" s="40"/>
      <c r="P6387" s="40"/>
      <c r="Q6387" s="40"/>
      <c r="R6387" s="40"/>
      <c r="S6387" s="40"/>
      <c r="T6387" s="40"/>
      <c r="U6387" s="40"/>
      <c r="V6387" s="40"/>
      <c r="W6387" s="40"/>
      <c r="X6387" s="40"/>
      <c r="Y6387" s="40"/>
    </row>
    <row r="6388" spans="1:25" ht="15" customHeight="1" x14ac:dyDescent="0.2">
      <c r="A6388" s="40"/>
      <c r="B6388" s="274" t="s">
        <v>347</v>
      </c>
      <c r="C6388" s="296" t="s">
        <v>642</v>
      </c>
      <c r="D6388" s="274" t="s">
        <v>40</v>
      </c>
      <c r="E6388" s="274" t="s">
        <v>3775</v>
      </c>
      <c r="F6388" s="404" t="s">
        <v>348</v>
      </c>
      <c r="G6388" s="404"/>
      <c r="H6388" s="295" t="s">
        <v>44</v>
      </c>
      <c r="I6388" s="298">
        <v>2.1000000000000001E-2</v>
      </c>
      <c r="J6388" s="298">
        <v>0</v>
      </c>
      <c r="K6388" s="297">
        <v>4.49</v>
      </c>
      <c r="L6388" s="297">
        <v>0.09</v>
      </c>
      <c r="O6388" s="40"/>
      <c r="P6388" s="40"/>
      <c r="Q6388" s="40"/>
      <c r="R6388" s="40"/>
      <c r="S6388" s="40"/>
      <c r="T6388" s="40"/>
      <c r="U6388" s="40"/>
      <c r="V6388" s="40"/>
      <c r="W6388" s="40"/>
      <c r="X6388" s="40"/>
      <c r="Y6388" s="40"/>
    </row>
    <row r="6389" spans="1:25" ht="15" customHeight="1" x14ac:dyDescent="0.2">
      <c r="A6389" s="40"/>
      <c r="B6389" s="274" t="s">
        <v>347</v>
      </c>
      <c r="C6389" s="296" t="s">
        <v>1155</v>
      </c>
      <c r="D6389" s="274" t="s">
        <v>40</v>
      </c>
      <c r="E6389" s="274" t="s">
        <v>4257</v>
      </c>
      <c r="F6389" s="404" t="s">
        <v>348</v>
      </c>
      <c r="G6389" s="404"/>
      <c r="H6389" s="295" t="s">
        <v>44</v>
      </c>
      <c r="I6389" s="298">
        <v>1</v>
      </c>
      <c r="J6389" s="298">
        <v>0</v>
      </c>
      <c r="K6389" s="297">
        <v>71.069999999999993</v>
      </c>
      <c r="L6389" s="297">
        <v>71.069999999999993</v>
      </c>
      <c r="O6389" s="40"/>
      <c r="P6389" s="40"/>
      <c r="Q6389" s="40"/>
      <c r="R6389" s="40"/>
      <c r="S6389" s="40"/>
      <c r="T6389" s="40"/>
      <c r="U6389" s="40"/>
      <c r="V6389" s="40"/>
      <c r="W6389" s="40"/>
      <c r="X6389" s="40"/>
      <c r="Y6389" s="40"/>
    </row>
    <row r="6390" spans="1:25" ht="15" customHeight="1" x14ac:dyDescent="0.2">
      <c r="A6390" s="40"/>
      <c r="B6390" s="275"/>
      <c r="C6390" s="275"/>
      <c r="D6390" s="275"/>
      <c r="E6390" s="275"/>
      <c r="F6390" s="275"/>
      <c r="G6390" s="275" t="s">
        <v>331</v>
      </c>
      <c r="H6390" s="302">
        <v>4.49</v>
      </c>
      <c r="I6390" s="275" t="s">
        <v>332</v>
      </c>
      <c r="J6390" s="302">
        <v>0</v>
      </c>
      <c r="K6390" s="275" t="s">
        <v>333</v>
      </c>
      <c r="L6390" s="302">
        <v>4.49</v>
      </c>
      <c r="O6390" s="40"/>
      <c r="P6390" s="40"/>
      <c r="Q6390" s="40"/>
      <c r="R6390" s="40"/>
      <c r="S6390" s="40"/>
      <c r="T6390" s="40"/>
      <c r="U6390" s="40"/>
      <c r="V6390" s="40"/>
      <c r="W6390" s="40"/>
      <c r="X6390" s="40"/>
      <c r="Y6390" s="40"/>
    </row>
    <row r="6391" spans="1:25" ht="15" customHeight="1" thickBot="1" x14ac:dyDescent="0.25">
      <c r="A6391" s="40"/>
      <c r="B6391" s="275"/>
      <c r="C6391" s="275"/>
      <c r="D6391" s="275"/>
      <c r="E6391" s="275"/>
      <c r="F6391" s="275"/>
      <c r="G6391" s="275" t="s">
        <v>334</v>
      </c>
      <c r="H6391" s="302">
        <v>15.96</v>
      </c>
      <c r="I6391" s="409"/>
      <c r="J6391" s="409" t="s">
        <v>335</v>
      </c>
      <c r="K6391" s="275"/>
      <c r="L6391" s="302">
        <v>92.67</v>
      </c>
      <c r="O6391" s="40"/>
      <c r="P6391" s="40"/>
      <c r="Q6391" s="40"/>
      <c r="R6391" s="40"/>
      <c r="S6391" s="40"/>
      <c r="T6391" s="40"/>
      <c r="U6391" s="40"/>
      <c r="V6391" s="40"/>
      <c r="W6391" s="40"/>
      <c r="X6391" s="40"/>
      <c r="Y6391" s="40"/>
    </row>
    <row r="6392" spans="1:25" ht="15" customHeight="1" thickTop="1" x14ac:dyDescent="0.2">
      <c r="A6392" s="40"/>
      <c r="B6392" s="289"/>
      <c r="C6392" s="289"/>
      <c r="D6392" s="289"/>
      <c r="E6392" s="289"/>
      <c r="F6392" s="289"/>
      <c r="G6392" s="289"/>
      <c r="H6392" s="289"/>
      <c r="I6392" s="289"/>
      <c r="J6392" s="289"/>
      <c r="K6392" s="289"/>
      <c r="L6392" s="281"/>
      <c r="O6392" s="40"/>
      <c r="P6392" s="40"/>
      <c r="Q6392" s="40"/>
      <c r="R6392" s="40"/>
      <c r="S6392" s="40"/>
      <c r="T6392" s="40"/>
      <c r="U6392" s="40"/>
      <c r="V6392" s="40"/>
      <c r="W6392" s="40"/>
      <c r="X6392" s="40"/>
      <c r="Y6392" s="40"/>
    </row>
    <row r="6393" spans="1:25" ht="15" customHeight="1" x14ac:dyDescent="0.2">
      <c r="A6393" s="40"/>
      <c r="B6393" s="276"/>
      <c r="C6393" s="277" t="s">
        <v>28</v>
      </c>
      <c r="D6393" s="276" t="s">
        <v>29</v>
      </c>
      <c r="E6393" s="276" t="s">
        <v>30</v>
      </c>
      <c r="F6393" s="405" t="s">
        <v>318</v>
      </c>
      <c r="G6393" s="405"/>
      <c r="H6393" s="284" t="s">
        <v>31</v>
      </c>
      <c r="I6393" s="277" t="s">
        <v>32</v>
      </c>
      <c r="J6393" s="277" t="s">
        <v>2407</v>
      </c>
      <c r="K6393" s="277" t="s">
        <v>33</v>
      </c>
      <c r="L6393" s="277" t="s">
        <v>35</v>
      </c>
      <c r="O6393" s="40"/>
      <c r="P6393" s="40"/>
      <c r="Q6393" s="40"/>
      <c r="R6393" s="40"/>
      <c r="S6393" s="40"/>
      <c r="T6393" s="40"/>
      <c r="U6393" s="40"/>
      <c r="V6393" s="40"/>
      <c r="W6393" s="40"/>
      <c r="X6393" s="40"/>
      <c r="Y6393" s="40"/>
    </row>
    <row r="6394" spans="1:25" ht="15" customHeight="1" x14ac:dyDescent="0.2">
      <c r="A6394" s="40"/>
      <c r="B6394" s="273" t="s">
        <v>319</v>
      </c>
      <c r="C6394" s="286" t="s">
        <v>857</v>
      </c>
      <c r="D6394" s="273" t="s">
        <v>40</v>
      </c>
      <c r="E6394" s="273" t="s">
        <v>2544</v>
      </c>
      <c r="F6394" s="403" t="s">
        <v>343</v>
      </c>
      <c r="G6394" s="403"/>
      <c r="H6394" s="285" t="s">
        <v>44</v>
      </c>
      <c r="I6394" s="288">
        <v>1</v>
      </c>
      <c r="J6394" s="287"/>
      <c r="K6394" s="287">
        <v>11.63</v>
      </c>
      <c r="L6394" s="287">
        <v>11.63</v>
      </c>
      <c r="O6394" s="40"/>
      <c r="P6394" s="40"/>
      <c r="Q6394" s="40"/>
      <c r="R6394" s="40"/>
      <c r="S6394" s="40"/>
      <c r="T6394" s="40"/>
      <c r="U6394" s="40"/>
      <c r="V6394" s="40"/>
      <c r="W6394" s="40"/>
      <c r="X6394" s="40"/>
      <c r="Y6394" s="40"/>
    </row>
    <row r="6395" spans="1:25" ht="15" customHeight="1" x14ac:dyDescent="0.2">
      <c r="A6395" s="40"/>
      <c r="B6395" s="278" t="s">
        <v>321</v>
      </c>
      <c r="C6395" s="291" t="s">
        <v>322</v>
      </c>
      <c r="D6395" s="278" t="s">
        <v>40</v>
      </c>
      <c r="E6395" s="278" t="s">
        <v>323</v>
      </c>
      <c r="F6395" s="407" t="s">
        <v>324</v>
      </c>
      <c r="G6395" s="407"/>
      <c r="H6395" s="290" t="s">
        <v>325</v>
      </c>
      <c r="I6395" s="294">
        <v>4.8099999999999997E-2</v>
      </c>
      <c r="J6395" s="294">
        <v>0</v>
      </c>
      <c r="K6395" s="292">
        <v>23.08</v>
      </c>
      <c r="L6395" s="292">
        <v>1.1100000000000001</v>
      </c>
      <c r="O6395" s="40"/>
      <c r="P6395" s="40"/>
      <c r="Q6395" s="40"/>
      <c r="R6395" s="40"/>
      <c r="S6395" s="40"/>
      <c r="T6395" s="40"/>
      <c r="U6395" s="40"/>
      <c r="V6395" s="40"/>
      <c r="W6395" s="40"/>
      <c r="X6395" s="40"/>
      <c r="Y6395" s="40"/>
    </row>
    <row r="6396" spans="1:25" ht="15" customHeight="1" x14ac:dyDescent="0.2">
      <c r="A6396" s="40"/>
      <c r="B6396" s="278" t="s">
        <v>321</v>
      </c>
      <c r="C6396" s="291" t="s">
        <v>371</v>
      </c>
      <c r="D6396" s="278" t="s">
        <v>40</v>
      </c>
      <c r="E6396" s="278" t="s">
        <v>372</v>
      </c>
      <c r="F6396" s="407" t="s">
        <v>324</v>
      </c>
      <c r="G6396" s="407"/>
      <c r="H6396" s="290" t="s">
        <v>325</v>
      </c>
      <c r="I6396" s="294">
        <v>0.1525</v>
      </c>
      <c r="J6396" s="294">
        <v>0</v>
      </c>
      <c r="K6396" s="292">
        <v>29.16</v>
      </c>
      <c r="L6396" s="292">
        <v>4.4400000000000004</v>
      </c>
      <c r="O6396" s="40"/>
      <c r="P6396" s="40"/>
      <c r="Q6396" s="40"/>
      <c r="R6396" s="40"/>
      <c r="S6396" s="40"/>
      <c r="T6396" s="40"/>
      <c r="U6396" s="40"/>
      <c r="V6396" s="40"/>
      <c r="W6396" s="40"/>
      <c r="X6396" s="40"/>
      <c r="Y6396" s="40"/>
    </row>
    <row r="6397" spans="1:25" ht="15" customHeight="1" x14ac:dyDescent="0.2">
      <c r="A6397" s="40"/>
      <c r="B6397" s="274" t="s">
        <v>347</v>
      </c>
      <c r="C6397" s="296" t="s">
        <v>862</v>
      </c>
      <c r="D6397" s="274" t="s">
        <v>40</v>
      </c>
      <c r="E6397" s="274" t="s">
        <v>4258</v>
      </c>
      <c r="F6397" s="404" t="s">
        <v>348</v>
      </c>
      <c r="G6397" s="404"/>
      <c r="H6397" s="295" t="s">
        <v>44</v>
      </c>
      <c r="I6397" s="298">
        <v>1</v>
      </c>
      <c r="J6397" s="298">
        <v>0</v>
      </c>
      <c r="K6397" s="297">
        <v>5.99</v>
      </c>
      <c r="L6397" s="297">
        <v>5.99</v>
      </c>
      <c r="O6397" s="40"/>
      <c r="P6397" s="40"/>
      <c r="Q6397" s="40"/>
      <c r="R6397" s="40"/>
      <c r="S6397" s="40"/>
      <c r="T6397" s="40"/>
      <c r="U6397" s="40"/>
      <c r="V6397" s="40"/>
      <c r="W6397" s="40"/>
      <c r="X6397" s="40"/>
      <c r="Y6397" s="40"/>
    </row>
    <row r="6398" spans="1:25" ht="15" customHeight="1" x14ac:dyDescent="0.2">
      <c r="A6398" s="40"/>
      <c r="B6398" s="274" t="s">
        <v>347</v>
      </c>
      <c r="C6398" s="296" t="s">
        <v>642</v>
      </c>
      <c r="D6398" s="274" t="s">
        <v>40</v>
      </c>
      <c r="E6398" s="274" t="s">
        <v>3775</v>
      </c>
      <c r="F6398" s="404" t="s">
        <v>348</v>
      </c>
      <c r="G6398" s="404"/>
      <c r="H6398" s="295" t="s">
        <v>44</v>
      </c>
      <c r="I6398" s="298">
        <v>2.1000000000000001E-2</v>
      </c>
      <c r="J6398" s="298">
        <v>0</v>
      </c>
      <c r="K6398" s="297">
        <v>4.49</v>
      </c>
      <c r="L6398" s="297">
        <v>0.09</v>
      </c>
      <c r="O6398" s="40"/>
      <c r="P6398" s="40"/>
      <c r="Q6398" s="40"/>
      <c r="R6398" s="40"/>
      <c r="S6398" s="40"/>
      <c r="T6398" s="40"/>
      <c r="U6398" s="40"/>
      <c r="V6398" s="40"/>
      <c r="W6398" s="40"/>
      <c r="X6398" s="40"/>
      <c r="Y6398" s="40"/>
    </row>
    <row r="6399" spans="1:25" ht="15" customHeight="1" x14ac:dyDescent="0.2">
      <c r="A6399" s="40"/>
      <c r="B6399" s="275"/>
      <c r="C6399" s="275"/>
      <c r="D6399" s="275"/>
      <c r="E6399" s="275"/>
      <c r="F6399" s="275"/>
      <c r="G6399" s="275" t="s">
        <v>331</v>
      </c>
      <c r="H6399" s="302">
        <v>4.49</v>
      </c>
      <c r="I6399" s="275" t="s">
        <v>332</v>
      </c>
      <c r="J6399" s="302">
        <v>0</v>
      </c>
      <c r="K6399" s="275" t="s">
        <v>333</v>
      </c>
      <c r="L6399" s="302">
        <v>4.49</v>
      </c>
      <c r="O6399" s="40"/>
      <c r="P6399" s="40"/>
      <c r="Q6399" s="40"/>
      <c r="R6399" s="40"/>
      <c r="S6399" s="40"/>
      <c r="T6399" s="40"/>
      <c r="U6399" s="40"/>
      <c r="V6399" s="40"/>
      <c r="W6399" s="40"/>
      <c r="X6399" s="40"/>
      <c r="Y6399" s="40"/>
    </row>
    <row r="6400" spans="1:25" ht="15" customHeight="1" thickBot="1" x14ac:dyDescent="0.25">
      <c r="A6400" s="40"/>
      <c r="B6400" s="275"/>
      <c r="C6400" s="275"/>
      <c r="D6400" s="275"/>
      <c r="E6400" s="275"/>
      <c r="F6400" s="275"/>
      <c r="G6400" s="275" t="s">
        <v>334</v>
      </c>
      <c r="H6400" s="302">
        <v>2.42</v>
      </c>
      <c r="I6400" s="409"/>
      <c r="J6400" s="409" t="s">
        <v>335</v>
      </c>
      <c r="K6400" s="275"/>
      <c r="L6400" s="302">
        <v>14.05</v>
      </c>
      <c r="O6400" s="40"/>
      <c r="P6400" s="40"/>
      <c r="Q6400" s="40"/>
      <c r="R6400" s="40"/>
      <c r="S6400" s="40"/>
      <c r="T6400" s="40"/>
      <c r="U6400" s="40"/>
      <c r="V6400" s="40"/>
      <c r="W6400" s="40"/>
      <c r="X6400" s="40"/>
      <c r="Y6400" s="40"/>
    </row>
    <row r="6401" spans="1:25" ht="15" customHeight="1" thickTop="1" x14ac:dyDescent="0.2">
      <c r="A6401" s="40"/>
      <c r="B6401" s="289"/>
      <c r="C6401" s="289"/>
      <c r="D6401" s="289"/>
      <c r="E6401" s="289"/>
      <c r="F6401" s="289"/>
      <c r="G6401" s="289"/>
      <c r="H6401" s="289"/>
      <c r="I6401" s="289"/>
      <c r="J6401" s="289"/>
      <c r="K6401" s="289"/>
      <c r="L6401" s="281"/>
      <c r="O6401" s="40"/>
      <c r="P6401" s="40"/>
      <c r="Q6401" s="40"/>
      <c r="R6401" s="40"/>
      <c r="S6401" s="40"/>
      <c r="T6401" s="40"/>
      <c r="U6401" s="40"/>
      <c r="V6401" s="40"/>
      <c r="W6401" s="40"/>
      <c r="X6401" s="40"/>
      <c r="Y6401" s="40"/>
    </row>
    <row r="6402" spans="1:25" ht="15" customHeight="1" x14ac:dyDescent="0.2">
      <c r="A6402" s="40"/>
      <c r="B6402" s="276"/>
      <c r="C6402" s="277" t="s">
        <v>28</v>
      </c>
      <c r="D6402" s="276" t="s">
        <v>29</v>
      </c>
      <c r="E6402" s="276" t="s">
        <v>30</v>
      </c>
      <c r="F6402" s="405" t="s">
        <v>318</v>
      </c>
      <c r="G6402" s="405"/>
      <c r="H6402" s="284" t="s">
        <v>31</v>
      </c>
      <c r="I6402" s="277" t="s">
        <v>32</v>
      </c>
      <c r="J6402" s="277" t="s">
        <v>2407</v>
      </c>
      <c r="K6402" s="277" t="s">
        <v>33</v>
      </c>
      <c r="L6402" s="277" t="s">
        <v>35</v>
      </c>
      <c r="O6402" s="40"/>
      <c r="P6402" s="40"/>
      <c r="Q6402" s="40"/>
      <c r="R6402" s="40"/>
      <c r="S6402" s="40"/>
      <c r="T6402" s="40"/>
      <c r="U6402" s="40"/>
      <c r="V6402" s="40"/>
      <c r="W6402" s="40"/>
      <c r="X6402" s="40"/>
      <c r="Y6402" s="40"/>
    </row>
    <row r="6403" spans="1:25" ht="15" customHeight="1" x14ac:dyDescent="0.2">
      <c r="A6403" s="40"/>
      <c r="B6403" s="273" t="s">
        <v>319</v>
      </c>
      <c r="C6403" s="286" t="s">
        <v>2981</v>
      </c>
      <c r="D6403" s="273" t="s">
        <v>40</v>
      </c>
      <c r="E6403" s="273" t="s">
        <v>2982</v>
      </c>
      <c r="F6403" s="403" t="s">
        <v>337</v>
      </c>
      <c r="G6403" s="403"/>
      <c r="H6403" s="285" t="s">
        <v>59</v>
      </c>
      <c r="I6403" s="288">
        <v>1</v>
      </c>
      <c r="J6403" s="287"/>
      <c r="K6403" s="287">
        <v>67.02</v>
      </c>
      <c r="L6403" s="287">
        <v>67.02</v>
      </c>
      <c r="O6403" s="40"/>
      <c r="P6403" s="40"/>
      <c r="Q6403" s="40"/>
      <c r="R6403" s="40"/>
      <c r="S6403" s="40"/>
      <c r="T6403" s="40"/>
      <c r="U6403" s="40"/>
      <c r="V6403" s="40"/>
      <c r="W6403" s="40"/>
      <c r="X6403" s="40"/>
      <c r="Y6403" s="40"/>
    </row>
    <row r="6404" spans="1:25" ht="15" customHeight="1" x14ac:dyDescent="0.2">
      <c r="A6404" s="40"/>
      <c r="B6404" s="278" t="s">
        <v>321</v>
      </c>
      <c r="C6404" s="291" t="s">
        <v>322</v>
      </c>
      <c r="D6404" s="278" t="s">
        <v>40</v>
      </c>
      <c r="E6404" s="278" t="s">
        <v>323</v>
      </c>
      <c r="F6404" s="407" t="s">
        <v>324</v>
      </c>
      <c r="G6404" s="407"/>
      <c r="H6404" s="290" t="s">
        <v>325</v>
      </c>
      <c r="I6404" s="294">
        <v>2.9039999999999999</v>
      </c>
      <c r="J6404" s="294">
        <v>0</v>
      </c>
      <c r="K6404" s="292">
        <v>23.08</v>
      </c>
      <c r="L6404" s="292">
        <v>67.02</v>
      </c>
      <c r="O6404" s="40"/>
      <c r="P6404" s="40"/>
      <c r="Q6404" s="40"/>
      <c r="R6404" s="40"/>
      <c r="S6404" s="40"/>
      <c r="T6404" s="40"/>
      <c r="U6404" s="40"/>
      <c r="V6404" s="40"/>
      <c r="W6404" s="40"/>
      <c r="X6404" s="40"/>
      <c r="Y6404" s="40"/>
    </row>
    <row r="6405" spans="1:25" ht="15" customHeight="1" x14ac:dyDescent="0.2">
      <c r="A6405" s="40"/>
      <c r="B6405" s="275"/>
      <c r="C6405" s="275"/>
      <c r="D6405" s="275"/>
      <c r="E6405" s="275"/>
      <c r="F6405" s="275"/>
      <c r="G6405" s="275" t="s">
        <v>331</v>
      </c>
      <c r="H6405" s="302">
        <v>50.38</v>
      </c>
      <c r="I6405" s="275" t="s">
        <v>332</v>
      </c>
      <c r="J6405" s="302">
        <v>0</v>
      </c>
      <c r="K6405" s="275" t="s">
        <v>333</v>
      </c>
      <c r="L6405" s="302">
        <v>50.38</v>
      </c>
      <c r="O6405" s="40"/>
      <c r="P6405" s="40"/>
      <c r="Q6405" s="40"/>
      <c r="R6405" s="40"/>
      <c r="S6405" s="40"/>
      <c r="T6405" s="40"/>
      <c r="U6405" s="40"/>
      <c r="V6405" s="40"/>
      <c r="W6405" s="40"/>
      <c r="X6405" s="40"/>
      <c r="Y6405" s="40"/>
    </row>
    <row r="6406" spans="1:25" ht="15" customHeight="1" thickBot="1" x14ac:dyDescent="0.25">
      <c r="A6406" s="40"/>
      <c r="B6406" s="275"/>
      <c r="C6406" s="275"/>
      <c r="D6406" s="275"/>
      <c r="E6406" s="275"/>
      <c r="F6406" s="275"/>
      <c r="G6406" s="275" t="s">
        <v>334</v>
      </c>
      <c r="H6406" s="302">
        <v>13.94</v>
      </c>
      <c r="I6406" s="409"/>
      <c r="J6406" s="409" t="s">
        <v>335</v>
      </c>
      <c r="K6406" s="275"/>
      <c r="L6406" s="302">
        <v>80.959999999999994</v>
      </c>
      <c r="O6406" s="40"/>
      <c r="P6406" s="40"/>
      <c r="Q6406" s="40"/>
      <c r="R6406" s="40"/>
      <c r="S6406" s="40"/>
      <c r="T6406" s="40"/>
      <c r="U6406" s="40"/>
      <c r="V6406" s="40"/>
      <c r="W6406" s="40"/>
      <c r="X6406" s="40"/>
      <c r="Y6406" s="40"/>
    </row>
    <row r="6407" spans="1:25" ht="15" customHeight="1" thickTop="1" x14ac:dyDescent="0.2">
      <c r="A6407" s="40"/>
      <c r="B6407" s="289"/>
      <c r="C6407" s="289"/>
      <c r="D6407" s="289"/>
      <c r="E6407" s="289"/>
      <c r="F6407" s="289"/>
      <c r="G6407" s="289"/>
      <c r="H6407" s="289"/>
      <c r="I6407" s="289"/>
      <c r="J6407" s="289"/>
      <c r="K6407" s="289"/>
      <c r="L6407" s="281"/>
      <c r="O6407" s="40"/>
      <c r="P6407" s="40"/>
      <c r="Q6407" s="40"/>
      <c r="R6407" s="40"/>
      <c r="S6407" s="40"/>
      <c r="T6407" s="40"/>
      <c r="U6407" s="40"/>
      <c r="V6407" s="40"/>
      <c r="W6407" s="40"/>
      <c r="X6407" s="40"/>
      <c r="Y6407" s="40"/>
    </row>
    <row r="6408" spans="1:25" ht="15" customHeight="1" x14ac:dyDescent="0.2">
      <c r="A6408" s="40"/>
      <c r="B6408" s="276"/>
      <c r="C6408" s="277" t="s">
        <v>28</v>
      </c>
      <c r="D6408" s="276" t="s">
        <v>29</v>
      </c>
      <c r="E6408" s="276" t="s">
        <v>30</v>
      </c>
      <c r="F6408" s="405" t="s">
        <v>318</v>
      </c>
      <c r="G6408" s="405"/>
      <c r="H6408" s="284" t="s">
        <v>31</v>
      </c>
      <c r="I6408" s="277" t="s">
        <v>32</v>
      </c>
      <c r="J6408" s="277" t="s">
        <v>33</v>
      </c>
      <c r="K6408" s="277" t="s">
        <v>35</v>
      </c>
      <c r="L6408" s="281"/>
      <c r="O6408" s="40"/>
      <c r="P6408" s="40"/>
      <c r="Q6408" s="40"/>
      <c r="R6408" s="40"/>
      <c r="S6408" s="40"/>
      <c r="T6408" s="40"/>
      <c r="U6408" s="40"/>
      <c r="V6408" s="40"/>
      <c r="W6408" s="40"/>
      <c r="X6408" s="40"/>
      <c r="Y6408" s="40"/>
    </row>
    <row r="6409" spans="1:25" ht="15" customHeight="1" x14ac:dyDescent="0.2">
      <c r="A6409" s="40"/>
      <c r="B6409" s="273" t="s">
        <v>319</v>
      </c>
      <c r="C6409" s="286" t="s">
        <v>1995</v>
      </c>
      <c r="D6409" s="273" t="s">
        <v>143</v>
      </c>
      <c r="E6409" s="273" t="s">
        <v>1996</v>
      </c>
      <c r="F6409" s="403" t="s">
        <v>577</v>
      </c>
      <c r="G6409" s="403"/>
      <c r="H6409" s="285" t="s">
        <v>578</v>
      </c>
      <c r="I6409" s="288">
        <v>1</v>
      </c>
      <c r="J6409" s="287">
        <v>3.79</v>
      </c>
      <c r="K6409" s="287">
        <v>3.79</v>
      </c>
      <c r="L6409" s="281"/>
      <c r="O6409" s="40"/>
      <c r="P6409" s="40"/>
      <c r="Q6409" s="40"/>
      <c r="R6409" s="40"/>
      <c r="S6409" s="40"/>
      <c r="T6409" s="40"/>
      <c r="U6409" s="40"/>
      <c r="V6409" s="40"/>
      <c r="W6409" s="40"/>
      <c r="X6409" s="40"/>
      <c r="Y6409" s="40"/>
    </row>
    <row r="6410" spans="1:25" ht="15" customHeight="1" x14ac:dyDescent="0.2">
      <c r="A6410" s="40"/>
      <c r="B6410" s="276" t="s">
        <v>27</v>
      </c>
      <c r="C6410" s="277" t="s">
        <v>28</v>
      </c>
      <c r="D6410" s="276" t="s">
        <v>29</v>
      </c>
      <c r="E6410" s="276" t="s">
        <v>30</v>
      </c>
      <c r="F6410" s="405" t="s">
        <v>318</v>
      </c>
      <c r="G6410" s="406"/>
      <c r="H6410" s="284" t="s">
        <v>31</v>
      </c>
      <c r="I6410" s="277" t="s">
        <v>32</v>
      </c>
      <c r="J6410" s="277" t="s">
        <v>33</v>
      </c>
      <c r="K6410" s="277" t="s">
        <v>35</v>
      </c>
      <c r="L6410" s="281"/>
      <c r="O6410" s="40"/>
      <c r="P6410" s="40"/>
      <c r="Q6410" s="40"/>
      <c r="R6410" s="40"/>
      <c r="S6410" s="40"/>
      <c r="T6410" s="40"/>
      <c r="U6410" s="40"/>
      <c r="V6410" s="40"/>
      <c r="W6410" s="40"/>
      <c r="X6410" s="40"/>
      <c r="Y6410" s="40"/>
    </row>
    <row r="6411" spans="1:25" ht="15" customHeight="1" x14ac:dyDescent="0.2">
      <c r="A6411" s="40"/>
      <c r="B6411" s="274" t="s">
        <v>347</v>
      </c>
      <c r="C6411" s="296" t="s">
        <v>3583</v>
      </c>
      <c r="D6411" s="274" t="s">
        <v>143</v>
      </c>
      <c r="E6411" s="274" t="s">
        <v>1158</v>
      </c>
      <c r="F6411" s="404" t="s">
        <v>348</v>
      </c>
      <c r="G6411" s="404"/>
      <c r="H6411" s="295" t="s">
        <v>165</v>
      </c>
      <c r="I6411" s="298">
        <v>0.1018</v>
      </c>
      <c r="J6411" s="297" t="s">
        <v>1850</v>
      </c>
      <c r="K6411" s="280" t="s">
        <v>2175</v>
      </c>
      <c r="L6411" s="281"/>
      <c r="O6411" s="40"/>
      <c r="P6411" s="40"/>
      <c r="Q6411" s="40"/>
      <c r="R6411" s="40"/>
      <c r="S6411" s="40"/>
      <c r="T6411" s="40"/>
      <c r="U6411" s="40"/>
      <c r="V6411" s="40"/>
      <c r="W6411" s="40"/>
      <c r="X6411" s="40"/>
      <c r="Y6411" s="40"/>
    </row>
    <row r="6412" spans="1:25" ht="15" customHeight="1" x14ac:dyDescent="0.2">
      <c r="A6412" s="40"/>
      <c r="B6412" s="274" t="s">
        <v>347</v>
      </c>
      <c r="C6412" s="296" t="s">
        <v>3604</v>
      </c>
      <c r="D6412" s="274" t="s">
        <v>143</v>
      </c>
      <c r="E6412" s="274" t="s">
        <v>1164</v>
      </c>
      <c r="F6412" s="404" t="s">
        <v>809</v>
      </c>
      <c r="G6412" s="404"/>
      <c r="H6412" s="295" t="s">
        <v>165</v>
      </c>
      <c r="I6412" s="298">
        <v>4.4999999999999997E-3</v>
      </c>
      <c r="J6412" s="297" t="s">
        <v>2145</v>
      </c>
      <c r="K6412" s="280" t="s">
        <v>2137</v>
      </c>
      <c r="L6412" s="281"/>
      <c r="O6412" s="40"/>
      <c r="P6412" s="40"/>
      <c r="Q6412" s="40"/>
      <c r="R6412" s="40"/>
      <c r="S6412" s="40"/>
      <c r="T6412" s="40"/>
      <c r="U6412" s="40"/>
      <c r="V6412" s="40"/>
      <c r="W6412" s="40"/>
      <c r="X6412" s="40"/>
      <c r="Y6412" s="40"/>
    </row>
    <row r="6413" spans="1:25" ht="15" customHeight="1" x14ac:dyDescent="0.2">
      <c r="A6413" s="40"/>
      <c r="B6413" s="274" t="s">
        <v>347</v>
      </c>
      <c r="C6413" s="296" t="s">
        <v>3594</v>
      </c>
      <c r="D6413" s="274" t="s">
        <v>143</v>
      </c>
      <c r="E6413" s="274" t="s">
        <v>1171</v>
      </c>
      <c r="F6413" s="404" t="s">
        <v>348</v>
      </c>
      <c r="G6413" s="404"/>
      <c r="H6413" s="295" t="s">
        <v>165</v>
      </c>
      <c r="I6413" s="298">
        <v>2.0000000000000001E-4</v>
      </c>
      <c r="J6413" s="297" t="s">
        <v>2139</v>
      </c>
      <c r="K6413" s="280" t="s">
        <v>2117</v>
      </c>
      <c r="L6413" s="281"/>
      <c r="O6413" s="40"/>
      <c r="P6413" s="40"/>
      <c r="Q6413" s="40"/>
      <c r="R6413" s="40"/>
      <c r="S6413" s="40"/>
      <c r="T6413" s="40"/>
      <c r="U6413" s="40"/>
      <c r="V6413" s="40"/>
      <c r="W6413" s="40"/>
      <c r="X6413" s="40"/>
      <c r="Y6413" s="40"/>
    </row>
    <row r="6414" spans="1:25" ht="15" customHeight="1" x14ac:dyDescent="0.2">
      <c r="A6414" s="40"/>
      <c r="B6414" s="274" t="s">
        <v>347</v>
      </c>
      <c r="C6414" s="296" t="s">
        <v>3636</v>
      </c>
      <c r="D6414" s="274" t="s">
        <v>143</v>
      </c>
      <c r="E6414" s="274" t="s">
        <v>2432</v>
      </c>
      <c r="F6414" s="404" t="s">
        <v>348</v>
      </c>
      <c r="G6414" s="404"/>
      <c r="H6414" s="295" t="s">
        <v>2433</v>
      </c>
      <c r="I6414" s="298">
        <v>8.0000000000000004E-4</v>
      </c>
      <c r="J6414" s="297" t="s">
        <v>3637</v>
      </c>
      <c r="K6414" s="280" t="s">
        <v>2137</v>
      </c>
      <c r="O6414" s="40"/>
      <c r="P6414" s="40"/>
      <c r="Q6414" s="40"/>
      <c r="R6414" s="40"/>
      <c r="S6414" s="40"/>
      <c r="T6414" s="40"/>
      <c r="U6414" s="40"/>
      <c r="V6414" s="40"/>
      <c r="W6414" s="40"/>
      <c r="X6414" s="40"/>
      <c r="Y6414" s="40"/>
    </row>
    <row r="6415" spans="1:25" ht="15" customHeight="1" x14ac:dyDescent="0.2">
      <c r="A6415" s="40"/>
      <c r="B6415" s="274" t="s">
        <v>347</v>
      </c>
      <c r="C6415" s="296" t="s">
        <v>3613</v>
      </c>
      <c r="D6415" s="274" t="s">
        <v>143</v>
      </c>
      <c r="E6415" s="274" t="s">
        <v>1163</v>
      </c>
      <c r="F6415" s="404" t="s">
        <v>348</v>
      </c>
      <c r="G6415" s="404"/>
      <c r="H6415" s="295" t="s">
        <v>165</v>
      </c>
      <c r="I6415" s="298">
        <v>1E-4</v>
      </c>
      <c r="J6415" s="297" t="s">
        <v>3614</v>
      </c>
      <c r="K6415" s="280" t="s">
        <v>2117</v>
      </c>
      <c r="O6415" s="40"/>
      <c r="P6415" s="40"/>
      <c r="Q6415" s="40"/>
      <c r="R6415" s="40"/>
      <c r="S6415" s="40"/>
      <c r="T6415" s="40"/>
      <c r="U6415" s="40"/>
      <c r="V6415" s="40"/>
      <c r="W6415" s="40"/>
      <c r="X6415" s="40"/>
      <c r="Y6415" s="40"/>
    </row>
    <row r="6416" spans="1:25" ht="15" customHeight="1" x14ac:dyDescent="0.2">
      <c r="A6416" s="40"/>
      <c r="B6416" s="274" t="s">
        <v>347</v>
      </c>
      <c r="C6416" s="296" t="s">
        <v>3645</v>
      </c>
      <c r="D6416" s="274" t="s">
        <v>143</v>
      </c>
      <c r="E6416" s="274" t="s">
        <v>1161</v>
      </c>
      <c r="F6416" s="404" t="s">
        <v>348</v>
      </c>
      <c r="G6416" s="404"/>
      <c r="H6416" s="295" t="s">
        <v>165</v>
      </c>
      <c r="I6416" s="298">
        <v>9.4100000000000003E-2</v>
      </c>
      <c r="J6416" s="297" t="s">
        <v>2143</v>
      </c>
      <c r="K6416" s="280" t="s">
        <v>2178</v>
      </c>
      <c r="O6416" s="40"/>
      <c r="P6416" s="40"/>
      <c r="Q6416" s="40"/>
      <c r="R6416" s="40"/>
      <c r="S6416" s="40"/>
      <c r="T6416" s="40"/>
      <c r="U6416" s="40"/>
      <c r="V6416" s="40"/>
      <c r="W6416" s="40"/>
      <c r="X6416" s="40"/>
      <c r="Y6416" s="40"/>
    </row>
    <row r="6417" spans="1:25" ht="15" customHeight="1" x14ac:dyDescent="0.2">
      <c r="A6417" s="40"/>
      <c r="B6417" s="274" t="s">
        <v>347</v>
      </c>
      <c r="C6417" s="296" t="s">
        <v>3606</v>
      </c>
      <c r="D6417" s="274" t="s">
        <v>143</v>
      </c>
      <c r="E6417" s="274" t="s">
        <v>1166</v>
      </c>
      <c r="F6417" s="404" t="s">
        <v>809</v>
      </c>
      <c r="G6417" s="404"/>
      <c r="H6417" s="295" t="s">
        <v>1167</v>
      </c>
      <c r="I6417" s="298">
        <v>4.0000000000000002E-4</v>
      </c>
      <c r="J6417" s="297" t="s">
        <v>2136</v>
      </c>
      <c r="K6417" s="280" t="s">
        <v>2196</v>
      </c>
      <c r="O6417" s="40"/>
      <c r="P6417" s="40"/>
      <c r="Q6417" s="40"/>
      <c r="R6417" s="40"/>
      <c r="S6417" s="40"/>
      <c r="T6417" s="40"/>
      <c r="U6417" s="40"/>
      <c r="V6417" s="40"/>
      <c r="W6417" s="40"/>
      <c r="X6417" s="40"/>
      <c r="Y6417" s="40"/>
    </row>
    <row r="6418" spans="1:25" ht="15" customHeight="1" x14ac:dyDescent="0.2">
      <c r="A6418" s="40"/>
      <c r="B6418" s="274" t="s">
        <v>347</v>
      </c>
      <c r="C6418" s="296" t="s">
        <v>3596</v>
      </c>
      <c r="D6418" s="274" t="s">
        <v>143</v>
      </c>
      <c r="E6418" s="274" t="s">
        <v>2437</v>
      </c>
      <c r="F6418" s="404" t="s">
        <v>348</v>
      </c>
      <c r="G6418" s="404"/>
      <c r="H6418" s="295" t="s">
        <v>165</v>
      </c>
      <c r="I6418" s="298">
        <v>5.9999999999999995E-4</v>
      </c>
      <c r="J6418" s="297" t="s">
        <v>3597</v>
      </c>
      <c r="K6418" s="280" t="s">
        <v>2117</v>
      </c>
      <c r="O6418" s="40"/>
      <c r="P6418" s="40"/>
      <c r="Q6418" s="40"/>
      <c r="R6418" s="40"/>
      <c r="S6418" s="40"/>
      <c r="T6418" s="40"/>
      <c r="U6418" s="40"/>
      <c r="V6418" s="40"/>
      <c r="W6418" s="40"/>
      <c r="X6418" s="40"/>
      <c r="Y6418" s="40"/>
    </row>
    <row r="6419" spans="1:25" ht="15" customHeight="1" x14ac:dyDescent="0.2">
      <c r="A6419" s="40"/>
      <c r="B6419" s="274" t="s">
        <v>347</v>
      </c>
      <c r="C6419" s="296" t="s">
        <v>3626</v>
      </c>
      <c r="D6419" s="274" t="s">
        <v>143</v>
      </c>
      <c r="E6419" s="274" t="s">
        <v>2434</v>
      </c>
      <c r="F6419" s="404" t="s">
        <v>348</v>
      </c>
      <c r="G6419" s="404"/>
      <c r="H6419" s="295" t="s">
        <v>2433</v>
      </c>
      <c r="I6419" s="298">
        <v>2.3E-3</v>
      </c>
      <c r="J6419" s="297" t="s">
        <v>3627</v>
      </c>
      <c r="K6419" s="280" t="s">
        <v>2144</v>
      </c>
      <c r="O6419" s="40"/>
      <c r="P6419" s="40"/>
      <c r="Q6419" s="40"/>
      <c r="R6419" s="40"/>
      <c r="S6419" s="40"/>
      <c r="T6419" s="40"/>
      <c r="U6419" s="40"/>
      <c r="V6419" s="40"/>
      <c r="W6419" s="40"/>
      <c r="X6419" s="40"/>
      <c r="Y6419" s="40"/>
    </row>
    <row r="6420" spans="1:25" ht="15" customHeight="1" x14ac:dyDescent="0.2">
      <c r="A6420" s="40"/>
      <c r="B6420" s="274" t="s">
        <v>347</v>
      </c>
      <c r="C6420" s="296" t="s">
        <v>3598</v>
      </c>
      <c r="D6420" s="274" t="s">
        <v>143</v>
      </c>
      <c r="E6420" s="274" t="s">
        <v>1159</v>
      </c>
      <c r="F6420" s="404" t="s">
        <v>348</v>
      </c>
      <c r="G6420" s="404"/>
      <c r="H6420" s="295" t="s">
        <v>165</v>
      </c>
      <c r="I6420" s="298">
        <v>1.5E-3</v>
      </c>
      <c r="J6420" s="297" t="s">
        <v>3599</v>
      </c>
      <c r="K6420" s="280" t="s">
        <v>2130</v>
      </c>
      <c r="O6420" s="40"/>
      <c r="P6420" s="40"/>
      <c r="Q6420" s="40"/>
      <c r="R6420" s="40"/>
      <c r="S6420" s="40"/>
      <c r="T6420" s="40"/>
      <c r="U6420" s="40"/>
      <c r="V6420" s="40"/>
      <c r="W6420" s="40"/>
      <c r="X6420" s="40"/>
      <c r="Y6420" s="40"/>
    </row>
    <row r="6421" spans="1:25" ht="15" customHeight="1" x14ac:dyDescent="0.2">
      <c r="A6421" s="40"/>
      <c r="B6421" s="274" t="s">
        <v>347</v>
      </c>
      <c r="C6421" s="296" t="s">
        <v>3631</v>
      </c>
      <c r="D6421" s="274" t="s">
        <v>143</v>
      </c>
      <c r="E6421" s="274" t="s">
        <v>2435</v>
      </c>
      <c r="F6421" s="404" t="s">
        <v>348</v>
      </c>
      <c r="G6421" s="404"/>
      <c r="H6421" s="295" t="s">
        <v>165</v>
      </c>
      <c r="I6421" s="298">
        <v>2.0000000000000001E-4</v>
      </c>
      <c r="J6421" s="297" t="s">
        <v>2122</v>
      </c>
      <c r="K6421" s="280" t="s">
        <v>2125</v>
      </c>
      <c r="O6421" s="40"/>
      <c r="P6421" s="40"/>
      <c r="Q6421" s="40"/>
      <c r="R6421" s="40"/>
      <c r="S6421" s="40"/>
      <c r="T6421" s="40"/>
      <c r="U6421" s="40"/>
      <c r="V6421" s="40"/>
      <c r="W6421" s="40"/>
      <c r="X6421" s="40"/>
      <c r="Y6421" s="40"/>
    </row>
    <row r="6422" spans="1:25" ht="15" customHeight="1" x14ac:dyDescent="0.2">
      <c r="A6422" s="40"/>
      <c r="B6422" s="274" t="s">
        <v>347</v>
      </c>
      <c r="C6422" s="296" t="s">
        <v>3646</v>
      </c>
      <c r="D6422" s="274" t="s">
        <v>143</v>
      </c>
      <c r="E6422" s="274" t="s">
        <v>3647</v>
      </c>
      <c r="F6422" s="404" t="s">
        <v>348</v>
      </c>
      <c r="G6422" s="404"/>
      <c r="H6422" s="295" t="s">
        <v>1160</v>
      </c>
      <c r="I6422" s="298">
        <v>8.0000000000000004E-4</v>
      </c>
      <c r="J6422" s="297" t="s">
        <v>3648</v>
      </c>
      <c r="K6422" s="280" t="s">
        <v>2117</v>
      </c>
      <c r="O6422" s="40"/>
      <c r="P6422" s="40"/>
      <c r="Q6422" s="40"/>
      <c r="R6422" s="40"/>
      <c r="S6422" s="40"/>
      <c r="T6422" s="40"/>
      <c r="U6422" s="40"/>
      <c r="V6422" s="40"/>
      <c r="W6422" s="40"/>
      <c r="X6422" s="40"/>
      <c r="Y6422" s="40"/>
    </row>
    <row r="6423" spans="1:25" ht="15" customHeight="1" x14ac:dyDescent="0.2">
      <c r="A6423" s="40"/>
      <c r="B6423" s="274" t="s">
        <v>347</v>
      </c>
      <c r="C6423" s="296" t="s">
        <v>3601</v>
      </c>
      <c r="D6423" s="274" t="s">
        <v>143</v>
      </c>
      <c r="E6423" s="274" t="s">
        <v>1165</v>
      </c>
      <c r="F6423" s="404" t="s">
        <v>348</v>
      </c>
      <c r="G6423" s="404"/>
      <c r="H6423" s="295" t="s">
        <v>165</v>
      </c>
      <c r="I6423" s="298">
        <v>4.4999999999999997E-3</v>
      </c>
      <c r="J6423" s="297" t="s">
        <v>3602</v>
      </c>
      <c r="K6423" s="280" t="s">
        <v>2133</v>
      </c>
      <c r="O6423" s="40"/>
      <c r="P6423" s="40"/>
      <c r="Q6423" s="40"/>
      <c r="R6423" s="40"/>
      <c r="S6423" s="40"/>
      <c r="T6423" s="40"/>
      <c r="U6423" s="40"/>
      <c r="V6423" s="40"/>
      <c r="W6423" s="40"/>
      <c r="X6423" s="40"/>
      <c r="Y6423" s="40"/>
    </row>
    <row r="6424" spans="1:25" ht="15" customHeight="1" x14ac:dyDescent="0.2">
      <c r="A6424" s="40"/>
      <c r="B6424" s="274" t="s">
        <v>347</v>
      </c>
      <c r="C6424" s="296" t="s">
        <v>3586</v>
      </c>
      <c r="D6424" s="274" t="s">
        <v>143</v>
      </c>
      <c r="E6424" s="274" t="s">
        <v>1162</v>
      </c>
      <c r="F6424" s="404" t="s">
        <v>348</v>
      </c>
      <c r="G6424" s="404"/>
      <c r="H6424" s="295" t="s">
        <v>165</v>
      </c>
      <c r="I6424" s="298">
        <v>2.9999999999999997E-4</v>
      </c>
      <c r="J6424" s="297" t="s">
        <v>2140</v>
      </c>
      <c r="K6424" s="280" t="s">
        <v>2117</v>
      </c>
      <c r="O6424" s="40"/>
      <c r="P6424" s="40"/>
      <c r="Q6424" s="40"/>
      <c r="R6424" s="40"/>
      <c r="S6424" s="40"/>
      <c r="T6424" s="40"/>
      <c r="U6424" s="40"/>
      <c r="V6424" s="40"/>
      <c r="W6424" s="40"/>
      <c r="X6424" s="40"/>
      <c r="Y6424" s="40"/>
    </row>
    <row r="6425" spans="1:25" ht="15" customHeight="1" x14ac:dyDescent="0.2">
      <c r="A6425" s="40"/>
      <c r="B6425" s="274" t="s">
        <v>347</v>
      </c>
      <c r="C6425" s="296" t="s">
        <v>3635</v>
      </c>
      <c r="D6425" s="274" t="s">
        <v>143</v>
      </c>
      <c r="E6425" s="274" t="s">
        <v>1169</v>
      </c>
      <c r="F6425" s="404" t="s">
        <v>348</v>
      </c>
      <c r="G6425" s="404"/>
      <c r="H6425" s="295" t="s">
        <v>165</v>
      </c>
      <c r="I6425" s="298">
        <v>1.8E-3</v>
      </c>
      <c r="J6425" s="297" t="s">
        <v>1868</v>
      </c>
      <c r="K6425" s="280" t="s">
        <v>2125</v>
      </c>
      <c r="O6425" s="40"/>
      <c r="P6425" s="40"/>
      <c r="Q6425" s="40"/>
      <c r="R6425" s="40"/>
      <c r="S6425" s="40"/>
      <c r="T6425" s="40"/>
      <c r="U6425" s="40"/>
      <c r="V6425" s="40"/>
      <c r="W6425" s="40"/>
      <c r="X6425" s="40"/>
      <c r="Y6425" s="40"/>
    </row>
    <row r="6426" spans="1:25" ht="15" customHeight="1" x14ac:dyDescent="0.2">
      <c r="A6426" s="40"/>
      <c r="B6426" s="274" t="s">
        <v>347</v>
      </c>
      <c r="C6426" s="296" t="s">
        <v>3587</v>
      </c>
      <c r="D6426" s="274" t="s">
        <v>143</v>
      </c>
      <c r="E6426" s="274" t="s">
        <v>2436</v>
      </c>
      <c r="F6426" s="404" t="s">
        <v>348</v>
      </c>
      <c r="G6426" s="404"/>
      <c r="H6426" s="295" t="s">
        <v>165</v>
      </c>
      <c r="I6426" s="298">
        <v>2.0000000000000001E-4</v>
      </c>
      <c r="J6426" s="297" t="s">
        <v>3588</v>
      </c>
      <c r="K6426" s="280" t="s">
        <v>2117</v>
      </c>
      <c r="O6426" s="40"/>
      <c r="P6426" s="40"/>
      <c r="Q6426" s="40"/>
      <c r="R6426" s="40"/>
      <c r="S6426" s="40"/>
      <c r="T6426" s="40"/>
      <c r="U6426" s="40"/>
      <c r="V6426" s="40"/>
      <c r="W6426" s="40"/>
      <c r="X6426" s="40"/>
      <c r="Y6426" s="40"/>
    </row>
    <row r="6427" spans="1:25" ht="15" customHeight="1" x14ac:dyDescent="0.2">
      <c r="A6427" s="40"/>
      <c r="B6427" s="274" t="s">
        <v>347</v>
      </c>
      <c r="C6427" s="296" t="s">
        <v>3616</v>
      </c>
      <c r="D6427" s="274" t="s">
        <v>143</v>
      </c>
      <c r="E6427" s="274" t="s">
        <v>1170</v>
      </c>
      <c r="F6427" s="404" t="s">
        <v>809</v>
      </c>
      <c r="G6427" s="404"/>
      <c r="H6427" s="295" t="s">
        <v>165</v>
      </c>
      <c r="I6427" s="298">
        <v>0.1018</v>
      </c>
      <c r="J6427" s="297" t="s">
        <v>1858</v>
      </c>
      <c r="K6427" s="280" t="s">
        <v>2173</v>
      </c>
      <c r="O6427" s="40"/>
      <c r="P6427" s="40"/>
      <c r="Q6427" s="40"/>
      <c r="R6427" s="40"/>
      <c r="S6427" s="40"/>
      <c r="T6427" s="40"/>
      <c r="U6427" s="40"/>
      <c r="V6427" s="40"/>
      <c r="W6427" s="40"/>
      <c r="X6427" s="40"/>
      <c r="Y6427" s="40"/>
    </row>
    <row r="6428" spans="1:25" ht="15" customHeight="1" x14ac:dyDescent="0.2">
      <c r="A6428" s="40"/>
      <c r="B6428" s="274" t="s">
        <v>347</v>
      </c>
      <c r="C6428" s="296" t="s">
        <v>3634</v>
      </c>
      <c r="D6428" s="274" t="s">
        <v>143</v>
      </c>
      <c r="E6428" s="274" t="s">
        <v>1168</v>
      </c>
      <c r="F6428" s="404" t="s">
        <v>348</v>
      </c>
      <c r="G6428" s="404"/>
      <c r="H6428" s="295" t="s">
        <v>165</v>
      </c>
      <c r="I6428" s="298">
        <v>4.4999999999999997E-3</v>
      </c>
      <c r="J6428" s="297" t="s">
        <v>2138</v>
      </c>
      <c r="K6428" s="280" t="s">
        <v>2144</v>
      </c>
      <c r="O6428" s="40"/>
      <c r="P6428" s="40"/>
      <c r="Q6428" s="40"/>
      <c r="R6428" s="40"/>
      <c r="S6428" s="40"/>
      <c r="T6428" s="40"/>
      <c r="U6428" s="40"/>
      <c r="V6428" s="40"/>
      <c r="W6428" s="40"/>
      <c r="X6428" s="40"/>
      <c r="Y6428" s="40"/>
    </row>
    <row r="6429" spans="1:25" ht="15" customHeight="1" x14ac:dyDescent="0.2">
      <c r="A6429" s="40"/>
      <c r="B6429" s="408" t="s">
        <v>2416</v>
      </c>
      <c r="C6429" s="406"/>
      <c r="D6429" s="406"/>
      <c r="E6429" s="406"/>
      <c r="F6429" s="406"/>
      <c r="G6429" s="406"/>
      <c r="H6429" s="406"/>
      <c r="I6429" s="406"/>
      <c r="J6429" s="406"/>
      <c r="K6429" s="406"/>
      <c r="O6429" s="40"/>
      <c r="P6429" s="40"/>
      <c r="Q6429" s="40"/>
      <c r="R6429" s="40"/>
      <c r="S6429" s="40"/>
      <c r="T6429" s="40"/>
      <c r="U6429" s="40"/>
      <c r="V6429" s="40"/>
      <c r="W6429" s="40"/>
      <c r="X6429" s="40"/>
      <c r="Y6429" s="40"/>
    </row>
    <row r="6430" spans="1:25" ht="15" customHeight="1" x14ac:dyDescent="0.2">
      <c r="A6430" s="40"/>
      <c r="B6430" s="276" t="s">
        <v>27</v>
      </c>
      <c r="C6430" s="277" t="s">
        <v>28</v>
      </c>
      <c r="D6430" s="276" t="s">
        <v>29</v>
      </c>
      <c r="E6430" s="276" t="s">
        <v>30</v>
      </c>
      <c r="F6430" s="405" t="s">
        <v>318</v>
      </c>
      <c r="G6430" s="406"/>
      <c r="H6430" s="284" t="s">
        <v>31</v>
      </c>
      <c r="I6430" s="277" t="s">
        <v>32</v>
      </c>
      <c r="J6430" s="277" t="s">
        <v>33</v>
      </c>
      <c r="K6430" s="277" t="s">
        <v>35</v>
      </c>
      <c r="O6430" s="40"/>
      <c r="P6430" s="40"/>
      <c r="Q6430" s="40"/>
      <c r="R6430" s="40"/>
      <c r="S6430" s="40"/>
      <c r="T6430" s="40"/>
      <c r="U6430" s="40"/>
      <c r="V6430" s="40"/>
      <c r="W6430" s="40"/>
      <c r="X6430" s="40"/>
      <c r="Y6430" s="40"/>
    </row>
    <row r="6431" spans="1:25" ht="15" customHeight="1" x14ac:dyDescent="0.2">
      <c r="A6431" s="40"/>
      <c r="B6431" s="274" t="s">
        <v>347</v>
      </c>
      <c r="C6431" s="296" t="s">
        <v>3586</v>
      </c>
      <c r="D6431" s="274" t="s">
        <v>143</v>
      </c>
      <c r="E6431" s="274" t="s">
        <v>1162</v>
      </c>
      <c r="F6431" s="404" t="s">
        <v>348</v>
      </c>
      <c r="G6431" s="404"/>
      <c r="H6431" s="295" t="s">
        <v>165</v>
      </c>
      <c r="I6431" s="298">
        <v>2.9999999999999997E-4</v>
      </c>
      <c r="J6431" s="297" t="s">
        <v>2140</v>
      </c>
      <c r="K6431" s="280" t="s">
        <v>2117</v>
      </c>
      <c r="O6431" s="40"/>
      <c r="P6431" s="40"/>
      <c r="Q6431" s="40"/>
      <c r="R6431" s="40"/>
      <c r="S6431" s="40"/>
      <c r="T6431" s="40"/>
      <c r="U6431" s="40"/>
      <c r="V6431" s="40"/>
      <c r="W6431" s="40"/>
      <c r="X6431" s="40"/>
      <c r="Y6431" s="40"/>
    </row>
    <row r="6432" spans="1:25" ht="15" customHeight="1" x14ac:dyDescent="0.2">
      <c r="A6432" s="40"/>
      <c r="B6432" s="274" t="s">
        <v>347</v>
      </c>
      <c r="C6432" s="296" t="s">
        <v>3598</v>
      </c>
      <c r="D6432" s="274" t="s">
        <v>143</v>
      </c>
      <c r="E6432" s="274" t="s">
        <v>1159</v>
      </c>
      <c r="F6432" s="404" t="s">
        <v>348</v>
      </c>
      <c r="G6432" s="404"/>
      <c r="H6432" s="295" t="s">
        <v>165</v>
      </c>
      <c r="I6432" s="298">
        <v>1.5E-3</v>
      </c>
      <c r="J6432" s="297" t="s">
        <v>3599</v>
      </c>
      <c r="K6432" s="280" t="s">
        <v>2130</v>
      </c>
      <c r="O6432" s="40"/>
      <c r="P6432" s="40"/>
      <c r="Q6432" s="40"/>
      <c r="R6432" s="40"/>
      <c r="S6432" s="40"/>
      <c r="T6432" s="40"/>
      <c r="U6432" s="40"/>
      <c r="V6432" s="40"/>
      <c r="W6432" s="40"/>
      <c r="X6432" s="40"/>
      <c r="Y6432" s="40"/>
    </row>
    <row r="6433" spans="1:25" ht="15" customHeight="1" x14ac:dyDescent="0.2">
      <c r="A6433" s="40"/>
      <c r="B6433" s="274" t="s">
        <v>347</v>
      </c>
      <c r="C6433" s="296" t="s">
        <v>3616</v>
      </c>
      <c r="D6433" s="274" t="s">
        <v>143</v>
      </c>
      <c r="E6433" s="274" t="s">
        <v>1170</v>
      </c>
      <c r="F6433" s="404" t="s">
        <v>809</v>
      </c>
      <c r="G6433" s="404"/>
      <c r="H6433" s="295" t="s">
        <v>165</v>
      </c>
      <c r="I6433" s="298">
        <v>0.1018</v>
      </c>
      <c r="J6433" s="297" t="s">
        <v>1858</v>
      </c>
      <c r="K6433" s="280" t="s">
        <v>2173</v>
      </c>
      <c r="O6433" s="40"/>
      <c r="P6433" s="40"/>
      <c r="Q6433" s="40"/>
      <c r="R6433" s="40"/>
      <c r="S6433" s="40"/>
      <c r="T6433" s="40"/>
      <c r="U6433" s="40"/>
      <c r="V6433" s="40"/>
      <c r="W6433" s="40"/>
      <c r="X6433" s="40"/>
      <c r="Y6433" s="40"/>
    </row>
    <row r="6434" spans="1:25" ht="15" customHeight="1" x14ac:dyDescent="0.2">
      <c r="A6434" s="40"/>
      <c r="B6434" s="274" t="s">
        <v>347</v>
      </c>
      <c r="C6434" s="296" t="s">
        <v>3634</v>
      </c>
      <c r="D6434" s="274" t="s">
        <v>143</v>
      </c>
      <c r="E6434" s="274" t="s">
        <v>1168</v>
      </c>
      <c r="F6434" s="404" t="s">
        <v>348</v>
      </c>
      <c r="G6434" s="404"/>
      <c r="H6434" s="295" t="s">
        <v>165</v>
      </c>
      <c r="I6434" s="298">
        <v>4.4999999999999997E-3</v>
      </c>
      <c r="J6434" s="297" t="s">
        <v>2138</v>
      </c>
      <c r="K6434" s="280" t="s">
        <v>2144</v>
      </c>
      <c r="O6434" s="40"/>
      <c r="P6434" s="40"/>
      <c r="Q6434" s="40"/>
      <c r="R6434" s="40"/>
      <c r="S6434" s="40"/>
      <c r="T6434" s="40"/>
      <c r="U6434" s="40"/>
      <c r="V6434" s="40"/>
      <c r="W6434" s="40"/>
      <c r="X6434" s="40"/>
      <c r="Y6434" s="40"/>
    </row>
    <row r="6435" spans="1:25" ht="15" customHeight="1" x14ac:dyDescent="0.2">
      <c r="A6435" s="40"/>
      <c r="B6435" s="274" t="s">
        <v>347</v>
      </c>
      <c r="C6435" s="296" t="s">
        <v>3594</v>
      </c>
      <c r="D6435" s="274" t="s">
        <v>143</v>
      </c>
      <c r="E6435" s="274" t="s">
        <v>1171</v>
      </c>
      <c r="F6435" s="404" t="s">
        <v>348</v>
      </c>
      <c r="G6435" s="404"/>
      <c r="H6435" s="295" t="s">
        <v>165</v>
      </c>
      <c r="I6435" s="298">
        <v>2.0000000000000001E-4</v>
      </c>
      <c r="J6435" s="297" t="s">
        <v>2139</v>
      </c>
      <c r="K6435" s="280" t="s">
        <v>2117</v>
      </c>
      <c r="O6435" s="40"/>
      <c r="P6435" s="40"/>
      <c r="Q6435" s="40"/>
      <c r="R6435" s="40"/>
      <c r="S6435" s="40"/>
      <c r="T6435" s="40"/>
      <c r="U6435" s="40"/>
      <c r="V6435" s="40"/>
      <c r="W6435" s="40"/>
      <c r="X6435" s="40"/>
      <c r="Y6435" s="40"/>
    </row>
    <row r="6436" spans="1:25" ht="15" customHeight="1" x14ac:dyDescent="0.2">
      <c r="A6436" s="40"/>
      <c r="B6436" s="274" t="s">
        <v>347</v>
      </c>
      <c r="C6436" s="296" t="s">
        <v>3646</v>
      </c>
      <c r="D6436" s="274" t="s">
        <v>143</v>
      </c>
      <c r="E6436" s="274" t="s">
        <v>3647</v>
      </c>
      <c r="F6436" s="404" t="s">
        <v>348</v>
      </c>
      <c r="G6436" s="404"/>
      <c r="H6436" s="295" t="s">
        <v>1160</v>
      </c>
      <c r="I6436" s="298">
        <v>8.0000000000000004E-4</v>
      </c>
      <c r="J6436" s="297" t="s">
        <v>3648</v>
      </c>
      <c r="K6436" s="280" t="s">
        <v>2117</v>
      </c>
      <c r="O6436" s="40"/>
      <c r="P6436" s="40"/>
      <c r="Q6436" s="40"/>
      <c r="R6436" s="40"/>
      <c r="S6436" s="40"/>
      <c r="T6436" s="40"/>
      <c r="U6436" s="40"/>
      <c r="V6436" s="40"/>
      <c r="W6436" s="40"/>
      <c r="X6436" s="40"/>
      <c r="Y6436" s="40"/>
    </row>
    <row r="6437" spans="1:25" ht="15" customHeight="1" x14ac:dyDescent="0.2">
      <c r="A6437" s="40"/>
      <c r="B6437" s="274" t="s">
        <v>347</v>
      </c>
      <c r="C6437" s="296" t="s">
        <v>3587</v>
      </c>
      <c r="D6437" s="274" t="s">
        <v>143</v>
      </c>
      <c r="E6437" s="274" t="s">
        <v>2436</v>
      </c>
      <c r="F6437" s="404" t="s">
        <v>348</v>
      </c>
      <c r="G6437" s="404"/>
      <c r="H6437" s="295" t="s">
        <v>165</v>
      </c>
      <c r="I6437" s="298">
        <v>2.0000000000000001E-4</v>
      </c>
      <c r="J6437" s="297" t="s">
        <v>3588</v>
      </c>
      <c r="K6437" s="280" t="s">
        <v>2117</v>
      </c>
      <c r="O6437" s="40"/>
      <c r="P6437" s="40"/>
      <c r="Q6437" s="40"/>
      <c r="R6437" s="40"/>
      <c r="S6437" s="40"/>
      <c r="T6437" s="40"/>
      <c r="U6437" s="40"/>
      <c r="V6437" s="40"/>
      <c r="W6437" s="40"/>
      <c r="X6437" s="40"/>
      <c r="Y6437" s="40"/>
    </row>
    <row r="6438" spans="1:25" ht="15" customHeight="1" x14ac:dyDescent="0.2">
      <c r="A6438" s="40"/>
      <c r="B6438" s="274" t="s">
        <v>347</v>
      </c>
      <c r="C6438" s="296" t="s">
        <v>3583</v>
      </c>
      <c r="D6438" s="274" t="s">
        <v>143</v>
      </c>
      <c r="E6438" s="274" t="s">
        <v>1158</v>
      </c>
      <c r="F6438" s="404" t="s">
        <v>348</v>
      </c>
      <c r="G6438" s="404"/>
      <c r="H6438" s="295" t="s">
        <v>165</v>
      </c>
      <c r="I6438" s="298">
        <v>0.1018</v>
      </c>
      <c r="J6438" s="297" t="s">
        <v>1850</v>
      </c>
      <c r="K6438" s="280" t="s">
        <v>2175</v>
      </c>
      <c r="O6438" s="40"/>
      <c r="P6438" s="40"/>
      <c r="Q6438" s="40"/>
      <c r="R6438" s="40"/>
      <c r="S6438" s="40"/>
      <c r="T6438" s="40"/>
      <c r="U6438" s="40"/>
      <c r="V6438" s="40"/>
      <c r="W6438" s="40"/>
      <c r="X6438" s="40"/>
      <c r="Y6438" s="40"/>
    </row>
    <row r="6439" spans="1:25" ht="15" customHeight="1" x14ac:dyDescent="0.2">
      <c r="A6439" s="40"/>
      <c r="B6439" s="274" t="s">
        <v>347</v>
      </c>
      <c r="C6439" s="296" t="s">
        <v>3613</v>
      </c>
      <c r="D6439" s="274" t="s">
        <v>143</v>
      </c>
      <c r="E6439" s="274" t="s">
        <v>1163</v>
      </c>
      <c r="F6439" s="404" t="s">
        <v>348</v>
      </c>
      <c r="G6439" s="404"/>
      <c r="H6439" s="295" t="s">
        <v>165</v>
      </c>
      <c r="I6439" s="298">
        <v>1E-4</v>
      </c>
      <c r="J6439" s="297" t="s">
        <v>3614</v>
      </c>
      <c r="K6439" s="280" t="s">
        <v>2117</v>
      </c>
      <c r="O6439" s="40"/>
      <c r="P6439" s="40"/>
      <c r="Q6439" s="40"/>
      <c r="R6439" s="40"/>
      <c r="S6439" s="40"/>
      <c r="T6439" s="40"/>
      <c r="U6439" s="40"/>
      <c r="V6439" s="40"/>
      <c r="W6439" s="40"/>
      <c r="X6439" s="40"/>
      <c r="Y6439" s="40"/>
    </row>
    <row r="6440" spans="1:25" ht="15" customHeight="1" x14ac:dyDescent="0.2">
      <c r="A6440" s="40"/>
      <c r="B6440" s="274" t="s">
        <v>347</v>
      </c>
      <c r="C6440" s="296" t="s">
        <v>3626</v>
      </c>
      <c r="D6440" s="274" t="s">
        <v>143</v>
      </c>
      <c r="E6440" s="274" t="s">
        <v>2434</v>
      </c>
      <c r="F6440" s="404" t="s">
        <v>348</v>
      </c>
      <c r="G6440" s="404"/>
      <c r="H6440" s="295" t="s">
        <v>2433</v>
      </c>
      <c r="I6440" s="298">
        <v>2.3E-3</v>
      </c>
      <c r="J6440" s="297" t="s">
        <v>3627</v>
      </c>
      <c r="K6440" s="280" t="s">
        <v>2144</v>
      </c>
      <c r="O6440" s="40"/>
      <c r="P6440" s="40"/>
      <c r="Q6440" s="40"/>
      <c r="R6440" s="40"/>
      <c r="S6440" s="40"/>
      <c r="T6440" s="40"/>
      <c r="U6440" s="40"/>
      <c r="V6440" s="40"/>
      <c r="W6440" s="40"/>
      <c r="X6440" s="40"/>
      <c r="Y6440" s="40"/>
    </row>
    <row r="6441" spans="1:25" ht="15" customHeight="1" x14ac:dyDescent="0.2">
      <c r="A6441" s="40"/>
      <c r="B6441" s="274" t="s">
        <v>347</v>
      </c>
      <c r="C6441" s="296" t="s">
        <v>3606</v>
      </c>
      <c r="D6441" s="274" t="s">
        <v>143</v>
      </c>
      <c r="E6441" s="274" t="s">
        <v>1166</v>
      </c>
      <c r="F6441" s="404" t="s">
        <v>809</v>
      </c>
      <c r="G6441" s="404"/>
      <c r="H6441" s="295" t="s">
        <v>1167</v>
      </c>
      <c r="I6441" s="298">
        <v>4.0000000000000002E-4</v>
      </c>
      <c r="J6441" s="297" t="s">
        <v>2136</v>
      </c>
      <c r="K6441" s="280" t="s">
        <v>2196</v>
      </c>
      <c r="O6441" s="40"/>
      <c r="P6441" s="40"/>
      <c r="Q6441" s="40"/>
      <c r="R6441" s="40"/>
      <c r="S6441" s="40"/>
      <c r="T6441" s="40"/>
      <c r="U6441" s="40"/>
      <c r="V6441" s="40"/>
      <c r="W6441" s="40"/>
      <c r="X6441" s="40"/>
      <c r="Y6441" s="40"/>
    </row>
    <row r="6442" spans="1:25" ht="15" customHeight="1" x14ac:dyDescent="0.2">
      <c r="A6442" s="40"/>
      <c r="B6442" s="274" t="s">
        <v>347</v>
      </c>
      <c r="C6442" s="296" t="s">
        <v>3604</v>
      </c>
      <c r="D6442" s="274" t="s">
        <v>143</v>
      </c>
      <c r="E6442" s="274" t="s">
        <v>1164</v>
      </c>
      <c r="F6442" s="404" t="s">
        <v>809</v>
      </c>
      <c r="G6442" s="404"/>
      <c r="H6442" s="295" t="s">
        <v>165</v>
      </c>
      <c r="I6442" s="298">
        <v>4.4999999999999997E-3</v>
      </c>
      <c r="J6442" s="297" t="s">
        <v>2145</v>
      </c>
      <c r="K6442" s="280" t="s">
        <v>2137</v>
      </c>
      <c r="O6442" s="40"/>
      <c r="P6442" s="40"/>
      <c r="Q6442" s="40"/>
      <c r="R6442" s="40"/>
      <c r="S6442" s="40"/>
      <c r="T6442" s="40"/>
      <c r="U6442" s="40"/>
      <c r="V6442" s="40"/>
      <c r="W6442" s="40"/>
      <c r="X6442" s="40"/>
      <c r="Y6442" s="40"/>
    </row>
    <row r="6443" spans="1:25" ht="15" customHeight="1" x14ac:dyDescent="0.2">
      <c r="A6443" s="40"/>
      <c r="B6443" s="274" t="s">
        <v>347</v>
      </c>
      <c r="C6443" s="296" t="s">
        <v>3596</v>
      </c>
      <c r="D6443" s="274" t="s">
        <v>143</v>
      </c>
      <c r="E6443" s="274" t="s">
        <v>2437</v>
      </c>
      <c r="F6443" s="404" t="s">
        <v>348</v>
      </c>
      <c r="G6443" s="404"/>
      <c r="H6443" s="295" t="s">
        <v>165</v>
      </c>
      <c r="I6443" s="298">
        <v>5.9999999999999995E-4</v>
      </c>
      <c r="J6443" s="297" t="s">
        <v>3597</v>
      </c>
      <c r="K6443" s="280" t="s">
        <v>2117</v>
      </c>
      <c r="O6443" s="40"/>
      <c r="P6443" s="40"/>
      <c r="Q6443" s="40"/>
      <c r="R6443" s="40"/>
      <c r="S6443" s="40"/>
      <c r="T6443" s="40"/>
      <c r="U6443" s="40"/>
      <c r="V6443" s="40"/>
      <c r="W6443" s="40"/>
      <c r="X6443" s="40"/>
      <c r="Y6443" s="40"/>
    </row>
    <row r="6444" spans="1:25" ht="15" customHeight="1" x14ac:dyDescent="0.2">
      <c r="A6444" s="40"/>
      <c r="B6444" s="274" t="s">
        <v>347</v>
      </c>
      <c r="C6444" s="296" t="s">
        <v>3601</v>
      </c>
      <c r="D6444" s="274" t="s">
        <v>143</v>
      </c>
      <c r="E6444" s="274" t="s">
        <v>1165</v>
      </c>
      <c r="F6444" s="404" t="s">
        <v>348</v>
      </c>
      <c r="G6444" s="404"/>
      <c r="H6444" s="295" t="s">
        <v>165</v>
      </c>
      <c r="I6444" s="298">
        <v>4.4999999999999997E-3</v>
      </c>
      <c r="J6444" s="297" t="s">
        <v>3602</v>
      </c>
      <c r="K6444" s="280" t="s">
        <v>2133</v>
      </c>
      <c r="O6444" s="40"/>
      <c r="P6444" s="40"/>
      <c r="Q6444" s="40"/>
      <c r="R6444" s="40"/>
      <c r="S6444" s="40"/>
      <c r="T6444" s="40"/>
      <c r="U6444" s="40"/>
      <c r="V6444" s="40"/>
      <c r="W6444" s="40"/>
      <c r="X6444" s="40"/>
      <c r="Y6444" s="40"/>
    </row>
    <row r="6445" spans="1:25" ht="15" customHeight="1" x14ac:dyDescent="0.2">
      <c r="A6445" s="40"/>
      <c r="B6445" s="274" t="s">
        <v>347</v>
      </c>
      <c r="C6445" s="296" t="s">
        <v>3645</v>
      </c>
      <c r="D6445" s="274" t="s">
        <v>143</v>
      </c>
      <c r="E6445" s="274" t="s">
        <v>1161</v>
      </c>
      <c r="F6445" s="404" t="s">
        <v>348</v>
      </c>
      <c r="G6445" s="404"/>
      <c r="H6445" s="295" t="s">
        <v>165</v>
      </c>
      <c r="I6445" s="298">
        <v>9.4100000000000003E-2</v>
      </c>
      <c r="J6445" s="297" t="s">
        <v>2143</v>
      </c>
      <c r="K6445" s="280" t="s">
        <v>2178</v>
      </c>
      <c r="O6445" s="40"/>
      <c r="P6445" s="40"/>
      <c r="Q6445" s="40"/>
      <c r="R6445" s="40"/>
      <c r="S6445" s="40"/>
      <c r="T6445" s="40"/>
      <c r="U6445" s="40"/>
      <c r="V6445" s="40"/>
      <c r="W6445" s="40"/>
      <c r="X6445" s="40"/>
      <c r="Y6445" s="40"/>
    </row>
    <row r="6446" spans="1:25" ht="15" customHeight="1" x14ac:dyDescent="0.2">
      <c r="A6446" s="40"/>
      <c r="B6446" s="274" t="s">
        <v>347</v>
      </c>
      <c r="C6446" s="296" t="s">
        <v>3631</v>
      </c>
      <c r="D6446" s="274" t="s">
        <v>143</v>
      </c>
      <c r="E6446" s="274" t="s">
        <v>2435</v>
      </c>
      <c r="F6446" s="404" t="s">
        <v>348</v>
      </c>
      <c r="G6446" s="404"/>
      <c r="H6446" s="295" t="s">
        <v>165</v>
      </c>
      <c r="I6446" s="298">
        <v>2.0000000000000001E-4</v>
      </c>
      <c r="J6446" s="297" t="s">
        <v>2122</v>
      </c>
      <c r="K6446" s="280" t="s">
        <v>2125</v>
      </c>
      <c r="O6446" s="40"/>
      <c r="P6446" s="40"/>
      <c r="Q6446" s="40"/>
      <c r="R6446" s="40"/>
      <c r="S6446" s="40"/>
      <c r="T6446" s="40"/>
      <c r="U6446" s="40"/>
      <c r="V6446" s="40"/>
      <c r="W6446" s="40"/>
      <c r="X6446" s="40"/>
      <c r="Y6446" s="40"/>
    </row>
    <row r="6447" spans="1:25" ht="15" customHeight="1" x14ac:dyDescent="0.2">
      <c r="A6447" s="40"/>
      <c r="B6447" s="274" t="s">
        <v>347</v>
      </c>
      <c r="C6447" s="296" t="s">
        <v>3636</v>
      </c>
      <c r="D6447" s="274" t="s">
        <v>143</v>
      </c>
      <c r="E6447" s="274" t="s">
        <v>2432</v>
      </c>
      <c r="F6447" s="404" t="s">
        <v>348</v>
      </c>
      <c r="G6447" s="404"/>
      <c r="H6447" s="295" t="s">
        <v>2433</v>
      </c>
      <c r="I6447" s="298">
        <v>8.0000000000000004E-4</v>
      </c>
      <c r="J6447" s="297" t="s">
        <v>3637</v>
      </c>
      <c r="K6447" s="280" t="s">
        <v>2137</v>
      </c>
      <c r="O6447" s="40"/>
      <c r="P6447" s="40"/>
      <c r="Q6447" s="40"/>
      <c r="R6447" s="40"/>
      <c r="S6447" s="40"/>
      <c r="T6447" s="40"/>
      <c r="U6447" s="40"/>
      <c r="V6447" s="40"/>
      <c r="W6447" s="40"/>
      <c r="X6447" s="40"/>
      <c r="Y6447" s="40"/>
    </row>
    <row r="6448" spans="1:25" ht="15" customHeight="1" x14ac:dyDescent="0.2">
      <c r="A6448" s="40"/>
      <c r="B6448" s="274" t="s">
        <v>347</v>
      </c>
      <c r="C6448" s="296" t="s">
        <v>3635</v>
      </c>
      <c r="D6448" s="274" t="s">
        <v>143</v>
      </c>
      <c r="E6448" s="274" t="s">
        <v>1169</v>
      </c>
      <c r="F6448" s="404" t="s">
        <v>348</v>
      </c>
      <c r="G6448" s="404"/>
      <c r="H6448" s="295" t="s">
        <v>165</v>
      </c>
      <c r="I6448" s="298">
        <v>1.8E-3</v>
      </c>
      <c r="J6448" s="297" t="s">
        <v>1868</v>
      </c>
      <c r="K6448" s="280" t="s">
        <v>2125</v>
      </c>
      <c r="O6448" s="40"/>
      <c r="P6448" s="40"/>
      <c r="Q6448" s="40"/>
      <c r="R6448" s="40"/>
      <c r="S6448" s="40"/>
      <c r="T6448" s="40"/>
      <c r="U6448" s="40"/>
      <c r="V6448" s="40"/>
      <c r="W6448" s="40"/>
      <c r="X6448" s="40"/>
      <c r="Y6448" s="40"/>
    </row>
    <row r="6449" spans="1:25" ht="15" customHeight="1" x14ac:dyDescent="0.2">
      <c r="A6449" s="40"/>
      <c r="B6449" s="275"/>
      <c r="C6449" s="275"/>
      <c r="D6449" s="275"/>
      <c r="E6449" s="275"/>
      <c r="F6449" s="275" t="s">
        <v>331</v>
      </c>
      <c r="G6449" s="302">
        <v>0</v>
      </c>
      <c r="H6449" s="275" t="s">
        <v>332</v>
      </c>
      <c r="I6449" s="302">
        <v>0</v>
      </c>
      <c r="J6449" s="275" t="s">
        <v>333</v>
      </c>
      <c r="K6449" s="302">
        <v>0</v>
      </c>
      <c r="O6449" s="40"/>
      <c r="P6449" s="40"/>
      <c r="Q6449" s="40"/>
      <c r="R6449" s="40"/>
      <c r="S6449" s="40"/>
      <c r="T6449" s="40"/>
      <c r="U6449" s="40"/>
      <c r="V6449" s="40"/>
      <c r="W6449" s="40"/>
      <c r="X6449" s="40"/>
      <c r="Y6449" s="40"/>
    </row>
    <row r="6450" spans="1:25" ht="15" customHeight="1" thickBot="1" x14ac:dyDescent="0.25">
      <c r="A6450" s="40"/>
      <c r="B6450" s="275"/>
      <c r="C6450" s="275"/>
      <c r="D6450" s="275"/>
      <c r="E6450" s="275"/>
      <c r="F6450" s="275" t="s">
        <v>334</v>
      </c>
      <c r="G6450" s="302">
        <v>0.78</v>
      </c>
      <c r="H6450" s="275"/>
      <c r="I6450" s="409" t="s">
        <v>335</v>
      </c>
      <c r="J6450" s="409"/>
      <c r="K6450" s="302">
        <v>4.57</v>
      </c>
      <c r="O6450" s="40"/>
      <c r="P6450" s="40"/>
      <c r="Q6450" s="40"/>
      <c r="R6450" s="40"/>
      <c r="S6450" s="40"/>
      <c r="T6450" s="40"/>
      <c r="U6450" s="40"/>
      <c r="V6450" s="40"/>
      <c r="W6450" s="40"/>
      <c r="X6450" s="40"/>
      <c r="Y6450" s="40"/>
    </row>
    <row r="6451" spans="1:25" ht="15" customHeight="1" thickTop="1" x14ac:dyDescent="0.2">
      <c r="A6451" s="40"/>
      <c r="B6451" s="289"/>
      <c r="C6451" s="289"/>
      <c r="D6451" s="289"/>
      <c r="E6451" s="289"/>
      <c r="F6451" s="289"/>
      <c r="G6451" s="289"/>
      <c r="H6451" s="289"/>
      <c r="I6451" s="289"/>
      <c r="J6451" s="289"/>
      <c r="K6451" s="289"/>
      <c r="O6451" s="40"/>
      <c r="P6451" s="40"/>
      <c r="Q6451" s="40"/>
      <c r="R6451" s="40"/>
      <c r="S6451" s="40"/>
      <c r="T6451" s="40"/>
      <c r="U6451" s="40"/>
      <c r="V6451" s="40"/>
      <c r="W6451" s="40"/>
      <c r="X6451" s="40"/>
      <c r="Y6451" s="40"/>
    </row>
    <row r="6452" spans="1:25" ht="15" customHeight="1" x14ac:dyDescent="0.2">
      <c r="A6452" s="40"/>
      <c r="B6452" s="276"/>
      <c r="C6452" s="277" t="s">
        <v>28</v>
      </c>
      <c r="D6452" s="276" t="s">
        <v>29</v>
      </c>
      <c r="E6452" s="276" t="s">
        <v>30</v>
      </c>
      <c r="F6452" s="405" t="s">
        <v>318</v>
      </c>
      <c r="G6452" s="405"/>
      <c r="H6452" s="284" t="s">
        <v>31</v>
      </c>
      <c r="I6452" s="277" t="s">
        <v>32</v>
      </c>
      <c r="J6452" s="277" t="s">
        <v>33</v>
      </c>
      <c r="K6452" s="277" t="s">
        <v>35</v>
      </c>
      <c r="O6452" s="40"/>
      <c r="P6452" s="40"/>
      <c r="Q6452" s="40"/>
      <c r="R6452" s="40"/>
      <c r="S6452" s="40"/>
      <c r="T6452" s="40"/>
      <c r="U6452" s="40"/>
      <c r="V6452" s="40"/>
      <c r="W6452" s="40"/>
      <c r="X6452" s="40"/>
      <c r="Y6452" s="40"/>
    </row>
    <row r="6453" spans="1:25" ht="15" customHeight="1" x14ac:dyDescent="0.2">
      <c r="A6453" s="40"/>
      <c r="B6453" s="273" t="s">
        <v>319</v>
      </c>
      <c r="C6453" s="286" t="s">
        <v>2035</v>
      </c>
      <c r="D6453" s="273" t="s">
        <v>143</v>
      </c>
      <c r="E6453" s="273" t="s">
        <v>2036</v>
      </c>
      <c r="F6453" s="403" t="s">
        <v>577</v>
      </c>
      <c r="G6453" s="403"/>
      <c r="H6453" s="285" t="s">
        <v>578</v>
      </c>
      <c r="I6453" s="288">
        <v>1</v>
      </c>
      <c r="J6453" s="287">
        <v>3.63</v>
      </c>
      <c r="K6453" s="287">
        <v>3.63</v>
      </c>
      <c r="O6453" s="40"/>
      <c r="P6453" s="40"/>
      <c r="Q6453" s="40"/>
      <c r="R6453" s="40"/>
      <c r="S6453" s="40"/>
      <c r="T6453" s="40"/>
      <c r="U6453" s="40"/>
      <c r="V6453" s="40"/>
      <c r="W6453" s="40"/>
      <c r="X6453" s="40"/>
      <c r="Y6453" s="40"/>
    </row>
    <row r="6454" spans="1:25" ht="15" customHeight="1" x14ac:dyDescent="0.2">
      <c r="A6454" s="40"/>
      <c r="B6454" s="276" t="s">
        <v>27</v>
      </c>
      <c r="C6454" s="277" t="s">
        <v>28</v>
      </c>
      <c r="D6454" s="276" t="s">
        <v>29</v>
      </c>
      <c r="E6454" s="276" t="s">
        <v>30</v>
      </c>
      <c r="F6454" s="405" t="s">
        <v>318</v>
      </c>
      <c r="G6454" s="406"/>
      <c r="H6454" s="284" t="s">
        <v>31</v>
      </c>
      <c r="I6454" s="277" t="s">
        <v>32</v>
      </c>
      <c r="J6454" s="277" t="s">
        <v>33</v>
      </c>
      <c r="K6454" s="277" t="s">
        <v>35</v>
      </c>
      <c r="O6454" s="40"/>
      <c r="P6454" s="40"/>
      <c r="Q6454" s="40"/>
      <c r="R6454" s="40"/>
      <c r="S6454" s="40"/>
      <c r="T6454" s="40"/>
      <c r="U6454" s="40"/>
      <c r="V6454" s="40"/>
      <c r="W6454" s="40"/>
      <c r="X6454" s="40"/>
      <c r="Y6454" s="40"/>
    </row>
    <row r="6455" spans="1:25" ht="15" customHeight="1" x14ac:dyDescent="0.2">
      <c r="A6455" s="40"/>
      <c r="B6455" s="274" t="s">
        <v>347</v>
      </c>
      <c r="C6455" s="296" t="s">
        <v>3645</v>
      </c>
      <c r="D6455" s="274" t="s">
        <v>143</v>
      </c>
      <c r="E6455" s="274" t="s">
        <v>1161</v>
      </c>
      <c r="F6455" s="404" t="s">
        <v>348</v>
      </c>
      <c r="G6455" s="404"/>
      <c r="H6455" s="295" t="s">
        <v>165</v>
      </c>
      <c r="I6455" s="298">
        <v>6.54E-2</v>
      </c>
      <c r="J6455" s="297" t="s">
        <v>2143</v>
      </c>
      <c r="K6455" s="280" t="s">
        <v>2194</v>
      </c>
      <c r="O6455" s="40"/>
      <c r="P6455" s="40"/>
      <c r="Q6455" s="40"/>
      <c r="R6455" s="40"/>
      <c r="S6455" s="40"/>
      <c r="T6455" s="40"/>
      <c r="U6455" s="40"/>
      <c r="V6455" s="40"/>
      <c r="W6455" s="40"/>
      <c r="X6455" s="40"/>
      <c r="Y6455" s="40"/>
    </row>
    <row r="6456" spans="1:25" ht="15" customHeight="1" x14ac:dyDescent="0.2">
      <c r="A6456" s="40"/>
      <c r="B6456" s="274" t="s">
        <v>347</v>
      </c>
      <c r="C6456" s="296" t="s">
        <v>3587</v>
      </c>
      <c r="D6456" s="274" t="s">
        <v>143</v>
      </c>
      <c r="E6456" s="274" t="s">
        <v>2436</v>
      </c>
      <c r="F6456" s="404" t="s">
        <v>348</v>
      </c>
      <c r="G6456" s="404"/>
      <c r="H6456" s="295" t="s">
        <v>165</v>
      </c>
      <c r="I6456" s="298">
        <v>2.0000000000000001E-4</v>
      </c>
      <c r="J6456" s="297" t="s">
        <v>3588</v>
      </c>
      <c r="K6456" s="280" t="s">
        <v>2117</v>
      </c>
      <c r="O6456" s="40"/>
      <c r="P6456" s="40"/>
      <c r="Q6456" s="40"/>
      <c r="R6456" s="40"/>
      <c r="S6456" s="40"/>
      <c r="T6456" s="40"/>
      <c r="U6456" s="40"/>
      <c r="V6456" s="40"/>
      <c r="W6456" s="40"/>
      <c r="X6456" s="40"/>
      <c r="Y6456" s="40"/>
    </row>
    <row r="6457" spans="1:25" ht="15" customHeight="1" x14ac:dyDescent="0.2">
      <c r="A6457" s="40"/>
      <c r="B6457" s="274" t="s">
        <v>347</v>
      </c>
      <c r="C6457" s="296" t="s">
        <v>3606</v>
      </c>
      <c r="D6457" s="274" t="s">
        <v>143</v>
      </c>
      <c r="E6457" s="274" t="s">
        <v>1166</v>
      </c>
      <c r="F6457" s="404" t="s">
        <v>809</v>
      </c>
      <c r="G6457" s="404"/>
      <c r="H6457" s="295" t="s">
        <v>1167</v>
      </c>
      <c r="I6457" s="298">
        <v>4.0000000000000002E-4</v>
      </c>
      <c r="J6457" s="297" t="s">
        <v>2136</v>
      </c>
      <c r="K6457" s="280" t="s">
        <v>2196</v>
      </c>
      <c r="O6457" s="40"/>
      <c r="P6457" s="40"/>
      <c r="Q6457" s="40"/>
      <c r="R6457" s="40"/>
      <c r="S6457" s="40"/>
      <c r="T6457" s="40"/>
      <c r="U6457" s="40"/>
      <c r="V6457" s="40"/>
      <c r="W6457" s="40"/>
      <c r="X6457" s="40"/>
      <c r="Y6457" s="40"/>
    </row>
    <row r="6458" spans="1:25" ht="15" customHeight="1" x14ac:dyDescent="0.2">
      <c r="A6458" s="40"/>
      <c r="B6458" s="274" t="s">
        <v>347</v>
      </c>
      <c r="C6458" s="296" t="s">
        <v>3636</v>
      </c>
      <c r="D6458" s="274" t="s">
        <v>143</v>
      </c>
      <c r="E6458" s="274" t="s">
        <v>2432</v>
      </c>
      <c r="F6458" s="404" t="s">
        <v>348</v>
      </c>
      <c r="G6458" s="404"/>
      <c r="H6458" s="295" t="s">
        <v>2433</v>
      </c>
      <c r="I6458" s="298">
        <v>8.0000000000000004E-4</v>
      </c>
      <c r="J6458" s="297" t="s">
        <v>3637</v>
      </c>
      <c r="K6458" s="280" t="s">
        <v>2137</v>
      </c>
      <c r="O6458" s="40"/>
      <c r="P6458" s="40"/>
      <c r="Q6458" s="40"/>
      <c r="R6458" s="40"/>
      <c r="S6458" s="40"/>
      <c r="T6458" s="40"/>
      <c r="U6458" s="40"/>
      <c r="V6458" s="40"/>
      <c r="W6458" s="40"/>
      <c r="X6458" s="40"/>
      <c r="Y6458" s="40"/>
    </row>
    <row r="6459" spans="1:25" ht="15" customHeight="1" x14ac:dyDescent="0.2">
      <c r="A6459" s="40"/>
      <c r="B6459" s="274" t="s">
        <v>347</v>
      </c>
      <c r="C6459" s="296" t="s">
        <v>3604</v>
      </c>
      <c r="D6459" s="274" t="s">
        <v>143</v>
      </c>
      <c r="E6459" s="274" t="s">
        <v>1164</v>
      </c>
      <c r="F6459" s="404" t="s">
        <v>809</v>
      </c>
      <c r="G6459" s="404"/>
      <c r="H6459" s="295" t="s">
        <v>165</v>
      </c>
      <c r="I6459" s="298">
        <v>4.4999999999999997E-3</v>
      </c>
      <c r="J6459" s="297" t="s">
        <v>2145</v>
      </c>
      <c r="K6459" s="280" t="s">
        <v>2137</v>
      </c>
      <c r="O6459" s="40"/>
      <c r="P6459" s="40"/>
      <c r="Q6459" s="40"/>
      <c r="R6459" s="40"/>
      <c r="S6459" s="40"/>
      <c r="T6459" s="40"/>
      <c r="U6459" s="40"/>
      <c r="V6459" s="40"/>
      <c r="W6459" s="40"/>
      <c r="X6459" s="40"/>
      <c r="Y6459" s="40"/>
    </row>
    <row r="6460" spans="1:25" ht="15" customHeight="1" x14ac:dyDescent="0.2">
      <c r="A6460" s="40"/>
      <c r="B6460" s="274" t="s">
        <v>347</v>
      </c>
      <c r="C6460" s="296" t="s">
        <v>3913</v>
      </c>
      <c r="D6460" s="274" t="s">
        <v>143</v>
      </c>
      <c r="E6460" s="274" t="s">
        <v>2042</v>
      </c>
      <c r="F6460" s="404" t="s">
        <v>348</v>
      </c>
      <c r="G6460" s="404"/>
      <c r="H6460" s="295" t="s">
        <v>165</v>
      </c>
      <c r="I6460" s="298">
        <v>2.0000000000000001E-4</v>
      </c>
      <c r="J6460" s="297" t="s">
        <v>3914</v>
      </c>
      <c r="K6460" s="280" t="s">
        <v>2117</v>
      </c>
      <c r="O6460" s="40"/>
      <c r="P6460" s="40"/>
      <c r="Q6460" s="40"/>
      <c r="R6460" s="40"/>
      <c r="S6460" s="40"/>
      <c r="T6460" s="40"/>
      <c r="U6460" s="40"/>
      <c r="V6460" s="40"/>
      <c r="W6460" s="40"/>
      <c r="X6460" s="40"/>
      <c r="Y6460" s="40"/>
    </row>
    <row r="6461" spans="1:25" ht="15" customHeight="1" x14ac:dyDescent="0.2">
      <c r="A6461" s="40"/>
      <c r="B6461" s="274" t="s">
        <v>347</v>
      </c>
      <c r="C6461" s="296" t="s">
        <v>3616</v>
      </c>
      <c r="D6461" s="274" t="s">
        <v>143</v>
      </c>
      <c r="E6461" s="274" t="s">
        <v>1170</v>
      </c>
      <c r="F6461" s="404" t="s">
        <v>809</v>
      </c>
      <c r="G6461" s="404"/>
      <c r="H6461" s="295" t="s">
        <v>165</v>
      </c>
      <c r="I6461" s="298">
        <v>0.1018</v>
      </c>
      <c r="J6461" s="297" t="s">
        <v>1858</v>
      </c>
      <c r="K6461" s="280" t="s">
        <v>2173</v>
      </c>
      <c r="O6461" s="40"/>
      <c r="P6461" s="40"/>
      <c r="Q6461" s="40"/>
      <c r="R6461" s="40"/>
      <c r="S6461" s="40"/>
      <c r="T6461" s="40"/>
      <c r="U6461" s="40"/>
      <c r="V6461" s="40"/>
      <c r="W6461" s="40"/>
      <c r="X6461" s="40"/>
      <c r="Y6461" s="40"/>
    </row>
    <row r="6462" spans="1:25" ht="15" customHeight="1" x14ac:dyDescent="0.2">
      <c r="A6462" s="40"/>
      <c r="B6462" s="274" t="s">
        <v>347</v>
      </c>
      <c r="C6462" s="296" t="s">
        <v>3598</v>
      </c>
      <c r="D6462" s="274" t="s">
        <v>143</v>
      </c>
      <c r="E6462" s="274" t="s">
        <v>1159</v>
      </c>
      <c r="F6462" s="404" t="s">
        <v>348</v>
      </c>
      <c r="G6462" s="404"/>
      <c r="H6462" s="295" t="s">
        <v>165</v>
      </c>
      <c r="I6462" s="298">
        <v>1.5E-3</v>
      </c>
      <c r="J6462" s="297" t="s">
        <v>3599</v>
      </c>
      <c r="K6462" s="280" t="s">
        <v>2130</v>
      </c>
      <c r="O6462" s="40"/>
      <c r="P6462" s="40"/>
      <c r="Q6462" s="40"/>
      <c r="R6462" s="40"/>
      <c r="S6462" s="40"/>
      <c r="T6462" s="40"/>
      <c r="U6462" s="40"/>
      <c r="V6462" s="40"/>
      <c r="W6462" s="40"/>
      <c r="X6462" s="40"/>
      <c r="Y6462" s="40"/>
    </row>
    <row r="6463" spans="1:25" ht="15" customHeight="1" x14ac:dyDescent="0.2">
      <c r="A6463" s="40"/>
      <c r="B6463" s="274" t="s">
        <v>347</v>
      </c>
      <c r="C6463" s="296" t="s">
        <v>3634</v>
      </c>
      <c r="D6463" s="274" t="s">
        <v>143</v>
      </c>
      <c r="E6463" s="274" t="s">
        <v>1168</v>
      </c>
      <c r="F6463" s="404" t="s">
        <v>348</v>
      </c>
      <c r="G6463" s="404"/>
      <c r="H6463" s="295" t="s">
        <v>165</v>
      </c>
      <c r="I6463" s="298">
        <v>4.4999999999999997E-3</v>
      </c>
      <c r="J6463" s="297" t="s">
        <v>2138</v>
      </c>
      <c r="K6463" s="280" t="s">
        <v>2144</v>
      </c>
      <c r="O6463" s="40"/>
      <c r="P6463" s="40"/>
      <c r="Q6463" s="40"/>
      <c r="R6463" s="40"/>
      <c r="S6463" s="40"/>
      <c r="T6463" s="40"/>
      <c r="U6463" s="40"/>
      <c r="V6463" s="40"/>
      <c r="W6463" s="40"/>
      <c r="X6463" s="40"/>
      <c r="Y6463" s="40"/>
    </row>
    <row r="6464" spans="1:25" ht="15" customHeight="1" x14ac:dyDescent="0.2">
      <c r="A6464" s="40"/>
      <c r="B6464" s="274" t="s">
        <v>347</v>
      </c>
      <c r="C6464" s="296" t="s">
        <v>3923</v>
      </c>
      <c r="D6464" s="274" t="s">
        <v>143</v>
      </c>
      <c r="E6464" s="274" t="s">
        <v>2043</v>
      </c>
      <c r="F6464" s="404" t="s">
        <v>348</v>
      </c>
      <c r="G6464" s="404"/>
      <c r="H6464" s="295" t="s">
        <v>165</v>
      </c>
      <c r="I6464" s="298">
        <v>2.0000000000000001E-4</v>
      </c>
      <c r="J6464" s="297" t="s">
        <v>2587</v>
      </c>
      <c r="K6464" s="280" t="s">
        <v>2117</v>
      </c>
      <c r="O6464" s="40"/>
      <c r="P6464" s="40"/>
      <c r="Q6464" s="40"/>
      <c r="R6464" s="40"/>
      <c r="S6464" s="40"/>
      <c r="T6464" s="40"/>
      <c r="U6464" s="40"/>
      <c r="V6464" s="40"/>
      <c r="W6464" s="40"/>
      <c r="X6464" s="40"/>
      <c r="Y6464" s="40"/>
    </row>
    <row r="6465" spans="1:25" ht="15" customHeight="1" x14ac:dyDescent="0.2">
      <c r="A6465" s="40"/>
      <c r="B6465" s="274" t="s">
        <v>347</v>
      </c>
      <c r="C6465" s="296" t="s">
        <v>3626</v>
      </c>
      <c r="D6465" s="274" t="s">
        <v>143</v>
      </c>
      <c r="E6465" s="274" t="s">
        <v>2434</v>
      </c>
      <c r="F6465" s="404" t="s">
        <v>348</v>
      </c>
      <c r="G6465" s="404"/>
      <c r="H6465" s="295" t="s">
        <v>2433</v>
      </c>
      <c r="I6465" s="298">
        <v>2.3E-3</v>
      </c>
      <c r="J6465" s="297" t="s">
        <v>3627</v>
      </c>
      <c r="K6465" s="280" t="s">
        <v>2144</v>
      </c>
      <c r="O6465" s="40"/>
      <c r="P6465" s="40"/>
      <c r="Q6465" s="40"/>
      <c r="R6465" s="40"/>
      <c r="S6465" s="40"/>
      <c r="T6465" s="40"/>
      <c r="U6465" s="40"/>
      <c r="V6465" s="40"/>
      <c r="W6465" s="40"/>
      <c r="X6465" s="40"/>
      <c r="Y6465" s="40"/>
    </row>
    <row r="6466" spans="1:25" ht="15" customHeight="1" x14ac:dyDescent="0.2">
      <c r="A6466" s="40"/>
      <c r="B6466" s="274" t="s">
        <v>347</v>
      </c>
      <c r="C6466" s="296" t="s">
        <v>3596</v>
      </c>
      <c r="D6466" s="274" t="s">
        <v>143</v>
      </c>
      <c r="E6466" s="274" t="s">
        <v>2437</v>
      </c>
      <c r="F6466" s="404" t="s">
        <v>348</v>
      </c>
      <c r="G6466" s="404"/>
      <c r="H6466" s="295" t="s">
        <v>165</v>
      </c>
      <c r="I6466" s="298">
        <v>5.9999999999999995E-4</v>
      </c>
      <c r="J6466" s="297" t="s">
        <v>3597</v>
      </c>
      <c r="K6466" s="280" t="s">
        <v>2117</v>
      </c>
      <c r="O6466" s="40"/>
      <c r="P6466" s="40"/>
      <c r="Q6466" s="40"/>
      <c r="R6466" s="40"/>
      <c r="S6466" s="40"/>
      <c r="T6466" s="40"/>
      <c r="U6466" s="40"/>
      <c r="V6466" s="40"/>
      <c r="W6466" s="40"/>
      <c r="X6466" s="40"/>
      <c r="Y6466" s="40"/>
    </row>
    <row r="6467" spans="1:25" ht="15" customHeight="1" x14ac:dyDescent="0.2">
      <c r="A6467" s="40"/>
      <c r="B6467" s="274" t="s">
        <v>347</v>
      </c>
      <c r="C6467" s="296" t="s">
        <v>3583</v>
      </c>
      <c r="D6467" s="274" t="s">
        <v>143</v>
      </c>
      <c r="E6467" s="274" t="s">
        <v>1158</v>
      </c>
      <c r="F6467" s="404" t="s">
        <v>348</v>
      </c>
      <c r="G6467" s="404"/>
      <c r="H6467" s="295" t="s">
        <v>165</v>
      </c>
      <c r="I6467" s="298">
        <v>0.1018</v>
      </c>
      <c r="J6467" s="297" t="s">
        <v>1850</v>
      </c>
      <c r="K6467" s="280" t="s">
        <v>2175</v>
      </c>
      <c r="O6467" s="40"/>
      <c r="P6467" s="40"/>
      <c r="Q6467" s="40"/>
      <c r="R6467" s="40"/>
      <c r="S6467" s="40"/>
      <c r="T6467" s="40"/>
      <c r="U6467" s="40"/>
      <c r="V6467" s="40"/>
      <c r="W6467" s="40"/>
      <c r="X6467" s="40"/>
      <c r="Y6467" s="40"/>
    </row>
    <row r="6468" spans="1:25" ht="15" customHeight="1" x14ac:dyDescent="0.2">
      <c r="A6468" s="40"/>
      <c r="B6468" s="274" t="s">
        <v>347</v>
      </c>
      <c r="C6468" s="296" t="s">
        <v>3635</v>
      </c>
      <c r="D6468" s="274" t="s">
        <v>143</v>
      </c>
      <c r="E6468" s="274" t="s">
        <v>1169</v>
      </c>
      <c r="F6468" s="404" t="s">
        <v>348</v>
      </c>
      <c r="G6468" s="404"/>
      <c r="H6468" s="295" t="s">
        <v>165</v>
      </c>
      <c r="I6468" s="298">
        <v>1.8E-3</v>
      </c>
      <c r="J6468" s="297" t="s">
        <v>1868</v>
      </c>
      <c r="K6468" s="280" t="s">
        <v>2125</v>
      </c>
      <c r="O6468" s="40"/>
      <c r="P6468" s="40"/>
      <c r="Q6468" s="40"/>
      <c r="R6468" s="40"/>
      <c r="S6468" s="40"/>
      <c r="T6468" s="40"/>
      <c r="U6468" s="40"/>
      <c r="V6468" s="40"/>
      <c r="W6468" s="40"/>
      <c r="X6468" s="40"/>
      <c r="Y6468" s="40"/>
    </row>
    <row r="6469" spans="1:25" ht="15" customHeight="1" x14ac:dyDescent="0.2">
      <c r="A6469" s="40"/>
      <c r="B6469" s="274" t="s">
        <v>347</v>
      </c>
      <c r="C6469" s="296" t="s">
        <v>3646</v>
      </c>
      <c r="D6469" s="274" t="s">
        <v>143</v>
      </c>
      <c r="E6469" s="274" t="s">
        <v>3647</v>
      </c>
      <c r="F6469" s="404" t="s">
        <v>348</v>
      </c>
      <c r="G6469" s="404"/>
      <c r="H6469" s="295" t="s">
        <v>1160</v>
      </c>
      <c r="I6469" s="298">
        <v>8.0000000000000004E-4</v>
      </c>
      <c r="J6469" s="297" t="s">
        <v>3648</v>
      </c>
      <c r="K6469" s="280" t="s">
        <v>2117</v>
      </c>
      <c r="O6469" s="40"/>
      <c r="P6469" s="40"/>
      <c r="Q6469" s="40"/>
      <c r="R6469" s="40"/>
      <c r="S6469" s="40"/>
      <c r="T6469" s="40"/>
      <c r="U6469" s="40"/>
      <c r="V6469" s="40"/>
      <c r="W6469" s="40"/>
      <c r="X6469" s="40"/>
      <c r="Y6469" s="40"/>
    </row>
    <row r="6470" spans="1:25" ht="15" customHeight="1" x14ac:dyDescent="0.2">
      <c r="A6470" s="40"/>
      <c r="B6470" s="274" t="s">
        <v>347</v>
      </c>
      <c r="C6470" s="296" t="s">
        <v>3601</v>
      </c>
      <c r="D6470" s="274" t="s">
        <v>143</v>
      </c>
      <c r="E6470" s="274" t="s">
        <v>1165</v>
      </c>
      <c r="F6470" s="404" t="s">
        <v>348</v>
      </c>
      <c r="G6470" s="404"/>
      <c r="H6470" s="295" t="s">
        <v>165</v>
      </c>
      <c r="I6470" s="298">
        <v>4.4999999999999997E-3</v>
      </c>
      <c r="J6470" s="297" t="s">
        <v>3602</v>
      </c>
      <c r="K6470" s="280" t="s">
        <v>2133</v>
      </c>
      <c r="O6470" s="40"/>
      <c r="P6470" s="40"/>
      <c r="Q6470" s="40"/>
      <c r="R6470" s="40"/>
      <c r="S6470" s="40"/>
      <c r="T6470" s="40"/>
      <c r="U6470" s="40"/>
      <c r="V6470" s="40"/>
      <c r="W6470" s="40"/>
      <c r="X6470" s="40"/>
      <c r="Y6470" s="40"/>
    </row>
    <row r="6471" spans="1:25" ht="15" customHeight="1" x14ac:dyDescent="0.2">
      <c r="A6471" s="40"/>
      <c r="B6471" s="408" t="s">
        <v>2416</v>
      </c>
      <c r="C6471" s="406"/>
      <c r="D6471" s="406"/>
      <c r="E6471" s="406"/>
      <c r="F6471" s="406"/>
      <c r="G6471" s="406"/>
      <c r="H6471" s="406"/>
      <c r="I6471" s="406"/>
      <c r="J6471" s="406"/>
      <c r="K6471" s="406"/>
      <c r="O6471" s="40"/>
      <c r="P6471" s="40"/>
      <c r="Q6471" s="40"/>
      <c r="R6471" s="40"/>
      <c r="S6471" s="40"/>
      <c r="T6471" s="40"/>
      <c r="U6471" s="40"/>
      <c r="V6471" s="40"/>
      <c r="W6471" s="40"/>
      <c r="X6471" s="40"/>
      <c r="Y6471" s="40"/>
    </row>
    <row r="6472" spans="1:25" ht="15" customHeight="1" x14ac:dyDescent="0.2">
      <c r="A6472" s="40"/>
      <c r="B6472" s="276" t="s">
        <v>27</v>
      </c>
      <c r="C6472" s="277" t="s">
        <v>28</v>
      </c>
      <c r="D6472" s="276" t="s">
        <v>29</v>
      </c>
      <c r="E6472" s="276" t="s">
        <v>30</v>
      </c>
      <c r="F6472" s="405" t="s">
        <v>318</v>
      </c>
      <c r="G6472" s="406"/>
      <c r="H6472" s="284" t="s">
        <v>31</v>
      </c>
      <c r="I6472" s="277" t="s">
        <v>32</v>
      </c>
      <c r="J6472" s="277" t="s">
        <v>33</v>
      </c>
      <c r="K6472" s="277" t="s">
        <v>35</v>
      </c>
      <c r="O6472" s="40"/>
      <c r="P6472" s="40"/>
      <c r="Q6472" s="40"/>
      <c r="R6472" s="40"/>
      <c r="S6472" s="40"/>
      <c r="T6472" s="40"/>
      <c r="U6472" s="40"/>
      <c r="V6472" s="40"/>
      <c r="W6472" s="40"/>
      <c r="X6472" s="40"/>
      <c r="Y6472" s="40"/>
    </row>
    <row r="6473" spans="1:25" ht="15" customHeight="1" x14ac:dyDescent="0.2">
      <c r="A6473" s="40"/>
      <c r="B6473" s="274" t="s">
        <v>347</v>
      </c>
      <c r="C6473" s="296" t="s">
        <v>3626</v>
      </c>
      <c r="D6473" s="274" t="s">
        <v>143</v>
      </c>
      <c r="E6473" s="274" t="s">
        <v>2434</v>
      </c>
      <c r="F6473" s="404" t="s">
        <v>348</v>
      </c>
      <c r="G6473" s="404"/>
      <c r="H6473" s="295" t="s">
        <v>2433</v>
      </c>
      <c r="I6473" s="298">
        <v>2.3E-3</v>
      </c>
      <c r="J6473" s="297" t="s">
        <v>3627</v>
      </c>
      <c r="K6473" s="280" t="s">
        <v>2144</v>
      </c>
      <c r="O6473" s="40"/>
      <c r="P6473" s="40"/>
      <c r="Q6473" s="40"/>
      <c r="R6473" s="40"/>
      <c r="S6473" s="40"/>
      <c r="T6473" s="40"/>
      <c r="U6473" s="40"/>
      <c r="V6473" s="40"/>
      <c r="W6473" s="40"/>
      <c r="X6473" s="40"/>
      <c r="Y6473" s="40"/>
    </row>
    <row r="6474" spans="1:25" ht="15" customHeight="1" x14ac:dyDescent="0.2">
      <c r="A6474" s="40"/>
      <c r="B6474" s="274" t="s">
        <v>347</v>
      </c>
      <c r="C6474" s="296" t="s">
        <v>3634</v>
      </c>
      <c r="D6474" s="274" t="s">
        <v>143</v>
      </c>
      <c r="E6474" s="274" t="s">
        <v>1168</v>
      </c>
      <c r="F6474" s="404" t="s">
        <v>348</v>
      </c>
      <c r="G6474" s="404"/>
      <c r="H6474" s="295" t="s">
        <v>165</v>
      </c>
      <c r="I6474" s="298">
        <v>4.4999999999999997E-3</v>
      </c>
      <c r="J6474" s="297" t="s">
        <v>2138</v>
      </c>
      <c r="K6474" s="280" t="s">
        <v>2144</v>
      </c>
      <c r="O6474" s="40"/>
      <c r="P6474" s="40"/>
      <c r="Q6474" s="40"/>
      <c r="R6474" s="40"/>
      <c r="S6474" s="40"/>
      <c r="T6474" s="40"/>
      <c r="U6474" s="40"/>
      <c r="V6474" s="40"/>
      <c r="W6474" s="40"/>
      <c r="X6474" s="40"/>
      <c r="Y6474" s="40"/>
    </row>
    <row r="6475" spans="1:25" ht="15" customHeight="1" x14ac:dyDescent="0.2">
      <c r="A6475" s="40"/>
      <c r="B6475" s="274" t="s">
        <v>347</v>
      </c>
      <c r="C6475" s="296" t="s">
        <v>3616</v>
      </c>
      <c r="D6475" s="274" t="s">
        <v>143</v>
      </c>
      <c r="E6475" s="274" t="s">
        <v>1170</v>
      </c>
      <c r="F6475" s="404" t="s">
        <v>809</v>
      </c>
      <c r="G6475" s="404"/>
      <c r="H6475" s="295" t="s">
        <v>165</v>
      </c>
      <c r="I6475" s="298">
        <v>0.1018</v>
      </c>
      <c r="J6475" s="297" t="s">
        <v>1858</v>
      </c>
      <c r="K6475" s="280" t="s">
        <v>2173</v>
      </c>
      <c r="O6475" s="40"/>
      <c r="P6475" s="40"/>
      <c r="Q6475" s="40"/>
      <c r="R6475" s="40"/>
      <c r="S6475" s="40"/>
      <c r="T6475" s="40"/>
      <c r="U6475" s="40"/>
      <c r="V6475" s="40"/>
      <c r="W6475" s="40"/>
      <c r="X6475" s="40"/>
      <c r="Y6475" s="40"/>
    </row>
    <row r="6476" spans="1:25" ht="15" customHeight="1" x14ac:dyDescent="0.2">
      <c r="A6476" s="40"/>
      <c r="B6476" s="274" t="s">
        <v>347</v>
      </c>
      <c r="C6476" s="296" t="s">
        <v>3601</v>
      </c>
      <c r="D6476" s="274" t="s">
        <v>143</v>
      </c>
      <c r="E6476" s="274" t="s">
        <v>1165</v>
      </c>
      <c r="F6476" s="404" t="s">
        <v>348</v>
      </c>
      <c r="G6476" s="404"/>
      <c r="H6476" s="295" t="s">
        <v>165</v>
      </c>
      <c r="I6476" s="298">
        <v>4.4999999999999997E-3</v>
      </c>
      <c r="J6476" s="297" t="s">
        <v>3602</v>
      </c>
      <c r="K6476" s="280" t="s">
        <v>2133</v>
      </c>
      <c r="O6476" s="40"/>
      <c r="P6476" s="40"/>
      <c r="Q6476" s="40"/>
      <c r="R6476" s="40"/>
      <c r="S6476" s="40"/>
      <c r="T6476" s="40"/>
      <c r="U6476" s="40"/>
      <c r="V6476" s="40"/>
      <c r="W6476" s="40"/>
      <c r="X6476" s="40"/>
      <c r="Y6476" s="40"/>
    </row>
    <row r="6477" spans="1:25" ht="15" customHeight="1" x14ac:dyDescent="0.2">
      <c r="A6477" s="40"/>
      <c r="B6477" s="274" t="s">
        <v>347</v>
      </c>
      <c r="C6477" s="296" t="s">
        <v>3598</v>
      </c>
      <c r="D6477" s="274" t="s">
        <v>143</v>
      </c>
      <c r="E6477" s="274" t="s">
        <v>1159</v>
      </c>
      <c r="F6477" s="404" t="s">
        <v>348</v>
      </c>
      <c r="G6477" s="404"/>
      <c r="H6477" s="295" t="s">
        <v>165</v>
      </c>
      <c r="I6477" s="298">
        <v>1.5E-3</v>
      </c>
      <c r="J6477" s="297" t="s">
        <v>3599</v>
      </c>
      <c r="K6477" s="280" t="s">
        <v>2130</v>
      </c>
      <c r="O6477" s="40"/>
      <c r="P6477" s="40"/>
      <c r="Q6477" s="40"/>
      <c r="R6477" s="40"/>
      <c r="S6477" s="40"/>
      <c r="T6477" s="40"/>
      <c r="U6477" s="40"/>
      <c r="V6477" s="40"/>
      <c r="W6477" s="40"/>
      <c r="X6477" s="40"/>
      <c r="Y6477" s="40"/>
    </row>
    <row r="6478" spans="1:25" ht="15" customHeight="1" x14ac:dyDescent="0.2">
      <c r="A6478" s="40"/>
      <c r="B6478" s="274" t="s">
        <v>347</v>
      </c>
      <c r="C6478" s="296" t="s">
        <v>3583</v>
      </c>
      <c r="D6478" s="274" t="s">
        <v>143</v>
      </c>
      <c r="E6478" s="274" t="s">
        <v>1158</v>
      </c>
      <c r="F6478" s="404" t="s">
        <v>348</v>
      </c>
      <c r="G6478" s="404"/>
      <c r="H6478" s="295" t="s">
        <v>165</v>
      </c>
      <c r="I6478" s="298">
        <v>0.1018</v>
      </c>
      <c r="J6478" s="297" t="s">
        <v>1850</v>
      </c>
      <c r="K6478" s="280" t="s">
        <v>2175</v>
      </c>
      <c r="O6478" s="40"/>
      <c r="P6478" s="40"/>
      <c r="Q6478" s="40"/>
      <c r="R6478" s="40"/>
      <c r="S6478" s="40"/>
      <c r="T6478" s="40"/>
      <c r="U6478" s="40"/>
      <c r="V6478" s="40"/>
      <c r="W6478" s="40"/>
      <c r="X6478" s="40"/>
      <c r="Y6478" s="40"/>
    </row>
    <row r="6479" spans="1:25" ht="15" customHeight="1" x14ac:dyDescent="0.2">
      <c r="A6479" s="40"/>
      <c r="B6479" s="274" t="s">
        <v>347</v>
      </c>
      <c r="C6479" s="296" t="s">
        <v>3923</v>
      </c>
      <c r="D6479" s="274" t="s">
        <v>143</v>
      </c>
      <c r="E6479" s="274" t="s">
        <v>2043</v>
      </c>
      <c r="F6479" s="404" t="s">
        <v>348</v>
      </c>
      <c r="G6479" s="404"/>
      <c r="H6479" s="295" t="s">
        <v>165</v>
      </c>
      <c r="I6479" s="298">
        <v>2.0000000000000001E-4</v>
      </c>
      <c r="J6479" s="297" t="s">
        <v>2587</v>
      </c>
      <c r="K6479" s="280" t="s">
        <v>2117</v>
      </c>
      <c r="O6479" s="40"/>
      <c r="P6479" s="40"/>
      <c r="Q6479" s="40"/>
      <c r="R6479" s="40"/>
      <c r="S6479" s="40"/>
      <c r="T6479" s="40"/>
      <c r="U6479" s="40"/>
      <c r="V6479" s="40"/>
      <c r="W6479" s="40"/>
      <c r="X6479" s="40"/>
      <c r="Y6479" s="40"/>
    </row>
    <row r="6480" spans="1:25" ht="15" customHeight="1" x14ac:dyDescent="0.2">
      <c r="A6480" s="40"/>
      <c r="B6480" s="274" t="s">
        <v>347</v>
      </c>
      <c r="C6480" s="296" t="s">
        <v>3913</v>
      </c>
      <c r="D6480" s="274" t="s">
        <v>143</v>
      </c>
      <c r="E6480" s="274" t="s">
        <v>2042</v>
      </c>
      <c r="F6480" s="404" t="s">
        <v>348</v>
      </c>
      <c r="G6480" s="404"/>
      <c r="H6480" s="295" t="s">
        <v>165</v>
      </c>
      <c r="I6480" s="298">
        <v>2.0000000000000001E-4</v>
      </c>
      <c r="J6480" s="297" t="s">
        <v>3914</v>
      </c>
      <c r="K6480" s="280" t="s">
        <v>2117</v>
      </c>
      <c r="O6480" s="40"/>
      <c r="P6480" s="40"/>
      <c r="Q6480" s="40"/>
      <c r="R6480" s="40"/>
      <c r="S6480" s="40"/>
      <c r="T6480" s="40"/>
      <c r="U6480" s="40"/>
      <c r="V6480" s="40"/>
      <c r="W6480" s="40"/>
      <c r="X6480" s="40"/>
      <c r="Y6480" s="40"/>
    </row>
    <row r="6481" spans="1:25" ht="15" customHeight="1" x14ac:dyDescent="0.2">
      <c r="A6481" s="40"/>
      <c r="B6481" s="274" t="s">
        <v>347</v>
      </c>
      <c r="C6481" s="296" t="s">
        <v>3606</v>
      </c>
      <c r="D6481" s="274" t="s">
        <v>143</v>
      </c>
      <c r="E6481" s="274" t="s">
        <v>1166</v>
      </c>
      <c r="F6481" s="404" t="s">
        <v>809</v>
      </c>
      <c r="G6481" s="404"/>
      <c r="H6481" s="295" t="s">
        <v>1167</v>
      </c>
      <c r="I6481" s="298">
        <v>4.0000000000000002E-4</v>
      </c>
      <c r="J6481" s="297" t="s">
        <v>2136</v>
      </c>
      <c r="K6481" s="280" t="s">
        <v>2196</v>
      </c>
      <c r="O6481" s="40"/>
      <c r="P6481" s="40"/>
      <c r="Q6481" s="40"/>
      <c r="R6481" s="40"/>
      <c r="S6481" s="40"/>
      <c r="T6481" s="40"/>
      <c r="U6481" s="40"/>
      <c r="V6481" s="40"/>
      <c r="W6481" s="40"/>
      <c r="X6481" s="40"/>
      <c r="Y6481" s="40"/>
    </row>
    <row r="6482" spans="1:25" ht="15" customHeight="1" x14ac:dyDescent="0.2">
      <c r="A6482" s="40"/>
      <c r="B6482" s="274" t="s">
        <v>347</v>
      </c>
      <c r="C6482" s="296" t="s">
        <v>3646</v>
      </c>
      <c r="D6482" s="274" t="s">
        <v>143</v>
      </c>
      <c r="E6482" s="274" t="s">
        <v>3647</v>
      </c>
      <c r="F6482" s="404" t="s">
        <v>348</v>
      </c>
      <c r="G6482" s="404"/>
      <c r="H6482" s="295" t="s">
        <v>1160</v>
      </c>
      <c r="I6482" s="298">
        <v>8.0000000000000004E-4</v>
      </c>
      <c r="J6482" s="297" t="s">
        <v>3648</v>
      </c>
      <c r="K6482" s="280" t="s">
        <v>2117</v>
      </c>
      <c r="O6482" s="40"/>
      <c r="P6482" s="40"/>
      <c r="Q6482" s="40"/>
      <c r="R6482" s="40"/>
      <c r="S6482" s="40"/>
      <c r="T6482" s="40"/>
      <c r="U6482" s="40"/>
      <c r="V6482" s="40"/>
      <c r="W6482" s="40"/>
      <c r="X6482" s="40"/>
      <c r="Y6482" s="40"/>
    </row>
    <row r="6483" spans="1:25" ht="15" customHeight="1" x14ac:dyDescent="0.2">
      <c r="A6483" s="40"/>
      <c r="B6483" s="274" t="s">
        <v>347</v>
      </c>
      <c r="C6483" s="296" t="s">
        <v>3635</v>
      </c>
      <c r="D6483" s="274" t="s">
        <v>143</v>
      </c>
      <c r="E6483" s="274" t="s">
        <v>1169</v>
      </c>
      <c r="F6483" s="404" t="s">
        <v>348</v>
      </c>
      <c r="G6483" s="404"/>
      <c r="H6483" s="295" t="s">
        <v>165</v>
      </c>
      <c r="I6483" s="298">
        <v>1.8E-3</v>
      </c>
      <c r="J6483" s="297" t="s">
        <v>1868</v>
      </c>
      <c r="K6483" s="280" t="s">
        <v>2125</v>
      </c>
      <c r="O6483" s="40"/>
      <c r="P6483" s="40"/>
      <c r="Q6483" s="40"/>
      <c r="R6483" s="40"/>
      <c r="S6483" s="40"/>
      <c r="T6483" s="40"/>
      <c r="U6483" s="40"/>
      <c r="V6483" s="40"/>
      <c r="W6483" s="40"/>
      <c r="X6483" s="40"/>
      <c r="Y6483" s="40"/>
    </row>
    <row r="6484" spans="1:25" ht="15" customHeight="1" x14ac:dyDescent="0.2">
      <c r="A6484" s="40"/>
      <c r="B6484" s="274" t="s">
        <v>347</v>
      </c>
      <c r="C6484" s="296" t="s">
        <v>3596</v>
      </c>
      <c r="D6484" s="274" t="s">
        <v>143</v>
      </c>
      <c r="E6484" s="274" t="s">
        <v>2437</v>
      </c>
      <c r="F6484" s="404" t="s">
        <v>348</v>
      </c>
      <c r="G6484" s="404"/>
      <c r="H6484" s="295" t="s">
        <v>165</v>
      </c>
      <c r="I6484" s="298">
        <v>5.9999999999999995E-4</v>
      </c>
      <c r="J6484" s="297" t="s">
        <v>3597</v>
      </c>
      <c r="K6484" s="280" t="s">
        <v>2117</v>
      </c>
      <c r="O6484" s="40"/>
      <c r="P6484" s="40"/>
      <c r="Q6484" s="40"/>
      <c r="R6484" s="40"/>
      <c r="S6484" s="40"/>
      <c r="T6484" s="40"/>
      <c r="U6484" s="40"/>
      <c r="V6484" s="40"/>
      <c r="W6484" s="40"/>
      <c r="X6484" s="40"/>
      <c r="Y6484" s="40"/>
    </row>
    <row r="6485" spans="1:25" ht="15" customHeight="1" x14ac:dyDescent="0.2">
      <c r="A6485" s="40"/>
      <c r="B6485" s="274" t="s">
        <v>347</v>
      </c>
      <c r="C6485" s="296" t="s">
        <v>3645</v>
      </c>
      <c r="D6485" s="274" t="s">
        <v>143</v>
      </c>
      <c r="E6485" s="274" t="s">
        <v>1161</v>
      </c>
      <c r="F6485" s="404" t="s">
        <v>348</v>
      </c>
      <c r="G6485" s="404"/>
      <c r="H6485" s="295" t="s">
        <v>165</v>
      </c>
      <c r="I6485" s="298">
        <v>6.54E-2</v>
      </c>
      <c r="J6485" s="297" t="s">
        <v>2143</v>
      </c>
      <c r="K6485" s="280" t="s">
        <v>2194</v>
      </c>
      <c r="O6485" s="40"/>
      <c r="P6485" s="40"/>
      <c r="Q6485" s="40"/>
      <c r="R6485" s="40"/>
      <c r="S6485" s="40"/>
      <c r="T6485" s="40"/>
      <c r="U6485" s="40"/>
      <c r="V6485" s="40"/>
      <c r="W6485" s="40"/>
      <c r="X6485" s="40"/>
      <c r="Y6485" s="40"/>
    </row>
    <row r="6486" spans="1:25" ht="15" customHeight="1" x14ac:dyDescent="0.2">
      <c r="A6486" s="40"/>
      <c r="B6486" s="274" t="s">
        <v>347</v>
      </c>
      <c r="C6486" s="296" t="s">
        <v>3636</v>
      </c>
      <c r="D6486" s="274" t="s">
        <v>143</v>
      </c>
      <c r="E6486" s="274" t="s">
        <v>2432</v>
      </c>
      <c r="F6486" s="404" t="s">
        <v>348</v>
      </c>
      <c r="G6486" s="404"/>
      <c r="H6486" s="295" t="s">
        <v>2433</v>
      </c>
      <c r="I6486" s="298">
        <v>8.0000000000000004E-4</v>
      </c>
      <c r="J6486" s="297" t="s">
        <v>3637</v>
      </c>
      <c r="K6486" s="280" t="s">
        <v>2137</v>
      </c>
      <c r="O6486" s="40"/>
      <c r="P6486" s="40"/>
      <c r="Q6486" s="40"/>
      <c r="R6486" s="40"/>
      <c r="S6486" s="40"/>
      <c r="T6486" s="40"/>
      <c r="U6486" s="40"/>
      <c r="V6486" s="40"/>
      <c r="W6486" s="40"/>
      <c r="X6486" s="40"/>
      <c r="Y6486" s="40"/>
    </row>
    <row r="6487" spans="1:25" ht="15" customHeight="1" x14ac:dyDescent="0.2">
      <c r="A6487" s="40"/>
      <c r="B6487" s="274" t="s">
        <v>347</v>
      </c>
      <c r="C6487" s="296" t="s">
        <v>3604</v>
      </c>
      <c r="D6487" s="274" t="s">
        <v>143</v>
      </c>
      <c r="E6487" s="274" t="s">
        <v>1164</v>
      </c>
      <c r="F6487" s="404" t="s">
        <v>809</v>
      </c>
      <c r="G6487" s="404"/>
      <c r="H6487" s="295" t="s">
        <v>165</v>
      </c>
      <c r="I6487" s="298">
        <v>4.4999999999999997E-3</v>
      </c>
      <c r="J6487" s="297" t="s">
        <v>2145</v>
      </c>
      <c r="K6487" s="280" t="s">
        <v>2137</v>
      </c>
      <c r="O6487" s="40"/>
      <c r="P6487" s="40"/>
      <c r="Q6487" s="40"/>
      <c r="R6487" s="40"/>
      <c r="S6487" s="40"/>
      <c r="T6487" s="40"/>
      <c r="U6487" s="40"/>
      <c r="V6487" s="40"/>
      <c r="W6487" s="40"/>
      <c r="X6487" s="40"/>
      <c r="Y6487" s="40"/>
    </row>
    <row r="6488" spans="1:25" ht="15" customHeight="1" x14ac:dyDescent="0.2">
      <c r="A6488" s="40"/>
      <c r="B6488" s="274" t="s">
        <v>347</v>
      </c>
      <c r="C6488" s="296" t="s">
        <v>3587</v>
      </c>
      <c r="D6488" s="274" t="s">
        <v>143</v>
      </c>
      <c r="E6488" s="274" t="s">
        <v>2436</v>
      </c>
      <c r="F6488" s="404" t="s">
        <v>348</v>
      </c>
      <c r="G6488" s="404"/>
      <c r="H6488" s="295" t="s">
        <v>165</v>
      </c>
      <c r="I6488" s="298">
        <v>2.0000000000000001E-4</v>
      </c>
      <c r="J6488" s="297" t="s">
        <v>3588</v>
      </c>
      <c r="K6488" s="280" t="s">
        <v>2117</v>
      </c>
      <c r="O6488" s="40"/>
      <c r="P6488" s="40"/>
      <c r="Q6488" s="40"/>
      <c r="R6488" s="40"/>
      <c r="S6488" s="40"/>
      <c r="T6488" s="40"/>
      <c r="U6488" s="40"/>
      <c r="V6488" s="40"/>
      <c r="W6488" s="40"/>
      <c r="X6488" s="40"/>
      <c r="Y6488" s="40"/>
    </row>
    <row r="6489" spans="1:25" ht="15" customHeight="1" x14ac:dyDescent="0.2">
      <c r="A6489" s="40"/>
      <c r="B6489" s="275"/>
      <c r="C6489" s="275"/>
      <c r="D6489" s="275"/>
      <c r="E6489" s="275"/>
      <c r="F6489" s="275" t="s">
        <v>331</v>
      </c>
      <c r="G6489" s="302">
        <v>0</v>
      </c>
      <c r="H6489" s="275" t="s">
        <v>332</v>
      </c>
      <c r="I6489" s="302">
        <v>0</v>
      </c>
      <c r="J6489" s="275" t="s">
        <v>333</v>
      </c>
      <c r="K6489" s="302">
        <v>0</v>
      </c>
      <c r="O6489" s="40"/>
      <c r="P6489" s="40"/>
      <c r="Q6489" s="40"/>
      <c r="R6489" s="40"/>
      <c r="S6489" s="40"/>
      <c r="T6489" s="40"/>
      <c r="U6489" s="40"/>
      <c r="V6489" s="40"/>
      <c r="W6489" s="40"/>
      <c r="X6489" s="40"/>
      <c r="Y6489" s="40"/>
    </row>
    <row r="6490" spans="1:25" ht="15" customHeight="1" thickBot="1" x14ac:dyDescent="0.25">
      <c r="A6490" s="40"/>
      <c r="B6490" s="275"/>
      <c r="C6490" s="275"/>
      <c r="D6490" s="275"/>
      <c r="E6490" s="275"/>
      <c r="F6490" s="275" t="s">
        <v>334</v>
      </c>
      <c r="G6490" s="302">
        <v>0.75</v>
      </c>
      <c r="H6490" s="275"/>
      <c r="I6490" s="409" t="s">
        <v>335</v>
      </c>
      <c r="J6490" s="409"/>
      <c r="K6490" s="302">
        <v>4.38</v>
      </c>
      <c r="O6490" s="40"/>
      <c r="P6490" s="40"/>
      <c r="Q6490" s="40"/>
      <c r="R6490" s="40"/>
      <c r="S6490" s="40"/>
      <c r="T6490" s="40"/>
      <c r="U6490" s="40"/>
      <c r="V6490" s="40"/>
      <c r="W6490" s="40"/>
      <c r="X6490" s="40"/>
      <c r="Y6490" s="40"/>
    </row>
    <row r="6491" spans="1:25" ht="15" customHeight="1" thickTop="1" x14ac:dyDescent="0.2">
      <c r="A6491" s="40"/>
      <c r="B6491" s="289"/>
      <c r="C6491" s="289"/>
      <c r="D6491" s="289"/>
      <c r="E6491" s="289"/>
      <c r="F6491" s="289"/>
      <c r="G6491" s="289"/>
      <c r="H6491" s="289"/>
      <c r="I6491" s="289"/>
      <c r="J6491" s="289"/>
      <c r="K6491" s="289"/>
      <c r="O6491" s="40"/>
      <c r="P6491" s="40"/>
      <c r="Q6491" s="40"/>
      <c r="R6491" s="40"/>
      <c r="S6491" s="40"/>
      <c r="T6491" s="40"/>
      <c r="U6491" s="40"/>
      <c r="V6491" s="40"/>
      <c r="W6491" s="40"/>
      <c r="X6491" s="40"/>
      <c r="Y6491" s="40"/>
    </row>
    <row r="6492" spans="1:25" ht="15" customHeight="1" x14ac:dyDescent="0.2">
      <c r="A6492" s="40"/>
      <c r="B6492" s="276"/>
      <c r="C6492" s="277" t="s">
        <v>28</v>
      </c>
      <c r="D6492" s="276" t="s">
        <v>29</v>
      </c>
      <c r="E6492" s="276" t="s">
        <v>30</v>
      </c>
      <c r="F6492" s="405" t="s">
        <v>318</v>
      </c>
      <c r="G6492" s="405"/>
      <c r="H6492" s="284" t="s">
        <v>31</v>
      </c>
      <c r="I6492" s="277" t="s">
        <v>32</v>
      </c>
      <c r="J6492" s="277" t="s">
        <v>33</v>
      </c>
      <c r="K6492" s="277" t="s">
        <v>35</v>
      </c>
      <c r="O6492" s="40"/>
      <c r="P6492" s="40"/>
      <c r="Q6492" s="40"/>
      <c r="R6492" s="40"/>
      <c r="S6492" s="40"/>
      <c r="T6492" s="40"/>
      <c r="U6492" s="40"/>
      <c r="V6492" s="40"/>
      <c r="W6492" s="40"/>
      <c r="X6492" s="40"/>
      <c r="Y6492" s="40"/>
    </row>
    <row r="6493" spans="1:25" ht="15" customHeight="1" x14ac:dyDescent="0.2">
      <c r="A6493" s="40"/>
      <c r="B6493" s="273" t="s">
        <v>319</v>
      </c>
      <c r="C6493" s="286" t="s">
        <v>826</v>
      </c>
      <c r="D6493" s="273" t="s">
        <v>143</v>
      </c>
      <c r="E6493" s="273" t="s">
        <v>827</v>
      </c>
      <c r="F6493" s="403" t="s">
        <v>577</v>
      </c>
      <c r="G6493" s="403"/>
      <c r="H6493" s="285" t="s">
        <v>578</v>
      </c>
      <c r="I6493" s="288">
        <v>1</v>
      </c>
      <c r="J6493" s="287">
        <v>3.7</v>
      </c>
      <c r="K6493" s="287">
        <v>3.7</v>
      </c>
      <c r="O6493" s="40"/>
      <c r="P6493" s="40"/>
      <c r="Q6493" s="40"/>
      <c r="R6493" s="40"/>
      <c r="S6493" s="40"/>
      <c r="T6493" s="40"/>
      <c r="U6493" s="40"/>
      <c r="V6493" s="40"/>
      <c r="W6493" s="40"/>
      <c r="X6493" s="40"/>
      <c r="Y6493" s="40"/>
    </row>
    <row r="6494" spans="1:25" ht="15" customHeight="1" x14ac:dyDescent="0.2">
      <c r="A6494" s="40"/>
      <c r="B6494" s="276" t="s">
        <v>27</v>
      </c>
      <c r="C6494" s="277" t="s">
        <v>28</v>
      </c>
      <c r="D6494" s="276" t="s">
        <v>29</v>
      </c>
      <c r="E6494" s="276" t="s">
        <v>30</v>
      </c>
      <c r="F6494" s="405" t="s">
        <v>318</v>
      </c>
      <c r="G6494" s="406"/>
      <c r="H6494" s="284" t="s">
        <v>31</v>
      </c>
      <c r="I6494" s="277" t="s">
        <v>32</v>
      </c>
      <c r="J6494" s="277" t="s">
        <v>33</v>
      </c>
      <c r="K6494" s="277" t="s">
        <v>35</v>
      </c>
      <c r="O6494" s="40"/>
      <c r="P6494" s="40"/>
      <c r="Q6494" s="40"/>
      <c r="R6494" s="40"/>
      <c r="S6494" s="40"/>
      <c r="T6494" s="40"/>
      <c r="U6494" s="40"/>
      <c r="V6494" s="40"/>
      <c r="W6494" s="40"/>
      <c r="X6494" s="40"/>
      <c r="Y6494" s="40"/>
    </row>
    <row r="6495" spans="1:25" ht="15" customHeight="1" x14ac:dyDescent="0.2">
      <c r="A6495" s="40"/>
      <c r="B6495" s="274" t="s">
        <v>347</v>
      </c>
      <c r="C6495" s="296" t="s">
        <v>3616</v>
      </c>
      <c r="D6495" s="274" t="s">
        <v>143</v>
      </c>
      <c r="E6495" s="274" t="s">
        <v>1170</v>
      </c>
      <c r="F6495" s="404" t="s">
        <v>809</v>
      </c>
      <c r="G6495" s="404"/>
      <c r="H6495" s="295" t="s">
        <v>165</v>
      </c>
      <c r="I6495" s="298">
        <v>0.1018</v>
      </c>
      <c r="J6495" s="297" t="s">
        <v>1858</v>
      </c>
      <c r="K6495" s="280" t="s">
        <v>2173</v>
      </c>
      <c r="O6495" s="40"/>
      <c r="P6495" s="40"/>
      <c r="Q6495" s="40"/>
      <c r="R6495" s="40"/>
      <c r="S6495" s="40"/>
      <c r="T6495" s="40"/>
      <c r="U6495" s="40"/>
      <c r="V6495" s="40"/>
      <c r="W6495" s="40"/>
      <c r="X6495" s="40"/>
      <c r="Y6495" s="40"/>
    </row>
    <row r="6496" spans="1:25" ht="15" customHeight="1" x14ac:dyDescent="0.2">
      <c r="A6496" s="40"/>
      <c r="B6496" s="274" t="s">
        <v>347</v>
      </c>
      <c r="C6496" s="296" t="s">
        <v>3606</v>
      </c>
      <c r="D6496" s="274" t="s">
        <v>143</v>
      </c>
      <c r="E6496" s="274" t="s">
        <v>1166</v>
      </c>
      <c r="F6496" s="404" t="s">
        <v>809</v>
      </c>
      <c r="G6496" s="404"/>
      <c r="H6496" s="295" t="s">
        <v>1167</v>
      </c>
      <c r="I6496" s="298">
        <v>4.0000000000000002E-4</v>
      </c>
      <c r="J6496" s="297" t="s">
        <v>2136</v>
      </c>
      <c r="K6496" s="280" t="s">
        <v>2196</v>
      </c>
      <c r="O6496" s="40"/>
      <c r="P6496" s="40"/>
      <c r="Q6496" s="40"/>
      <c r="R6496" s="40"/>
      <c r="S6496" s="40"/>
      <c r="T6496" s="40"/>
      <c r="U6496" s="40"/>
      <c r="V6496" s="40"/>
      <c r="W6496" s="40"/>
      <c r="X6496" s="40"/>
      <c r="Y6496" s="40"/>
    </row>
    <row r="6497" spans="1:25" ht="15" customHeight="1" x14ac:dyDescent="0.2">
      <c r="A6497" s="40"/>
      <c r="B6497" s="274" t="s">
        <v>347</v>
      </c>
      <c r="C6497" s="296" t="s">
        <v>3645</v>
      </c>
      <c r="D6497" s="274" t="s">
        <v>143</v>
      </c>
      <c r="E6497" s="274" t="s">
        <v>1161</v>
      </c>
      <c r="F6497" s="404" t="s">
        <v>348</v>
      </c>
      <c r="G6497" s="404"/>
      <c r="H6497" s="295" t="s">
        <v>165</v>
      </c>
      <c r="I6497" s="298">
        <v>6.54E-2</v>
      </c>
      <c r="J6497" s="297" t="s">
        <v>2143</v>
      </c>
      <c r="K6497" s="280" t="s">
        <v>2194</v>
      </c>
      <c r="O6497" s="40"/>
      <c r="P6497" s="40"/>
      <c r="Q6497" s="40"/>
      <c r="R6497" s="40"/>
      <c r="S6497" s="40"/>
      <c r="T6497" s="40"/>
      <c r="U6497" s="40"/>
      <c r="V6497" s="40"/>
      <c r="W6497" s="40"/>
      <c r="X6497" s="40"/>
      <c r="Y6497" s="40"/>
    </row>
    <row r="6498" spans="1:25" ht="15" customHeight="1" x14ac:dyDescent="0.2">
      <c r="A6498" s="40"/>
      <c r="B6498" s="274" t="s">
        <v>347</v>
      </c>
      <c r="C6498" s="296" t="s">
        <v>3654</v>
      </c>
      <c r="D6498" s="274" t="s">
        <v>143</v>
      </c>
      <c r="E6498" s="274" t="s">
        <v>1822</v>
      </c>
      <c r="F6498" s="404" t="s">
        <v>348</v>
      </c>
      <c r="G6498" s="404"/>
      <c r="H6498" s="295" t="s">
        <v>165</v>
      </c>
      <c r="I6498" s="298">
        <v>1E-4</v>
      </c>
      <c r="J6498" s="297" t="s">
        <v>2155</v>
      </c>
      <c r="K6498" s="280" t="s">
        <v>2117</v>
      </c>
      <c r="O6498" s="40"/>
      <c r="P6498" s="40"/>
      <c r="Q6498" s="40"/>
      <c r="R6498" s="40"/>
      <c r="S6498" s="40"/>
      <c r="T6498" s="40"/>
      <c r="U6498" s="40"/>
      <c r="V6498" s="40"/>
      <c r="W6498" s="40"/>
      <c r="X6498" s="40"/>
      <c r="Y6498" s="40"/>
    </row>
    <row r="6499" spans="1:25" ht="15" customHeight="1" x14ac:dyDescent="0.2">
      <c r="A6499" s="40"/>
      <c r="B6499" s="274" t="s">
        <v>347</v>
      </c>
      <c r="C6499" s="296" t="s">
        <v>3652</v>
      </c>
      <c r="D6499" s="274" t="s">
        <v>143</v>
      </c>
      <c r="E6499" s="274" t="s">
        <v>1824</v>
      </c>
      <c r="F6499" s="404" t="s">
        <v>348</v>
      </c>
      <c r="G6499" s="404"/>
      <c r="H6499" s="295" t="s">
        <v>165</v>
      </c>
      <c r="I6499" s="298">
        <v>2.0000000000000001E-4</v>
      </c>
      <c r="J6499" s="297" t="s">
        <v>2417</v>
      </c>
      <c r="K6499" s="280" t="s">
        <v>2117</v>
      </c>
      <c r="O6499" s="40"/>
      <c r="P6499" s="40"/>
      <c r="Q6499" s="40"/>
      <c r="R6499" s="40"/>
      <c r="S6499" s="40"/>
      <c r="T6499" s="40"/>
      <c r="U6499" s="40"/>
      <c r="V6499" s="40"/>
      <c r="W6499" s="40"/>
      <c r="X6499" s="40"/>
      <c r="Y6499" s="40"/>
    </row>
    <row r="6500" spans="1:25" ht="15" customHeight="1" x14ac:dyDescent="0.2">
      <c r="A6500" s="40"/>
      <c r="B6500" s="274" t="s">
        <v>347</v>
      </c>
      <c r="C6500" s="296" t="s">
        <v>3646</v>
      </c>
      <c r="D6500" s="274" t="s">
        <v>143</v>
      </c>
      <c r="E6500" s="274" t="s">
        <v>3647</v>
      </c>
      <c r="F6500" s="404" t="s">
        <v>348</v>
      </c>
      <c r="G6500" s="404"/>
      <c r="H6500" s="295" t="s">
        <v>1160</v>
      </c>
      <c r="I6500" s="298">
        <v>6.9999999999999999E-4</v>
      </c>
      <c r="J6500" s="297" t="s">
        <v>3648</v>
      </c>
      <c r="K6500" s="280" t="s">
        <v>2117</v>
      </c>
      <c r="O6500" s="40"/>
      <c r="P6500" s="40"/>
      <c r="Q6500" s="40"/>
      <c r="R6500" s="40"/>
      <c r="S6500" s="40"/>
      <c r="T6500" s="40"/>
      <c r="U6500" s="40"/>
      <c r="V6500" s="40"/>
      <c r="W6500" s="40"/>
      <c r="X6500" s="40"/>
      <c r="Y6500" s="40"/>
    </row>
    <row r="6501" spans="1:25" ht="15" customHeight="1" x14ac:dyDescent="0.2">
      <c r="A6501" s="40"/>
      <c r="B6501" s="274" t="s">
        <v>347</v>
      </c>
      <c r="C6501" s="296" t="s">
        <v>3585</v>
      </c>
      <c r="D6501" s="274" t="s">
        <v>143</v>
      </c>
      <c r="E6501" s="274" t="s">
        <v>1823</v>
      </c>
      <c r="F6501" s="404" t="s">
        <v>348</v>
      </c>
      <c r="G6501" s="404"/>
      <c r="H6501" s="295" t="s">
        <v>165</v>
      </c>
      <c r="I6501" s="298">
        <v>2.0000000000000001E-4</v>
      </c>
      <c r="J6501" s="297" t="s">
        <v>2160</v>
      </c>
      <c r="K6501" s="280" t="s">
        <v>2117</v>
      </c>
      <c r="O6501" s="40"/>
      <c r="P6501" s="40"/>
      <c r="Q6501" s="40"/>
      <c r="R6501" s="40"/>
      <c r="S6501" s="40"/>
      <c r="T6501" s="40"/>
      <c r="U6501" s="40"/>
      <c r="V6501" s="40"/>
      <c r="W6501" s="40"/>
      <c r="X6501" s="40"/>
      <c r="Y6501" s="40"/>
    </row>
    <row r="6502" spans="1:25" ht="15" customHeight="1" x14ac:dyDescent="0.2">
      <c r="A6502" s="40"/>
      <c r="B6502" s="274" t="s">
        <v>347</v>
      </c>
      <c r="C6502" s="296" t="s">
        <v>3626</v>
      </c>
      <c r="D6502" s="274" t="s">
        <v>143</v>
      </c>
      <c r="E6502" s="274" t="s">
        <v>2434</v>
      </c>
      <c r="F6502" s="404" t="s">
        <v>348</v>
      </c>
      <c r="G6502" s="404"/>
      <c r="H6502" s="295" t="s">
        <v>2433</v>
      </c>
      <c r="I6502" s="298">
        <v>2.3E-3</v>
      </c>
      <c r="J6502" s="297" t="s">
        <v>3627</v>
      </c>
      <c r="K6502" s="280" t="s">
        <v>2144</v>
      </c>
      <c r="O6502" s="40"/>
      <c r="P6502" s="40"/>
      <c r="Q6502" s="40"/>
      <c r="R6502" s="40"/>
      <c r="S6502" s="40"/>
      <c r="T6502" s="40"/>
      <c r="U6502" s="40"/>
      <c r="V6502" s="40"/>
      <c r="W6502" s="40"/>
      <c r="X6502" s="40"/>
      <c r="Y6502" s="40"/>
    </row>
    <row r="6503" spans="1:25" ht="15" customHeight="1" x14ac:dyDescent="0.2">
      <c r="A6503" s="40"/>
      <c r="B6503" s="274" t="s">
        <v>347</v>
      </c>
      <c r="C6503" s="296" t="s">
        <v>3636</v>
      </c>
      <c r="D6503" s="274" t="s">
        <v>143</v>
      </c>
      <c r="E6503" s="274" t="s">
        <v>2432</v>
      </c>
      <c r="F6503" s="404" t="s">
        <v>348</v>
      </c>
      <c r="G6503" s="404"/>
      <c r="H6503" s="295" t="s">
        <v>2433</v>
      </c>
      <c r="I6503" s="298">
        <v>6.9999999999999999E-4</v>
      </c>
      <c r="J6503" s="297" t="s">
        <v>3637</v>
      </c>
      <c r="K6503" s="280" t="s">
        <v>2170</v>
      </c>
      <c r="O6503" s="40"/>
      <c r="P6503" s="40"/>
      <c r="Q6503" s="40"/>
      <c r="R6503" s="40"/>
      <c r="S6503" s="40"/>
      <c r="T6503" s="40"/>
      <c r="U6503" s="40"/>
      <c r="V6503" s="40"/>
      <c r="W6503" s="40"/>
      <c r="X6503" s="40"/>
      <c r="Y6503" s="40"/>
    </row>
    <row r="6504" spans="1:25" ht="15" customHeight="1" x14ac:dyDescent="0.2">
      <c r="A6504" s="40"/>
      <c r="B6504" s="274" t="s">
        <v>347</v>
      </c>
      <c r="C6504" s="296" t="s">
        <v>3634</v>
      </c>
      <c r="D6504" s="274" t="s">
        <v>143</v>
      </c>
      <c r="E6504" s="274" t="s">
        <v>1168</v>
      </c>
      <c r="F6504" s="404" t="s">
        <v>348</v>
      </c>
      <c r="G6504" s="404"/>
      <c r="H6504" s="295" t="s">
        <v>165</v>
      </c>
      <c r="I6504" s="298">
        <v>4.4999999999999997E-3</v>
      </c>
      <c r="J6504" s="297" t="s">
        <v>2138</v>
      </c>
      <c r="K6504" s="280" t="s">
        <v>2144</v>
      </c>
      <c r="O6504" s="40"/>
      <c r="P6504" s="40"/>
      <c r="Q6504" s="40"/>
      <c r="R6504" s="40"/>
      <c r="S6504" s="40"/>
      <c r="T6504" s="40"/>
      <c r="U6504" s="40"/>
      <c r="V6504" s="40"/>
      <c r="W6504" s="40"/>
      <c r="X6504" s="40"/>
      <c r="Y6504" s="40"/>
    </row>
    <row r="6505" spans="1:25" ht="15" customHeight="1" x14ac:dyDescent="0.2">
      <c r="A6505" s="40"/>
      <c r="B6505" s="274" t="s">
        <v>347</v>
      </c>
      <c r="C6505" s="296" t="s">
        <v>3601</v>
      </c>
      <c r="D6505" s="274" t="s">
        <v>143</v>
      </c>
      <c r="E6505" s="274" t="s">
        <v>1165</v>
      </c>
      <c r="F6505" s="404" t="s">
        <v>348</v>
      </c>
      <c r="G6505" s="404"/>
      <c r="H6505" s="295" t="s">
        <v>165</v>
      </c>
      <c r="I6505" s="298">
        <v>4.4999999999999997E-3</v>
      </c>
      <c r="J6505" s="297" t="s">
        <v>3602</v>
      </c>
      <c r="K6505" s="280" t="s">
        <v>2133</v>
      </c>
      <c r="O6505" s="40"/>
      <c r="P6505" s="40"/>
      <c r="Q6505" s="40"/>
      <c r="R6505" s="40"/>
      <c r="S6505" s="40"/>
      <c r="T6505" s="40"/>
      <c r="U6505" s="40"/>
      <c r="V6505" s="40"/>
      <c r="W6505" s="40"/>
      <c r="X6505" s="40"/>
      <c r="Y6505" s="40"/>
    </row>
    <row r="6506" spans="1:25" ht="15" customHeight="1" x14ac:dyDescent="0.2">
      <c r="A6506" s="40"/>
      <c r="B6506" s="274" t="s">
        <v>347</v>
      </c>
      <c r="C6506" s="296" t="s">
        <v>3596</v>
      </c>
      <c r="D6506" s="274" t="s">
        <v>143</v>
      </c>
      <c r="E6506" s="274" t="s">
        <v>2437</v>
      </c>
      <c r="F6506" s="404" t="s">
        <v>348</v>
      </c>
      <c r="G6506" s="404"/>
      <c r="H6506" s="295" t="s">
        <v>165</v>
      </c>
      <c r="I6506" s="298">
        <v>5.9999999999999995E-4</v>
      </c>
      <c r="J6506" s="297" t="s">
        <v>3597</v>
      </c>
      <c r="K6506" s="280" t="s">
        <v>2117</v>
      </c>
      <c r="O6506" s="40"/>
      <c r="P6506" s="40"/>
      <c r="Q6506" s="40"/>
      <c r="R6506" s="40"/>
      <c r="S6506" s="40"/>
      <c r="T6506" s="40"/>
      <c r="U6506" s="40"/>
      <c r="V6506" s="40"/>
      <c r="W6506" s="40"/>
      <c r="X6506" s="40"/>
      <c r="Y6506" s="40"/>
    </row>
    <row r="6507" spans="1:25" ht="15" customHeight="1" x14ac:dyDescent="0.2">
      <c r="A6507" s="40"/>
      <c r="B6507" s="274" t="s">
        <v>347</v>
      </c>
      <c r="C6507" s="296" t="s">
        <v>3653</v>
      </c>
      <c r="D6507" s="274" t="s">
        <v>143</v>
      </c>
      <c r="E6507" s="274" t="s">
        <v>1172</v>
      </c>
      <c r="F6507" s="404" t="s">
        <v>348</v>
      </c>
      <c r="G6507" s="404"/>
      <c r="H6507" s="295" t="s">
        <v>165</v>
      </c>
      <c r="I6507" s="298">
        <v>2.0000000000000001E-4</v>
      </c>
      <c r="J6507" s="297" t="s">
        <v>2157</v>
      </c>
      <c r="K6507" s="280" t="s">
        <v>2117</v>
      </c>
      <c r="O6507" s="40"/>
      <c r="P6507" s="40"/>
      <c r="Q6507" s="40"/>
      <c r="R6507" s="40"/>
      <c r="S6507" s="40"/>
      <c r="T6507" s="40"/>
      <c r="U6507" s="40"/>
      <c r="V6507" s="40"/>
      <c r="W6507" s="40"/>
      <c r="X6507" s="40"/>
      <c r="Y6507" s="40"/>
    </row>
    <row r="6508" spans="1:25" ht="15" customHeight="1" x14ac:dyDescent="0.2">
      <c r="A6508" s="40"/>
      <c r="B6508" s="274" t="s">
        <v>347</v>
      </c>
      <c r="C6508" s="296" t="s">
        <v>3604</v>
      </c>
      <c r="D6508" s="274" t="s">
        <v>143</v>
      </c>
      <c r="E6508" s="274" t="s">
        <v>1164</v>
      </c>
      <c r="F6508" s="404" t="s">
        <v>809</v>
      </c>
      <c r="G6508" s="404"/>
      <c r="H6508" s="295" t="s">
        <v>165</v>
      </c>
      <c r="I6508" s="298">
        <v>4.4999999999999997E-3</v>
      </c>
      <c r="J6508" s="297" t="s">
        <v>2145</v>
      </c>
      <c r="K6508" s="280" t="s">
        <v>2137</v>
      </c>
      <c r="O6508" s="40"/>
      <c r="P6508" s="40"/>
      <c r="Q6508" s="40"/>
      <c r="R6508" s="40"/>
      <c r="S6508" s="40"/>
      <c r="T6508" s="40"/>
      <c r="U6508" s="40"/>
      <c r="V6508" s="40"/>
      <c r="W6508" s="40"/>
      <c r="X6508" s="40"/>
      <c r="Y6508" s="40"/>
    </row>
    <row r="6509" spans="1:25" ht="15" customHeight="1" x14ac:dyDescent="0.2">
      <c r="A6509" s="40"/>
      <c r="B6509" s="274" t="s">
        <v>347</v>
      </c>
      <c r="C6509" s="296" t="s">
        <v>3589</v>
      </c>
      <c r="D6509" s="274" t="s">
        <v>143</v>
      </c>
      <c r="E6509" s="274" t="s">
        <v>1826</v>
      </c>
      <c r="F6509" s="404" t="s">
        <v>364</v>
      </c>
      <c r="G6509" s="404"/>
      <c r="H6509" s="295" t="s">
        <v>165</v>
      </c>
      <c r="I6509" s="298">
        <v>1E-4</v>
      </c>
      <c r="J6509" s="297" t="s">
        <v>3590</v>
      </c>
      <c r="K6509" s="280" t="s">
        <v>2141</v>
      </c>
      <c r="O6509" s="40"/>
      <c r="P6509" s="40"/>
      <c r="Q6509" s="40"/>
      <c r="R6509" s="40"/>
      <c r="S6509" s="40"/>
      <c r="T6509" s="40"/>
      <c r="U6509" s="40"/>
      <c r="V6509" s="40"/>
      <c r="W6509" s="40"/>
      <c r="X6509" s="40"/>
      <c r="Y6509" s="40"/>
    </row>
    <row r="6510" spans="1:25" ht="15" customHeight="1" x14ac:dyDescent="0.2">
      <c r="A6510" s="40"/>
      <c r="B6510" s="274" t="s">
        <v>347</v>
      </c>
      <c r="C6510" s="296" t="s">
        <v>3635</v>
      </c>
      <c r="D6510" s="274" t="s">
        <v>143</v>
      </c>
      <c r="E6510" s="274" t="s">
        <v>1169</v>
      </c>
      <c r="F6510" s="404" t="s">
        <v>348</v>
      </c>
      <c r="G6510" s="404"/>
      <c r="H6510" s="295" t="s">
        <v>165</v>
      </c>
      <c r="I6510" s="298">
        <v>1.8E-3</v>
      </c>
      <c r="J6510" s="297" t="s">
        <v>1868</v>
      </c>
      <c r="K6510" s="280" t="s">
        <v>2125</v>
      </c>
      <c r="O6510" s="40"/>
      <c r="P6510" s="40"/>
      <c r="Q6510" s="40"/>
      <c r="R6510" s="40"/>
      <c r="S6510" s="40"/>
      <c r="T6510" s="40"/>
      <c r="U6510" s="40"/>
      <c r="V6510" s="40"/>
      <c r="W6510" s="40"/>
      <c r="X6510" s="40"/>
      <c r="Y6510" s="40"/>
    </row>
    <row r="6511" spans="1:25" ht="15" customHeight="1" x14ac:dyDescent="0.2">
      <c r="A6511" s="40"/>
      <c r="B6511" s="274" t="s">
        <v>347</v>
      </c>
      <c r="C6511" s="296" t="s">
        <v>3587</v>
      </c>
      <c r="D6511" s="274" t="s">
        <v>143</v>
      </c>
      <c r="E6511" s="274" t="s">
        <v>2436</v>
      </c>
      <c r="F6511" s="404" t="s">
        <v>348</v>
      </c>
      <c r="G6511" s="404"/>
      <c r="H6511" s="295" t="s">
        <v>165</v>
      </c>
      <c r="I6511" s="298">
        <v>2.0000000000000001E-4</v>
      </c>
      <c r="J6511" s="297" t="s">
        <v>3588</v>
      </c>
      <c r="K6511" s="280" t="s">
        <v>2117</v>
      </c>
      <c r="O6511" s="40"/>
      <c r="P6511" s="40"/>
      <c r="Q6511" s="40"/>
      <c r="R6511" s="40"/>
      <c r="S6511" s="40"/>
      <c r="T6511" s="40"/>
      <c r="U6511" s="40"/>
      <c r="V6511" s="40"/>
      <c r="W6511" s="40"/>
      <c r="X6511" s="40"/>
      <c r="Y6511" s="40"/>
    </row>
    <row r="6512" spans="1:25" ht="15" customHeight="1" x14ac:dyDescent="0.2">
      <c r="A6512" s="40"/>
      <c r="B6512" s="274" t="s">
        <v>347</v>
      </c>
      <c r="C6512" s="296" t="s">
        <v>3595</v>
      </c>
      <c r="D6512" s="274" t="s">
        <v>143</v>
      </c>
      <c r="E6512" s="274" t="s">
        <v>1825</v>
      </c>
      <c r="F6512" s="404" t="s">
        <v>364</v>
      </c>
      <c r="G6512" s="404"/>
      <c r="H6512" s="295" t="s">
        <v>165</v>
      </c>
      <c r="I6512" s="298">
        <v>1E-4</v>
      </c>
      <c r="J6512" s="297" t="s">
        <v>2152</v>
      </c>
      <c r="K6512" s="280" t="s">
        <v>2144</v>
      </c>
      <c r="O6512" s="40"/>
      <c r="P6512" s="40"/>
      <c r="Q6512" s="40"/>
      <c r="R6512" s="40"/>
      <c r="S6512" s="40"/>
      <c r="T6512" s="40"/>
      <c r="U6512" s="40"/>
      <c r="V6512" s="40"/>
      <c r="W6512" s="40"/>
      <c r="X6512" s="40"/>
      <c r="Y6512" s="40"/>
    </row>
    <row r="6513" spans="1:25" ht="15" customHeight="1" x14ac:dyDescent="0.2">
      <c r="A6513" s="40"/>
      <c r="B6513" s="274" t="s">
        <v>347</v>
      </c>
      <c r="C6513" s="296" t="s">
        <v>3583</v>
      </c>
      <c r="D6513" s="274" t="s">
        <v>143</v>
      </c>
      <c r="E6513" s="274" t="s">
        <v>1158</v>
      </c>
      <c r="F6513" s="404" t="s">
        <v>348</v>
      </c>
      <c r="G6513" s="404"/>
      <c r="H6513" s="295" t="s">
        <v>165</v>
      </c>
      <c r="I6513" s="298">
        <v>0.1018</v>
      </c>
      <c r="J6513" s="297" t="s">
        <v>1850</v>
      </c>
      <c r="K6513" s="280" t="s">
        <v>2175</v>
      </c>
      <c r="O6513" s="40"/>
      <c r="P6513" s="40"/>
      <c r="Q6513" s="40"/>
      <c r="R6513" s="40"/>
      <c r="S6513" s="40"/>
      <c r="T6513" s="40"/>
      <c r="U6513" s="40"/>
      <c r="V6513" s="40"/>
      <c r="W6513" s="40"/>
      <c r="X6513" s="40"/>
      <c r="Y6513" s="40"/>
    </row>
    <row r="6514" spans="1:25" ht="15" customHeight="1" x14ac:dyDescent="0.2">
      <c r="A6514" s="40"/>
      <c r="B6514" s="274" t="s">
        <v>347</v>
      </c>
      <c r="C6514" s="296" t="s">
        <v>3598</v>
      </c>
      <c r="D6514" s="274" t="s">
        <v>143</v>
      </c>
      <c r="E6514" s="274" t="s">
        <v>1159</v>
      </c>
      <c r="F6514" s="404" t="s">
        <v>348</v>
      </c>
      <c r="G6514" s="404"/>
      <c r="H6514" s="295" t="s">
        <v>165</v>
      </c>
      <c r="I6514" s="298">
        <v>1.5E-3</v>
      </c>
      <c r="J6514" s="297" t="s">
        <v>3599</v>
      </c>
      <c r="K6514" s="280" t="s">
        <v>2130</v>
      </c>
      <c r="O6514" s="40"/>
      <c r="P6514" s="40"/>
      <c r="Q6514" s="40"/>
      <c r="R6514" s="40"/>
      <c r="S6514" s="40"/>
      <c r="T6514" s="40"/>
      <c r="U6514" s="40"/>
      <c r="V6514" s="40"/>
      <c r="W6514" s="40"/>
      <c r="X6514" s="40"/>
      <c r="Y6514" s="40"/>
    </row>
    <row r="6515" spans="1:25" ht="15" customHeight="1" x14ac:dyDescent="0.2">
      <c r="A6515" s="40"/>
      <c r="B6515" s="408" t="s">
        <v>2416</v>
      </c>
      <c r="C6515" s="406"/>
      <c r="D6515" s="406"/>
      <c r="E6515" s="406"/>
      <c r="F6515" s="406"/>
      <c r="G6515" s="406"/>
      <c r="H6515" s="406"/>
      <c r="I6515" s="406"/>
      <c r="J6515" s="406"/>
      <c r="K6515" s="406"/>
      <c r="O6515" s="40"/>
      <c r="P6515" s="40"/>
      <c r="Q6515" s="40"/>
      <c r="R6515" s="40"/>
      <c r="S6515" s="40"/>
      <c r="T6515" s="40"/>
      <c r="U6515" s="40"/>
      <c r="V6515" s="40"/>
      <c r="W6515" s="40"/>
      <c r="X6515" s="40"/>
      <c r="Y6515" s="40"/>
    </row>
    <row r="6516" spans="1:25" ht="15" customHeight="1" x14ac:dyDescent="0.2">
      <c r="A6516" s="40"/>
      <c r="B6516" s="276" t="s">
        <v>27</v>
      </c>
      <c r="C6516" s="277" t="s">
        <v>28</v>
      </c>
      <c r="D6516" s="276" t="s">
        <v>29</v>
      </c>
      <c r="E6516" s="276" t="s">
        <v>30</v>
      </c>
      <c r="F6516" s="405" t="s">
        <v>318</v>
      </c>
      <c r="G6516" s="406"/>
      <c r="H6516" s="284" t="s">
        <v>31</v>
      </c>
      <c r="I6516" s="277" t="s">
        <v>32</v>
      </c>
      <c r="J6516" s="277" t="s">
        <v>33</v>
      </c>
      <c r="K6516" s="277" t="s">
        <v>35</v>
      </c>
      <c r="O6516" s="40"/>
      <c r="P6516" s="40"/>
      <c r="Q6516" s="40"/>
      <c r="R6516" s="40"/>
      <c r="S6516" s="40"/>
      <c r="T6516" s="40"/>
      <c r="U6516" s="40"/>
      <c r="V6516" s="40"/>
      <c r="W6516" s="40"/>
      <c r="X6516" s="40"/>
      <c r="Y6516" s="40"/>
    </row>
    <row r="6517" spans="1:25" ht="15" customHeight="1" x14ac:dyDescent="0.2">
      <c r="A6517" s="40"/>
      <c r="B6517" s="274" t="s">
        <v>347</v>
      </c>
      <c r="C6517" s="296" t="s">
        <v>3598</v>
      </c>
      <c r="D6517" s="274" t="s">
        <v>143</v>
      </c>
      <c r="E6517" s="274" t="s">
        <v>1159</v>
      </c>
      <c r="F6517" s="404" t="s">
        <v>348</v>
      </c>
      <c r="G6517" s="404"/>
      <c r="H6517" s="295" t="s">
        <v>165</v>
      </c>
      <c r="I6517" s="298">
        <v>1.5E-3</v>
      </c>
      <c r="J6517" s="297" t="s">
        <v>3599</v>
      </c>
      <c r="K6517" s="280" t="s">
        <v>2130</v>
      </c>
      <c r="O6517" s="40"/>
      <c r="P6517" s="40"/>
      <c r="Q6517" s="40"/>
      <c r="R6517" s="40"/>
      <c r="S6517" s="40"/>
      <c r="T6517" s="40"/>
      <c r="U6517" s="40"/>
      <c r="V6517" s="40"/>
      <c r="W6517" s="40"/>
      <c r="X6517" s="40"/>
      <c r="Y6517" s="40"/>
    </row>
    <row r="6518" spans="1:25" ht="15" customHeight="1" x14ac:dyDescent="0.2">
      <c r="A6518" s="40"/>
      <c r="B6518" s="274" t="s">
        <v>347</v>
      </c>
      <c r="C6518" s="296" t="s">
        <v>3583</v>
      </c>
      <c r="D6518" s="274" t="s">
        <v>143</v>
      </c>
      <c r="E6518" s="274" t="s">
        <v>1158</v>
      </c>
      <c r="F6518" s="404" t="s">
        <v>348</v>
      </c>
      <c r="G6518" s="404"/>
      <c r="H6518" s="295" t="s">
        <v>165</v>
      </c>
      <c r="I6518" s="298">
        <v>0.1018</v>
      </c>
      <c r="J6518" s="297" t="s">
        <v>1850</v>
      </c>
      <c r="K6518" s="280" t="s">
        <v>2175</v>
      </c>
      <c r="O6518" s="40"/>
      <c r="P6518" s="40"/>
      <c r="Q6518" s="40"/>
      <c r="R6518" s="40"/>
      <c r="S6518" s="40"/>
      <c r="T6518" s="40"/>
      <c r="U6518" s="40"/>
      <c r="V6518" s="40"/>
      <c r="W6518" s="40"/>
      <c r="X6518" s="40"/>
      <c r="Y6518" s="40"/>
    </row>
    <row r="6519" spans="1:25" ht="15" customHeight="1" x14ac:dyDescent="0.2">
      <c r="A6519" s="40"/>
      <c r="B6519" s="274" t="s">
        <v>347</v>
      </c>
      <c r="C6519" s="296" t="s">
        <v>3652</v>
      </c>
      <c r="D6519" s="274" t="s">
        <v>143</v>
      </c>
      <c r="E6519" s="274" t="s">
        <v>1824</v>
      </c>
      <c r="F6519" s="404" t="s">
        <v>348</v>
      </c>
      <c r="G6519" s="404"/>
      <c r="H6519" s="295" t="s">
        <v>165</v>
      </c>
      <c r="I6519" s="298">
        <v>2.0000000000000001E-4</v>
      </c>
      <c r="J6519" s="297" t="s">
        <v>2417</v>
      </c>
      <c r="K6519" s="280" t="s">
        <v>2117</v>
      </c>
      <c r="O6519" s="40"/>
      <c r="P6519" s="40"/>
      <c r="Q6519" s="40"/>
      <c r="R6519" s="40"/>
      <c r="S6519" s="40"/>
      <c r="T6519" s="40"/>
      <c r="U6519" s="40"/>
      <c r="V6519" s="40"/>
      <c r="W6519" s="40"/>
      <c r="X6519" s="40"/>
      <c r="Y6519" s="40"/>
    </row>
    <row r="6520" spans="1:25" ht="15" customHeight="1" x14ac:dyDescent="0.2">
      <c r="A6520" s="40"/>
      <c r="B6520" s="274" t="s">
        <v>347</v>
      </c>
      <c r="C6520" s="296" t="s">
        <v>3601</v>
      </c>
      <c r="D6520" s="274" t="s">
        <v>143</v>
      </c>
      <c r="E6520" s="274" t="s">
        <v>1165</v>
      </c>
      <c r="F6520" s="404" t="s">
        <v>348</v>
      </c>
      <c r="G6520" s="404"/>
      <c r="H6520" s="295" t="s">
        <v>165</v>
      </c>
      <c r="I6520" s="298">
        <v>4.4999999999999997E-3</v>
      </c>
      <c r="J6520" s="297" t="s">
        <v>3602</v>
      </c>
      <c r="K6520" s="280" t="s">
        <v>2133</v>
      </c>
      <c r="O6520" s="40"/>
      <c r="P6520" s="40"/>
      <c r="Q6520" s="40"/>
      <c r="R6520" s="40"/>
      <c r="S6520" s="40"/>
      <c r="T6520" s="40"/>
      <c r="U6520" s="40"/>
      <c r="V6520" s="40"/>
      <c r="W6520" s="40"/>
      <c r="X6520" s="40"/>
      <c r="Y6520" s="40"/>
    </row>
    <row r="6521" spans="1:25" ht="15" customHeight="1" x14ac:dyDescent="0.2">
      <c r="A6521" s="40"/>
      <c r="B6521" s="274" t="s">
        <v>347</v>
      </c>
      <c r="C6521" s="296" t="s">
        <v>3646</v>
      </c>
      <c r="D6521" s="274" t="s">
        <v>143</v>
      </c>
      <c r="E6521" s="274" t="s">
        <v>3647</v>
      </c>
      <c r="F6521" s="404" t="s">
        <v>348</v>
      </c>
      <c r="G6521" s="404"/>
      <c r="H6521" s="295" t="s">
        <v>1160</v>
      </c>
      <c r="I6521" s="298">
        <v>6.9999999999999999E-4</v>
      </c>
      <c r="J6521" s="297" t="s">
        <v>3648</v>
      </c>
      <c r="K6521" s="280" t="s">
        <v>2117</v>
      </c>
      <c r="O6521" s="40"/>
      <c r="P6521" s="40"/>
      <c r="Q6521" s="40"/>
      <c r="R6521" s="40"/>
      <c r="S6521" s="40"/>
      <c r="T6521" s="40"/>
      <c r="U6521" s="40"/>
      <c r="V6521" s="40"/>
      <c r="W6521" s="40"/>
      <c r="X6521" s="40"/>
      <c r="Y6521" s="40"/>
    </row>
    <row r="6522" spans="1:25" ht="15" customHeight="1" x14ac:dyDescent="0.2">
      <c r="A6522" s="40"/>
      <c r="B6522" s="274" t="s">
        <v>347</v>
      </c>
      <c r="C6522" s="296" t="s">
        <v>3645</v>
      </c>
      <c r="D6522" s="274" t="s">
        <v>143</v>
      </c>
      <c r="E6522" s="274" t="s">
        <v>1161</v>
      </c>
      <c r="F6522" s="404" t="s">
        <v>348</v>
      </c>
      <c r="G6522" s="404"/>
      <c r="H6522" s="295" t="s">
        <v>165</v>
      </c>
      <c r="I6522" s="298">
        <v>6.54E-2</v>
      </c>
      <c r="J6522" s="297" t="s">
        <v>2143</v>
      </c>
      <c r="K6522" s="280" t="s">
        <v>2194</v>
      </c>
      <c r="O6522" s="40"/>
      <c r="P6522" s="40"/>
      <c r="Q6522" s="40"/>
      <c r="R6522" s="40"/>
      <c r="S6522" s="40"/>
      <c r="T6522" s="40"/>
      <c r="U6522" s="40"/>
      <c r="V6522" s="40"/>
      <c r="W6522" s="40"/>
      <c r="X6522" s="40"/>
      <c r="Y6522" s="40"/>
    </row>
    <row r="6523" spans="1:25" ht="15" customHeight="1" x14ac:dyDescent="0.2">
      <c r="A6523" s="40"/>
      <c r="B6523" s="274" t="s">
        <v>347</v>
      </c>
      <c r="C6523" s="296" t="s">
        <v>3596</v>
      </c>
      <c r="D6523" s="274" t="s">
        <v>143</v>
      </c>
      <c r="E6523" s="274" t="s">
        <v>2437</v>
      </c>
      <c r="F6523" s="404" t="s">
        <v>348</v>
      </c>
      <c r="G6523" s="404"/>
      <c r="H6523" s="295" t="s">
        <v>165</v>
      </c>
      <c r="I6523" s="298">
        <v>5.9999999999999995E-4</v>
      </c>
      <c r="J6523" s="297" t="s">
        <v>3597</v>
      </c>
      <c r="K6523" s="280" t="s">
        <v>2117</v>
      </c>
      <c r="O6523" s="40"/>
      <c r="P6523" s="40"/>
      <c r="Q6523" s="40"/>
      <c r="R6523" s="40"/>
      <c r="S6523" s="40"/>
      <c r="T6523" s="40"/>
      <c r="U6523" s="40"/>
      <c r="V6523" s="40"/>
      <c r="W6523" s="40"/>
      <c r="X6523" s="40"/>
      <c r="Y6523" s="40"/>
    </row>
    <row r="6524" spans="1:25" ht="15" customHeight="1" x14ac:dyDescent="0.2">
      <c r="A6524" s="40"/>
      <c r="B6524" s="274" t="s">
        <v>347</v>
      </c>
      <c r="C6524" s="296" t="s">
        <v>3585</v>
      </c>
      <c r="D6524" s="274" t="s">
        <v>143</v>
      </c>
      <c r="E6524" s="274" t="s">
        <v>1823</v>
      </c>
      <c r="F6524" s="404" t="s">
        <v>348</v>
      </c>
      <c r="G6524" s="404"/>
      <c r="H6524" s="295" t="s">
        <v>165</v>
      </c>
      <c r="I6524" s="298">
        <v>2.0000000000000001E-4</v>
      </c>
      <c r="J6524" s="297" t="s">
        <v>2160</v>
      </c>
      <c r="K6524" s="280" t="s">
        <v>2117</v>
      </c>
      <c r="O6524" s="40"/>
      <c r="P6524" s="40"/>
      <c r="Q6524" s="40"/>
      <c r="R6524" s="40"/>
      <c r="S6524" s="40"/>
      <c r="T6524" s="40"/>
      <c r="U6524" s="40"/>
      <c r="V6524" s="40"/>
      <c r="W6524" s="40"/>
      <c r="X6524" s="40"/>
      <c r="Y6524" s="40"/>
    </row>
    <row r="6525" spans="1:25" ht="15" customHeight="1" x14ac:dyDescent="0.2">
      <c r="A6525" s="40"/>
      <c r="B6525" s="274" t="s">
        <v>347</v>
      </c>
      <c r="C6525" s="296" t="s">
        <v>3589</v>
      </c>
      <c r="D6525" s="274" t="s">
        <v>143</v>
      </c>
      <c r="E6525" s="274" t="s">
        <v>1826</v>
      </c>
      <c r="F6525" s="404" t="s">
        <v>364</v>
      </c>
      <c r="G6525" s="404"/>
      <c r="H6525" s="295" t="s">
        <v>165</v>
      </c>
      <c r="I6525" s="298">
        <v>1E-4</v>
      </c>
      <c r="J6525" s="297" t="s">
        <v>3590</v>
      </c>
      <c r="K6525" s="280" t="s">
        <v>2141</v>
      </c>
      <c r="O6525" s="40"/>
      <c r="P6525" s="40"/>
      <c r="Q6525" s="40"/>
      <c r="R6525" s="40"/>
      <c r="S6525" s="40"/>
      <c r="T6525" s="40"/>
      <c r="U6525" s="40"/>
      <c r="V6525" s="40"/>
      <c r="W6525" s="40"/>
      <c r="X6525" s="40"/>
      <c r="Y6525" s="40"/>
    </row>
    <row r="6526" spans="1:25" ht="15" customHeight="1" x14ac:dyDescent="0.2">
      <c r="A6526" s="40"/>
      <c r="B6526" s="274" t="s">
        <v>347</v>
      </c>
      <c r="C6526" s="296" t="s">
        <v>3654</v>
      </c>
      <c r="D6526" s="274" t="s">
        <v>143</v>
      </c>
      <c r="E6526" s="274" t="s">
        <v>1822</v>
      </c>
      <c r="F6526" s="404" t="s">
        <v>348</v>
      </c>
      <c r="G6526" s="404"/>
      <c r="H6526" s="295" t="s">
        <v>165</v>
      </c>
      <c r="I6526" s="298">
        <v>1E-4</v>
      </c>
      <c r="J6526" s="297" t="s">
        <v>2155</v>
      </c>
      <c r="K6526" s="280" t="s">
        <v>2117</v>
      </c>
      <c r="O6526" s="40"/>
      <c r="P6526" s="40"/>
      <c r="Q6526" s="40"/>
      <c r="R6526" s="40"/>
      <c r="S6526" s="40"/>
      <c r="T6526" s="40"/>
      <c r="U6526" s="40"/>
      <c r="V6526" s="40"/>
      <c r="W6526" s="40"/>
      <c r="X6526" s="40"/>
      <c r="Y6526" s="40"/>
    </row>
    <row r="6527" spans="1:25" ht="15" customHeight="1" x14ac:dyDescent="0.2">
      <c r="A6527" s="40"/>
      <c r="B6527" s="274" t="s">
        <v>347</v>
      </c>
      <c r="C6527" s="296" t="s">
        <v>3595</v>
      </c>
      <c r="D6527" s="274" t="s">
        <v>143</v>
      </c>
      <c r="E6527" s="274" t="s">
        <v>1825</v>
      </c>
      <c r="F6527" s="404" t="s">
        <v>364</v>
      </c>
      <c r="G6527" s="404"/>
      <c r="H6527" s="295" t="s">
        <v>165</v>
      </c>
      <c r="I6527" s="298">
        <v>1E-4</v>
      </c>
      <c r="J6527" s="297" t="s">
        <v>2152</v>
      </c>
      <c r="K6527" s="280" t="s">
        <v>2144</v>
      </c>
      <c r="O6527" s="40"/>
      <c r="P6527" s="40"/>
      <c r="Q6527" s="40"/>
      <c r="R6527" s="40"/>
      <c r="S6527" s="40"/>
      <c r="T6527" s="40"/>
      <c r="U6527" s="40"/>
      <c r="V6527" s="40"/>
      <c r="W6527" s="40"/>
      <c r="X6527" s="40"/>
      <c r="Y6527" s="40"/>
    </row>
    <row r="6528" spans="1:25" ht="15" customHeight="1" x14ac:dyDescent="0.2">
      <c r="A6528" s="40"/>
      <c r="B6528" s="274" t="s">
        <v>347</v>
      </c>
      <c r="C6528" s="296" t="s">
        <v>3616</v>
      </c>
      <c r="D6528" s="274" t="s">
        <v>143</v>
      </c>
      <c r="E6528" s="274" t="s">
        <v>1170</v>
      </c>
      <c r="F6528" s="404" t="s">
        <v>809</v>
      </c>
      <c r="G6528" s="404"/>
      <c r="H6528" s="295" t="s">
        <v>165</v>
      </c>
      <c r="I6528" s="298">
        <v>0.1018</v>
      </c>
      <c r="J6528" s="297" t="s">
        <v>1858</v>
      </c>
      <c r="K6528" s="280" t="s">
        <v>2173</v>
      </c>
      <c r="O6528" s="40"/>
      <c r="P6528" s="40"/>
      <c r="Q6528" s="40"/>
      <c r="R6528" s="40"/>
      <c r="S6528" s="40"/>
      <c r="T6528" s="40"/>
      <c r="U6528" s="40"/>
      <c r="V6528" s="40"/>
      <c r="W6528" s="40"/>
      <c r="X6528" s="40"/>
      <c r="Y6528" s="40"/>
    </row>
    <row r="6529" spans="1:25" ht="15" customHeight="1" x14ac:dyDescent="0.2">
      <c r="A6529" s="40"/>
      <c r="B6529" s="274" t="s">
        <v>347</v>
      </c>
      <c r="C6529" s="296" t="s">
        <v>3626</v>
      </c>
      <c r="D6529" s="274" t="s">
        <v>143</v>
      </c>
      <c r="E6529" s="274" t="s">
        <v>2434</v>
      </c>
      <c r="F6529" s="404" t="s">
        <v>348</v>
      </c>
      <c r="G6529" s="404"/>
      <c r="H6529" s="295" t="s">
        <v>2433</v>
      </c>
      <c r="I6529" s="298">
        <v>2.3E-3</v>
      </c>
      <c r="J6529" s="297" t="s">
        <v>3627</v>
      </c>
      <c r="K6529" s="280" t="s">
        <v>2144</v>
      </c>
      <c r="O6529" s="40"/>
      <c r="P6529" s="40"/>
      <c r="Q6529" s="40"/>
      <c r="R6529" s="40"/>
      <c r="S6529" s="40"/>
      <c r="T6529" s="40"/>
      <c r="U6529" s="40"/>
      <c r="V6529" s="40"/>
      <c r="W6529" s="40"/>
      <c r="X6529" s="40"/>
      <c r="Y6529" s="40"/>
    </row>
    <row r="6530" spans="1:25" ht="15" customHeight="1" x14ac:dyDescent="0.2">
      <c r="A6530" s="40"/>
      <c r="B6530" s="274" t="s">
        <v>347</v>
      </c>
      <c r="C6530" s="296" t="s">
        <v>3636</v>
      </c>
      <c r="D6530" s="274" t="s">
        <v>143</v>
      </c>
      <c r="E6530" s="274" t="s">
        <v>2432</v>
      </c>
      <c r="F6530" s="404" t="s">
        <v>348</v>
      </c>
      <c r="G6530" s="404"/>
      <c r="H6530" s="295" t="s">
        <v>2433</v>
      </c>
      <c r="I6530" s="298">
        <v>6.9999999999999999E-4</v>
      </c>
      <c r="J6530" s="297" t="s">
        <v>3637</v>
      </c>
      <c r="K6530" s="280" t="s">
        <v>2170</v>
      </c>
      <c r="O6530" s="40"/>
      <c r="P6530" s="40"/>
      <c r="Q6530" s="40"/>
      <c r="R6530" s="40"/>
      <c r="S6530" s="40"/>
      <c r="T6530" s="40"/>
      <c r="U6530" s="40"/>
      <c r="V6530" s="40"/>
      <c r="W6530" s="40"/>
      <c r="X6530" s="40"/>
      <c r="Y6530" s="40"/>
    </row>
    <row r="6531" spans="1:25" ht="15" customHeight="1" x14ac:dyDescent="0.2">
      <c r="A6531" s="40"/>
      <c r="B6531" s="274" t="s">
        <v>347</v>
      </c>
      <c r="C6531" s="296" t="s">
        <v>3606</v>
      </c>
      <c r="D6531" s="274" t="s">
        <v>143</v>
      </c>
      <c r="E6531" s="274" t="s">
        <v>1166</v>
      </c>
      <c r="F6531" s="404" t="s">
        <v>809</v>
      </c>
      <c r="G6531" s="404"/>
      <c r="H6531" s="295" t="s">
        <v>1167</v>
      </c>
      <c r="I6531" s="298">
        <v>4.0000000000000002E-4</v>
      </c>
      <c r="J6531" s="297" t="s">
        <v>2136</v>
      </c>
      <c r="K6531" s="280" t="s">
        <v>2196</v>
      </c>
      <c r="O6531" s="40"/>
      <c r="P6531" s="40"/>
      <c r="Q6531" s="40"/>
      <c r="R6531" s="40"/>
      <c r="S6531" s="40"/>
      <c r="T6531" s="40"/>
      <c r="U6531" s="40"/>
      <c r="V6531" s="40"/>
      <c r="W6531" s="40"/>
      <c r="X6531" s="40"/>
      <c r="Y6531" s="40"/>
    </row>
    <row r="6532" spans="1:25" ht="15" customHeight="1" x14ac:dyDescent="0.2">
      <c r="A6532" s="40"/>
      <c r="B6532" s="274" t="s">
        <v>347</v>
      </c>
      <c r="C6532" s="296" t="s">
        <v>3604</v>
      </c>
      <c r="D6532" s="274" t="s">
        <v>143</v>
      </c>
      <c r="E6532" s="274" t="s">
        <v>1164</v>
      </c>
      <c r="F6532" s="404" t="s">
        <v>809</v>
      </c>
      <c r="G6532" s="404"/>
      <c r="H6532" s="295" t="s">
        <v>165</v>
      </c>
      <c r="I6532" s="298">
        <v>4.4999999999999997E-3</v>
      </c>
      <c r="J6532" s="297" t="s">
        <v>2145</v>
      </c>
      <c r="K6532" s="280" t="s">
        <v>2137</v>
      </c>
      <c r="O6532" s="40"/>
      <c r="P6532" s="40"/>
      <c r="Q6532" s="40"/>
      <c r="R6532" s="40"/>
      <c r="S6532" s="40"/>
      <c r="T6532" s="40"/>
      <c r="U6532" s="40"/>
      <c r="V6532" s="40"/>
      <c r="W6532" s="40"/>
      <c r="X6532" s="40"/>
      <c r="Y6532" s="40"/>
    </row>
    <row r="6533" spans="1:25" ht="15" customHeight="1" x14ac:dyDescent="0.2">
      <c r="A6533" s="40"/>
      <c r="B6533" s="274" t="s">
        <v>347</v>
      </c>
      <c r="C6533" s="296" t="s">
        <v>3653</v>
      </c>
      <c r="D6533" s="274" t="s">
        <v>143</v>
      </c>
      <c r="E6533" s="274" t="s">
        <v>1172</v>
      </c>
      <c r="F6533" s="404" t="s">
        <v>348</v>
      </c>
      <c r="G6533" s="404"/>
      <c r="H6533" s="295" t="s">
        <v>165</v>
      </c>
      <c r="I6533" s="298">
        <v>2.0000000000000001E-4</v>
      </c>
      <c r="J6533" s="297" t="s">
        <v>2157</v>
      </c>
      <c r="K6533" s="280" t="s">
        <v>2117</v>
      </c>
      <c r="O6533" s="40"/>
      <c r="P6533" s="40"/>
      <c r="Q6533" s="40"/>
      <c r="R6533" s="40"/>
      <c r="S6533" s="40"/>
      <c r="T6533" s="40"/>
      <c r="U6533" s="40"/>
      <c r="V6533" s="40"/>
      <c r="W6533" s="40"/>
      <c r="X6533" s="40"/>
      <c r="Y6533" s="40"/>
    </row>
    <row r="6534" spans="1:25" ht="15" customHeight="1" x14ac:dyDescent="0.2">
      <c r="A6534" s="40"/>
      <c r="B6534" s="274" t="s">
        <v>347</v>
      </c>
      <c r="C6534" s="296" t="s">
        <v>3634</v>
      </c>
      <c r="D6534" s="274" t="s">
        <v>143</v>
      </c>
      <c r="E6534" s="274" t="s">
        <v>1168</v>
      </c>
      <c r="F6534" s="404" t="s">
        <v>348</v>
      </c>
      <c r="G6534" s="404"/>
      <c r="H6534" s="295" t="s">
        <v>165</v>
      </c>
      <c r="I6534" s="298">
        <v>4.4999999999999997E-3</v>
      </c>
      <c r="J6534" s="297" t="s">
        <v>2138</v>
      </c>
      <c r="K6534" s="280" t="s">
        <v>2144</v>
      </c>
      <c r="O6534" s="40"/>
      <c r="P6534" s="40"/>
      <c r="Q6534" s="40"/>
      <c r="R6534" s="40"/>
      <c r="S6534" s="40"/>
      <c r="T6534" s="40"/>
      <c r="U6534" s="40"/>
      <c r="V6534" s="40"/>
      <c r="W6534" s="40"/>
      <c r="X6534" s="40"/>
      <c r="Y6534" s="40"/>
    </row>
    <row r="6535" spans="1:25" ht="15" customHeight="1" x14ac:dyDescent="0.2">
      <c r="A6535" s="40"/>
      <c r="B6535" s="274" t="s">
        <v>347</v>
      </c>
      <c r="C6535" s="296" t="s">
        <v>3587</v>
      </c>
      <c r="D6535" s="274" t="s">
        <v>143</v>
      </c>
      <c r="E6535" s="274" t="s">
        <v>2436</v>
      </c>
      <c r="F6535" s="404" t="s">
        <v>348</v>
      </c>
      <c r="G6535" s="404"/>
      <c r="H6535" s="295" t="s">
        <v>165</v>
      </c>
      <c r="I6535" s="298">
        <v>2.0000000000000001E-4</v>
      </c>
      <c r="J6535" s="297" t="s">
        <v>3588</v>
      </c>
      <c r="K6535" s="280" t="s">
        <v>2117</v>
      </c>
      <c r="O6535" s="40"/>
      <c r="P6535" s="40"/>
      <c r="Q6535" s="40"/>
      <c r="R6535" s="40"/>
      <c r="S6535" s="40"/>
      <c r="T6535" s="40"/>
      <c r="U6535" s="40"/>
      <c r="V6535" s="40"/>
      <c r="W6535" s="40"/>
      <c r="X6535" s="40"/>
      <c r="Y6535" s="40"/>
    </row>
    <row r="6536" spans="1:25" ht="15" customHeight="1" x14ac:dyDescent="0.2">
      <c r="A6536" s="40"/>
      <c r="B6536" s="274" t="s">
        <v>347</v>
      </c>
      <c r="C6536" s="296" t="s">
        <v>3635</v>
      </c>
      <c r="D6536" s="274" t="s">
        <v>143</v>
      </c>
      <c r="E6536" s="274" t="s">
        <v>1169</v>
      </c>
      <c r="F6536" s="404" t="s">
        <v>348</v>
      </c>
      <c r="G6536" s="404"/>
      <c r="H6536" s="295" t="s">
        <v>165</v>
      </c>
      <c r="I6536" s="298">
        <v>1.8E-3</v>
      </c>
      <c r="J6536" s="297" t="s">
        <v>1868</v>
      </c>
      <c r="K6536" s="280" t="s">
        <v>2125</v>
      </c>
      <c r="O6536" s="40"/>
      <c r="P6536" s="40"/>
      <c r="Q6536" s="40"/>
      <c r="R6536" s="40"/>
      <c r="S6536" s="40"/>
      <c r="T6536" s="40"/>
      <c r="U6536" s="40"/>
      <c r="V6536" s="40"/>
      <c r="W6536" s="40"/>
      <c r="X6536" s="40"/>
      <c r="Y6536" s="40"/>
    </row>
    <row r="6537" spans="1:25" ht="15" customHeight="1" x14ac:dyDescent="0.2">
      <c r="A6537" s="40"/>
      <c r="B6537" s="275"/>
      <c r="C6537" s="275"/>
      <c r="D6537" s="275"/>
      <c r="E6537" s="275"/>
      <c r="F6537" s="275" t="s">
        <v>331</v>
      </c>
      <c r="G6537" s="302">
        <v>0</v>
      </c>
      <c r="H6537" s="275" t="s">
        <v>332</v>
      </c>
      <c r="I6537" s="302">
        <v>0</v>
      </c>
      <c r="J6537" s="275" t="s">
        <v>333</v>
      </c>
      <c r="K6537" s="302">
        <v>0</v>
      </c>
      <c r="O6537" s="40"/>
      <c r="P6537" s="40"/>
      <c r="Q6537" s="40"/>
      <c r="R6537" s="40"/>
      <c r="S6537" s="40"/>
      <c r="T6537" s="40"/>
      <c r="U6537" s="40"/>
      <c r="V6537" s="40"/>
      <c r="W6537" s="40"/>
      <c r="X6537" s="40"/>
      <c r="Y6537" s="40"/>
    </row>
    <row r="6538" spans="1:25" ht="15" customHeight="1" thickBot="1" x14ac:dyDescent="0.25">
      <c r="A6538" s="40"/>
      <c r="B6538" s="275"/>
      <c r="C6538" s="275"/>
      <c r="D6538" s="275"/>
      <c r="E6538" s="275"/>
      <c r="F6538" s="275" t="s">
        <v>334</v>
      </c>
      <c r="G6538" s="302">
        <v>0.76</v>
      </c>
      <c r="H6538" s="275"/>
      <c r="I6538" s="409" t="s">
        <v>335</v>
      </c>
      <c r="J6538" s="409"/>
      <c r="K6538" s="302">
        <v>4.46</v>
      </c>
      <c r="O6538" s="40"/>
      <c r="P6538" s="40"/>
      <c r="Q6538" s="40"/>
      <c r="R6538" s="40"/>
      <c r="S6538" s="40"/>
      <c r="T6538" s="40"/>
      <c r="U6538" s="40"/>
      <c r="V6538" s="40"/>
      <c r="W6538" s="40"/>
      <c r="X6538" s="40"/>
      <c r="Y6538" s="40"/>
    </row>
    <row r="6539" spans="1:25" ht="15" customHeight="1" thickTop="1" x14ac:dyDescent="0.2">
      <c r="A6539" s="40"/>
      <c r="B6539" s="289"/>
      <c r="C6539" s="289"/>
      <c r="D6539" s="289"/>
      <c r="E6539" s="289"/>
      <c r="F6539" s="289"/>
      <c r="G6539" s="289"/>
      <c r="H6539" s="289"/>
      <c r="I6539" s="289"/>
      <c r="J6539" s="289"/>
      <c r="K6539" s="289"/>
      <c r="O6539" s="40"/>
      <c r="P6539" s="40"/>
      <c r="Q6539" s="40"/>
      <c r="R6539" s="40"/>
      <c r="S6539" s="40"/>
      <c r="T6539" s="40"/>
      <c r="U6539" s="40"/>
      <c r="V6539" s="40"/>
      <c r="W6539" s="40"/>
      <c r="X6539" s="40"/>
      <c r="Y6539" s="40"/>
    </row>
    <row r="6540" spans="1:25" ht="15" customHeight="1" x14ac:dyDescent="0.2">
      <c r="A6540" s="40"/>
      <c r="B6540" s="276"/>
      <c r="C6540" s="277" t="s">
        <v>28</v>
      </c>
      <c r="D6540" s="276" t="s">
        <v>29</v>
      </c>
      <c r="E6540" s="276" t="s">
        <v>30</v>
      </c>
      <c r="F6540" s="405" t="s">
        <v>318</v>
      </c>
      <c r="G6540" s="405"/>
      <c r="H6540" s="284" t="s">
        <v>31</v>
      </c>
      <c r="I6540" s="277" t="s">
        <v>32</v>
      </c>
      <c r="J6540" s="277" t="s">
        <v>33</v>
      </c>
      <c r="K6540" s="277" t="s">
        <v>35</v>
      </c>
      <c r="O6540" s="40"/>
      <c r="P6540" s="40"/>
      <c r="Q6540" s="40"/>
      <c r="R6540" s="40"/>
      <c r="S6540" s="40"/>
      <c r="T6540" s="40"/>
      <c r="U6540" s="40"/>
      <c r="V6540" s="40"/>
      <c r="W6540" s="40"/>
      <c r="X6540" s="40"/>
      <c r="Y6540" s="40"/>
    </row>
    <row r="6541" spans="1:25" ht="15" customHeight="1" x14ac:dyDescent="0.2">
      <c r="A6541" s="40"/>
      <c r="B6541" s="273" t="s">
        <v>319</v>
      </c>
      <c r="C6541" s="286" t="s">
        <v>681</v>
      </c>
      <c r="D6541" s="273" t="s">
        <v>143</v>
      </c>
      <c r="E6541" s="273" t="s">
        <v>682</v>
      </c>
      <c r="F6541" s="403" t="s">
        <v>577</v>
      </c>
      <c r="G6541" s="403"/>
      <c r="H6541" s="285" t="s">
        <v>578</v>
      </c>
      <c r="I6541" s="288">
        <v>1</v>
      </c>
      <c r="J6541" s="287">
        <v>3.65</v>
      </c>
      <c r="K6541" s="287">
        <v>3.65</v>
      </c>
      <c r="O6541" s="40"/>
      <c r="P6541" s="40"/>
      <c r="Q6541" s="40"/>
      <c r="R6541" s="40"/>
      <c r="S6541" s="40"/>
      <c r="T6541" s="40"/>
      <c r="U6541" s="40"/>
      <c r="V6541" s="40"/>
      <c r="W6541" s="40"/>
      <c r="X6541" s="40"/>
      <c r="Y6541" s="40"/>
    </row>
    <row r="6542" spans="1:25" ht="15" customHeight="1" x14ac:dyDescent="0.2">
      <c r="A6542" s="40"/>
      <c r="B6542" s="276" t="s">
        <v>27</v>
      </c>
      <c r="C6542" s="277" t="s">
        <v>28</v>
      </c>
      <c r="D6542" s="276" t="s">
        <v>29</v>
      </c>
      <c r="E6542" s="276" t="s">
        <v>30</v>
      </c>
      <c r="F6542" s="405" t="s">
        <v>318</v>
      </c>
      <c r="G6542" s="406"/>
      <c r="H6542" s="284" t="s">
        <v>31</v>
      </c>
      <c r="I6542" s="277" t="s">
        <v>32</v>
      </c>
      <c r="J6542" s="277" t="s">
        <v>33</v>
      </c>
      <c r="K6542" s="277" t="s">
        <v>35</v>
      </c>
      <c r="O6542" s="40"/>
      <c r="P6542" s="40"/>
      <c r="Q6542" s="40"/>
      <c r="R6542" s="40"/>
      <c r="S6542" s="40"/>
      <c r="T6542" s="40"/>
      <c r="U6542" s="40"/>
      <c r="V6542" s="40"/>
      <c r="W6542" s="40"/>
      <c r="X6542" s="40"/>
      <c r="Y6542" s="40"/>
    </row>
    <row r="6543" spans="1:25" ht="15" customHeight="1" x14ac:dyDescent="0.2">
      <c r="A6543" s="40"/>
      <c r="B6543" s="274" t="s">
        <v>347</v>
      </c>
      <c r="C6543" s="296" t="s">
        <v>3601</v>
      </c>
      <c r="D6543" s="274" t="s">
        <v>143</v>
      </c>
      <c r="E6543" s="274" t="s">
        <v>1165</v>
      </c>
      <c r="F6543" s="404" t="s">
        <v>348</v>
      </c>
      <c r="G6543" s="404"/>
      <c r="H6543" s="295" t="s">
        <v>165</v>
      </c>
      <c r="I6543" s="298">
        <v>4.4999999999999997E-3</v>
      </c>
      <c r="J6543" s="297" t="s">
        <v>3602</v>
      </c>
      <c r="K6543" s="280" t="s">
        <v>2133</v>
      </c>
      <c r="O6543" s="40"/>
      <c r="P6543" s="40"/>
      <c r="Q6543" s="40"/>
      <c r="R6543" s="40"/>
      <c r="S6543" s="40"/>
      <c r="T6543" s="40"/>
      <c r="U6543" s="40"/>
      <c r="V6543" s="40"/>
      <c r="W6543" s="40"/>
      <c r="X6543" s="40"/>
      <c r="Y6543" s="40"/>
    </row>
    <row r="6544" spans="1:25" ht="15" customHeight="1" x14ac:dyDescent="0.2">
      <c r="A6544" s="40"/>
      <c r="B6544" s="274" t="s">
        <v>347</v>
      </c>
      <c r="C6544" s="296" t="s">
        <v>3598</v>
      </c>
      <c r="D6544" s="274" t="s">
        <v>143</v>
      </c>
      <c r="E6544" s="274" t="s">
        <v>1159</v>
      </c>
      <c r="F6544" s="404" t="s">
        <v>348</v>
      </c>
      <c r="G6544" s="404"/>
      <c r="H6544" s="295" t="s">
        <v>165</v>
      </c>
      <c r="I6544" s="298">
        <v>1.5E-3</v>
      </c>
      <c r="J6544" s="297" t="s">
        <v>3599</v>
      </c>
      <c r="K6544" s="280" t="s">
        <v>2130</v>
      </c>
      <c r="O6544" s="40"/>
      <c r="P6544" s="40"/>
      <c r="Q6544" s="40"/>
      <c r="R6544" s="40"/>
      <c r="S6544" s="40"/>
      <c r="T6544" s="40"/>
      <c r="U6544" s="40"/>
      <c r="V6544" s="40"/>
      <c r="W6544" s="40"/>
      <c r="X6544" s="40"/>
      <c r="Y6544" s="40"/>
    </row>
    <row r="6545" spans="1:25" ht="15" customHeight="1" x14ac:dyDescent="0.2">
      <c r="A6545" s="40"/>
      <c r="B6545" s="274" t="s">
        <v>347</v>
      </c>
      <c r="C6545" s="296" t="s">
        <v>3616</v>
      </c>
      <c r="D6545" s="274" t="s">
        <v>143</v>
      </c>
      <c r="E6545" s="274" t="s">
        <v>1170</v>
      </c>
      <c r="F6545" s="404" t="s">
        <v>809</v>
      </c>
      <c r="G6545" s="404"/>
      <c r="H6545" s="295" t="s">
        <v>165</v>
      </c>
      <c r="I6545" s="298">
        <v>0.1018</v>
      </c>
      <c r="J6545" s="297" t="s">
        <v>1858</v>
      </c>
      <c r="K6545" s="280" t="s">
        <v>2173</v>
      </c>
      <c r="O6545" s="40"/>
      <c r="P6545" s="40"/>
      <c r="Q6545" s="40"/>
      <c r="R6545" s="40"/>
      <c r="S6545" s="40"/>
      <c r="T6545" s="40"/>
      <c r="U6545" s="40"/>
      <c r="V6545" s="40"/>
      <c r="W6545" s="40"/>
      <c r="X6545" s="40"/>
      <c r="Y6545" s="40"/>
    </row>
    <row r="6546" spans="1:25" ht="15" customHeight="1" x14ac:dyDescent="0.2">
      <c r="A6546" s="40"/>
      <c r="B6546" s="274" t="s">
        <v>347</v>
      </c>
      <c r="C6546" s="296" t="s">
        <v>3587</v>
      </c>
      <c r="D6546" s="274" t="s">
        <v>143</v>
      </c>
      <c r="E6546" s="274" t="s">
        <v>2436</v>
      </c>
      <c r="F6546" s="404" t="s">
        <v>348</v>
      </c>
      <c r="G6546" s="404"/>
      <c r="H6546" s="295" t="s">
        <v>165</v>
      </c>
      <c r="I6546" s="298">
        <v>2.0000000000000001E-4</v>
      </c>
      <c r="J6546" s="297" t="s">
        <v>3588</v>
      </c>
      <c r="K6546" s="280" t="s">
        <v>2117</v>
      </c>
      <c r="O6546" s="40"/>
      <c r="P6546" s="40"/>
      <c r="Q6546" s="40"/>
      <c r="R6546" s="40"/>
      <c r="S6546" s="40"/>
      <c r="T6546" s="40"/>
      <c r="U6546" s="40"/>
      <c r="V6546" s="40"/>
      <c r="W6546" s="40"/>
      <c r="X6546" s="40"/>
      <c r="Y6546" s="40"/>
    </row>
    <row r="6547" spans="1:25" ht="15" customHeight="1" x14ac:dyDescent="0.2">
      <c r="A6547" s="40"/>
      <c r="B6547" s="274" t="s">
        <v>347</v>
      </c>
      <c r="C6547" s="296" t="s">
        <v>3646</v>
      </c>
      <c r="D6547" s="274" t="s">
        <v>143</v>
      </c>
      <c r="E6547" s="274" t="s">
        <v>3647</v>
      </c>
      <c r="F6547" s="404" t="s">
        <v>348</v>
      </c>
      <c r="G6547" s="404"/>
      <c r="H6547" s="295" t="s">
        <v>1160</v>
      </c>
      <c r="I6547" s="298">
        <v>8.0000000000000004E-4</v>
      </c>
      <c r="J6547" s="297" t="s">
        <v>3648</v>
      </c>
      <c r="K6547" s="280" t="s">
        <v>2117</v>
      </c>
      <c r="O6547" s="40"/>
      <c r="P6547" s="40"/>
      <c r="Q6547" s="40"/>
      <c r="R6547" s="40"/>
      <c r="S6547" s="40"/>
      <c r="T6547" s="40"/>
      <c r="U6547" s="40"/>
      <c r="V6547" s="40"/>
      <c r="W6547" s="40"/>
      <c r="X6547" s="40"/>
      <c r="Y6547" s="40"/>
    </row>
    <row r="6548" spans="1:25" ht="15" customHeight="1" x14ac:dyDescent="0.2">
      <c r="A6548" s="40"/>
      <c r="B6548" s="274" t="s">
        <v>347</v>
      </c>
      <c r="C6548" s="296" t="s">
        <v>3583</v>
      </c>
      <c r="D6548" s="274" t="s">
        <v>143</v>
      </c>
      <c r="E6548" s="274" t="s">
        <v>1158</v>
      </c>
      <c r="F6548" s="404" t="s">
        <v>348</v>
      </c>
      <c r="G6548" s="404"/>
      <c r="H6548" s="295" t="s">
        <v>165</v>
      </c>
      <c r="I6548" s="298">
        <v>0.1018</v>
      </c>
      <c r="J6548" s="297" t="s">
        <v>1850</v>
      </c>
      <c r="K6548" s="280" t="s">
        <v>2175</v>
      </c>
      <c r="O6548" s="40"/>
      <c r="P6548" s="40"/>
      <c r="Q6548" s="40"/>
      <c r="R6548" s="40"/>
      <c r="S6548" s="40"/>
      <c r="T6548" s="40"/>
      <c r="U6548" s="40"/>
      <c r="V6548" s="40"/>
      <c r="W6548" s="40"/>
      <c r="X6548" s="40"/>
      <c r="Y6548" s="40"/>
    </row>
    <row r="6549" spans="1:25" ht="15" customHeight="1" x14ac:dyDescent="0.2">
      <c r="A6549" s="40"/>
      <c r="B6549" s="274" t="s">
        <v>347</v>
      </c>
      <c r="C6549" s="296" t="s">
        <v>3653</v>
      </c>
      <c r="D6549" s="274" t="s">
        <v>143</v>
      </c>
      <c r="E6549" s="274" t="s">
        <v>1172</v>
      </c>
      <c r="F6549" s="404" t="s">
        <v>348</v>
      </c>
      <c r="G6549" s="404"/>
      <c r="H6549" s="295" t="s">
        <v>165</v>
      </c>
      <c r="I6549" s="298">
        <v>2.0000000000000001E-4</v>
      </c>
      <c r="J6549" s="297" t="s">
        <v>2157</v>
      </c>
      <c r="K6549" s="280" t="s">
        <v>2117</v>
      </c>
      <c r="O6549" s="40"/>
      <c r="P6549" s="40"/>
      <c r="Q6549" s="40"/>
      <c r="R6549" s="40"/>
      <c r="S6549" s="40"/>
      <c r="T6549" s="40"/>
      <c r="U6549" s="40"/>
      <c r="V6549" s="40"/>
      <c r="W6549" s="40"/>
      <c r="X6549" s="40"/>
      <c r="Y6549" s="40"/>
    </row>
    <row r="6550" spans="1:25" ht="15" customHeight="1" x14ac:dyDescent="0.2">
      <c r="A6550" s="40"/>
      <c r="B6550" s="274" t="s">
        <v>347</v>
      </c>
      <c r="C6550" s="296" t="s">
        <v>3636</v>
      </c>
      <c r="D6550" s="274" t="s">
        <v>143</v>
      </c>
      <c r="E6550" s="274" t="s">
        <v>2432</v>
      </c>
      <c r="F6550" s="404" t="s">
        <v>348</v>
      </c>
      <c r="G6550" s="404"/>
      <c r="H6550" s="295" t="s">
        <v>2433</v>
      </c>
      <c r="I6550" s="298">
        <v>6.9999999999999999E-4</v>
      </c>
      <c r="J6550" s="297" t="s">
        <v>3637</v>
      </c>
      <c r="K6550" s="280" t="s">
        <v>2170</v>
      </c>
      <c r="O6550" s="40"/>
      <c r="P6550" s="40"/>
      <c r="Q6550" s="40"/>
      <c r="R6550" s="40"/>
      <c r="S6550" s="40"/>
      <c r="T6550" s="40"/>
      <c r="U6550" s="40"/>
      <c r="V6550" s="40"/>
      <c r="W6550" s="40"/>
      <c r="X6550" s="40"/>
      <c r="Y6550" s="40"/>
    </row>
    <row r="6551" spans="1:25" ht="15" customHeight="1" x14ac:dyDescent="0.2">
      <c r="A6551" s="40"/>
      <c r="B6551" s="274" t="s">
        <v>347</v>
      </c>
      <c r="C6551" s="296" t="s">
        <v>3645</v>
      </c>
      <c r="D6551" s="274" t="s">
        <v>143</v>
      </c>
      <c r="E6551" s="274" t="s">
        <v>1161</v>
      </c>
      <c r="F6551" s="404" t="s">
        <v>348</v>
      </c>
      <c r="G6551" s="404"/>
      <c r="H6551" s="295" t="s">
        <v>165</v>
      </c>
      <c r="I6551" s="298">
        <v>6.54E-2</v>
      </c>
      <c r="J6551" s="297" t="s">
        <v>2143</v>
      </c>
      <c r="K6551" s="280" t="s">
        <v>2194</v>
      </c>
      <c r="O6551" s="40"/>
      <c r="P6551" s="40"/>
      <c r="Q6551" s="40"/>
      <c r="R6551" s="40"/>
      <c r="S6551" s="40"/>
      <c r="T6551" s="40"/>
      <c r="U6551" s="40"/>
      <c r="V6551" s="40"/>
      <c r="W6551" s="40"/>
      <c r="X6551" s="40"/>
      <c r="Y6551" s="40"/>
    </row>
    <row r="6552" spans="1:25" ht="15" customHeight="1" x14ac:dyDescent="0.2">
      <c r="A6552" s="40"/>
      <c r="B6552" s="274" t="s">
        <v>347</v>
      </c>
      <c r="C6552" s="296" t="s">
        <v>3626</v>
      </c>
      <c r="D6552" s="274" t="s">
        <v>143</v>
      </c>
      <c r="E6552" s="274" t="s">
        <v>2434</v>
      </c>
      <c r="F6552" s="404" t="s">
        <v>348</v>
      </c>
      <c r="G6552" s="404"/>
      <c r="H6552" s="295" t="s">
        <v>2433</v>
      </c>
      <c r="I6552" s="298">
        <v>2.3E-3</v>
      </c>
      <c r="J6552" s="297" t="s">
        <v>3627</v>
      </c>
      <c r="K6552" s="280" t="s">
        <v>2144</v>
      </c>
      <c r="O6552" s="40"/>
      <c r="P6552" s="40"/>
      <c r="Q6552" s="40"/>
      <c r="R6552" s="40"/>
      <c r="S6552" s="40"/>
      <c r="T6552" s="40"/>
      <c r="U6552" s="40"/>
      <c r="V6552" s="40"/>
      <c r="W6552" s="40"/>
      <c r="X6552" s="40"/>
      <c r="Y6552" s="40"/>
    </row>
    <row r="6553" spans="1:25" ht="15" customHeight="1" x14ac:dyDescent="0.2">
      <c r="A6553" s="40"/>
      <c r="B6553" s="274" t="s">
        <v>347</v>
      </c>
      <c r="C6553" s="296" t="s">
        <v>4044</v>
      </c>
      <c r="D6553" s="274" t="s">
        <v>143</v>
      </c>
      <c r="E6553" s="274" t="s">
        <v>1174</v>
      </c>
      <c r="F6553" s="404" t="s">
        <v>348</v>
      </c>
      <c r="G6553" s="404"/>
      <c r="H6553" s="295" t="s">
        <v>165</v>
      </c>
      <c r="I6553" s="298">
        <v>2.0000000000000001E-4</v>
      </c>
      <c r="J6553" s="297" t="s">
        <v>2122</v>
      </c>
      <c r="K6553" s="280" t="s">
        <v>2125</v>
      </c>
      <c r="O6553" s="40"/>
      <c r="P6553" s="40"/>
      <c r="Q6553" s="40"/>
      <c r="R6553" s="40"/>
      <c r="S6553" s="40"/>
      <c r="T6553" s="40"/>
      <c r="U6553" s="40"/>
      <c r="V6553" s="40"/>
      <c r="W6553" s="40"/>
      <c r="X6553" s="40"/>
      <c r="Y6553" s="40"/>
    </row>
    <row r="6554" spans="1:25" ht="15" customHeight="1" x14ac:dyDescent="0.2">
      <c r="A6554" s="40"/>
      <c r="B6554" s="274" t="s">
        <v>347</v>
      </c>
      <c r="C6554" s="296" t="s">
        <v>3596</v>
      </c>
      <c r="D6554" s="274" t="s">
        <v>143</v>
      </c>
      <c r="E6554" s="274" t="s">
        <v>2437</v>
      </c>
      <c r="F6554" s="404" t="s">
        <v>348</v>
      </c>
      <c r="G6554" s="404"/>
      <c r="H6554" s="295" t="s">
        <v>165</v>
      </c>
      <c r="I6554" s="298">
        <v>5.9999999999999995E-4</v>
      </c>
      <c r="J6554" s="297" t="s">
        <v>3597</v>
      </c>
      <c r="K6554" s="280" t="s">
        <v>2117</v>
      </c>
      <c r="O6554" s="40"/>
      <c r="P6554" s="40"/>
      <c r="Q6554" s="40"/>
      <c r="R6554" s="40"/>
      <c r="S6554" s="40"/>
      <c r="T6554" s="40"/>
      <c r="U6554" s="40"/>
      <c r="V6554" s="40"/>
      <c r="W6554" s="40"/>
      <c r="X6554" s="40"/>
      <c r="Y6554" s="40"/>
    </row>
    <row r="6555" spans="1:25" ht="15" customHeight="1" x14ac:dyDescent="0.2">
      <c r="A6555" s="40"/>
      <c r="B6555" s="274" t="s">
        <v>347</v>
      </c>
      <c r="C6555" s="296" t="s">
        <v>3604</v>
      </c>
      <c r="D6555" s="274" t="s">
        <v>143</v>
      </c>
      <c r="E6555" s="274" t="s">
        <v>1164</v>
      </c>
      <c r="F6555" s="404" t="s">
        <v>809</v>
      </c>
      <c r="G6555" s="404"/>
      <c r="H6555" s="295" t="s">
        <v>165</v>
      </c>
      <c r="I6555" s="298">
        <v>4.4999999999999997E-3</v>
      </c>
      <c r="J6555" s="297" t="s">
        <v>2145</v>
      </c>
      <c r="K6555" s="280" t="s">
        <v>2137</v>
      </c>
      <c r="O6555" s="40"/>
      <c r="P6555" s="40"/>
      <c r="Q6555" s="40"/>
      <c r="R6555" s="40"/>
      <c r="S6555" s="40"/>
      <c r="T6555" s="40"/>
      <c r="U6555" s="40"/>
      <c r="V6555" s="40"/>
      <c r="W6555" s="40"/>
      <c r="X6555" s="40"/>
      <c r="Y6555" s="40"/>
    </row>
    <row r="6556" spans="1:25" ht="15" customHeight="1" x14ac:dyDescent="0.2">
      <c r="A6556" s="40"/>
      <c r="B6556" s="274" t="s">
        <v>347</v>
      </c>
      <c r="C6556" s="296" t="s">
        <v>3606</v>
      </c>
      <c r="D6556" s="274" t="s">
        <v>143</v>
      </c>
      <c r="E6556" s="274" t="s">
        <v>1166</v>
      </c>
      <c r="F6556" s="404" t="s">
        <v>809</v>
      </c>
      <c r="G6556" s="404"/>
      <c r="H6556" s="295" t="s">
        <v>1167</v>
      </c>
      <c r="I6556" s="298">
        <v>4.0000000000000002E-4</v>
      </c>
      <c r="J6556" s="297" t="s">
        <v>2136</v>
      </c>
      <c r="K6556" s="280" t="s">
        <v>2196</v>
      </c>
      <c r="O6556" s="40"/>
      <c r="P6556" s="40"/>
      <c r="Q6556" s="40"/>
      <c r="R6556" s="40"/>
      <c r="S6556" s="40"/>
      <c r="T6556" s="40"/>
      <c r="U6556" s="40"/>
      <c r="V6556" s="40"/>
      <c r="W6556" s="40"/>
      <c r="X6556" s="40"/>
      <c r="Y6556" s="40"/>
    </row>
    <row r="6557" spans="1:25" ht="15" customHeight="1" x14ac:dyDescent="0.2">
      <c r="A6557" s="40"/>
      <c r="B6557" s="274" t="s">
        <v>347</v>
      </c>
      <c r="C6557" s="296" t="s">
        <v>3634</v>
      </c>
      <c r="D6557" s="274" t="s">
        <v>143</v>
      </c>
      <c r="E6557" s="274" t="s">
        <v>1168</v>
      </c>
      <c r="F6557" s="404" t="s">
        <v>348</v>
      </c>
      <c r="G6557" s="404"/>
      <c r="H6557" s="295" t="s">
        <v>165</v>
      </c>
      <c r="I6557" s="298">
        <v>4.4999999999999997E-3</v>
      </c>
      <c r="J6557" s="297" t="s">
        <v>2138</v>
      </c>
      <c r="K6557" s="280" t="s">
        <v>2144</v>
      </c>
      <c r="O6557" s="40"/>
      <c r="P6557" s="40"/>
      <c r="Q6557" s="40"/>
      <c r="R6557" s="40"/>
      <c r="S6557" s="40"/>
      <c r="T6557" s="40"/>
      <c r="U6557" s="40"/>
      <c r="V6557" s="40"/>
      <c r="W6557" s="40"/>
      <c r="X6557" s="40"/>
      <c r="Y6557" s="40"/>
    </row>
    <row r="6558" spans="1:25" ht="15" customHeight="1" x14ac:dyDescent="0.2">
      <c r="A6558" s="40"/>
      <c r="B6558" s="274" t="s">
        <v>347</v>
      </c>
      <c r="C6558" s="296" t="s">
        <v>4042</v>
      </c>
      <c r="D6558" s="274" t="s">
        <v>143</v>
      </c>
      <c r="E6558" s="274" t="s">
        <v>1175</v>
      </c>
      <c r="F6558" s="404" t="s">
        <v>348</v>
      </c>
      <c r="G6558" s="404"/>
      <c r="H6558" s="295" t="s">
        <v>165</v>
      </c>
      <c r="I6558" s="298">
        <v>1E-4</v>
      </c>
      <c r="J6558" s="297" t="s">
        <v>2568</v>
      </c>
      <c r="K6558" s="280" t="s">
        <v>2117</v>
      </c>
      <c r="O6558" s="40"/>
      <c r="P6558" s="40"/>
      <c r="Q6558" s="40"/>
      <c r="R6558" s="40"/>
      <c r="S6558" s="40"/>
      <c r="T6558" s="40"/>
      <c r="U6558" s="40"/>
      <c r="V6558" s="40"/>
      <c r="W6558" s="40"/>
      <c r="X6558" s="40"/>
      <c r="Y6558" s="40"/>
    </row>
    <row r="6559" spans="1:25" ht="15" customHeight="1" x14ac:dyDescent="0.2">
      <c r="A6559" s="40"/>
      <c r="B6559" s="274" t="s">
        <v>347</v>
      </c>
      <c r="C6559" s="296" t="s">
        <v>4043</v>
      </c>
      <c r="D6559" s="274" t="s">
        <v>143</v>
      </c>
      <c r="E6559" s="274" t="s">
        <v>1173</v>
      </c>
      <c r="F6559" s="404" t="s">
        <v>348</v>
      </c>
      <c r="G6559" s="404"/>
      <c r="H6559" s="295" t="s">
        <v>165</v>
      </c>
      <c r="I6559" s="298">
        <v>2.0000000000000001E-4</v>
      </c>
      <c r="J6559" s="297" t="s">
        <v>2167</v>
      </c>
      <c r="K6559" s="280" t="s">
        <v>2117</v>
      </c>
      <c r="O6559" s="40"/>
      <c r="P6559" s="40"/>
      <c r="Q6559" s="40"/>
      <c r="R6559" s="40"/>
      <c r="S6559" s="40"/>
      <c r="T6559" s="40"/>
      <c r="U6559" s="40"/>
      <c r="V6559" s="40"/>
      <c r="W6559" s="40"/>
      <c r="X6559" s="40"/>
      <c r="Y6559" s="40"/>
    </row>
    <row r="6560" spans="1:25" ht="15" customHeight="1" x14ac:dyDescent="0.2">
      <c r="A6560" s="40"/>
      <c r="B6560" s="274" t="s">
        <v>347</v>
      </c>
      <c r="C6560" s="296" t="s">
        <v>3635</v>
      </c>
      <c r="D6560" s="274" t="s">
        <v>143</v>
      </c>
      <c r="E6560" s="274" t="s">
        <v>1169</v>
      </c>
      <c r="F6560" s="404" t="s">
        <v>348</v>
      </c>
      <c r="G6560" s="404"/>
      <c r="H6560" s="295" t="s">
        <v>165</v>
      </c>
      <c r="I6560" s="298">
        <v>1.8E-3</v>
      </c>
      <c r="J6560" s="297" t="s">
        <v>1868</v>
      </c>
      <c r="K6560" s="280" t="s">
        <v>2125</v>
      </c>
      <c r="O6560" s="40"/>
      <c r="P6560" s="40"/>
      <c r="Q6560" s="40"/>
      <c r="R6560" s="40"/>
      <c r="S6560" s="40"/>
      <c r="T6560" s="40"/>
      <c r="U6560" s="40"/>
      <c r="V6560" s="40"/>
      <c r="W6560" s="40"/>
      <c r="X6560" s="40"/>
      <c r="Y6560" s="40"/>
    </row>
    <row r="6561" spans="1:25" ht="15" customHeight="1" x14ac:dyDescent="0.2">
      <c r="A6561" s="40"/>
      <c r="B6561" s="408" t="s">
        <v>2416</v>
      </c>
      <c r="C6561" s="406"/>
      <c r="D6561" s="406"/>
      <c r="E6561" s="406"/>
      <c r="F6561" s="406"/>
      <c r="G6561" s="406"/>
      <c r="H6561" s="406"/>
      <c r="I6561" s="406"/>
      <c r="J6561" s="406"/>
      <c r="K6561" s="406"/>
      <c r="O6561" s="40"/>
      <c r="P6561" s="40"/>
      <c r="Q6561" s="40"/>
      <c r="R6561" s="40"/>
      <c r="S6561" s="40"/>
      <c r="T6561" s="40"/>
      <c r="U6561" s="40"/>
      <c r="V6561" s="40"/>
      <c r="W6561" s="40"/>
      <c r="X6561" s="40"/>
      <c r="Y6561" s="40"/>
    </row>
    <row r="6562" spans="1:25" ht="15" customHeight="1" x14ac:dyDescent="0.2">
      <c r="A6562" s="40"/>
      <c r="B6562" s="276" t="s">
        <v>27</v>
      </c>
      <c r="C6562" s="277" t="s">
        <v>28</v>
      </c>
      <c r="D6562" s="276" t="s">
        <v>29</v>
      </c>
      <c r="E6562" s="276" t="s">
        <v>30</v>
      </c>
      <c r="F6562" s="405" t="s">
        <v>318</v>
      </c>
      <c r="G6562" s="406"/>
      <c r="H6562" s="284" t="s">
        <v>31</v>
      </c>
      <c r="I6562" s="277" t="s">
        <v>32</v>
      </c>
      <c r="J6562" s="277" t="s">
        <v>33</v>
      </c>
      <c r="K6562" s="277" t="s">
        <v>35</v>
      </c>
      <c r="O6562" s="40"/>
      <c r="P6562" s="40"/>
      <c r="Q6562" s="40"/>
      <c r="R6562" s="40"/>
      <c r="S6562" s="40"/>
      <c r="T6562" s="40"/>
      <c r="U6562" s="40"/>
      <c r="V6562" s="40"/>
      <c r="W6562" s="40"/>
      <c r="X6562" s="40"/>
      <c r="Y6562" s="40"/>
    </row>
    <row r="6563" spans="1:25" ht="15" customHeight="1" x14ac:dyDescent="0.2">
      <c r="A6563" s="40"/>
      <c r="B6563" s="274" t="s">
        <v>347</v>
      </c>
      <c r="C6563" s="296" t="s">
        <v>4042</v>
      </c>
      <c r="D6563" s="274" t="s">
        <v>143</v>
      </c>
      <c r="E6563" s="274" t="s">
        <v>1175</v>
      </c>
      <c r="F6563" s="404" t="s">
        <v>348</v>
      </c>
      <c r="G6563" s="404"/>
      <c r="H6563" s="295" t="s">
        <v>165</v>
      </c>
      <c r="I6563" s="298">
        <v>1E-4</v>
      </c>
      <c r="J6563" s="297" t="s">
        <v>2568</v>
      </c>
      <c r="K6563" s="280" t="s">
        <v>2117</v>
      </c>
      <c r="O6563" s="40"/>
      <c r="P6563" s="40"/>
      <c r="Q6563" s="40"/>
      <c r="R6563" s="40"/>
      <c r="S6563" s="40"/>
      <c r="T6563" s="40"/>
      <c r="U6563" s="40"/>
      <c r="V6563" s="40"/>
      <c r="W6563" s="40"/>
      <c r="X6563" s="40"/>
      <c r="Y6563" s="40"/>
    </row>
    <row r="6564" spans="1:25" ht="15" customHeight="1" x14ac:dyDescent="0.2">
      <c r="A6564" s="40"/>
      <c r="B6564" s="274" t="s">
        <v>347</v>
      </c>
      <c r="C6564" s="296" t="s">
        <v>3634</v>
      </c>
      <c r="D6564" s="274" t="s">
        <v>143</v>
      </c>
      <c r="E6564" s="274" t="s">
        <v>1168</v>
      </c>
      <c r="F6564" s="404" t="s">
        <v>348</v>
      </c>
      <c r="G6564" s="404"/>
      <c r="H6564" s="295" t="s">
        <v>165</v>
      </c>
      <c r="I6564" s="298">
        <v>4.4999999999999997E-3</v>
      </c>
      <c r="J6564" s="297" t="s">
        <v>2138</v>
      </c>
      <c r="K6564" s="280" t="s">
        <v>2144</v>
      </c>
      <c r="O6564" s="40"/>
      <c r="P6564" s="40"/>
      <c r="Q6564" s="40"/>
      <c r="R6564" s="40"/>
      <c r="S6564" s="40"/>
      <c r="T6564" s="40"/>
      <c r="U6564" s="40"/>
      <c r="V6564" s="40"/>
      <c r="W6564" s="40"/>
      <c r="X6564" s="40"/>
      <c r="Y6564" s="40"/>
    </row>
    <row r="6565" spans="1:25" ht="15" customHeight="1" x14ac:dyDescent="0.2">
      <c r="A6565" s="40"/>
      <c r="B6565" s="274" t="s">
        <v>347</v>
      </c>
      <c r="C6565" s="296" t="s">
        <v>4043</v>
      </c>
      <c r="D6565" s="274" t="s">
        <v>143</v>
      </c>
      <c r="E6565" s="274" t="s">
        <v>1173</v>
      </c>
      <c r="F6565" s="404" t="s">
        <v>348</v>
      </c>
      <c r="G6565" s="404"/>
      <c r="H6565" s="295" t="s">
        <v>165</v>
      </c>
      <c r="I6565" s="298">
        <v>2.0000000000000001E-4</v>
      </c>
      <c r="J6565" s="297" t="s">
        <v>2167</v>
      </c>
      <c r="K6565" s="280" t="s">
        <v>2117</v>
      </c>
      <c r="O6565" s="40"/>
      <c r="P6565" s="40"/>
      <c r="Q6565" s="40"/>
      <c r="R6565" s="40"/>
      <c r="S6565" s="40"/>
      <c r="T6565" s="40"/>
      <c r="U6565" s="40"/>
      <c r="V6565" s="40"/>
      <c r="W6565" s="40"/>
      <c r="X6565" s="40"/>
      <c r="Y6565" s="40"/>
    </row>
    <row r="6566" spans="1:25" ht="15" customHeight="1" x14ac:dyDescent="0.2">
      <c r="A6566" s="40"/>
      <c r="B6566" s="274" t="s">
        <v>347</v>
      </c>
      <c r="C6566" s="296" t="s">
        <v>3636</v>
      </c>
      <c r="D6566" s="274" t="s">
        <v>143</v>
      </c>
      <c r="E6566" s="274" t="s">
        <v>2432</v>
      </c>
      <c r="F6566" s="404" t="s">
        <v>348</v>
      </c>
      <c r="G6566" s="404"/>
      <c r="H6566" s="295" t="s">
        <v>2433</v>
      </c>
      <c r="I6566" s="298">
        <v>6.9999999999999999E-4</v>
      </c>
      <c r="J6566" s="297" t="s">
        <v>3637</v>
      </c>
      <c r="K6566" s="280" t="s">
        <v>2170</v>
      </c>
      <c r="O6566" s="40"/>
      <c r="P6566" s="40"/>
      <c r="Q6566" s="40"/>
      <c r="R6566" s="40"/>
      <c r="S6566" s="40"/>
      <c r="T6566" s="40"/>
      <c r="U6566" s="40"/>
      <c r="V6566" s="40"/>
      <c r="W6566" s="40"/>
      <c r="X6566" s="40"/>
      <c r="Y6566" s="40"/>
    </row>
    <row r="6567" spans="1:25" ht="15" customHeight="1" x14ac:dyDescent="0.2">
      <c r="A6567" s="40"/>
      <c r="B6567" s="274" t="s">
        <v>347</v>
      </c>
      <c r="C6567" s="296" t="s">
        <v>3601</v>
      </c>
      <c r="D6567" s="274" t="s">
        <v>143</v>
      </c>
      <c r="E6567" s="274" t="s">
        <v>1165</v>
      </c>
      <c r="F6567" s="404" t="s">
        <v>348</v>
      </c>
      <c r="G6567" s="404"/>
      <c r="H6567" s="295" t="s">
        <v>165</v>
      </c>
      <c r="I6567" s="298">
        <v>4.4999999999999997E-3</v>
      </c>
      <c r="J6567" s="297" t="s">
        <v>3602</v>
      </c>
      <c r="K6567" s="280" t="s">
        <v>2133</v>
      </c>
      <c r="O6567" s="40"/>
      <c r="P6567" s="40"/>
      <c r="Q6567" s="40"/>
      <c r="R6567" s="40"/>
      <c r="S6567" s="40"/>
      <c r="T6567" s="40"/>
      <c r="U6567" s="40"/>
      <c r="V6567" s="40"/>
      <c r="W6567" s="40"/>
      <c r="X6567" s="40"/>
      <c r="Y6567" s="40"/>
    </row>
    <row r="6568" spans="1:25" ht="15" customHeight="1" x14ac:dyDescent="0.2">
      <c r="A6568" s="40"/>
      <c r="B6568" s="274" t="s">
        <v>347</v>
      </c>
      <c r="C6568" s="296" t="s">
        <v>4044</v>
      </c>
      <c r="D6568" s="274" t="s">
        <v>143</v>
      </c>
      <c r="E6568" s="274" t="s">
        <v>1174</v>
      </c>
      <c r="F6568" s="404" t="s">
        <v>348</v>
      </c>
      <c r="G6568" s="404"/>
      <c r="H6568" s="295" t="s">
        <v>165</v>
      </c>
      <c r="I6568" s="298">
        <v>2.0000000000000001E-4</v>
      </c>
      <c r="J6568" s="297" t="s">
        <v>2122</v>
      </c>
      <c r="K6568" s="280" t="s">
        <v>2125</v>
      </c>
      <c r="O6568" s="40"/>
      <c r="P6568" s="40"/>
      <c r="Q6568" s="40"/>
      <c r="R6568" s="40"/>
      <c r="S6568" s="40"/>
      <c r="T6568" s="40"/>
      <c r="U6568" s="40"/>
      <c r="V6568" s="40"/>
      <c r="W6568" s="40"/>
      <c r="X6568" s="40"/>
      <c r="Y6568" s="40"/>
    </row>
    <row r="6569" spans="1:25" ht="15" customHeight="1" x14ac:dyDescent="0.2">
      <c r="A6569" s="40"/>
      <c r="B6569" s="274" t="s">
        <v>347</v>
      </c>
      <c r="C6569" s="296" t="s">
        <v>3606</v>
      </c>
      <c r="D6569" s="274" t="s">
        <v>143</v>
      </c>
      <c r="E6569" s="274" t="s">
        <v>1166</v>
      </c>
      <c r="F6569" s="404" t="s">
        <v>809</v>
      </c>
      <c r="G6569" s="404"/>
      <c r="H6569" s="295" t="s">
        <v>1167</v>
      </c>
      <c r="I6569" s="298">
        <v>4.0000000000000002E-4</v>
      </c>
      <c r="J6569" s="297" t="s">
        <v>2136</v>
      </c>
      <c r="K6569" s="280" t="s">
        <v>2196</v>
      </c>
      <c r="O6569" s="40"/>
      <c r="P6569" s="40"/>
      <c r="Q6569" s="40"/>
      <c r="R6569" s="40"/>
      <c r="S6569" s="40"/>
      <c r="T6569" s="40"/>
      <c r="U6569" s="40"/>
      <c r="V6569" s="40"/>
      <c r="W6569" s="40"/>
      <c r="X6569" s="40"/>
      <c r="Y6569" s="40"/>
    </row>
    <row r="6570" spans="1:25" ht="15" customHeight="1" x14ac:dyDescent="0.2">
      <c r="A6570" s="40"/>
      <c r="B6570" s="274" t="s">
        <v>347</v>
      </c>
      <c r="C6570" s="296" t="s">
        <v>3646</v>
      </c>
      <c r="D6570" s="274" t="s">
        <v>143</v>
      </c>
      <c r="E6570" s="274" t="s">
        <v>3647</v>
      </c>
      <c r="F6570" s="404" t="s">
        <v>348</v>
      </c>
      <c r="G6570" s="404"/>
      <c r="H6570" s="295" t="s">
        <v>1160</v>
      </c>
      <c r="I6570" s="298">
        <v>8.0000000000000004E-4</v>
      </c>
      <c r="J6570" s="297" t="s">
        <v>3648</v>
      </c>
      <c r="K6570" s="280" t="s">
        <v>2117</v>
      </c>
      <c r="O6570" s="40"/>
      <c r="P6570" s="40"/>
      <c r="Q6570" s="40"/>
      <c r="R6570" s="40"/>
      <c r="S6570" s="40"/>
      <c r="T6570" s="40"/>
      <c r="U6570" s="40"/>
      <c r="V6570" s="40"/>
      <c r="W6570" s="40"/>
      <c r="X6570" s="40"/>
      <c r="Y6570" s="40"/>
    </row>
    <row r="6571" spans="1:25" ht="15" customHeight="1" x14ac:dyDescent="0.2">
      <c r="A6571" s="40"/>
      <c r="B6571" s="274" t="s">
        <v>347</v>
      </c>
      <c r="C6571" s="296" t="s">
        <v>3626</v>
      </c>
      <c r="D6571" s="274" t="s">
        <v>143</v>
      </c>
      <c r="E6571" s="274" t="s">
        <v>2434</v>
      </c>
      <c r="F6571" s="404" t="s">
        <v>348</v>
      </c>
      <c r="G6571" s="404"/>
      <c r="H6571" s="295" t="s">
        <v>2433</v>
      </c>
      <c r="I6571" s="298">
        <v>2.3E-3</v>
      </c>
      <c r="J6571" s="297" t="s">
        <v>3627</v>
      </c>
      <c r="K6571" s="280" t="s">
        <v>2144</v>
      </c>
      <c r="O6571" s="40"/>
      <c r="P6571" s="40"/>
      <c r="Q6571" s="40"/>
      <c r="R6571" s="40"/>
      <c r="S6571" s="40"/>
      <c r="T6571" s="40"/>
      <c r="U6571" s="40"/>
      <c r="V6571" s="40"/>
      <c r="W6571" s="40"/>
      <c r="X6571" s="40"/>
      <c r="Y6571" s="40"/>
    </row>
    <row r="6572" spans="1:25" ht="15" customHeight="1" x14ac:dyDescent="0.2">
      <c r="A6572" s="40"/>
      <c r="B6572" s="274" t="s">
        <v>347</v>
      </c>
      <c r="C6572" s="296" t="s">
        <v>3635</v>
      </c>
      <c r="D6572" s="274" t="s">
        <v>143</v>
      </c>
      <c r="E6572" s="274" t="s">
        <v>1169</v>
      </c>
      <c r="F6572" s="404" t="s">
        <v>348</v>
      </c>
      <c r="G6572" s="404"/>
      <c r="H6572" s="295" t="s">
        <v>165</v>
      </c>
      <c r="I6572" s="298">
        <v>1.8E-3</v>
      </c>
      <c r="J6572" s="297" t="s">
        <v>1868</v>
      </c>
      <c r="K6572" s="280" t="s">
        <v>2125</v>
      </c>
      <c r="O6572" s="40"/>
      <c r="P6572" s="40"/>
      <c r="Q6572" s="40"/>
      <c r="R6572" s="40"/>
      <c r="S6572" s="40"/>
      <c r="T6572" s="40"/>
      <c r="U6572" s="40"/>
      <c r="V6572" s="40"/>
      <c r="W6572" s="40"/>
      <c r="X6572" s="40"/>
      <c r="Y6572" s="40"/>
    </row>
    <row r="6573" spans="1:25" ht="15" customHeight="1" x14ac:dyDescent="0.2">
      <c r="A6573" s="40"/>
      <c r="B6573" s="274" t="s">
        <v>347</v>
      </c>
      <c r="C6573" s="296" t="s">
        <v>3596</v>
      </c>
      <c r="D6573" s="274" t="s">
        <v>143</v>
      </c>
      <c r="E6573" s="274" t="s">
        <v>2437</v>
      </c>
      <c r="F6573" s="404" t="s">
        <v>348</v>
      </c>
      <c r="G6573" s="404"/>
      <c r="H6573" s="295" t="s">
        <v>165</v>
      </c>
      <c r="I6573" s="298">
        <v>5.9999999999999995E-4</v>
      </c>
      <c r="J6573" s="297" t="s">
        <v>3597</v>
      </c>
      <c r="K6573" s="280" t="s">
        <v>2117</v>
      </c>
      <c r="O6573" s="40"/>
      <c r="P6573" s="40"/>
      <c r="Q6573" s="40"/>
      <c r="R6573" s="40"/>
      <c r="S6573" s="40"/>
      <c r="T6573" s="40"/>
      <c r="U6573" s="40"/>
      <c r="V6573" s="40"/>
      <c r="W6573" s="40"/>
      <c r="X6573" s="40"/>
      <c r="Y6573" s="40"/>
    </row>
    <row r="6574" spans="1:25" ht="15" customHeight="1" x14ac:dyDescent="0.2">
      <c r="A6574" s="40"/>
      <c r="B6574" s="274" t="s">
        <v>347</v>
      </c>
      <c r="C6574" s="296" t="s">
        <v>3653</v>
      </c>
      <c r="D6574" s="274" t="s">
        <v>143</v>
      </c>
      <c r="E6574" s="274" t="s">
        <v>1172</v>
      </c>
      <c r="F6574" s="404" t="s">
        <v>348</v>
      </c>
      <c r="G6574" s="404"/>
      <c r="H6574" s="295" t="s">
        <v>165</v>
      </c>
      <c r="I6574" s="298">
        <v>2.0000000000000001E-4</v>
      </c>
      <c r="J6574" s="297" t="s">
        <v>2157</v>
      </c>
      <c r="K6574" s="280" t="s">
        <v>2117</v>
      </c>
      <c r="O6574" s="40"/>
      <c r="P6574" s="40"/>
      <c r="Q6574" s="40"/>
      <c r="R6574" s="40"/>
      <c r="S6574" s="40"/>
      <c r="T6574" s="40"/>
      <c r="U6574" s="40"/>
      <c r="V6574" s="40"/>
      <c r="W6574" s="40"/>
      <c r="X6574" s="40"/>
      <c r="Y6574" s="40"/>
    </row>
    <row r="6575" spans="1:25" ht="15" customHeight="1" x14ac:dyDescent="0.2">
      <c r="A6575" s="40"/>
      <c r="B6575" s="274" t="s">
        <v>347</v>
      </c>
      <c r="C6575" s="296" t="s">
        <v>3587</v>
      </c>
      <c r="D6575" s="274" t="s">
        <v>143</v>
      </c>
      <c r="E6575" s="274" t="s">
        <v>2436</v>
      </c>
      <c r="F6575" s="404" t="s">
        <v>348</v>
      </c>
      <c r="G6575" s="404"/>
      <c r="H6575" s="295" t="s">
        <v>165</v>
      </c>
      <c r="I6575" s="298">
        <v>2.0000000000000001E-4</v>
      </c>
      <c r="J6575" s="297" t="s">
        <v>3588</v>
      </c>
      <c r="K6575" s="280" t="s">
        <v>2117</v>
      </c>
      <c r="O6575" s="40"/>
      <c r="P6575" s="40"/>
      <c r="Q6575" s="40"/>
      <c r="R6575" s="40"/>
      <c r="S6575" s="40"/>
      <c r="T6575" s="40"/>
      <c r="U6575" s="40"/>
      <c r="V6575" s="40"/>
      <c r="W6575" s="40"/>
      <c r="X6575" s="40"/>
      <c r="Y6575" s="40"/>
    </row>
    <row r="6576" spans="1:25" ht="15" customHeight="1" x14ac:dyDescent="0.2">
      <c r="A6576" s="40"/>
      <c r="B6576" s="274" t="s">
        <v>347</v>
      </c>
      <c r="C6576" s="296" t="s">
        <v>3598</v>
      </c>
      <c r="D6576" s="274" t="s">
        <v>143</v>
      </c>
      <c r="E6576" s="274" t="s">
        <v>1159</v>
      </c>
      <c r="F6576" s="404" t="s">
        <v>348</v>
      </c>
      <c r="G6576" s="404"/>
      <c r="H6576" s="295" t="s">
        <v>165</v>
      </c>
      <c r="I6576" s="298">
        <v>1.5E-3</v>
      </c>
      <c r="J6576" s="297" t="s">
        <v>3599</v>
      </c>
      <c r="K6576" s="280" t="s">
        <v>2130</v>
      </c>
      <c r="O6576" s="40"/>
      <c r="P6576" s="40"/>
      <c r="Q6576" s="40"/>
      <c r="R6576" s="40"/>
      <c r="S6576" s="40"/>
      <c r="T6576" s="40"/>
      <c r="U6576" s="40"/>
      <c r="V6576" s="40"/>
      <c r="W6576" s="40"/>
      <c r="X6576" s="40"/>
      <c r="Y6576" s="40"/>
    </row>
    <row r="6577" spans="1:25" ht="15" customHeight="1" x14ac:dyDescent="0.2">
      <c r="A6577" s="40"/>
      <c r="B6577" s="274" t="s">
        <v>347</v>
      </c>
      <c r="C6577" s="296" t="s">
        <v>3645</v>
      </c>
      <c r="D6577" s="274" t="s">
        <v>143</v>
      </c>
      <c r="E6577" s="274" t="s">
        <v>1161</v>
      </c>
      <c r="F6577" s="404" t="s">
        <v>348</v>
      </c>
      <c r="G6577" s="404"/>
      <c r="H6577" s="295" t="s">
        <v>165</v>
      </c>
      <c r="I6577" s="298">
        <v>6.54E-2</v>
      </c>
      <c r="J6577" s="297" t="s">
        <v>2143</v>
      </c>
      <c r="K6577" s="280" t="s">
        <v>2194</v>
      </c>
      <c r="O6577" s="40"/>
      <c r="P6577" s="40"/>
      <c r="Q6577" s="40"/>
      <c r="R6577" s="40"/>
      <c r="S6577" s="40"/>
      <c r="T6577" s="40"/>
      <c r="U6577" s="40"/>
      <c r="V6577" s="40"/>
      <c r="W6577" s="40"/>
      <c r="X6577" s="40"/>
      <c r="Y6577" s="40"/>
    </row>
    <row r="6578" spans="1:25" ht="15" customHeight="1" x14ac:dyDescent="0.2">
      <c r="A6578" s="40"/>
      <c r="B6578" s="274" t="s">
        <v>347</v>
      </c>
      <c r="C6578" s="296" t="s">
        <v>3616</v>
      </c>
      <c r="D6578" s="274" t="s">
        <v>143</v>
      </c>
      <c r="E6578" s="274" t="s">
        <v>1170</v>
      </c>
      <c r="F6578" s="404" t="s">
        <v>809</v>
      </c>
      <c r="G6578" s="404"/>
      <c r="H6578" s="295" t="s">
        <v>165</v>
      </c>
      <c r="I6578" s="298">
        <v>0.1018</v>
      </c>
      <c r="J6578" s="297" t="s">
        <v>1858</v>
      </c>
      <c r="K6578" s="280" t="s">
        <v>2173</v>
      </c>
      <c r="O6578" s="40"/>
      <c r="P6578" s="40"/>
      <c r="Q6578" s="40"/>
      <c r="R6578" s="40"/>
      <c r="S6578" s="40"/>
      <c r="T6578" s="40"/>
      <c r="U6578" s="40"/>
      <c r="V6578" s="40"/>
      <c r="W6578" s="40"/>
      <c r="X6578" s="40"/>
      <c r="Y6578" s="40"/>
    </row>
    <row r="6579" spans="1:25" ht="15" customHeight="1" x14ac:dyDescent="0.2">
      <c r="A6579" s="40"/>
      <c r="B6579" s="274" t="s">
        <v>347</v>
      </c>
      <c r="C6579" s="296" t="s">
        <v>3583</v>
      </c>
      <c r="D6579" s="274" t="s">
        <v>143</v>
      </c>
      <c r="E6579" s="274" t="s">
        <v>1158</v>
      </c>
      <c r="F6579" s="404" t="s">
        <v>348</v>
      </c>
      <c r="G6579" s="404"/>
      <c r="H6579" s="295" t="s">
        <v>165</v>
      </c>
      <c r="I6579" s="298">
        <v>0.1018</v>
      </c>
      <c r="J6579" s="297" t="s">
        <v>1850</v>
      </c>
      <c r="K6579" s="280" t="s">
        <v>2175</v>
      </c>
      <c r="O6579" s="40"/>
      <c r="P6579" s="40"/>
      <c r="Q6579" s="40"/>
      <c r="R6579" s="40"/>
      <c r="S6579" s="40"/>
      <c r="T6579" s="40"/>
      <c r="U6579" s="40"/>
      <c r="V6579" s="40"/>
      <c r="W6579" s="40"/>
      <c r="X6579" s="40"/>
      <c r="Y6579" s="40"/>
    </row>
    <row r="6580" spans="1:25" ht="15" customHeight="1" x14ac:dyDescent="0.2">
      <c r="A6580" s="40"/>
      <c r="B6580" s="274" t="s">
        <v>347</v>
      </c>
      <c r="C6580" s="296" t="s">
        <v>3604</v>
      </c>
      <c r="D6580" s="274" t="s">
        <v>143</v>
      </c>
      <c r="E6580" s="274" t="s">
        <v>1164</v>
      </c>
      <c r="F6580" s="404" t="s">
        <v>809</v>
      </c>
      <c r="G6580" s="404"/>
      <c r="H6580" s="295" t="s">
        <v>165</v>
      </c>
      <c r="I6580" s="298">
        <v>4.4999999999999997E-3</v>
      </c>
      <c r="J6580" s="297" t="s">
        <v>2145</v>
      </c>
      <c r="K6580" s="280" t="s">
        <v>2137</v>
      </c>
      <c r="O6580" s="40"/>
      <c r="P6580" s="40"/>
      <c r="Q6580" s="40"/>
      <c r="R6580" s="40"/>
      <c r="S6580" s="40"/>
      <c r="T6580" s="40"/>
      <c r="U6580" s="40"/>
      <c r="V6580" s="40"/>
      <c r="W6580" s="40"/>
      <c r="X6580" s="40"/>
      <c r="Y6580" s="40"/>
    </row>
    <row r="6581" spans="1:25" ht="15" customHeight="1" x14ac:dyDescent="0.2">
      <c r="A6581" s="40"/>
      <c r="B6581" s="275"/>
      <c r="C6581" s="275"/>
      <c r="D6581" s="275"/>
      <c r="E6581" s="275"/>
      <c r="F6581" s="275" t="s">
        <v>331</v>
      </c>
      <c r="G6581" s="302">
        <v>0</v>
      </c>
      <c r="H6581" s="275" t="s">
        <v>332</v>
      </c>
      <c r="I6581" s="302">
        <v>0</v>
      </c>
      <c r="J6581" s="275" t="s">
        <v>333</v>
      </c>
      <c r="K6581" s="302">
        <v>0</v>
      </c>
      <c r="O6581" s="40"/>
      <c r="P6581" s="40"/>
      <c r="Q6581" s="40"/>
      <c r="R6581" s="40"/>
      <c r="S6581" s="40"/>
      <c r="T6581" s="40"/>
      <c r="U6581" s="40"/>
      <c r="V6581" s="40"/>
      <c r="W6581" s="40"/>
      <c r="X6581" s="40"/>
      <c r="Y6581" s="40"/>
    </row>
    <row r="6582" spans="1:25" ht="15" customHeight="1" thickBot="1" x14ac:dyDescent="0.25">
      <c r="A6582" s="40"/>
      <c r="B6582" s="275"/>
      <c r="C6582" s="275"/>
      <c r="D6582" s="275"/>
      <c r="E6582" s="275"/>
      <c r="F6582" s="275" t="s">
        <v>334</v>
      </c>
      <c r="G6582" s="302">
        <v>0.75</v>
      </c>
      <c r="H6582" s="275"/>
      <c r="I6582" s="409" t="s">
        <v>335</v>
      </c>
      <c r="J6582" s="409"/>
      <c r="K6582" s="302">
        <v>4.4000000000000004</v>
      </c>
      <c r="O6582" s="40"/>
      <c r="P6582" s="40"/>
      <c r="Q6582" s="40"/>
      <c r="R6582" s="40"/>
      <c r="S6582" s="40"/>
      <c r="T6582" s="40"/>
      <c r="U6582" s="40"/>
      <c r="V6582" s="40"/>
      <c r="W6582" s="40"/>
      <c r="X6582" s="40"/>
      <c r="Y6582" s="40"/>
    </row>
    <row r="6583" spans="1:25" ht="15" customHeight="1" thickTop="1" x14ac:dyDescent="0.2">
      <c r="A6583" s="40"/>
      <c r="B6583" s="289"/>
      <c r="C6583" s="289"/>
      <c r="D6583" s="289"/>
      <c r="E6583" s="289"/>
      <c r="F6583" s="289"/>
      <c r="G6583" s="289"/>
      <c r="H6583" s="289"/>
      <c r="I6583" s="289"/>
      <c r="J6583" s="289"/>
      <c r="K6583" s="289"/>
      <c r="O6583" s="40"/>
      <c r="P6583" s="40"/>
      <c r="Q6583" s="40"/>
      <c r="R6583" s="40"/>
      <c r="S6583" s="40"/>
      <c r="T6583" s="40"/>
      <c r="U6583" s="40"/>
      <c r="V6583" s="40"/>
      <c r="W6583" s="40"/>
      <c r="X6583" s="40"/>
      <c r="Y6583" s="40"/>
    </row>
    <row r="6584" spans="1:25" ht="15" customHeight="1" x14ac:dyDescent="0.2">
      <c r="A6584" s="40"/>
      <c r="B6584" s="276"/>
      <c r="C6584" s="277" t="s">
        <v>28</v>
      </c>
      <c r="D6584" s="276" t="s">
        <v>29</v>
      </c>
      <c r="E6584" s="276" t="s">
        <v>30</v>
      </c>
      <c r="F6584" s="405" t="s">
        <v>318</v>
      </c>
      <c r="G6584" s="405"/>
      <c r="H6584" s="284" t="s">
        <v>31</v>
      </c>
      <c r="I6584" s="277" t="s">
        <v>32</v>
      </c>
      <c r="J6584" s="277" t="s">
        <v>33</v>
      </c>
      <c r="K6584" s="277" t="s">
        <v>35</v>
      </c>
      <c r="O6584" s="40"/>
      <c r="P6584" s="40"/>
      <c r="Q6584" s="40"/>
      <c r="R6584" s="40"/>
      <c r="S6584" s="40"/>
      <c r="T6584" s="40"/>
      <c r="U6584" s="40"/>
      <c r="V6584" s="40"/>
      <c r="W6584" s="40"/>
      <c r="X6584" s="40"/>
      <c r="Y6584" s="40"/>
    </row>
    <row r="6585" spans="1:25" ht="15" customHeight="1" x14ac:dyDescent="0.2">
      <c r="A6585" s="40"/>
      <c r="B6585" s="273" t="s">
        <v>319</v>
      </c>
      <c r="C6585" s="286" t="s">
        <v>663</v>
      </c>
      <c r="D6585" s="273" t="s">
        <v>143</v>
      </c>
      <c r="E6585" s="273" t="s">
        <v>664</v>
      </c>
      <c r="F6585" s="403" t="s">
        <v>577</v>
      </c>
      <c r="G6585" s="403"/>
      <c r="H6585" s="285" t="s">
        <v>578</v>
      </c>
      <c r="I6585" s="288">
        <v>1</v>
      </c>
      <c r="J6585" s="287">
        <v>3.73</v>
      </c>
      <c r="K6585" s="287">
        <v>3.73</v>
      </c>
      <c r="O6585" s="40"/>
      <c r="P6585" s="40"/>
      <c r="Q6585" s="40"/>
      <c r="R6585" s="40"/>
      <c r="S6585" s="40"/>
      <c r="T6585" s="40"/>
      <c r="U6585" s="40"/>
      <c r="V6585" s="40"/>
      <c r="W6585" s="40"/>
      <c r="X6585" s="40"/>
      <c r="Y6585" s="40"/>
    </row>
    <row r="6586" spans="1:25" ht="15" customHeight="1" x14ac:dyDescent="0.2">
      <c r="A6586" s="40"/>
      <c r="B6586" s="276" t="s">
        <v>27</v>
      </c>
      <c r="C6586" s="277" t="s">
        <v>28</v>
      </c>
      <c r="D6586" s="276" t="s">
        <v>29</v>
      </c>
      <c r="E6586" s="276" t="s">
        <v>30</v>
      </c>
      <c r="F6586" s="405" t="s">
        <v>318</v>
      </c>
      <c r="G6586" s="406"/>
      <c r="H6586" s="284" t="s">
        <v>31</v>
      </c>
      <c r="I6586" s="277" t="s">
        <v>32</v>
      </c>
      <c r="J6586" s="277" t="s">
        <v>33</v>
      </c>
      <c r="K6586" s="277" t="s">
        <v>35</v>
      </c>
      <c r="O6586" s="40"/>
      <c r="P6586" s="40"/>
      <c r="Q6586" s="40"/>
      <c r="R6586" s="40"/>
      <c r="S6586" s="40"/>
      <c r="T6586" s="40"/>
      <c r="U6586" s="40"/>
      <c r="V6586" s="40"/>
      <c r="W6586" s="40"/>
      <c r="X6586" s="40"/>
      <c r="Y6586" s="40"/>
    </row>
    <row r="6587" spans="1:25" ht="15" customHeight="1" x14ac:dyDescent="0.2">
      <c r="A6587" s="40"/>
      <c r="B6587" s="274" t="s">
        <v>347</v>
      </c>
      <c r="C6587" s="296" t="s">
        <v>3833</v>
      </c>
      <c r="D6587" s="274" t="s">
        <v>143</v>
      </c>
      <c r="E6587" s="274" t="s">
        <v>1181</v>
      </c>
      <c r="F6587" s="404" t="s">
        <v>348</v>
      </c>
      <c r="G6587" s="404"/>
      <c r="H6587" s="295" t="s">
        <v>165</v>
      </c>
      <c r="I6587" s="298">
        <v>4.0000000000000002E-4</v>
      </c>
      <c r="J6587" s="297" t="s">
        <v>2023</v>
      </c>
      <c r="K6587" s="280" t="s">
        <v>2144</v>
      </c>
      <c r="O6587" s="40"/>
      <c r="P6587" s="40"/>
      <c r="Q6587" s="40"/>
      <c r="R6587" s="40"/>
      <c r="S6587" s="40"/>
      <c r="T6587" s="40"/>
      <c r="U6587" s="40"/>
      <c r="V6587" s="40"/>
      <c r="W6587" s="40"/>
      <c r="X6587" s="40"/>
      <c r="Y6587" s="40"/>
    </row>
    <row r="6588" spans="1:25" ht="15" customHeight="1" x14ac:dyDescent="0.2">
      <c r="A6588" s="40"/>
      <c r="B6588" s="274" t="s">
        <v>347</v>
      </c>
      <c r="C6588" s="296" t="s">
        <v>3596</v>
      </c>
      <c r="D6588" s="274" t="s">
        <v>143</v>
      </c>
      <c r="E6588" s="274" t="s">
        <v>2437</v>
      </c>
      <c r="F6588" s="404" t="s">
        <v>348</v>
      </c>
      <c r="G6588" s="404"/>
      <c r="H6588" s="295" t="s">
        <v>165</v>
      </c>
      <c r="I6588" s="298">
        <v>5.9999999999999995E-4</v>
      </c>
      <c r="J6588" s="297" t="s">
        <v>3597</v>
      </c>
      <c r="K6588" s="280" t="s">
        <v>2117</v>
      </c>
      <c r="O6588" s="40"/>
      <c r="P6588" s="40"/>
      <c r="Q6588" s="40"/>
      <c r="R6588" s="40"/>
      <c r="S6588" s="40"/>
      <c r="T6588" s="40"/>
      <c r="U6588" s="40"/>
      <c r="V6588" s="40"/>
      <c r="W6588" s="40"/>
      <c r="X6588" s="40"/>
      <c r="Y6588" s="40"/>
    </row>
    <row r="6589" spans="1:25" ht="15" customHeight="1" x14ac:dyDescent="0.2">
      <c r="A6589" s="40"/>
      <c r="B6589" s="274" t="s">
        <v>347</v>
      </c>
      <c r="C6589" s="296" t="s">
        <v>3601</v>
      </c>
      <c r="D6589" s="274" t="s">
        <v>143</v>
      </c>
      <c r="E6589" s="274" t="s">
        <v>1165</v>
      </c>
      <c r="F6589" s="404" t="s">
        <v>348</v>
      </c>
      <c r="G6589" s="404"/>
      <c r="H6589" s="295" t="s">
        <v>165</v>
      </c>
      <c r="I6589" s="298">
        <v>4.4999999999999997E-3</v>
      </c>
      <c r="J6589" s="297" t="s">
        <v>3602</v>
      </c>
      <c r="K6589" s="280" t="s">
        <v>2133</v>
      </c>
      <c r="O6589" s="40"/>
      <c r="P6589" s="40"/>
      <c r="Q6589" s="40"/>
      <c r="R6589" s="40"/>
      <c r="S6589" s="40"/>
      <c r="T6589" s="40"/>
      <c r="U6589" s="40"/>
      <c r="V6589" s="40"/>
      <c r="W6589" s="40"/>
      <c r="X6589" s="40"/>
      <c r="Y6589" s="40"/>
    </row>
    <row r="6590" spans="1:25" ht="15" customHeight="1" x14ac:dyDescent="0.2">
      <c r="A6590" s="40"/>
      <c r="B6590" s="274" t="s">
        <v>347</v>
      </c>
      <c r="C6590" s="296" t="s">
        <v>3616</v>
      </c>
      <c r="D6590" s="274" t="s">
        <v>143</v>
      </c>
      <c r="E6590" s="274" t="s">
        <v>1170</v>
      </c>
      <c r="F6590" s="404" t="s">
        <v>809</v>
      </c>
      <c r="G6590" s="404"/>
      <c r="H6590" s="295" t="s">
        <v>165</v>
      </c>
      <c r="I6590" s="298">
        <v>0.1018</v>
      </c>
      <c r="J6590" s="297" t="s">
        <v>1858</v>
      </c>
      <c r="K6590" s="280" t="s">
        <v>2173</v>
      </c>
      <c r="O6590" s="40"/>
      <c r="P6590" s="40"/>
      <c r="Q6590" s="40"/>
      <c r="R6590" s="40"/>
      <c r="S6590" s="40"/>
      <c r="T6590" s="40"/>
      <c r="U6590" s="40"/>
      <c r="V6590" s="40"/>
      <c r="W6590" s="40"/>
      <c r="X6590" s="40"/>
      <c r="Y6590" s="40"/>
    </row>
    <row r="6591" spans="1:25" ht="15" customHeight="1" x14ac:dyDescent="0.2">
      <c r="A6591" s="40"/>
      <c r="B6591" s="274" t="s">
        <v>347</v>
      </c>
      <c r="C6591" s="296" t="s">
        <v>3842</v>
      </c>
      <c r="D6591" s="274" t="s">
        <v>143</v>
      </c>
      <c r="E6591" s="274" t="s">
        <v>1178</v>
      </c>
      <c r="F6591" s="404" t="s">
        <v>348</v>
      </c>
      <c r="G6591" s="404"/>
      <c r="H6591" s="295" t="s">
        <v>165</v>
      </c>
      <c r="I6591" s="298">
        <v>1.1000000000000001E-3</v>
      </c>
      <c r="J6591" s="297" t="s">
        <v>3843</v>
      </c>
      <c r="K6591" s="280" t="s">
        <v>2125</v>
      </c>
      <c r="O6591" s="40"/>
      <c r="P6591" s="40"/>
      <c r="Q6591" s="40"/>
      <c r="R6591" s="40"/>
      <c r="S6591" s="40"/>
      <c r="T6591" s="40"/>
      <c r="U6591" s="40"/>
      <c r="V6591" s="40"/>
      <c r="W6591" s="40"/>
      <c r="X6591" s="40"/>
      <c r="Y6591" s="40"/>
    </row>
    <row r="6592" spans="1:25" ht="15" customHeight="1" x14ac:dyDescent="0.2">
      <c r="A6592" s="40"/>
      <c r="B6592" s="274" t="s">
        <v>347</v>
      </c>
      <c r="C6592" s="296" t="s">
        <v>3606</v>
      </c>
      <c r="D6592" s="274" t="s">
        <v>143</v>
      </c>
      <c r="E6592" s="274" t="s">
        <v>1166</v>
      </c>
      <c r="F6592" s="404" t="s">
        <v>809</v>
      </c>
      <c r="G6592" s="404"/>
      <c r="H6592" s="295" t="s">
        <v>1167</v>
      </c>
      <c r="I6592" s="298">
        <v>4.0000000000000002E-4</v>
      </c>
      <c r="J6592" s="297" t="s">
        <v>2136</v>
      </c>
      <c r="K6592" s="280" t="s">
        <v>2196</v>
      </c>
      <c r="O6592" s="40"/>
      <c r="P6592" s="40"/>
      <c r="Q6592" s="40"/>
      <c r="R6592" s="40"/>
      <c r="S6592" s="40"/>
      <c r="T6592" s="40"/>
      <c r="U6592" s="40"/>
      <c r="V6592" s="40"/>
      <c r="W6592" s="40"/>
      <c r="X6592" s="40"/>
      <c r="Y6592" s="40"/>
    </row>
    <row r="6593" spans="1:25" ht="15" customHeight="1" x14ac:dyDescent="0.2">
      <c r="A6593" s="40"/>
      <c r="B6593" s="274" t="s">
        <v>347</v>
      </c>
      <c r="C6593" s="296" t="s">
        <v>3645</v>
      </c>
      <c r="D6593" s="274" t="s">
        <v>143</v>
      </c>
      <c r="E6593" s="274" t="s">
        <v>1161</v>
      </c>
      <c r="F6593" s="404" t="s">
        <v>348</v>
      </c>
      <c r="G6593" s="404"/>
      <c r="H6593" s="295" t="s">
        <v>165</v>
      </c>
      <c r="I6593" s="298">
        <v>6.54E-2</v>
      </c>
      <c r="J6593" s="297" t="s">
        <v>2143</v>
      </c>
      <c r="K6593" s="280" t="s">
        <v>2194</v>
      </c>
      <c r="O6593" s="40"/>
      <c r="P6593" s="40"/>
      <c r="Q6593" s="40"/>
      <c r="R6593" s="40"/>
      <c r="S6593" s="40"/>
      <c r="T6593" s="40"/>
      <c r="U6593" s="40"/>
      <c r="V6593" s="40"/>
      <c r="W6593" s="40"/>
      <c r="X6593" s="40"/>
      <c r="Y6593" s="40"/>
    </row>
    <row r="6594" spans="1:25" ht="15" customHeight="1" x14ac:dyDescent="0.2">
      <c r="A6594" s="40"/>
      <c r="B6594" s="274" t="s">
        <v>347</v>
      </c>
      <c r="C6594" s="296" t="s">
        <v>3836</v>
      </c>
      <c r="D6594" s="274" t="s">
        <v>143</v>
      </c>
      <c r="E6594" s="274" t="s">
        <v>1176</v>
      </c>
      <c r="F6594" s="404" t="s">
        <v>348</v>
      </c>
      <c r="G6594" s="404"/>
      <c r="H6594" s="295" t="s">
        <v>165</v>
      </c>
      <c r="I6594" s="298">
        <v>1E-4</v>
      </c>
      <c r="J6594" s="297" t="s">
        <v>3837</v>
      </c>
      <c r="K6594" s="280" t="s">
        <v>2117</v>
      </c>
      <c r="O6594" s="40"/>
      <c r="P6594" s="40"/>
      <c r="Q6594" s="40"/>
      <c r="R6594" s="40"/>
      <c r="S6594" s="40"/>
      <c r="T6594" s="40"/>
      <c r="U6594" s="40"/>
      <c r="V6594" s="40"/>
      <c r="W6594" s="40"/>
      <c r="X6594" s="40"/>
      <c r="Y6594" s="40"/>
    </row>
    <row r="6595" spans="1:25" ht="15" customHeight="1" x14ac:dyDescent="0.2">
      <c r="A6595" s="40"/>
      <c r="B6595" s="274" t="s">
        <v>347</v>
      </c>
      <c r="C6595" s="296" t="s">
        <v>3634</v>
      </c>
      <c r="D6595" s="274" t="s">
        <v>143</v>
      </c>
      <c r="E6595" s="274" t="s">
        <v>1168</v>
      </c>
      <c r="F6595" s="404" t="s">
        <v>348</v>
      </c>
      <c r="G6595" s="404"/>
      <c r="H6595" s="295" t="s">
        <v>165</v>
      </c>
      <c r="I6595" s="298">
        <v>4.4999999999999997E-3</v>
      </c>
      <c r="J6595" s="297" t="s">
        <v>2138</v>
      </c>
      <c r="K6595" s="280" t="s">
        <v>2144</v>
      </c>
      <c r="O6595" s="40"/>
      <c r="P6595" s="40"/>
      <c r="Q6595" s="40"/>
      <c r="R6595" s="40"/>
      <c r="S6595" s="40"/>
      <c r="T6595" s="40"/>
      <c r="U6595" s="40"/>
      <c r="V6595" s="40"/>
      <c r="W6595" s="40"/>
      <c r="X6595" s="40"/>
      <c r="Y6595" s="40"/>
    </row>
    <row r="6596" spans="1:25" ht="15" customHeight="1" x14ac:dyDescent="0.2">
      <c r="A6596" s="40"/>
      <c r="B6596" s="274" t="s">
        <v>347</v>
      </c>
      <c r="C6596" s="296" t="s">
        <v>3626</v>
      </c>
      <c r="D6596" s="274" t="s">
        <v>143</v>
      </c>
      <c r="E6596" s="274" t="s">
        <v>2434</v>
      </c>
      <c r="F6596" s="404" t="s">
        <v>348</v>
      </c>
      <c r="G6596" s="404"/>
      <c r="H6596" s="295" t="s">
        <v>2433</v>
      </c>
      <c r="I6596" s="298">
        <v>2.3E-3</v>
      </c>
      <c r="J6596" s="297" t="s">
        <v>3627</v>
      </c>
      <c r="K6596" s="280" t="s">
        <v>2144</v>
      </c>
      <c r="O6596" s="40"/>
      <c r="P6596" s="40"/>
      <c r="Q6596" s="40"/>
      <c r="R6596" s="40"/>
      <c r="S6596" s="40"/>
      <c r="T6596" s="40"/>
      <c r="U6596" s="40"/>
      <c r="V6596" s="40"/>
      <c r="W6596" s="40"/>
      <c r="X6596" s="40"/>
      <c r="Y6596" s="40"/>
    </row>
    <row r="6597" spans="1:25" ht="15" customHeight="1" x14ac:dyDescent="0.2">
      <c r="A6597" s="40"/>
      <c r="B6597" s="274" t="s">
        <v>347</v>
      </c>
      <c r="C6597" s="296" t="s">
        <v>3839</v>
      </c>
      <c r="D6597" s="274" t="s">
        <v>143</v>
      </c>
      <c r="E6597" s="274" t="s">
        <v>1179</v>
      </c>
      <c r="F6597" s="404" t="s">
        <v>348</v>
      </c>
      <c r="G6597" s="404"/>
      <c r="H6597" s="295" t="s">
        <v>165</v>
      </c>
      <c r="I6597" s="298">
        <v>6.9999999999999999E-4</v>
      </c>
      <c r="J6597" s="297" t="s">
        <v>3840</v>
      </c>
      <c r="K6597" s="280" t="s">
        <v>2135</v>
      </c>
      <c r="O6597" s="40"/>
      <c r="P6597" s="40"/>
      <c r="Q6597" s="40"/>
      <c r="R6597" s="40"/>
      <c r="S6597" s="40"/>
      <c r="T6597" s="40"/>
      <c r="U6597" s="40"/>
      <c r="V6597" s="40"/>
      <c r="W6597" s="40"/>
      <c r="X6597" s="40"/>
      <c r="Y6597" s="40"/>
    </row>
    <row r="6598" spans="1:25" ht="15" customHeight="1" x14ac:dyDescent="0.2">
      <c r="A6598" s="40"/>
      <c r="B6598" s="274" t="s">
        <v>347</v>
      </c>
      <c r="C6598" s="296" t="s">
        <v>3832</v>
      </c>
      <c r="D6598" s="274" t="s">
        <v>143</v>
      </c>
      <c r="E6598" s="274" t="s">
        <v>1180</v>
      </c>
      <c r="F6598" s="404" t="s">
        <v>348</v>
      </c>
      <c r="G6598" s="404"/>
      <c r="H6598" s="295" t="s">
        <v>165</v>
      </c>
      <c r="I6598" s="298">
        <v>5.9999999999999995E-4</v>
      </c>
      <c r="J6598" s="297" t="s">
        <v>1864</v>
      </c>
      <c r="K6598" s="280" t="s">
        <v>2125</v>
      </c>
      <c r="O6598" s="40"/>
      <c r="P6598" s="40"/>
      <c r="Q6598" s="40"/>
      <c r="R6598" s="40"/>
      <c r="S6598" s="40"/>
      <c r="T6598" s="40"/>
      <c r="U6598" s="40"/>
      <c r="V6598" s="40"/>
      <c r="W6598" s="40"/>
      <c r="X6598" s="40"/>
      <c r="Y6598" s="40"/>
    </row>
    <row r="6599" spans="1:25" ht="15" customHeight="1" x14ac:dyDescent="0.2">
      <c r="A6599" s="40"/>
      <c r="B6599" s="274" t="s">
        <v>347</v>
      </c>
      <c r="C6599" s="296" t="s">
        <v>3583</v>
      </c>
      <c r="D6599" s="274" t="s">
        <v>143</v>
      </c>
      <c r="E6599" s="274" t="s">
        <v>1158</v>
      </c>
      <c r="F6599" s="404" t="s">
        <v>348</v>
      </c>
      <c r="G6599" s="404"/>
      <c r="H6599" s="295" t="s">
        <v>165</v>
      </c>
      <c r="I6599" s="298">
        <v>0.1018</v>
      </c>
      <c r="J6599" s="297" t="s">
        <v>1850</v>
      </c>
      <c r="K6599" s="280" t="s">
        <v>2175</v>
      </c>
      <c r="O6599" s="40"/>
      <c r="P6599" s="40"/>
      <c r="Q6599" s="40"/>
      <c r="R6599" s="40"/>
      <c r="S6599" s="40"/>
      <c r="T6599" s="40"/>
      <c r="U6599" s="40"/>
      <c r="V6599" s="40"/>
      <c r="W6599" s="40"/>
      <c r="X6599" s="40"/>
      <c r="Y6599" s="40"/>
    </row>
    <row r="6600" spans="1:25" ht="15" customHeight="1" x14ac:dyDescent="0.2">
      <c r="A6600" s="40"/>
      <c r="B6600" s="274" t="s">
        <v>347</v>
      </c>
      <c r="C6600" s="296" t="s">
        <v>3587</v>
      </c>
      <c r="D6600" s="274" t="s">
        <v>143</v>
      </c>
      <c r="E6600" s="274" t="s">
        <v>2436</v>
      </c>
      <c r="F6600" s="404" t="s">
        <v>348</v>
      </c>
      <c r="G6600" s="404"/>
      <c r="H6600" s="295" t="s">
        <v>165</v>
      </c>
      <c r="I6600" s="298">
        <v>2.0000000000000001E-4</v>
      </c>
      <c r="J6600" s="297" t="s">
        <v>3588</v>
      </c>
      <c r="K6600" s="280" t="s">
        <v>2117</v>
      </c>
      <c r="O6600" s="40"/>
      <c r="P6600" s="40"/>
      <c r="Q6600" s="40"/>
      <c r="R6600" s="40"/>
      <c r="S6600" s="40"/>
      <c r="T6600" s="40"/>
      <c r="U6600" s="40"/>
      <c r="V6600" s="40"/>
      <c r="W6600" s="40"/>
      <c r="X6600" s="40"/>
      <c r="Y6600" s="40"/>
    </row>
    <row r="6601" spans="1:25" ht="15" customHeight="1" x14ac:dyDescent="0.2">
      <c r="A6601" s="40"/>
      <c r="B6601" s="274" t="s">
        <v>347</v>
      </c>
      <c r="C6601" s="296" t="s">
        <v>3598</v>
      </c>
      <c r="D6601" s="274" t="s">
        <v>143</v>
      </c>
      <c r="E6601" s="274" t="s">
        <v>1159</v>
      </c>
      <c r="F6601" s="404" t="s">
        <v>348</v>
      </c>
      <c r="G6601" s="404"/>
      <c r="H6601" s="295" t="s">
        <v>165</v>
      </c>
      <c r="I6601" s="298">
        <v>1.5E-3</v>
      </c>
      <c r="J6601" s="297" t="s">
        <v>3599</v>
      </c>
      <c r="K6601" s="280" t="s">
        <v>2130</v>
      </c>
      <c r="O6601" s="40"/>
      <c r="P6601" s="40"/>
      <c r="Q6601" s="40"/>
      <c r="R6601" s="40"/>
      <c r="S6601" s="40"/>
      <c r="T6601" s="40"/>
      <c r="U6601" s="40"/>
      <c r="V6601" s="40"/>
      <c r="W6601" s="40"/>
      <c r="X6601" s="40"/>
      <c r="Y6601" s="40"/>
    </row>
    <row r="6602" spans="1:25" ht="15" customHeight="1" x14ac:dyDescent="0.2">
      <c r="A6602" s="40"/>
      <c r="B6602" s="274" t="s">
        <v>347</v>
      </c>
      <c r="C6602" s="296" t="s">
        <v>3635</v>
      </c>
      <c r="D6602" s="274" t="s">
        <v>143</v>
      </c>
      <c r="E6602" s="274" t="s">
        <v>1169</v>
      </c>
      <c r="F6602" s="404" t="s">
        <v>348</v>
      </c>
      <c r="G6602" s="404"/>
      <c r="H6602" s="295" t="s">
        <v>165</v>
      </c>
      <c r="I6602" s="298">
        <v>1.8E-3</v>
      </c>
      <c r="J6602" s="297" t="s">
        <v>1868</v>
      </c>
      <c r="K6602" s="280" t="s">
        <v>2125</v>
      </c>
      <c r="O6602" s="40"/>
      <c r="P6602" s="40"/>
      <c r="Q6602" s="40"/>
      <c r="R6602" s="40"/>
      <c r="S6602" s="40"/>
      <c r="T6602" s="40"/>
      <c r="U6602" s="40"/>
      <c r="V6602" s="40"/>
      <c r="W6602" s="40"/>
      <c r="X6602" s="40"/>
      <c r="Y6602" s="40"/>
    </row>
    <row r="6603" spans="1:25" ht="15" customHeight="1" x14ac:dyDescent="0.2">
      <c r="A6603" s="40"/>
      <c r="B6603" s="274" t="s">
        <v>347</v>
      </c>
      <c r="C6603" s="296" t="s">
        <v>3838</v>
      </c>
      <c r="D6603" s="274" t="s">
        <v>143</v>
      </c>
      <c r="E6603" s="274" t="s">
        <v>1177</v>
      </c>
      <c r="F6603" s="404" t="s">
        <v>348</v>
      </c>
      <c r="G6603" s="404"/>
      <c r="H6603" s="295" t="s">
        <v>165</v>
      </c>
      <c r="I6603" s="298">
        <v>1E-4</v>
      </c>
      <c r="J6603" s="297" t="s">
        <v>2142</v>
      </c>
      <c r="K6603" s="280" t="s">
        <v>2117</v>
      </c>
      <c r="O6603" s="40"/>
      <c r="P6603" s="40"/>
      <c r="Q6603" s="40"/>
      <c r="R6603" s="40"/>
      <c r="S6603" s="40"/>
      <c r="T6603" s="40"/>
      <c r="U6603" s="40"/>
      <c r="V6603" s="40"/>
      <c r="W6603" s="40"/>
      <c r="X6603" s="40"/>
      <c r="Y6603" s="40"/>
    </row>
    <row r="6604" spans="1:25" ht="15" customHeight="1" x14ac:dyDescent="0.2">
      <c r="A6604" s="40"/>
      <c r="B6604" s="274" t="s">
        <v>347</v>
      </c>
      <c r="C6604" s="296" t="s">
        <v>3834</v>
      </c>
      <c r="D6604" s="274" t="s">
        <v>143</v>
      </c>
      <c r="E6604" s="274" t="s">
        <v>1182</v>
      </c>
      <c r="F6604" s="404" t="s">
        <v>348</v>
      </c>
      <c r="G6604" s="404"/>
      <c r="H6604" s="295" t="s">
        <v>165</v>
      </c>
      <c r="I6604" s="298">
        <v>4.0000000000000002E-4</v>
      </c>
      <c r="J6604" s="297" t="s">
        <v>2147</v>
      </c>
      <c r="K6604" s="280" t="s">
        <v>2135</v>
      </c>
      <c r="O6604" s="40"/>
      <c r="P6604" s="40"/>
      <c r="Q6604" s="40"/>
      <c r="R6604" s="40"/>
      <c r="S6604" s="40"/>
      <c r="T6604" s="40"/>
      <c r="U6604" s="40"/>
      <c r="V6604" s="40"/>
      <c r="W6604" s="40"/>
      <c r="X6604" s="40"/>
      <c r="Y6604" s="40"/>
    </row>
    <row r="6605" spans="1:25" ht="15" customHeight="1" x14ac:dyDescent="0.2">
      <c r="A6605" s="40"/>
      <c r="B6605" s="274" t="s">
        <v>347</v>
      </c>
      <c r="C6605" s="296" t="s">
        <v>3636</v>
      </c>
      <c r="D6605" s="274" t="s">
        <v>143</v>
      </c>
      <c r="E6605" s="274" t="s">
        <v>2432</v>
      </c>
      <c r="F6605" s="404" t="s">
        <v>348</v>
      </c>
      <c r="G6605" s="404"/>
      <c r="H6605" s="295" t="s">
        <v>2433</v>
      </c>
      <c r="I6605" s="298">
        <v>8.0000000000000004E-4</v>
      </c>
      <c r="J6605" s="297" t="s">
        <v>3637</v>
      </c>
      <c r="K6605" s="280" t="s">
        <v>2137</v>
      </c>
      <c r="O6605" s="40"/>
      <c r="P6605" s="40"/>
      <c r="Q6605" s="40"/>
      <c r="R6605" s="40"/>
      <c r="S6605" s="40"/>
      <c r="T6605" s="40"/>
      <c r="U6605" s="40"/>
      <c r="V6605" s="40"/>
      <c r="W6605" s="40"/>
      <c r="X6605" s="40"/>
      <c r="Y6605" s="40"/>
    </row>
    <row r="6606" spans="1:25" ht="15" customHeight="1" x14ac:dyDescent="0.2">
      <c r="A6606" s="40"/>
      <c r="B6606" s="274" t="s">
        <v>347</v>
      </c>
      <c r="C6606" s="296" t="s">
        <v>3646</v>
      </c>
      <c r="D6606" s="274" t="s">
        <v>143</v>
      </c>
      <c r="E6606" s="274" t="s">
        <v>3647</v>
      </c>
      <c r="F6606" s="404" t="s">
        <v>348</v>
      </c>
      <c r="G6606" s="404"/>
      <c r="H6606" s="295" t="s">
        <v>1160</v>
      </c>
      <c r="I6606" s="298">
        <v>8.0000000000000004E-4</v>
      </c>
      <c r="J6606" s="297" t="s">
        <v>3648</v>
      </c>
      <c r="K6606" s="280" t="s">
        <v>2117</v>
      </c>
      <c r="O6606" s="40"/>
      <c r="P6606" s="40"/>
      <c r="Q6606" s="40"/>
      <c r="R6606" s="40"/>
      <c r="S6606" s="40"/>
      <c r="T6606" s="40"/>
      <c r="U6606" s="40"/>
      <c r="V6606" s="40"/>
      <c r="W6606" s="40"/>
      <c r="X6606" s="40"/>
      <c r="Y6606" s="40"/>
    </row>
    <row r="6607" spans="1:25" ht="15" customHeight="1" x14ac:dyDescent="0.2">
      <c r="A6607" s="40"/>
      <c r="B6607" s="274" t="s">
        <v>347</v>
      </c>
      <c r="C6607" s="296" t="s">
        <v>3604</v>
      </c>
      <c r="D6607" s="274" t="s">
        <v>143</v>
      </c>
      <c r="E6607" s="274" t="s">
        <v>1164</v>
      </c>
      <c r="F6607" s="404" t="s">
        <v>809</v>
      </c>
      <c r="G6607" s="404"/>
      <c r="H6607" s="295" t="s">
        <v>165</v>
      </c>
      <c r="I6607" s="298">
        <v>4.4999999999999997E-3</v>
      </c>
      <c r="J6607" s="297" t="s">
        <v>2145</v>
      </c>
      <c r="K6607" s="280" t="s">
        <v>2137</v>
      </c>
      <c r="O6607" s="40"/>
      <c r="P6607" s="40"/>
      <c r="Q6607" s="40"/>
      <c r="R6607" s="40"/>
      <c r="S6607" s="40"/>
      <c r="T6607" s="40"/>
      <c r="U6607" s="40"/>
      <c r="V6607" s="40"/>
      <c r="W6607" s="40"/>
      <c r="X6607" s="40"/>
      <c r="Y6607" s="40"/>
    </row>
    <row r="6608" spans="1:25" ht="15" customHeight="1" x14ac:dyDescent="0.2">
      <c r="A6608" s="40"/>
      <c r="B6608" s="408" t="s">
        <v>2416</v>
      </c>
      <c r="C6608" s="406"/>
      <c r="D6608" s="406"/>
      <c r="E6608" s="406"/>
      <c r="F6608" s="406"/>
      <c r="G6608" s="406"/>
      <c r="H6608" s="406"/>
      <c r="I6608" s="406"/>
      <c r="J6608" s="406"/>
      <c r="K6608" s="406"/>
      <c r="O6608" s="40"/>
      <c r="P6608" s="40"/>
      <c r="Q6608" s="40"/>
      <c r="R6608" s="40"/>
      <c r="S6608" s="40"/>
      <c r="T6608" s="40"/>
      <c r="U6608" s="40"/>
      <c r="V6608" s="40"/>
      <c r="W6608" s="40"/>
      <c r="X6608" s="40"/>
      <c r="Y6608" s="40"/>
    </row>
    <row r="6609" spans="1:25" ht="15" customHeight="1" x14ac:dyDescent="0.2">
      <c r="A6609" s="40"/>
      <c r="B6609" s="276" t="s">
        <v>27</v>
      </c>
      <c r="C6609" s="277" t="s">
        <v>28</v>
      </c>
      <c r="D6609" s="276" t="s">
        <v>29</v>
      </c>
      <c r="E6609" s="276" t="s">
        <v>30</v>
      </c>
      <c r="F6609" s="405" t="s">
        <v>318</v>
      </c>
      <c r="G6609" s="406"/>
      <c r="H6609" s="284" t="s">
        <v>31</v>
      </c>
      <c r="I6609" s="277" t="s">
        <v>32</v>
      </c>
      <c r="J6609" s="277" t="s">
        <v>33</v>
      </c>
      <c r="K6609" s="277" t="s">
        <v>35</v>
      </c>
      <c r="O6609" s="40"/>
      <c r="P6609" s="40"/>
      <c r="Q6609" s="40"/>
      <c r="R6609" s="40"/>
      <c r="S6609" s="40"/>
      <c r="T6609" s="40"/>
      <c r="U6609" s="40"/>
      <c r="V6609" s="40"/>
      <c r="W6609" s="40"/>
      <c r="X6609" s="40"/>
      <c r="Y6609" s="40"/>
    </row>
    <row r="6610" spans="1:25" ht="15" customHeight="1" x14ac:dyDescent="0.2">
      <c r="A6610" s="40"/>
      <c r="B6610" s="274" t="s">
        <v>347</v>
      </c>
      <c r="C6610" s="296" t="s">
        <v>3583</v>
      </c>
      <c r="D6610" s="274" t="s">
        <v>143</v>
      </c>
      <c r="E6610" s="274" t="s">
        <v>1158</v>
      </c>
      <c r="F6610" s="404" t="s">
        <v>348</v>
      </c>
      <c r="G6610" s="404"/>
      <c r="H6610" s="295" t="s">
        <v>165</v>
      </c>
      <c r="I6610" s="298">
        <v>0.1018</v>
      </c>
      <c r="J6610" s="297" t="s">
        <v>1850</v>
      </c>
      <c r="K6610" s="280" t="s">
        <v>2175</v>
      </c>
      <c r="O6610" s="40"/>
      <c r="P6610" s="40"/>
      <c r="Q6610" s="40"/>
      <c r="R6610" s="40"/>
      <c r="S6610" s="40"/>
      <c r="T6610" s="40"/>
      <c r="U6610" s="40"/>
      <c r="V6610" s="40"/>
      <c r="W6610" s="40"/>
      <c r="X6610" s="40"/>
      <c r="Y6610" s="40"/>
    </row>
    <row r="6611" spans="1:25" ht="15" customHeight="1" x14ac:dyDescent="0.2">
      <c r="A6611" s="40"/>
      <c r="B6611" s="274" t="s">
        <v>347</v>
      </c>
      <c r="C6611" s="296" t="s">
        <v>3836</v>
      </c>
      <c r="D6611" s="274" t="s">
        <v>143</v>
      </c>
      <c r="E6611" s="274" t="s">
        <v>1176</v>
      </c>
      <c r="F6611" s="404" t="s">
        <v>348</v>
      </c>
      <c r="G6611" s="404"/>
      <c r="H6611" s="295" t="s">
        <v>165</v>
      </c>
      <c r="I6611" s="298">
        <v>1E-4</v>
      </c>
      <c r="J6611" s="297" t="s">
        <v>3837</v>
      </c>
      <c r="K6611" s="280" t="s">
        <v>2117</v>
      </c>
      <c r="O6611" s="40"/>
      <c r="P6611" s="40"/>
      <c r="Q6611" s="40"/>
      <c r="R6611" s="40"/>
      <c r="S6611" s="40"/>
      <c r="T6611" s="40"/>
      <c r="U6611" s="40"/>
      <c r="V6611" s="40"/>
      <c r="W6611" s="40"/>
      <c r="X6611" s="40"/>
      <c r="Y6611" s="40"/>
    </row>
    <row r="6612" spans="1:25" ht="15" customHeight="1" x14ac:dyDescent="0.2">
      <c r="A6612" s="40"/>
      <c r="B6612" s="274" t="s">
        <v>347</v>
      </c>
      <c r="C6612" s="296" t="s">
        <v>3601</v>
      </c>
      <c r="D6612" s="274" t="s">
        <v>143</v>
      </c>
      <c r="E6612" s="274" t="s">
        <v>1165</v>
      </c>
      <c r="F6612" s="404" t="s">
        <v>348</v>
      </c>
      <c r="G6612" s="404"/>
      <c r="H6612" s="295" t="s">
        <v>165</v>
      </c>
      <c r="I6612" s="298">
        <v>4.4999999999999997E-3</v>
      </c>
      <c r="J6612" s="297" t="s">
        <v>3602</v>
      </c>
      <c r="K6612" s="280" t="s">
        <v>2133</v>
      </c>
      <c r="O6612" s="40"/>
      <c r="P6612" s="40"/>
      <c r="Q6612" s="40"/>
      <c r="R6612" s="40"/>
      <c r="S6612" s="40"/>
      <c r="T6612" s="40"/>
      <c r="U6612" s="40"/>
      <c r="V6612" s="40"/>
      <c r="W6612" s="40"/>
      <c r="X6612" s="40"/>
      <c r="Y6612" s="40"/>
    </row>
    <row r="6613" spans="1:25" ht="15" customHeight="1" x14ac:dyDescent="0.2">
      <c r="A6613" s="40"/>
      <c r="B6613" s="274" t="s">
        <v>347</v>
      </c>
      <c r="C6613" s="296" t="s">
        <v>3587</v>
      </c>
      <c r="D6613" s="274" t="s">
        <v>143</v>
      </c>
      <c r="E6613" s="274" t="s">
        <v>2436</v>
      </c>
      <c r="F6613" s="404" t="s">
        <v>348</v>
      </c>
      <c r="G6613" s="404"/>
      <c r="H6613" s="295" t="s">
        <v>165</v>
      </c>
      <c r="I6613" s="298">
        <v>2.0000000000000001E-4</v>
      </c>
      <c r="J6613" s="297" t="s">
        <v>3588</v>
      </c>
      <c r="K6613" s="280" t="s">
        <v>2117</v>
      </c>
      <c r="O6613" s="40"/>
      <c r="P6613" s="40"/>
      <c r="Q6613" s="40"/>
      <c r="R6613" s="40"/>
      <c r="S6613" s="40"/>
      <c r="T6613" s="40"/>
      <c r="U6613" s="40"/>
      <c r="V6613" s="40"/>
      <c r="W6613" s="40"/>
      <c r="X6613" s="40"/>
      <c r="Y6613" s="40"/>
    </row>
    <row r="6614" spans="1:25" ht="15" customHeight="1" x14ac:dyDescent="0.2">
      <c r="A6614" s="40"/>
      <c r="B6614" s="274" t="s">
        <v>347</v>
      </c>
      <c r="C6614" s="296" t="s">
        <v>3842</v>
      </c>
      <c r="D6614" s="274" t="s">
        <v>143</v>
      </c>
      <c r="E6614" s="274" t="s">
        <v>1178</v>
      </c>
      <c r="F6614" s="404" t="s">
        <v>348</v>
      </c>
      <c r="G6614" s="404"/>
      <c r="H6614" s="295" t="s">
        <v>165</v>
      </c>
      <c r="I6614" s="298">
        <v>1.1000000000000001E-3</v>
      </c>
      <c r="J6614" s="297" t="s">
        <v>3843</v>
      </c>
      <c r="K6614" s="280" t="s">
        <v>2125</v>
      </c>
      <c r="O6614" s="40"/>
      <c r="P6614" s="40"/>
      <c r="Q6614" s="40"/>
      <c r="R6614" s="40"/>
      <c r="S6614" s="40"/>
      <c r="T6614" s="40"/>
      <c r="U6614" s="40"/>
      <c r="V6614" s="40"/>
      <c r="W6614" s="40"/>
      <c r="X6614" s="40"/>
      <c r="Y6614" s="40"/>
    </row>
    <row r="6615" spans="1:25" ht="15" customHeight="1" x14ac:dyDescent="0.2">
      <c r="A6615" s="40"/>
      <c r="B6615" s="274" t="s">
        <v>347</v>
      </c>
      <c r="C6615" s="296" t="s">
        <v>3634</v>
      </c>
      <c r="D6615" s="274" t="s">
        <v>143</v>
      </c>
      <c r="E6615" s="274" t="s">
        <v>1168</v>
      </c>
      <c r="F6615" s="404" t="s">
        <v>348</v>
      </c>
      <c r="G6615" s="404"/>
      <c r="H6615" s="295" t="s">
        <v>165</v>
      </c>
      <c r="I6615" s="298">
        <v>4.4999999999999997E-3</v>
      </c>
      <c r="J6615" s="297" t="s">
        <v>2138</v>
      </c>
      <c r="K6615" s="280" t="s">
        <v>2144</v>
      </c>
      <c r="O6615" s="40"/>
      <c r="P6615" s="40"/>
      <c r="Q6615" s="40"/>
      <c r="R6615" s="40"/>
      <c r="S6615" s="40"/>
      <c r="T6615" s="40"/>
      <c r="U6615" s="40"/>
      <c r="V6615" s="40"/>
      <c r="W6615" s="40"/>
      <c r="X6615" s="40"/>
      <c r="Y6615" s="40"/>
    </row>
    <row r="6616" spans="1:25" ht="15" customHeight="1" x14ac:dyDescent="0.2">
      <c r="A6616" s="40"/>
      <c r="B6616" s="274" t="s">
        <v>347</v>
      </c>
      <c r="C6616" s="296" t="s">
        <v>3616</v>
      </c>
      <c r="D6616" s="274" t="s">
        <v>143</v>
      </c>
      <c r="E6616" s="274" t="s">
        <v>1170</v>
      </c>
      <c r="F6616" s="404" t="s">
        <v>809</v>
      </c>
      <c r="G6616" s="404"/>
      <c r="H6616" s="295" t="s">
        <v>165</v>
      </c>
      <c r="I6616" s="298">
        <v>0.1018</v>
      </c>
      <c r="J6616" s="297" t="s">
        <v>1858</v>
      </c>
      <c r="K6616" s="280" t="s">
        <v>2173</v>
      </c>
      <c r="O6616" s="40"/>
      <c r="P6616" s="40"/>
      <c r="Q6616" s="40"/>
      <c r="R6616" s="40"/>
      <c r="S6616" s="40"/>
      <c r="T6616" s="40"/>
      <c r="U6616" s="40"/>
      <c r="V6616" s="40"/>
      <c r="W6616" s="40"/>
      <c r="X6616" s="40"/>
      <c r="Y6616" s="40"/>
    </row>
    <row r="6617" spans="1:25" ht="15" customHeight="1" x14ac:dyDescent="0.2">
      <c r="A6617" s="40"/>
      <c r="B6617" s="274" t="s">
        <v>347</v>
      </c>
      <c r="C6617" s="296" t="s">
        <v>3636</v>
      </c>
      <c r="D6617" s="274" t="s">
        <v>143</v>
      </c>
      <c r="E6617" s="274" t="s">
        <v>2432</v>
      </c>
      <c r="F6617" s="404" t="s">
        <v>348</v>
      </c>
      <c r="G6617" s="404"/>
      <c r="H6617" s="295" t="s">
        <v>2433</v>
      </c>
      <c r="I6617" s="298">
        <v>8.0000000000000004E-4</v>
      </c>
      <c r="J6617" s="297" t="s">
        <v>3637</v>
      </c>
      <c r="K6617" s="280" t="s">
        <v>2137</v>
      </c>
      <c r="O6617" s="40"/>
      <c r="P6617" s="40"/>
      <c r="Q6617" s="40"/>
      <c r="R6617" s="40"/>
      <c r="S6617" s="40"/>
      <c r="T6617" s="40"/>
      <c r="U6617" s="40"/>
      <c r="V6617" s="40"/>
      <c r="W6617" s="40"/>
      <c r="X6617" s="40"/>
      <c r="Y6617" s="40"/>
    </row>
    <row r="6618" spans="1:25" ht="15" customHeight="1" x14ac:dyDescent="0.2">
      <c r="A6618" s="40"/>
      <c r="B6618" s="274" t="s">
        <v>347</v>
      </c>
      <c r="C6618" s="296" t="s">
        <v>3833</v>
      </c>
      <c r="D6618" s="274" t="s">
        <v>143</v>
      </c>
      <c r="E6618" s="274" t="s">
        <v>1181</v>
      </c>
      <c r="F6618" s="404" t="s">
        <v>348</v>
      </c>
      <c r="G6618" s="404"/>
      <c r="H6618" s="295" t="s">
        <v>165</v>
      </c>
      <c r="I6618" s="298">
        <v>4.0000000000000002E-4</v>
      </c>
      <c r="J6618" s="297" t="s">
        <v>2023</v>
      </c>
      <c r="K6618" s="280" t="s">
        <v>2144</v>
      </c>
      <c r="O6618" s="40"/>
      <c r="P6618" s="40"/>
      <c r="Q6618" s="40"/>
      <c r="R6618" s="40"/>
      <c r="S6618" s="40"/>
      <c r="T6618" s="40"/>
      <c r="U6618" s="40"/>
      <c r="V6618" s="40"/>
      <c r="W6618" s="40"/>
      <c r="X6618" s="40"/>
      <c r="Y6618" s="40"/>
    </row>
    <row r="6619" spans="1:25" ht="15" customHeight="1" x14ac:dyDescent="0.2">
      <c r="A6619" s="40"/>
      <c r="B6619" s="274" t="s">
        <v>347</v>
      </c>
      <c r="C6619" s="296" t="s">
        <v>3635</v>
      </c>
      <c r="D6619" s="274" t="s">
        <v>143</v>
      </c>
      <c r="E6619" s="274" t="s">
        <v>1169</v>
      </c>
      <c r="F6619" s="404" t="s">
        <v>348</v>
      </c>
      <c r="G6619" s="404"/>
      <c r="H6619" s="295" t="s">
        <v>165</v>
      </c>
      <c r="I6619" s="298">
        <v>1.8E-3</v>
      </c>
      <c r="J6619" s="297" t="s">
        <v>1868</v>
      </c>
      <c r="K6619" s="280" t="s">
        <v>2125</v>
      </c>
      <c r="O6619" s="40"/>
      <c r="P6619" s="40"/>
      <c r="Q6619" s="40"/>
      <c r="R6619" s="40"/>
      <c r="S6619" s="40"/>
      <c r="T6619" s="40"/>
      <c r="U6619" s="40"/>
      <c r="V6619" s="40"/>
      <c r="W6619" s="40"/>
      <c r="X6619" s="40"/>
      <c r="Y6619" s="40"/>
    </row>
    <row r="6620" spans="1:25" ht="15" customHeight="1" x14ac:dyDescent="0.2">
      <c r="A6620" s="40"/>
      <c r="B6620" s="274" t="s">
        <v>347</v>
      </c>
      <c r="C6620" s="296" t="s">
        <v>3645</v>
      </c>
      <c r="D6620" s="274" t="s">
        <v>143</v>
      </c>
      <c r="E6620" s="274" t="s">
        <v>1161</v>
      </c>
      <c r="F6620" s="404" t="s">
        <v>348</v>
      </c>
      <c r="G6620" s="404"/>
      <c r="H6620" s="295" t="s">
        <v>165</v>
      </c>
      <c r="I6620" s="298">
        <v>6.54E-2</v>
      </c>
      <c r="J6620" s="297" t="s">
        <v>2143</v>
      </c>
      <c r="K6620" s="280" t="s">
        <v>2194</v>
      </c>
      <c r="O6620" s="40"/>
      <c r="P6620" s="40"/>
      <c r="Q6620" s="40"/>
      <c r="R6620" s="40"/>
      <c r="S6620" s="40"/>
      <c r="T6620" s="40"/>
      <c r="U6620" s="40"/>
      <c r="V6620" s="40"/>
      <c r="W6620" s="40"/>
      <c r="X6620" s="40"/>
      <c r="Y6620" s="40"/>
    </row>
    <row r="6621" spans="1:25" ht="15" customHeight="1" x14ac:dyDescent="0.2">
      <c r="A6621" s="40"/>
      <c r="B6621" s="274" t="s">
        <v>347</v>
      </c>
      <c r="C6621" s="296" t="s">
        <v>3646</v>
      </c>
      <c r="D6621" s="274" t="s">
        <v>143</v>
      </c>
      <c r="E6621" s="274" t="s">
        <v>3647</v>
      </c>
      <c r="F6621" s="404" t="s">
        <v>348</v>
      </c>
      <c r="G6621" s="404"/>
      <c r="H6621" s="295" t="s">
        <v>1160</v>
      </c>
      <c r="I6621" s="298">
        <v>8.0000000000000004E-4</v>
      </c>
      <c r="J6621" s="297" t="s">
        <v>3648</v>
      </c>
      <c r="K6621" s="280" t="s">
        <v>2117</v>
      </c>
      <c r="O6621" s="40"/>
      <c r="P6621" s="40"/>
      <c r="Q6621" s="40"/>
      <c r="R6621" s="40"/>
      <c r="S6621" s="40"/>
      <c r="T6621" s="40"/>
      <c r="U6621" s="40"/>
      <c r="V6621" s="40"/>
      <c r="W6621" s="40"/>
      <c r="X6621" s="40"/>
      <c r="Y6621" s="40"/>
    </row>
    <row r="6622" spans="1:25" ht="15" customHeight="1" x14ac:dyDescent="0.2">
      <c r="A6622" s="40"/>
      <c r="B6622" s="274" t="s">
        <v>347</v>
      </c>
      <c r="C6622" s="296" t="s">
        <v>3604</v>
      </c>
      <c r="D6622" s="274" t="s">
        <v>143</v>
      </c>
      <c r="E6622" s="274" t="s">
        <v>1164</v>
      </c>
      <c r="F6622" s="404" t="s">
        <v>809</v>
      </c>
      <c r="G6622" s="404"/>
      <c r="H6622" s="295" t="s">
        <v>165</v>
      </c>
      <c r="I6622" s="298">
        <v>4.4999999999999997E-3</v>
      </c>
      <c r="J6622" s="297" t="s">
        <v>2145</v>
      </c>
      <c r="K6622" s="280" t="s">
        <v>2137</v>
      </c>
      <c r="O6622" s="40"/>
      <c r="P6622" s="40"/>
      <c r="Q6622" s="40"/>
      <c r="R6622" s="40"/>
      <c r="S6622" s="40"/>
      <c r="T6622" s="40"/>
      <c r="U6622" s="40"/>
      <c r="V6622" s="40"/>
      <c r="W6622" s="40"/>
      <c r="X6622" s="40"/>
      <c r="Y6622" s="40"/>
    </row>
    <row r="6623" spans="1:25" ht="15" customHeight="1" x14ac:dyDescent="0.2">
      <c r="A6623" s="40"/>
      <c r="B6623" s="274" t="s">
        <v>347</v>
      </c>
      <c r="C6623" s="296" t="s">
        <v>3832</v>
      </c>
      <c r="D6623" s="274" t="s">
        <v>143</v>
      </c>
      <c r="E6623" s="274" t="s">
        <v>1180</v>
      </c>
      <c r="F6623" s="404" t="s">
        <v>348</v>
      </c>
      <c r="G6623" s="404"/>
      <c r="H6623" s="295" t="s">
        <v>165</v>
      </c>
      <c r="I6623" s="298">
        <v>5.9999999999999995E-4</v>
      </c>
      <c r="J6623" s="297" t="s">
        <v>1864</v>
      </c>
      <c r="K6623" s="280" t="s">
        <v>2125</v>
      </c>
      <c r="O6623" s="40"/>
      <c r="P6623" s="40"/>
      <c r="Q6623" s="40"/>
      <c r="R6623" s="40"/>
      <c r="S6623" s="40"/>
      <c r="T6623" s="40"/>
      <c r="U6623" s="40"/>
      <c r="V6623" s="40"/>
      <c r="W6623" s="40"/>
      <c r="X6623" s="40"/>
      <c r="Y6623" s="40"/>
    </row>
    <row r="6624" spans="1:25" ht="15" customHeight="1" x14ac:dyDescent="0.2">
      <c r="A6624" s="40"/>
      <c r="B6624" s="274" t="s">
        <v>347</v>
      </c>
      <c r="C6624" s="296" t="s">
        <v>3606</v>
      </c>
      <c r="D6624" s="274" t="s">
        <v>143</v>
      </c>
      <c r="E6624" s="274" t="s">
        <v>1166</v>
      </c>
      <c r="F6624" s="404" t="s">
        <v>809</v>
      </c>
      <c r="G6624" s="404"/>
      <c r="H6624" s="295" t="s">
        <v>1167</v>
      </c>
      <c r="I6624" s="298">
        <v>4.0000000000000002E-4</v>
      </c>
      <c r="J6624" s="297" t="s">
        <v>2136</v>
      </c>
      <c r="K6624" s="280" t="s">
        <v>2196</v>
      </c>
      <c r="O6624" s="40"/>
      <c r="P6624" s="40"/>
      <c r="Q6624" s="40"/>
      <c r="R6624" s="40"/>
      <c r="S6624" s="40"/>
      <c r="T6624" s="40"/>
      <c r="U6624" s="40"/>
      <c r="V6624" s="40"/>
      <c r="W6624" s="40"/>
      <c r="X6624" s="40"/>
      <c r="Y6624" s="40"/>
    </row>
    <row r="6625" spans="1:25" ht="15" customHeight="1" x14ac:dyDescent="0.2">
      <c r="A6625" s="40"/>
      <c r="B6625" s="274" t="s">
        <v>347</v>
      </c>
      <c r="C6625" s="296" t="s">
        <v>3598</v>
      </c>
      <c r="D6625" s="274" t="s">
        <v>143</v>
      </c>
      <c r="E6625" s="274" t="s">
        <v>1159</v>
      </c>
      <c r="F6625" s="404" t="s">
        <v>348</v>
      </c>
      <c r="G6625" s="404"/>
      <c r="H6625" s="295" t="s">
        <v>165</v>
      </c>
      <c r="I6625" s="298">
        <v>1.5E-3</v>
      </c>
      <c r="J6625" s="297" t="s">
        <v>3599</v>
      </c>
      <c r="K6625" s="280" t="s">
        <v>2130</v>
      </c>
      <c r="O6625" s="40"/>
      <c r="P6625" s="40"/>
      <c r="Q6625" s="40"/>
      <c r="R6625" s="40"/>
      <c r="S6625" s="40"/>
      <c r="T6625" s="40"/>
      <c r="U6625" s="40"/>
      <c r="V6625" s="40"/>
      <c r="W6625" s="40"/>
      <c r="X6625" s="40"/>
      <c r="Y6625" s="40"/>
    </row>
    <row r="6626" spans="1:25" ht="15" customHeight="1" x14ac:dyDescent="0.2">
      <c r="A6626" s="40"/>
      <c r="B6626" s="274" t="s">
        <v>347</v>
      </c>
      <c r="C6626" s="296" t="s">
        <v>3839</v>
      </c>
      <c r="D6626" s="274" t="s">
        <v>143</v>
      </c>
      <c r="E6626" s="274" t="s">
        <v>1179</v>
      </c>
      <c r="F6626" s="404" t="s">
        <v>348</v>
      </c>
      <c r="G6626" s="404"/>
      <c r="H6626" s="295" t="s">
        <v>165</v>
      </c>
      <c r="I6626" s="298">
        <v>6.9999999999999999E-4</v>
      </c>
      <c r="J6626" s="297" t="s">
        <v>3840</v>
      </c>
      <c r="K6626" s="280" t="s">
        <v>2135</v>
      </c>
      <c r="O6626" s="40"/>
      <c r="P6626" s="40"/>
      <c r="Q6626" s="40"/>
      <c r="R6626" s="40"/>
      <c r="S6626" s="40"/>
      <c r="T6626" s="40"/>
      <c r="U6626" s="40"/>
      <c r="V6626" s="40"/>
      <c r="W6626" s="40"/>
      <c r="X6626" s="40"/>
      <c r="Y6626" s="40"/>
    </row>
    <row r="6627" spans="1:25" ht="15" customHeight="1" x14ac:dyDescent="0.2">
      <c r="A6627" s="40"/>
      <c r="B6627" s="274" t="s">
        <v>347</v>
      </c>
      <c r="C6627" s="296" t="s">
        <v>3834</v>
      </c>
      <c r="D6627" s="274" t="s">
        <v>143</v>
      </c>
      <c r="E6627" s="274" t="s">
        <v>1182</v>
      </c>
      <c r="F6627" s="404" t="s">
        <v>348</v>
      </c>
      <c r="G6627" s="404"/>
      <c r="H6627" s="295" t="s">
        <v>165</v>
      </c>
      <c r="I6627" s="298">
        <v>4.0000000000000002E-4</v>
      </c>
      <c r="J6627" s="297" t="s">
        <v>2147</v>
      </c>
      <c r="K6627" s="280" t="s">
        <v>2135</v>
      </c>
      <c r="O6627" s="40"/>
      <c r="P6627" s="40"/>
      <c r="Q6627" s="40"/>
      <c r="R6627" s="40"/>
      <c r="S6627" s="40"/>
      <c r="T6627" s="40"/>
      <c r="U6627" s="40"/>
      <c r="V6627" s="40"/>
      <c r="W6627" s="40"/>
      <c r="X6627" s="40"/>
      <c r="Y6627" s="40"/>
    </row>
    <row r="6628" spans="1:25" ht="15" customHeight="1" x14ac:dyDescent="0.2">
      <c r="A6628" s="40"/>
      <c r="B6628" s="274" t="s">
        <v>347</v>
      </c>
      <c r="C6628" s="296" t="s">
        <v>3596</v>
      </c>
      <c r="D6628" s="274" t="s">
        <v>143</v>
      </c>
      <c r="E6628" s="274" t="s">
        <v>2437</v>
      </c>
      <c r="F6628" s="404" t="s">
        <v>348</v>
      </c>
      <c r="G6628" s="404"/>
      <c r="H6628" s="295" t="s">
        <v>165</v>
      </c>
      <c r="I6628" s="298">
        <v>5.9999999999999995E-4</v>
      </c>
      <c r="J6628" s="297" t="s">
        <v>3597</v>
      </c>
      <c r="K6628" s="280" t="s">
        <v>2117</v>
      </c>
      <c r="O6628" s="40"/>
      <c r="P6628" s="40"/>
      <c r="Q6628" s="40"/>
      <c r="R6628" s="40"/>
      <c r="S6628" s="40"/>
      <c r="T6628" s="40"/>
      <c r="U6628" s="40"/>
      <c r="V6628" s="40"/>
      <c r="W6628" s="40"/>
      <c r="X6628" s="40"/>
      <c r="Y6628" s="40"/>
    </row>
    <row r="6629" spans="1:25" ht="15" customHeight="1" x14ac:dyDescent="0.2">
      <c r="A6629" s="40"/>
      <c r="B6629" s="274" t="s">
        <v>347</v>
      </c>
      <c r="C6629" s="296" t="s">
        <v>3838</v>
      </c>
      <c r="D6629" s="274" t="s">
        <v>143</v>
      </c>
      <c r="E6629" s="274" t="s">
        <v>1177</v>
      </c>
      <c r="F6629" s="404" t="s">
        <v>348</v>
      </c>
      <c r="G6629" s="404"/>
      <c r="H6629" s="295" t="s">
        <v>165</v>
      </c>
      <c r="I6629" s="298">
        <v>1E-4</v>
      </c>
      <c r="J6629" s="297" t="s">
        <v>2142</v>
      </c>
      <c r="K6629" s="280" t="s">
        <v>2117</v>
      </c>
      <c r="O6629" s="40"/>
      <c r="P6629" s="40"/>
      <c r="Q6629" s="40"/>
      <c r="R6629" s="40"/>
      <c r="S6629" s="40"/>
      <c r="T6629" s="40"/>
      <c r="U6629" s="40"/>
      <c r="V6629" s="40"/>
      <c r="W6629" s="40"/>
      <c r="X6629" s="40"/>
      <c r="Y6629" s="40"/>
    </row>
    <row r="6630" spans="1:25" ht="15" customHeight="1" x14ac:dyDescent="0.2">
      <c r="A6630" s="40"/>
      <c r="B6630" s="274" t="s">
        <v>347</v>
      </c>
      <c r="C6630" s="296" t="s">
        <v>3626</v>
      </c>
      <c r="D6630" s="274" t="s">
        <v>143</v>
      </c>
      <c r="E6630" s="274" t="s">
        <v>2434</v>
      </c>
      <c r="F6630" s="404" t="s">
        <v>348</v>
      </c>
      <c r="G6630" s="404"/>
      <c r="H6630" s="295" t="s">
        <v>2433</v>
      </c>
      <c r="I6630" s="298">
        <v>2.3E-3</v>
      </c>
      <c r="J6630" s="297" t="s">
        <v>3627</v>
      </c>
      <c r="K6630" s="280" t="s">
        <v>2144</v>
      </c>
      <c r="O6630" s="40"/>
      <c r="P6630" s="40"/>
      <c r="Q6630" s="40"/>
      <c r="R6630" s="40"/>
      <c r="S6630" s="40"/>
      <c r="T6630" s="40"/>
      <c r="U6630" s="40"/>
      <c r="V6630" s="40"/>
      <c r="W6630" s="40"/>
      <c r="X6630" s="40"/>
      <c r="Y6630" s="40"/>
    </row>
    <row r="6631" spans="1:25" ht="15" customHeight="1" x14ac:dyDescent="0.2">
      <c r="A6631" s="40"/>
      <c r="B6631" s="275"/>
      <c r="C6631" s="275"/>
      <c r="D6631" s="275"/>
      <c r="E6631" s="275"/>
      <c r="F6631" s="275" t="s">
        <v>331</v>
      </c>
      <c r="G6631" s="302">
        <v>0</v>
      </c>
      <c r="H6631" s="275" t="s">
        <v>332</v>
      </c>
      <c r="I6631" s="302">
        <v>0</v>
      </c>
      <c r="J6631" s="275" t="s">
        <v>333</v>
      </c>
      <c r="K6631" s="302">
        <v>0</v>
      </c>
      <c r="O6631" s="40"/>
      <c r="P6631" s="40"/>
      <c r="Q6631" s="40"/>
      <c r="R6631" s="40"/>
      <c r="S6631" s="40"/>
      <c r="T6631" s="40"/>
      <c r="U6631" s="40"/>
      <c r="V6631" s="40"/>
      <c r="W6631" s="40"/>
      <c r="X6631" s="40"/>
      <c r="Y6631" s="40"/>
    </row>
    <row r="6632" spans="1:25" ht="15" customHeight="1" thickBot="1" x14ac:dyDescent="0.25">
      <c r="A6632" s="40"/>
      <c r="B6632" s="275"/>
      <c r="C6632" s="275"/>
      <c r="D6632" s="275"/>
      <c r="E6632" s="275"/>
      <c r="F6632" s="275" t="s">
        <v>334</v>
      </c>
      <c r="G6632" s="302">
        <v>0.77</v>
      </c>
      <c r="H6632" s="275"/>
      <c r="I6632" s="409" t="s">
        <v>335</v>
      </c>
      <c r="J6632" s="409"/>
      <c r="K6632" s="302">
        <v>4.5</v>
      </c>
      <c r="O6632" s="40"/>
      <c r="P6632" s="40"/>
      <c r="Q6632" s="40"/>
      <c r="R6632" s="40"/>
      <c r="S6632" s="40"/>
      <c r="T6632" s="40"/>
      <c r="U6632" s="40"/>
      <c r="V6632" s="40"/>
      <c r="W6632" s="40"/>
      <c r="X6632" s="40"/>
      <c r="Y6632" s="40"/>
    </row>
    <row r="6633" spans="1:25" ht="15" customHeight="1" thickTop="1" x14ac:dyDescent="0.2">
      <c r="A6633" s="40"/>
      <c r="B6633" s="289"/>
      <c r="C6633" s="289"/>
      <c r="D6633" s="289"/>
      <c r="E6633" s="289"/>
      <c r="F6633" s="289"/>
      <c r="G6633" s="289"/>
      <c r="H6633" s="289"/>
      <c r="I6633" s="289"/>
      <c r="J6633" s="289"/>
      <c r="K6633" s="289"/>
      <c r="O6633" s="40"/>
      <c r="P6633" s="40"/>
      <c r="Q6633" s="40"/>
      <c r="R6633" s="40"/>
      <c r="S6633" s="40"/>
      <c r="T6633" s="40"/>
      <c r="U6633" s="40"/>
      <c r="V6633" s="40"/>
      <c r="W6633" s="40"/>
      <c r="X6633" s="40"/>
      <c r="Y6633" s="40"/>
    </row>
    <row r="6634" spans="1:25" ht="15" customHeight="1" x14ac:dyDescent="0.2">
      <c r="A6634" s="40"/>
      <c r="B6634" s="276"/>
      <c r="C6634" s="277" t="s">
        <v>28</v>
      </c>
      <c r="D6634" s="276" t="s">
        <v>29</v>
      </c>
      <c r="E6634" s="276" t="s">
        <v>30</v>
      </c>
      <c r="F6634" s="405" t="s">
        <v>318</v>
      </c>
      <c r="G6634" s="405"/>
      <c r="H6634" s="284" t="s">
        <v>31</v>
      </c>
      <c r="I6634" s="277" t="s">
        <v>32</v>
      </c>
      <c r="J6634" s="277" t="s">
        <v>33</v>
      </c>
      <c r="K6634" s="277" t="s">
        <v>35</v>
      </c>
      <c r="O6634" s="40"/>
      <c r="P6634" s="40"/>
      <c r="Q6634" s="40"/>
      <c r="R6634" s="40"/>
      <c r="S6634" s="40"/>
      <c r="T6634" s="40"/>
      <c r="U6634" s="40"/>
      <c r="V6634" s="40"/>
      <c r="W6634" s="40"/>
      <c r="X6634" s="40"/>
      <c r="Y6634" s="40"/>
    </row>
    <row r="6635" spans="1:25" ht="15" customHeight="1" x14ac:dyDescent="0.2">
      <c r="A6635" s="40"/>
      <c r="B6635" s="273" t="s">
        <v>319</v>
      </c>
      <c r="C6635" s="286" t="s">
        <v>579</v>
      </c>
      <c r="D6635" s="273" t="s">
        <v>143</v>
      </c>
      <c r="E6635" s="273" t="s">
        <v>580</v>
      </c>
      <c r="F6635" s="403" t="s">
        <v>577</v>
      </c>
      <c r="G6635" s="403"/>
      <c r="H6635" s="285" t="s">
        <v>578</v>
      </c>
      <c r="I6635" s="288">
        <v>1</v>
      </c>
      <c r="J6635" s="287">
        <v>3.66</v>
      </c>
      <c r="K6635" s="287">
        <v>3.66</v>
      </c>
      <c r="O6635" s="40"/>
      <c r="P6635" s="40"/>
      <c r="Q6635" s="40"/>
      <c r="R6635" s="40"/>
      <c r="S6635" s="40"/>
      <c r="T6635" s="40"/>
      <c r="U6635" s="40"/>
      <c r="V6635" s="40"/>
      <c r="W6635" s="40"/>
      <c r="X6635" s="40"/>
      <c r="Y6635" s="40"/>
    </row>
    <row r="6636" spans="1:25" ht="15" customHeight="1" x14ac:dyDescent="0.2">
      <c r="A6636" s="40"/>
      <c r="B6636" s="276" t="s">
        <v>27</v>
      </c>
      <c r="C6636" s="277" t="s">
        <v>28</v>
      </c>
      <c r="D6636" s="276" t="s">
        <v>29</v>
      </c>
      <c r="E6636" s="276" t="s">
        <v>30</v>
      </c>
      <c r="F6636" s="405" t="s">
        <v>318</v>
      </c>
      <c r="G6636" s="406"/>
      <c r="H6636" s="284" t="s">
        <v>31</v>
      </c>
      <c r="I6636" s="277" t="s">
        <v>32</v>
      </c>
      <c r="J6636" s="277" t="s">
        <v>33</v>
      </c>
      <c r="K6636" s="277" t="s">
        <v>35</v>
      </c>
      <c r="O6636" s="40"/>
      <c r="P6636" s="40"/>
      <c r="Q6636" s="40"/>
      <c r="R6636" s="40"/>
      <c r="S6636" s="40"/>
      <c r="T6636" s="40"/>
      <c r="U6636" s="40"/>
      <c r="V6636" s="40"/>
      <c r="W6636" s="40"/>
      <c r="X6636" s="40"/>
      <c r="Y6636" s="40"/>
    </row>
    <row r="6637" spans="1:25" ht="15" customHeight="1" x14ac:dyDescent="0.2">
      <c r="A6637" s="40"/>
      <c r="B6637" s="274" t="s">
        <v>347</v>
      </c>
      <c r="C6637" s="296" t="s">
        <v>3645</v>
      </c>
      <c r="D6637" s="274" t="s">
        <v>143</v>
      </c>
      <c r="E6637" s="274" t="s">
        <v>1161</v>
      </c>
      <c r="F6637" s="404" t="s">
        <v>348</v>
      </c>
      <c r="G6637" s="404"/>
      <c r="H6637" s="295" t="s">
        <v>165</v>
      </c>
      <c r="I6637" s="298">
        <v>6.54E-2</v>
      </c>
      <c r="J6637" s="297" t="s">
        <v>2143</v>
      </c>
      <c r="K6637" s="280" t="s">
        <v>2194</v>
      </c>
      <c r="O6637" s="40"/>
      <c r="P6637" s="40"/>
      <c r="Q6637" s="40"/>
      <c r="R6637" s="40"/>
      <c r="S6637" s="40"/>
      <c r="T6637" s="40"/>
      <c r="U6637" s="40"/>
      <c r="V6637" s="40"/>
      <c r="W6637" s="40"/>
      <c r="X6637" s="40"/>
      <c r="Y6637" s="40"/>
    </row>
    <row r="6638" spans="1:25" ht="15" customHeight="1" x14ac:dyDescent="0.2">
      <c r="A6638" s="40"/>
      <c r="B6638" s="274" t="s">
        <v>347</v>
      </c>
      <c r="C6638" s="296" t="s">
        <v>3651</v>
      </c>
      <c r="D6638" s="274" t="s">
        <v>143</v>
      </c>
      <c r="E6638" s="274" t="s">
        <v>1184</v>
      </c>
      <c r="F6638" s="404" t="s">
        <v>348</v>
      </c>
      <c r="G6638" s="404"/>
      <c r="H6638" s="295" t="s">
        <v>165</v>
      </c>
      <c r="I6638" s="298">
        <v>4.0000000000000002E-4</v>
      </c>
      <c r="J6638" s="297" t="s">
        <v>2163</v>
      </c>
      <c r="K6638" s="280" t="s">
        <v>2117</v>
      </c>
      <c r="O6638" s="40"/>
      <c r="P6638" s="40"/>
      <c r="Q6638" s="40"/>
      <c r="R6638" s="40"/>
      <c r="S6638" s="40"/>
      <c r="T6638" s="40"/>
      <c r="U6638" s="40"/>
      <c r="V6638" s="40"/>
      <c r="W6638" s="40"/>
      <c r="X6638" s="40"/>
      <c r="Y6638" s="40"/>
    </row>
    <row r="6639" spans="1:25" ht="15" customHeight="1" x14ac:dyDescent="0.2">
      <c r="A6639" s="40"/>
      <c r="B6639" s="274" t="s">
        <v>347</v>
      </c>
      <c r="C6639" s="296" t="s">
        <v>3625</v>
      </c>
      <c r="D6639" s="274" t="s">
        <v>143</v>
      </c>
      <c r="E6639" s="274" t="s">
        <v>1188</v>
      </c>
      <c r="F6639" s="404" t="s">
        <v>348</v>
      </c>
      <c r="G6639" s="404"/>
      <c r="H6639" s="295" t="s">
        <v>165</v>
      </c>
      <c r="I6639" s="298">
        <v>1E-4</v>
      </c>
      <c r="J6639" s="297" t="s">
        <v>1865</v>
      </c>
      <c r="K6639" s="280" t="s">
        <v>2117</v>
      </c>
      <c r="O6639" s="40"/>
      <c r="P6639" s="40"/>
      <c r="Q6639" s="40"/>
      <c r="R6639" s="40"/>
      <c r="S6639" s="40"/>
      <c r="T6639" s="40"/>
      <c r="U6639" s="40"/>
      <c r="V6639" s="40"/>
      <c r="W6639" s="40"/>
      <c r="X6639" s="40"/>
      <c r="Y6639" s="40"/>
    </row>
    <row r="6640" spans="1:25" ht="15" customHeight="1" x14ac:dyDescent="0.2">
      <c r="A6640" s="40"/>
      <c r="B6640" s="274" t="s">
        <v>347</v>
      </c>
      <c r="C6640" s="296" t="s">
        <v>3584</v>
      </c>
      <c r="D6640" s="274" t="s">
        <v>143</v>
      </c>
      <c r="E6640" s="274" t="s">
        <v>1191</v>
      </c>
      <c r="F6640" s="404" t="s">
        <v>348</v>
      </c>
      <c r="G6640" s="404"/>
      <c r="H6640" s="295" t="s">
        <v>165</v>
      </c>
      <c r="I6640" s="298">
        <v>1E-4</v>
      </c>
      <c r="J6640" s="297" t="s">
        <v>2156</v>
      </c>
      <c r="K6640" s="280" t="s">
        <v>2125</v>
      </c>
      <c r="O6640" s="40"/>
      <c r="P6640" s="40"/>
      <c r="Q6640" s="40"/>
      <c r="R6640" s="40"/>
      <c r="S6640" s="40"/>
      <c r="T6640" s="40"/>
      <c r="U6640" s="40"/>
      <c r="V6640" s="40"/>
      <c r="W6640" s="40"/>
      <c r="X6640" s="40"/>
      <c r="Y6640" s="40"/>
    </row>
    <row r="6641" spans="1:25" ht="15" customHeight="1" x14ac:dyDescent="0.2">
      <c r="A6641" s="40"/>
      <c r="B6641" s="274" t="s">
        <v>347</v>
      </c>
      <c r="C6641" s="296" t="s">
        <v>3626</v>
      </c>
      <c r="D6641" s="274" t="s">
        <v>143</v>
      </c>
      <c r="E6641" s="274" t="s">
        <v>2434</v>
      </c>
      <c r="F6641" s="404" t="s">
        <v>348</v>
      </c>
      <c r="G6641" s="404"/>
      <c r="H6641" s="295" t="s">
        <v>2433</v>
      </c>
      <c r="I6641" s="298">
        <v>2.3E-3</v>
      </c>
      <c r="J6641" s="297" t="s">
        <v>3627</v>
      </c>
      <c r="K6641" s="280" t="s">
        <v>2144</v>
      </c>
      <c r="O6641" s="40"/>
      <c r="P6641" s="40"/>
      <c r="Q6641" s="40"/>
      <c r="R6641" s="40"/>
      <c r="S6641" s="40"/>
      <c r="T6641" s="40"/>
      <c r="U6641" s="40"/>
      <c r="V6641" s="40"/>
      <c r="W6641" s="40"/>
      <c r="X6641" s="40"/>
      <c r="Y6641" s="40"/>
    </row>
    <row r="6642" spans="1:25" ht="15" customHeight="1" x14ac:dyDescent="0.2">
      <c r="A6642" s="40"/>
      <c r="B6642" s="274" t="s">
        <v>347</v>
      </c>
      <c r="C6642" s="296" t="s">
        <v>3587</v>
      </c>
      <c r="D6642" s="274" t="s">
        <v>143</v>
      </c>
      <c r="E6642" s="274" t="s">
        <v>2436</v>
      </c>
      <c r="F6642" s="404" t="s">
        <v>348</v>
      </c>
      <c r="G6642" s="404"/>
      <c r="H6642" s="295" t="s">
        <v>165</v>
      </c>
      <c r="I6642" s="298">
        <v>2.0000000000000001E-4</v>
      </c>
      <c r="J6642" s="297" t="s">
        <v>3588</v>
      </c>
      <c r="K6642" s="280" t="s">
        <v>2117</v>
      </c>
      <c r="O6642" s="40"/>
      <c r="P6642" s="40"/>
      <c r="Q6642" s="40"/>
      <c r="R6642" s="40"/>
      <c r="S6642" s="40"/>
      <c r="T6642" s="40"/>
      <c r="U6642" s="40"/>
      <c r="V6642" s="40"/>
      <c r="W6642" s="40"/>
      <c r="X6642" s="40"/>
      <c r="Y6642" s="40"/>
    </row>
    <row r="6643" spans="1:25" ht="15" customHeight="1" x14ac:dyDescent="0.2">
      <c r="A6643" s="40"/>
      <c r="B6643" s="274" t="s">
        <v>347</v>
      </c>
      <c r="C6643" s="296" t="s">
        <v>3638</v>
      </c>
      <c r="D6643" s="274" t="s">
        <v>143</v>
      </c>
      <c r="E6643" s="274" t="s">
        <v>1186</v>
      </c>
      <c r="F6643" s="404" t="s">
        <v>348</v>
      </c>
      <c r="G6643" s="404"/>
      <c r="H6643" s="295" t="s">
        <v>165</v>
      </c>
      <c r="I6643" s="298">
        <v>2.0000000000000001E-4</v>
      </c>
      <c r="J6643" s="297" t="s">
        <v>2162</v>
      </c>
      <c r="K6643" s="280" t="s">
        <v>2117</v>
      </c>
      <c r="O6643" s="40"/>
      <c r="P6643" s="40"/>
      <c r="Q6643" s="40"/>
      <c r="R6643" s="40"/>
      <c r="S6643" s="40"/>
      <c r="T6643" s="40"/>
      <c r="U6643" s="40"/>
      <c r="V6643" s="40"/>
      <c r="W6643" s="40"/>
      <c r="X6643" s="40"/>
      <c r="Y6643" s="40"/>
    </row>
    <row r="6644" spans="1:25" ht="15" customHeight="1" x14ac:dyDescent="0.2">
      <c r="A6644" s="40"/>
      <c r="B6644" s="274" t="s">
        <v>347</v>
      </c>
      <c r="C6644" s="296" t="s">
        <v>3583</v>
      </c>
      <c r="D6644" s="274" t="s">
        <v>143</v>
      </c>
      <c r="E6644" s="274" t="s">
        <v>1158</v>
      </c>
      <c r="F6644" s="404" t="s">
        <v>348</v>
      </c>
      <c r="G6644" s="404"/>
      <c r="H6644" s="295" t="s">
        <v>165</v>
      </c>
      <c r="I6644" s="298">
        <v>0.1018</v>
      </c>
      <c r="J6644" s="297" t="s">
        <v>1850</v>
      </c>
      <c r="K6644" s="280" t="s">
        <v>2175</v>
      </c>
      <c r="O6644" s="40"/>
      <c r="P6644" s="40"/>
      <c r="Q6644" s="40"/>
      <c r="R6644" s="40"/>
      <c r="S6644" s="40"/>
      <c r="T6644" s="40"/>
      <c r="U6644" s="40"/>
      <c r="V6644" s="40"/>
      <c r="W6644" s="40"/>
      <c r="X6644" s="40"/>
      <c r="Y6644" s="40"/>
    </row>
    <row r="6645" spans="1:25" ht="15" customHeight="1" x14ac:dyDescent="0.2">
      <c r="A6645" s="40"/>
      <c r="B6645" s="274" t="s">
        <v>347</v>
      </c>
      <c r="C6645" s="296" t="s">
        <v>3633</v>
      </c>
      <c r="D6645" s="274" t="s">
        <v>143</v>
      </c>
      <c r="E6645" s="274" t="s">
        <v>1187</v>
      </c>
      <c r="F6645" s="404" t="s">
        <v>348</v>
      </c>
      <c r="G6645" s="404"/>
      <c r="H6645" s="295" t="s">
        <v>165</v>
      </c>
      <c r="I6645" s="298">
        <v>1E-4</v>
      </c>
      <c r="J6645" s="297" t="s">
        <v>2150</v>
      </c>
      <c r="K6645" s="280" t="s">
        <v>2117</v>
      </c>
      <c r="O6645" s="40"/>
      <c r="P6645" s="40"/>
      <c r="Q6645" s="40"/>
      <c r="R6645" s="40"/>
      <c r="S6645" s="40"/>
      <c r="T6645" s="40"/>
      <c r="U6645" s="40"/>
      <c r="V6645" s="40"/>
      <c r="W6645" s="40"/>
      <c r="X6645" s="40"/>
      <c r="Y6645" s="40"/>
    </row>
    <row r="6646" spans="1:25" ht="15" customHeight="1" x14ac:dyDescent="0.2">
      <c r="A6646" s="40"/>
      <c r="B6646" s="274" t="s">
        <v>347</v>
      </c>
      <c r="C6646" s="296" t="s">
        <v>3635</v>
      </c>
      <c r="D6646" s="274" t="s">
        <v>143</v>
      </c>
      <c r="E6646" s="274" t="s">
        <v>1169</v>
      </c>
      <c r="F6646" s="404" t="s">
        <v>348</v>
      </c>
      <c r="G6646" s="404"/>
      <c r="H6646" s="295" t="s">
        <v>165</v>
      </c>
      <c r="I6646" s="298">
        <v>1.8E-3</v>
      </c>
      <c r="J6646" s="297" t="s">
        <v>1868</v>
      </c>
      <c r="K6646" s="280" t="s">
        <v>2125</v>
      </c>
      <c r="O6646" s="40"/>
      <c r="P6646" s="40"/>
      <c r="Q6646" s="40"/>
      <c r="R6646" s="40"/>
      <c r="S6646" s="40"/>
      <c r="T6646" s="40"/>
      <c r="U6646" s="40"/>
      <c r="V6646" s="40"/>
      <c r="W6646" s="40"/>
      <c r="X6646" s="40"/>
      <c r="Y6646" s="40"/>
    </row>
    <row r="6647" spans="1:25" ht="15" customHeight="1" x14ac:dyDescent="0.2">
      <c r="A6647" s="40"/>
      <c r="B6647" s="274" t="s">
        <v>347</v>
      </c>
      <c r="C6647" s="296" t="s">
        <v>3632</v>
      </c>
      <c r="D6647" s="274" t="s">
        <v>143</v>
      </c>
      <c r="E6647" s="274" t="s">
        <v>1193</v>
      </c>
      <c r="F6647" s="404" t="s">
        <v>348</v>
      </c>
      <c r="G6647" s="404"/>
      <c r="H6647" s="295" t="s">
        <v>165</v>
      </c>
      <c r="I6647" s="298">
        <v>4.0000000000000002E-4</v>
      </c>
      <c r="J6647" s="297" t="s">
        <v>2159</v>
      </c>
      <c r="K6647" s="280" t="s">
        <v>2117</v>
      </c>
      <c r="O6647" s="40"/>
      <c r="P6647" s="40"/>
      <c r="Q6647" s="40"/>
      <c r="R6647" s="40"/>
      <c r="S6647" s="40"/>
      <c r="T6647" s="40"/>
      <c r="U6647" s="40"/>
      <c r="V6647" s="40"/>
      <c r="W6647" s="40"/>
      <c r="X6647" s="40"/>
      <c r="Y6647" s="40"/>
    </row>
    <row r="6648" spans="1:25" ht="15" customHeight="1" x14ac:dyDescent="0.2">
      <c r="A6648" s="40"/>
      <c r="B6648" s="274" t="s">
        <v>347</v>
      </c>
      <c r="C6648" s="296" t="s">
        <v>3598</v>
      </c>
      <c r="D6648" s="274" t="s">
        <v>143</v>
      </c>
      <c r="E6648" s="274" t="s">
        <v>1159</v>
      </c>
      <c r="F6648" s="404" t="s">
        <v>348</v>
      </c>
      <c r="G6648" s="404"/>
      <c r="H6648" s="295" t="s">
        <v>165</v>
      </c>
      <c r="I6648" s="298">
        <v>1.5E-3</v>
      </c>
      <c r="J6648" s="297" t="s">
        <v>3599</v>
      </c>
      <c r="K6648" s="280" t="s">
        <v>2130</v>
      </c>
      <c r="O6648" s="40"/>
      <c r="P6648" s="40"/>
      <c r="Q6648" s="40"/>
      <c r="R6648" s="40"/>
      <c r="S6648" s="40"/>
      <c r="T6648" s="40"/>
      <c r="U6648" s="40"/>
      <c r="V6648" s="40"/>
      <c r="W6648" s="40"/>
      <c r="X6648" s="40"/>
      <c r="Y6648" s="40"/>
    </row>
    <row r="6649" spans="1:25" ht="15" customHeight="1" x14ac:dyDescent="0.2">
      <c r="A6649" s="40"/>
      <c r="B6649" s="274" t="s">
        <v>347</v>
      </c>
      <c r="C6649" s="296" t="s">
        <v>3616</v>
      </c>
      <c r="D6649" s="274" t="s">
        <v>143</v>
      </c>
      <c r="E6649" s="274" t="s">
        <v>1170</v>
      </c>
      <c r="F6649" s="404" t="s">
        <v>809</v>
      </c>
      <c r="G6649" s="404"/>
      <c r="H6649" s="295" t="s">
        <v>165</v>
      </c>
      <c r="I6649" s="298">
        <v>0.1018</v>
      </c>
      <c r="J6649" s="297" t="s">
        <v>1858</v>
      </c>
      <c r="K6649" s="280" t="s">
        <v>2173</v>
      </c>
      <c r="O6649" s="40"/>
      <c r="P6649" s="40"/>
      <c r="Q6649" s="40"/>
      <c r="R6649" s="40"/>
      <c r="S6649" s="40"/>
      <c r="T6649" s="40"/>
      <c r="U6649" s="40"/>
      <c r="V6649" s="40"/>
      <c r="W6649" s="40"/>
      <c r="X6649" s="40"/>
      <c r="Y6649" s="40"/>
    </row>
    <row r="6650" spans="1:25" ht="15" customHeight="1" x14ac:dyDescent="0.2">
      <c r="A6650" s="40"/>
      <c r="B6650" s="274" t="s">
        <v>347</v>
      </c>
      <c r="C6650" s="296" t="s">
        <v>3634</v>
      </c>
      <c r="D6650" s="274" t="s">
        <v>143</v>
      </c>
      <c r="E6650" s="274" t="s">
        <v>1168</v>
      </c>
      <c r="F6650" s="404" t="s">
        <v>348</v>
      </c>
      <c r="G6650" s="404"/>
      <c r="H6650" s="295" t="s">
        <v>165</v>
      </c>
      <c r="I6650" s="298">
        <v>4.4999999999999997E-3</v>
      </c>
      <c r="J6650" s="297" t="s">
        <v>2138</v>
      </c>
      <c r="K6650" s="280" t="s">
        <v>2144</v>
      </c>
      <c r="O6650" s="40"/>
      <c r="P6650" s="40"/>
      <c r="Q6650" s="40"/>
      <c r="R6650" s="40"/>
      <c r="S6650" s="40"/>
      <c r="T6650" s="40"/>
      <c r="U6650" s="40"/>
      <c r="V6650" s="40"/>
      <c r="W6650" s="40"/>
      <c r="X6650" s="40"/>
      <c r="Y6650" s="40"/>
    </row>
    <row r="6651" spans="1:25" ht="15" customHeight="1" x14ac:dyDescent="0.2">
      <c r="A6651" s="40"/>
      <c r="B6651" s="274" t="s">
        <v>347</v>
      </c>
      <c r="C6651" s="296" t="s">
        <v>3601</v>
      </c>
      <c r="D6651" s="274" t="s">
        <v>143</v>
      </c>
      <c r="E6651" s="274" t="s">
        <v>1165</v>
      </c>
      <c r="F6651" s="404" t="s">
        <v>348</v>
      </c>
      <c r="G6651" s="404"/>
      <c r="H6651" s="295" t="s">
        <v>165</v>
      </c>
      <c r="I6651" s="298">
        <v>4.4999999999999997E-3</v>
      </c>
      <c r="J6651" s="297" t="s">
        <v>3602</v>
      </c>
      <c r="K6651" s="280" t="s">
        <v>2133</v>
      </c>
      <c r="O6651" s="40"/>
      <c r="P6651" s="40"/>
      <c r="Q6651" s="40"/>
      <c r="R6651" s="40"/>
      <c r="S6651" s="40"/>
      <c r="T6651" s="40"/>
      <c r="U6651" s="40"/>
      <c r="V6651" s="40"/>
      <c r="W6651" s="40"/>
      <c r="X6651" s="40"/>
      <c r="Y6651" s="40"/>
    </row>
    <row r="6652" spans="1:25" ht="15" customHeight="1" x14ac:dyDescent="0.2">
      <c r="A6652" s="40"/>
      <c r="B6652" s="274" t="s">
        <v>347</v>
      </c>
      <c r="C6652" s="296" t="s">
        <v>3611</v>
      </c>
      <c r="D6652" s="274" t="s">
        <v>143</v>
      </c>
      <c r="E6652" s="274" t="s">
        <v>1190</v>
      </c>
      <c r="F6652" s="404" t="s">
        <v>348</v>
      </c>
      <c r="G6652" s="404"/>
      <c r="H6652" s="295" t="s">
        <v>197</v>
      </c>
      <c r="I6652" s="298">
        <v>6.9999999999999999E-4</v>
      </c>
      <c r="J6652" s="297" t="s">
        <v>2154</v>
      </c>
      <c r="K6652" s="280" t="s">
        <v>2117</v>
      </c>
      <c r="O6652" s="40"/>
      <c r="P6652" s="40"/>
      <c r="Q6652" s="40"/>
      <c r="R6652" s="40"/>
      <c r="S6652" s="40"/>
      <c r="T6652" s="40"/>
      <c r="U6652" s="40"/>
      <c r="V6652" s="40"/>
      <c r="W6652" s="40"/>
      <c r="X6652" s="40"/>
      <c r="Y6652" s="40"/>
    </row>
    <row r="6653" spans="1:25" ht="15" customHeight="1" x14ac:dyDescent="0.2">
      <c r="A6653" s="40"/>
      <c r="B6653" s="274" t="s">
        <v>347</v>
      </c>
      <c r="C6653" s="296" t="s">
        <v>3600</v>
      </c>
      <c r="D6653" s="274" t="s">
        <v>143</v>
      </c>
      <c r="E6653" s="274" t="s">
        <v>1189</v>
      </c>
      <c r="F6653" s="404" t="s">
        <v>348</v>
      </c>
      <c r="G6653" s="404"/>
      <c r="H6653" s="295" t="s">
        <v>165</v>
      </c>
      <c r="I6653" s="298">
        <v>6.9999999999999999E-4</v>
      </c>
      <c r="J6653" s="297" t="s">
        <v>2148</v>
      </c>
      <c r="K6653" s="280" t="s">
        <v>2117</v>
      </c>
      <c r="O6653" s="40"/>
      <c r="P6653" s="40"/>
      <c r="Q6653" s="40"/>
      <c r="R6653" s="40"/>
      <c r="S6653" s="40"/>
      <c r="T6653" s="40"/>
      <c r="U6653" s="40"/>
      <c r="V6653" s="40"/>
      <c r="W6653" s="40"/>
      <c r="X6653" s="40"/>
      <c r="Y6653" s="40"/>
    </row>
    <row r="6654" spans="1:25" ht="15" customHeight="1" x14ac:dyDescent="0.2">
      <c r="A6654" s="40"/>
      <c r="B6654" s="274" t="s">
        <v>347</v>
      </c>
      <c r="C6654" s="296" t="s">
        <v>3606</v>
      </c>
      <c r="D6654" s="274" t="s">
        <v>143</v>
      </c>
      <c r="E6654" s="274" t="s">
        <v>1166</v>
      </c>
      <c r="F6654" s="404" t="s">
        <v>809</v>
      </c>
      <c r="G6654" s="404"/>
      <c r="H6654" s="295" t="s">
        <v>1167</v>
      </c>
      <c r="I6654" s="298">
        <v>4.0000000000000002E-4</v>
      </c>
      <c r="J6654" s="297" t="s">
        <v>2136</v>
      </c>
      <c r="K6654" s="280" t="s">
        <v>2196</v>
      </c>
      <c r="O6654" s="40"/>
      <c r="P6654" s="40"/>
      <c r="Q6654" s="40"/>
      <c r="R6654" s="40"/>
      <c r="S6654" s="40"/>
      <c r="T6654" s="40"/>
      <c r="U6654" s="40"/>
      <c r="V6654" s="40"/>
      <c r="W6654" s="40"/>
      <c r="X6654" s="40"/>
      <c r="Y6654" s="40"/>
    </row>
    <row r="6655" spans="1:25" ht="15" customHeight="1" x14ac:dyDescent="0.2">
      <c r="A6655" s="40"/>
      <c r="B6655" s="274" t="s">
        <v>347</v>
      </c>
      <c r="C6655" s="296" t="s">
        <v>3649</v>
      </c>
      <c r="D6655" s="274" t="s">
        <v>143</v>
      </c>
      <c r="E6655" s="274" t="s">
        <v>1185</v>
      </c>
      <c r="F6655" s="404" t="s">
        <v>348</v>
      </c>
      <c r="G6655" s="404"/>
      <c r="H6655" s="295" t="s">
        <v>165</v>
      </c>
      <c r="I6655" s="298">
        <v>2.0000000000000001E-4</v>
      </c>
      <c r="J6655" s="297" t="s">
        <v>3650</v>
      </c>
      <c r="K6655" s="280" t="s">
        <v>2117</v>
      </c>
      <c r="O6655" s="40"/>
      <c r="P6655" s="40"/>
      <c r="Q6655" s="40"/>
      <c r="R6655" s="40"/>
      <c r="S6655" s="40"/>
      <c r="T6655" s="40"/>
      <c r="U6655" s="40"/>
      <c r="V6655" s="40"/>
      <c r="W6655" s="40"/>
      <c r="X6655" s="40"/>
      <c r="Y6655" s="40"/>
    </row>
    <row r="6656" spans="1:25" ht="15" customHeight="1" x14ac:dyDescent="0.2">
      <c r="A6656" s="40"/>
      <c r="B6656" s="274" t="s">
        <v>347</v>
      </c>
      <c r="C6656" s="296" t="s">
        <v>3646</v>
      </c>
      <c r="D6656" s="274" t="s">
        <v>143</v>
      </c>
      <c r="E6656" s="274" t="s">
        <v>3647</v>
      </c>
      <c r="F6656" s="404" t="s">
        <v>348</v>
      </c>
      <c r="G6656" s="404"/>
      <c r="H6656" s="295" t="s">
        <v>1160</v>
      </c>
      <c r="I6656" s="298">
        <v>8.0000000000000004E-4</v>
      </c>
      <c r="J6656" s="297" t="s">
        <v>3648</v>
      </c>
      <c r="K6656" s="280" t="s">
        <v>2117</v>
      </c>
      <c r="O6656" s="40"/>
      <c r="P6656" s="40"/>
      <c r="Q6656" s="40"/>
      <c r="R6656" s="40"/>
      <c r="S6656" s="40"/>
      <c r="T6656" s="40"/>
      <c r="U6656" s="40"/>
      <c r="V6656" s="40"/>
      <c r="W6656" s="40"/>
      <c r="X6656" s="40"/>
      <c r="Y6656" s="40"/>
    </row>
    <row r="6657" spans="1:25" ht="15" customHeight="1" x14ac:dyDescent="0.2">
      <c r="A6657" s="40"/>
      <c r="B6657" s="274" t="s">
        <v>347</v>
      </c>
      <c r="C6657" s="296" t="s">
        <v>3604</v>
      </c>
      <c r="D6657" s="274" t="s">
        <v>143</v>
      </c>
      <c r="E6657" s="274" t="s">
        <v>1164</v>
      </c>
      <c r="F6657" s="404" t="s">
        <v>809</v>
      </c>
      <c r="G6657" s="404"/>
      <c r="H6657" s="295" t="s">
        <v>165</v>
      </c>
      <c r="I6657" s="298">
        <v>4.4999999999999997E-3</v>
      </c>
      <c r="J6657" s="297" t="s">
        <v>2145</v>
      </c>
      <c r="K6657" s="280" t="s">
        <v>2137</v>
      </c>
      <c r="O6657" s="40"/>
      <c r="P6657" s="40"/>
      <c r="Q6657" s="40"/>
      <c r="R6657" s="40"/>
      <c r="S6657" s="40"/>
      <c r="T6657" s="40"/>
      <c r="U6657" s="40"/>
      <c r="V6657" s="40"/>
      <c r="W6657" s="40"/>
      <c r="X6657" s="40"/>
      <c r="Y6657" s="40"/>
    </row>
    <row r="6658" spans="1:25" ht="15" customHeight="1" x14ac:dyDescent="0.2">
      <c r="A6658" s="40"/>
      <c r="B6658" s="274" t="s">
        <v>347</v>
      </c>
      <c r="C6658" s="296" t="s">
        <v>3596</v>
      </c>
      <c r="D6658" s="274" t="s">
        <v>143</v>
      </c>
      <c r="E6658" s="274" t="s">
        <v>2437</v>
      </c>
      <c r="F6658" s="404" t="s">
        <v>348</v>
      </c>
      <c r="G6658" s="404"/>
      <c r="H6658" s="295" t="s">
        <v>165</v>
      </c>
      <c r="I6658" s="298">
        <v>5.9999999999999995E-4</v>
      </c>
      <c r="J6658" s="297" t="s">
        <v>3597</v>
      </c>
      <c r="K6658" s="280" t="s">
        <v>2117</v>
      </c>
      <c r="O6658" s="40"/>
      <c r="P6658" s="40"/>
      <c r="Q6658" s="40"/>
      <c r="R6658" s="40"/>
      <c r="S6658" s="40"/>
      <c r="T6658" s="40"/>
      <c r="U6658" s="40"/>
      <c r="V6658" s="40"/>
      <c r="W6658" s="40"/>
      <c r="X6658" s="40"/>
      <c r="Y6658" s="40"/>
    </row>
    <row r="6659" spans="1:25" ht="15" customHeight="1" x14ac:dyDescent="0.2">
      <c r="A6659" s="40"/>
      <c r="B6659" s="274" t="s">
        <v>347</v>
      </c>
      <c r="C6659" s="296" t="s">
        <v>3605</v>
      </c>
      <c r="D6659" s="274" t="s">
        <v>143</v>
      </c>
      <c r="E6659" s="274" t="s">
        <v>1192</v>
      </c>
      <c r="F6659" s="404" t="s">
        <v>348</v>
      </c>
      <c r="G6659" s="404"/>
      <c r="H6659" s="295" t="s">
        <v>165</v>
      </c>
      <c r="I6659" s="298">
        <v>2.0000000000000001E-4</v>
      </c>
      <c r="J6659" s="297" t="s">
        <v>2153</v>
      </c>
      <c r="K6659" s="280" t="s">
        <v>2117</v>
      </c>
      <c r="O6659" s="40"/>
      <c r="P6659" s="40"/>
      <c r="Q6659" s="40"/>
      <c r="R6659" s="40"/>
      <c r="S6659" s="40"/>
      <c r="T6659" s="40"/>
      <c r="U6659" s="40"/>
      <c r="V6659" s="40"/>
      <c r="W6659" s="40"/>
      <c r="X6659" s="40"/>
      <c r="Y6659" s="40"/>
    </row>
    <row r="6660" spans="1:25" ht="15" customHeight="1" x14ac:dyDescent="0.2">
      <c r="A6660" s="40"/>
      <c r="B6660" s="274" t="s">
        <v>347</v>
      </c>
      <c r="C6660" s="296" t="s">
        <v>3636</v>
      </c>
      <c r="D6660" s="274" t="s">
        <v>143</v>
      </c>
      <c r="E6660" s="274" t="s">
        <v>2432</v>
      </c>
      <c r="F6660" s="404" t="s">
        <v>348</v>
      </c>
      <c r="G6660" s="404"/>
      <c r="H6660" s="295" t="s">
        <v>2433</v>
      </c>
      <c r="I6660" s="298">
        <v>8.0000000000000004E-4</v>
      </c>
      <c r="J6660" s="297" t="s">
        <v>3637</v>
      </c>
      <c r="K6660" s="280" t="s">
        <v>2137</v>
      </c>
      <c r="O6660" s="40"/>
      <c r="P6660" s="40"/>
      <c r="Q6660" s="40"/>
      <c r="R6660" s="40"/>
      <c r="S6660" s="40"/>
      <c r="T6660" s="40"/>
      <c r="U6660" s="40"/>
      <c r="V6660" s="40"/>
      <c r="W6660" s="40"/>
      <c r="X6660" s="40"/>
      <c r="Y6660" s="40"/>
    </row>
    <row r="6661" spans="1:25" ht="15" customHeight="1" x14ac:dyDescent="0.2">
      <c r="A6661" s="40"/>
      <c r="B6661" s="274" t="s">
        <v>347</v>
      </c>
      <c r="C6661" s="296" t="s">
        <v>3591</v>
      </c>
      <c r="D6661" s="274" t="s">
        <v>143</v>
      </c>
      <c r="E6661" s="274" t="s">
        <v>1183</v>
      </c>
      <c r="F6661" s="404" t="s">
        <v>348</v>
      </c>
      <c r="G6661" s="404"/>
      <c r="H6661" s="295" t="s">
        <v>165</v>
      </c>
      <c r="I6661" s="298">
        <v>5.0000000000000001E-4</v>
      </c>
      <c r="J6661" s="297" t="s">
        <v>3592</v>
      </c>
      <c r="K6661" s="280" t="s">
        <v>2117</v>
      </c>
      <c r="O6661" s="40"/>
      <c r="P6661" s="40"/>
      <c r="Q6661" s="40"/>
      <c r="R6661" s="40"/>
      <c r="S6661" s="40"/>
      <c r="T6661" s="40"/>
      <c r="U6661" s="40"/>
      <c r="V6661" s="40"/>
      <c r="W6661" s="40"/>
      <c r="X6661" s="40"/>
      <c r="Y6661" s="40"/>
    </row>
    <row r="6662" spans="1:25" ht="15" customHeight="1" x14ac:dyDescent="0.2">
      <c r="A6662" s="40"/>
      <c r="B6662" s="408" t="s">
        <v>2416</v>
      </c>
      <c r="C6662" s="406"/>
      <c r="D6662" s="406"/>
      <c r="E6662" s="406"/>
      <c r="F6662" s="406"/>
      <c r="G6662" s="406"/>
      <c r="H6662" s="406"/>
      <c r="I6662" s="406"/>
      <c r="J6662" s="406"/>
      <c r="K6662" s="406"/>
      <c r="O6662" s="40"/>
      <c r="P6662" s="40"/>
      <c r="Q6662" s="40"/>
      <c r="R6662" s="40"/>
      <c r="S6662" s="40"/>
      <c r="T6662" s="40"/>
      <c r="U6662" s="40"/>
      <c r="V6662" s="40"/>
      <c r="W6662" s="40"/>
      <c r="X6662" s="40"/>
      <c r="Y6662" s="40"/>
    </row>
    <row r="6663" spans="1:25" ht="15" customHeight="1" x14ac:dyDescent="0.2">
      <c r="A6663" s="40"/>
      <c r="B6663" s="276" t="s">
        <v>27</v>
      </c>
      <c r="C6663" s="277" t="s">
        <v>28</v>
      </c>
      <c r="D6663" s="276" t="s">
        <v>29</v>
      </c>
      <c r="E6663" s="276" t="s">
        <v>30</v>
      </c>
      <c r="F6663" s="405" t="s">
        <v>318</v>
      </c>
      <c r="G6663" s="406"/>
      <c r="H6663" s="284" t="s">
        <v>31</v>
      </c>
      <c r="I6663" s="277" t="s">
        <v>32</v>
      </c>
      <c r="J6663" s="277" t="s">
        <v>33</v>
      </c>
      <c r="K6663" s="277" t="s">
        <v>35</v>
      </c>
      <c r="O6663" s="40"/>
      <c r="P6663" s="40"/>
      <c r="Q6663" s="40"/>
      <c r="R6663" s="40"/>
      <c r="S6663" s="40"/>
      <c r="T6663" s="40"/>
      <c r="U6663" s="40"/>
      <c r="V6663" s="40"/>
      <c r="W6663" s="40"/>
      <c r="X6663" s="40"/>
      <c r="Y6663" s="40"/>
    </row>
    <row r="6664" spans="1:25" ht="15" customHeight="1" x14ac:dyDescent="0.2">
      <c r="A6664" s="40"/>
      <c r="B6664" s="274" t="s">
        <v>347</v>
      </c>
      <c r="C6664" s="296" t="s">
        <v>3600</v>
      </c>
      <c r="D6664" s="274" t="s">
        <v>143</v>
      </c>
      <c r="E6664" s="274" t="s">
        <v>1189</v>
      </c>
      <c r="F6664" s="404" t="s">
        <v>348</v>
      </c>
      <c r="G6664" s="404"/>
      <c r="H6664" s="295" t="s">
        <v>165</v>
      </c>
      <c r="I6664" s="298">
        <v>6.9999999999999999E-4</v>
      </c>
      <c r="J6664" s="297" t="s">
        <v>2148</v>
      </c>
      <c r="K6664" s="280" t="s">
        <v>2117</v>
      </c>
      <c r="O6664" s="40"/>
      <c r="P6664" s="40"/>
      <c r="Q6664" s="40"/>
      <c r="R6664" s="40"/>
      <c r="S6664" s="40"/>
      <c r="T6664" s="40"/>
      <c r="U6664" s="40"/>
      <c r="V6664" s="40"/>
      <c r="W6664" s="40"/>
      <c r="X6664" s="40"/>
      <c r="Y6664" s="40"/>
    </row>
    <row r="6665" spans="1:25" ht="15" customHeight="1" x14ac:dyDescent="0.2">
      <c r="A6665" s="40"/>
      <c r="B6665" s="274" t="s">
        <v>347</v>
      </c>
      <c r="C6665" s="296" t="s">
        <v>3632</v>
      </c>
      <c r="D6665" s="274" t="s">
        <v>143</v>
      </c>
      <c r="E6665" s="274" t="s">
        <v>1193</v>
      </c>
      <c r="F6665" s="404" t="s">
        <v>348</v>
      </c>
      <c r="G6665" s="404"/>
      <c r="H6665" s="295" t="s">
        <v>165</v>
      </c>
      <c r="I6665" s="298">
        <v>4.0000000000000002E-4</v>
      </c>
      <c r="J6665" s="297" t="s">
        <v>2159</v>
      </c>
      <c r="K6665" s="280" t="s">
        <v>2117</v>
      </c>
      <c r="O6665" s="40"/>
      <c r="P6665" s="40"/>
      <c r="Q6665" s="40"/>
      <c r="R6665" s="40"/>
      <c r="S6665" s="40"/>
      <c r="T6665" s="40"/>
      <c r="U6665" s="40"/>
      <c r="V6665" s="40"/>
      <c r="W6665" s="40"/>
      <c r="X6665" s="40"/>
      <c r="Y6665" s="40"/>
    </row>
    <row r="6666" spans="1:25" ht="15" customHeight="1" x14ac:dyDescent="0.2">
      <c r="A6666" s="40"/>
      <c r="B6666" s="274" t="s">
        <v>347</v>
      </c>
      <c r="C6666" s="296" t="s">
        <v>3598</v>
      </c>
      <c r="D6666" s="274" t="s">
        <v>143</v>
      </c>
      <c r="E6666" s="274" t="s">
        <v>1159</v>
      </c>
      <c r="F6666" s="404" t="s">
        <v>348</v>
      </c>
      <c r="G6666" s="404"/>
      <c r="H6666" s="295" t="s">
        <v>165</v>
      </c>
      <c r="I6666" s="298">
        <v>1.5E-3</v>
      </c>
      <c r="J6666" s="297" t="s">
        <v>3599</v>
      </c>
      <c r="K6666" s="280" t="s">
        <v>2130</v>
      </c>
      <c r="O6666" s="40"/>
      <c r="P6666" s="40"/>
      <c r="Q6666" s="40"/>
      <c r="R6666" s="40"/>
      <c r="S6666" s="40"/>
      <c r="T6666" s="40"/>
      <c r="U6666" s="40"/>
      <c r="V6666" s="40"/>
      <c r="W6666" s="40"/>
      <c r="X6666" s="40"/>
      <c r="Y6666" s="40"/>
    </row>
    <row r="6667" spans="1:25" ht="15" customHeight="1" x14ac:dyDescent="0.2">
      <c r="A6667" s="40"/>
      <c r="B6667" s="274" t="s">
        <v>347</v>
      </c>
      <c r="C6667" s="296" t="s">
        <v>3636</v>
      </c>
      <c r="D6667" s="274" t="s">
        <v>143</v>
      </c>
      <c r="E6667" s="274" t="s">
        <v>2432</v>
      </c>
      <c r="F6667" s="404" t="s">
        <v>348</v>
      </c>
      <c r="G6667" s="404"/>
      <c r="H6667" s="295" t="s">
        <v>2433</v>
      </c>
      <c r="I6667" s="298">
        <v>8.0000000000000004E-4</v>
      </c>
      <c r="J6667" s="297" t="s">
        <v>3637</v>
      </c>
      <c r="K6667" s="280" t="s">
        <v>2137</v>
      </c>
      <c r="O6667" s="40"/>
      <c r="P6667" s="40"/>
      <c r="Q6667" s="40"/>
      <c r="R6667" s="40"/>
      <c r="S6667" s="40"/>
      <c r="T6667" s="40"/>
      <c r="U6667" s="40"/>
      <c r="V6667" s="40"/>
      <c r="W6667" s="40"/>
      <c r="X6667" s="40"/>
      <c r="Y6667" s="40"/>
    </row>
    <row r="6668" spans="1:25" ht="15" customHeight="1" x14ac:dyDescent="0.2">
      <c r="A6668" s="40"/>
      <c r="B6668" s="274" t="s">
        <v>347</v>
      </c>
      <c r="C6668" s="296" t="s">
        <v>3587</v>
      </c>
      <c r="D6668" s="274" t="s">
        <v>143</v>
      </c>
      <c r="E6668" s="274" t="s">
        <v>2436</v>
      </c>
      <c r="F6668" s="404" t="s">
        <v>348</v>
      </c>
      <c r="G6668" s="404"/>
      <c r="H6668" s="295" t="s">
        <v>165</v>
      </c>
      <c r="I6668" s="298">
        <v>2.0000000000000001E-4</v>
      </c>
      <c r="J6668" s="297" t="s">
        <v>3588</v>
      </c>
      <c r="K6668" s="280" t="s">
        <v>2117</v>
      </c>
      <c r="L6668" s="180"/>
      <c r="O6668" s="40"/>
      <c r="P6668" s="40"/>
      <c r="Q6668" s="40"/>
      <c r="R6668" s="40"/>
      <c r="S6668" s="40"/>
      <c r="T6668" s="40"/>
      <c r="U6668" s="40"/>
      <c r="V6668" s="40"/>
      <c r="W6668" s="40"/>
      <c r="X6668" s="40"/>
      <c r="Y6668" s="40"/>
    </row>
    <row r="6669" spans="1:25" ht="15" customHeight="1" x14ac:dyDescent="0.2">
      <c r="A6669" s="40"/>
      <c r="B6669" s="274" t="s">
        <v>347</v>
      </c>
      <c r="C6669" s="296" t="s">
        <v>3635</v>
      </c>
      <c r="D6669" s="274" t="s">
        <v>143</v>
      </c>
      <c r="E6669" s="274" t="s">
        <v>1169</v>
      </c>
      <c r="F6669" s="404" t="s">
        <v>348</v>
      </c>
      <c r="G6669" s="404"/>
      <c r="H6669" s="295" t="s">
        <v>165</v>
      </c>
      <c r="I6669" s="298">
        <v>1.8E-3</v>
      </c>
      <c r="J6669" s="297" t="s">
        <v>1868</v>
      </c>
      <c r="K6669" s="280" t="s">
        <v>2125</v>
      </c>
      <c r="L6669" s="178"/>
      <c r="O6669" s="40"/>
      <c r="P6669" s="40"/>
      <c r="Q6669" s="40"/>
      <c r="R6669" s="40"/>
      <c r="S6669" s="40"/>
      <c r="T6669" s="40"/>
      <c r="U6669" s="40"/>
      <c r="V6669" s="40"/>
      <c r="W6669" s="40"/>
      <c r="X6669" s="40"/>
      <c r="Y6669" s="40"/>
    </row>
    <row r="6670" spans="1:25" ht="15" customHeight="1" x14ac:dyDescent="0.2">
      <c r="A6670" s="40"/>
      <c r="B6670" s="274" t="s">
        <v>347</v>
      </c>
      <c r="C6670" s="296" t="s">
        <v>3645</v>
      </c>
      <c r="D6670" s="274" t="s">
        <v>143</v>
      </c>
      <c r="E6670" s="274" t="s">
        <v>1161</v>
      </c>
      <c r="F6670" s="404" t="s">
        <v>348</v>
      </c>
      <c r="G6670" s="404"/>
      <c r="H6670" s="295" t="s">
        <v>165</v>
      </c>
      <c r="I6670" s="298">
        <v>6.54E-2</v>
      </c>
      <c r="J6670" s="297" t="s">
        <v>2143</v>
      </c>
      <c r="K6670" s="280" t="s">
        <v>2194</v>
      </c>
      <c r="L6670" s="182"/>
      <c r="O6670" s="40"/>
      <c r="P6670" s="40"/>
      <c r="Q6670" s="40"/>
      <c r="R6670" s="40"/>
      <c r="S6670" s="40"/>
      <c r="T6670" s="40"/>
      <c r="U6670" s="40"/>
      <c r="V6670" s="40"/>
      <c r="W6670" s="40"/>
      <c r="X6670" s="40"/>
      <c r="Y6670" s="40"/>
    </row>
    <row r="6671" spans="1:25" ht="15" customHeight="1" x14ac:dyDescent="0.2">
      <c r="A6671" s="40"/>
      <c r="B6671" s="274" t="s">
        <v>347</v>
      </c>
      <c r="C6671" s="296" t="s">
        <v>3651</v>
      </c>
      <c r="D6671" s="274" t="s">
        <v>143</v>
      </c>
      <c r="E6671" s="274" t="s">
        <v>1184</v>
      </c>
      <c r="F6671" s="404" t="s">
        <v>348</v>
      </c>
      <c r="G6671" s="404"/>
      <c r="H6671" s="295" t="s">
        <v>165</v>
      </c>
      <c r="I6671" s="298">
        <v>4.0000000000000002E-4</v>
      </c>
      <c r="J6671" s="297" t="s">
        <v>2163</v>
      </c>
      <c r="K6671" s="280" t="s">
        <v>2117</v>
      </c>
      <c r="L6671" s="182"/>
      <c r="O6671" s="40"/>
      <c r="P6671" s="40"/>
      <c r="Q6671" s="40"/>
      <c r="R6671" s="40"/>
      <c r="S6671" s="40"/>
      <c r="T6671" s="40"/>
      <c r="U6671" s="40"/>
      <c r="V6671" s="40"/>
      <c r="W6671" s="40"/>
      <c r="X6671" s="40"/>
      <c r="Y6671" s="40"/>
    </row>
    <row r="6672" spans="1:25" ht="15" customHeight="1" x14ac:dyDescent="0.2">
      <c r="A6672" s="40"/>
      <c r="B6672" s="274" t="s">
        <v>347</v>
      </c>
      <c r="C6672" s="296" t="s">
        <v>3616</v>
      </c>
      <c r="D6672" s="274" t="s">
        <v>143</v>
      </c>
      <c r="E6672" s="274" t="s">
        <v>1170</v>
      </c>
      <c r="F6672" s="404" t="s">
        <v>809</v>
      </c>
      <c r="G6672" s="404"/>
      <c r="H6672" s="295" t="s">
        <v>165</v>
      </c>
      <c r="I6672" s="298">
        <v>0.1018</v>
      </c>
      <c r="J6672" s="297" t="s">
        <v>1858</v>
      </c>
      <c r="K6672" s="280" t="s">
        <v>2173</v>
      </c>
      <c r="L6672" s="182"/>
      <c r="O6672" s="40"/>
      <c r="P6672" s="40"/>
      <c r="Q6672" s="40"/>
      <c r="R6672" s="40"/>
      <c r="S6672" s="40"/>
      <c r="T6672" s="40"/>
      <c r="U6672" s="40"/>
      <c r="V6672" s="40"/>
      <c r="W6672" s="40"/>
      <c r="X6672" s="40"/>
      <c r="Y6672" s="40"/>
    </row>
    <row r="6673" spans="1:25" ht="15" customHeight="1" x14ac:dyDescent="0.2">
      <c r="A6673" s="40"/>
      <c r="B6673" s="274" t="s">
        <v>347</v>
      </c>
      <c r="C6673" s="296" t="s">
        <v>3591</v>
      </c>
      <c r="D6673" s="274" t="s">
        <v>143</v>
      </c>
      <c r="E6673" s="274" t="s">
        <v>1183</v>
      </c>
      <c r="F6673" s="404" t="s">
        <v>348</v>
      </c>
      <c r="G6673" s="404"/>
      <c r="H6673" s="295" t="s">
        <v>165</v>
      </c>
      <c r="I6673" s="298">
        <v>5.0000000000000001E-4</v>
      </c>
      <c r="J6673" s="297" t="s">
        <v>3592</v>
      </c>
      <c r="K6673" s="280" t="s">
        <v>2117</v>
      </c>
      <c r="L6673" s="182"/>
      <c r="O6673" s="40"/>
      <c r="P6673" s="40"/>
      <c r="Q6673" s="40"/>
      <c r="R6673" s="40"/>
      <c r="S6673" s="40"/>
      <c r="T6673" s="40"/>
      <c r="U6673" s="40"/>
      <c r="V6673" s="40"/>
      <c r="W6673" s="40"/>
      <c r="X6673" s="40"/>
      <c r="Y6673" s="40"/>
    </row>
    <row r="6674" spans="1:25" ht="15" customHeight="1" x14ac:dyDescent="0.2">
      <c r="A6674" s="40"/>
      <c r="B6674" s="274" t="s">
        <v>347</v>
      </c>
      <c r="C6674" s="296" t="s">
        <v>3606</v>
      </c>
      <c r="D6674" s="274" t="s">
        <v>143</v>
      </c>
      <c r="E6674" s="274" t="s">
        <v>1166</v>
      </c>
      <c r="F6674" s="404" t="s">
        <v>809</v>
      </c>
      <c r="G6674" s="404"/>
      <c r="H6674" s="295" t="s">
        <v>1167</v>
      </c>
      <c r="I6674" s="298">
        <v>4.0000000000000002E-4</v>
      </c>
      <c r="J6674" s="297" t="s">
        <v>2136</v>
      </c>
      <c r="K6674" s="280" t="s">
        <v>2196</v>
      </c>
      <c r="L6674" s="185"/>
      <c r="O6674" s="40"/>
      <c r="P6674" s="40"/>
      <c r="Q6674" s="40"/>
      <c r="R6674" s="40"/>
      <c r="S6674" s="40"/>
      <c r="T6674" s="40"/>
      <c r="U6674" s="40"/>
      <c r="V6674" s="40"/>
      <c r="W6674" s="40"/>
      <c r="X6674" s="40"/>
      <c r="Y6674" s="40"/>
    </row>
    <row r="6675" spans="1:25" ht="15" customHeight="1" x14ac:dyDescent="0.2">
      <c r="A6675" s="40"/>
      <c r="B6675" s="274" t="s">
        <v>347</v>
      </c>
      <c r="C6675" s="296" t="s">
        <v>3633</v>
      </c>
      <c r="D6675" s="274" t="s">
        <v>143</v>
      </c>
      <c r="E6675" s="274" t="s">
        <v>1187</v>
      </c>
      <c r="F6675" s="404" t="s">
        <v>348</v>
      </c>
      <c r="G6675" s="404"/>
      <c r="H6675" s="295" t="s">
        <v>165</v>
      </c>
      <c r="I6675" s="298">
        <v>1E-4</v>
      </c>
      <c r="J6675" s="297" t="s">
        <v>2150</v>
      </c>
      <c r="K6675" s="280" t="s">
        <v>2117</v>
      </c>
      <c r="L6675" s="185"/>
      <c r="O6675" s="40"/>
      <c r="P6675" s="40"/>
      <c r="Q6675" s="40"/>
      <c r="R6675" s="40"/>
      <c r="S6675" s="40"/>
      <c r="T6675" s="40"/>
      <c r="U6675" s="40"/>
      <c r="V6675" s="40"/>
      <c r="W6675" s="40"/>
      <c r="X6675" s="40"/>
      <c r="Y6675" s="40"/>
    </row>
    <row r="6676" spans="1:25" ht="15" customHeight="1" x14ac:dyDescent="0.2">
      <c r="A6676" s="40"/>
      <c r="B6676" s="274" t="s">
        <v>347</v>
      </c>
      <c r="C6676" s="296" t="s">
        <v>3604</v>
      </c>
      <c r="D6676" s="274" t="s">
        <v>143</v>
      </c>
      <c r="E6676" s="274" t="s">
        <v>1164</v>
      </c>
      <c r="F6676" s="404" t="s">
        <v>809</v>
      </c>
      <c r="G6676" s="404"/>
      <c r="H6676" s="295" t="s">
        <v>165</v>
      </c>
      <c r="I6676" s="298">
        <v>4.4999999999999997E-3</v>
      </c>
      <c r="J6676" s="297" t="s">
        <v>2145</v>
      </c>
      <c r="K6676" s="280" t="s">
        <v>2137</v>
      </c>
      <c r="L6676" s="183"/>
      <c r="O6676" s="40"/>
      <c r="P6676" s="40"/>
      <c r="Q6676" s="40"/>
      <c r="R6676" s="40"/>
      <c r="S6676" s="40"/>
      <c r="T6676" s="40"/>
      <c r="U6676" s="40"/>
      <c r="V6676" s="40"/>
      <c r="W6676" s="40"/>
      <c r="X6676" s="40"/>
      <c r="Y6676" s="40"/>
    </row>
    <row r="6677" spans="1:25" ht="15" customHeight="1" x14ac:dyDescent="0.2">
      <c r="A6677" s="40"/>
      <c r="B6677" s="274" t="s">
        <v>347</v>
      </c>
      <c r="C6677" s="296" t="s">
        <v>3601</v>
      </c>
      <c r="D6677" s="274" t="s">
        <v>143</v>
      </c>
      <c r="E6677" s="274" t="s">
        <v>1165</v>
      </c>
      <c r="F6677" s="404" t="s">
        <v>348</v>
      </c>
      <c r="G6677" s="404"/>
      <c r="H6677" s="295" t="s">
        <v>165</v>
      </c>
      <c r="I6677" s="298">
        <v>4.4999999999999997E-3</v>
      </c>
      <c r="J6677" s="297" t="s">
        <v>3602</v>
      </c>
      <c r="K6677" s="280" t="s">
        <v>2133</v>
      </c>
      <c r="L6677" s="183"/>
      <c r="O6677" s="40"/>
      <c r="P6677" s="40"/>
      <c r="Q6677" s="40"/>
      <c r="R6677" s="40"/>
      <c r="S6677" s="40"/>
      <c r="T6677" s="40"/>
      <c r="U6677" s="40"/>
      <c r="V6677" s="40"/>
      <c r="W6677" s="40"/>
      <c r="X6677" s="40"/>
      <c r="Y6677" s="40"/>
    </row>
    <row r="6678" spans="1:25" ht="15" customHeight="1" x14ac:dyDescent="0.2">
      <c r="A6678" s="40"/>
      <c r="B6678" s="274" t="s">
        <v>347</v>
      </c>
      <c r="C6678" s="296" t="s">
        <v>3625</v>
      </c>
      <c r="D6678" s="274" t="s">
        <v>143</v>
      </c>
      <c r="E6678" s="274" t="s">
        <v>1188</v>
      </c>
      <c r="F6678" s="404" t="s">
        <v>348</v>
      </c>
      <c r="G6678" s="404"/>
      <c r="H6678" s="295" t="s">
        <v>165</v>
      </c>
      <c r="I6678" s="298">
        <v>1E-4</v>
      </c>
      <c r="J6678" s="297" t="s">
        <v>1865</v>
      </c>
      <c r="K6678" s="280" t="s">
        <v>2117</v>
      </c>
      <c r="O6678" s="40"/>
      <c r="P6678" s="40"/>
      <c r="Q6678" s="40"/>
      <c r="R6678" s="40"/>
      <c r="S6678" s="40"/>
      <c r="T6678" s="40"/>
      <c r="U6678" s="40"/>
      <c r="V6678" s="40"/>
      <c r="W6678" s="40"/>
      <c r="X6678" s="40"/>
      <c r="Y6678" s="40"/>
    </row>
    <row r="6679" spans="1:25" ht="15" customHeight="1" x14ac:dyDescent="0.2">
      <c r="A6679" s="40"/>
      <c r="B6679" s="274" t="s">
        <v>347</v>
      </c>
      <c r="C6679" s="296" t="s">
        <v>3611</v>
      </c>
      <c r="D6679" s="274" t="s">
        <v>143</v>
      </c>
      <c r="E6679" s="274" t="s">
        <v>1190</v>
      </c>
      <c r="F6679" s="404" t="s">
        <v>348</v>
      </c>
      <c r="G6679" s="404"/>
      <c r="H6679" s="295" t="s">
        <v>197</v>
      </c>
      <c r="I6679" s="298">
        <v>6.9999999999999999E-4</v>
      </c>
      <c r="J6679" s="297" t="s">
        <v>2154</v>
      </c>
      <c r="K6679" s="280" t="s">
        <v>2117</v>
      </c>
      <c r="L6679" s="180"/>
      <c r="O6679" s="40"/>
      <c r="P6679" s="40"/>
      <c r="Q6679" s="40"/>
      <c r="R6679" s="40"/>
      <c r="S6679" s="40"/>
      <c r="T6679" s="40"/>
      <c r="U6679" s="40"/>
      <c r="V6679" s="40"/>
      <c r="W6679" s="40"/>
      <c r="X6679" s="40"/>
      <c r="Y6679" s="40"/>
    </row>
    <row r="6680" spans="1:25" ht="15" customHeight="1" x14ac:dyDescent="0.2">
      <c r="A6680" s="40"/>
      <c r="B6680" s="274" t="s">
        <v>347</v>
      </c>
      <c r="C6680" s="296" t="s">
        <v>3626</v>
      </c>
      <c r="D6680" s="274" t="s">
        <v>143</v>
      </c>
      <c r="E6680" s="274" t="s">
        <v>2434</v>
      </c>
      <c r="F6680" s="404" t="s">
        <v>348</v>
      </c>
      <c r="G6680" s="404"/>
      <c r="H6680" s="295" t="s">
        <v>2433</v>
      </c>
      <c r="I6680" s="298">
        <v>2.3E-3</v>
      </c>
      <c r="J6680" s="297" t="s">
        <v>3627</v>
      </c>
      <c r="K6680" s="280" t="s">
        <v>2144</v>
      </c>
      <c r="L6680" s="178"/>
      <c r="O6680" s="40"/>
      <c r="P6680" s="40"/>
      <c r="Q6680" s="40"/>
      <c r="R6680" s="40"/>
      <c r="S6680" s="40"/>
      <c r="T6680" s="40"/>
      <c r="U6680" s="40"/>
      <c r="V6680" s="40"/>
      <c r="W6680" s="40"/>
      <c r="X6680" s="40"/>
      <c r="Y6680" s="40"/>
    </row>
    <row r="6681" spans="1:25" ht="15" customHeight="1" x14ac:dyDescent="0.2">
      <c r="A6681" s="40"/>
      <c r="B6681" s="274" t="s">
        <v>347</v>
      </c>
      <c r="C6681" s="296" t="s">
        <v>3596</v>
      </c>
      <c r="D6681" s="274" t="s">
        <v>143</v>
      </c>
      <c r="E6681" s="274" t="s">
        <v>2437</v>
      </c>
      <c r="F6681" s="404" t="s">
        <v>348</v>
      </c>
      <c r="G6681" s="404"/>
      <c r="H6681" s="295" t="s">
        <v>165</v>
      </c>
      <c r="I6681" s="298">
        <v>5.9999999999999995E-4</v>
      </c>
      <c r="J6681" s="297" t="s">
        <v>3597</v>
      </c>
      <c r="K6681" s="280" t="s">
        <v>2117</v>
      </c>
      <c r="L6681" s="182"/>
      <c r="O6681" s="40"/>
      <c r="P6681" s="40"/>
      <c r="Q6681" s="40"/>
      <c r="R6681" s="40"/>
      <c r="S6681" s="40"/>
      <c r="T6681" s="40"/>
      <c r="U6681" s="40"/>
      <c r="V6681" s="40"/>
      <c r="W6681" s="40"/>
      <c r="X6681" s="40"/>
      <c r="Y6681" s="40"/>
    </row>
    <row r="6682" spans="1:25" ht="15" customHeight="1" x14ac:dyDescent="0.2">
      <c r="A6682" s="40"/>
      <c r="B6682" s="274" t="s">
        <v>347</v>
      </c>
      <c r="C6682" s="296" t="s">
        <v>3605</v>
      </c>
      <c r="D6682" s="274" t="s">
        <v>143</v>
      </c>
      <c r="E6682" s="274" t="s">
        <v>1192</v>
      </c>
      <c r="F6682" s="404" t="s">
        <v>348</v>
      </c>
      <c r="G6682" s="404"/>
      <c r="H6682" s="295" t="s">
        <v>165</v>
      </c>
      <c r="I6682" s="298">
        <v>2.0000000000000001E-4</v>
      </c>
      <c r="J6682" s="297" t="s">
        <v>2153</v>
      </c>
      <c r="K6682" s="280" t="s">
        <v>2117</v>
      </c>
      <c r="L6682" s="182"/>
      <c r="O6682" s="40"/>
      <c r="P6682" s="40"/>
      <c r="Q6682" s="40"/>
      <c r="R6682" s="40"/>
      <c r="S6682" s="40"/>
      <c r="T6682" s="40"/>
      <c r="U6682" s="40"/>
      <c r="V6682" s="40"/>
      <c r="W6682" s="40"/>
      <c r="X6682" s="40"/>
      <c r="Y6682" s="40"/>
    </row>
    <row r="6683" spans="1:25" ht="15" customHeight="1" x14ac:dyDescent="0.2">
      <c r="A6683" s="40"/>
      <c r="B6683" s="274" t="s">
        <v>347</v>
      </c>
      <c r="C6683" s="296" t="s">
        <v>3634</v>
      </c>
      <c r="D6683" s="274" t="s">
        <v>143</v>
      </c>
      <c r="E6683" s="274" t="s">
        <v>1168</v>
      </c>
      <c r="F6683" s="404" t="s">
        <v>348</v>
      </c>
      <c r="G6683" s="404"/>
      <c r="H6683" s="295" t="s">
        <v>165</v>
      </c>
      <c r="I6683" s="298">
        <v>4.4999999999999997E-3</v>
      </c>
      <c r="J6683" s="297" t="s">
        <v>2138</v>
      </c>
      <c r="K6683" s="280" t="s">
        <v>2144</v>
      </c>
      <c r="L6683" s="182"/>
      <c r="O6683" s="40"/>
      <c r="P6683" s="40"/>
      <c r="Q6683" s="40"/>
      <c r="R6683" s="40"/>
      <c r="S6683" s="40"/>
      <c r="T6683" s="40"/>
      <c r="U6683" s="40"/>
      <c r="V6683" s="40"/>
      <c r="W6683" s="40"/>
      <c r="X6683" s="40"/>
      <c r="Y6683" s="40"/>
    </row>
    <row r="6684" spans="1:25" ht="15" customHeight="1" x14ac:dyDescent="0.2">
      <c r="A6684" s="40"/>
      <c r="B6684" s="274" t="s">
        <v>347</v>
      </c>
      <c r="C6684" s="296" t="s">
        <v>3584</v>
      </c>
      <c r="D6684" s="274" t="s">
        <v>143</v>
      </c>
      <c r="E6684" s="274" t="s">
        <v>1191</v>
      </c>
      <c r="F6684" s="404" t="s">
        <v>348</v>
      </c>
      <c r="G6684" s="404"/>
      <c r="H6684" s="295" t="s">
        <v>165</v>
      </c>
      <c r="I6684" s="298">
        <v>1E-4</v>
      </c>
      <c r="J6684" s="297" t="s">
        <v>2156</v>
      </c>
      <c r="K6684" s="280" t="s">
        <v>2125</v>
      </c>
      <c r="L6684" s="182"/>
      <c r="O6684" s="40"/>
      <c r="P6684" s="40"/>
      <c r="Q6684" s="40"/>
      <c r="R6684" s="40"/>
      <c r="S6684" s="40"/>
      <c r="T6684" s="40"/>
      <c r="U6684" s="40"/>
      <c r="V6684" s="40"/>
      <c r="W6684" s="40"/>
      <c r="X6684" s="40"/>
      <c r="Y6684" s="40"/>
    </row>
    <row r="6685" spans="1:25" ht="15" customHeight="1" x14ac:dyDescent="0.2">
      <c r="A6685" s="40"/>
      <c r="B6685" s="274" t="s">
        <v>347</v>
      </c>
      <c r="C6685" s="296" t="s">
        <v>3646</v>
      </c>
      <c r="D6685" s="274" t="s">
        <v>143</v>
      </c>
      <c r="E6685" s="274" t="s">
        <v>3647</v>
      </c>
      <c r="F6685" s="404" t="s">
        <v>348</v>
      </c>
      <c r="G6685" s="404"/>
      <c r="H6685" s="295" t="s">
        <v>1160</v>
      </c>
      <c r="I6685" s="298">
        <v>8.0000000000000004E-4</v>
      </c>
      <c r="J6685" s="297" t="s">
        <v>3648</v>
      </c>
      <c r="K6685" s="280" t="s">
        <v>2117</v>
      </c>
      <c r="L6685" s="185"/>
      <c r="O6685" s="40"/>
      <c r="P6685" s="40"/>
      <c r="Q6685" s="40"/>
      <c r="R6685" s="40"/>
      <c r="S6685" s="40"/>
      <c r="T6685" s="40"/>
      <c r="U6685" s="40"/>
      <c r="V6685" s="40"/>
      <c r="W6685" s="40"/>
      <c r="X6685" s="40"/>
      <c r="Y6685" s="40"/>
    </row>
    <row r="6686" spans="1:25" ht="15" customHeight="1" x14ac:dyDescent="0.2">
      <c r="A6686" s="40"/>
      <c r="B6686" s="274" t="s">
        <v>347</v>
      </c>
      <c r="C6686" s="296" t="s">
        <v>3583</v>
      </c>
      <c r="D6686" s="274" t="s">
        <v>143</v>
      </c>
      <c r="E6686" s="274" t="s">
        <v>1158</v>
      </c>
      <c r="F6686" s="404" t="s">
        <v>348</v>
      </c>
      <c r="G6686" s="404"/>
      <c r="H6686" s="295" t="s">
        <v>165</v>
      </c>
      <c r="I6686" s="298">
        <v>0.1018</v>
      </c>
      <c r="J6686" s="297" t="s">
        <v>1850</v>
      </c>
      <c r="K6686" s="280" t="s">
        <v>2175</v>
      </c>
      <c r="L6686" s="183"/>
      <c r="O6686" s="40"/>
      <c r="P6686" s="40"/>
      <c r="Q6686" s="40"/>
      <c r="R6686" s="40"/>
      <c r="S6686" s="40"/>
      <c r="T6686" s="40"/>
      <c r="U6686" s="40"/>
      <c r="V6686" s="40"/>
      <c r="W6686" s="40"/>
      <c r="X6686" s="40"/>
      <c r="Y6686" s="40"/>
    </row>
    <row r="6687" spans="1:25" ht="15" customHeight="1" x14ac:dyDescent="0.2">
      <c r="A6687" s="40"/>
      <c r="B6687" s="274" t="s">
        <v>347</v>
      </c>
      <c r="C6687" s="296" t="s">
        <v>3638</v>
      </c>
      <c r="D6687" s="274" t="s">
        <v>143</v>
      </c>
      <c r="E6687" s="274" t="s">
        <v>1186</v>
      </c>
      <c r="F6687" s="404" t="s">
        <v>348</v>
      </c>
      <c r="G6687" s="404"/>
      <c r="H6687" s="295" t="s">
        <v>165</v>
      </c>
      <c r="I6687" s="298">
        <v>2.0000000000000001E-4</v>
      </c>
      <c r="J6687" s="297" t="s">
        <v>2162</v>
      </c>
      <c r="K6687" s="280" t="s">
        <v>2117</v>
      </c>
      <c r="L6687" s="183"/>
      <c r="O6687" s="40"/>
      <c r="P6687" s="40"/>
      <c r="Q6687" s="40"/>
      <c r="R6687" s="40"/>
      <c r="S6687" s="40"/>
      <c r="T6687" s="40"/>
      <c r="U6687" s="40"/>
      <c r="V6687" s="40"/>
      <c r="W6687" s="40"/>
      <c r="X6687" s="40"/>
      <c r="Y6687" s="40"/>
    </row>
    <row r="6688" spans="1:25" ht="15" customHeight="1" x14ac:dyDescent="0.2">
      <c r="A6688" s="40"/>
      <c r="B6688" s="274" t="s">
        <v>347</v>
      </c>
      <c r="C6688" s="296" t="s">
        <v>3649</v>
      </c>
      <c r="D6688" s="274" t="s">
        <v>143</v>
      </c>
      <c r="E6688" s="274" t="s">
        <v>1185</v>
      </c>
      <c r="F6688" s="404" t="s">
        <v>348</v>
      </c>
      <c r="G6688" s="404"/>
      <c r="H6688" s="295" t="s">
        <v>165</v>
      </c>
      <c r="I6688" s="298">
        <v>2.0000000000000001E-4</v>
      </c>
      <c r="J6688" s="297" t="s">
        <v>3650</v>
      </c>
      <c r="K6688" s="280" t="s">
        <v>2117</v>
      </c>
      <c r="O6688" s="40"/>
      <c r="P6688" s="40"/>
      <c r="Q6688" s="40"/>
      <c r="R6688" s="40"/>
      <c r="S6688" s="40"/>
      <c r="T6688" s="40"/>
      <c r="U6688" s="40"/>
      <c r="V6688" s="40"/>
      <c r="W6688" s="40"/>
      <c r="X6688" s="40"/>
      <c r="Y6688" s="40"/>
    </row>
    <row r="6689" spans="1:25" ht="15" customHeight="1" x14ac:dyDescent="0.2">
      <c r="A6689" s="40"/>
      <c r="B6689" s="275"/>
      <c r="C6689" s="275"/>
      <c r="D6689" s="275"/>
      <c r="E6689" s="275"/>
      <c r="F6689" s="275" t="s">
        <v>331</v>
      </c>
      <c r="G6689" s="302">
        <v>0</v>
      </c>
      <c r="H6689" s="275" t="s">
        <v>332</v>
      </c>
      <c r="I6689" s="302">
        <v>0</v>
      </c>
      <c r="J6689" s="275" t="s">
        <v>333</v>
      </c>
      <c r="K6689" s="302">
        <v>0</v>
      </c>
      <c r="L6689" s="180"/>
      <c r="O6689" s="40"/>
      <c r="P6689" s="40"/>
      <c r="Q6689" s="40"/>
      <c r="R6689" s="40"/>
      <c r="S6689" s="40"/>
      <c r="T6689" s="40"/>
      <c r="U6689" s="40"/>
      <c r="V6689" s="40"/>
      <c r="W6689" s="40"/>
      <c r="X6689" s="40"/>
      <c r="Y6689" s="40"/>
    </row>
    <row r="6690" spans="1:25" ht="15" customHeight="1" thickBot="1" x14ac:dyDescent="0.25">
      <c r="A6690" s="40"/>
      <c r="B6690" s="275"/>
      <c r="C6690" s="275"/>
      <c r="D6690" s="275"/>
      <c r="E6690" s="275"/>
      <c r="F6690" s="275" t="s">
        <v>334</v>
      </c>
      <c r="G6690" s="302">
        <v>0.76</v>
      </c>
      <c r="H6690" s="275"/>
      <c r="I6690" s="409" t="s">
        <v>335</v>
      </c>
      <c r="J6690" s="409"/>
      <c r="K6690" s="302">
        <v>4.42</v>
      </c>
      <c r="L6690" s="178"/>
      <c r="O6690" s="40"/>
      <c r="P6690" s="40"/>
      <c r="Q6690" s="40"/>
      <c r="R6690" s="40"/>
      <c r="S6690" s="40"/>
      <c r="T6690" s="40"/>
      <c r="U6690" s="40"/>
      <c r="V6690" s="40"/>
      <c r="W6690" s="40"/>
      <c r="X6690" s="40"/>
      <c r="Y6690" s="40"/>
    </row>
    <row r="6691" spans="1:25" ht="15" customHeight="1" thickTop="1" x14ac:dyDescent="0.2">
      <c r="A6691" s="40"/>
      <c r="B6691" s="289"/>
      <c r="C6691" s="289"/>
      <c r="D6691" s="289"/>
      <c r="E6691" s="289"/>
      <c r="F6691" s="289"/>
      <c r="G6691" s="289"/>
      <c r="H6691" s="289"/>
      <c r="I6691" s="289"/>
      <c r="J6691" s="289"/>
      <c r="K6691" s="289"/>
      <c r="L6691" s="182"/>
      <c r="O6691" s="40"/>
      <c r="P6691" s="40"/>
      <c r="Q6691" s="40"/>
      <c r="R6691" s="40"/>
      <c r="S6691" s="40"/>
      <c r="T6691" s="40"/>
      <c r="U6691" s="40"/>
      <c r="V6691" s="40"/>
      <c r="W6691" s="40"/>
      <c r="X6691" s="40"/>
      <c r="Y6691" s="40"/>
    </row>
    <row r="6692" spans="1:25" ht="15" customHeight="1" x14ac:dyDescent="0.2">
      <c r="A6692" s="40"/>
      <c r="B6692" s="276"/>
      <c r="C6692" s="277" t="s">
        <v>28</v>
      </c>
      <c r="D6692" s="276" t="s">
        <v>29</v>
      </c>
      <c r="E6692" s="276" t="s">
        <v>30</v>
      </c>
      <c r="F6692" s="405" t="s">
        <v>318</v>
      </c>
      <c r="G6692" s="405"/>
      <c r="H6692" s="284" t="s">
        <v>31</v>
      </c>
      <c r="I6692" s="277" t="s">
        <v>32</v>
      </c>
      <c r="J6692" s="277" t="s">
        <v>33</v>
      </c>
      <c r="K6692" s="277" t="s">
        <v>35</v>
      </c>
      <c r="L6692" s="182"/>
      <c r="O6692" s="40"/>
      <c r="P6692" s="40"/>
      <c r="Q6692" s="40"/>
      <c r="R6692" s="40"/>
      <c r="S6692" s="40"/>
      <c r="T6692" s="40"/>
      <c r="U6692" s="40"/>
      <c r="V6692" s="40"/>
      <c r="W6692" s="40"/>
      <c r="X6692" s="40"/>
      <c r="Y6692" s="40"/>
    </row>
    <row r="6693" spans="1:25" ht="15" customHeight="1" x14ac:dyDescent="0.2">
      <c r="A6693" s="40"/>
      <c r="B6693" s="273" t="s">
        <v>319</v>
      </c>
      <c r="C6693" s="286" t="s">
        <v>575</v>
      </c>
      <c r="D6693" s="273" t="s">
        <v>143</v>
      </c>
      <c r="E6693" s="273" t="s">
        <v>576</v>
      </c>
      <c r="F6693" s="403" t="s">
        <v>577</v>
      </c>
      <c r="G6693" s="403"/>
      <c r="H6693" s="285" t="s">
        <v>578</v>
      </c>
      <c r="I6693" s="288">
        <v>1</v>
      </c>
      <c r="J6693" s="287">
        <v>3.79</v>
      </c>
      <c r="K6693" s="287">
        <v>3.79</v>
      </c>
      <c r="L6693" s="182"/>
      <c r="O6693" s="40"/>
      <c r="P6693" s="40"/>
      <c r="Q6693" s="40"/>
      <c r="R6693" s="40"/>
      <c r="S6693" s="40"/>
      <c r="T6693" s="40"/>
      <c r="U6693" s="40"/>
      <c r="V6693" s="40"/>
      <c r="W6693" s="40"/>
      <c r="X6693" s="40"/>
      <c r="Y6693" s="40"/>
    </row>
    <row r="6694" spans="1:25" ht="15" customHeight="1" x14ac:dyDescent="0.2">
      <c r="A6694" s="40"/>
      <c r="B6694" s="276" t="s">
        <v>27</v>
      </c>
      <c r="C6694" s="277" t="s">
        <v>28</v>
      </c>
      <c r="D6694" s="276" t="s">
        <v>29</v>
      </c>
      <c r="E6694" s="276" t="s">
        <v>30</v>
      </c>
      <c r="F6694" s="405" t="s">
        <v>318</v>
      </c>
      <c r="G6694" s="406"/>
      <c r="H6694" s="284" t="s">
        <v>31</v>
      </c>
      <c r="I6694" s="277" t="s">
        <v>32</v>
      </c>
      <c r="J6694" s="277" t="s">
        <v>33</v>
      </c>
      <c r="K6694" s="277" t="s">
        <v>35</v>
      </c>
      <c r="L6694" s="182"/>
      <c r="O6694" s="40"/>
      <c r="P6694" s="40"/>
      <c r="Q6694" s="40"/>
      <c r="R6694" s="40"/>
      <c r="S6694" s="40"/>
      <c r="T6694" s="40"/>
      <c r="U6694" s="40"/>
      <c r="V6694" s="40"/>
      <c r="W6694" s="40"/>
      <c r="X6694" s="40"/>
      <c r="Y6694" s="40"/>
    </row>
    <row r="6695" spans="1:25" ht="15" customHeight="1" x14ac:dyDescent="0.2">
      <c r="A6695" s="40"/>
      <c r="B6695" s="274" t="s">
        <v>347</v>
      </c>
      <c r="C6695" s="296" t="s">
        <v>3598</v>
      </c>
      <c r="D6695" s="274" t="s">
        <v>143</v>
      </c>
      <c r="E6695" s="274" t="s">
        <v>1159</v>
      </c>
      <c r="F6695" s="404" t="s">
        <v>348</v>
      </c>
      <c r="G6695" s="404"/>
      <c r="H6695" s="295" t="s">
        <v>165</v>
      </c>
      <c r="I6695" s="298">
        <v>1.5E-3</v>
      </c>
      <c r="J6695" s="297" t="s">
        <v>3599</v>
      </c>
      <c r="K6695" s="280" t="s">
        <v>2130</v>
      </c>
      <c r="L6695" s="185"/>
      <c r="O6695" s="40"/>
      <c r="P6695" s="40"/>
      <c r="Q6695" s="40"/>
      <c r="R6695" s="40"/>
      <c r="S6695" s="40"/>
      <c r="T6695" s="40"/>
      <c r="U6695" s="40"/>
      <c r="V6695" s="40"/>
      <c r="W6695" s="40"/>
      <c r="X6695" s="40"/>
      <c r="Y6695" s="40"/>
    </row>
    <row r="6696" spans="1:25" ht="15" customHeight="1" x14ac:dyDescent="0.2">
      <c r="A6696" s="40"/>
      <c r="B6696" s="274" t="s">
        <v>347</v>
      </c>
      <c r="C6696" s="296" t="s">
        <v>3601</v>
      </c>
      <c r="D6696" s="274" t="s">
        <v>143</v>
      </c>
      <c r="E6696" s="274" t="s">
        <v>1165</v>
      </c>
      <c r="F6696" s="404" t="s">
        <v>348</v>
      </c>
      <c r="G6696" s="404"/>
      <c r="H6696" s="295" t="s">
        <v>165</v>
      </c>
      <c r="I6696" s="298">
        <v>4.4999999999999997E-3</v>
      </c>
      <c r="J6696" s="297" t="s">
        <v>3602</v>
      </c>
      <c r="K6696" s="280" t="s">
        <v>2133</v>
      </c>
      <c r="L6696" s="185"/>
      <c r="O6696" s="40"/>
      <c r="P6696" s="40"/>
      <c r="Q6696" s="40"/>
      <c r="R6696" s="40"/>
      <c r="S6696" s="40"/>
      <c r="T6696" s="40"/>
      <c r="U6696" s="40"/>
      <c r="V6696" s="40"/>
      <c r="W6696" s="40"/>
      <c r="X6696" s="40"/>
      <c r="Y6696" s="40"/>
    </row>
    <row r="6697" spans="1:25" ht="15" customHeight="1" x14ac:dyDescent="0.2">
      <c r="A6697" s="40"/>
      <c r="B6697" s="274" t="s">
        <v>347</v>
      </c>
      <c r="C6697" s="296" t="s">
        <v>3616</v>
      </c>
      <c r="D6697" s="274" t="s">
        <v>143</v>
      </c>
      <c r="E6697" s="274" t="s">
        <v>1170</v>
      </c>
      <c r="F6697" s="404" t="s">
        <v>809</v>
      </c>
      <c r="G6697" s="404"/>
      <c r="H6697" s="295" t="s">
        <v>165</v>
      </c>
      <c r="I6697" s="298">
        <v>0.1018</v>
      </c>
      <c r="J6697" s="297" t="s">
        <v>1858</v>
      </c>
      <c r="K6697" s="280" t="s">
        <v>2173</v>
      </c>
      <c r="L6697" s="185"/>
      <c r="O6697" s="40"/>
      <c r="P6697" s="40"/>
      <c r="Q6697" s="40"/>
      <c r="R6697" s="40"/>
      <c r="S6697" s="40"/>
      <c r="T6697" s="40"/>
      <c r="U6697" s="40"/>
      <c r="V6697" s="40"/>
      <c r="W6697" s="40"/>
      <c r="X6697" s="40"/>
      <c r="Y6697" s="40"/>
    </row>
    <row r="6698" spans="1:25" ht="15" customHeight="1" x14ac:dyDescent="0.2">
      <c r="A6698" s="40"/>
      <c r="B6698" s="274" t="s">
        <v>347</v>
      </c>
      <c r="C6698" s="296" t="s">
        <v>3634</v>
      </c>
      <c r="D6698" s="274" t="s">
        <v>143</v>
      </c>
      <c r="E6698" s="274" t="s">
        <v>1168</v>
      </c>
      <c r="F6698" s="404" t="s">
        <v>348</v>
      </c>
      <c r="G6698" s="404"/>
      <c r="H6698" s="295" t="s">
        <v>165</v>
      </c>
      <c r="I6698" s="298">
        <v>4.4999999999999997E-3</v>
      </c>
      <c r="J6698" s="297" t="s">
        <v>2138</v>
      </c>
      <c r="K6698" s="280" t="s">
        <v>2144</v>
      </c>
      <c r="L6698" s="185"/>
      <c r="O6698" s="40"/>
      <c r="P6698" s="40"/>
      <c r="Q6698" s="40"/>
      <c r="R6698" s="40"/>
      <c r="S6698" s="40"/>
      <c r="T6698" s="40"/>
      <c r="U6698" s="40"/>
      <c r="V6698" s="40"/>
      <c r="W6698" s="40"/>
      <c r="X6698" s="40"/>
      <c r="Y6698" s="40"/>
    </row>
    <row r="6699" spans="1:25" ht="15" customHeight="1" x14ac:dyDescent="0.2">
      <c r="A6699" s="40"/>
      <c r="B6699" s="274" t="s">
        <v>347</v>
      </c>
      <c r="C6699" s="296" t="s">
        <v>3594</v>
      </c>
      <c r="D6699" s="274" t="s">
        <v>143</v>
      </c>
      <c r="E6699" s="274" t="s">
        <v>1171</v>
      </c>
      <c r="F6699" s="404" t="s">
        <v>348</v>
      </c>
      <c r="G6699" s="404"/>
      <c r="H6699" s="295" t="s">
        <v>165</v>
      </c>
      <c r="I6699" s="298">
        <v>2.0000000000000001E-4</v>
      </c>
      <c r="J6699" s="297" t="s">
        <v>2139</v>
      </c>
      <c r="K6699" s="280" t="s">
        <v>2117</v>
      </c>
      <c r="L6699" s="183"/>
      <c r="O6699" s="40"/>
      <c r="P6699" s="40"/>
      <c r="Q6699" s="40"/>
      <c r="R6699" s="40"/>
      <c r="S6699" s="40"/>
      <c r="T6699" s="40"/>
      <c r="U6699" s="40"/>
      <c r="V6699" s="40"/>
      <c r="W6699" s="40"/>
      <c r="X6699" s="40"/>
      <c r="Y6699" s="40"/>
    </row>
    <row r="6700" spans="1:25" ht="15" customHeight="1" x14ac:dyDescent="0.2">
      <c r="A6700" s="40"/>
      <c r="B6700" s="274" t="s">
        <v>347</v>
      </c>
      <c r="C6700" s="296" t="s">
        <v>3604</v>
      </c>
      <c r="D6700" s="274" t="s">
        <v>143</v>
      </c>
      <c r="E6700" s="274" t="s">
        <v>1164</v>
      </c>
      <c r="F6700" s="404" t="s">
        <v>809</v>
      </c>
      <c r="G6700" s="404"/>
      <c r="H6700" s="295" t="s">
        <v>165</v>
      </c>
      <c r="I6700" s="298">
        <v>4.4999999999999997E-3</v>
      </c>
      <c r="J6700" s="297" t="s">
        <v>2145</v>
      </c>
      <c r="K6700" s="280" t="s">
        <v>2137</v>
      </c>
      <c r="L6700" s="183"/>
      <c r="O6700" s="40"/>
      <c r="P6700" s="40"/>
      <c r="Q6700" s="40"/>
      <c r="R6700" s="40"/>
      <c r="S6700" s="40"/>
      <c r="T6700" s="40"/>
      <c r="U6700" s="40"/>
      <c r="V6700" s="40"/>
      <c r="W6700" s="40"/>
      <c r="X6700" s="40"/>
      <c r="Y6700" s="40"/>
    </row>
    <row r="6701" spans="1:25" ht="15" customHeight="1" x14ac:dyDescent="0.2">
      <c r="A6701" s="40"/>
      <c r="B6701" s="274" t="s">
        <v>347</v>
      </c>
      <c r="C6701" s="296" t="s">
        <v>3583</v>
      </c>
      <c r="D6701" s="274" t="s">
        <v>143</v>
      </c>
      <c r="E6701" s="274" t="s">
        <v>1158</v>
      </c>
      <c r="F6701" s="404" t="s">
        <v>348</v>
      </c>
      <c r="G6701" s="404"/>
      <c r="H6701" s="295" t="s">
        <v>165</v>
      </c>
      <c r="I6701" s="298">
        <v>0.1018</v>
      </c>
      <c r="J6701" s="297" t="s">
        <v>1850</v>
      </c>
      <c r="K6701" s="280" t="s">
        <v>2175</v>
      </c>
      <c r="O6701" s="40"/>
      <c r="P6701" s="40"/>
      <c r="Q6701" s="40"/>
      <c r="R6701" s="40"/>
      <c r="S6701" s="40"/>
      <c r="T6701" s="40"/>
      <c r="U6701" s="40"/>
      <c r="V6701" s="40"/>
      <c r="W6701" s="40"/>
      <c r="X6701" s="40"/>
      <c r="Y6701" s="40"/>
    </row>
    <row r="6702" spans="1:25" ht="15" customHeight="1" x14ac:dyDescent="0.2">
      <c r="A6702" s="40"/>
      <c r="B6702" s="274" t="s">
        <v>347</v>
      </c>
      <c r="C6702" s="296" t="s">
        <v>3635</v>
      </c>
      <c r="D6702" s="274" t="s">
        <v>143</v>
      </c>
      <c r="E6702" s="274" t="s">
        <v>1169</v>
      </c>
      <c r="F6702" s="404" t="s">
        <v>348</v>
      </c>
      <c r="G6702" s="404"/>
      <c r="H6702" s="295" t="s">
        <v>165</v>
      </c>
      <c r="I6702" s="298">
        <v>1.8E-3</v>
      </c>
      <c r="J6702" s="297" t="s">
        <v>1868</v>
      </c>
      <c r="K6702" s="280" t="s">
        <v>2125</v>
      </c>
      <c r="L6702" s="180"/>
      <c r="O6702" s="40"/>
      <c r="P6702" s="40"/>
      <c r="Q6702" s="40"/>
      <c r="R6702" s="40"/>
      <c r="S6702" s="40"/>
      <c r="T6702" s="40"/>
      <c r="U6702" s="40"/>
      <c r="V6702" s="40"/>
      <c r="W6702" s="40"/>
      <c r="X6702" s="40"/>
      <c r="Y6702" s="40"/>
    </row>
    <row r="6703" spans="1:25" ht="15" customHeight="1" x14ac:dyDescent="0.2">
      <c r="A6703" s="40"/>
      <c r="B6703" s="274" t="s">
        <v>347</v>
      </c>
      <c r="C6703" s="296" t="s">
        <v>3645</v>
      </c>
      <c r="D6703" s="274" t="s">
        <v>143</v>
      </c>
      <c r="E6703" s="274" t="s">
        <v>1161</v>
      </c>
      <c r="F6703" s="404" t="s">
        <v>348</v>
      </c>
      <c r="G6703" s="404"/>
      <c r="H6703" s="295" t="s">
        <v>165</v>
      </c>
      <c r="I6703" s="298">
        <v>9.4100000000000003E-2</v>
      </c>
      <c r="J6703" s="297" t="s">
        <v>2143</v>
      </c>
      <c r="K6703" s="280" t="s">
        <v>2178</v>
      </c>
      <c r="L6703" s="178"/>
      <c r="O6703" s="40"/>
      <c r="P6703" s="40"/>
      <c r="Q6703" s="40"/>
      <c r="R6703" s="40"/>
      <c r="S6703" s="40"/>
      <c r="T6703" s="40"/>
      <c r="U6703" s="40"/>
      <c r="V6703" s="40"/>
      <c r="W6703" s="40"/>
      <c r="X6703" s="40"/>
      <c r="Y6703" s="40"/>
    </row>
    <row r="6704" spans="1:25" ht="15" customHeight="1" x14ac:dyDescent="0.2">
      <c r="A6704" s="40"/>
      <c r="B6704" s="274" t="s">
        <v>347</v>
      </c>
      <c r="C6704" s="296" t="s">
        <v>3613</v>
      </c>
      <c r="D6704" s="274" t="s">
        <v>143</v>
      </c>
      <c r="E6704" s="274" t="s">
        <v>1163</v>
      </c>
      <c r="F6704" s="404" t="s">
        <v>348</v>
      </c>
      <c r="G6704" s="404"/>
      <c r="H6704" s="295" t="s">
        <v>165</v>
      </c>
      <c r="I6704" s="298">
        <v>1E-4</v>
      </c>
      <c r="J6704" s="297" t="s">
        <v>3614</v>
      </c>
      <c r="K6704" s="280" t="s">
        <v>2117</v>
      </c>
      <c r="L6704" s="182"/>
      <c r="O6704" s="40"/>
      <c r="P6704" s="40"/>
      <c r="Q6704" s="40"/>
      <c r="R6704" s="40"/>
      <c r="S6704" s="40"/>
      <c r="T6704" s="40"/>
      <c r="U6704" s="40"/>
      <c r="V6704" s="40"/>
      <c r="W6704" s="40"/>
      <c r="X6704" s="40"/>
      <c r="Y6704" s="40"/>
    </row>
    <row r="6705" spans="1:25" ht="15" customHeight="1" x14ac:dyDescent="0.2">
      <c r="A6705" s="40"/>
      <c r="B6705" s="274" t="s">
        <v>347</v>
      </c>
      <c r="C6705" s="296" t="s">
        <v>3646</v>
      </c>
      <c r="D6705" s="274" t="s">
        <v>143</v>
      </c>
      <c r="E6705" s="274" t="s">
        <v>3647</v>
      </c>
      <c r="F6705" s="404" t="s">
        <v>348</v>
      </c>
      <c r="G6705" s="404"/>
      <c r="H6705" s="295" t="s">
        <v>1160</v>
      </c>
      <c r="I6705" s="298">
        <v>8.0000000000000004E-4</v>
      </c>
      <c r="J6705" s="297" t="s">
        <v>3648</v>
      </c>
      <c r="K6705" s="280" t="s">
        <v>2117</v>
      </c>
      <c r="L6705" s="182"/>
      <c r="O6705" s="40"/>
      <c r="P6705" s="40"/>
      <c r="Q6705" s="40"/>
      <c r="R6705" s="40"/>
      <c r="S6705" s="40"/>
      <c r="T6705" s="40"/>
      <c r="U6705" s="40"/>
      <c r="V6705" s="40"/>
      <c r="W6705" s="40"/>
      <c r="X6705" s="40"/>
      <c r="Y6705" s="40"/>
    </row>
    <row r="6706" spans="1:25" ht="15" customHeight="1" x14ac:dyDescent="0.2">
      <c r="A6706" s="40"/>
      <c r="B6706" s="274" t="s">
        <v>347</v>
      </c>
      <c r="C6706" s="296" t="s">
        <v>3626</v>
      </c>
      <c r="D6706" s="274" t="s">
        <v>143</v>
      </c>
      <c r="E6706" s="274" t="s">
        <v>2434</v>
      </c>
      <c r="F6706" s="404" t="s">
        <v>348</v>
      </c>
      <c r="G6706" s="404"/>
      <c r="H6706" s="295" t="s">
        <v>2433</v>
      </c>
      <c r="I6706" s="298">
        <v>2.3E-3</v>
      </c>
      <c r="J6706" s="297" t="s">
        <v>3627</v>
      </c>
      <c r="K6706" s="280" t="s">
        <v>2144</v>
      </c>
      <c r="L6706" s="182"/>
      <c r="O6706" s="40"/>
      <c r="P6706" s="40"/>
      <c r="Q6706" s="40"/>
      <c r="R6706" s="40"/>
      <c r="S6706" s="40"/>
      <c r="T6706" s="40"/>
      <c r="U6706" s="40"/>
      <c r="V6706" s="40"/>
      <c r="W6706" s="40"/>
      <c r="X6706" s="40"/>
      <c r="Y6706" s="40"/>
    </row>
    <row r="6707" spans="1:25" ht="15" customHeight="1" x14ac:dyDescent="0.2">
      <c r="A6707" s="40"/>
      <c r="B6707" s="274" t="s">
        <v>347</v>
      </c>
      <c r="C6707" s="296" t="s">
        <v>3587</v>
      </c>
      <c r="D6707" s="274" t="s">
        <v>143</v>
      </c>
      <c r="E6707" s="274" t="s">
        <v>2436</v>
      </c>
      <c r="F6707" s="404" t="s">
        <v>348</v>
      </c>
      <c r="G6707" s="404"/>
      <c r="H6707" s="295" t="s">
        <v>165</v>
      </c>
      <c r="I6707" s="298">
        <v>2.0000000000000001E-4</v>
      </c>
      <c r="J6707" s="297" t="s">
        <v>3588</v>
      </c>
      <c r="K6707" s="280" t="s">
        <v>2117</v>
      </c>
      <c r="L6707" s="182"/>
      <c r="O6707" s="40"/>
      <c r="P6707" s="40"/>
      <c r="Q6707" s="40"/>
      <c r="R6707" s="40"/>
      <c r="S6707" s="40"/>
      <c r="T6707" s="40"/>
      <c r="U6707" s="40"/>
      <c r="V6707" s="40"/>
      <c r="W6707" s="40"/>
      <c r="X6707" s="40"/>
      <c r="Y6707" s="40"/>
    </row>
    <row r="6708" spans="1:25" ht="15" customHeight="1" x14ac:dyDescent="0.2">
      <c r="A6708" s="40"/>
      <c r="B6708" s="274" t="s">
        <v>347</v>
      </c>
      <c r="C6708" s="296" t="s">
        <v>3636</v>
      </c>
      <c r="D6708" s="274" t="s">
        <v>143</v>
      </c>
      <c r="E6708" s="274" t="s">
        <v>2432</v>
      </c>
      <c r="F6708" s="404" t="s">
        <v>348</v>
      </c>
      <c r="G6708" s="404"/>
      <c r="H6708" s="295" t="s">
        <v>2433</v>
      </c>
      <c r="I6708" s="298">
        <v>8.0000000000000004E-4</v>
      </c>
      <c r="J6708" s="297" t="s">
        <v>3637</v>
      </c>
      <c r="K6708" s="280" t="s">
        <v>2137</v>
      </c>
      <c r="L6708" s="185"/>
      <c r="O6708" s="40"/>
      <c r="P6708" s="40"/>
      <c r="Q6708" s="40"/>
      <c r="R6708" s="40"/>
      <c r="S6708" s="40"/>
      <c r="T6708" s="40"/>
      <c r="U6708" s="40"/>
      <c r="V6708" s="40"/>
      <c r="W6708" s="40"/>
      <c r="X6708" s="40"/>
      <c r="Y6708" s="40"/>
    </row>
    <row r="6709" spans="1:25" ht="15" customHeight="1" x14ac:dyDescent="0.2">
      <c r="A6709" s="40"/>
      <c r="B6709" s="274" t="s">
        <v>347</v>
      </c>
      <c r="C6709" s="296" t="s">
        <v>3586</v>
      </c>
      <c r="D6709" s="274" t="s">
        <v>143</v>
      </c>
      <c r="E6709" s="274" t="s">
        <v>1162</v>
      </c>
      <c r="F6709" s="404" t="s">
        <v>348</v>
      </c>
      <c r="G6709" s="404"/>
      <c r="H6709" s="295" t="s">
        <v>165</v>
      </c>
      <c r="I6709" s="298">
        <v>2.9999999999999997E-4</v>
      </c>
      <c r="J6709" s="297" t="s">
        <v>2140</v>
      </c>
      <c r="K6709" s="280" t="s">
        <v>2117</v>
      </c>
      <c r="L6709" s="185"/>
      <c r="O6709" s="40"/>
      <c r="P6709" s="40"/>
      <c r="Q6709" s="40"/>
      <c r="R6709" s="40"/>
      <c r="S6709" s="40"/>
      <c r="T6709" s="40"/>
      <c r="U6709" s="40"/>
      <c r="V6709" s="40"/>
      <c r="W6709" s="40"/>
      <c r="X6709" s="40"/>
      <c r="Y6709" s="40"/>
    </row>
    <row r="6710" spans="1:25" ht="15" customHeight="1" x14ac:dyDescent="0.2">
      <c r="A6710" s="40"/>
      <c r="B6710" s="274" t="s">
        <v>347</v>
      </c>
      <c r="C6710" s="296" t="s">
        <v>3596</v>
      </c>
      <c r="D6710" s="274" t="s">
        <v>143</v>
      </c>
      <c r="E6710" s="274" t="s">
        <v>2437</v>
      </c>
      <c r="F6710" s="404" t="s">
        <v>348</v>
      </c>
      <c r="G6710" s="404"/>
      <c r="H6710" s="295" t="s">
        <v>165</v>
      </c>
      <c r="I6710" s="298">
        <v>5.9999999999999995E-4</v>
      </c>
      <c r="J6710" s="297" t="s">
        <v>3597</v>
      </c>
      <c r="K6710" s="280" t="s">
        <v>2117</v>
      </c>
      <c r="L6710" s="185"/>
      <c r="O6710" s="40"/>
      <c r="P6710" s="40"/>
      <c r="Q6710" s="40"/>
      <c r="R6710" s="40"/>
      <c r="S6710" s="40"/>
      <c r="T6710" s="40"/>
      <c r="U6710" s="40"/>
      <c r="V6710" s="40"/>
      <c r="W6710" s="40"/>
      <c r="X6710" s="40"/>
      <c r="Y6710" s="40"/>
    </row>
    <row r="6711" spans="1:25" ht="15" customHeight="1" x14ac:dyDescent="0.2">
      <c r="A6711" s="40"/>
      <c r="B6711" s="274" t="s">
        <v>347</v>
      </c>
      <c r="C6711" s="296" t="s">
        <v>3631</v>
      </c>
      <c r="D6711" s="274" t="s">
        <v>143</v>
      </c>
      <c r="E6711" s="274" t="s">
        <v>2435</v>
      </c>
      <c r="F6711" s="404" t="s">
        <v>348</v>
      </c>
      <c r="G6711" s="404"/>
      <c r="H6711" s="295" t="s">
        <v>165</v>
      </c>
      <c r="I6711" s="298">
        <v>2.0000000000000001E-4</v>
      </c>
      <c r="J6711" s="297" t="s">
        <v>2122</v>
      </c>
      <c r="K6711" s="280" t="s">
        <v>2125</v>
      </c>
      <c r="L6711" s="185"/>
      <c r="O6711" s="40"/>
      <c r="P6711" s="40"/>
      <c r="Q6711" s="40"/>
      <c r="R6711" s="40"/>
      <c r="S6711" s="40"/>
      <c r="T6711" s="40"/>
      <c r="U6711" s="40"/>
      <c r="V6711" s="40"/>
      <c r="W6711" s="40"/>
      <c r="X6711" s="40"/>
      <c r="Y6711" s="40"/>
    </row>
    <row r="6712" spans="1:25" ht="15" customHeight="1" x14ac:dyDescent="0.2">
      <c r="A6712" s="40"/>
      <c r="B6712" s="274" t="s">
        <v>347</v>
      </c>
      <c r="C6712" s="296" t="s">
        <v>3606</v>
      </c>
      <c r="D6712" s="274" t="s">
        <v>143</v>
      </c>
      <c r="E6712" s="274" t="s">
        <v>1166</v>
      </c>
      <c r="F6712" s="404" t="s">
        <v>809</v>
      </c>
      <c r="G6712" s="404"/>
      <c r="H6712" s="295" t="s">
        <v>1167</v>
      </c>
      <c r="I6712" s="298">
        <v>4.0000000000000002E-4</v>
      </c>
      <c r="J6712" s="297" t="s">
        <v>2136</v>
      </c>
      <c r="K6712" s="280" t="s">
        <v>2196</v>
      </c>
      <c r="L6712" s="183"/>
      <c r="O6712" s="40"/>
      <c r="P6712" s="40"/>
      <c r="Q6712" s="40"/>
      <c r="R6712" s="40"/>
      <c r="S6712" s="40"/>
      <c r="T6712" s="40"/>
      <c r="U6712" s="40"/>
      <c r="V6712" s="40"/>
      <c r="W6712" s="40"/>
      <c r="X6712" s="40"/>
      <c r="Y6712" s="40"/>
    </row>
    <row r="6713" spans="1:25" ht="15" customHeight="1" x14ac:dyDescent="0.2">
      <c r="A6713" s="40"/>
      <c r="B6713" s="408" t="s">
        <v>2416</v>
      </c>
      <c r="C6713" s="406"/>
      <c r="D6713" s="406"/>
      <c r="E6713" s="406"/>
      <c r="F6713" s="406"/>
      <c r="G6713" s="406"/>
      <c r="H6713" s="406"/>
      <c r="I6713" s="406"/>
      <c r="J6713" s="406"/>
      <c r="K6713" s="406"/>
      <c r="L6713" s="183"/>
      <c r="O6713" s="40"/>
      <c r="P6713" s="40"/>
      <c r="Q6713" s="40"/>
      <c r="R6713" s="40"/>
      <c r="S6713" s="40"/>
      <c r="T6713" s="40"/>
      <c r="U6713" s="40"/>
      <c r="V6713" s="40"/>
      <c r="W6713" s="40"/>
      <c r="X6713" s="40"/>
      <c r="Y6713" s="40"/>
    </row>
    <row r="6714" spans="1:25" ht="15" customHeight="1" x14ac:dyDescent="0.2">
      <c r="A6714" s="40"/>
      <c r="B6714" s="276" t="s">
        <v>27</v>
      </c>
      <c r="C6714" s="277" t="s">
        <v>28</v>
      </c>
      <c r="D6714" s="276" t="s">
        <v>29</v>
      </c>
      <c r="E6714" s="276" t="s">
        <v>30</v>
      </c>
      <c r="F6714" s="405" t="s">
        <v>318</v>
      </c>
      <c r="G6714" s="406"/>
      <c r="H6714" s="284" t="s">
        <v>31</v>
      </c>
      <c r="I6714" s="277" t="s">
        <v>32</v>
      </c>
      <c r="J6714" s="277" t="s">
        <v>33</v>
      </c>
      <c r="K6714" s="277" t="s">
        <v>35</v>
      </c>
      <c r="O6714" s="40"/>
      <c r="P6714" s="40"/>
      <c r="Q6714" s="40"/>
      <c r="R6714" s="40"/>
      <c r="S6714" s="40"/>
      <c r="T6714" s="40"/>
      <c r="U6714" s="40"/>
      <c r="V6714" s="40"/>
      <c r="W6714" s="40"/>
      <c r="X6714" s="40"/>
      <c r="Y6714" s="40"/>
    </row>
    <row r="6715" spans="1:25" ht="15" customHeight="1" x14ac:dyDescent="0.2">
      <c r="A6715" s="40"/>
      <c r="B6715" s="274" t="s">
        <v>347</v>
      </c>
      <c r="C6715" s="296" t="s">
        <v>3635</v>
      </c>
      <c r="D6715" s="274" t="s">
        <v>143</v>
      </c>
      <c r="E6715" s="274" t="s">
        <v>1169</v>
      </c>
      <c r="F6715" s="404" t="s">
        <v>348</v>
      </c>
      <c r="G6715" s="404"/>
      <c r="H6715" s="295" t="s">
        <v>165</v>
      </c>
      <c r="I6715" s="298">
        <v>1.8E-3</v>
      </c>
      <c r="J6715" s="297" t="s">
        <v>1868</v>
      </c>
      <c r="K6715" s="280" t="s">
        <v>2125</v>
      </c>
      <c r="L6715" s="180"/>
      <c r="O6715" s="40"/>
      <c r="P6715" s="40"/>
      <c r="Q6715" s="40"/>
      <c r="R6715" s="40"/>
      <c r="S6715" s="40"/>
      <c r="T6715" s="40"/>
      <c r="U6715" s="40"/>
      <c r="V6715" s="40"/>
      <c r="W6715" s="40"/>
      <c r="X6715" s="40"/>
      <c r="Y6715" s="40"/>
    </row>
    <row r="6716" spans="1:25" ht="15" customHeight="1" x14ac:dyDescent="0.2">
      <c r="A6716" s="40"/>
      <c r="B6716" s="274" t="s">
        <v>347</v>
      </c>
      <c r="C6716" s="296" t="s">
        <v>3631</v>
      </c>
      <c r="D6716" s="274" t="s">
        <v>143</v>
      </c>
      <c r="E6716" s="274" t="s">
        <v>2435</v>
      </c>
      <c r="F6716" s="404" t="s">
        <v>348</v>
      </c>
      <c r="G6716" s="404"/>
      <c r="H6716" s="295" t="s">
        <v>165</v>
      </c>
      <c r="I6716" s="298">
        <v>2.0000000000000001E-4</v>
      </c>
      <c r="J6716" s="297" t="s">
        <v>2122</v>
      </c>
      <c r="K6716" s="280" t="s">
        <v>2125</v>
      </c>
      <c r="L6716" s="178"/>
      <c r="O6716" s="40"/>
      <c r="P6716" s="40"/>
      <c r="Q6716" s="40"/>
      <c r="R6716" s="40"/>
      <c r="S6716" s="40"/>
      <c r="T6716" s="40"/>
      <c r="U6716" s="40"/>
      <c r="V6716" s="40"/>
      <c r="W6716" s="40"/>
      <c r="X6716" s="40"/>
      <c r="Y6716" s="40"/>
    </row>
    <row r="6717" spans="1:25" ht="15" customHeight="1" x14ac:dyDescent="0.2">
      <c r="A6717" s="40"/>
      <c r="B6717" s="274" t="s">
        <v>347</v>
      </c>
      <c r="C6717" s="296" t="s">
        <v>3601</v>
      </c>
      <c r="D6717" s="274" t="s">
        <v>143</v>
      </c>
      <c r="E6717" s="274" t="s">
        <v>1165</v>
      </c>
      <c r="F6717" s="404" t="s">
        <v>348</v>
      </c>
      <c r="G6717" s="404"/>
      <c r="H6717" s="295" t="s">
        <v>165</v>
      </c>
      <c r="I6717" s="298">
        <v>4.4999999999999997E-3</v>
      </c>
      <c r="J6717" s="297" t="s">
        <v>3602</v>
      </c>
      <c r="K6717" s="280" t="s">
        <v>2133</v>
      </c>
      <c r="L6717" s="182"/>
      <c r="O6717" s="40"/>
      <c r="P6717" s="40"/>
      <c r="Q6717" s="40"/>
      <c r="R6717" s="40"/>
      <c r="S6717" s="40"/>
      <c r="T6717" s="40"/>
      <c r="U6717" s="40"/>
      <c r="V6717" s="40"/>
      <c r="W6717" s="40"/>
      <c r="X6717" s="40"/>
      <c r="Y6717" s="40"/>
    </row>
    <row r="6718" spans="1:25" ht="15" customHeight="1" x14ac:dyDescent="0.2">
      <c r="A6718" s="40"/>
      <c r="B6718" s="274" t="s">
        <v>347</v>
      </c>
      <c r="C6718" s="296" t="s">
        <v>3583</v>
      </c>
      <c r="D6718" s="274" t="s">
        <v>143</v>
      </c>
      <c r="E6718" s="274" t="s">
        <v>1158</v>
      </c>
      <c r="F6718" s="404" t="s">
        <v>348</v>
      </c>
      <c r="G6718" s="404"/>
      <c r="H6718" s="295" t="s">
        <v>165</v>
      </c>
      <c r="I6718" s="298">
        <v>0.1018</v>
      </c>
      <c r="J6718" s="297" t="s">
        <v>1850</v>
      </c>
      <c r="K6718" s="280" t="s">
        <v>2175</v>
      </c>
      <c r="L6718" s="182"/>
      <c r="O6718" s="40"/>
      <c r="P6718" s="40"/>
      <c r="Q6718" s="40"/>
      <c r="R6718" s="40"/>
      <c r="S6718" s="40"/>
      <c r="T6718" s="40"/>
      <c r="U6718" s="40"/>
      <c r="V6718" s="40"/>
      <c r="W6718" s="40"/>
      <c r="X6718" s="40"/>
      <c r="Y6718" s="40"/>
    </row>
    <row r="6719" spans="1:25" ht="15" customHeight="1" x14ac:dyDescent="0.2">
      <c r="A6719" s="40"/>
      <c r="B6719" s="274" t="s">
        <v>347</v>
      </c>
      <c r="C6719" s="296" t="s">
        <v>3626</v>
      </c>
      <c r="D6719" s="274" t="s">
        <v>143</v>
      </c>
      <c r="E6719" s="274" t="s">
        <v>2434</v>
      </c>
      <c r="F6719" s="404" t="s">
        <v>348</v>
      </c>
      <c r="G6719" s="404"/>
      <c r="H6719" s="295" t="s">
        <v>2433</v>
      </c>
      <c r="I6719" s="298">
        <v>2.3E-3</v>
      </c>
      <c r="J6719" s="297" t="s">
        <v>3627</v>
      </c>
      <c r="K6719" s="280" t="s">
        <v>2144</v>
      </c>
      <c r="L6719" s="185"/>
      <c r="O6719" s="40"/>
      <c r="P6719" s="40"/>
      <c r="Q6719" s="40"/>
      <c r="R6719" s="40"/>
      <c r="S6719" s="40"/>
      <c r="T6719" s="40"/>
      <c r="U6719" s="40"/>
      <c r="V6719" s="40"/>
      <c r="W6719" s="40"/>
      <c r="X6719" s="40"/>
      <c r="Y6719" s="40"/>
    </row>
    <row r="6720" spans="1:25" ht="15" customHeight="1" x14ac:dyDescent="0.2">
      <c r="A6720" s="40"/>
      <c r="B6720" s="274" t="s">
        <v>347</v>
      </c>
      <c r="C6720" s="296" t="s">
        <v>3645</v>
      </c>
      <c r="D6720" s="274" t="s">
        <v>143</v>
      </c>
      <c r="E6720" s="274" t="s">
        <v>1161</v>
      </c>
      <c r="F6720" s="404" t="s">
        <v>348</v>
      </c>
      <c r="G6720" s="404"/>
      <c r="H6720" s="295" t="s">
        <v>165</v>
      </c>
      <c r="I6720" s="298">
        <v>9.4100000000000003E-2</v>
      </c>
      <c r="J6720" s="297" t="s">
        <v>2143</v>
      </c>
      <c r="K6720" s="280" t="s">
        <v>2178</v>
      </c>
      <c r="L6720" s="185"/>
      <c r="O6720" s="40"/>
      <c r="P6720" s="40"/>
      <c r="Q6720" s="40"/>
      <c r="R6720" s="40"/>
      <c r="S6720" s="40"/>
      <c r="T6720" s="40"/>
      <c r="U6720" s="40"/>
      <c r="V6720" s="40"/>
      <c r="W6720" s="40"/>
      <c r="X6720" s="40"/>
      <c r="Y6720" s="40"/>
    </row>
    <row r="6721" spans="1:25" ht="15" customHeight="1" x14ac:dyDescent="0.2">
      <c r="A6721" s="40"/>
      <c r="B6721" s="274" t="s">
        <v>347</v>
      </c>
      <c r="C6721" s="296" t="s">
        <v>3598</v>
      </c>
      <c r="D6721" s="274" t="s">
        <v>143</v>
      </c>
      <c r="E6721" s="274" t="s">
        <v>1159</v>
      </c>
      <c r="F6721" s="404" t="s">
        <v>348</v>
      </c>
      <c r="G6721" s="404"/>
      <c r="H6721" s="295" t="s">
        <v>165</v>
      </c>
      <c r="I6721" s="298">
        <v>1.5E-3</v>
      </c>
      <c r="J6721" s="297" t="s">
        <v>3599</v>
      </c>
      <c r="K6721" s="280" t="s">
        <v>2130</v>
      </c>
      <c r="L6721" s="185"/>
      <c r="O6721" s="40"/>
      <c r="P6721" s="40"/>
      <c r="Q6721" s="40"/>
      <c r="R6721" s="40"/>
      <c r="S6721" s="40"/>
      <c r="T6721" s="40"/>
      <c r="U6721" s="40"/>
      <c r="V6721" s="40"/>
      <c r="W6721" s="40"/>
      <c r="X6721" s="40"/>
      <c r="Y6721" s="40"/>
    </row>
    <row r="6722" spans="1:25" ht="15" customHeight="1" x14ac:dyDescent="0.2">
      <c r="A6722" s="40"/>
      <c r="B6722" s="274" t="s">
        <v>347</v>
      </c>
      <c r="C6722" s="296" t="s">
        <v>3606</v>
      </c>
      <c r="D6722" s="274" t="s">
        <v>143</v>
      </c>
      <c r="E6722" s="274" t="s">
        <v>1166</v>
      </c>
      <c r="F6722" s="404" t="s">
        <v>809</v>
      </c>
      <c r="G6722" s="404"/>
      <c r="H6722" s="295" t="s">
        <v>1167</v>
      </c>
      <c r="I6722" s="298">
        <v>4.0000000000000002E-4</v>
      </c>
      <c r="J6722" s="297" t="s">
        <v>2136</v>
      </c>
      <c r="K6722" s="280" t="s">
        <v>2196</v>
      </c>
      <c r="L6722" s="185"/>
      <c r="O6722" s="40"/>
      <c r="P6722" s="40"/>
      <c r="Q6722" s="40"/>
      <c r="R6722" s="40"/>
      <c r="S6722" s="40"/>
      <c r="T6722" s="40"/>
      <c r="U6722" s="40"/>
      <c r="V6722" s="40"/>
      <c r="W6722" s="40"/>
      <c r="X6722" s="40"/>
      <c r="Y6722" s="40"/>
    </row>
    <row r="6723" spans="1:25" ht="15" customHeight="1" x14ac:dyDescent="0.2">
      <c r="A6723" s="40"/>
      <c r="B6723" s="274" t="s">
        <v>347</v>
      </c>
      <c r="C6723" s="296" t="s">
        <v>3596</v>
      </c>
      <c r="D6723" s="274" t="s">
        <v>143</v>
      </c>
      <c r="E6723" s="274" t="s">
        <v>2437</v>
      </c>
      <c r="F6723" s="404" t="s">
        <v>348</v>
      </c>
      <c r="G6723" s="404"/>
      <c r="H6723" s="295" t="s">
        <v>165</v>
      </c>
      <c r="I6723" s="298">
        <v>5.9999999999999995E-4</v>
      </c>
      <c r="J6723" s="297" t="s">
        <v>3597</v>
      </c>
      <c r="K6723" s="280" t="s">
        <v>2117</v>
      </c>
      <c r="L6723" s="185"/>
      <c r="O6723" s="40"/>
      <c r="P6723" s="40"/>
      <c r="Q6723" s="40"/>
      <c r="R6723" s="40"/>
      <c r="S6723" s="40"/>
      <c r="T6723" s="40"/>
      <c r="U6723" s="40"/>
      <c r="V6723" s="40"/>
      <c r="W6723" s="40"/>
      <c r="X6723" s="40"/>
      <c r="Y6723" s="40"/>
    </row>
    <row r="6724" spans="1:25" ht="15" customHeight="1" x14ac:dyDescent="0.2">
      <c r="A6724" s="40"/>
      <c r="B6724" s="274" t="s">
        <v>347</v>
      </c>
      <c r="C6724" s="296" t="s">
        <v>3646</v>
      </c>
      <c r="D6724" s="274" t="s">
        <v>143</v>
      </c>
      <c r="E6724" s="274" t="s">
        <v>3647</v>
      </c>
      <c r="F6724" s="404" t="s">
        <v>348</v>
      </c>
      <c r="G6724" s="404"/>
      <c r="H6724" s="295" t="s">
        <v>1160</v>
      </c>
      <c r="I6724" s="298">
        <v>8.0000000000000004E-4</v>
      </c>
      <c r="J6724" s="297" t="s">
        <v>3648</v>
      </c>
      <c r="K6724" s="280" t="s">
        <v>2117</v>
      </c>
      <c r="L6724" s="183"/>
      <c r="O6724" s="40"/>
      <c r="P6724" s="40"/>
      <c r="Q6724" s="40"/>
      <c r="R6724" s="40"/>
      <c r="S6724" s="40"/>
      <c r="T6724" s="40"/>
      <c r="U6724" s="40"/>
      <c r="V6724" s="40"/>
      <c r="W6724" s="40"/>
      <c r="X6724" s="40"/>
      <c r="Y6724" s="40"/>
    </row>
    <row r="6725" spans="1:25" ht="15" customHeight="1" x14ac:dyDescent="0.2">
      <c r="A6725" s="40"/>
      <c r="B6725" s="274" t="s">
        <v>347</v>
      </c>
      <c r="C6725" s="296" t="s">
        <v>3604</v>
      </c>
      <c r="D6725" s="274" t="s">
        <v>143</v>
      </c>
      <c r="E6725" s="274" t="s">
        <v>1164</v>
      </c>
      <c r="F6725" s="404" t="s">
        <v>809</v>
      </c>
      <c r="G6725" s="404"/>
      <c r="H6725" s="295" t="s">
        <v>165</v>
      </c>
      <c r="I6725" s="298">
        <v>4.4999999999999997E-3</v>
      </c>
      <c r="J6725" s="297" t="s">
        <v>2145</v>
      </c>
      <c r="K6725" s="280" t="s">
        <v>2137</v>
      </c>
      <c r="L6725" s="183"/>
      <c r="O6725" s="40"/>
      <c r="P6725" s="40"/>
      <c r="Q6725" s="40"/>
      <c r="R6725" s="40"/>
      <c r="S6725" s="40"/>
      <c r="T6725" s="40"/>
      <c r="U6725" s="40"/>
      <c r="V6725" s="40"/>
      <c r="W6725" s="40"/>
      <c r="X6725" s="40"/>
      <c r="Y6725" s="40"/>
    </row>
    <row r="6726" spans="1:25" ht="15" customHeight="1" x14ac:dyDescent="0.2">
      <c r="A6726" s="40"/>
      <c r="B6726" s="274" t="s">
        <v>347</v>
      </c>
      <c r="C6726" s="296" t="s">
        <v>3594</v>
      </c>
      <c r="D6726" s="274" t="s">
        <v>143</v>
      </c>
      <c r="E6726" s="274" t="s">
        <v>1171</v>
      </c>
      <c r="F6726" s="404" t="s">
        <v>348</v>
      </c>
      <c r="G6726" s="404"/>
      <c r="H6726" s="295" t="s">
        <v>165</v>
      </c>
      <c r="I6726" s="298">
        <v>2.0000000000000001E-4</v>
      </c>
      <c r="J6726" s="297" t="s">
        <v>2139</v>
      </c>
      <c r="K6726" s="280" t="s">
        <v>2117</v>
      </c>
      <c r="O6726" s="40"/>
      <c r="P6726" s="40"/>
      <c r="Q6726" s="40"/>
      <c r="R6726" s="40"/>
      <c r="S6726" s="40"/>
      <c r="T6726" s="40"/>
      <c r="U6726" s="40"/>
      <c r="V6726" s="40"/>
      <c r="W6726" s="40"/>
      <c r="X6726" s="40"/>
      <c r="Y6726" s="40"/>
    </row>
    <row r="6727" spans="1:25" ht="15" customHeight="1" x14ac:dyDescent="0.2">
      <c r="A6727" s="40"/>
      <c r="B6727" s="274" t="s">
        <v>347</v>
      </c>
      <c r="C6727" s="296" t="s">
        <v>3634</v>
      </c>
      <c r="D6727" s="274" t="s">
        <v>143</v>
      </c>
      <c r="E6727" s="274" t="s">
        <v>1168</v>
      </c>
      <c r="F6727" s="404" t="s">
        <v>348</v>
      </c>
      <c r="G6727" s="404"/>
      <c r="H6727" s="295" t="s">
        <v>165</v>
      </c>
      <c r="I6727" s="298">
        <v>4.4999999999999997E-3</v>
      </c>
      <c r="J6727" s="297" t="s">
        <v>2138</v>
      </c>
      <c r="K6727" s="280" t="s">
        <v>2144</v>
      </c>
      <c r="L6727" s="180"/>
      <c r="O6727" s="40"/>
      <c r="P6727" s="40"/>
      <c r="Q6727" s="40"/>
      <c r="R6727" s="40"/>
      <c r="S6727" s="40"/>
      <c r="T6727" s="40"/>
      <c r="U6727" s="40"/>
      <c r="V6727" s="40"/>
      <c r="W6727" s="40"/>
      <c r="X6727" s="40"/>
      <c r="Y6727" s="40"/>
    </row>
    <row r="6728" spans="1:25" ht="15" customHeight="1" x14ac:dyDescent="0.2">
      <c r="A6728" s="40"/>
      <c r="B6728" s="274" t="s">
        <v>347</v>
      </c>
      <c r="C6728" s="296" t="s">
        <v>3586</v>
      </c>
      <c r="D6728" s="274" t="s">
        <v>143</v>
      </c>
      <c r="E6728" s="274" t="s">
        <v>1162</v>
      </c>
      <c r="F6728" s="404" t="s">
        <v>348</v>
      </c>
      <c r="G6728" s="404"/>
      <c r="H6728" s="295" t="s">
        <v>165</v>
      </c>
      <c r="I6728" s="298">
        <v>2.9999999999999997E-4</v>
      </c>
      <c r="J6728" s="297" t="s">
        <v>2140</v>
      </c>
      <c r="K6728" s="280" t="s">
        <v>2117</v>
      </c>
      <c r="L6728" s="178"/>
      <c r="O6728" s="40"/>
      <c r="P6728" s="40"/>
      <c r="Q6728" s="40"/>
      <c r="R6728" s="40"/>
      <c r="S6728" s="40"/>
      <c r="T6728" s="40"/>
      <c r="U6728" s="40"/>
      <c r="V6728" s="40"/>
      <c r="W6728" s="40"/>
      <c r="X6728" s="40"/>
      <c r="Y6728" s="40"/>
    </row>
    <row r="6729" spans="1:25" ht="15" customHeight="1" x14ac:dyDescent="0.2">
      <c r="A6729" s="40"/>
      <c r="B6729" s="274" t="s">
        <v>347</v>
      </c>
      <c r="C6729" s="296" t="s">
        <v>3616</v>
      </c>
      <c r="D6729" s="274" t="s">
        <v>143</v>
      </c>
      <c r="E6729" s="274" t="s">
        <v>1170</v>
      </c>
      <c r="F6729" s="404" t="s">
        <v>809</v>
      </c>
      <c r="G6729" s="404"/>
      <c r="H6729" s="295" t="s">
        <v>165</v>
      </c>
      <c r="I6729" s="298">
        <v>0.1018</v>
      </c>
      <c r="J6729" s="297" t="s">
        <v>1858</v>
      </c>
      <c r="K6729" s="280" t="s">
        <v>2173</v>
      </c>
      <c r="L6729" s="182"/>
      <c r="O6729" s="40"/>
      <c r="P6729" s="40"/>
      <c r="Q6729" s="40"/>
      <c r="R6729" s="40"/>
      <c r="S6729" s="40"/>
      <c r="T6729" s="40"/>
      <c r="U6729" s="40"/>
      <c r="V6729" s="40"/>
      <c r="W6729" s="40"/>
      <c r="X6729" s="40"/>
      <c r="Y6729" s="40"/>
    </row>
    <row r="6730" spans="1:25" ht="15" customHeight="1" x14ac:dyDescent="0.2">
      <c r="A6730" s="40"/>
      <c r="B6730" s="274" t="s">
        <v>347</v>
      </c>
      <c r="C6730" s="296" t="s">
        <v>3636</v>
      </c>
      <c r="D6730" s="274" t="s">
        <v>143</v>
      </c>
      <c r="E6730" s="274" t="s">
        <v>2432</v>
      </c>
      <c r="F6730" s="404" t="s">
        <v>348</v>
      </c>
      <c r="G6730" s="404"/>
      <c r="H6730" s="295" t="s">
        <v>2433</v>
      </c>
      <c r="I6730" s="298">
        <v>8.0000000000000004E-4</v>
      </c>
      <c r="J6730" s="297" t="s">
        <v>3637</v>
      </c>
      <c r="K6730" s="280" t="s">
        <v>2137</v>
      </c>
      <c r="L6730" s="182"/>
      <c r="O6730" s="40"/>
      <c r="P6730" s="40"/>
      <c r="Q6730" s="40"/>
      <c r="R6730" s="40"/>
      <c r="S6730" s="40"/>
      <c r="T6730" s="40"/>
      <c r="U6730" s="40"/>
      <c r="V6730" s="40"/>
      <c r="W6730" s="40"/>
      <c r="X6730" s="40"/>
      <c r="Y6730" s="40"/>
    </row>
    <row r="6731" spans="1:25" ht="15" customHeight="1" x14ac:dyDescent="0.2">
      <c r="A6731" s="40"/>
      <c r="B6731" s="274" t="s">
        <v>347</v>
      </c>
      <c r="C6731" s="296" t="s">
        <v>3587</v>
      </c>
      <c r="D6731" s="274" t="s">
        <v>143</v>
      </c>
      <c r="E6731" s="274" t="s">
        <v>2436</v>
      </c>
      <c r="F6731" s="404" t="s">
        <v>348</v>
      </c>
      <c r="G6731" s="404"/>
      <c r="H6731" s="295" t="s">
        <v>165</v>
      </c>
      <c r="I6731" s="298">
        <v>2.0000000000000001E-4</v>
      </c>
      <c r="J6731" s="297" t="s">
        <v>3588</v>
      </c>
      <c r="K6731" s="280" t="s">
        <v>2117</v>
      </c>
      <c r="L6731" s="185"/>
      <c r="O6731" s="40"/>
      <c r="P6731" s="40"/>
      <c r="Q6731" s="40"/>
      <c r="R6731" s="40"/>
      <c r="S6731" s="40"/>
      <c r="T6731" s="40"/>
      <c r="U6731" s="40"/>
      <c r="V6731" s="40"/>
      <c r="W6731" s="40"/>
      <c r="X6731" s="40"/>
      <c r="Y6731" s="40"/>
    </row>
    <row r="6732" spans="1:25" ht="15" customHeight="1" x14ac:dyDescent="0.2">
      <c r="A6732" s="40"/>
      <c r="B6732" s="274" t="s">
        <v>347</v>
      </c>
      <c r="C6732" s="296" t="s">
        <v>3613</v>
      </c>
      <c r="D6732" s="274" t="s">
        <v>143</v>
      </c>
      <c r="E6732" s="274" t="s">
        <v>1163</v>
      </c>
      <c r="F6732" s="404" t="s">
        <v>348</v>
      </c>
      <c r="G6732" s="404"/>
      <c r="H6732" s="295" t="s">
        <v>165</v>
      </c>
      <c r="I6732" s="298">
        <v>1E-4</v>
      </c>
      <c r="J6732" s="297" t="s">
        <v>3614</v>
      </c>
      <c r="K6732" s="280" t="s">
        <v>2117</v>
      </c>
      <c r="L6732" s="183"/>
      <c r="O6732" s="40"/>
      <c r="P6732" s="40"/>
      <c r="Q6732" s="40"/>
      <c r="R6732" s="40"/>
      <c r="S6732" s="40"/>
      <c r="T6732" s="40"/>
      <c r="U6732" s="40"/>
      <c r="V6732" s="40"/>
      <c r="W6732" s="40"/>
      <c r="X6732" s="40"/>
      <c r="Y6732" s="40"/>
    </row>
    <row r="6733" spans="1:25" ht="15" customHeight="1" x14ac:dyDescent="0.2">
      <c r="A6733" s="40"/>
      <c r="B6733" s="275"/>
      <c r="C6733" s="275"/>
      <c r="D6733" s="275"/>
      <c r="E6733" s="275"/>
      <c r="F6733" s="275" t="s">
        <v>331</v>
      </c>
      <c r="G6733" s="302">
        <v>0</v>
      </c>
      <c r="H6733" s="275" t="s">
        <v>332</v>
      </c>
      <c r="I6733" s="302">
        <v>0</v>
      </c>
      <c r="J6733" s="275" t="s">
        <v>333</v>
      </c>
      <c r="K6733" s="302">
        <v>0</v>
      </c>
      <c r="L6733" s="183"/>
      <c r="O6733" s="40"/>
      <c r="P6733" s="40"/>
      <c r="Q6733" s="40"/>
      <c r="R6733" s="40"/>
      <c r="S6733" s="40"/>
      <c r="T6733" s="40"/>
      <c r="U6733" s="40"/>
      <c r="V6733" s="40"/>
      <c r="W6733" s="40"/>
      <c r="X6733" s="40"/>
      <c r="Y6733" s="40"/>
    </row>
    <row r="6734" spans="1:25" ht="15" customHeight="1" thickBot="1" x14ac:dyDescent="0.25">
      <c r="A6734" s="40"/>
      <c r="B6734" s="275"/>
      <c r="C6734" s="275"/>
      <c r="D6734" s="275"/>
      <c r="E6734" s="275"/>
      <c r="F6734" s="275" t="s">
        <v>334</v>
      </c>
      <c r="G6734" s="302">
        <v>0.78</v>
      </c>
      <c r="H6734" s="275"/>
      <c r="I6734" s="409" t="s">
        <v>335</v>
      </c>
      <c r="J6734" s="409"/>
      <c r="K6734" s="302">
        <v>4.57</v>
      </c>
      <c r="O6734" s="40"/>
      <c r="P6734" s="40"/>
      <c r="Q6734" s="40"/>
      <c r="R6734" s="40"/>
      <c r="S6734" s="40"/>
      <c r="T6734" s="40"/>
      <c r="U6734" s="40"/>
      <c r="V6734" s="40"/>
      <c r="W6734" s="40"/>
      <c r="X6734" s="40"/>
      <c r="Y6734" s="40"/>
    </row>
    <row r="6735" spans="1:25" ht="15" customHeight="1" thickTop="1" x14ac:dyDescent="0.2">
      <c r="A6735" s="40"/>
      <c r="B6735" s="289"/>
      <c r="C6735" s="289"/>
      <c r="D6735" s="289"/>
      <c r="E6735" s="289"/>
      <c r="F6735" s="289"/>
      <c r="G6735" s="289"/>
      <c r="H6735" s="289"/>
      <c r="I6735" s="289"/>
      <c r="J6735" s="289"/>
      <c r="K6735" s="289"/>
      <c r="L6735" s="180"/>
      <c r="O6735" s="40"/>
      <c r="P6735" s="40"/>
      <c r="Q6735" s="40"/>
      <c r="R6735" s="40"/>
      <c r="S6735" s="40"/>
      <c r="T6735" s="40"/>
      <c r="U6735" s="40"/>
      <c r="V6735" s="40"/>
      <c r="W6735" s="40"/>
      <c r="X6735" s="40"/>
      <c r="Y6735" s="40"/>
    </row>
    <row r="6736" spans="1:25" ht="15" customHeight="1" x14ac:dyDescent="0.2">
      <c r="A6736" s="40"/>
      <c r="B6736" s="276"/>
      <c r="C6736" s="277" t="s">
        <v>28</v>
      </c>
      <c r="D6736" s="276" t="s">
        <v>29</v>
      </c>
      <c r="E6736" s="276" t="s">
        <v>30</v>
      </c>
      <c r="F6736" s="405" t="s">
        <v>318</v>
      </c>
      <c r="G6736" s="405"/>
      <c r="H6736" s="284" t="s">
        <v>31</v>
      </c>
      <c r="I6736" s="277" t="s">
        <v>32</v>
      </c>
      <c r="J6736" s="277" t="s">
        <v>33</v>
      </c>
      <c r="K6736" s="277" t="s">
        <v>35</v>
      </c>
      <c r="L6736" s="178"/>
      <c r="O6736" s="40"/>
      <c r="P6736" s="40"/>
      <c r="Q6736" s="40"/>
      <c r="R6736" s="40"/>
      <c r="S6736" s="40"/>
      <c r="T6736" s="40"/>
      <c r="U6736" s="40"/>
      <c r="V6736" s="40"/>
      <c r="W6736" s="40"/>
      <c r="X6736" s="40"/>
      <c r="Y6736" s="40"/>
    </row>
    <row r="6737" spans="1:25" ht="15" customHeight="1" x14ac:dyDescent="0.2">
      <c r="A6737" s="40"/>
      <c r="B6737" s="273" t="s">
        <v>319</v>
      </c>
      <c r="C6737" s="286" t="s">
        <v>2008</v>
      </c>
      <c r="D6737" s="273" t="s">
        <v>143</v>
      </c>
      <c r="E6737" s="273" t="s">
        <v>2009</v>
      </c>
      <c r="F6737" s="403" t="s">
        <v>1711</v>
      </c>
      <c r="G6737" s="403"/>
      <c r="H6737" s="285" t="s">
        <v>59</v>
      </c>
      <c r="I6737" s="288">
        <v>1</v>
      </c>
      <c r="J6737" s="287">
        <v>52.47</v>
      </c>
      <c r="K6737" s="287">
        <v>52.47</v>
      </c>
      <c r="L6737" s="182"/>
      <c r="O6737" s="40"/>
      <c r="P6737" s="40"/>
      <c r="Q6737" s="40"/>
      <c r="R6737" s="40"/>
      <c r="S6737" s="40"/>
      <c r="T6737" s="40"/>
      <c r="U6737" s="40"/>
      <c r="V6737" s="40"/>
      <c r="W6737" s="40"/>
      <c r="X6737" s="40"/>
      <c r="Y6737" s="40"/>
    </row>
    <row r="6738" spans="1:25" ht="15" customHeight="1" x14ac:dyDescent="0.2">
      <c r="A6738" s="40"/>
      <c r="B6738" s="276" t="s">
        <v>27</v>
      </c>
      <c r="C6738" s="277" t="s">
        <v>28</v>
      </c>
      <c r="D6738" s="276" t="s">
        <v>29</v>
      </c>
      <c r="E6738" s="276" t="s">
        <v>30</v>
      </c>
      <c r="F6738" s="405" t="s">
        <v>318</v>
      </c>
      <c r="G6738" s="406"/>
      <c r="H6738" s="284" t="s">
        <v>31</v>
      </c>
      <c r="I6738" s="277" t="s">
        <v>32</v>
      </c>
      <c r="J6738" s="277" t="s">
        <v>33</v>
      </c>
      <c r="K6738" s="277" t="s">
        <v>35</v>
      </c>
      <c r="L6738" s="182"/>
      <c r="O6738" s="40"/>
      <c r="P6738" s="40"/>
      <c r="Q6738" s="40"/>
      <c r="R6738" s="40"/>
      <c r="S6738" s="40"/>
      <c r="T6738" s="40"/>
      <c r="U6738" s="40"/>
      <c r="V6738" s="40"/>
      <c r="W6738" s="40"/>
      <c r="X6738" s="40"/>
      <c r="Y6738" s="40"/>
    </row>
    <row r="6739" spans="1:25" ht="15" customHeight="1" x14ac:dyDescent="0.2">
      <c r="A6739" s="40"/>
      <c r="B6739" s="274" t="s">
        <v>347</v>
      </c>
      <c r="C6739" s="296" t="s">
        <v>3615</v>
      </c>
      <c r="D6739" s="274" t="s">
        <v>143</v>
      </c>
      <c r="E6739" s="274" t="s">
        <v>2418</v>
      </c>
      <c r="F6739" s="404" t="s">
        <v>586</v>
      </c>
      <c r="G6739" s="404"/>
      <c r="H6739" s="295" t="s">
        <v>578</v>
      </c>
      <c r="I6739" s="298">
        <v>3</v>
      </c>
      <c r="J6739" s="297" t="s">
        <v>2419</v>
      </c>
      <c r="K6739" s="280" t="s">
        <v>2710</v>
      </c>
      <c r="L6739" s="185"/>
      <c r="O6739" s="40"/>
      <c r="P6739" s="40"/>
      <c r="Q6739" s="40"/>
      <c r="R6739" s="40"/>
      <c r="S6739" s="40"/>
      <c r="T6739" s="40"/>
      <c r="U6739" s="40"/>
      <c r="V6739" s="40"/>
      <c r="W6739" s="40"/>
      <c r="X6739" s="40"/>
      <c r="Y6739" s="40"/>
    </row>
    <row r="6740" spans="1:25" ht="15" customHeight="1" x14ac:dyDescent="0.2">
      <c r="A6740" s="40"/>
      <c r="B6740" s="278" t="s">
        <v>319</v>
      </c>
      <c r="C6740" s="291" t="s">
        <v>575</v>
      </c>
      <c r="D6740" s="278" t="s">
        <v>143</v>
      </c>
      <c r="E6740" s="278" t="s">
        <v>576</v>
      </c>
      <c r="F6740" s="407" t="s">
        <v>577</v>
      </c>
      <c r="G6740" s="407"/>
      <c r="H6740" s="290" t="s">
        <v>578</v>
      </c>
      <c r="I6740" s="294">
        <v>3</v>
      </c>
      <c r="J6740" s="292" t="s">
        <v>3684</v>
      </c>
      <c r="K6740" s="293" t="s">
        <v>4259</v>
      </c>
      <c r="L6740" s="185"/>
      <c r="O6740" s="40"/>
      <c r="P6740" s="40"/>
      <c r="Q6740" s="40"/>
      <c r="R6740" s="40"/>
      <c r="S6740" s="40"/>
      <c r="T6740" s="40"/>
      <c r="U6740" s="40"/>
      <c r="V6740" s="40"/>
      <c r="W6740" s="40"/>
      <c r="X6740" s="40"/>
      <c r="Y6740" s="40"/>
    </row>
    <row r="6741" spans="1:25" ht="15" customHeight="1" x14ac:dyDescent="0.2">
      <c r="A6741" s="40"/>
      <c r="B6741" s="408" t="s">
        <v>2416</v>
      </c>
      <c r="C6741" s="406"/>
      <c r="D6741" s="406"/>
      <c r="E6741" s="406"/>
      <c r="F6741" s="406"/>
      <c r="G6741" s="406"/>
      <c r="H6741" s="406"/>
      <c r="I6741" s="406"/>
      <c r="J6741" s="406"/>
      <c r="K6741" s="406"/>
      <c r="L6741" s="183"/>
      <c r="O6741" s="40"/>
      <c r="P6741" s="40"/>
      <c r="Q6741" s="40"/>
      <c r="R6741" s="40"/>
      <c r="S6741" s="40"/>
      <c r="T6741" s="40"/>
      <c r="U6741" s="40"/>
      <c r="V6741" s="40"/>
      <c r="W6741" s="40"/>
      <c r="X6741" s="40"/>
      <c r="Y6741" s="40"/>
    </row>
    <row r="6742" spans="1:25" ht="15" customHeight="1" x14ac:dyDescent="0.2">
      <c r="A6742" s="40"/>
      <c r="B6742" s="276" t="s">
        <v>27</v>
      </c>
      <c r="C6742" s="277" t="s">
        <v>28</v>
      </c>
      <c r="D6742" s="276" t="s">
        <v>29</v>
      </c>
      <c r="E6742" s="276" t="s">
        <v>30</v>
      </c>
      <c r="F6742" s="405" t="s">
        <v>318</v>
      </c>
      <c r="G6742" s="406"/>
      <c r="H6742" s="284" t="s">
        <v>31</v>
      </c>
      <c r="I6742" s="277" t="s">
        <v>32</v>
      </c>
      <c r="J6742" s="277" t="s">
        <v>33</v>
      </c>
      <c r="K6742" s="277" t="s">
        <v>35</v>
      </c>
      <c r="L6742" s="183"/>
      <c r="O6742" s="40"/>
      <c r="P6742" s="40"/>
      <c r="Q6742" s="40"/>
      <c r="R6742" s="40"/>
      <c r="S6742" s="40"/>
      <c r="T6742" s="40"/>
      <c r="U6742" s="40"/>
      <c r="V6742" s="40"/>
      <c r="W6742" s="40"/>
      <c r="X6742" s="40"/>
      <c r="Y6742" s="40"/>
    </row>
    <row r="6743" spans="1:25" ht="15" customHeight="1" x14ac:dyDescent="0.2">
      <c r="A6743" s="40"/>
      <c r="B6743" s="274" t="s">
        <v>347</v>
      </c>
      <c r="C6743" s="296" t="s">
        <v>3596</v>
      </c>
      <c r="D6743" s="274" t="s">
        <v>143</v>
      </c>
      <c r="E6743" s="274" t="s">
        <v>2437</v>
      </c>
      <c r="F6743" s="404" t="s">
        <v>348</v>
      </c>
      <c r="G6743" s="404"/>
      <c r="H6743" s="295" t="s">
        <v>165</v>
      </c>
      <c r="I6743" s="298">
        <v>1.8E-3</v>
      </c>
      <c r="J6743" s="297" t="s">
        <v>3597</v>
      </c>
      <c r="K6743" s="280" t="s">
        <v>2144</v>
      </c>
      <c r="O6743" s="40"/>
      <c r="P6743" s="40"/>
      <c r="Q6743" s="40"/>
      <c r="R6743" s="40"/>
      <c r="S6743" s="40"/>
      <c r="T6743" s="40"/>
      <c r="U6743" s="40"/>
      <c r="V6743" s="40"/>
      <c r="W6743" s="40"/>
      <c r="X6743" s="40"/>
      <c r="Y6743" s="40"/>
    </row>
    <row r="6744" spans="1:25" ht="15" customHeight="1" x14ac:dyDescent="0.2">
      <c r="A6744" s="40"/>
      <c r="B6744" s="274" t="s">
        <v>347</v>
      </c>
      <c r="C6744" s="296" t="s">
        <v>3587</v>
      </c>
      <c r="D6744" s="274" t="s">
        <v>143</v>
      </c>
      <c r="E6744" s="274" t="s">
        <v>2436</v>
      </c>
      <c r="F6744" s="404" t="s">
        <v>348</v>
      </c>
      <c r="G6744" s="404"/>
      <c r="H6744" s="295" t="s">
        <v>165</v>
      </c>
      <c r="I6744" s="298">
        <v>5.9999999999999995E-4</v>
      </c>
      <c r="J6744" s="297" t="s">
        <v>3588</v>
      </c>
      <c r="K6744" s="280" t="s">
        <v>2135</v>
      </c>
      <c r="L6744" s="180"/>
      <c r="O6744" s="40"/>
      <c r="P6744" s="40"/>
      <c r="Q6744" s="40"/>
      <c r="R6744" s="40"/>
      <c r="S6744" s="40"/>
      <c r="T6744" s="40"/>
      <c r="U6744" s="40"/>
      <c r="V6744" s="40"/>
      <c r="W6744" s="40"/>
      <c r="X6744" s="40"/>
      <c r="Y6744" s="40"/>
    </row>
    <row r="6745" spans="1:25" ht="15" customHeight="1" x14ac:dyDescent="0.2">
      <c r="A6745" s="40"/>
      <c r="B6745" s="274" t="s">
        <v>347</v>
      </c>
      <c r="C6745" s="296" t="s">
        <v>3613</v>
      </c>
      <c r="D6745" s="274" t="s">
        <v>143</v>
      </c>
      <c r="E6745" s="274" t="s">
        <v>1163</v>
      </c>
      <c r="F6745" s="404" t="s">
        <v>348</v>
      </c>
      <c r="G6745" s="404"/>
      <c r="H6745" s="295" t="s">
        <v>165</v>
      </c>
      <c r="I6745" s="298">
        <v>2.9999999999999997E-4</v>
      </c>
      <c r="J6745" s="297" t="s">
        <v>3614</v>
      </c>
      <c r="K6745" s="280" t="s">
        <v>2135</v>
      </c>
      <c r="L6745" s="178"/>
      <c r="O6745" s="40"/>
      <c r="P6745" s="40"/>
      <c r="Q6745" s="40"/>
      <c r="R6745" s="40"/>
      <c r="S6745" s="40"/>
      <c r="T6745" s="40"/>
      <c r="U6745" s="40"/>
      <c r="V6745" s="40"/>
      <c r="W6745" s="40"/>
      <c r="X6745" s="40"/>
      <c r="Y6745" s="40"/>
    </row>
    <row r="6746" spans="1:25" ht="15" customHeight="1" x14ac:dyDescent="0.2">
      <c r="A6746" s="40"/>
      <c r="B6746" s="274" t="s">
        <v>347</v>
      </c>
      <c r="C6746" s="296" t="s">
        <v>3598</v>
      </c>
      <c r="D6746" s="274" t="s">
        <v>143</v>
      </c>
      <c r="E6746" s="274" t="s">
        <v>1159</v>
      </c>
      <c r="F6746" s="404" t="s">
        <v>348</v>
      </c>
      <c r="G6746" s="404"/>
      <c r="H6746" s="295" t="s">
        <v>165</v>
      </c>
      <c r="I6746" s="298">
        <v>4.4999999999999997E-3</v>
      </c>
      <c r="J6746" s="297" t="s">
        <v>3599</v>
      </c>
      <c r="K6746" s="280" t="s">
        <v>2133</v>
      </c>
      <c r="L6746" s="182"/>
      <c r="O6746" s="40"/>
      <c r="P6746" s="40"/>
      <c r="Q6746" s="40"/>
      <c r="R6746" s="40"/>
      <c r="S6746" s="40"/>
      <c r="T6746" s="40"/>
      <c r="U6746" s="40"/>
      <c r="V6746" s="40"/>
      <c r="W6746" s="40"/>
      <c r="X6746" s="40"/>
      <c r="Y6746" s="40"/>
    </row>
    <row r="6747" spans="1:25" ht="15" customHeight="1" x14ac:dyDescent="0.2">
      <c r="A6747" s="40"/>
      <c r="B6747" s="274" t="s">
        <v>347</v>
      </c>
      <c r="C6747" s="296" t="s">
        <v>3636</v>
      </c>
      <c r="D6747" s="274" t="s">
        <v>143</v>
      </c>
      <c r="E6747" s="274" t="s">
        <v>2432</v>
      </c>
      <c r="F6747" s="404" t="s">
        <v>348</v>
      </c>
      <c r="G6747" s="404"/>
      <c r="H6747" s="295" t="s">
        <v>2433</v>
      </c>
      <c r="I6747" s="298">
        <v>2.3999999999999998E-3</v>
      </c>
      <c r="J6747" s="297" t="s">
        <v>3637</v>
      </c>
      <c r="K6747" s="280" t="s">
        <v>2158</v>
      </c>
      <c r="L6747" s="182"/>
      <c r="O6747" s="40"/>
      <c r="P6747" s="40"/>
      <c r="Q6747" s="40"/>
      <c r="R6747" s="40"/>
      <c r="S6747" s="40"/>
      <c r="T6747" s="40"/>
      <c r="U6747" s="40"/>
      <c r="V6747" s="40"/>
      <c r="W6747" s="40"/>
      <c r="X6747" s="40"/>
      <c r="Y6747" s="40"/>
    </row>
    <row r="6748" spans="1:25" ht="15" customHeight="1" x14ac:dyDescent="0.2">
      <c r="A6748" s="40"/>
      <c r="B6748" s="274" t="s">
        <v>347</v>
      </c>
      <c r="C6748" s="296" t="s">
        <v>3646</v>
      </c>
      <c r="D6748" s="274" t="s">
        <v>143</v>
      </c>
      <c r="E6748" s="274" t="s">
        <v>3647</v>
      </c>
      <c r="F6748" s="404" t="s">
        <v>348</v>
      </c>
      <c r="G6748" s="404"/>
      <c r="H6748" s="295" t="s">
        <v>1160</v>
      </c>
      <c r="I6748" s="298">
        <v>2.3999999999999998E-3</v>
      </c>
      <c r="J6748" s="297" t="s">
        <v>3648</v>
      </c>
      <c r="K6748" s="280" t="s">
        <v>2135</v>
      </c>
      <c r="L6748" s="185"/>
      <c r="O6748" s="40"/>
      <c r="P6748" s="40"/>
      <c r="Q6748" s="40"/>
      <c r="R6748" s="40"/>
      <c r="S6748" s="40"/>
      <c r="T6748" s="40"/>
      <c r="U6748" s="40"/>
      <c r="V6748" s="40"/>
      <c r="W6748" s="40"/>
      <c r="X6748" s="40"/>
      <c r="Y6748" s="40"/>
    </row>
    <row r="6749" spans="1:25" ht="15" customHeight="1" x14ac:dyDescent="0.2">
      <c r="A6749" s="40"/>
      <c r="B6749" s="274" t="s">
        <v>347</v>
      </c>
      <c r="C6749" s="296" t="s">
        <v>3645</v>
      </c>
      <c r="D6749" s="274" t="s">
        <v>143</v>
      </c>
      <c r="E6749" s="274" t="s">
        <v>1161</v>
      </c>
      <c r="F6749" s="404" t="s">
        <v>348</v>
      </c>
      <c r="G6749" s="404"/>
      <c r="H6749" s="295" t="s">
        <v>165</v>
      </c>
      <c r="I6749" s="298">
        <v>0.2823</v>
      </c>
      <c r="J6749" s="297" t="s">
        <v>2143</v>
      </c>
      <c r="K6749" s="280" t="s">
        <v>3719</v>
      </c>
      <c r="L6749" s="183"/>
      <c r="O6749" s="40"/>
      <c r="P6749" s="40"/>
      <c r="Q6749" s="40"/>
      <c r="R6749" s="40"/>
      <c r="S6749" s="40"/>
      <c r="T6749" s="40"/>
      <c r="U6749" s="40"/>
      <c r="V6749" s="40"/>
      <c r="W6749" s="40"/>
      <c r="X6749" s="40"/>
      <c r="Y6749" s="40"/>
    </row>
    <row r="6750" spans="1:25" ht="15" customHeight="1" x14ac:dyDescent="0.2">
      <c r="A6750" s="40"/>
      <c r="B6750" s="274" t="s">
        <v>347</v>
      </c>
      <c r="C6750" s="296" t="s">
        <v>3635</v>
      </c>
      <c r="D6750" s="274" t="s">
        <v>143</v>
      </c>
      <c r="E6750" s="274" t="s">
        <v>1169</v>
      </c>
      <c r="F6750" s="404" t="s">
        <v>348</v>
      </c>
      <c r="G6750" s="404"/>
      <c r="H6750" s="295" t="s">
        <v>165</v>
      </c>
      <c r="I6750" s="298">
        <v>5.4000000000000003E-3</v>
      </c>
      <c r="J6750" s="297" t="s">
        <v>1868</v>
      </c>
      <c r="K6750" s="280" t="s">
        <v>2166</v>
      </c>
      <c r="L6750" s="281"/>
      <c r="O6750" s="40"/>
      <c r="P6750" s="40"/>
      <c r="Q6750" s="40"/>
      <c r="R6750" s="40"/>
      <c r="S6750" s="40"/>
      <c r="T6750" s="40"/>
      <c r="U6750" s="40"/>
      <c r="V6750" s="40"/>
      <c r="W6750" s="40"/>
      <c r="X6750" s="40"/>
      <c r="Y6750" s="40"/>
    </row>
    <row r="6751" spans="1:25" ht="15" customHeight="1" x14ac:dyDescent="0.2">
      <c r="A6751" s="40"/>
      <c r="B6751" s="274" t="s">
        <v>347</v>
      </c>
      <c r="C6751" s="296" t="s">
        <v>3615</v>
      </c>
      <c r="D6751" s="274" t="s">
        <v>143</v>
      </c>
      <c r="E6751" s="274" t="s">
        <v>2418</v>
      </c>
      <c r="F6751" s="404" t="s">
        <v>586</v>
      </c>
      <c r="G6751" s="404"/>
      <c r="H6751" s="295" t="s">
        <v>578</v>
      </c>
      <c r="I6751" s="298">
        <v>3</v>
      </c>
      <c r="J6751" s="297" t="s">
        <v>2419</v>
      </c>
      <c r="K6751" s="280" t="s">
        <v>2710</v>
      </c>
      <c r="L6751" s="281"/>
      <c r="O6751" s="40"/>
      <c r="P6751" s="40"/>
      <c r="Q6751" s="40"/>
      <c r="R6751" s="40"/>
      <c r="S6751" s="40"/>
      <c r="T6751" s="40"/>
      <c r="U6751" s="40"/>
      <c r="V6751" s="40"/>
      <c r="W6751" s="40"/>
      <c r="X6751" s="40"/>
      <c r="Y6751" s="40"/>
    </row>
    <row r="6752" spans="1:25" ht="15" customHeight="1" x14ac:dyDescent="0.2">
      <c r="A6752" s="40"/>
      <c r="B6752" s="274" t="s">
        <v>347</v>
      </c>
      <c r="C6752" s="296" t="s">
        <v>3631</v>
      </c>
      <c r="D6752" s="274" t="s">
        <v>143</v>
      </c>
      <c r="E6752" s="274" t="s">
        <v>2435</v>
      </c>
      <c r="F6752" s="404" t="s">
        <v>348</v>
      </c>
      <c r="G6752" s="404"/>
      <c r="H6752" s="295" t="s">
        <v>165</v>
      </c>
      <c r="I6752" s="298">
        <v>5.9999999999999995E-4</v>
      </c>
      <c r="J6752" s="297" t="s">
        <v>2122</v>
      </c>
      <c r="K6752" s="280" t="s">
        <v>2166</v>
      </c>
      <c r="L6752" s="281"/>
      <c r="O6752" s="40"/>
      <c r="P6752" s="40"/>
      <c r="Q6752" s="40"/>
      <c r="R6752" s="40"/>
      <c r="S6752" s="40"/>
      <c r="T6752" s="40"/>
      <c r="U6752" s="40"/>
      <c r="V6752" s="40"/>
      <c r="W6752" s="40"/>
      <c r="X6752" s="40"/>
      <c r="Y6752" s="40"/>
    </row>
    <row r="6753" spans="1:25" ht="15" customHeight="1" x14ac:dyDescent="0.2">
      <c r="A6753" s="40"/>
      <c r="B6753" s="274" t="s">
        <v>347</v>
      </c>
      <c r="C6753" s="296" t="s">
        <v>3626</v>
      </c>
      <c r="D6753" s="274" t="s">
        <v>143</v>
      </c>
      <c r="E6753" s="274" t="s">
        <v>2434</v>
      </c>
      <c r="F6753" s="404" t="s">
        <v>348</v>
      </c>
      <c r="G6753" s="404"/>
      <c r="H6753" s="295" t="s">
        <v>2433</v>
      </c>
      <c r="I6753" s="298">
        <v>6.8999999999999999E-3</v>
      </c>
      <c r="J6753" s="297" t="s">
        <v>3627</v>
      </c>
      <c r="K6753" s="280" t="s">
        <v>2129</v>
      </c>
      <c r="L6753" s="281"/>
      <c r="O6753" s="40"/>
      <c r="P6753" s="40"/>
      <c r="Q6753" s="40"/>
      <c r="R6753" s="40"/>
      <c r="S6753" s="40"/>
      <c r="T6753" s="40"/>
      <c r="U6753" s="40"/>
      <c r="V6753" s="40"/>
      <c r="W6753" s="40"/>
      <c r="X6753" s="40"/>
      <c r="Y6753" s="40"/>
    </row>
    <row r="6754" spans="1:25" ht="15" customHeight="1" x14ac:dyDescent="0.2">
      <c r="A6754" s="40"/>
      <c r="B6754" s="274" t="s">
        <v>347</v>
      </c>
      <c r="C6754" s="296" t="s">
        <v>3586</v>
      </c>
      <c r="D6754" s="274" t="s">
        <v>143</v>
      </c>
      <c r="E6754" s="274" t="s">
        <v>1162</v>
      </c>
      <c r="F6754" s="404" t="s">
        <v>348</v>
      </c>
      <c r="G6754" s="404"/>
      <c r="H6754" s="295" t="s">
        <v>165</v>
      </c>
      <c r="I6754" s="298">
        <v>8.9999999999999998E-4</v>
      </c>
      <c r="J6754" s="297" t="s">
        <v>2140</v>
      </c>
      <c r="K6754" s="280" t="s">
        <v>2135</v>
      </c>
      <c r="L6754" s="281"/>
      <c r="O6754" s="40"/>
      <c r="P6754" s="40"/>
      <c r="Q6754" s="40"/>
      <c r="R6754" s="40"/>
      <c r="S6754" s="40"/>
      <c r="T6754" s="40"/>
      <c r="U6754" s="40"/>
      <c r="V6754" s="40"/>
      <c r="W6754" s="40"/>
      <c r="X6754" s="40"/>
      <c r="Y6754" s="40"/>
    </row>
    <row r="6755" spans="1:25" ht="15" customHeight="1" x14ac:dyDescent="0.2">
      <c r="A6755" s="40"/>
      <c r="B6755" s="274" t="s">
        <v>347</v>
      </c>
      <c r="C6755" s="296" t="s">
        <v>3604</v>
      </c>
      <c r="D6755" s="274" t="s">
        <v>143</v>
      </c>
      <c r="E6755" s="274" t="s">
        <v>1164</v>
      </c>
      <c r="F6755" s="404" t="s">
        <v>809</v>
      </c>
      <c r="G6755" s="404"/>
      <c r="H6755" s="295" t="s">
        <v>165</v>
      </c>
      <c r="I6755" s="298">
        <v>1.35E-2</v>
      </c>
      <c r="J6755" s="297" t="s">
        <v>2145</v>
      </c>
      <c r="K6755" s="280" t="s">
        <v>2123</v>
      </c>
      <c r="L6755" s="281"/>
      <c r="O6755" s="40"/>
      <c r="P6755" s="40"/>
      <c r="Q6755" s="40"/>
      <c r="R6755" s="40"/>
      <c r="S6755" s="40"/>
      <c r="T6755" s="40"/>
      <c r="U6755" s="40"/>
      <c r="V6755" s="40"/>
      <c r="W6755" s="40"/>
      <c r="X6755" s="40"/>
      <c r="Y6755" s="40"/>
    </row>
    <row r="6756" spans="1:25" ht="15" customHeight="1" x14ac:dyDescent="0.2">
      <c r="A6756" s="40"/>
      <c r="B6756" s="274" t="s">
        <v>347</v>
      </c>
      <c r="C6756" s="296" t="s">
        <v>3634</v>
      </c>
      <c r="D6756" s="274" t="s">
        <v>143</v>
      </c>
      <c r="E6756" s="274" t="s">
        <v>1168</v>
      </c>
      <c r="F6756" s="404" t="s">
        <v>348</v>
      </c>
      <c r="G6756" s="404"/>
      <c r="H6756" s="295" t="s">
        <v>165</v>
      </c>
      <c r="I6756" s="298">
        <v>1.35E-2</v>
      </c>
      <c r="J6756" s="297" t="s">
        <v>2138</v>
      </c>
      <c r="K6756" s="280" t="s">
        <v>2141</v>
      </c>
      <c r="L6756" s="281"/>
      <c r="O6756" s="40"/>
      <c r="P6756" s="40"/>
      <c r="Q6756" s="40"/>
      <c r="R6756" s="40"/>
      <c r="S6756" s="40"/>
      <c r="T6756" s="40"/>
      <c r="U6756" s="40"/>
      <c r="V6756" s="40"/>
      <c r="W6756" s="40"/>
      <c r="X6756" s="40"/>
      <c r="Y6756" s="40"/>
    </row>
    <row r="6757" spans="1:25" ht="15" customHeight="1" x14ac:dyDescent="0.2">
      <c r="A6757" s="40"/>
      <c r="B6757" s="274" t="s">
        <v>347</v>
      </c>
      <c r="C6757" s="296" t="s">
        <v>3616</v>
      </c>
      <c r="D6757" s="274" t="s">
        <v>143</v>
      </c>
      <c r="E6757" s="274" t="s">
        <v>1170</v>
      </c>
      <c r="F6757" s="404" t="s">
        <v>809</v>
      </c>
      <c r="G6757" s="404"/>
      <c r="H6757" s="295" t="s">
        <v>165</v>
      </c>
      <c r="I6757" s="298">
        <v>0.3054</v>
      </c>
      <c r="J6757" s="297" t="s">
        <v>1858</v>
      </c>
      <c r="K6757" s="280" t="s">
        <v>2426</v>
      </c>
      <c r="L6757" s="281"/>
      <c r="O6757" s="40"/>
      <c r="P6757" s="40"/>
      <c r="Q6757" s="40"/>
      <c r="R6757" s="40"/>
      <c r="S6757" s="40"/>
      <c r="T6757" s="40"/>
      <c r="U6757" s="40"/>
      <c r="V6757" s="40"/>
      <c r="W6757" s="40"/>
      <c r="X6757" s="40"/>
      <c r="Y6757" s="40"/>
    </row>
    <row r="6758" spans="1:25" ht="15" customHeight="1" x14ac:dyDescent="0.2">
      <c r="A6758" s="40"/>
      <c r="B6758" s="274" t="s">
        <v>347</v>
      </c>
      <c r="C6758" s="296" t="s">
        <v>3583</v>
      </c>
      <c r="D6758" s="274" t="s">
        <v>143</v>
      </c>
      <c r="E6758" s="274" t="s">
        <v>1158</v>
      </c>
      <c r="F6758" s="404" t="s">
        <v>348</v>
      </c>
      <c r="G6758" s="404"/>
      <c r="H6758" s="295" t="s">
        <v>165</v>
      </c>
      <c r="I6758" s="298">
        <v>0.3054</v>
      </c>
      <c r="J6758" s="297" t="s">
        <v>1850</v>
      </c>
      <c r="K6758" s="280" t="s">
        <v>4261</v>
      </c>
      <c r="L6758" s="281"/>
      <c r="O6758" s="40"/>
      <c r="P6758" s="40"/>
      <c r="Q6758" s="40"/>
      <c r="R6758" s="40"/>
      <c r="S6758" s="40"/>
      <c r="T6758" s="40"/>
      <c r="U6758" s="40"/>
      <c r="V6758" s="40"/>
      <c r="W6758" s="40"/>
      <c r="X6758" s="40"/>
      <c r="Y6758" s="40"/>
    </row>
    <row r="6759" spans="1:25" ht="15" customHeight="1" x14ac:dyDescent="0.2">
      <c r="A6759" s="40"/>
      <c r="B6759" s="274" t="s">
        <v>347</v>
      </c>
      <c r="C6759" s="296" t="s">
        <v>3606</v>
      </c>
      <c r="D6759" s="274" t="s">
        <v>143</v>
      </c>
      <c r="E6759" s="274" t="s">
        <v>1166</v>
      </c>
      <c r="F6759" s="404" t="s">
        <v>809</v>
      </c>
      <c r="G6759" s="404"/>
      <c r="H6759" s="295" t="s">
        <v>1167</v>
      </c>
      <c r="I6759" s="298">
        <v>1.1999999999999999E-3</v>
      </c>
      <c r="J6759" s="297" t="s">
        <v>2136</v>
      </c>
      <c r="K6759" s="280" t="s">
        <v>3918</v>
      </c>
      <c r="L6759" s="281"/>
      <c r="O6759" s="40"/>
      <c r="P6759" s="40"/>
      <c r="Q6759" s="40"/>
      <c r="R6759" s="40"/>
      <c r="S6759" s="40"/>
      <c r="T6759" s="40"/>
      <c r="U6759" s="40"/>
      <c r="V6759" s="40"/>
      <c r="W6759" s="40"/>
      <c r="X6759" s="40"/>
      <c r="Y6759" s="40"/>
    </row>
    <row r="6760" spans="1:25" ht="15" customHeight="1" x14ac:dyDescent="0.2">
      <c r="A6760" s="40"/>
      <c r="B6760" s="274" t="s">
        <v>347</v>
      </c>
      <c r="C6760" s="296" t="s">
        <v>3601</v>
      </c>
      <c r="D6760" s="274" t="s">
        <v>143</v>
      </c>
      <c r="E6760" s="274" t="s">
        <v>1165</v>
      </c>
      <c r="F6760" s="404" t="s">
        <v>348</v>
      </c>
      <c r="G6760" s="404"/>
      <c r="H6760" s="295" t="s">
        <v>165</v>
      </c>
      <c r="I6760" s="298">
        <v>1.35E-2</v>
      </c>
      <c r="J6760" s="297" t="s">
        <v>3602</v>
      </c>
      <c r="K6760" s="280" t="s">
        <v>4260</v>
      </c>
      <c r="L6760" s="281"/>
      <c r="O6760" s="40"/>
      <c r="P6760" s="40"/>
      <c r="Q6760" s="40"/>
      <c r="R6760" s="40"/>
      <c r="S6760" s="40"/>
      <c r="T6760" s="40"/>
      <c r="U6760" s="40"/>
      <c r="V6760" s="40"/>
      <c r="W6760" s="40"/>
      <c r="X6760" s="40"/>
      <c r="Y6760" s="40"/>
    </row>
    <row r="6761" spans="1:25" ht="15" customHeight="1" x14ac:dyDescent="0.2">
      <c r="A6761" s="40"/>
      <c r="B6761" s="274" t="s">
        <v>347</v>
      </c>
      <c r="C6761" s="296" t="s">
        <v>3594</v>
      </c>
      <c r="D6761" s="274" t="s">
        <v>143</v>
      </c>
      <c r="E6761" s="274" t="s">
        <v>1171</v>
      </c>
      <c r="F6761" s="404" t="s">
        <v>348</v>
      </c>
      <c r="G6761" s="404"/>
      <c r="H6761" s="295" t="s">
        <v>165</v>
      </c>
      <c r="I6761" s="298">
        <v>5.9999999999999995E-4</v>
      </c>
      <c r="J6761" s="297" t="s">
        <v>2139</v>
      </c>
      <c r="K6761" s="280" t="s">
        <v>2144</v>
      </c>
      <c r="L6761" s="281"/>
      <c r="O6761" s="40"/>
      <c r="P6761" s="40"/>
      <c r="Q6761" s="40"/>
      <c r="R6761" s="40"/>
      <c r="S6761" s="40"/>
      <c r="T6761" s="40"/>
      <c r="U6761" s="40"/>
      <c r="V6761" s="40"/>
      <c r="W6761" s="40"/>
      <c r="X6761" s="40"/>
      <c r="Y6761" s="40"/>
    </row>
    <row r="6762" spans="1:25" ht="15" customHeight="1" x14ac:dyDescent="0.2">
      <c r="A6762" s="40"/>
      <c r="B6762" s="275"/>
      <c r="C6762" s="275"/>
      <c r="D6762" s="275"/>
      <c r="E6762" s="275"/>
      <c r="F6762" s="275" t="s">
        <v>331</v>
      </c>
      <c r="G6762" s="302">
        <v>40.93</v>
      </c>
      <c r="H6762" s="275" t="s">
        <v>332</v>
      </c>
      <c r="I6762" s="302">
        <v>0</v>
      </c>
      <c r="J6762" s="275" t="s">
        <v>333</v>
      </c>
      <c r="K6762" s="302">
        <v>40.93</v>
      </c>
      <c r="L6762" s="281"/>
      <c r="O6762" s="40"/>
      <c r="P6762" s="40"/>
      <c r="Q6762" s="40"/>
      <c r="R6762" s="40"/>
      <c r="S6762" s="40"/>
      <c r="T6762" s="40"/>
      <c r="U6762" s="40"/>
      <c r="V6762" s="40"/>
      <c r="W6762" s="40"/>
      <c r="X6762" s="40"/>
      <c r="Y6762" s="40"/>
    </row>
    <row r="6763" spans="1:25" ht="15" customHeight="1" thickBot="1" x14ac:dyDescent="0.25">
      <c r="A6763" s="40"/>
      <c r="B6763" s="275"/>
      <c r="C6763" s="275"/>
      <c r="D6763" s="275"/>
      <c r="E6763" s="275"/>
      <c r="F6763" s="275" t="s">
        <v>334</v>
      </c>
      <c r="G6763" s="302">
        <v>10.91</v>
      </c>
      <c r="H6763" s="275"/>
      <c r="I6763" s="409" t="s">
        <v>335</v>
      </c>
      <c r="J6763" s="409"/>
      <c r="K6763" s="302">
        <v>63.38</v>
      </c>
      <c r="L6763" s="281"/>
      <c r="O6763" s="40"/>
      <c r="P6763" s="40"/>
      <c r="Q6763" s="40"/>
      <c r="R6763" s="40"/>
      <c r="S6763" s="40"/>
      <c r="T6763" s="40"/>
      <c r="U6763" s="40"/>
      <c r="V6763" s="40"/>
      <c r="W6763" s="40"/>
      <c r="X6763" s="40"/>
      <c r="Y6763" s="40"/>
    </row>
    <row r="6764" spans="1:25" ht="15" customHeight="1" thickTop="1" x14ac:dyDescent="0.2">
      <c r="A6764" s="40"/>
      <c r="B6764" s="289"/>
      <c r="C6764" s="289"/>
      <c r="D6764" s="289"/>
      <c r="E6764" s="289"/>
      <c r="F6764" s="289"/>
      <c r="G6764" s="289"/>
      <c r="H6764" s="289"/>
      <c r="I6764" s="289"/>
      <c r="J6764" s="289"/>
      <c r="K6764" s="289"/>
      <c r="L6764" s="281"/>
      <c r="O6764" s="40"/>
      <c r="P6764" s="40"/>
      <c r="Q6764" s="40"/>
      <c r="R6764" s="40"/>
      <c r="S6764" s="40"/>
      <c r="T6764" s="40"/>
      <c r="U6764" s="40"/>
      <c r="V6764" s="40"/>
      <c r="W6764" s="40"/>
      <c r="X6764" s="40"/>
      <c r="Y6764" s="40"/>
    </row>
    <row r="6765" spans="1:25" ht="15" customHeight="1" x14ac:dyDescent="0.2">
      <c r="A6765" s="40"/>
      <c r="B6765" s="276"/>
      <c r="C6765" s="277" t="s">
        <v>28</v>
      </c>
      <c r="D6765" s="276" t="s">
        <v>29</v>
      </c>
      <c r="E6765" s="276" t="s">
        <v>30</v>
      </c>
      <c r="F6765" s="405" t="s">
        <v>318</v>
      </c>
      <c r="G6765" s="405"/>
      <c r="H6765" s="284" t="s">
        <v>31</v>
      </c>
      <c r="I6765" s="277" t="s">
        <v>32</v>
      </c>
      <c r="J6765" s="277" t="s">
        <v>2407</v>
      </c>
      <c r="K6765" s="277" t="s">
        <v>33</v>
      </c>
      <c r="L6765" s="277" t="s">
        <v>35</v>
      </c>
      <c r="O6765" s="40"/>
      <c r="P6765" s="40"/>
      <c r="Q6765" s="40"/>
      <c r="R6765" s="40"/>
      <c r="S6765" s="40"/>
      <c r="T6765" s="40"/>
      <c r="U6765" s="40"/>
      <c r="V6765" s="40"/>
      <c r="W6765" s="40"/>
      <c r="X6765" s="40"/>
      <c r="Y6765" s="40"/>
    </row>
    <row r="6766" spans="1:25" ht="15" customHeight="1" x14ac:dyDescent="0.2">
      <c r="A6766" s="40"/>
      <c r="B6766" s="273" t="s">
        <v>319</v>
      </c>
      <c r="C6766" s="286" t="s">
        <v>3391</v>
      </c>
      <c r="D6766" s="273" t="s">
        <v>40</v>
      </c>
      <c r="E6766" s="273" t="s">
        <v>3392</v>
      </c>
      <c r="F6766" s="403" t="s">
        <v>337</v>
      </c>
      <c r="G6766" s="403"/>
      <c r="H6766" s="285" t="s">
        <v>55</v>
      </c>
      <c r="I6766" s="288">
        <v>1</v>
      </c>
      <c r="J6766" s="287"/>
      <c r="K6766" s="287">
        <v>13.97</v>
      </c>
      <c r="L6766" s="287">
        <v>13.97</v>
      </c>
      <c r="O6766" s="40"/>
      <c r="P6766" s="40"/>
      <c r="Q6766" s="40"/>
      <c r="R6766" s="40"/>
      <c r="S6766" s="40"/>
      <c r="T6766" s="40"/>
      <c r="U6766" s="40"/>
      <c r="V6766" s="40"/>
      <c r="W6766" s="40"/>
      <c r="X6766" s="40"/>
      <c r="Y6766" s="40"/>
    </row>
    <row r="6767" spans="1:25" ht="15" customHeight="1" x14ac:dyDescent="0.2">
      <c r="A6767" s="40"/>
      <c r="B6767" s="278" t="s">
        <v>321</v>
      </c>
      <c r="C6767" s="291" t="s">
        <v>442</v>
      </c>
      <c r="D6767" s="278" t="s">
        <v>40</v>
      </c>
      <c r="E6767" s="278" t="s">
        <v>443</v>
      </c>
      <c r="F6767" s="407" t="s">
        <v>328</v>
      </c>
      <c r="G6767" s="407"/>
      <c r="H6767" s="290" t="s">
        <v>330</v>
      </c>
      <c r="I6767" s="294">
        <v>7.0000000000000001E-3</v>
      </c>
      <c r="J6767" s="294">
        <v>0</v>
      </c>
      <c r="K6767" s="292">
        <v>41.08</v>
      </c>
      <c r="L6767" s="292">
        <v>0.28000000000000003</v>
      </c>
      <c r="O6767" s="40"/>
      <c r="P6767" s="40"/>
      <c r="Q6767" s="40"/>
      <c r="R6767" s="40"/>
      <c r="S6767" s="40"/>
      <c r="T6767" s="40"/>
      <c r="U6767" s="40"/>
      <c r="V6767" s="40"/>
      <c r="W6767" s="40"/>
      <c r="X6767" s="40"/>
      <c r="Y6767" s="40"/>
    </row>
    <row r="6768" spans="1:25" ht="15" customHeight="1" x14ac:dyDescent="0.2">
      <c r="A6768" s="40"/>
      <c r="B6768" s="278" t="s">
        <v>321</v>
      </c>
      <c r="C6768" s="291" t="s">
        <v>339</v>
      </c>
      <c r="D6768" s="278" t="s">
        <v>40</v>
      </c>
      <c r="E6768" s="278" t="s">
        <v>340</v>
      </c>
      <c r="F6768" s="407" t="s">
        <v>324</v>
      </c>
      <c r="G6768" s="407"/>
      <c r="H6768" s="290" t="s">
        <v>325</v>
      </c>
      <c r="I6768" s="294">
        <v>9.0999999999999998E-2</v>
      </c>
      <c r="J6768" s="294">
        <v>0</v>
      </c>
      <c r="K6768" s="292">
        <v>27.55</v>
      </c>
      <c r="L6768" s="292">
        <v>2.5</v>
      </c>
      <c r="O6768" s="40"/>
      <c r="P6768" s="40"/>
      <c r="Q6768" s="40"/>
      <c r="R6768" s="40"/>
      <c r="S6768" s="40"/>
      <c r="T6768" s="40"/>
      <c r="U6768" s="40"/>
      <c r="V6768" s="40"/>
      <c r="W6768" s="40"/>
      <c r="X6768" s="40"/>
      <c r="Y6768" s="40"/>
    </row>
    <row r="6769" spans="1:25" ht="15" customHeight="1" x14ac:dyDescent="0.2">
      <c r="A6769" s="40"/>
      <c r="B6769" s="278" t="s">
        <v>321</v>
      </c>
      <c r="C6769" s="291" t="s">
        <v>444</v>
      </c>
      <c r="D6769" s="278" t="s">
        <v>40</v>
      </c>
      <c r="E6769" s="278" t="s">
        <v>445</v>
      </c>
      <c r="F6769" s="407" t="s">
        <v>328</v>
      </c>
      <c r="G6769" s="407"/>
      <c r="H6769" s="290" t="s">
        <v>329</v>
      </c>
      <c r="I6769" s="294">
        <v>0.03</v>
      </c>
      <c r="J6769" s="294">
        <v>0</v>
      </c>
      <c r="K6769" s="292">
        <v>39.799999999999997</v>
      </c>
      <c r="L6769" s="292">
        <v>1.19</v>
      </c>
      <c r="O6769" s="40"/>
      <c r="P6769" s="40"/>
      <c r="Q6769" s="40"/>
      <c r="R6769" s="40"/>
      <c r="S6769" s="40"/>
      <c r="T6769" s="40"/>
      <c r="U6769" s="40"/>
      <c r="V6769" s="40"/>
      <c r="W6769" s="40"/>
      <c r="X6769" s="40"/>
      <c r="Y6769" s="40"/>
    </row>
    <row r="6770" spans="1:25" ht="15" customHeight="1" x14ac:dyDescent="0.2">
      <c r="A6770" s="40"/>
      <c r="B6770" s="278" t="s">
        <v>321</v>
      </c>
      <c r="C6770" s="291" t="s">
        <v>440</v>
      </c>
      <c r="D6770" s="278" t="s">
        <v>40</v>
      </c>
      <c r="E6770" s="278" t="s">
        <v>441</v>
      </c>
      <c r="F6770" s="407" t="s">
        <v>324</v>
      </c>
      <c r="G6770" s="407"/>
      <c r="H6770" s="290" t="s">
        <v>325</v>
      </c>
      <c r="I6770" s="294">
        <v>2.1000000000000001E-2</v>
      </c>
      <c r="J6770" s="294">
        <v>0</v>
      </c>
      <c r="K6770" s="292">
        <v>24.23</v>
      </c>
      <c r="L6770" s="292">
        <v>0.5</v>
      </c>
      <c r="O6770" s="40"/>
      <c r="P6770" s="40"/>
      <c r="Q6770" s="40"/>
      <c r="R6770" s="40"/>
      <c r="S6770" s="40"/>
      <c r="T6770" s="40"/>
      <c r="U6770" s="40"/>
      <c r="V6770" s="40"/>
      <c r="W6770" s="40"/>
      <c r="X6770" s="40"/>
      <c r="Y6770" s="40"/>
    </row>
    <row r="6771" spans="1:25" ht="15" customHeight="1" x14ac:dyDescent="0.2">
      <c r="A6771" s="40"/>
      <c r="B6771" s="274" t="s">
        <v>347</v>
      </c>
      <c r="C6771" s="296" t="s">
        <v>461</v>
      </c>
      <c r="D6771" s="274" t="s">
        <v>40</v>
      </c>
      <c r="E6771" s="274" t="s">
        <v>462</v>
      </c>
      <c r="F6771" s="404" t="s">
        <v>348</v>
      </c>
      <c r="G6771" s="404"/>
      <c r="H6771" s="295" t="s">
        <v>65</v>
      </c>
      <c r="I6771" s="298">
        <v>2.3E-2</v>
      </c>
      <c r="J6771" s="298">
        <v>0</v>
      </c>
      <c r="K6771" s="297">
        <v>15.26</v>
      </c>
      <c r="L6771" s="297">
        <v>0.35</v>
      </c>
      <c r="O6771" s="40"/>
      <c r="P6771" s="40"/>
      <c r="Q6771" s="40"/>
      <c r="R6771" s="40"/>
      <c r="S6771" s="40"/>
      <c r="T6771" s="40"/>
      <c r="U6771" s="40"/>
      <c r="V6771" s="40"/>
      <c r="W6771" s="40"/>
      <c r="X6771" s="40"/>
      <c r="Y6771" s="40"/>
    </row>
    <row r="6772" spans="1:25" ht="15" customHeight="1" x14ac:dyDescent="0.2">
      <c r="A6772" s="40"/>
      <c r="B6772" s="274" t="s">
        <v>347</v>
      </c>
      <c r="C6772" s="296" t="s">
        <v>473</v>
      </c>
      <c r="D6772" s="274" t="s">
        <v>40</v>
      </c>
      <c r="E6772" s="274" t="s">
        <v>474</v>
      </c>
      <c r="F6772" s="404" t="s">
        <v>348</v>
      </c>
      <c r="G6772" s="404"/>
      <c r="H6772" s="295" t="s">
        <v>55</v>
      </c>
      <c r="I6772" s="298">
        <v>1.31</v>
      </c>
      <c r="J6772" s="298">
        <v>0</v>
      </c>
      <c r="K6772" s="297">
        <v>6.99</v>
      </c>
      <c r="L6772" s="297">
        <v>9.15</v>
      </c>
      <c r="O6772" s="40"/>
      <c r="P6772" s="40"/>
      <c r="Q6772" s="40"/>
      <c r="R6772" s="40"/>
      <c r="S6772" s="40"/>
      <c r="T6772" s="40"/>
      <c r="U6772" s="40"/>
      <c r="V6772" s="40"/>
      <c r="W6772" s="40"/>
      <c r="X6772" s="40"/>
      <c r="Y6772" s="40"/>
    </row>
    <row r="6773" spans="1:25" ht="15" customHeight="1" x14ac:dyDescent="0.2">
      <c r="A6773" s="40"/>
      <c r="B6773" s="275"/>
      <c r="C6773" s="275"/>
      <c r="D6773" s="275"/>
      <c r="E6773" s="275"/>
      <c r="F6773" s="275"/>
      <c r="G6773" s="275" t="s">
        <v>331</v>
      </c>
      <c r="H6773" s="302">
        <v>3.65</v>
      </c>
      <c r="I6773" s="275" t="s">
        <v>332</v>
      </c>
      <c r="J6773" s="302">
        <v>0</v>
      </c>
      <c r="K6773" s="275" t="s">
        <v>333</v>
      </c>
      <c r="L6773" s="302">
        <v>3.65</v>
      </c>
      <c r="O6773" s="40"/>
      <c r="P6773" s="40"/>
      <c r="Q6773" s="40"/>
      <c r="R6773" s="40"/>
      <c r="S6773" s="40"/>
      <c r="T6773" s="40"/>
      <c r="U6773" s="40"/>
      <c r="V6773" s="40"/>
      <c r="W6773" s="40"/>
      <c r="X6773" s="40"/>
      <c r="Y6773" s="40"/>
    </row>
    <row r="6774" spans="1:25" ht="15" customHeight="1" thickBot="1" x14ac:dyDescent="0.25">
      <c r="A6774" s="40"/>
      <c r="B6774" s="275"/>
      <c r="C6774" s="275"/>
      <c r="D6774" s="275"/>
      <c r="E6774" s="275"/>
      <c r="F6774" s="275"/>
      <c r="G6774" s="275" t="s">
        <v>334</v>
      </c>
      <c r="H6774" s="302">
        <v>2.9</v>
      </c>
      <c r="I6774" s="409"/>
      <c r="J6774" s="409" t="s">
        <v>335</v>
      </c>
      <c r="K6774" s="275"/>
      <c r="L6774" s="302">
        <v>16.87</v>
      </c>
      <c r="O6774" s="40"/>
      <c r="P6774" s="40"/>
      <c r="Q6774" s="40"/>
      <c r="R6774" s="40"/>
      <c r="S6774" s="40"/>
      <c r="T6774" s="40"/>
      <c r="U6774" s="40"/>
      <c r="V6774" s="40"/>
      <c r="W6774" s="40"/>
      <c r="X6774" s="40"/>
      <c r="Y6774" s="40"/>
    </row>
    <row r="6775" spans="1:25" ht="15" customHeight="1" thickTop="1" x14ac:dyDescent="0.2">
      <c r="A6775" s="40"/>
      <c r="B6775" s="289"/>
      <c r="C6775" s="289"/>
      <c r="D6775" s="289"/>
      <c r="E6775" s="289"/>
      <c r="F6775" s="289"/>
      <c r="G6775" s="289"/>
      <c r="H6775" s="289"/>
      <c r="I6775" s="289"/>
      <c r="J6775" s="289"/>
      <c r="K6775" s="289"/>
      <c r="L6775" s="281"/>
      <c r="O6775" s="40"/>
      <c r="P6775" s="40"/>
      <c r="Q6775" s="40"/>
      <c r="R6775" s="40"/>
      <c r="S6775" s="40"/>
      <c r="T6775" s="40"/>
      <c r="U6775" s="40"/>
      <c r="V6775" s="40"/>
      <c r="W6775" s="40"/>
      <c r="X6775" s="40"/>
      <c r="Y6775" s="40"/>
    </row>
    <row r="6776" spans="1:25" ht="15" customHeight="1" x14ac:dyDescent="0.2">
      <c r="A6776" s="40"/>
      <c r="B6776" s="276"/>
      <c r="C6776" s="277" t="s">
        <v>28</v>
      </c>
      <c r="D6776" s="276" t="s">
        <v>29</v>
      </c>
      <c r="E6776" s="276" t="s">
        <v>30</v>
      </c>
      <c r="F6776" s="405" t="s">
        <v>318</v>
      </c>
      <c r="G6776" s="405"/>
      <c r="H6776" s="284" t="s">
        <v>31</v>
      </c>
      <c r="I6776" s="277" t="s">
        <v>32</v>
      </c>
      <c r="J6776" s="277" t="s">
        <v>2407</v>
      </c>
      <c r="K6776" s="277" t="s">
        <v>33</v>
      </c>
      <c r="L6776" s="277" t="s">
        <v>35</v>
      </c>
      <c r="O6776" s="40"/>
      <c r="P6776" s="40"/>
      <c r="Q6776" s="40"/>
      <c r="R6776" s="40"/>
      <c r="S6776" s="40"/>
      <c r="T6776" s="40"/>
      <c r="U6776" s="40"/>
      <c r="V6776" s="40"/>
      <c r="W6776" s="40"/>
      <c r="X6776" s="40"/>
      <c r="Y6776" s="40"/>
    </row>
    <row r="6777" spans="1:25" ht="15" customHeight="1" x14ac:dyDescent="0.2">
      <c r="A6777" s="40"/>
      <c r="B6777" s="273" t="s">
        <v>319</v>
      </c>
      <c r="C6777" s="286" t="s">
        <v>2476</v>
      </c>
      <c r="D6777" s="273" t="s">
        <v>40</v>
      </c>
      <c r="E6777" s="273" t="s">
        <v>2477</v>
      </c>
      <c r="F6777" s="403" t="s">
        <v>337</v>
      </c>
      <c r="G6777" s="403"/>
      <c r="H6777" s="285" t="s">
        <v>41</v>
      </c>
      <c r="I6777" s="288">
        <v>1</v>
      </c>
      <c r="J6777" s="287"/>
      <c r="K6777" s="287">
        <v>66.73</v>
      </c>
      <c r="L6777" s="287">
        <v>66.73</v>
      </c>
      <c r="O6777" s="40"/>
      <c r="P6777" s="40"/>
      <c r="Q6777" s="40"/>
      <c r="R6777" s="40"/>
      <c r="S6777" s="40"/>
      <c r="T6777" s="40"/>
      <c r="U6777" s="40"/>
      <c r="V6777" s="40"/>
      <c r="W6777" s="40"/>
      <c r="X6777" s="40"/>
      <c r="Y6777" s="40"/>
    </row>
    <row r="6778" spans="1:25" ht="15" customHeight="1" x14ac:dyDescent="0.2">
      <c r="A6778" s="40"/>
      <c r="B6778" s="278" t="s">
        <v>321</v>
      </c>
      <c r="C6778" s="291" t="s">
        <v>440</v>
      </c>
      <c r="D6778" s="278" t="s">
        <v>40</v>
      </c>
      <c r="E6778" s="278" t="s">
        <v>441</v>
      </c>
      <c r="F6778" s="407" t="s">
        <v>324</v>
      </c>
      <c r="G6778" s="407"/>
      <c r="H6778" s="290" t="s">
        <v>325</v>
      </c>
      <c r="I6778" s="294">
        <v>5.0000000000000001E-3</v>
      </c>
      <c r="J6778" s="294">
        <v>0</v>
      </c>
      <c r="K6778" s="292">
        <v>24.23</v>
      </c>
      <c r="L6778" s="292">
        <v>0.12</v>
      </c>
      <c r="O6778" s="40"/>
      <c r="P6778" s="40"/>
      <c r="Q6778" s="40"/>
      <c r="R6778" s="40"/>
      <c r="S6778" s="40"/>
      <c r="T6778" s="40"/>
      <c r="U6778" s="40"/>
      <c r="V6778" s="40"/>
      <c r="W6778" s="40"/>
      <c r="X6778" s="40"/>
      <c r="Y6778" s="40"/>
    </row>
    <row r="6779" spans="1:25" ht="15" customHeight="1" x14ac:dyDescent="0.2">
      <c r="A6779" s="40"/>
      <c r="B6779" s="278" t="s">
        <v>321</v>
      </c>
      <c r="C6779" s="291" t="s">
        <v>442</v>
      </c>
      <c r="D6779" s="278" t="s">
        <v>40</v>
      </c>
      <c r="E6779" s="278" t="s">
        <v>443</v>
      </c>
      <c r="F6779" s="407" t="s">
        <v>328</v>
      </c>
      <c r="G6779" s="407"/>
      <c r="H6779" s="290" t="s">
        <v>330</v>
      </c>
      <c r="I6779" s="294">
        <v>5.0000000000000001E-3</v>
      </c>
      <c r="J6779" s="294">
        <v>0</v>
      </c>
      <c r="K6779" s="292">
        <v>41.08</v>
      </c>
      <c r="L6779" s="292">
        <v>0.2</v>
      </c>
      <c r="O6779" s="40"/>
      <c r="P6779" s="40"/>
      <c r="Q6779" s="40"/>
      <c r="R6779" s="40"/>
      <c r="S6779" s="40"/>
      <c r="T6779" s="40"/>
      <c r="U6779" s="40"/>
      <c r="V6779" s="40"/>
      <c r="W6779" s="40"/>
      <c r="X6779" s="40"/>
      <c r="Y6779" s="40"/>
    </row>
    <row r="6780" spans="1:25" ht="15" customHeight="1" x14ac:dyDescent="0.2">
      <c r="A6780" s="40"/>
      <c r="B6780" s="278" t="s">
        <v>321</v>
      </c>
      <c r="C6780" s="291" t="s">
        <v>339</v>
      </c>
      <c r="D6780" s="278" t="s">
        <v>40</v>
      </c>
      <c r="E6780" s="278" t="s">
        <v>340</v>
      </c>
      <c r="F6780" s="407" t="s">
        <v>324</v>
      </c>
      <c r="G6780" s="407"/>
      <c r="H6780" s="290" t="s">
        <v>325</v>
      </c>
      <c r="I6780" s="294">
        <v>5.0000000000000001E-3</v>
      </c>
      <c r="J6780" s="294">
        <v>0</v>
      </c>
      <c r="K6780" s="292">
        <v>27.55</v>
      </c>
      <c r="L6780" s="292">
        <v>0.13</v>
      </c>
      <c r="O6780" s="40"/>
      <c r="P6780" s="40"/>
      <c r="Q6780" s="40"/>
      <c r="R6780" s="40"/>
      <c r="S6780" s="40"/>
      <c r="T6780" s="40"/>
      <c r="U6780" s="40"/>
      <c r="V6780" s="40"/>
      <c r="W6780" s="40"/>
      <c r="X6780" s="40"/>
      <c r="Y6780" s="40"/>
    </row>
    <row r="6781" spans="1:25" ht="15" customHeight="1" x14ac:dyDescent="0.2">
      <c r="A6781" s="40"/>
      <c r="B6781" s="278" t="s">
        <v>321</v>
      </c>
      <c r="C6781" s="291" t="s">
        <v>444</v>
      </c>
      <c r="D6781" s="278" t="s">
        <v>40</v>
      </c>
      <c r="E6781" s="278" t="s">
        <v>445</v>
      </c>
      <c r="F6781" s="407" t="s">
        <v>328</v>
      </c>
      <c r="G6781" s="407"/>
      <c r="H6781" s="290" t="s">
        <v>329</v>
      </c>
      <c r="I6781" s="294">
        <v>2.1999999999999999E-2</v>
      </c>
      <c r="J6781" s="294">
        <v>0</v>
      </c>
      <c r="K6781" s="292">
        <v>39.799999999999997</v>
      </c>
      <c r="L6781" s="292">
        <v>0.87</v>
      </c>
      <c r="O6781" s="40"/>
      <c r="P6781" s="40"/>
      <c r="Q6781" s="40"/>
      <c r="R6781" s="40"/>
      <c r="S6781" s="40"/>
      <c r="T6781" s="40"/>
      <c r="U6781" s="40"/>
      <c r="V6781" s="40"/>
      <c r="W6781" s="40"/>
      <c r="X6781" s="40"/>
      <c r="Y6781" s="40"/>
    </row>
    <row r="6782" spans="1:25" ht="15" customHeight="1" x14ac:dyDescent="0.2">
      <c r="A6782" s="40"/>
      <c r="B6782" s="274" t="s">
        <v>347</v>
      </c>
      <c r="C6782" s="296" t="s">
        <v>470</v>
      </c>
      <c r="D6782" s="274" t="s">
        <v>40</v>
      </c>
      <c r="E6782" s="274" t="s">
        <v>1855</v>
      </c>
      <c r="F6782" s="404" t="s">
        <v>348</v>
      </c>
      <c r="G6782" s="404"/>
      <c r="H6782" s="295" t="s">
        <v>41</v>
      </c>
      <c r="I6782" s="298">
        <v>1.05</v>
      </c>
      <c r="J6782" s="298">
        <v>0</v>
      </c>
      <c r="K6782" s="297">
        <v>62.3</v>
      </c>
      <c r="L6782" s="297">
        <v>65.41</v>
      </c>
      <c r="O6782" s="40"/>
      <c r="P6782" s="40"/>
      <c r="Q6782" s="40"/>
      <c r="R6782" s="40"/>
      <c r="S6782" s="40"/>
      <c r="T6782" s="40"/>
      <c r="U6782" s="40"/>
      <c r="V6782" s="40"/>
      <c r="W6782" s="40"/>
      <c r="X6782" s="40"/>
      <c r="Y6782" s="40"/>
    </row>
    <row r="6783" spans="1:25" ht="15" customHeight="1" x14ac:dyDescent="0.2">
      <c r="A6783" s="40"/>
      <c r="B6783" s="275"/>
      <c r="C6783" s="275"/>
      <c r="D6783" s="275"/>
      <c r="E6783" s="275"/>
      <c r="F6783" s="275"/>
      <c r="G6783" s="275" t="s">
        <v>331</v>
      </c>
      <c r="H6783" s="302">
        <v>1.1299999999999999</v>
      </c>
      <c r="I6783" s="275" t="s">
        <v>332</v>
      </c>
      <c r="J6783" s="302">
        <v>0</v>
      </c>
      <c r="K6783" s="275" t="s">
        <v>333</v>
      </c>
      <c r="L6783" s="302">
        <v>1.1299999999999999</v>
      </c>
      <c r="O6783" s="40"/>
      <c r="P6783" s="40"/>
      <c r="Q6783" s="40"/>
      <c r="R6783" s="40"/>
      <c r="S6783" s="40"/>
      <c r="T6783" s="40"/>
      <c r="U6783" s="40"/>
      <c r="V6783" s="40"/>
      <c r="W6783" s="40"/>
      <c r="X6783" s="40"/>
      <c r="Y6783" s="40"/>
    </row>
    <row r="6784" spans="1:25" ht="15" customHeight="1" thickBot="1" x14ac:dyDescent="0.25">
      <c r="A6784" s="40"/>
      <c r="B6784" s="275"/>
      <c r="C6784" s="275"/>
      <c r="D6784" s="275"/>
      <c r="E6784" s="275"/>
      <c r="F6784" s="275"/>
      <c r="G6784" s="275" t="s">
        <v>334</v>
      </c>
      <c r="H6784" s="302">
        <v>13.88</v>
      </c>
      <c r="I6784" s="409"/>
      <c r="J6784" s="409" t="s">
        <v>335</v>
      </c>
      <c r="K6784" s="275"/>
      <c r="L6784" s="302">
        <v>80.61</v>
      </c>
      <c r="O6784" s="40"/>
      <c r="P6784" s="40"/>
      <c r="Q6784" s="40"/>
      <c r="R6784" s="40"/>
      <c r="S6784" s="40"/>
      <c r="T6784" s="40"/>
      <c r="U6784" s="40"/>
      <c r="V6784" s="40"/>
      <c r="W6784" s="40"/>
      <c r="X6784" s="40"/>
      <c r="Y6784" s="40"/>
    </row>
    <row r="6785" spans="1:25" ht="15" customHeight="1" thickTop="1" x14ac:dyDescent="0.2">
      <c r="A6785" s="40"/>
      <c r="B6785" s="289"/>
      <c r="C6785" s="289"/>
      <c r="D6785" s="289"/>
      <c r="E6785" s="289"/>
      <c r="F6785" s="289"/>
      <c r="G6785" s="289"/>
      <c r="H6785" s="289"/>
      <c r="I6785" s="289"/>
      <c r="J6785" s="289"/>
      <c r="K6785" s="289"/>
      <c r="L6785" s="281"/>
      <c r="O6785" s="40"/>
      <c r="P6785" s="40"/>
      <c r="Q6785" s="40"/>
      <c r="R6785" s="40"/>
      <c r="S6785" s="40"/>
      <c r="T6785" s="40"/>
      <c r="U6785" s="40"/>
      <c r="V6785" s="40"/>
      <c r="W6785" s="40"/>
      <c r="X6785" s="40"/>
      <c r="Y6785" s="40"/>
    </row>
    <row r="6786" spans="1:25" ht="15" customHeight="1" x14ac:dyDescent="0.2">
      <c r="A6786" s="40"/>
      <c r="B6786" s="276"/>
      <c r="C6786" s="277" t="s">
        <v>28</v>
      </c>
      <c r="D6786" s="276" t="s">
        <v>29</v>
      </c>
      <c r="E6786" s="276" t="s">
        <v>30</v>
      </c>
      <c r="F6786" s="405" t="s">
        <v>318</v>
      </c>
      <c r="G6786" s="405"/>
      <c r="H6786" s="284" t="s">
        <v>31</v>
      </c>
      <c r="I6786" s="277" t="s">
        <v>32</v>
      </c>
      <c r="J6786" s="277" t="s">
        <v>2407</v>
      </c>
      <c r="K6786" s="277" t="s">
        <v>33</v>
      </c>
      <c r="L6786" s="277" t="s">
        <v>35</v>
      </c>
      <c r="O6786" s="40"/>
      <c r="P6786" s="40"/>
      <c r="Q6786" s="40"/>
      <c r="R6786" s="40"/>
      <c r="S6786" s="40"/>
      <c r="T6786" s="40"/>
      <c r="U6786" s="40"/>
      <c r="V6786" s="40"/>
      <c r="W6786" s="40"/>
      <c r="X6786" s="40"/>
      <c r="Y6786" s="40"/>
    </row>
    <row r="6787" spans="1:25" ht="15" customHeight="1" x14ac:dyDescent="0.2">
      <c r="A6787" s="40"/>
      <c r="B6787" s="273" t="s">
        <v>319</v>
      </c>
      <c r="C6787" s="286" t="s">
        <v>523</v>
      </c>
      <c r="D6787" s="273" t="s">
        <v>40</v>
      </c>
      <c r="E6787" s="273" t="s">
        <v>524</v>
      </c>
      <c r="F6787" s="403" t="s">
        <v>337</v>
      </c>
      <c r="G6787" s="403"/>
      <c r="H6787" s="285" t="s">
        <v>41</v>
      </c>
      <c r="I6787" s="288">
        <v>1</v>
      </c>
      <c r="J6787" s="287"/>
      <c r="K6787" s="287">
        <v>176.33</v>
      </c>
      <c r="L6787" s="287">
        <v>176.33</v>
      </c>
      <c r="O6787" s="40"/>
      <c r="P6787" s="40"/>
      <c r="Q6787" s="40"/>
      <c r="R6787" s="40"/>
      <c r="S6787" s="40"/>
      <c r="T6787" s="40"/>
      <c r="U6787" s="40"/>
      <c r="V6787" s="40"/>
      <c r="W6787" s="40"/>
      <c r="X6787" s="40"/>
      <c r="Y6787" s="40"/>
    </row>
    <row r="6788" spans="1:25" ht="15" customHeight="1" x14ac:dyDescent="0.2">
      <c r="A6788" s="40"/>
      <c r="B6788" s="278" t="s">
        <v>321</v>
      </c>
      <c r="C6788" s="291" t="s">
        <v>444</v>
      </c>
      <c r="D6788" s="278" t="s">
        <v>40</v>
      </c>
      <c r="E6788" s="278" t="s">
        <v>445</v>
      </c>
      <c r="F6788" s="407" t="s">
        <v>328</v>
      </c>
      <c r="G6788" s="407"/>
      <c r="H6788" s="290" t="s">
        <v>329</v>
      </c>
      <c r="I6788" s="294">
        <v>0.255</v>
      </c>
      <c r="J6788" s="294">
        <v>0</v>
      </c>
      <c r="K6788" s="292">
        <v>39.799999999999997</v>
      </c>
      <c r="L6788" s="292">
        <v>10.14</v>
      </c>
      <c r="O6788" s="40"/>
      <c r="P6788" s="40"/>
      <c r="Q6788" s="40"/>
      <c r="R6788" s="40"/>
      <c r="S6788" s="40"/>
      <c r="T6788" s="40"/>
      <c r="U6788" s="40"/>
      <c r="V6788" s="40"/>
      <c r="W6788" s="40"/>
      <c r="X6788" s="40"/>
      <c r="Y6788" s="40"/>
    </row>
    <row r="6789" spans="1:25" ht="15" customHeight="1" x14ac:dyDescent="0.2">
      <c r="A6789" s="40"/>
      <c r="B6789" s="278" t="s">
        <v>321</v>
      </c>
      <c r="C6789" s="291" t="s">
        <v>442</v>
      </c>
      <c r="D6789" s="278" t="s">
        <v>40</v>
      </c>
      <c r="E6789" s="278" t="s">
        <v>443</v>
      </c>
      <c r="F6789" s="407" t="s">
        <v>328</v>
      </c>
      <c r="G6789" s="407"/>
      <c r="H6789" s="290" t="s">
        <v>330</v>
      </c>
      <c r="I6789" s="294">
        <v>6.3E-2</v>
      </c>
      <c r="J6789" s="294">
        <v>0</v>
      </c>
      <c r="K6789" s="292">
        <v>41.08</v>
      </c>
      <c r="L6789" s="292">
        <v>2.58</v>
      </c>
      <c r="O6789" s="40"/>
      <c r="P6789" s="40"/>
      <c r="Q6789" s="40"/>
      <c r="R6789" s="40"/>
      <c r="S6789" s="40"/>
      <c r="T6789" s="40"/>
      <c r="U6789" s="40"/>
      <c r="V6789" s="40"/>
      <c r="W6789" s="40"/>
      <c r="X6789" s="40"/>
      <c r="Y6789" s="40"/>
    </row>
    <row r="6790" spans="1:25" ht="15" customHeight="1" x14ac:dyDescent="0.2">
      <c r="A6790" s="40"/>
      <c r="B6790" s="278" t="s">
        <v>321</v>
      </c>
      <c r="C6790" s="291" t="s">
        <v>339</v>
      </c>
      <c r="D6790" s="278" t="s">
        <v>40</v>
      </c>
      <c r="E6790" s="278" t="s">
        <v>340</v>
      </c>
      <c r="F6790" s="407" t="s">
        <v>324</v>
      </c>
      <c r="G6790" s="407"/>
      <c r="H6790" s="290" t="s">
        <v>325</v>
      </c>
      <c r="I6790" s="294">
        <v>1.18</v>
      </c>
      <c r="J6790" s="294">
        <v>0</v>
      </c>
      <c r="K6790" s="292">
        <v>27.55</v>
      </c>
      <c r="L6790" s="292">
        <v>32.5</v>
      </c>
      <c r="O6790" s="40"/>
      <c r="P6790" s="40"/>
      <c r="Q6790" s="40"/>
      <c r="R6790" s="40"/>
      <c r="S6790" s="40"/>
      <c r="T6790" s="40"/>
      <c r="U6790" s="40"/>
      <c r="V6790" s="40"/>
      <c r="W6790" s="40"/>
      <c r="X6790" s="40"/>
      <c r="Y6790" s="40"/>
    </row>
    <row r="6791" spans="1:25" ht="15" customHeight="1" x14ac:dyDescent="0.2">
      <c r="A6791" s="40"/>
      <c r="B6791" s="278" t="s">
        <v>321</v>
      </c>
      <c r="C6791" s="291" t="s">
        <v>440</v>
      </c>
      <c r="D6791" s="278" t="s">
        <v>40</v>
      </c>
      <c r="E6791" s="278" t="s">
        <v>441</v>
      </c>
      <c r="F6791" s="407" t="s">
        <v>324</v>
      </c>
      <c r="G6791" s="407"/>
      <c r="H6791" s="290" t="s">
        <v>325</v>
      </c>
      <c r="I6791" s="294">
        <v>0.25</v>
      </c>
      <c r="J6791" s="294">
        <v>0</v>
      </c>
      <c r="K6791" s="292">
        <v>24.23</v>
      </c>
      <c r="L6791" s="292">
        <v>6.05</v>
      </c>
      <c r="O6791" s="40"/>
      <c r="P6791" s="40"/>
      <c r="Q6791" s="40"/>
      <c r="R6791" s="40"/>
      <c r="S6791" s="40"/>
      <c r="T6791" s="40"/>
      <c r="U6791" s="40"/>
      <c r="V6791" s="40"/>
      <c r="W6791" s="40"/>
      <c r="X6791" s="40"/>
      <c r="Y6791" s="40"/>
    </row>
    <row r="6792" spans="1:25" ht="15" customHeight="1" x14ac:dyDescent="0.2">
      <c r="A6792" s="40"/>
      <c r="B6792" s="274" t="s">
        <v>347</v>
      </c>
      <c r="C6792" s="296" t="s">
        <v>475</v>
      </c>
      <c r="D6792" s="274" t="s">
        <v>40</v>
      </c>
      <c r="E6792" s="274" t="s">
        <v>476</v>
      </c>
      <c r="F6792" s="404" t="s">
        <v>348</v>
      </c>
      <c r="G6792" s="404"/>
      <c r="H6792" s="295" t="s">
        <v>55</v>
      </c>
      <c r="I6792" s="298">
        <v>9.2370000000000001</v>
      </c>
      <c r="J6792" s="298">
        <v>0</v>
      </c>
      <c r="K6792" s="297">
        <v>2.44</v>
      </c>
      <c r="L6792" s="297">
        <v>22.53</v>
      </c>
      <c r="O6792" s="40"/>
      <c r="P6792" s="40"/>
      <c r="Q6792" s="40"/>
      <c r="R6792" s="40"/>
      <c r="S6792" s="40"/>
      <c r="T6792" s="40"/>
      <c r="U6792" s="40"/>
      <c r="V6792" s="40"/>
      <c r="W6792" s="40"/>
      <c r="X6792" s="40"/>
      <c r="Y6792" s="40"/>
    </row>
    <row r="6793" spans="1:25" ht="15" customHeight="1" x14ac:dyDescent="0.2">
      <c r="A6793" s="40"/>
      <c r="B6793" s="274" t="s">
        <v>347</v>
      </c>
      <c r="C6793" s="296" t="s">
        <v>470</v>
      </c>
      <c r="D6793" s="274" t="s">
        <v>40</v>
      </c>
      <c r="E6793" s="274" t="s">
        <v>1855</v>
      </c>
      <c r="F6793" s="404" t="s">
        <v>348</v>
      </c>
      <c r="G6793" s="404"/>
      <c r="H6793" s="295" t="s">
        <v>41</v>
      </c>
      <c r="I6793" s="298">
        <v>1.3360000000000001</v>
      </c>
      <c r="J6793" s="298">
        <v>0</v>
      </c>
      <c r="K6793" s="297">
        <v>62.3</v>
      </c>
      <c r="L6793" s="297">
        <v>83.23</v>
      </c>
      <c r="O6793" s="40"/>
      <c r="P6793" s="40"/>
      <c r="Q6793" s="40"/>
      <c r="R6793" s="40"/>
      <c r="S6793" s="40"/>
      <c r="T6793" s="40"/>
      <c r="U6793" s="40"/>
      <c r="V6793" s="40"/>
      <c r="W6793" s="40"/>
      <c r="X6793" s="40"/>
      <c r="Y6793" s="40"/>
    </row>
    <row r="6794" spans="1:25" ht="15" customHeight="1" x14ac:dyDescent="0.2">
      <c r="A6794" s="40"/>
      <c r="B6794" s="274" t="s">
        <v>347</v>
      </c>
      <c r="C6794" s="296" t="s">
        <v>461</v>
      </c>
      <c r="D6794" s="274" t="s">
        <v>40</v>
      </c>
      <c r="E6794" s="274" t="s">
        <v>462</v>
      </c>
      <c r="F6794" s="404" t="s">
        <v>348</v>
      </c>
      <c r="G6794" s="404"/>
      <c r="H6794" s="295" t="s">
        <v>65</v>
      </c>
      <c r="I6794" s="298">
        <v>0.20799999999999999</v>
      </c>
      <c r="J6794" s="298">
        <v>0</v>
      </c>
      <c r="K6794" s="297">
        <v>15.26</v>
      </c>
      <c r="L6794" s="297">
        <v>3.17</v>
      </c>
      <c r="O6794" s="40"/>
      <c r="P6794" s="40"/>
      <c r="Q6794" s="40"/>
      <c r="R6794" s="40"/>
      <c r="S6794" s="40"/>
      <c r="T6794" s="40"/>
      <c r="U6794" s="40"/>
      <c r="V6794" s="40"/>
      <c r="W6794" s="40"/>
      <c r="X6794" s="40"/>
      <c r="Y6794" s="40"/>
    </row>
    <row r="6795" spans="1:25" ht="15" customHeight="1" x14ac:dyDescent="0.2">
      <c r="A6795" s="40"/>
      <c r="B6795" s="274" t="s">
        <v>347</v>
      </c>
      <c r="C6795" s="296" t="s">
        <v>473</v>
      </c>
      <c r="D6795" s="274" t="s">
        <v>40</v>
      </c>
      <c r="E6795" s="274" t="s">
        <v>474</v>
      </c>
      <c r="F6795" s="404" t="s">
        <v>348</v>
      </c>
      <c r="G6795" s="404"/>
      <c r="H6795" s="295" t="s">
        <v>55</v>
      </c>
      <c r="I6795" s="298">
        <v>2.3079999999999998</v>
      </c>
      <c r="J6795" s="298">
        <v>0</v>
      </c>
      <c r="K6795" s="297">
        <v>6.99</v>
      </c>
      <c r="L6795" s="297">
        <v>16.13</v>
      </c>
      <c r="O6795" s="40"/>
      <c r="P6795" s="40"/>
      <c r="Q6795" s="40"/>
      <c r="R6795" s="40"/>
      <c r="S6795" s="40"/>
      <c r="T6795" s="40"/>
      <c r="U6795" s="40"/>
      <c r="V6795" s="40"/>
      <c r="W6795" s="40"/>
      <c r="X6795" s="40"/>
      <c r="Y6795" s="40"/>
    </row>
    <row r="6796" spans="1:25" ht="15" customHeight="1" x14ac:dyDescent="0.2">
      <c r="A6796" s="40"/>
      <c r="B6796" s="275"/>
      <c r="C6796" s="275"/>
      <c r="D6796" s="275"/>
      <c r="E6796" s="275"/>
      <c r="F6796" s="275"/>
      <c r="G6796" s="275" t="s">
        <v>331</v>
      </c>
      <c r="H6796" s="302">
        <v>41.53</v>
      </c>
      <c r="I6796" s="275" t="s">
        <v>332</v>
      </c>
      <c r="J6796" s="302">
        <v>0</v>
      </c>
      <c r="K6796" s="275" t="s">
        <v>333</v>
      </c>
      <c r="L6796" s="302">
        <v>41.53</v>
      </c>
      <c r="O6796" s="40"/>
      <c r="P6796" s="40"/>
      <c r="Q6796" s="40"/>
      <c r="R6796" s="40"/>
      <c r="S6796" s="40"/>
      <c r="T6796" s="40"/>
      <c r="U6796" s="40"/>
      <c r="V6796" s="40"/>
      <c r="W6796" s="40"/>
      <c r="X6796" s="40"/>
      <c r="Y6796" s="40"/>
    </row>
    <row r="6797" spans="1:25" ht="15" customHeight="1" thickBot="1" x14ac:dyDescent="0.25">
      <c r="A6797" s="40"/>
      <c r="B6797" s="275"/>
      <c r="C6797" s="275"/>
      <c r="D6797" s="275"/>
      <c r="E6797" s="275"/>
      <c r="F6797" s="275"/>
      <c r="G6797" s="275" t="s">
        <v>334</v>
      </c>
      <c r="H6797" s="302">
        <v>36.69</v>
      </c>
      <c r="I6797" s="409"/>
      <c r="J6797" s="409" t="s">
        <v>335</v>
      </c>
      <c r="K6797" s="275"/>
      <c r="L6797" s="302">
        <v>213.02</v>
      </c>
      <c r="O6797" s="40"/>
      <c r="P6797" s="40"/>
      <c r="Q6797" s="40"/>
      <c r="R6797" s="40"/>
      <c r="S6797" s="40"/>
      <c r="T6797" s="40"/>
      <c r="U6797" s="40"/>
      <c r="V6797" s="40"/>
      <c r="W6797" s="40"/>
      <c r="X6797" s="40"/>
      <c r="Y6797" s="40"/>
    </row>
    <row r="6798" spans="1:25" ht="15" customHeight="1" thickTop="1" x14ac:dyDescent="0.2">
      <c r="A6798" s="40"/>
      <c r="B6798" s="289"/>
      <c r="C6798" s="289"/>
      <c r="D6798" s="289"/>
      <c r="E6798" s="289"/>
      <c r="F6798" s="289"/>
      <c r="G6798" s="289"/>
      <c r="H6798" s="289"/>
      <c r="I6798" s="289"/>
      <c r="J6798" s="289"/>
      <c r="K6798" s="289"/>
      <c r="L6798" s="281"/>
      <c r="O6798" s="40"/>
      <c r="P6798" s="40"/>
      <c r="Q6798" s="40"/>
      <c r="R6798" s="40"/>
      <c r="S6798" s="40"/>
      <c r="T6798" s="40"/>
      <c r="U6798" s="40"/>
      <c r="V6798" s="40"/>
      <c r="W6798" s="40"/>
      <c r="X6798" s="40"/>
      <c r="Y6798" s="40"/>
    </row>
    <row r="6799" spans="1:25" ht="15" customHeight="1" x14ac:dyDescent="0.2">
      <c r="A6799" s="40"/>
      <c r="B6799" s="276"/>
      <c r="C6799" s="277" t="s">
        <v>28</v>
      </c>
      <c r="D6799" s="276" t="s">
        <v>29</v>
      </c>
      <c r="E6799" s="276" t="s">
        <v>30</v>
      </c>
      <c r="F6799" s="405" t="s">
        <v>318</v>
      </c>
      <c r="G6799" s="405"/>
      <c r="H6799" s="284" t="s">
        <v>31</v>
      </c>
      <c r="I6799" s="277" t="s">
        <v>32</v>
      </c>
      <c r="J6799" s="277" t="s">
        <v>2407</v>
      </c>
      <c r="K6799" s="277" t="s">
        <v>33</v>
      </c>
      <c r="L6799" s="277" t="s">
        <v>35</v>
      </c>
      <c r="O6799" s="40"/>
      <c r="P6799" s="40"/>
      <c r="Q6799" s="40"/>
      <c r="R6799" s="40"/>
      <c r="S6799" s="40"/>
      <c r="T6799" s="40"/>
      <c r="U6799" s="40"/>
      <c r="V6799" s="40"/>
      <c r="W6799" s="40"/>
      <c r="X6799" s="40"/>
      <c r="Y6799" s="40"/>
    </row>
    <row r="6800" spans="1:25" ht="15" customHeight="1" x14ac:dyDescent="0.2">
      <c r="A6800" s="40"/>
      <c r="B6800" s="273" t="s">
        <v>319</v>
      </c>
      <c r="C6800" s="286" t="s">
        <v>532</v>
      </c>
      <c r="D6800" s="273" t="s">
        <v>40</v>
      </c>
      <c r="E6800" s="273" t="s">
        <v>533</v>
      </c>
      <c r="F6800" s="403" t="s">
        <v>337</v>
      </c>
      <c r="G6800" s="403"/>
      <c r="H6800" s="285" t="s">
        <v>41</v>
      </c>
      <c r="I6800" s="288">
        <v>1</v>
      </c>
      <c r="J6800" s="287"/>
      <c r="K6800" s="287">
        <v>133.38999999999999</v>
      </c>
      <c r="L6800" s="287">
        <v>133.38999999999999</v>
      </c>
      <c r="O6800" s="40"/>
      <c r="P6800" s="40"/>
      <c r="Q6800" s="40"/>
      <c r="R6800" s="40"/>
      <c r="S6800" s="40"/>
      <c r="T6800" s="40"/>
      <c r="U6800" s="40"/>
      <c r="V6800" s="40"/>
      <c r="W6800" s="40"/>
      <c r="X6800" s="40"/>
      <c r="Y6800" s="40"/>
    </row>
    <row r="6801" spans="1:25" ht="15" customHeight="1" x14ac:dyDescent="0.2">
      <c r="A6801" s="40"/>
      <c r="B6801" s="278" t="s">
        <v>321</v>
      </c>
      <c r="C6801" s="291" t="s">
        <v>339</v>
      </c>
      <c r="D6801" s="278" t="s">
        <v>40</v>
      </c>
      <c r="E6801" s="278" t="s">
        <v>340</v>
      </c>
      <c r="F6801" s="407" t="s">
        <v>324</v>
      </c>
      <c r="G6801" s="407"/>
      <c r="H6801" s="290" t="s">
        <v>325</v>
      </c>
      <c r="I6801" s="294">
        <v>0.91100000000000003</v>
      </c>
      <c r="J6801" s="294">
        <v>0</v>
      </c>
      <c r="K6801" s="292">
        <v>27.55</v>
      </c>
      <c r="L6801" s="292">
        <v>25.09</v>
      </c>
      <c r="O6801" s="40"/>
      <c r="P6801" s="40"/>
      <c r="Q6801" s="40"/>
      <c r="R6801" s="40"/>
      <c r="S6801" s="40"/>
      <c r="T6801" s="40"/>
      <c r="U6801" s="40"/>
      <c r="V6801" s="40"/>
      <c r="W6801" s="40"/>
      <c r="X6801" s="40"/>
      <c r="Y6801" s="40"/>
    </row>
    <row r="6802" spans="1:25" ht="15" customHeight="1" x14ac:dyDescent="0.2">
      <c r="A6802" s="40"/>
      <c r="B6802" s="278" t="s">
        <v>321</v>
      </c>
      <c r="C6802" s="291" t="s">
        <v>440</v>
      </c>
      <c r="D6802" s="278" t="s">
        <v>40</v>
      </c>
      <c r="E6802" s="278" t="s">
        <v>441</v>
      </c>
      <c r="F6802" s="407" t="s">
        <v>324</v>
      </c>
      <c r="G6802" s="407"/>
      <c r="H6802" s="290" t="s">
        <v>325</v>
      </c>
      <c r="I6802" s="294">
        <v>0.20200000000000001</v>
      </c>
      <c r="J6802" s="294">
        <v>0</v>
      </c>
      <c r="K6802" s="292">
        <v>24.23</v>
      </c>
      <c r="L6802" s="292">
        <v>4.8899999999999997</v>
      </c>
      <c r="O6802" s="40"/>
      <c r="P6802" s="40"/>
      <c r="Q6802" s="40"/>
      <c r="R6802" s="40"/>
      <c r="S6802" s="40"/>
      <c r="T6802" s="40"/>
      <c r="U6802" s="40"/>
      <c r="V6802" s="40"/>
      <c r="W6802" s="40"/>
      <c r="X6802" s="40"/>
      <c r="Y6802" s="40"/>
    </row>
    <row r="6803" spans="1:25" ht="15" customHeight="1" x14ac:dyDescent="0.2">
      <c r="A6803" s="40"/>
      <c r="B6803" s="278" t="s">
        <v>321</v>
      </c>
      <c r="C6803" s="291" t="s">
        <v>442</v>
      </c>
      <c r="D6803" s="278" t="s">
        <v>40</v>
      </c>
      <c r="E6803" s="278" t="s">
        <v>443</v>
      </c>
      <c r="F6803" s="407" t="s">
        <v>328</v>
      </c>
      <c r="G6803" s="407"/>
      <c r="H6803" s="290" t="s">
        <v>330</v>
      </c>
      <c r="I6803" s="294">
        <v>0.05</v>
      </c>
      <c r="J6803" s="294">
        <v>0</v>
      </c>
      <c r="K6803" s="292">
        <v>41.08</v>
      </c>
      <c r="L6803" s="292">
        <v>2.0499999999999998</v>
      </c>
      <c r="O6803" s="40"/>
      <c r="P6803" s="40"/>
      <c r="Q6803" s="40"/>
      <c r="R6803" s="40"/>
      <c r="S6803" s="40"/>
      <c r="T6803" s="40"/>
      <c r="U6803" s="40"/>
      <c r="V6803" s="40"/>
      <c r="W6803" s="40"/>
      <c r="X6803" s="40"/>
      <c r="Y6803" s="40"/>
    </row>
    <row r="6804" spans="1:25" ht="15" customHeight="1" x14ac:dyDescent="0.2">
      <c r="A6804" s="40"/>
      <c r="B6804" s="278" t="s">
        <v>321</v>
      </c>
      <c r="C6804" s="291" t="s">
        <v>444</v>
      </c>
      <c r="D6804" s="278" t="s">
        <v>40</v>
      </c>
      <c r="E6804" s="278" t="s">
        <v>445</v>
      </c>
      <c r="F6804" s="407" t="s">
        <v>328</v>
      </c>
      <c r="G6804" s="407"/>
      <c r="H6804" s="290" t="s">
        <v>329</v>
      </c>
      <c r="I6804" s="294">
        <v>0.23699999999999999</v>
      </c>
      <c r="J6804" s="294">
        <v>0</v>
      </c>
      <c r="K6804" s="292">
        <v>39.799999999999997</v>
      </c>
      <c r="L6804" s="292">
        <v>9.43</v>
      </c>
      <c r="O6804" s="40"/>
      <c r="P6804" s="40"/>
      <c r="Q6804" s="40"/>
      <c r="R6804" s="40"/>
      <c r="S6804" s="40"/>
      <c r="T6804" s="40"/>
      <c r="U6804" s="40"/>
      <c r="V6804" s="40"/>
      <c r="W6804" s="40"/>
      <c r="X6804" s="40"/>
      <c r="Y6804" s="40"/>
    </row>
    <row r="6805" spans="1:25" ht="15" customHeight="1" x14ac:dyDescent="0.2">
      <c r="A6805" s="40"/>
      <c r="B6805" s="274" t="s">
        <v>347</v>
      </c>
      <c r="C6805" s="296" t="s">
        <v>475</v>
      </c>
      <c r="D6805" s="274" t="s">
        <v>40</v>
      </c>
      <c r="E6805" s="274" t="s">
        <v>476</v>
      </c>
      <c r="F6805" s="404" t="s">
        <v>348</v>
      </c>
      <c r="G6805" s="404"/>
      <c r="H6805" s="295" t="s">
        <v>55</v>
      </c>
      <c r="I6805" s="298">
        <v>6.952</v>
      </c>
      <c r="J6805" s="298">
        <v>0</v>
      </c>
      <c r="K6805" s="297">
        <v>2.44</v>
      </c>
      <c r="L6805" s="297">
        <v>16.96</v>
      </c>
      <c r="O6805" s="40"/>
      <c r="P6805" s="40"/>
      <c r="Q6805" s="40"/>
      <c r="R6805" s="40"/>
      <c r="S6805" s="40"/>
      <c r="T6805" s="40"/>
      <c r="U6805" s="40"/>
      <c r="V6805" s="40"/>
      <c r="W6805" s="40"/>
      <c r="X6805" s="40"/>
      <c r="Y6805" s="40"/>
    </row>
    <row r="6806" spans="1:25" ht="15" customHeight="1" x14ac:dyDescent="0.2">
      <c r="A6806" s="40"/>
      <c r="B6806" s="274" t="s">
        <v>347</v>
      </c>
      <c r="C6806" s="296" t="s">
        <v>473</v>
      </c>
      <c r="D6806" s="274" t="s">
        <v>40</v>
      </c>
      <c r="E6806" s="274" t="s">
        <v>474</v>
      </c>
      <c r="F6806" s="404" t="s">
        <v>348</v>
      </c>
      <c r="G6806" s="404"/>
      <c r="H6806" s="295" t="s">
        <v>55</v>
      </c>
      <c r="I6806" s="298">
        <v>0.16600000000000001</v>
      </c>
      <c r="J6806" s="298">
        <v>0</v>
      </c>
      <c r="K6806" s="297">
        <v>6.99</v>
      </c>
      <c r="L6806" s="297">
        <v>1.1599999999999999</v>
      </c>
      <c r="O6806" s="40"/>
      <c r="P6806" s="40"/>
      <c r="Q6806" s="40"/>
      <c r="R6806" s="40"/>
      <c r="S6806" s="40"/>
      <c r="T6806" s="40"/>
      <c r="U6806" s="40"/>
      <c r="V6806" s="40"/>
      <c r="W6806" s="40"/>
      <c r="X6806" s="40"/>
      <c r="Y6806" s="40"/>
    </row>
    <row r="6807" spans="1:25" ht="15" customHeight="1" x14ac:dyDescent="0.2">
      <c r="A6807" s="40"/>
      <c r="B6807" s="274" t="s">
        <v>347</v>
      </c>
      <c r="C6807" s="296" t="s">
        <v>470</v>
      </c>
      <c r="D6807" s="274" t="s">
        <v>40</v>
      </c>
      <c r="E6807" s="274" t="s">
        <v>1855</v>
      </c>
      <c r="F6807" s="404" t="s">
        <v>348</v>
      </c>
      <c r="G6807" s="404"/>
      <c r="H6807" s="295" t="s">
        <v>41</v>
      </c>
      <c r="I6807" s="298">
        <v>1.1459999999999999</v>
      </c>
      <c r="J6807" s="298">
        <v>0</v>
      </c>
      <c r="K6807" s="297">
        <v>62.3</v>
      </c>
      <c r="L6807" s="297">
        <v>71.39</v>
      </c>
      <c r="O6807" s="40"/>
      <c r="P6807" s="40"/>
      <c r="Q6807" s="40"/>
      <c r="R6807" s="40"/>
      <c r="S6807" s="40"/>
      <c r="T6807" s="40"/>
      <c r="U6807" s="40"/>
      <c r="V6807" s="40"/>
      <c r="W6807" s="40"/>
      <c r="X6807" s="40"/>
      <c r="Y6807" s="40"/>
    </row>
    <row r="6808" spans="1:25" ht="15" customHeight="1" x14ac:dyDescent="0.2">
      <c r="A6808" s="40"/>
      <c r="B6808" s="274" t="s">
        <v>347</v>
      </c>
      <c r="C6808" s="296" t="s">
        <v>461</v>
      </c>
      <c r="D6808" s="274" t="s">
        <v>40</v>
      </c>
      <c r="E6808" s="274" t="s">
        <v>462</v>
      </c>
      <c r="F6808" s="404" t="s">
        <v>348</v>
      </c>
      <c r="G6808" s="404"/>
      <c r="H6808" s="295" t="s">
        <v>65</v>
      </c>
      <c r="I6808" s="298">
        <v>0.159</v>
      </c>
      <c r="J6808" s="298">
        <v>0</v>
      </c>
      <c r="K6808" s="297">
        <v>15.26</v>
      </c>
      <c r="L6808" s="297">
        <v>2.42</v>
      </c>
      <c r="O6808" s="40"/>
      <c r="P6808" s="40"/>
      <c r="Q6808" s="40"/>
      <c r="R6808" s="40"/>
      <c r="S6808" s="40"/>
      <c r="T6808" s="40"/>
      <c r="U6808" s="40"/>
      <c r="V6808" s="40"/>
      <c r="W6808" s="40"/>
      <c r="X6808" s="40"/>
      <c r="Y6808" s="40"/>
    </row>
    <row r="6809" spans="1:25" ht="15" customHeight="1" x14ac:dyDescent="0.2">
      <c r="A6809" s="40"/>
      <c r="B6809" s="275"/>
      <c r="C6809" s="275"/>
      <c r="D6809" s="275"/>
      <c r="E6809" s="275"/>
      <c r="F6809" s="275"/>
      <c r="G6809" s="275" t="s">
        <v>331</v>
      </c>
      <c r="H6809" s="302">
        <v>33.67</v>
      </c>
      <c r="I6809" s="275" t="s">
        <v>332</v>
      </c>
      <c r="J6809" s="302">
        <v>0</v>
      </c>
      <c r="K6809" s="275" t="s">
        <v>333</v>
      </c>
      <c r="L6809" s="302">
        <v>33.67</v>
      </c>
      <c r="O6809" s="40"/>
      <c r="P6809" s="40"/>
      <c r="Q6809" s="40"/>
      <c r="R6809" s="40"/>
      <c r="S6809" s="40"/>
      <c r="T6809" s="40"/>
      <c r="U6809" s="40"/>
      <c r="V6809" s="40"/>
      <c r="W6809" s="40"/>
      <c r="X6809" s="40"/>
      <c r="Y6809" s="40"/>
    </row>
    <row r="6810" spans="1:25" ht="15" customHeight="1" thickBot="1" x14ac:dyDescent="0.25">
      <c r="A6810" s="40"/>
      <c r="B6810" s="275"/>
      <c r="C6810" s="275"/>
      <c r="D6810" s="275"/>
      <c r="E6810" s="275"/>
      <c r="F6810" s="275"/>
      <c r="G6810" s="275" t="s">
        <v>334</v>
      </c>
      <c r="H6810" s="302">
        <v>27.75</v>
      </c>
      <c r="I6810" s="409"/>
      <c r="J6810" s="409" t="s">
        <v>335</v>
      </c>
      <c r="K6810" s="275"/>
      <c r="L6810" s="302">
        <v>161.13999999999999</v>
      </c>
      <c r="O6810" s="40"/>
      <c r="P6810" s="40"/>
      <c r="Q6810" s="40"/>
      <c r="R6810" s="40"/>
      <c r="S6810" s="40"/>
      <c r="T6810" s="40"/>
      <c r="U6810" s="40"/>
      <c r="V6810" s="40"/>
      <c r="W6810" s="40"/>
      <c r="X6810" s="40"/>
      <c r="Y6810" s="40"/>
    </row>
    <row r="6811" spans="1:25" ht="15" customHeight="1" thickTop="1" x14ac:dyDescent="0.2">
      <c r="A6811" s="40"/>
      <c r="B6811" s="289"/>
      <c r="C6811" s="289"/>
      <c r="D6811" s="289"/>
      <c r="E6811" s="289"/>
      <c r="F6811" s="289"/>
      <c r="G6811" s="289"/>
      <c r="H6811" s="289"/>
      <c r="I6811" s="289"/>
      <c r="J6811" s="289"/>
      <c r="K6811" s="289"/>
      <c r="L6811" s="281"/>
      <c r="O6811" s="40"/>
      <c r="P6811" s="40"/>
      <c r="Q6811" s="40"/>
      <c r="R6811" s="40"/>
      <c r="S6811" s="40"/>
      <c r="T6811" s="40"/>
      <c r="U6811" s="40"/>
      <c r="V6811" s="40"/>
      <c r="W6811" s="40"/>
      <c r="X6811" s="40"/>
      <c r="Y6811" s="40"/>
    </row>
    <row r="6812" spans="1:25" ht="15" customHeight="1" x14ac:dyDescent="0.2">
      <c r="A6812" s="40"/>
      <c r="B6812" s="276"/>
      <c r="C6812" s="277" t="s">
        <v>28</v>
      </c>
      <c r="D6812" s="276" t="s">
        <v>29</v>
      </c>
      <c r="E6812" s="276" t="s">
        <v>30</v>
      </c>
      <c r="F6812" s="405" t="s">
        <v>318</v>
      </c>
      <c r="G6812" s="405"/>
      <c r="H6812" s="284" t="s">
        <v>31</v>
      </c>
      <c r="I6812" s="277" t="s">
        <v>32</v>
      </c>
      <c r="J6812" s="277" t="s">
        <v>2407</v>
      </c>
      <c r="K6812" s="277" t="s">
        <v>33</v>
      </c>
      <c r="L6812" s="277" t="s">
        <v>35</v>
      </c>
      <c r="O6812" s="40"/>
      <c r="P6812" s="40"/>
      <c r="Q6812" s="40"/>
      <c r="R6812" s="40"/>
      <c r="S6812" s="40"/>
      <c r="T6812" s="40"/>
      <c r="U6812" s="40"/>
      <c r="V6812" s="40"/>
      <c r="W6812" s="40"/>
      <c r="X6812" s="40"/>
      <c r="Y6812" s="40"/>
    </row>
    <row r="6813" spans="1:25" ht="15" customHeight="1" x14ac:dyDescent="0.2">
      <c r="A6813" s="40"/>
      <c r="B6813" s="273" t="s">
        <v>319</v>
      </c>
      <c r="C6813" s="286" t="s">
        <v>2983</v>
      </c>
      <c r="D6813" s="273" t="s">
        <v>40</v>
      </c>
      <c r="E6813" s="273" t="s">
        <v>2984</v>
      </c>
      <c r="F6813" s="403" t="s">
        <v>337</v>
      </c>
      <c r="G6813" s="403"/>
      <c r="H6813" s="285" t="s">
        <v>41</v>
      </c>
      <c r="I6813" s="288">
        <v>1</v>
      </c>
      <c r="J6813" s="287"/>
      <c r="K6813" s="287">
        <v>120.61</v>
      </c>
      <c r="L6813" s="287">
        <v>120.61</v>
      </c>
      <c r="O6813" s="40"/>
      <c r="P6813" s="40"/>
      <c r="Q6813" s="40"/>
      <c r="R6813" s="40"/>
      <c r="S6813" s="40"/>
      <c r="T6813" s="40"/>
      <c r="U6813" s="40"/>
      <c r="V6813" s="40"/>
      <c r="W6813" s="40"/>
      <c r="X6813" s="40"/>
      <c r="Y6813" s="40"/>
    </row>
    <row r="6814" spans="1:25" ht="15" customHeight="1" x14ac:dyDescent="0.2">
      <c r="A6814" s="40"/>
      <c r="B6814" s="278" t="s">
        <v>321</v>
      </c>
      <c r="C6814" s="291" t="s">
        <v>440</v>
      </c>
      <c r="D6814" s="278" t="s">
        <v>40</v>
      </c>
      <c r="E6814" s="278" t="s">
        <v>441</v>
      </c>
      <c r="F6814" s="407" t="s">
        <v>324</v>
      </c>
      <c r="G6814" s="407"/>
      <c r="H6814" s="290" t="s">
        <v>325</v>
      </c>
      <c r="I6814" s="294">
        <v>1.444</v>
      </c>
      <c r="J6814" s="294">
        <v>0</v>
      </c>
      <c r="K6814" s="292">
        <v>24.23</v>
      </c>
      <c r="L6814" s="292">
        <v>34.979999999999997</v>
      </c>
      <c r="O6814" s="40"/>
      <c r="P6814" s="40"/>
      <c r="Q6814" s="40"/>
      <c r="R6814" s="40"/>
      <c r="S6814" s="40"/>
      <c r="T6814" s="40"/>
      <c r="U6814" s="40"/>
      <c r="V6814" s="40"/>
      <c r="W6814" s="40"/>
      <c r="X6814" s="40"/>
      <c r="Y6814" s="40"/>
    </row>
    <row r="6815" spans="1:25" ht="15" customHeight="1" x14ac:dyDescent="0.2">
      <c r="A6815" s="40"/>
      <c r="B6815" s="278" t="s">
        <v>321</v>
      </c>
      <c r="C6815" s="291" t="s">
        <v>339</v>
      </c>
      <c r="D6815" s="278" t="s">
        <v>40</v>
      </c>
      <c r="E6815" s="278" t="s">
        <v>340</v>
      </c>
      <c r="F6815" s="407" t="s">
        <v>324</v>
      </c>
      <c r="G6815" s="407"/>
      <c r="H6815" s="290" t="s">
        <v>325</v>
      </c>
      <c r="I6815" s="294">
        <v>2.3570000000000002</v>
      </c>
      <c r="J6815" s="294">
        <v>0</v>
      </c>
      <c r="K6815" s="292">
        <v>27.55</v>
      </c>
      <c r="L6815" s="292">
        <v>64.930000000000007</v>
      </c>
      <c r="O6815" s="40"/>
      <c r="P6815" s="40"/>
      <c r="Q6815" s="40"/>
      <c r="R6815" s="40"/>
      <c r="S6815" s="40"/>
      <c r="T6815" s="40"/>
      <c r="U6815" s="40"/>
      <c r="V6815" s="40"/>
      <c r="W6815" s="40"/>
      <c r="X6815" s="40"/>
      <c r="Y6815" s="40"/>
    </row>
    <row r="6816" spans="1:25" ht="15" customHeight="1" x14ac:dyDescent="0.2">
      <c r="A6816" s="40"/>
      <c r="B6816" s="274" t="s">
        <v>347</v>
      </c>
      <c r="C6816" s="296" t="s">
        <v>473</v>
      </c>
      <c r="D6816" s="274" t="s">
        <v>40</v>
      </c>
      <c r="E6816" s="274" t="s">
        <v>474</v>
      </c>
      <c r="F6816" s="404" t="s">
        <v>348</v>
      </c>
      <c r="G6816" s="404"/>
      <c r="H6816" s="295" t="s">
        <v>55</v>
      </c>
      <c r="I6816" s="298">
        <v>0.37</v>
      </c>
      <c r="J6816" s="298">
        <v>0</v>
      </c>
      <c r="K6816" s="297">
        <v>6.99</v>
      </c>
      <c r="L6816" s="297">
        <v>2.58</v>
      </c>
      <c r="O6816" s="40"/>
      <c r="P6816" s="40"/>
      <c r="Q6816" s="40"/>
      <c r="R6816" s="40"/>
      <c r="S6816" s="40"/>
      <c r="T6816" s="40"/>
      <c r="U6816" s="40"/>
      <c r="V6816" s="40"/>
      <c r="W6816" s="40"/>
      <c r="X6816" s="40"/>
      <c r="Y6816" s="40"/>
    </row>
    <row r="6817" spans="1:25" ht="15" customHeight="1" x14ac:dyDescent="0.2">
      <c r="A6817" s="40"/>
      <c r="B6817" s="274" t="s">
        <v>347</v>
      </c>
      <c r="C6817" s="296" t="s">
        <v>475</v>
      </c>
      <c r="D6817" s="274" t="s">
        <v>40</v>
      </c>
      <c r="E6817" s="274" t="s">
        <v>476</v>
      </c>
      <c r="F6817" s="404" t="s">
        <v>348</v>
      </c>
      <c r="G6817" s="404"/>
      <c r="H6817" s="295" t="s">
        <v>55</v>
      </c>
      <c r="I6817" s="298">
        <v>0.44</v>
      </c>
      <c r="J6817" s="298">
        <v>0</v>
      </c>
      <c r="K6817" s="297">
        <v>2.44</v>
      </c>
      <c r="L6817" s="297">
        <v>1.07</v>
      </c>
      <c r="O6817" s="40"/>
      <c r="P6817" s="40"/>
      <c r="Q6817" s="40"/>
      <c r="R6817" s="40"/>
      <c r="S6817" s="40"/>
      <c r="T6817" s="40"/>
      <c r="U6817" s="40"/>
      <c r="V6817" s="40"/>
      <c r="W6817" s="40"/>
      <c r="X6817" s="40"/>
      <c r="Y6817" s="40"/>
    </row>
    <row r="6818" spans="1:25" ht="15" customHeight="1" x14ac:dyDescent="0.2">
      <c r="A6818" s="40"/>
      <c r="B6818" s="274" t="s">
        <v>347</v>
      </c>
      <c r="C6818" s="296" t="s">
        <v>471</v>
      </c>
      <c r="D6818" s="274" t="s">
        <v>40</v>
      </c>
      <c r="E6818" s="274" t="s">
        <v>472</v>
      </c>
      <c r="F6818" s="404" t="s">
        <v>348</v>
      </c>
      <c r="G6818" s="404"/>
      <c r="H6818" s="295" t="s">
        <v>465</v>
      </c>
      <c r="I6818" s="298">
        <v>1.7000000000000001E-2</v>
      </c>
      <c r="J6818" s="298">
        <v>0</v>
      </c>
      <c r="K6818" s="297">
        <v>7.46</v>
      </c>
      <c r="L6818" s="297">
        <v>0.12</v>
      </c>
      <c r="O6818" s="40"/>
      <c r="P6818" s="40"/>
      <c r="Q6818" s="40"/>
      <c r="R6818" s="40"/>
      <c r="S6818" s="40"/>
      <c r="T6818" s="40"/>
      <c r="U6818" s="40"/>
      <c r="V6818" s="40"/>
      <c r="W6818" s="40"/>
      <c r="X6818" s="40"/>
      <c r="Y6818" s="40"/>
    </row>
    <row r="6819" spans="1:25" ht="15" customHeight="1" x14ac:dyDescent="0.2">
      <c r="A6819" s="40"/>
      <c r="B6819" s="274" t="s">
        <v>347</v>
      </c>
      <c r="C6819" s="296" t="s">
        <v>349</v>
      </c>
      <c r="D6819" s="274" t="s">
        <v>40</v>
      </c>
      <c r="E6819" s="274" t="s">
        <v>350</v>
      </c>
      <c r="F6819" s="404" t="s">
        <v>348</v>
      </c>
      <c r="G6819" s="404"/>
      <c r="H6819" s="295" t="s">
        <v>55</v>
      </c>
      <c r="I6819" s="298">
        <v>1.38</v>
      </c>
      <c r="J6819" s="298">
        <v>0</v>
      </c>
      <c r="K6819" s="297">
        <v>11.23</v>
      </c>
      <c r="L6819" s="297">
        <v>15.49</v>
      </c>
      <c r="O6819" s="40"/>
      <c r="P6819" s="40"/>
      <c r="Q6819" s="40"/>
      <c r="R6819" s="40"/>
      <c r="S6819" s="40"/>
      <c r="T6819" s="40"/>
      <c r="U6819" s="40"/>
      <c r="V6819" s="40"/>
      <c r="W6819" s="40"/>
      <c r="X6819" s="40"/>
      <c r="Y6819" s="40"/>
    </row>
    <row r="6820" spans="1:25" ht="15" customHeight="1" x14ac:dyDescent="0.2">
      <c r="A6820" s="40"/>
      <c r="B6820" s="274" t="s">
        <v>347</v>
      </c>
      <c r="C6820" s="296" t="s">
        <v>461</v>
      </c>
      <c r="D6820" s="274" t="s">
        <v>40</v>
      </c>
      <c r="E6820" s="274" t="s">
        <v>462</v>
      </c>
      <c r="F6820" s="404" t="s">
        <v>348</v>
      </c>
      <c r="G6820" s="404"/>
      <c r="H6820" s="295" t="s">
        <v>65</v>
      </c>
      <c r="I6820" s="298">
        <v>9.5000000000000001E-2</v>
      </c>
      <c r="J6820" s="298">
        <v>0</v>
      </c>
      <c r="K6820" s="297">
        <v>15.26</v>
      </c>
      <c r="L6820" s="297">
        <v>1.44</v>
      </c>
      <c r="O6820" s="40"/>
      <c r="P6820" s="40"/>
      <c r="Q6820" s="40"/>
      <c r="R6820" s="40"/>
      <c r="S6820" s="40"/>
      <c r="T6820" s="40"/>
      <c r="U6820" s="40"/>
      <c r="V6820" s="40"/>
      <c r="W6820" s="40"/>
      <c r="X6820" s="40"/>
      <c r="Y6820" s="40"/>
    </row>
    <row r="6821" spans="1:25" ht="15" customHeight="1" x14ac:dyDescent="0.2">
      <c r="A6821" s="40"/>
      <c r="B6821" s="275"/>
      <c r="C6821" s="275"/>
      <c r="D6821" s="275"/>
      <c r="E6821" s="275"/>
      <c r="F6821" s="275"/>
      <c r="G6821" s="275" t="s">
        <v>331</v>
      </c>
      <c r="H6821" s="302">
        <v>78.209999999999994</v>
      </c>
      <c r="I6821" s="275" t="s">
        <v>332</v>
      </c>
      <c r="J6821" s="302">
        <v>0</v>
      </c>
      <c r="K6821" s="275" t="s">
        <v>333</v>
      </c>
      <c r="L6821" s="302">
        <v>78.209999999999994</v>
      </c>
      <c r="O6821" s="40"/>
      <c r="P6821" s="40"/>
      <c r="Q6821" s="40"/>
      <c r="R6821" s="40"/>
      <c r="S6821" s="40"/>
      <c r="T6821" s="40"/>
      <c r="U6821" s="40"/>
      <c r="V6821" s="40"/>
      <c r="W6821" s="40"/>
      <c r="X6821" s="40"/>
      <c r="Y6821" s="40"/>
    </row>
    <row r="6822" spans="1:25" ht="15" customHeight="1" thickBot="1" x14ac:dyDescent="0.25">
      <c r="A6822" s="40"/>
      <c r="B6822" s="275"/>
      <c r="C6822" s="275"/>
      <c r="D6822" s="275"/>
      <c r="E6822" s="275"/>
      <c r="F6822" s="275"/>
      <c r="G6822" s="275" t="s">
        <v>334</v>
      </c>
      <c r="H6822" s="302">
        <v>25.09</v>
      </c>
      <c r="I6822" s="409"/>
      <c r="J6822" s="409" t="s">
        <v>335</v>
      </c>
      <c r="K6822" s="275"/>
      <c r="L6822" s="302">
        <v>145.69999999999999</v>
      </c>
      <c r="O6822" s="40"/>
      <c r="P6822" s="40"/>
      <c r="Q6822" s="40"/>
      <c r="R6822" s="40"/>
      <c r="S6822" s="40"/>
      <c r="T6822" s="40"/>
      <c r="U6822" s="40"/>
      <c r="V6822" s="40"/>
      <c r="W6822" s="40"/>
      <c r="X6822" s="40"/>
      <c r="Y6822" s="40"/>
    </row>
    <row r="6823" spans="1:25" ht="15" customHeight="1" thickTop="1" x14ac:dyDescent="0.2">
      <c r="A6823" s="40"/>
      <c r="B6823" s="289"/>
      <c r="C6823" s="289"/>
      <c r="D6823" s="289"/>
      <c r="E6823" s="289"/>
      <c r="F6823" s="289"/>
      <c r="G6823" s="289"/>
      <c r="H6823" s="289"/>
      <c r="I6823" s="289"/>
      <c r="J6823" s="289"/>
      <c r="K6823" s="289"/>
      <c r="L6823" s="281"/>
      <c r="O6823" s="40"/>
      <c r="P6823" s="40"/>
      <c r="Q6823" s="40"/>
      <c r="R6823" s="40"/>
      <c r="S6823" s="40"/>
      <c r="T6823" s="40"/>
      <c r="U6823" s="40"/>
      <c r="V6823" s="40"/>
      <c r="W6823" s="40"/>
      <c r="X6823" s="40"/>
      <c r="Y6823" s="40"/>
    </row>
    <row r="6824" spans="1:25" ht="15" customHeight="1" x14ac:dyDescent="0.2">
      <c r="A6824" s="40"/>
      <c r="B6824" s="276"/>
      <c r="C6824" s="277" t="s">
        <v>28</v>
      </c>
      <c r="D6824" s="276" t="s">
        <v>29</v>
      </c>
      <c r="E6824" s="276" t="s">
        <v>30</v>
      </c>
      <c r="F6824" s="405" t="s">
        <v>318</v>
      </c>
      <c r="G6824" s="405"/>
      <c r="H6824" s="284" t="s">
        <v>31</v>
      </c>
      <c r="I6824" s="277" t="s">
        <v>32</v>
      </c>
      <c r="J6824" s="277" t="s">
        <v>2407</v>
      </c>
      <c r="K6824" s="277" t="s">
        <v>33</v>
      </c>
      <c r="L6824" s="277" t="s">
        <v>35</v>
      </c>
      <c r="O6824" s="40"/>
      <c r="P6824" s="40"/>
      <c r="Q6824" s="40"/>
      <c r="R6824" s="40"/>
      <c r="S6824" s="40"/>
      <c r="T6824" s="40"/>
      <c r="U6824" s="40"/>
      <c r="V6824" s="40"/>
      <c r="W6824" s="40"/>
      <c r="X6824" s="40"/>
      <c r="Y6824" s="40"/>
    </row>
    <row r="6825" spans="1:25" ht="15" customHeight="1" x14ac:dyDescent="0.2">
      <c r="A6825" s="40"/>
      <c r="B6825" s="273" t="s">
        <v>319</v>
      </c>
      <c r="C6825" s="286" t="s">
        <v>2515</v>
      </c>
      <c r="D6825" s="273" t="s">
        <v>40</v>
      </c>
      <c r="E6825" s="273" t="s">
        <v>2516</v>
      </c>
      <c r="F6825" s="403" t="s">
        <v>344</v>
      </c>
      <c r="G6825" s="403"/>
      <c r="H6825" s="285" t="s">
        <v>44</v>
      </c>
      <c r="I6825" s="288">
        <v>1</v>
      </c>
      <c r="J6825" s="287"/>
      <c r="K6825" s="287">
        <v>197.23</v>
      </c>
      <c r="L6825" s="287">
        <v>197.23</v>
      </c>
      <c r="O6825" s="40"/>
      <c r="P6825" s="40"/>
      <c r="Q6825" s="40"/>
      <c r="R6825" s="40"/>
      <c r="S6825" s="40"/>
      <c r="T6825" s="40"/>
      <c r="U6825" s="40"/>
      <c r="V6825" s="40"/>
      <c r="W6825" s="40"/>
      <c r="X6825" s="40"/>
      <c r="Y6825" s="40"/>
    </row>
    <row r="6826" spans="1:25" ht="15" customHeight="1" x14ac:dyDescent="0.2">
      <c r="A6826" s="40"/>
      <c r="B6826" s="278" t="s">
        <v>321</v>
      </c>
      <c r="C6826" s="291" t="s">
        <v>322</v>
      </c>
      <c r="D6826" s="278" t="s">
        <v>40</v>
      </c>
      <c r="E6826" s="278" t="s">
        <v>323</v>
      </c>
      <c r="F6826" s="407" t="s">
        <v>324</v>
      </c>
      <c r="G6826" s="407"/>
      <c r="H6826" s="290" t="s">
        <v>325</v>
      </c>
      <c r="I6826" s="294">
        <v>0.501</v>
      </c>
      <c r="J6826" s="294">
        <v>0</v>
      </c>
      <c r="K6826" s="292">
        <v>23.08</v>
      </c>
      <c r="L6826" s="292">
        <v>11.56</v>
      </c>
      <c r="O6826" s="40"/>
      <c r="P6826" s="40"/>
      <c r="Q6826" s="40"/>
      <c r="R6826" s="40"/>
      <c r="S6826" s="40"/>
      <c r="T6826" s="40"/>
      <c r="U6826" s="40"/>
      <c r="V6826" s="40"/>
      <c r="W6826" s="40"/>
      <c r="X6826" s="40"/>
      <c r="Y6826" s="40"/>
    </row>
    <row r="6827" spans="1:25" ht="15" customHeight="1" x14ac:dyDescent="0.2">
      <c r="A6827" s="40"/>
      <c r="B6827" s="278" t="s">
        <v>321</v>
      </c>
      <c r="C6827" s="291" t="s">
        <v>454</v>
      </c>
      <c r="D6827" s="278" t="s">
        <v>40</v>
      </c>
      <c r="E6827" s="278" t="s">
        <v>455</v>
      </c>
      <c r="F6827" s="407" t="s">
        <v>324</v>
      </c>
      <c r="G6827" s="407"/>
      <c r="H6827" s="290" t="s">
        <v>325</v>
      </c>
      <c r="I6827" s="294">
        <v>1.002</v>
      </c>
      <c r="J6827" s="294">
        <v>0</v>
      </c>
      <c r="K6827" s="292">
        <v>26.33</v>
      </c>
      <c r="L6827" s="292">
        <v>26.38</v>
      </c>
      <c r="O6827" s="40"/>
      <c r="P6827" s="40"/>
      <c r="Q6827" s="40"/>
      <c r="R6827" s="40"/>
      <c r="S6827" s="40"/>
      <c r="T6827" s="40"/>
      <c r="U6827" s="40"/>
      <c r="V6827" s="40"/>
      <c r="W6827" s="40"/>
      <c r="X6827" s="40"/>
      <c r="Y6827" s="40"/>
    </row>
    <row r="6828" spans="1:25" ht="15" customHeight="1" x14ac:dyDescent="0.2">
      <c r="A6828" s="40"/>
      <c r="B6828" s="274" t="s">
        <v>347</v>
      </c>
      <c r="C6828" s="296" t="s">
        <v>2711</v>
      </c>
      <c r="D6828" s="274" t="s">
        <v>40</v>
      </c>
      <c r="E6828" s="274" t="s">
        <v>2712</v>
      </c>
      <c r="F6828" s="404" t="s">
        <v>348</v>
      </c>
      <c r="G6828" s="404"/>
      <c r="H6828" s="295" t="s">
        <v>363</v>
      </c>
      <c r="I6828" s="298">
        <v>1</v>
      </c>
      <c r="J6828" s="298">
        <v>0</v>
      </c>
      <c r="K6828" s="297">
        <v>159.29</v>
      </c>
      <c r="L6828" s="297">
        <v>159.29</v>
      </c>
      <c r="O6828" s="40"/>
      <c r="P6828" s="40"/>
      <c r="Q6828" s="40"/>
      <c r="R6828" s="40"/>
      <c r="S6828" s="40"/>
      <c r="T6828" s="40"/>
      <c r="U6828" s="40"/>
      <c r="V6828" s="40"/>
      <c r="W6828" s="40"/>
      <c r="X6828" s="40"/>
      <c r="Y6828" s="40"/>
    </row>
    <row r="6829" spans="1:25" ht="15" customHeight="1" x14ac:dyDescent="0.2">
      <c r="A6829" s="40"/>
      <c r="B6829" s="275"/>
      <c r="C6829" s="275"/>
      <c r="D6829" s="275"/>
      <c r="E6829" s="275"/>
      <c r="F6829" s="275"/>
      <c r="G6829" s="275" t="s">
        <v>331</v>
      </c>
      <c r="H6829" s="302">
        <v>29.35</v>
      </c>
      <c r="I6829" s="275" t="s">
        <v>332</v>
      </c>
      <c r="J6829" s="302">
        <v>0</v>
      </c>
      <c r="K6829" s="275" t="s">
        <v>333</v>
      </c>
      <c r="L6829" s="302">
        <v>29.35</v>
      </c>
      <c r="O6829" s="40"/>
      <c r="P6829" s="40"/>
      <c r="Q6829" s="40"/>
      <c r="R6829" s="40"/>
      <c r="S6829" s="40"/>
      <c r="T6829" s="40"/>
      <c r="U6829" s="40"/>
      <c r="V6829" s="40"/>
      <c r="W6829" s="40"/>
      <c r="X6829" s="40"/>
      <c r="Y6829" s="40"/>
    </row>
    <row r="6830" spans="1:25" ht="15" customHeight="1" thickBot="1" x14ac:dyDescent="0.25">
      <c r="A6830" s="40"/>
      <c r="B6830" s="275"/>
      <c r="C6830" s="275"/>
      <c r="D6830" s="275"/>
      <c r="E6830" s="275"/>
      <c r="F6830" s="275"/>
      <c r="G6830" s="275" t="s">
        <v>334</v>
      </c>
      <c r="H6830" s="302">
        <v>41.04</v>
      </c>
      <c r="I6830" s="409"/>
      <c r="J6830" s="409" t="s">
        <v>335</v>
      </c>
      <c r="K6830" s="275"/>
      <c r="L6830" s="302">
        <v>238.27</v>
      </c>
      <c r="O6830" s="40"/>
      <c r="P6830" s="40"/>
      <c r="Q6830" s="40"/>
      <c r="R6830" s="40"/>
      <c r="S6830" s="40"/>
      <c r="T6830" s="40"/>
      <c r="U6830" s="40"/>
      <c r="V6830" s="40"/>
      <c r="W6830" s="40"/>
      <c r="X6830" s="40"/>
      <c r="Y6830" s="40"/>
    </row>
    <row r="6831" spans="1:25" ht="15" customHeight="1" thickTop="1" x14ac:dyDescent="0.2">
      <c r="A6831" s="40"/>
      <c r="B6831" s="289"/>
      <c r="C6831" s="289"/>
      <c r="D6831" s="289"/>
      <c r="E6831" s="289"/>
      <c r="F6831" s="289"/>
      <c r="G6831" s="289"/>
      <c r="H6831" s="289"/>
      <c r="I6831" s="289"/>
      <c r="J6831" s="289"/>
      <c r="K6831" s="289"/>
      <c r="L6831" s="281"/>
      <c r="O6831" s="40"/>
      <c r="P6831" s="40"/>
      <c r="Q6831" s="40"/>
      <c r="R6831" s="40"/>
      <c r="S6831" s="40"/>
      <c r="T6831" s="40"/>
      <c r="U6831" s="40"/>
      <c r="V6831" s="40"/>
      <c r="W6831" s="40"/>
      <c r="X6831" s="40"/>
      <c r="Y6831" s="40"/>
    </row>
    <row r="6832" spans="1:25" ht="15" customHeight="1" x14ac:dyDescent="0.2">
      <c r="A6832" s="40"/>
      <c r="B6832" s="276"/>
      <c r="C6832" s="277" t="s">
        <v>28</v>
      </c>
      <c r="D6832" s="276" t="s">
        <v>29</v>
      </c>
      <c r="E6832" s="276" t="s">
        <v>30</v>
      </c>
      <c r="F6832" s="405" t="s">
        <v>318</v>
      </c>
      <c r="G6832" s="405"/>
      <c r="H6832" s="284" t="s">
        <v>31</v>
      </c>
      <c r="I6832" s="277" t="s">
        <v>32</v>
      </c>
      <c r="J6832" s="277" t="s">
        <v>2407</v>
      </c>
      <c r="K6832" s="277" t="s">
        <v>33</v>
      </c>
      <c r="L6832" s="277" t="s">
        <v>35</v>
      </c>
      <c r="O6832" s="40"/>
      <c r="P6832" s="40"/>
      <c r="Q6832" s="40"/>
      <c r="R6832" s="40"/>
      <c r="S6832" s="40"/>
      <c r="T6832" s="40"/>
      <c r="U6832" s="40"/>
      <c r="V6832" s="40"/>
      <c r="W6832" s="40"/>
      <c r="X6832" s="40"/>
      <c r="Y6832" s="40"/>
    </row>
    <row r="6833" spans="1:25" ht="15" customHeight="1" x14ac:dyDescent="0.2">
      <c r="A6833" s="40"/>
      <c r="B6833" s="273" t="s">
        <v>319</v>
      </c>
      <c r="C6833" s="286" t="s">
        <v>2638</v>
      </c>
      <c r="D6833" s="273" t="s">
        <v>40</v>
      </c>
      <c r="E6833" s="273" t="s">
        <v>2639</v>
      </c>
      <c r="F6833" s="403" t="s">
        <v>343</v>
      </c>
      <c r="G6833" s="403"/>
      <c r="H6833" s="285" t="s">
        <v>55</v>
      </c>
      <c r="I6833" s="288">
        <v>1</v>
      </c>
      <c r="J6833" s="287"/>
      <c r="K6833" s="287">
        <v>4.22</v>
      </c>
      <c r="L6833" s="287">
        <v>4.22</v>
      </c>
      <c r="O6833" s="40"/>
      <c r="P6833" s="40"/>
      <c r="Q6833" s="40"/>
      <c r="R6833" s="40"/>
      <c r="S6833" s="40"/>
      <c r="T6833" s="40"/>
      <c r="U6833" s="40"/>
      <c r="V6833" s="40"/>
      <c r="W6833" s="40"/>
      <c r="X6833" s="40"/>
      <c r="Y6833" s="40"/>
    </row>
    <row r="6834" spans="1:25" ht="15" customHeight="1" x14ac:dyDescent="0.2">
      <c r="A6834" s="40"/>
      <c r="B6834" s="278" t="s">
        <v>321</v>
      </c>
      <c r="C6834" s="291" t="s">
        <v>371</v>
      </c>
      <c r="D6834" s="278" t="s">
        <v>40</v>
      </c>
      <c r="E6834" s="278" t="s">
        <v>372</v>
      </c>
      <c r="F6834" s="407" t="s">
        <v>324</v>
      </c>
      <c r="G6834" s="407"/>
      <c r="H6834" s="290" t="s">
        <v>325</v>
      </c>
      <c r="I6834" s="294">
        <v>5.6899999999999999E-2</v>
      </c>
      <c r="J6834" s="294">
        <v>0</v>
      </c>
      <c r="K6834" s="292">
        <v>29.16</v>
      </c>
      <c r="L6834" s="292">
        <v>1.65</v>
      </c>
      <c r="O6834" s="40"/>
      <c r="P6834" s="40"/>
      <c r="Q6834" s="40"/>
      <c r="R6834" s="40"/>
      <c r="S6834" s="40"/>
      <c r="T6834" s="40"/>
      <c r="U6834" s="40"/>
      <c r="V6834" s="40"/>
      <c r="W6834" s="40"/>
      <c r="X6834" s="40"/>
      <c r="Y6834" s="40"/>
    </row>
    <row r="6835" spans="1:25" ht="15" customHeight="1" x14ac:dyDescent="0.2">
      <c r="A6835" s="40"/>
      <c r="B6835" s="278" t="s">
        <v>321</v>
      </c>
      <c r="C6835" s="291" t="s">
        <v>369</v>
      </c>
      <c r="D6835" s="278" t="s">
        <v>40</v>
      </c>
      <c r="E6835" s="278" t="s">
        <v>370</v>
      </c>
      <c r="F6835" s="407" t="s">
        <v>324</v>
      </c>
      <c r="G6835" s="407"/>
      <c r="H6835" s="290" t="s">
        <v>325</v>
      </c>
      <c r="I6835" s="294">
        <v>1.29E-2</v>
      </c>
      <c r="J6835" s="294">
        <v>0</v>
      </c>
      <c r="K6835" s="292">
        <v>23.75</v>
      </c>
      <c r="L6835" s="292">
        <v>0.3</v>
      </c>
      <c r="O6835" s="40"/>
      <c r="P6835" s="40"/>
      <c r="Q6835" s="40"/>
      <c r="R6835" s="40"/>
      <c r="S6835" s="40"/>
      <c r="T6835" s="40"/>
      <c r="U6835" s="40"/>
      <c r="V6835" s="40"/>
      <c r="W6835" s="40"/>
      <c r="X6835" s="40"/>
      <c r="Y6835" s="40"/>
    </row>
    <row r="6836" spans="1:25" ht="15" customHeight="1" x14ac:dyDescent="0.2">
      <c r="A6836" s="40"/>
      <c r="B6836" s="274" t="s">
        <v>347</v>
      </c>
      <c r="C6836" s="296" t="s">
        <v>2713</v>
      </c>
      <c r="D6836" s="274" t="s">
        <v>40</v>
      </c>
      <c r="E6836" s="274" t="s">
        <v>2714</v>
      </c>
      <c r="F6836" s="404" t="s">
        <v>348</v>
      </c>
      <c r="G6836" s="404"/>
      <c r="H6836" s="295" t="s">
        <v>44</v>
      </c>
      <c r="I6836" s="298">
        <v>1.3332999999999999</v>
      </c>
      <c r="J6836" s="298">
        <v>0</v>
      </c>
      <c r="K6836" s="297">
        <v>1.04</v>
      </c>
      <c r="L6836" s="297">
        <v>1.38</v>
      </c>
      <c r="O6836" s="40"/>
      <c r="P6836" s="40"/>
      <c r="Q6836" s="40"/>
      <c r="R6836" s="40"/>
      <c r="S6836" s="40"/>
      <c r="T6836" s="40"/>
      <c r="U6836" s="40"/>
      <c r="V6836" s="40"/>
      <c r="W6836" s="40"/>
      <c r="X6836" s="40"/>
      <c r="Y6836" s="40"/>
    </row>
    <row r="6837" spans="1:25" ht="15" customHeight="1" x14ac:dyDescent="0.2">
      <c r="A6837" s="40"/>
      <c r="B6837" s="274" t="s">
        <v>347</v>
      </c>
      <c r="C6837" s="296" t="s">
        <v>738</v>
      </c>
      <c r="D6837" s="274" t="s">
        <v>40</v>
      </c>
      <c r="E6837" s="274" t="s">
        <v>739</v>
      </c>
      <c r="F6837" s="404" t="s">
        <v>348</v>
      </c>
      <c r="G6837" s="404"/>
      <c r="H6837" s="295" t="s">
        <v>44</v>
      </c>
      <c r="I6837" s="298">
        <v>1.4</v>
      </c>
      <c r="J6837" s="298">
        <v>0</v>
      </c>
      <c r="K6837" s="297">
        <v>0.64</v>
      </c>
      <c r="L6837" s="297">
        <v>0.89</v>
      </c>
      <c r="O6837" s="40"/>
      <c r="P6837" s="40"/>
      <c r="Q6837" s="40"/>
      <c r="R6837" s="40"/>
      <c r="S6837" s="40"/>
      <c r="T6837" s="40"/>
      <c r="U6837" s="40"/>
      <c r="V6837" s="40"/>
      <c r="W6837" s="40"/>
      <c r="X6837" s="40"/>
      <c r="Y6837" s="40"/>
    </row>
    <row r="6838" spans="1:25" ht="15" customHeight="1" x14ac:dyDescent="0.2">
      <c r="A6838" s="40"/>
      <c r="B6838" s="275"/>
      <c r="C6838" s="275"/>
      <c r="D6838" s="275"/>
      <c r="E6838" s="275"/>
      <c r="F6838" s="275"/>
      <c r="G6838" s="275" t="s">
        <v>331</v>
      </c>
      <c r="H6838" s="302">
        <v>1.59</v>
      </c>
      <c r="I6838" s="275" t="s">
        <v>332</v>
      </c>
      <c r="J6838" s="302">
        <v>0</v>
      </c>
      <c r="K6838" s="275" t="s">
        <v>333</v>
      </c>
      <c r="L6838" s="302">
        <v>1.59</v>
      </c>
      <c r="O6838" s="40"/>
      <c r="P6838" s="40"/>
      <c r="Q6838" s="40"/>
      <c r="R6838" s="40"/>
      <c r="S6838" s="40"/>
      <c r="T6838" s="40"/>
      <c r="U6838" s="40"/>
      <c r="V6838" s="40"/>
      <c r="W6838" s="40"/>
      <c r="X6838" s="40"/>
      <c r="Y6838" s="40"/>
    </row>
    <row r="6839" spans="1:25" ht="15" customHeight="1" thickBot="1" x14ac:dyDescent="0.25">
      <c r="A6839" s="40"/>
      <c r="B6839" s="275"/>
      <c r="C6839" s="275"/>
      <c r="D6839" s="275"/>
      <c r="E6839" s="275"/>
      <c r="F6839" s="275"/>
      <c r="G6839" s="275" t="s">
        <v>334</v>
      </c>
      <c r="H6839" s="302">
        <v>0.87</v>
      </c>
      <c r="I6839" s="409"/>
      <c r="J6839" s="409" t="s">
        <v>335</v>
      </c>
      <c r="K6839" s="275"/>
      <c r="L6839" s="302">
        <v>5.09</v>
      </c>
      <c r="O6839" s="40"/>
      <c r="P6839" s="40"/>
      <c r="Q6839" s="40"/>
      <c r="R6839" s="40"/>
      <c r="S6839" s="40"/>
      <c r="T6839" s="40"/>
      <c r="U6839" s="40"/>
      <c r="V6839" s="40"/>
      <c r="W6839" s="40"/>
      <c r="X6839" s="40"/>
      <c r="Y6839" s="40"/>
    </row>
    <row r="6840" spans="1:25" ht="15" customHeight="1" thickTop="1" x14ac:dyDescent="0.2">
      <c r="A6840" s="40"/>
      <c r="B6840" s="289"/>
      <c r="C6840" s="289"/>
      <c r="D6840" s="289"/>
      <c r="E6840" s="289"/>
      <c r="F6840" s="289"/>
      <c r="G6840" s="289"/>
      <c r="H6840" s="289"/>
      <c r="I6840" s="289"/>
      <c r="J6840" s="289"/>
      <c r="K6840" s="289"/>
      <c r="L6840" s="281"/>
      <c r="O6840" s="40"/>
      <c r="P6840" s="40"/>
      <c r="Q6840" s="40"/>
      <c r="R6840" s="40"/>
      <c r="S6840" s="40"/>
      <c r="T6840" s="40"/>
      <c r="U6840" s="40"/>
      <c r="V6840" s="40"/>
      <c r="W6840" s="40"/>
      <c r="X6840" s="40"/>
      <c r="Y6840" s="40"/>
    </row>
    <row r="6841" spans="1:25" ht="15" customHeight="1" x14ac:dyDescent="0.2">
      <c r="A6841" s="40"/>
      <c r="B6841" s="276"/>
      <c r="C6841" s="277" t="s">
        <v>28</v>
      </c>
      <c r="D6841" s="276" t="s">
        <v>29</v>
      </c>
      <c r="E6841" s="276" t="s">
        <v>30</v>
      </c>
      <c r="F6841" s="405" t="s">
        <v>318</v>
      </c>
      <c r="G6841" s="405"/>
      <c r="H6841" s="284" t="s">
        <v>31</v>
      </c>
      <c r="I6841" s="277" t="s">
        <v>32</v>
      </c>
      <c r="J6841" s="277" t="s">
        <v>2407</v>
      </c>
      <c r="K6841" s="277" t="s">
        <v>33</v>
      </c>
      <c r="L6841" s="277" t="s">
        <v>35</v>
      </c>
      <c r="O6841" s="40"/>
      <c r="P6841" s="40"/>
      <c r="Q6841" s="40"/>
      <c r="R6841" s="40"/>
      <c r="S6841" s="40"/>
      <c r="T6841" s="40"/>
      <c r="U6841" s="40"/>
      <c r="V6841" s="40"/>
      <c r="W6841" s="40"/>
      <c r="X6841" s="40"/>
      <c r="Y6841" s="40"/>
    </row>
    <row r="6842" spans="1:25" ht="15" customHeight="1" x14ac:dyDescent="0.2">
      <c r="A6842" s="40"/>
      <c r="B6842" s="273" t="s">
        <v>319</v>
      </c>
      <c r="C6842" s="286" t="s">
        <v>342</v>
      </c>
      <c r="D6842" s="273" t="s">
        <v>40</v>
      </c>
      <c r="E6842" s="273" t="s">
        <v>2629</v>
      </c>
      <c r="F6842" s="403" t="s">
        <v>343</v>
      </c>
      <c r="G6842" s="403"/>
      <c r="H6842" s="285" t="s">
        <v>55</v>
      </c>
      <c r="I6842" s="288">
        <v>1</v>
      </c>
      <c r="J6842" s="287"/>
      <c r="K6842" s="287">
        <v>11.79</v>
      </c>
      <c r="L6842" s="287">
        <v>11.79</v>
      </c>
      <c r="O6842" s="40"/>
      <c r="P6842" s="40"/>
      <c r="Q6842" s="40"/>
      <c r="R6842" s="40"/>
      <c r="S6842" s="40"/>
      <c r="T6842" s="40"/>
      <c r="U6842" s="40"/>
      <c r="V6842" s="40"/>
      <c r="W6842" s="40"/>
      <c r="X6842" s="40"/>
      <c r="Y6842" s="40"/>
    </row>
    <row r="6843" spans="1:25" ht="15" customHeight="1" x14ac:dyDescent="0.2">
      <c r="A6843" s="40"/>
      <c r="B6843" s="278" t="s">
        <v>321</v>
      </c>
      <c r="C6843" s="291" t="s">
        <v>369</v>
      </c>
      <c r="D6843" s="278" t="s">
        <v>40</v>
      </c>
      <c r="E6843" s="278" t="s">
        <v>370</v>
      </c>
      <c r="F6843" s="407" t="s">
        <v>324</v>
      </c>
      <c r="G6843" s="407"/>
      <c r="H6843" s="290" t="s">
        <v>325</v>
      </c>
      <c r="I6843" s="294">
        <v>4.8000000000000001E-2</v>
      </c>
      <c r="J6843" s="294">
        <v>0</v>
      </c>
      <c r="K6843" s="292">
        <v>23.75</v>
      </c>
      <c r="L6843" s="292">
        <v>1.1399999999999999</v>
      </c>
      <c r="O6843" s="40"/>
      <c r="P6843" s="40"/>
      <c r="Q6843" s="40"/>
      <c r="R6843" s="40"/>
      <c r="S6843" s="40"/>
      <c r="T6843" s="40"/>
      <c r="U6843" s="40"/>
      <c r="V6843" s="40"/>
      <c r="W6843" s="40"/>
      <c r="X6843" s="40"/>
      <c r="Y6843" s="40"/>
    </row>
    <row r="6844" spans="1:25" ht="15" customHeight="1" x14ac:dyDescent="0.2">
      <c r="A6844" s="40"/>
      <c r="B6844" s="278" t="s">
        <v>321</v>
      </c>
      <c r="C6844" s="291" t="s">
        <v>371</v>
      </c>
      <c r="D6844" s="278" t="s">
        <v>40</v>
      </c>
      <c r="E6844" s="278" t="s">
        <v>372</v>
      </c>
      <c r="F6844" s="407" t="s">
        <v>324</v>
      </c>
      <c r="G6844" s="407"/>
      <c r="H6844" s="290" t="s">
        <v>325</v>
      </c>
      <c r="I6844" s="294">
        <v>0.2114</v>
      </c>
      <c r="J6844" s="294">
        <v>0</v>
      </c>
      <c r="K6844" s="292">
        <v>29.16</v>
      </c>
      <c r="L6844" s="292">
        <v>6.16</v>
      </c>
      <c r="O6844" s="40"/>
      <c r="P6844" s="40"/>
      <c r="Q6844" s="40"/>
      <c r="R6844" s="40"/>
      <c r="S6844" s="40"/>
      <c r="T6844" s="40"/>
      <c r="U6844" s="40"/>
      <c r="V6844" s="40"/>
      <c r="W6844" s="40"/>
      <c r="X6844" s="40"/>
      <c r="Y6844" s="40"/>
    </row>
    <row r="6845" spans="1:25" ht="15" customHeight="1" x14ac:dyDescent="0.2">
      <c r="A6845" s="40"/>
      <c r="B6845" s="274" t="s">
        <v>347</v>
      </c>
      <c r="C6845" s="296" t="s">
        <v>1195</v>
      </c>
      <c r="D6845" s="274" t="s">
        <v>40</v>
      </c>
      <c r="E6845" s="274" t="s">
        <v>1196</v>
      </c>
      <c r="F6845" s="404" t="s">
        <v>348</v>
      </c>
      <c r="G6845" s="404"/>
      <c r="H6845" s="295" t="s">
        <v>44</v>
      </c>
      <c r="I6845" s="298">
        <v>1.7857000000000001</v>
      </c>
      <c r="J6845" s="298">
        <v>0</v>
      </c>
      <c r="K6845" s="297">
        <v>2.52</v>
      </c>
      <c r="L6845" s="297">
        <v>4.49</v>
      </c>
      <c r="O6845" s="40"/>
      <c r="P6845" s="40"/>
      <c r="Q6845" s="40"/>
      <c r="R6845" s="40"/>
      <c r="S6845" s="40"/>
      <c r="T6845" s="40"/>
      <c r="U6845" s="40"/>
      <c r="V6845" s="40"/>
      <c r="W6845" s="40"/>
      <c r="X6845" s="40"/>
      <c r="Y6845" s="40"/>
    </row>
    <row r="6846" spans="1:25" ht="15" customHeight="1" x14ac:dyDescent="0.2">
      <c r="A6846" s="40"/>
      <c r="B6846" s="275"/>
      <c r="C6846" s="275"/>
      <c r="D6846" s="275"/>
      <c r="E6846" s="275"/>
      <c r="F6846" s="275"/>
      <c r="G6846" s="275" t="s">
        <v>331</v>
      </c>
      <c r="H6846" s="302">
        <v>5.96</v>
      </c>
      <c r="I6846" s="275" t="s">
        <v>332</v>
      </c>
      <c r="J6846" s="302">
        <v>0</v>
      </c>
      <c r="K6846" s="275" t="s">
        <v>333</v>
      </c>
      <c r="L6846" s="302">
        <v>5.96</v>
      </c>
      <c r="O6846" s="40"/>
      <c r="P6846" s="40"/>
      <c r="Q6846" s="40"/>
      <c r="R6846" s="40"/>
      <c r="S6846" s="40"/>
      <c r="T6846" s="40"/>
      <c r="U6846" s="40"/>
      <c r="V6846" s="40"/>
      <c r="W6846" s="40"/>
      <c r="X6846" s="40"/>
      <c r="Y6846" s="40"/>
    </row>
    <row r="6847" spans="1:25" ht="15" customHeight="1" thickBot="1" x14ac:dyDescent="0.25">
      <c r="A6847" s="40"/>
      <c r="B6847" s="275"/>
      <c r="C6847" s="275"/>
      <c r="D6847" s="275"/>
      <c r="E6847" s="275"/>
      <c r="F6847" s="275"/>
      <c r="G6847" s="275" t="s">
        <v>334</v>
      </c>
      <c r="H6847" s="302">
        <v>2.4500000000000002</v>
      </c>
      <c r="I6847" s="409"/>
      <c r="J6847" s="409" t="s">
        <v>335</v>
      </c>
      <c r="K6847" s="275"/>
      <c r="L6847" s="302">
        <v>14.24</v>
      </c>
      <c r="O6847" s="40"/>
      <c r="P6847" s="40"/>
      <c r="Q6847" s="40"/>
      <c r="R6847" s="40"/>
      <c r="S6847" s="40"/>
      <c r="T6847" s="40"/>
      <c r="U6847" s="40"/>
      <c r="V6847" s="40"/>
      <c r="W6847" s="40"/>
      <c r="X6847" s="40"/>
      <c r="Y6847" s="40"/>
    </row>
    <row r="6848" spans="1:25" ht="15" customHeight="1" thickTop="1" x14ac:dyDescent="0.2">
      <c r="A6848" s="40"/>
      <c r="B6848" s="289"/>
      <c r="C6848" s="289"/>
      <c r="D6848" s="289"/>
      <c r="E6848" s="289"/>
      <c r="F6848" s="289"/>
      <c r="G6848" s="289"/>
      <c r="H6848" s="289"/>
      <c r="I6848" s="289"/>
      <c r="J6848" s="289"/>
      <c r="K6848" s="289"/>
      <c r="L6848" s="281"/>
      <c r="O6848" s="40"/>
      <c r="P6848" s="40"/>
      <c r="Q6848" s="40"/>
      <c r="R6848" s="40"/>
      <c r="S6848" s="40"/>
      <c r="T6848" s="40"/>
      <c r="U6848" s="40"/>
      <c r="V6848" s="40"/>
      <c r="W6848" s="40"/>
      <c r="X6848" s="40"/>
      <c r="Y6848" s="40"/>
    </row>
    <row r="6849" spans="1:25" ht="15" customHeight="1" x14ac:dyDescent="0.2">
      <c r="A6849" s="40"/>
      <c r="B6849" s="276"/>
      <c r="C6849" s="277" t="s">
        <v>28</v>
      </c>
      <c r="D6849" s="276" t="s">
        <v>29</v>
      </c>
      <c r="E6849" s="276" t="s">
        <v>30</v>
      </c>
      <c r="F6849" s="405" t="s">
        <v>318</v>
      </c>
      <c r="G6849" s="405"/>
      <c r="H6849" s="284" t="s">
        <v>31</v>
      </c>
      <c r="I6849" s="277" t="s">
        <v>32</v>
      </c>
      <c r="J6849" s="277" t="s">
        <v>33</v>
      </c>
      <c r="K6849" s="277" t="s">
        <v>35</v>
      </c>
      <c r="L6849" s="281"/>
      <c r="O6849" s="40"/>
      <c r="P6849" s="40"/>
      <c r="Q6849" s="40"/>
      <c r="R6849" s="40"/>
      <c r="S6849" s="40"/>
      <c r="T6849" s="40"/>
      <c r="U6849" s="40"/>
      <c r="V6849" s="40"/>
      <c r="W6849" s="40"/>
      <c r="X6849" s="40"/>
      <c r="Y6849" s="40"/>
    </row>
    <row r="6850" spans="1:25" ht="15" customHeight="1" x14ac:dyDescent="0.2">
      <c r="A6850" s="40"/>
      <c r="B6850" s="273" t="s">
        <v>319</v>
      </c>
      <c r="C6850" s="286" t="s">
        <v>2715</v>
      </c>
      <c r="D6850" s="273" t="s">
        <v>143</v>
      </c>
      <c r="E6850" s="273" t="s">
        <v>2577</v>
      </c>
      <c r="F6850" s="403" t="s">
        <v>1712</v>
      </c>
      <c r="G6850" s="403"/>
      <c r="H6850" s="285" t="s">
        <v>41</v>
      </c>
      <c r="I6850" s="288">
        <v>1</v>
      </c>
      <c r="J6850" s="287">
        <v>106.24</v>
      </c>
      <c r="K6850" s="287">
        <v>106.24</v>
      </c>
      <c r="L6850" s="281"/>
      <c r="O6850" s="40"/>
      <c r="P6850" s="40"/>
      <c r="Q6850" s="40"/>
      <c r="R6850" s="40"/>
      <c r="S6850" s="40"/>
      <c r="T6850" s="40"/>
      <c r="U6850" s="40"/>
      <c r="V6850" s="40"/>
      <c r="W6850" s="40"/>
      <c r="X6850" s="40"/>
      <c r="Y6850" s="40"/>
    </row>
    <row r="6851" spans="1:25" ht="15" customHeight="1" x14ac:dyDescent="0.2">
      <c r="A6851" s="40"/>
      <c r="B6851" s="276" t="s">
        <v>27</v>
      </c>
      <c r="C6851" s="277" t="s">
        <v>28</v>
      </c>
      <c r="D6851" s="276" t="s">
        <v>29</v>
      </c>
      <c r="E6851" s="276" t="s">
        <v>30</v>
      </c>
      <c r="F6851" s="405" t="s">
        <v>318</v>
      </c>
      <c r="G6851" s="406"/>
      <c r="H6851" s="284" t="s">
        <v>31</v>
      </c>
      <c r="I6851" s="277" t="s">
        <v>32</v>
      </c>
      <c r="J6851" s="277" t="s">
        <v>33</v>
      </c>
      <c r="K6851" s="277" t="s">
        <v>35</v>
      </c>
      <c r="L6851" s="281"/>
      <c r="O6851" s="40"/>
      <c r="P6851" s="40"/>
      <c r="Q6851" s="40"/>
      <c r="R6851" s="40"/>
      <c r="S6851" s="40"/>
      <c r="T6851" s="40"/>
      <c r="U6851" s="40"/>
      <c r="V6851" s="40"/>
      <c r="W6851" s="40"/>
      <c r="X6851" s="40"/>
      <c r="Y6851" s="40"/>
    </row>
    <row r="6852" spans="1:25" ht="15" customHeight="1" x14ac:dyDescent="0.2">
      <c r="A6852" s="40"/>
      <c r="B6852" s="274" t="s">
        <v>347</v>
      </c>
      <c r="C6852" s="296" t="s">
        <v>3940</v>
      </c>
      <c r="D6852" s="274" t="s">
        <v>143</v>
      </c>
      <c r="E6852" s="274" t="s">
        <v>3941</v>
      </c>
      <c r="F6852" s="404" t="s">
        <v>348</v>
      </c>
      <c r="G6852" s="404"/>
      <c r="H6852" s="295" t="s">
        <v>1665</v>
      </c>
      <c r="I6852" s="298">
        <v>1.4999999999999999E-2</v>
      </c>
      <c r="J6852" s="297" t="s">
        <v>3942</v>
      </c>
      <c r="K6852" s="280" t="s">
        <v>2196</v>
      </c>
      <c r="L6852" s="281"/>
      <c r="O6852" s="40"/>
      <c r="P6852" s="40"/>
      <c r="Q6852" s="40"/>
      <c r="R6852" s="40"/>
      <c r="S6852" s="40"/>
      <c r="T6852" s="40"/>
      <c r="U6852" s="40"/>
      <c r="V6852" s="40"/>
      <c r="W6852" s="40"/>
      <c r="X6852" s="40"/>
      <c r="Y6852" s="40"/>
    </row>
    <row r="6853" spans="1:25" ht="15" customHeight="1" x14ac:dyDescent="0.2">
      <c r="A6853" s="40"/>
      <c r="B6853" s="274" t="s">
        <v>347</v>
      </c>
      <c r="C6853" s="296" t="s">
        <v>3909</v>
      </c>
      <c r="D6853" s="274" t="s">
        <v>143</v>
      </c>
      <c r="E6853" s="274" t="s">
        <v>2044</v>
      </c>
      <c r="F6853" s="404" t="s">
        <v>348</v>
      </c>
      <c r="G6853" s="404"/>
      <c r="H6853" s="295" t="s">
        <v>41</v>
      </c>
      <c r="I6853" s="298">
        <v>0.55000000000000004</v>
      </c>
      <c r="J6853" s="297" t="s">
        <v>2590</v>
      </c>
      <c r="K6853" s="280" t="s">
        <v>4262</v>
      </c>
      <c r="L6853" s="281"/>
      <c r="O6853" s="40"/>
      <c r="P6853" s="40"/>
      <c r="Q6853" s="40"/>
      <c r="R6853" s="40"/>
      <c r="S6853" s="40"/>
      <c r="T6853" s="40"/>
      <c r="U6853" s="40"/>
      <c r="V6853" s="40"/>
      <c r="W6853" s="40"/>
      <c r="X6853" s="40"/>
      <c r="Y6853" s="40"/>
    </row>
    <row r="6854" spans="1:25" ht="15" customHeight="1" x14ac:dyDescent="0.2">
      <c r="A6854" s="40"/>
      <c r="B6854" s="274" t="s">
        <v>347</v>
      </c>
      <c r="C6854" s="296" t="s">
        <v>3902</v>
      </c>
      <c r="D6854" s="274" t="s">
        <v>143</v>
      </c>
      <c r="E6854" s="274" t="s">
        <v>1827</v>
      </c>
      <c r="F6854" s="404" t="s">
        <v>348</v>
      </c>
      <c r="G6854" s="404"/>
      <c r="H6854" s="295" t="s">
        <v>242</v>
      </c>
      <c r="I6854" s="298">
        <v>0.5</v>
      </c>
      <c r="J6854" s="297" t="s">
        <v>2578</v>
      </c>
      <c r="K6854" s="280" t="s">
        <v>4263</v>
      </c>
      <c r="L6854" s="281"/>
      <c r="O6854" s="40"/>
      <c r="P6854" s="40"/>
      <c r="Q6854" s="40"/>
      <c r="R6854" s="40"/>
      <c r="S6854" s="40"/>
      <c r="T6854" s="40"/>
      <c r="U6854" s="40"/>
      <c r="V6854" s="40"/>
      <c r="W6854" s="40"/>
      <c r="X6854" s="40"/>
      <c r="Y6854" s="40"/>
    </row>
    <row r="6855" spans="1:25" ht="15" customHeight="1" x14ac:dyDescent="0.2">
      <c r="A6855" s="40"/>
      <c r="B6855" s="274" t="s">
        <v>347</v>
      </c>
      <c r="C6855" s="296" t="s">
        <v>3926</v>
      </c>
      <c r="D6855" s="274" t="s">
        <v>143</v>
      </c>
      <c r="E6855" s="274" t="s">
        <v>2584</v>
      </c>
      <c r="F6855" s="404" t="s">
        <v>348</v>
      </c>
      <c r="G6855" s="404"/>
      <c r="H6855" s="295" t="s">
        <v>242</v>
      </c>
      <c r="I6855" s="298">
        <v>2</v>
      </c>
      <c r="J6855" s="297" t="s">
        <v>3927</v>
      </c>
      <c r="K6855" s="280" t="s">
        <v>4264</v>
      </c>
      <c r="L6855" s="281"/>
      <c r="O6855" s="40"/>
      <c r="P6855" s="40"/>
      <c r="Q6855" s="40"/>
      <c r="R6855" s="40"/>
      <c r="S6855" s="40"/>
      <c r="T6855" s="40"/>
      <c r="U6855" s="40"/>
      <c r="V6855" s="40"/>
      <c r="W6855" s="40"/>
      <c r="X6855" s="40"/>
      <c r="Y6855" s="40"/>
    </row>
    <row r="6856" spans="1:25" ht="15" customHeight="1" x14ac:dyDescent="0.2">
      <c r="A6856" s="40"/>
      <c r="B6856" s="274" t="s">
        <v>347</v>
      </c>
      <c r="C6856" s="296" t="s">
        <v>3642</v>
      </c>
      <c r="D6856" s="274" t="s">
        <v>143</v>
      </c>
      <c r="E6856" s="274" t="s">
        <v>3643</v>
      </c>
      <c r="F6856" s="404" t="s">
        <v>586</v>
      </c>
      <c r="G6856" s="404"/>
      <c r="H6856" s="295" t="s">
        <v>578</v>
      </c>
      <c r="I6856" s="298">
        <v>1.5</v>
      </c>
      <c r="J6856" s="297" t="s">
        <v>3640</v>
      </c>
      <c r="K6856" s="280" t="s">
        <v>4166</v>
      </c>
      <c r="L6856" s="281"/>
      <c r="O6856" s="40"/>
      <c r="P6856" s="40"/>
      <c r="Q6856" s="40"/>
      <c r="R6856" s="40"/>
      <c r="S6856" s="40"/>
      <c r="T6856" s="40"/>
      <c r="U6856" s="40"/>
      <c r="V6856" s="40"/>
      <c r="W6856" s="40"/>
      <c r="X6856" s="40"/>
      <c r="Y6856" s="40"/>
    </row>
    <row r="6857" spans="1:25" ht="15" customHeight="1" x14ac:dyDescent="0.2">
      <c r="A6857" s="40"/>
      <c r="B6857" s="274" t="s">
        <v>347</v>
      </c>
      <c r="C6857" s="296" t="s">
        <v>3936</v>
      </c>
      <c r="D6857" s="274" t="s">
        <v>143</v>
      </c>
      <c r="E6857" s="274" t="s">
        <v>2589</v>
      </c>
      <c r="F6857" s="404" t="s">
        <v>348</v>
      </c>
      <c r="G6857" s="404"/>
      <c r="H6857" s="295" t="s">
        <v>900</v>
      </c>
      <c r="I6857" s="298">
        <v>0.15</v>
      </c>
      <c r="J6857" s="297" t="s">
        <v>3930</v>
      </c>
      <c r="K6857" s="280" t="s">
        <v>4265</v>
      </c>
      <c r="L6857" s="281"/>
      <c r="O6857" s="40"/>
      <c r="P6857" s="40"/>
      <c r="Q6857" s="40"/>
      <c r="R6857" s="40"/>
      <c r="S6857" s="40"/>
      <c r="T6857" s="40"/>
      <c r="U6857" s="40"/>
      <c r="V6857" s="40"/>
      <c r="W6857" s="40"/>
      <c r="X6857" s="40"/>
      <c r="Y6857" s="40"/>
    </row>
    <row r="6858" spans="1:25" ht="15" customHeight="1" x14ac:dyDescent="0.2">
      <c r="A6858" s="40"/>
      <c r="B6858" s="278" t="s">
        <v>319</v>
      </c>
      <c r="C6858" s="291" t="s">
        <v>575</v>
      </c>
      <c r="D6858" s="278" t="s">
        <v>143</v>
      </c>
      <c r="E6858" s="278" t="s">
        <v>576</v>
      </c>
      <c r="F6858" s="407" t="s">
        <v>577</v>
      </c>
      <c r="G6858" s="407"/>
      <c r="H6858" s="290" t="s">
        <v>578</v>
      </c>
      <c r="I6858" s="294">
        <v>1.5</v>
      </c>
      <c r="J6858" s="292" t="s">
        <v>3684</v>
      </c>
      <c r="K6858" s="293" t="s">
        <v>3714</v>
      </c>
      <c r="L6858" s="281"/>
      <c r="O6858" s="40"/>
      <c r="P6858" s="40"/>
      <c r="Q6858" s="40"/>
      <c r="R6858" s="40"/>
      <c r="S6858" s="40"/>
      <c r="T6858" s="40"/>
      <c r="U6858" s="40"/>
      <c r="V6858" s="40"/>
      <c r="W6858" s="40"/>
      <c r="X6858" s="40"/>
      <c r="Y6858" s="40"/>
    </row>
    <row r="6859" spans="1:25" ht="15" customHeight="1" x14ac:dyDescent="0.2">
      <c r="A6859" s="40"/>
      <c r="B6859" s="278" t="s">
        <v>319</v>
      </c>
      <c r="C6859" s="291" t="s">
        <v>826</v>
      </c>
      <c r="D6859" s="278" t="s">
        <v>143</v>
      </c>
      <c r="E6859" s="278" t="s">
        <v>827</v>
      </c>
      <c r="F6859" s="407" t="s">
        <v>577</v>
      </c>
      <c r="G6859" s="407"/>
      <c r="H6859" s="290" t="s">
        <v>578</v>
      </c>
      <c r="I6859" s="294">
        <v>1.5</v>
      </c>
      <c r="J6859" s="292" t="s">
        <v>4266</v>
      </c>
      <c r="K6859" s="293" t="s">
        <v>4267</v>
      </c>
      <c r="L6859" s="281"/>
      <c r="O6859" s="40"/>
      <c r="P6859" s="40"/>
      <c r="Q6859" s="40"/>
      <c r="R6859" s="40"/>
      <c r="S6859" s="40"/>
      <c r="T6859" s="40"/>
      <c r="U6859" s="40"/>
      <c r="V6859" s="40"/>
      <c r="W6859" s="40"/>
      <c r="X6859" s="40"/>
      <c r="Y6859" s="40"/>
    </row>
    <row r="6860" spans="1:25" ht="15" customHeight="1" x14ac:dyDescent="0.2">
      <c r="A6860" s="40"/>
      <c r="B6860" s="274" t="s">
        <v>347</v>
      </c>
      <c r="C6860" s="296" t="s">
        <v>3906</v>
      </c>
      <c r="D6860" s="274" t="s">
        <v>143</v>
      </c>
      <c r="E6860" s="274" t="s">
        <v>2581</v>
      </c>
      <c r="F6860" s="404" t="s">
        <v>348</v>
      </c>
      <c r="G6860" s="404"/>
      <c r="H6860" s="295" t="s">
        <v>900</v>
      </c>
      <c r="I6860" s="298">
        <v>0.3</v>
      </c>
      <c r="J6860" s="297" t="s">
        <v>3907</v>
      </c>
      <c r="K6860" s="280" t="s">
        <v>4268</v>
      </c>
      <c r="L6860" s="281"/>
      <c r="O6860" s="40"/>
      <c r="P6860" s="40"/>
      <c r="Q6860" s="40"/>
      <c r="R6860" s="40"/>
      <c r="S6860" s="40"/>
      <c r="T6860" s="40"/>
      <c r="U6860" s="40"/>
      <c r="V6860" s="40"/>
      <c r="W6860" s="40"/>
      <c r="X6860" s="40"/>
      <c r="Y6860" s="40"/>
    </row>
    <row r="6861" spans="1:25" ht="15" customHeight="1" x14ac:dyDescent="0.2">
      <c r="A6861" s="40"/>
      <c r="B6861" s="274" t="s">
        <v>347</v>
      </c>
      <c r="C6861" s="296" t="s">
        <v>3615</v>
      </c>
      <c r="D6861" s="274" t="s">
        <v>143</v>
      </c>
      <c r="E6861" s="274" t="s">
        <v>2418</v>
      </c>
      <c r="F6861" s="404" t="s">
        <v>586</v>
      </c>
      <c r="G6861" s="404"/>
      <c r="H6861" s="295" t="s">
        <v>578</v>
      </c>
      <c r="I6861" s="298">
        <v>1.5</v>
      </c>
      <c r="J6861" s="297" t="s">
        <v>2419</v>
      </c>
      <c r="K6861" s="280" t="s">
        <v>2716</v>
      </c>
      <c r="L6861" s="281"/>
      <c r="O6861" s="40"/>
      <c r="P6861" s="40"/>
      <c r="Q6861" s="40"/>
      <c r="R6861" s="40"/>
      <c r="S6861" s="40"/>
      <c r="T6861" s="40"/>
      <c r="U6861" s="40"/>
      <c r="V6861" s="40"/>
      <c r="W6861" s="40"/>
      <c r="X6861" s="40"/>
      <c r="Y6861" s="40"/>
    </row>
    <row r="6862" spans="1:25" ht="15" customHeight="1" x14ac:dyDescent="0.2">
      <c r="A6862" s="40"/>
      <c r="B6862" s="408" t="s">
        <v>2416</v>
      </c>
      <c r="C6862" s="406"/>
      <c r="D6862" s="406"/>
      <c r="E6862" s="406"/>
      <c r="F6862" s="406"/>
      <c r="G6862" s="406"/>
      <c r="H6862" s="406"/>
      <c r="I6862" s="406"/>
      <c r="J6862" s="406"/>
      <c r="K6862" s="406"/>
      <c r="L6862" s="183"/>
      <c r="O6862" s="40"/>
      <c r="P6862" s="40"/>
      <c r="Q6862" s="40"/>
      <c r="R6862" s="40"/>
      <c r="S6862" s="40"/>
      <c r="T6862" s="40"/>
      <c r="U6862" s="40"/>
      <c r="V6862" s="40"/>
      <c r="W6862" s="40"/>
      <c r="X6862" s="40"/>
      <c r="Y6862" s="40"/>
    </row>
    <row r="6863" spans="1:25" ht="15" customHeight="1" x14ac:dyDescent="0.2">
      <c r="A6863" s="40"/>
      <c r="B6863" s="276" t="s">
        <v>27</v>
      </c>
      <c r="C6863" s="277" t="s">
        <v>28</v>
      </c>
      <c r="D6863" s="276" t="s">
        <v>29</v>
      </c>
      <c r="E6863" s="276" t="s">
        <v>30</v>
      </c>
      <c r="F6863" s="405" t="s">
        <v>318</v>
      </c>
      <c r="G6863" s="406"/>
      <c r="H6863" s="284" t="s">
        <v>31</v>
      </c>
      <c r="I6863" s="277" t="s">
        <v>32</v>
      </c>
      <c r="J6863" s="277" t="s">
        <v>33</v>
      </c>
      <c r="K6863" s="277" t="s">
        <v>35</v>
      </c>
      <c r="L6863" s="183"/>
      <c r="O6863" s="40"/>
      <c r="P6863" s="40"/>
      <c r="Q6863" s="40"/>
      <c r="R6863" s="40"/>
      <c r="S6863" s="40"/>
      <c r="T6863" s="40"/>
      <c r="U6863" s="40"/>
      <c r="V6863" s="40"/>
      <c r="W6863" s="40"/>
      <c r="X6863" s="40"/>
      <c r="Y6863" s="40"/>
    </row>
    <row r="6864" spans="1:25" ht="15" customHeight="1" x14ac:dyDescent="0.2">
      <c r="A6864" s="40"/>
      <c r="B6864" s="274" t="s">
        <v>347</v>
      </c>
      <c r="C6864" s="296" t="s">
        <v>3631</v>
      </c>
      <c r="D6864" s="274" t="s">
        <v>143</v>
      </c>
      <c r="E6864" s="274" t="s">
        <v>2435</v>
      </c>
      <c r="F6864" s="404" t="s">
        <v>348</v>
      </c>
      <c r="G6864" s="404"/>
      <c r="H6864" s="295" t="s">
        <v>165</v>
      </c>
      <c r="I6864" s="298">
        <v>2.9999999999999997E-4</v>
      </c>
      <c r="J6864" s="297" t="s">
        <v>2122</v>
      </c>
      <c r="K6864" s="280" t="s">
        <v>2170</v>
      </c>
      <c r="O6864" s="40"/>
      <c r="P6864" s="40"/>
      <c r="Q6864" s="40"/>
      <c r="R6864" s="40"/>
      <c r="S6864" s="40"/>
      <c r="T6864" s="40"/>
      <c r="U6864" s="40"/>
      <c r="V6864" s="40"/>
      <c r="W6864" s="40"/>
      <c r="X6864" s="40"/>
      <c r="Y6864" s="40"/>
    </row>
    <row r="6865" spans="1:25" ht="15" customHeight="1" x14ac:dyDescent="0.2">
      <c r="A6865" s="40"/>
      <c r="B6865" s="274" t="s">
        <v>347</v>
      </c>
      <c r="C6865" s="296" t="s">
        <v>3598</v>
      </c>
      <c r="D6865" s="274" t="s">
        <v>143</v>
      </c>
      <c r="E6865" s="274" t="s">
        <v>1159</v>
      </c>
      <c r="F6865" s="404" t="s">
        <v>348</v>
      </c>
      <c r="G6865" s="404"/>
      <c r="H6865" s="295" t="s">
        <v>165</v>
      </c>
      <c r="I6865" s="298">
        <v>4.4999999999999997E-3</v>
      </c>
      <c r="J6865" s="297" t="s">
        <v>3599</v>
      </c>
      <c r="K6865" s="280" t="s">
        <v>2133</v>
      </c>
      <c r="L6865" s="180"/>
      <c r="O6865" s="40"/>
      <c r="P6865" s="40"/>
      <c r="Q6865" s="40"/>
      <c r="R6865" s="40"/>
      <c r="S6865" s="40"/>
      <c r="T6865" s="40"/>
      <c r="U6865" s="40"/>
      <c r="V6865" s="40"/>
      <c r="W6865" s="40"/>
      <c r="X6865" s="40"/>
      <c r="Y6865" s="40"/>
    </row>
    <row r="6866" spans="1:25" ht="15" customHeight="1" x14ac:dyDescent="0.2">
      <c r="A6866" s="40"/>
      <c r="B6866" s="274" t="s">
        <v>347</v>
      </c>
      <c r="C6866" s="296" t="s">
        <v>3613</v>
      </c>
      <c r="D6866" s="274" t="s">
        <v>143</v>
      </c>
      <c r="E6866" s="274" t="s">
        <v>1163</v>
      </c>
      <c r="F6866" s="404" t="s">
        <v>348</v>
      </c>
      <c r="G6866" s="404"/>
      <c r="H6866" s="295" t="s">
        <v>165</v>
      </c>
      <c r="I6866" s="298">
        <v>1.4999999999999999E-4</v>
      </c>
      <c r="J6866" s="297" t="s">
        <v>3614</v>
      </c>
      <c r="K6866" s="280" t="s">
        <v>2117</v>
      </c>
      <c r="L6866" s="178"/>
      <c r="O6866" s="40"/>
      <c r="P6866" s="40"/>
      <c r="Q6866" s="40"/>
      <c r="R6866" s="40"/>
      <c r="S6866" s="40"/>
      <c r="T6866" s="40"/>
      <c r="U6866" s="40"/>
      <c r="V6866" s="40"/>
      <c r="W6866" s="40"/>
      <c r="X6866" s="40"/>
      <c r="Y6866" s="40"/>
    </row>
    <row r="6867" spans="1:25" ht="15" customHeight="1" x14ac:dyDescent="0.2">
      <c r="A6867" s="40"/>
      <c r="B6867" s="274" t="s">
        <v>347</v>
      </c>
      <c r="C6867" s="296" t="s">
        <v>3653</v>
      </c>
      <c r="D6867" s="274" t="s">
        <v>143</v>
      </c>
      <c r="E6867" s="274" t="s">
        <v>1172</v>
      </c>
      <c r="F6867" s="404" t="s">
        <v>348</v>
      </c>
      <c r="G6867" s="404"/>
      <c r="H6867" s="295" t="s">
        <v>165</v>
      </c>
      <c r="I6867" s="298">
        <v>2.9999999999999997E-4</v>
      </c>
      <c r="J6867" s="297" t="s">
        <v>2157</v>
      </c>
      <c r="K6867" s="280" t="s">
        <v>2117</v>
      </c>
      <c r="L6867" s="182"/>
      <c r="O6867" s="40"/>
      <c r="P6867" s="40"/>
      <c r="Q6867" s="40"/>
      <c r="R6867" s="40"/>
      <c r="S6867" s="40"/>
      <c r="T6867" s="40"/>
      <c r="U6867" s="40"/>
      <c r="V6867" s="40"/>
      <c r="W6867" s="40"/>
      <c r="X6867" s="40"/>
      <c r="Y6867" s="40"/>
    </row>
    <row r="6868" spans="1:25" ht="15" customHeight="1" x14ac:dyDescent="0.2">
      <c r="A6868" s="40"/>
      <c r="B6868" s="274" t="s">
        <v>347</v>
      </c>
      <c r="C6868" s="296" t="s">
        <v>3940</v>
      </c>
      <c r="D6868" s="274" t="s">
        <v>143</v>
      </c>
      <c r="E6868" s="274" t="s">
        <v>3941</v>
      </c>
      <c r="F6868" s="404" t="s">
        <v>348</v>
      </c>
      <c r="G6868" s="404"/>
      <c r="H6868" s="295" t="s">
        <v>1665</v>
      </c>
      <c r="I6868" s="298">
        <v>1.4999999999999999E-2</v>
      </c>
      <c r="J6868" s="297" t="s">
        <v>3942</v>
      </c>
      <c r="K6868" s="280" t="s">
        <v>2196</v>
      </c>
      <c r="L6868" s="182"/>
      <c r="O6868" s="40"/>
      <c r="P6868" s="40"/>
      <c r="Q6868" s="40"/>
      <c r="R6868" s="40"/>
      <c r="S6868" s="40"/>
      <c r="T6868" s="40"/>
      <c r="U6868" s="40"/>
      <c r="V6868" s="40"/>
      <c r="W6868" s="40"/>
      <c r="X6868" s="40"/>
      <c r="Y6868" s="40"/>
    </row>
    <row r="6869" spans="1:25" ht="15" customHeight="1" x14ac:dyDescent="0.2">
      <c r="A6869" s="40"/>
      <c r="B6869" s="274" t="s">
        <v>347</v>
      </c>
      <c r="C6869" s="296" t="s">
        <v>3626</v>
      </c>
      <c r="D6869" s="274" t="s">
        <v>143</v>
      </c>
      <c r="E6869" s="274" t="s">
        <v>2434</v>
      </c>
      <c r="F6869" s="404" t="s">
        <v>348</v>
      </c>
      <c r="G6869" s="404"/>
      <c r="H6869" s="295" t="s">
        <v>2433</v>
      </c>
      <c r="I6869" s="298">
        <v>6.8999999999999999E-3</v>
      </c>
      <c r="J6869" s="297" t="s">
        <v>3627</v>
      </c>
      <c r="K6869" s="280" t="s">
        <v>2129</v>
      </c>
      <c r="L6869" s="182"/>
      <c r="O6869" s="40"/>
      <c r="P6869" s="40"/>
      <c r="Q6869" s="40"/>
      <c r="R6869" s="40"/>
      <c r="S6869" s="40"/>
      <c r="T6869" s="40"/>
      <c r="U6869" s="40"/>
      <c r="V6869" s="40"/>
      <c r="W6869" s="40"/>
      <c r="X6869" s="40"/>
      <c r="Y6869" s="40"/>
    </row>
    <row r="6870" spans="1:25" ht="15" customHeight="1" x14ac:dyDescent="0.2">
      <c r="A6870" s="40"/>
      <c r="B6870" s="274" t="s">
        <v>347</v>
      </c>
      <c r="C6870" s="296" t="s">
        <v>3583</v>
      </c>
      <c r="D6870" s="274" t="s">
        <v>143</v>
      </c>
      <c r="E6870" s="274" t="s">
        <v>1158</v>
      </c>
      <c r="F6870" s="404" t="s">
        <v>348</v>
      </c>
      <c r="G6870" s="404"/>
      <c r="H6870" s="295" t="s">
        <v>165</v>
      </c>
      <c r="I6870" s="298">
        <v>0.3054</v>
      </c>
      <c r="J6870" s="297" t="s">
        <v>1850</v>
      </c>
      <c r="K6870" s="280" t="s">
        <v>4261</v>
      </c>
      <c r="L6870" s="183"/>
      <c r="O6870" s="40"/>
      <c r="P6870" s="40"/>
      <c r="Q6870" s="40"/>
      <c r="R6870" s="40"/>
      <c r="S6870" s="40"/>
      <c r="T6870" s="40"/>
      <c r="U6870" s="40"/>
      <c r="V6870" s="40"/>
      <c r="W6870" s="40"/>
      <c r="X6870" s="40"/>
      <c r="Y6870" s="40"/>
    </row>
    <row r="6871" spans="1:25" ht="15" customHeight="1" x14ac:dyDescent="0.2">
      <c r="A6871" s="40"/>
      <c r="B6871" s="274" t="s">
        <v>347</v>
      </c>
      <c r="C6871" s="296" t="s">
        <v>3595</v>
      </c>
      <c r="D6871" s="274" t="s">
        <v>143</v>
      </c>
      <c r="E6871" s="274" t="s">
        <v>1825</v>
      </c>
      <c r="F6871" s="404" t="s">
        <v>364</v>
      </c>
      <c r="G6871" s="404"/>
      <c r="H6871" s="295" t="s">
        <v>165</v>
      </c>
      <c r="I6871" s="298">
        <v>1.4999999999999999E-4</v>
      </c>
      <c r="J6871" s="297" t="s">
        <v>2152</v>
      </c>
      <c r="K6871" s="280" t="s">
        <v>2125</v>
      </c>
      <c r="L6871" s="183"/>
      <c r="O6871" s="40"/>
      <c r="P6871" s="40"/>
      <c r="Q6871" s="40"/>
      <c r="R6871" s="40"/>
      <c r="S6871" s="40"/>
      <c r="T6871" s="40"/>
      <c r="U6871" s="40"/>
      <c r="V6871" s="40"/>
      <c r="W6871" s="40"/>
      <c r="X6871" s="40"/>
      <c r="Y6871" s="40"/>
    </row>
    <row r="6872" spans="1:25" ht="15" customHeight="1" x14ac:dyDescent="0.2">
      <c r="A6872" s="40"/>
      <c r="B6872" s="274" t="s">
        <v>347</v>
      </c>
      <c r="C6872" s="296" t="s">
        <v>3604</v>
      </c>
      <c r="D6872" s="274" t="s">
        <v>143</v>
      </c>
      <c r="E6872" s="274" t="s">
        <v>1164</v>
      </c>
      <c r="F6872" s="404" t="s">
        <v>809</v>
      </c>
      <c r="G6872" s="404"/>
      <c r="H6872" s="295" t="s">
        <v>165</v>
      </c>
      <c r="I6872" s="298">
        <v>1.35E-2</v>
      </c>
      <c r="J6872" s="297" t="s">
        <v>2145</v>
      </c>
      <c r="K6872" s="280" t="s">
        <v>2123</v>
      </c>
      <c r="O6872" s="40"/>
      <c r="P6872" s="40"/>
      <c r="Q6872" s="40"/>
      <c r="R6872" s="40"/>
      <c r="S6872" s="40"/>
      <c r="T6872" s="40"/>
      <c r="U6872" s="40"/>
      <c r="V6872" s="40"/>
      <c r="W6872" s="40"/>
      <c r="X6872" s="40"/>
      <c r="Y6872" s="40"/>
    </row>
    <row r="6873" spans="1:25" ht="15" customHeight="1" x14ac:dyDescent="0.2">
      <c r="A6873" s="40"/>
      <c r="B6873" s="274" t="s">
        <v>347</v>
      </c>
      <c r="C6873" s="296" t="s">
        <v>3589</v>
      </c>
      <c r="D6873" s="274" t="s">
        <v>143</v>
      </c>
      <c r="E6873" s="274" t="s">
        <v>1826</v>
      </c>
      <c r="F6873" s="404" t="s">
        <v>364</v>
      </c>
      <c r="G6873" s="404"/>
      <c r="H6873" s="295" t="s">
        <v>165</v>
      </c>
      <c r="I6873" s="298">
        <v>1.4999999999999999E-4</v>
      </c>
      <c r="J6873" s="297" t="s">
        <v>3590</v>
      </c>
      <c r="K6873" s="280" t="s">
        <v>2166</v>
      </c>
      <c r="L6873" s="180"/>
      <c r="O6873" s="40"/>
      <c r="P6873" s="40"/>
      <c r="Q6873" s="40"/>
      <c r="R6873" s="40"/>
      <c r="S6873" s="40"/>
      <c r="T6873" s="40"/>
      <c r="U6873" s="40"/>
      <c r="V6873" s="40"/>
      <c r="W6873" s="40"/>
      <c r="X6873" s="40"/>
      <c r="Y6873" s="40"/>
    </row>
    <row r="6874" spans="1:25" ht="15" customHeight="1" x14ac:dyDescent="0.2">
      <c r="A6874" s="40"/>
      <c r="B6874" s="274" t="s">
        <v>347</v>
      </c>
      <c r="C6874" s="296" t="s">
        <v>3642</v>
      </c>
      <c r="D6874" s="274" t="s">
        <v>143</v>
      </c>
      <c r="E6874" s="274" t="s">
        <v>3643</v>
      </c>
      <c r="F6874" s="404" t="s">
        <v>586</v>
      </c>
      <c r="G6874" s="404"/>
      <c r="H6874" s="295" t="s">
        <v>578</v>
      </c>
      <c r="I6874" s="298">
        <v>1.5</v>
      </c>
      <c r="J6874" s="297" t="s">
        <v>3640</v>
      </c>
      <c r="K6874" s="280" t="s">
        <v>4166</v>
      </c>
      <c r="L6874" s="178"/>
      <c r="O6874" s="40"/>
      <c r="P6874" s="40"/>
      <c r="Q6874" s="40"/>
      <c r="R6874" s="40"/>
      <c r="S6874" s="40"/>
      <c r="T6874" s="40"/>
      <c r="U6874" s="40"/>
      <c r="V6874" s="40"/>
      <c r="W6874" s="40"/>
      <c r="X6874" s="40"/>
      <c r="Y6874" s="40"/>
    </row>
    <row r="6875" spans="1:25" ht="15" customHeight="1" x14ac:dyDescent="0.2">
      <c r="A6875" s="40"/>
      <c r="B6875" s="274" t="s">
        <v>347</v>
      </c>
      <c r="C6875" s="296" t="s">
        <v>3601</v>
      </c>
      <c r="D6875" s="274" t="s">
        <v>143</v>
      </c>
      <c r="E6875" s="274" t="s">
        <v>1165</v>
      </c>
      <c r="F6875" s="404" t="s">
        <v>348</v>
      </c>
      <c r="G6875" s="404"/>
      <c r="H6875" s="295" t="s">
        <v>165</v>
      </c>
      <c r="I6875" s="298">
        <v>1.35E-2</v>
      </c>
      <c r="J6875" s="297" t="s">
        <v>3602</v>
      </c>
      <c r="K6875" s="280" t="s">
        <v>4260</v>
      </c>
      <c r="L6875" s="182"/>
      <c r="O6875" s="40"/>
      <c r="P6875" s="40"/>
      <c r="Q6875" s="40"/>
      <c r="R6875" s="40"/>
      <c r="S6875" s="40"/>
      <c r="T6875" s="40"/>
      <c r="U6875" s="40"/>
      <c r="V6875" s="40"/>
      <c r="W6875" s="40"/>
      <c r="X6875" s="40"/>
      <c r="Y6875" s="40"/>
    </row>
    <row r="6876" spans="1:25" ht="15" customHeight="1" x14ac:dyDescent="0.2">
      <c r="A6876" s="40"/>
      <c r="B6876" s="274" t="s">
        <v>347</v>
      </c>
      <c r="C6876" s="296" t="s">
        <v>3594</v>
      </c>
      <c r="D6876" s="274" t="s">
        <v>143</v>
      </c>
      <c r="E6876" s="274" t="s">
        <v>1171</v>
      </c>
      <c r="F6876" s="404" t="s">
        <v>348</v>
      </c>
      <c r="G6876" s="404"/>
      <c r="H6876" s="295" t="s">
        <v>165</v>
      </c>
      <c r="I6876" s="298">
        <v>2.9999999999999997E-4</v>
      </c>
      <c r="J6876" s="297" t="s">
        <v>2139</v>
      </c>
      <c r="K6876" s="280" t="s">
        <v>2135</v>
      </c>
      <c r="L6876" s="182"/>
      <c r="O6876" s="40"/>
      <c r="P6876" s="40"/>
      <c r="Q6876" s="40"/>
      <c r="R6876" s="40"/>
      <c r="S6876" s="40"/>
      <c r="T6876" s="40"/>
      <c r="U6876" s="40"/>
      <c r="V6876" s="40"/>
      <c r="W6876" s="40"/>
      <c r="X6876" s="40"/>
      <c r="Y6876" s="40"/>
    </row>
    <row r="6877" spans="1:25" ht="15" customHeight="1" x14ac:dyDescent="0.2">
      <c r="A6877" s="40"/>
      <c r="B6877" s="274" t="s">
        <v>347</v>
      </c>
      <c r="C6877" s="296" t="s">
        <v>3587</v>
      </c>
      <c r="D6877" s="274" t="s">
        <v>143</v>
      </c>
      <c r="E6877" s="274" t="s">
        <v>2436</v>
      </c>
      <c r="F6877" s="404" t="s">
        <v>348</v>
      </c>
      <c r="G6877" s="404"/>
      <c r="H6877" s="295" t="s">
        <v>165</v>
      </c>
      <c r="I6877" s="298">
        <v>5.9999999999999995E-4</v>
      </c>
      <c r="J6877" s="297" t="s">
        <v>3588</v>
      </c>
      <c r="K6877" s="280" t="s">
        <v>2135</v>
      </c>
      <c r="L6877" s="182"/>
      <c r="O6877" s="40"/>
      <c r="P6877" s="40"/>
      <c r="Q6877" s="40"/>
      <c r="R6877" s="40"/>
      <c r="S6877" s="40"/>
      <c r="T6877" s="40"/>
      <c r="U6877" s="40"/>
      <c r="V6877" s="40"/>
      <c r="W6877" s="40"/>
      <c r="X6877" s="40"/>
      <c r="Y6877" s="40"/>
    </row>
    <row r="6878" spans="1:25" ht="15" customHeight="1" x14ac:dyDescent="0.2">
      <c r="A6878" s="40"/>
      <c r="B6878" s="274" t="s">
        <v>347</v>
      </c>
      <c r="C6878" s="296" t="s">
        <v>3909</v>
      </c>
      <c r="D6878" s="274" t="s">
        <v>143</v>
      </c>
      <c r="E6878" s="274" t="s">
        <v>2044</v>
      </c>
      <c r="F6878" s="404" t="s">
        <v>348</v>
      </c>
      <c r="G6878" s="404"/>
      <c r="H6878" s="295" t="s">
        <v>41</v>
      </c>
      <c r="I6878" s="298">
        <v>0.55000000000000004</v>
      </c>
      <c r="J6878" s="297" t="s">
        <v>2590</v>
      </c>
      <c r="K6878" s="280" t="s">
        <v>4262</v>
      </c>
      <c r="L6878" s="183"/>
      <c r="O6878" s="40"/>
      <c r="P6878" s="40"/>
      <c r="Q6878" s="40"/>
      <c r="R6878" s="40"/>
      <c r="S6878" s="40"/>
      <c r="T6878" s="40"/>
      <c r="U6878" s="40"/>
      <c r="V6878" s="40"/>
      <c r="W6878" s="40"/>
      <c r="X6878" s="40"/>
      <c r="Y6878" s="40"/>
    </row>
    <row r="6879" spans="1:25" ht="15" customHeight="1" x14ac:dyDescent="0.2">
      <c r="A6879" s="40"/>
      <c r="B6879" s="274" t="s">
        <v>347</v>
      </c>
      <c r="C6879" s="296" t="s">
        <v>3902</v>
      </c>
      <c r="D6879" s="274" t="s">
        <v>143</v>
      </c>
      <c r="E6879" s="274" t="s">
        <v>1827</v>
      </c>
      <c r="F6879" s="404" t="s">
        <v>348</v>
      </c>
      <c r="G6879" s="404"/>
      <c r="H6879" s="295" t="s">
        <v>242</v>
      </c>
      <c r="I6879" s="298">
        <v>0.5</v>
      </c>
      <c r="J6879" s="297" t="s">
        <v>2578</v>
      </c>
      <c r="K6879" s="280" t="s">
        <v>4263</v>
      </c>
      <c r="L6879" s="183"/>
      <c r="O6879" s="40"/>
      <c r="P6879" s="40"/>
      <c r="Q6879" s="40"/>
      <c r="R6879" s="40"/>
      <c r="S6879" s="40"/>
      <c r="T6879" s="40"/>
      <c r="U6879" s="40"/>
      <c r="V6879" s="40"/>
      <c r="W6879" s="40"/>
      <c r="X6879" s="40"/>
      <c r="Y6879" s="40"/>
    </row>
    <row r="6880" spans="1:25" ht="15" customHeight="1" x14ac:dyDescent="0.2">
      <c r="A6880" s="40"/>
      <c r="B6880" s="274" t="s">
        <v>347</v>
      </c>
      <c r="C6880" s="296" t="s">
        <v>3936</v>
      </c>
      <c r="D6880" s="274" t="s">
        <v>143</v>
      </c>
      <c r="E6880" s="274" t="s">
        <v>2589</v>
      </c>
      <c r="F6880" s="404" t="s">
        <v>348</v>
      </c>
      <c r="G6880" s="404"/>
      <c r="H6880" s="295" t="s">
        <v>900</v>
      </c>
      <c r="I6880" s="298">
        <v>0.15</v>
      </c>
      <c r="J6880" s="297" t="s">
        <v>3930</v>
      </c>
      <c r="K6880" s="280" t="s">
        <v>4265</v>
      </c>
      <c r="O6880" s="40"/>
      <c r="P6880" s="40"/>
      <c r="Q6880" s="40"/>
      <c r="R6880" s="40"/>
      <c r="S6880" s="40"/>
      <c r="T6880" s="40"/>
      <c r="U6880" s="40"/>
      <c r="V6880" s="40"/>
      <c r="W6880" s="40"/>
      <c r="X6880" s="40"/>
      <c r="Y6880" s="40"/>
    </row>
    <row r="6881" spans="1:25" ht="15" customHeight="1" x14ac:dyDescent="0.2">
      <c r="A6881" s="40"/>
      <c r="B6881" s="274" t="s">
        <v>347</v>
      </c>
      <c r="C6881" s="296" t="s">
        <v>3652</v>
      </c>
      <c r="D6881" s="274" t="s">
        <v>143</v>
      </c>
      <c r="E6881" s="274" t="s">
        <v>1824</v>
      </c>
      <c r="F6881" s="404" t="s">
        <v>348</v>
      </c>
      <c r="G6881" s="404"/>
      <c r="H6881" s="295" t="s">
        <v>165</v>
      </c>
      <c r="I6881" s="298">
        <v>2.9999999999999997E-4</v>
      </c>
      <c r="J6881" s="297" t="s">
        <v>2417</v>
      </c>
      <c r="K6881" s="280" t="s">
        <v>2135</v>
      </c>
      <c r="L6881" s="180"/>
      <c r="O6881" s="40"/>
      <c r="P6881" s="40"/>
      <c r="Q6881" s="40"/>
      <c r="R6881" s="40"/>
      <c r="S6881" s="40"/>
      <c r="T6881" s="40"/>
      <c r="U6881" s="40"/>
      <c r="V6881" s="40"/>
      <c r="W6881" s="40"/>
      <c r="X6881" s="40"/>
      <c r="Y6881" s="40"/>
    </row>
    <row r="6882" spans="1:25" ht="15" customHeight="1" x14ac:dyDescent="0.2">
      <c r="A6882" s="40"/>
      <c r="B6882" s="274" t="s">
        <v>347</v>
      </c>
      <c r="C6882" s="296" t="s">
        <v>3654</v>
      </c>
      <c r="D6882" s="274" t="s">
        <v>143</v>
      </c>
      <c r="E6882" s="274" t="s">
        <v>1822</v>
      </c>
      <c r="F6882" s="404" t="s">
        <v>348</v>
      </c>
      <c r="G6882" s="404"/>
      <c r="H6882" s="295" t="s">
        <v>165</v>
      </c>
      <c r="I6882" s="298">
        <v>1.4999999999999999E-4</v>
      </c>
      <c r="J6882" s="297" t="s">
        <v>2155</v>
      </c>
      <c r="K6882" s="280" t="s">
        <v>2117</v>
      </c>
      <c r="L6882" s="178"/>
      <c r="O6882" s="40"/>
      <c r="P6882" s="40"/>
      <c r="Q6882" s="40"/>
      <c r="R6882" s="40"/>
      <c r="S6882" s="40"/>
      <c r="T6882" s="40"/>
      <c r="U6882" s="40"/>
      <c r="V6882" s="40"/>
      <c r="W6882" s="40"/>
      <c r="X6882" s="40"/>
      <c r="Y6882" s="40"/>
    </row>
    <row r="6883" spans="1:25" ht="15" customHeight="1" x14ac:dyDescent="0.2">
      <c r="A6883" s="40"/>
      <c r="B6883" s="274" t="s">
        <v>347</v>
      </c>
      <c r="C6883" s="296" t="s">
        <v>3636</v>
      </c>
      <c r="D6883" s="274" t="s">
        <v>143</v>
      </c>
      <c r="E6883" s="274" t="s">
        <v>2432</v>
      </c>
      <c r="F6883" s="404" t="s">
        <v>348</v>
      </c>
      <c r="G6883" s="404"/>
      <c r="H6883" s="295" t="s">
        <v>2433</v>
      </c>
      <c r="I6883" s="298">
        <v>2.2499999999999998E-3</v>
      </c>
      <c r="J6883" s="297" t="s">
        <v>3637</v>
      </c>
      <c r="K6883" s="280" t="s">
        <v>2195</v>
      </c>
      <c r="L6883" s="182"/>
      <c r="O6883" s="40"/>
      <c r="P6883" s="40"/>
      <c r="Q6883" s="40"/>
      <c r="R6883" s="40"/>
      <c r="S6883" s="40"/>
      <c r="T6883" s="40"/>
      <c r="U6883" s="40"/>
      <c r="V6883" s="40"/>
      <c r="W6883" s="40"/>
      <c r="X6883" s="40"/>
      <c r="Y6883" s="40"/>
    </row>
    <row r="6884" spans="1:25" ht="15" customHeight="1" x14ac:dyDescent="0.2">
      <c r="A6884" s="40"/>
      <c r="B6884" s="274" t="s">
        <v>347</v>
      </c>
      <c r="C6884" s="296" t="s">
        <v>3596</v>
      </c>
      <c r="D6884" s="274" t="s">
        <v>143</v>
      </c>
      <c r="E6884" s="274" t="s">
        <v>2437</v>
      </c>
      <c r="F6884" s="404" t="s">
        <v>348</v>
      </c>
      <c r="G6884" s="404"/>
      <c r="H6884" s="295" t="s">
        <v>165</v>
      </c>
      <c r="I6884" s="298">
        <v>1.8E-3</v>
      </c>
      <c r="J6884" s="297" t="s">
        <v>3597</v>
      </c>
      <c r="K6884" s="280" t="s">
        <v>2144</v>
      </c>
      <c r="L6884" s="182"/>
      <c r="O6884" s="40"/>
      <c r="P6884" s="40"/>
      <c r="Q6884" s="40"/>
      <c r="R6884" s="40"/>
      <c r="S6884" s="40"/>
      <c r="T6884" s="40"/>
      <c r="U6884" s="40"/>
      <c r="V6884" s="40"/>
      <c r="W6884" s="40"/>
      <c r="X6884" s="40"/>
      <c r="Y6884" s="40"/>
    </row>
    <row r="6885" spans="1:25" ht="15" customHeight="1" x14ac:dyDescent="0.2">
      <c r="A6885" s="40"/>
      <c r="B6885" s="274" t="s">
        <v>347</v>
      </c>
      <c r="C6885" s="296" t="s">
        <v>3906</v>
      </c>
      <c r="D6885" s="274" t="s">
        <v>143</v>
      </c>
      <c r="E6885" s="274" t="s">
        <v>2581</v>
      </c>
      <c r="F6885" s="404" t="s">
        <v>348</v>
      </c>
      <c r="G6885" s="404"/>
      <c r="H6885" s="295" t="s">
        <v>900</v>
      </c>
      <c r="I6885" s="298">
        <v>0.3</v>
      </c>
      <c r="J6885" s="297" t="s">
        <v>3907</v>
      </c>
      <c r="K6885" s="280" t="s">
        <v>4268</v>
      </c>
      <c r="L6885" s="182"/>
      <c r="O6885" s="40"/>
      <c r="P6885" s="40"/>
      <c r="Q6885" s="40"/>
      <c r="R6885" s="40"/>
      <c r="S6885" s="40"/>
      <c r="T6885" s="40"/>
      <c r="U6885" s="40"/>
      <c r="V6885" s="40"/>
      <c r="W6885" s="40"/>
      <c r="X6885" s="40"/>
      <c r="Y6885" s="40"/>
    </row>
    <row r="6886" spans="1:25" ht="15" customHeight="1" x14ac:dyDescent="0.2">
      <c r="A6886" s="40"/>
      <c r="B6886" s="274" t="s">
        <v>347</v>
      </c>
      <c r="C6886" s="296" t="s">
        <v>3615</v>
      </c>
      <c r="D6886" s="274" t="s">
        <v>143</v>
      </c>
      <c r="E6886" s="274" t="s">
        <v>2418</v>
      </c>
      <c r="F6886" s="404" t="s">
        <v>586</v>
      </c>
      <c r="G6886" s="404"/>
      <c r="H6886" s="295" t="s">
        <v>578</v>
      </c>
      <c r="I6886" s="298">
        <v>1.5</v>
      </c>
      <c r="J6886" s="297" t="s">
        <v>2419</v>
      </c>
      <c r="K6886" s="280" t="s">
        <v>2716</v>
      </c>
      <c r="L6886" s="183"/>
      <c r="O6886" s="40"/>
      <c r="P6886" s="40"/>
      <c r="Q6886" s="40"/>
      <c r="R6886" s="40"/>
      <c r="S6886" s="40"/>
      <c r="T6886" s="40"/>
      <c r="U6886" s="40"/>
      <c r="V6886" s="40"/>
      <c r="W6886" s="40"/>
      <c r="X6886" s="40"/>
      <c r="Y6886" s="40"/>
    </row>
    <row r="6887" spans="1:25" ht="15" customHeight="1" x14ac:dyDescent="0.2">
      <c r="A6887" s="40"/>
      <c r="B6887" s="274" t="s">
        <v>347</v>
      </c>
      <c r="C6887" s="296" t="s">
        <v>3634</v>
      </c>
      <c r="D6887" s="274" t="s">
        <v>143</v>
      </c>
      <c r="E6887" s="274" t="s">
        <v>1168</v>
      </c>
      <c r="F6887" s="404" t="s">
        <v>348</v>
      </c>
      <c r="G6887" s="404"/>
      <c r="H6887" s="295" t="s">
        <v>165</v>
      </c>
      <c r="I6887" s="298">
        <v>1.35E-2</v>
      </c>
      <c r="J6887" s="297" t="s">
        <v>2138</v>
      </c>
      <c r="K6887" s="280" t="s">
        <v>2141</v>
      </c>
      <c r="L6887" s="183"/>
      <c r="O6887" s="40"/>
      <c r="P6887" s="40"/>
      <c r="Q6887" s="40"/>
      <c r="R6887" s="40"/>
      <c r="S6887" s="40"/>
      <c r="T6887" s="40"/>
      <c r="U6887" s="40"/>
      <c r="V6887" s="40"/>
      <c r="W6887" s="40"/>
      <c r="X6887" s="40"/>
      <c r="Y6887" s="40"/>
    </row>
    <row r="6888" spans="1:25" ht="15" customHeight="1" x14ac:dyDescent="0.2">
      <c r="A6888" s="40"/>
      <c r="B6888" s="274" t="s">
        <v>347</v>
      </c>
      <c r="C6888" s="296" t="s">
        <v>3586</v>
      </c>
      <c r="D6888" s="274" t="s">
        <v>143</v>
      </c>
      <c r="E6888" s="274" t="s">
        <v>1162</v>
      </c>
      <c r="F6888" s="404" t="s">
        <v>348</v>
      </c>
      <c r="G6888" s="404"/>
      <c r="H6888" s="295" t="s">
        <v>165</v>
      </c>
      <c r="I6888" s="298">
        <v>4.4999999999999999E-4</v>
      </c>
      <c r="J6888" s="297" t="s">
        <v>2140</v>
      </c>
      <c r="K6888" s="280" t="s">
        <v>2117</v>
      </c>
      <c r="O6888" s="40"/>
      <c r="P6888" s="40"/>
      <c r="Q6888" s="40"/>
      <c r="R6888" s="40"/>
      <c r="S6888" s="40"/>
      <c r="T6888" s="40"/>
      <c r="U6888" s="40"/>
      <c r="V6888" s="40"/>
      <c r="W6888" s="40"/>
      <c r="X6888" s="40"/>
      <c r="Y6888" s="40"/>
    </row>
    <row r="6889" spans="1:25" ht="15" customHeight="1" x14ac:dyDescent="0.2">
      <c r="A6889" s="40"/>
      <c r="B6889" s="274" t="s">
        <v>347</v>
      </c>
      <c r="C6889" s="296" t="s">
        <v>3645</v>
      </c>
      <c r="D6889" s="274" t="s">
        <v>143</v>
      </c>
      <c r="E6889" s="274" t="s">
        <v>1161</v>
      </c>
      <c r="F6889" s="404" t="s">
        <v>348</v>
      </c>
      <c r="G6889" s="404"/>
      <c r="H6889" s="295" t="s">
        <v>165</v>
      </c>
      <c r="I6889" s="298">
        <v>0.23924999999999999</v>
      </c>
      <c r="J6889" s="297" t="s">
        <v>2143</v>
      </c>
      <c r="K6889" s="280" t="s">
        <v>2488</v>
      </c>
      <c r="L6889" s="180"/>
      <c r="O6889" s="40"/>
      <c r="P6889" s="40"/>
      <c r="Q6889" s="40"/>
      <c r="R6889" s="40"/>
      <c r="S6889" s="40"/>
      <c r="T6889" s="40"/>
      <c r="U6889" s="40"/>
      <c r="V6889" s="40"/>
      <c r="W6889" s="40"/>
      <c r="X6889" s="40"/>
      <c r="Y6889" s="40"/>
    </row>
    <row r="6890" spans="1:25" ht="15" customHeight="1" x14ac:dyDescent="0.2">
      <c r="A6890" s="40"/>
      <c r="B6890" s="274" t="s">
        <v>347</v>
      </c>
      <c r="C6890" s="296" t="s">
        <v>3926</v>
      </c>
      <c r="D6890" s="274" t="s">
        <v>143</v>
      </c>
      <c r="E6890" s="274" t="s">
        <v>2584</v>
      </c>
      <c r="F6890" s="404" t="s">
        <v>348</v>
      </c>
      <c r="G6890" s="404"/>
      <c r="H6890" s="295" t="s">
        <v>242</v>
      </c>
      <c r="I6890" s="298">
        <v>2</v>
      </c>
      <c r="J6890" s="297" t="s">
        <v>3927</v>
      </c>
      <c r="K6890" s="280" t="s">
        <v>4264</v>
      </c>
      <c r="L6890" s="178"/>
      <c r="O6890" s="40"/>
      <c r="P6890" s="40"/>
      <c r="Q6890" s="40"/>
      <c r="R6890" s="40"/>
      <c r="S6890" s="40"/>
      <c r="T6890" s="40"/>
      <c r="U6890" s="40"/>
      <c r="V6890" s="40"/>
      <c r="W6890" s="40"/>
      <c r="X6890" s="40"/>
      <c r="Y6890" s="40"/>
    </row>
    <row r="6891" spans="1:25" ht="15" customHeight="1" x14ac:dyDescent="0.2">
      <c r="A6891" s="40"/>
      <c r="B6891" s="274" t="s">
        <v>347</v>
      </c>
      <c r="C6891" s="296" t="s">
        <v>3606</v>
      </c>
      <c r="D6891" s="274" t="s">
        <v>143</v>
      </c>
      <c r="E6891" s="274" t="s">
        <v>1166</v>
      </c>
      <c r="F6891" s="404" t="s">
        <v>809</v>
      </c>
      <c r="G6891" s="404"/>
      <c r="H6891" s="295" t="s">
        <v>1167</v>
      </c>
      <c r="I6891" s="298">
        <v>1.1999999999999999E-3</v>
      </c>
      <c r="J6891" s="297" t="s">
        <v>2136</v>
      </c>
      <c r="K6891" s="280" t="s">
        <v>3918</v>
      </c>
      <c r="L6891" s="185"/>
      <c r="O6891" s="40"/>
      <c r="P6891" s="40"/>
      <c r="Q6891" s="40"/>
      <c r="R6891" s="40"/>
      <c r="S6891" s="40"/>
      <c r="T6891" s="40"/>
      <c r="U6891" s="40"/>
      <c r="V6891" s="40"/>
      <c r="W6891" s="40"/>
      <c r="X6891" s="40"/>
      <c r="Y6891" s="40"/>
    </row>
    <row r="6892" spans="1:25" ht="15" customHeight="1" x14ac:dyDescent="0.2">
      <c r="A6892" s="40"/>
      <c r="B6892" s="274" t="s">
        <v>347</v>
      </c>
      <c r="C6892" s="296" t="s">
        <v>3616</v>
      </c>
      <c r="D6892" s="274" t="s">
        <v>143</v>
      </c>
      <c r="E6892" s="274" t="s">
        <v>1170</v>
      </c>
      <c r="F6892" s="404" t="s">
        <v>809</v>
      </c>
      <c r="G6892" s="404"/>
      <c r="H6892" s="295" t="s">
        <v>165</v>
      </c>
      <c r="I6892" s="298">
        <v>0.3054</v>
      </c>
      <c r="J6892" s="297" t="s">
        <v>1858</v>
      </c>
      <c r="K6892" s="280" t="s">
        <v>2426</v>
      </c>
      <c r="L6892" s="183"/>
      <c r="O6892" s="40"/>
      <c r="P6892" s="40"/>
      <c r="Q6892" s="40"/>
      <c r="R6892" s="40"/>
      <c r="S6892" s="40"/>
      <c r="T6892" s="40"/>
      <c r="U6892" s="40"/>
      <c r="V6892" s="40"/>
      <c r="W6892" s="40"/>
      <c r="X6892" s="40"/>
      <c r="Y6892" s="40"/>
    </row>
    <row r="6893" spans="1:25" ht="15" customHeight="1" x14ac:dyDescent="0.2">
      <c r="A6893" s="40"/>
      <c r="B6893" s="274" t="s">
        <v>347</v>
      </c>
      <c r="C6893" s="296" t="s">
        <v>3585</v>
      </c>
      <c r="D6893" s="274" t="s">
        <v>143</v>
      </c>
      <c r="E6893" s="274" t="s">
        <v>1823</v>
      </c>
      <c r="F6893" s="404" t="s">
        <v>348</v>
      </c>
      <c r="G6893" s="404"/>
      <c r="H6893" s="295" t="s">
        <v>165</v>
      </c>
      <c r="I6893" s="298">
        <v>2.9999999999999997E-4</v>
      </c>
      <c r="J6893" s="297" t="s">
        <v>2160</v>
      </c>
      <c r="K6893" s="280" t="s">
        <v>2117</v>
      </c>
      <c r="L6893" s="183"/>
      <c r="O6893" s="40"/>
      <c r="P6893" s="40"/>
      <c r="Q6893" s="40"/>
      <c r="R6893" s="40"/>
      <c r="S6893" s="40"/>
      <c r="T6893" s="40"/>
      <c r="U6893" s="40"/>
      <c r="V6893" s="40"/>
      <c r="W6893" s="40"/>
      <c r="X6893" s="40"/>
      <c r="Y6893" s="40"/>
    </row>
    <row r="6894" spans="1:25" ht="15" customHeight="1" x14ac:dyDescent="0.2">
      <c r="A6894" s="40"/>
      <c r="B6894" s="274" t="s">
        <v>347</v>
      </c>
      <c r="C6894" s="296" t="s">
        <v>3646</v>
      </c>
      <c r="D6894" s="274" t="s">
        <v>143</v>
      </c>
      <c r="E6894" s="274" t="s">
        <v>3647</v>
      </c>
      <c r="F6894" s="404" t="s">
        <v>348</v>
      </c>
      <c r="G6894" s="404"/>
      <c r="H6894" s="295" t="s">
        <v>1160</v>
      </c>
      <c r="I6894" s="298">
        <v>2.2499999999999998E-3</v>
      </c>
      <c r="J6894" s="297" t="s">
        <v>3648</v>
      </c>
      <c r="K6894" s="280" t="s">
        <v>2135</v>
      </c>
      <c r="O6894" s="40"/>
      <c r="P6894" s="40"/>
      <c r="Q6894" s="40"/>
      <c r="R6894" s="40"/>
      <c r="S6894" s="40"/>
      <c r="T6894" s="40"/>
      <c r="U6894" s="40"/>
      <c r="V6894" s="40"/>
      <c r="W6894" s="40"/>
      <c r="X6894" s="40"/>
      <c r="Y6894" s="40"/>
    </row>
    <row r="6895" spans="1:25" ht="15" customHeight="1" x14ac:dyDescent="0.2">
      <c r="A6895" s="40"/>
      <c r="B6895" s="274" t="s">
        <v>347</v>
      </c>
      <c r="C6895" s="296" t="s">
        <v>3635</v>
      </c>
      <c r="D6895" s="274" t="s">
        <v>143</v>
      </c>
      <c r="E6895" s="274" t="s">
        <v>1169</v>
      </c>
      <c r="F6895" s="404" t="s">
        <v>348</v>
      </c>
      <c r="G6895" s="404"/>
      <c r="H6895" s="295" t="s">
        <v>165</v>
      </c>
      <c r="I6895" s="298">
        <v>5.4000000000000003E-3</v>
      </c>
      <c r="J6895" s="297" t="s">
        <v>1868</v>
      </c>
      <c r="K6895" s="280" t="s">
        <v>2166</v>
      </c>
      <c r="L6895" s="180"/>
      <c r="O6895" s="40"/>
      <c r="P6895" s="40"/>
      <c r="Q6895" s="40"/>
      <c r="R6895" s="40"/>
      <c r="S6895" s="40"/>
      <c r="T6895" s="40"/>
      <c r="U6895" s="40"/>
      <c r="V6895" s="40"/>
      <c r="W6895" s="40"/>
      <c r="X6895" s="40"/>
      <c r="Y6895" s="40"/>
    </row>
    <row r="6896" spans="1:25" ht="15" customHeight="1" x14ac:dyDescent="0.2">
      <c r="A6896" s="40"/>
      <c r="B6896" s="275"/>
      <c r="C6896" s="275"/>
      <c r="D6896" s="275"/>
      <c r="E6896" s="275"/>
      <c r="F6896" s="275" t="s">
        <v>331</v>
      </c>
      <c r="G6896" s="302">
        <v>49.15</v>
      </c>
      <c r="H6896" s="275" t="s">
        <v>332</v>
      </c>
      <c r="I6896" s="302">
        <v>0</v>
      </c>
      <c r="J6896" s="275" t="s">
        <v>333</v>
      </c>
      <c r="K6896" s="302">
        <v>49.15</v>
      </c>
      <c r="L6896" s="178"/>
      <c r="O6896" s="40"/>
      <c r="P6896" s="40"/>
      <c r="Q6896" s="40"/>
      <c r="R6896" s="40"/>
      <c r="S6896" s="40"/>
      <c r="T6896" s="40"/>
      <c r="U6896" s="40"/>
      <c r="V6896" s="40"/>
      <c r="W6896" s="40"/>
      <c r="X6896" s="40"/>
      <c r="Y6896" s="40"/>
    </row>
    <row r="6897" spans="1:25" ht="15" customHeight="1" thickBot="1" x14ac:dyDescent="0.25">
      <c r="A6897" s="40"/>
      <c r="B6897" s="275"/>
      <c r="C6897" s="275"/>
      <c r="D6897" s="275"/>
      <c r="E6897" s="275"/>
      <c r="F6897" s="275" t="s">
        <v>334</v>
      </c>
      <c r="G6897" s="302">
        <v>22.1</v>
      </c>
      <c r="H6897" s="275"/>
      <c r="I6897" s="409" t="s">
        <v>335</v>
      </c>
      <c r="J6897" s="409"/>
      <c r="K6897" s="302">
        <v>128.34</v>
      </c>
      <c r="L6897" s="185"/>
      <c r="O6897" s="40"/>
      <c r="P6897" s="40"/>
      <c r="Q6897" s="40"/>
      <c r="R6897" s="40"/>
      <c r="S6897" s="40"/>
      <c r="T6897" s="40"/>
      <c r="U6897" s="40"/>
      <c r="V6897" s="40"/>
      <c r="W6897" s="40"/>
      <c r="X6897" s="40"/>
      <c r="Y6897" s="40"/>
    </row>
    <row r="6898" spans="1:25" ht="15" customHeight="1" thickTop="1" x14ac:dyDescent="0.2">
      <c r="A6898" s="40"/>
      <c r="B6898" s="289"/>
      <c r="C6898" s="289"/>
      <c r="D6898" s="289"/>
      <c r="E6898" s="289"/>
      <c r="F6898" s="289"/>
      <c r="G6898" s="289"/>
      <c r="H6898" s="289"/>
      <c r="I6898" s="289"/>
      <c r="J6898" s="289"/>
      <c r="K6898" s="289"/>
      <c r="L6898" s="183"/>
      <c r="O6898" s="40"/>
      <c r="P6898" s="40"/>
      <c r="Q6898" s="40"/>
      <c r="R6898" s="40"/>
      <c r="S6898" s="40"/>
      <c r="T6898" s="40"/>
      <c r="U6898" s="40"/>
      <c r="V6898" s="40"/>
      <c r="W6898" s="40"/>
      <c r="X6898" s="40"/>
      <c r="Y6898" s="40"/>
    </row>
    <row r="6899" spans="1:25" ht="15" customHeight="1" x14ac:dyDescent="0.2">
      <c r="A6899" s="40"/>
      <c r="B6899" s="276"/>
      <c r="C6899" s="277" t="s">
        <v>28</v>
      </c>
      <c r="D6899" s="276" t="s">
        <v>29</v>
      </c>
      <c r="E6899" s="276" t="s">
        <v>30</v>
      </c>
      <c r="F6899" s="405" t="s">
        <v>318</v>
      </c>
      <c r="G6899" s="405"/>
      <c r="H6899" s="284" t="s">
        <v>31</v>
      </c>
      <c r="I6899" s="277" t="s">
        <v>32</v>
      </c>
      <c r="J6899" s="277" t="s">
        <v>33</v>
      </c>
      <c r="K6899" s="277" t="s">
        <v>35</v>
      </c>
      <c r="L6899" s="183"/>
      <c r="O6899" s="40"/>
      <c r="P6899" s="40"/>
      <c r="Q6899" s="40"/>
      <c r="R6899" s="40"/>
      <c r="S6899" s="40"/>
      <c r="T6899" s="40"/>
      <c r="U6899" s="40"/>
      <c r="V6899" s="40"/>
      <c r="W6899" s="40"/>
      <c r="X6899" s="40"/>
      <c r="Y6899" s="40"/>
    </row>
    <row r="6900" spans="1:25" ht="15" customHeight="1" x14ac:dyDescent="0.2">
      <c r="A6900" s="40"/>
      <c r="B6900" s="273" t="s">
        <v>319</v>
      </c>
      <c r="C6900" s="286" t="s">
        <v>2010</v>
      </c>
      <c r="D6900" s="273" t="s">
        <v>143</v>
      </c>
      <c r="E6900" s="273" t="s">
        <v>2011</v>
      </c>
      <c r="F6900" s="403" t="s">
        <v>1712</v>
      </c>
      <c r="G6900" s="403"/>
      <c r="H6900" s="285" t="s">
        <v>41</v>
      </c>
      <c r="I6900" s="288">
        <v>1</v>
      </c>
      <c r="J6900" s="287">
        <v>90.15</v>
      </c>
      <c r="K6900" s="287">
        <v>90.15</v>
      </c>
      <c r="O6900" s="40"/>
      <c r="P6900" s="40"/>
      <c r="Q6900" s="40"/>
      <c r="R6900" s="40"/>
      <c r="S6900" s="40"/>
      <c r="T6900" s="40"/>
      <c r="U6900" s="40"/>
      <c r="V6900" s="40"/>
      <c r="W6900" s="40"/>
      <c r="X6900" s="40"/>
      <c r="Y6900" s="40"/>
    </row>
    <row r="6901" spans="1:25" ht="15" customHeight="1" x14ac:dyDescent="0.2">
      <c r="A6901" s="40"/>
      <c r="B6901" s="276" t="s">
        <v>27</v>
      </c>
      <c r="C6901" s="277" t="s">
        <v>28</v>
      </c>
      <c r="D6901" s="276" t="s">
        <v>29</v>
      </c>
      <c r="E6901" s="276" t="s">
        <v>30</v>
      </c>
      <c r="F6901" s="405" t="s">
        <v>318</v>
      </c>
      <c r="G6901" s="406"/>
      <c r="H6901" s="284" t="s">
        <v>31</v>
      </c>
      <c r="I6901" s="277" t="s">
        <v>32</v>
      </c>
      <c r="J6901" s="277" t="s">
        <v>33</v>
      </c>
      <c r="K6901" s="277" t="s">
        <v>35</v>
      </c>
      <c r="L6901" s="180"/>
      <c r="O6901" s="40"/>
      <c r="P6901" s="40"/>
      <c r="Q6901" s="40"/>
      <c r="R6901" s="40"/>
      <c r="S6901" s="40"/>
      <c r="T6901" s="40"/>
      <c r="U6901" s="40"/>
      <c r="V6901" s="40"/>
      <c r="W6901" s="40"/>
      <c r="X6901" s="40"/>
      <c r="Y6901" s="40"/>
    </row>
    <row r="6902" spans="1:25" ht="15" customHeight="1" x14ac:dyDescent="0.2">
      <c r="A6902" s="40"/>
      <c r="B6902" s="274" t="s">
        <v>347</v>
      </c>
      <c r="C6902" s="296" t="s">
        <v>3902</v>
      </c>
      <c r="D6902" s="274" t="s">
        <v>143</v>
      </c>
      <c r="E6902" s="274" t="s">
        <v>1827</v>
      </c>
      <c r="F6902" s="404" t="s">
        <v>348</v>
      </c>
      <c r="G6902" s="404"/>
      <c r="H6902" s="295" t="s">
        <v>242</v>
      </c>
      <c r="I6902" s="298">
        <v>0.33</v>
      </c>
      <c r="J6902" s="297" t="s">
        <v>2578</v>
      </c>
      <c r="K6902" s="280" t="s">
        <v>4269</v>
      </c>
      <c r="L6902" s="178"/>
      <c r="O6902" s="40"/>
      <c r="P6902" s="40"/>
      <c r="Q6902" s="40"/>
      <c r="R6902" s="40"/>
      <c r="S6902" s="40"/>
      <c r="T6902" s="40"/>
      <c r="U6902" s="40"/>
      <c r="V6902" s="40"/>
      <c r="W6902" s="40"/>
      <c r="X6902" s="40"/>
      <c r="Y6902" s="40"/>
    </row>
    <row r="6903" spans="1:25" ht="15" customHeight="1" x14ac:dyDescent="0.2">
      <c r="A6903" s="40"/>
      <c r="B6903" s="274" t="s">
        <v>347</v>
      </c>
      <c r="C6903" s="296" t="s">
        <v>3936</v>
      </c>
      <c r="D6903" s="274" t="s">
        <v>143</v>
      </c>
      <c r="E6903" s="274" t="s">
        <v>2589</v>
      </c>
      <c r="F6903" s="404" t="s">
        <v>348</v>
      </c>
      <c r="G6903" s="404"/>
      <c r="H6903" s="295" t="s">
        <v>900</v>
      </c>
      <c r="I6903" s="298">
        <v>0.15</v>
      </c>
      <c r="J6903" s="297" t="s">
        <v>3930</v>
      </c>
      <c r="K6903" s="280" t="s">
        <v>4265</v>
      </c>
      <c r="L6903" s="185"/>
      <c r="O6903" s="40"/>
      <c r="P6903" s="40"/>
      <c r="Q6903" s="40"/>
      <c r="R6903" s="40"/>
      <c r="S6903" s="40"/>
      <c r="T6903" s="40"/>
      <c r="U6903" s="40"/>
      <c r="V6903" s="40"/>
      <c r="W6903" s="40"/>
      <c r="X6903" s="40"/>
      <c r="Y6903" s="40"/>
    </row>
    <row r="6904" spans="1:25" ht="15" customHeight="1" x14ac:dyDescent="0.2">
      <c r="A6904" s="40"/>
      <c r="B6904" s="278" t="s">
        <v>319</v>
      </c>
      <c r="C6904" s="291" t="s">
        <v>575</v>
      </c>
      <c r="D6904" s="278" t="s">
        <v>143</v>
      </c>
      <c r="E6904" s="278" t="s">
        <v>576</v>
      </c>
      <c r="F6904" s="407" t="s">
        <v>577</v>
      </c>
      <c r="G6904" s="407"/>
      <c r="H6904" s="290" t="s">
        <v>578</v>
      </c>
      <c r="I6904" s="294">
        <v>1.4</v>
      </c>
      <c r="J6904" s="292" t="s">
        <v>3684</v>
      </c>
      <c r="K6904" s="293" t="s">
        <v>4270</v>
      </c>
      <c r="L6904" s="183"/>
      <c r="O6904" s="40"/>
      <c r="P6904" s="40"/>
      <c r="Q6904" s="40"/>
      <c r="R6904" s="40"/>
      <c r="S6904" s="40"/>
      <c r="T6904" s="40"/>
      <c r="U6904" s="40"/>
      <c r="V6904" s="40"/>
      <c r="W6904" s="40"/>
      <c r="X6904" s="40"/>
      <c r="Y6904" s="40"/>
    </row>
    <row r="6905" spans="1:25" ht="15" customHeight="1" x14ac:dyDescent="0.2">
      <c r="A6905" s="40"/>
      <c r="B6905" s="274" t="s">
        <v>347</v>
      </c>
      <c r="C6905" s="296" t="s">
        <v>3642</v>
      </c>
      <c r="D6905" s="274" t="s">
        <v>143</v>
      </c>
      <c r="E6905" s="274" t="s">
        <v>3643</v>
      </c>
      <c r="F6905" s="404" t="s">
        <v>586</v>
      </c>
      <c r="G6905" s="404"/>
      <c r="H6905" s="295" t="s">
        <v>578</v>
      </c>
      <c r="I6905" s="298">
        <v>1.4</v>
      </c>
      <c r="J6905" s="297" t="s">
        <v>3640</v>
      </c>
      <c r="K6905" s="280" t="s">
        <v>4271</v>
      </c>
      <c r="L6905" s="183"/>
      <c r="O6905" s="40"/>
      <c r="P6905" s="40"/>
      <c r="Q6905" s="40"/>
      <c r="R6905" s="40"/>
      <c r="S6905" s="40"/>
      <c r="T6905" s="40"/>
      <c r="U6905" s="40"/>
      <c r="V6905" s="40"/>
      <c r="W6905" s="40"/>
      <c r="X6905" s="40"/>
      <c r="Y6905" s="40"/>
    </row>
    <row r="6906" spans="1:25" ht="15" customHeight="1" x14ac:dyDescent="0.2">
      <c r="A6906" s="40"/>
      <c r="B6906" s="274" t="s">
        <v>347</v>
      </c>
      <c r="C6906" s="296" t="s">
        <v>3940</v>
      </c>
      <c r="D6906" s="274" t="s">
        <v>143</v>
      </c>
      <c r="E6906" s="274" t="s">
        <v>3941</v>
      </c>
      <c r="F6906" s="404" t="s">
        <v>348</v>
      </c>
      <c r="G6906" s="404"/>
      <c r="H6906" s="295" t="s">
        <v>1665</v>
      </c>
      <c r="I6906" s="298">
        <v>1.4999999999999999E-2</v>
      </c>
      <c r="J6906" s="297" t="s">
        <v>3942</v>
      </c>
      <c r="K6906" s="280" t="s">
        <v>2196</v>
      </c>
      <c r="O6906" s="40"/>
      <c r="P6906" s="40"/>
      <c r="Q6906" s="40"/>
      <c r="R6906" s="40"/>
      <c r="S6906" s="40"/>
      <c r="T6906" s="40"/>
      <c r="U6906" s="40"/>
      <c r="V6906" s="40"/>
      <c r="W6906" s="40"/>
      <c r="X6906" s="40"/>
      <c r="Y6906" s="40"/>
    </row>
    <row r="6907" spans="1:25" ht="15" customHeight="1" x14ac:dyDescent="0.2">
      <c r="A6907" s="40"/>
      <c r="B6907" s="274" t="s">
        <v>347</v>
      </c>
      <c r="C6907" s="296" t="s">
        <v>3615</v>
      </c>
      <c r="D6907" s="274" t="s">
        <v>143</v>
      </c>
      <c r="E6907" s="274" t="s">
        <v>2418</v>
      </c>
      <c r="F6907" s="404" t="s">
        <v>586</v>
      </c>
      <c r="G6907" s="404"/>
      <c r="H6907" s="295" t="s">
        <v>578</v>
      </c>
      <c r="I6907" s="298">
        <v>1.4</v>
      </c>
      <c r="J6907" s="297" t="s">
        <v>2419</v>
      </c>
      <c r="K6907" s="280" t="s">
        <v>2718</v>
      </c>
      <c r="L6907" s="180"/>
      <c r="O6907" s="40"/>
      <c r="P6907" s="40"/>
      <c r="Q6907" s="40"/>
      <c r="R6907" s="40"/>
      <c r="S6907" s="40"/>
      <c r="T6907" s="40"/>
      <c r="U6907" s="40"/>
      <c r="V6907" s="40"/>
      <c r="W6907" s="40"/>
      <c r="X6907" s="40"/>
      <c r="Y6907" s="40"/>
    </row>
    <row r="6908" spans="1:25" ht="15" customHeight="1" x14ac:dyDescent="0.2">
      <c r="A6908" s="40"/>
      <c r="B6908" s="274" t="s">
        <v>347</v>
      </c>
      <c r="C6908" s="296" t="s">
        <v>3906</v>
      </c>
      <c r="D6908" s="274" t="s">
        <v>143</v>
      </c>
      <c r="E6908" s="274" t="s">
        <v>2581</v>
      </c>
      <c r="F6908" s="404" t="s">
        <v>348</v>
      </c>
      <c r="G6908" s="404"/>
      <c r="H6908" s="295" t="s">
        <v>900</v>
      </c>
      <c r="I6908" s="298">
        <v>0.3</v>
      </c>
      <c r="J6908" s="297" t="s">
        <v>3907</v>
      </c>
      <c r="K6908" s="280" t="s">
        <v>4268</v>
      </c>
      <c r="L6908" s="178"/>
      <c r="O6908" s="40"/>
      <c r="P6908" s="40"/>
      <c r="Q6908" s="40"/>
      <c r="R6908" s="40"/>
      <c r="S6908" s="40"/>
      <c r="T6908" s="40"/>
      <c r="U6908" s="40"/>
      <c r="V6908" s="40"/>
      <c r="W6908" s="40"/>
      <c r="X6908" s="40"/>
      <c r="Y6908" s="40"/>
    </row>
    <row r="6909" spans="1:25" ht="15" customHeight="1" x14ac:dyDescent="0.2">
      <c r="A6909" s="40"/>
      <c r="B6909" s="274" t="s">
        <v>347</v>
      </c>
      <c r="C6909" s="296" t="s">
        <v>3909</v>
      </c>
      <c r="D6909" s="274" t="s">
        <v>143</v>
      </c>
      <c r="E6909" s="274" t="s">
        <v>2044</v>
      </c>
      <c r="F6909" s="404" t="s">
        <v>348</v>
      </c>
      <c r="G6909" s="404"/>
      <c r="H6909" s="295" t="s">
        <v>41</v>
      </c>
      <c r="I6909" s="298">
        <v>0.37</v>
      </c>
      <c r="J6909" s="297" t="s">
        <v>2590</v>
      </c>
      <c r="K6909" s="280" t="s">
        <v>4272</v>
      </c>
      <c r="L6909" s="185"/>
      <c r="O6909" s="40"/>
      <c r="P6909" s="40"/>
      <c r="Q6909" s="40"/>
      <c r="R6909" s="40"/>
      <c r="S6909" s="40"/>
      <c r="T6909" s="40"/>
      <c r="U6909" s="40"/>
      <c r="V6909" s="40"/>
      <c r="W6909" s="40"/>
      <c r="X6909" s="40"/>
      <c r="Y6909" s="40"/>
    </row>
    <row r="6910" spans="1:25" ht="15" customHeight="1" x14ac:dyDescent="0.2">
      <c r="A6910" s="40"/>
      <c r="B6910" s="278" t="s">
        <v>319</v>
      </c>
      <c r="C6910" s="291" t="s">
        <v>826</v>
      </c>
      <c r="D6910" s="278" t="s">
        <v>143</v>
      </c>
      <c r="E6910" s="278" t="s">
        <v>827</v>
      </c>
      <c r="F6910" s="407" t="s">
        <v>577</v>
      </c>
      <c r="G6910" s="407"/>
      <c r="H6910" s="290" t="s">
        <v>578</v>
      </c>
      <c r="I6910" s="294">
        <v>1.4</v>
      </c>
      <c r="J6910" s="292" t="s">
        <v>4266</v>
      </c>
      <c r="K6910" s="293" t="s">
        <v>2741</v>
      </c>
      <c r="L6910" s="183"/>
      <c r="O6910" s="40"/>
      <c r="P6910" s="40"/>
      <c r="Q6910" s="40"/>
      <c r="R6910" s="40"/>
      <c r="S6910" s="40"/>
      <c r="T6910" s="40"/>
      <c r="U6910" s="40"/>
      <c r="V6910" s="40"/>
      <c r="W6910" s="40"/>
      <c r="X6910" s="40"/>
      <c r="Y6910" s="40"/>
    </row>
    <row r="6911" spans="1:25" ht="15" customHeight="1" x14ac:dyDescent="0.2">
      <c r="A6911" s="40"/>
      <c r="B6911" s="274" t="s">
        <v>347</v>
      </c>
      <c r="C6911" s="296" t="s">
        <v>3926</v>
      </c>
      <c r="D6911" s="274" t="s">
        <v>143</v>
      </c>
      <c r="E6911" s="274" t="s">
        <v>2584</v>
      </c>
      <c r="F6911" s="404" t="s">
        <v>348</v>
      </c>
      <c r="G6911" s="404"/>
      <c r="H6911" s="295" t="s">
        <v>242</v>
      </c>
      <c r="I6911" s="298">
        <v>1.33</v>
      </c>
      <c r="J6911" s="297" t="s">
        <v>3927</v>
      </c>
      <c r="K6911" s="280" t="s">
        <v>4273</v>
      </c>
      <c r="L6911" s="183"/>
      <c r="O6911" s="40"/>
      <c r="P6911" s="40"/>
      <c r="Q6911" s="40"/>
      <c r="R6911" s="40"/>
      <c r="S6911" s="40"/>
      <c r="T6911" s="40"/>
      <c r="U6911" s="40"/>
      <c r="V6911" s="40"/>
      <c r="W6911" s="40"/>
      <c r="X6911" s="40"/>
      <c r="Y6911" s="40"/>
    </row>
    <row r="6912" spans="1:25" ht="15" customHeight="1" x14ac:dyDescent="0.2">
      <c r="A6912" s="40"/>
      <c r="B6912" s="408" t="s">
        <v>2416</v>
      </c>
      <c r="C6912" s="406"/>
      <c r="D6912" s="406"/>
      <c r="E6912" s="406"/>
      <c r="F6912" s="406"/>
      <c r="G6912" s="406"/>
      <c r="H6912" s="406"/>
      <c r="I6912" s="406"/>
      <c r="J6912" s="406"/>
      <c r="K6912" s="406"/>
      <c r="O6912" s="40"/>
      <c r="P6912" s="40"/>
      <c r="Q6912" s="40"/>
      <c r="R6912" s="40"/>
      <c r="S6912" s="40"/>
      <c r="T6912" s="40"/>
      <c r="U6912" s="40"/>
      <c r="V6912" s="40"/>
      <c r="W6912" s="40"/>
      <c r="X6912" s="40"/>
      <c r="Y6912" s="40"/>
    </row>
    <row r="6913" spans="1:25" ht="15" customHeight="1" x14ac:dyDescent="0.2">
      <c r="A6913" s="40"/>
      <c r="B6913" s="276" t="s">
        <v>27</v>
      </c>
      <c r="C6913" s="277" t="s">
        <v>28</v>
      </c>
      <c r="D6913" s="276" t="s">
        <v>29</v>
      </c>
      <c r="E6913" s="276" t="s">
        <v>30</v>
      </c>
      <c r="F6913" s="405" t="s">
        <v>318</v>
      </c>
      <c r="G6913" s="406"/>
      <c r="H6913" s="284" t="s">
        <v>31</v>
      </c>
      <c r="I6913" s="277" t="s">
        <v>32</v>
      </c>
      <c r="J6913" s="277" t="s">
        <v>33</v>
      </c>
      <c r="K6913" s="277" t="s">
        <v>35</v>
      </c>
      <c r="L6913" s="180"/>
      <c r="O6913" s="40"/>
      <c r="P6913" s="40"/>
      <c r="Q6913" s="40"/>
      <c r="R6913" s="40"/>
      <c r="S6913" s="40"/>
      <c r="T6913" s="40"/>
      <c r="U6913" s="40"/>
      <c r="V6913" s="40"/>
      <c r="W6913" s="40"/>
      <c r="X6913" s="40"/>
      <c r="Y6913" s="40"/>
    </row>
    <row r="6914" spans="1:25" ht="15" customHeight="1" x14ac:dyDescent="0.2">
      <c r="A6914" s="40"/>
      <c r="B6914" s="274" t="s">
        <v>347</v>
      </c>
      <c r="C6914" s="296" t="s">
        <v>3653</v>
      </c>
      <c r="D6914" s="274" t="s">
        <v>143</v>
      </c>
      <c r="E6914" s="274" t="s">
        <v>1172</v>
      </c>
      <c r="F6914" s="404" t="s">
        <v>348</v>
      </c>
      <c r="G6914" s="404"/>
      <c r="H6914" s="295" t="s">
        <v>165</v>
      </c>
      <c r="I6914" s="298">
        <v>2.7999999999999998E-4</v>
      </c>
      <c r="J6914" s="297" t="s">
        <v>2157</v>
      </c>
      <c r="K6914" s="280" t="s">
        <v>2117</v>
      </c>
      <c r="L6914" s="178"/>
      <c r="O6914" s="40"/>
      <c r="P6914" s="40"/>
      <c r="Q6914" s="40"/>
      <c r="R6914" s="40"/>
      <c r="S6914" s="40"/>
      <c r="T6914" s="40"/>
      <c r="U6914" s="40"/>
      <c r="V6914" s="40"/>
      <c r="W6914" s="40"/>
      <c r="X6914" s="40"/>
      <c r="Y6914" s="40"/>
    </row>
    <row r="6915" spans="1:25" ht="15" customHeight="1" x14ac:dyDescent="0.2">
      <c r="A6915" s="40"/>
      <c r="B6915" s="274" t="s">
        <v>347</v>
      </c>
      <c r="C6915" s="296" t="s">
        <v>3626</v>
      </c>
      <c r="D6915" s="274" t="s">
        <v>143</v>
      </c>
      <c r="E6915" s="274" t="s">
        <v>2434</v>
      </c>
      <c r="F6915" s="404" t="s">
        <v>348</v>
      </c>
      <c r="G6915" s="404"/>
      <c r="H6915" s="295" t="s">
        <v>2433</v>
      </c>
      <c r="I6915" s="298">
        <v>6.4400000000000004E-3</v>
      </c>
      <c r="J6915" s="297" t="s">
        <v>3627</v>
      </c>
      <c r="K6915" s="280" t="s">
        <v>2124</v>
      </c>
      <c r="L6915" s="182"/>
      <c r="O6915" s="40"/>
      <c r="P6915" s="40"/>
      <c r="Q6915" s="40"/>
      <c r="R6915" s="40"/>
      <c r="S6915" s="40"/>
      <c r="T6915" s="40"/>
      <c r="U6915" s="40"/>
      <c r="V6915" s="40"/>
      <c r="W6915" s="40"/>
      <c r="X6915" s="40"/>
      <c r="Y6915" s="40"/>
    </row>
    <row r="6916" spans="1:25" ht="15" customHeight="1" x14ac:dyDescent="0.2">
      <c r="A6916" s="40"/>
      <c r="B6916" s="274" t="s">
        <v>347</v>
      </c>
      <c r="C6916" s="296" t="s">
        <v>3604</v>
      </c>
      <c r="D6916" s="274" t="s">
        <v>143</v>
      </c>
      <c r="E6916" s="274" t="s">
        <v>1164</v>
      </c>
      <c r="F6916" s="404" t="s">
        <v>809</v>
      </c>
      <c r="G6916" s="404"/>
      <c r="H6916" s="295" t="s">
        <v>165</v>
      </c>
      <c r="I6916" s="298">
        <v>1.26E-2</v>
      </c>
      <c r="J6916" s="297" t="s">
        <v>2145</v>
      </c>
      <c r="K6916" s="280" t="s">
        <v>2158</v>
      </c>
      <c r="L6916" s="182"/>
      <c r="O6916" s="40"/>
      <c r="P6916" s="40"/>
      <c r="Q6916" s="40"/>
      <c r="R6916" s="40"/>
      <c r="S6916" s="40"/>
      <c r="T6916" s="40"/>
      <c r="U6916" s="40"/>
      <c r="V6916" s="40"/>
      <c r="W6916" s="40"/>
      <c r="X6916" s="40"/>
      <c r="Y6916" s="40"/>
    </row>
    <row r="6917" spans="1:25" ht="15" customHeight="1" x14ac:dyDescent="0.2">
      <c r="A6917" s="40"/>
      <c r="B6917" s="274" t="s">
        <v>347</v>
      </c>
      <c r="C6917" s="296" t="s">
        <v>3631</v>
      </c>
      <c r="D6917" s="274" t="s">
        <v>143</v>
      </c>
      <c r="E6917" s="274" t="s">
        <v>2435</v>
      </c>
      <c r="F6917" s="404" t="s">
        <v>348</v>
      </c>
      <c r="G6917" s="404"/>
      <c r="H6917" s="295" t="s">
        <v>165</v>
      </c>
      <c r="I6917" s="298">
        <v>2.7999999999999998E-4</v>
      </c>
      <c r="J6917" s="297" t="s">
        <v>2122</v>
      </c>
      <c r="K6917" s="280" t="s">
        <v>2170</v>
      </c>
      <c r="L6917" s="182"/>
      <c r="O6917" s="40"/>
      <c r="P6917" s="40"/>
      <c r="Q6917" s="40"/>
      <c r="R6917" s="40"/>
      <c r="S6917" s="40"/>
      <c r="T6917" s="40"/>
      <c r="U6917" s="40"/>
      <c r="V6917" s="40"/>
      <c r="W6917" s="40"/>
      <c r="X6917" s="40"/>
      <c r="Y6917" s="40"/>
    </row>
    <row r="6918" spans="1:25" ht="15" customHeight="1" x14ac:dyDescent="0.2">
      <c r="A6918" s="40"/>
      <c r="B6918" s="274" t="s">
        <v>347</v>
      </c>
      <c r="C6918" s="296" t="s">
        <v>3601</v>
      </c>
      <c r="D6918" s="274" t="s">
        <v>143</v>
      </c>
      <c r="E6918" s="274" t="s">
        <v>1165</v>
      </c>
      <c r="F6918" s="404" t="s">
        <v>348</v>
      </c>
      <c r="G6918" s="404"/>
      <c r="H6918" s="295" t="s">
        <v>165</v>
      </c>
      <c r="I6918" s="298">
        <v>1.26E-2</v>
      </c>
      <c r="J6918" s="297" t="s">
        <v>3602</v>
      </c>
      <c r="K6918" s="280" t="s">
        <v>4274</v>
      </c>
      <c r="L6918" s="182"/>
      <c r="O6918" s="40"/>
      <c r="P6918" s="40"/>
      <c r="Q6918" s="40"/>
      <c r="R6918" s="40"/>
      <c r="S6918" s="40"/>
      <c r="T6918" s="40"/>
      <c r="U6918" s="40"/>
      <c r="V6918" s="40"/>
      <c r="W6918" s="40"/>
      <c r="X6918" s="40"/>
      <c r="Y6918" s="40"/>
    </row>
    <row r="6919" spans="1:25" ht="15" customHeight="1" x14ac:dyDescent="0.2">
      <c r="A6919" s="40"/>
      <c r="B6919" s="274" t="s">
        <v>347</v>
      </c>
      <c r="C6919" s="296" t="s">
        <v>3652</v>
      </c>
      <c r="D6919" s="274" t="s">
        <v>143</v>
      </c>
      <c r="E6919" s="274" t="s">
        <v>1824</v>
      </c>
      <c r="F6919" s="404" t="s">
        <v>348</v>
      </c>
      <c r="G6919" s="404"/>
      <c r="H6919" s="295" t="s">
        <v>165</v>
      </c>
      <c r="I6919" s="298">
        <v>2.7999999999999998E-4</v>
      </c>
      <c r="J6919" s="297" t="s">
        <v>2417</v>
      </c>
      <c r="K6919" s="280" t="s">
        <v>2135</v>
      </c>
      <c r="L6919" s="182"/>
      <c r="O6919" s="40"/>
      <c r="P6919" s="40"/>
      <c r="Q6919" s="40"/>
      <c r="R6919" s="40"/>
      <c r="S6919" s="40"/>
      <c r="T6919" s="40"/>
      <c r="U6919" s="40"/>
      <c r="V6919" s="40"/>
      <c r="W6919" s="40"/>
      <c r="X6919" s="40"/>
      <c r="Y6919" s="40"/>
    </row>
    <row r="6920" spans="1:25" ht="15" customHeight="1" x14ac:dyDescent="0.2">
      <c r="A6920" s="40"/>
      <c r="B6920" s="274" t="s">
        <v>347</v>
      </c>
      <c r="C6920" s="296" t="s">
        <v>3645</v>
      </c>
      <c r="D6920" s="274" t="s">
        <v>143</v>
      </c>
      <c r="E6920" s="274" t="s">
        <v>1161</v>
      </c>
      <c r="F6920" s="404" t="s">
        <v>348</v>
      </c>
      <c r="G6920" s="404"/>
      <c r="H6920" s="295" t="s">
        <v>165</v>
      </c>
      <c r="I6920" s="298">
        <v>0.2233</v>
      </c>
      <c r="J6920" s="297" t="s">
        <v>2143</v>
      </c>
      <c r="K6920" s="280" t="s">
        <v>3730</v>
      </c>
      <c r="L6920" s="183"/>
      <c r="O6920" s="40"/>
      <c r="P6920" s="40"/>
      <c r="Q6920" s="40"/>
      <c r="R6920" s="40"/>
      <c r="S6920" s="40"/>
      <c r="T6920" s="40"/>
      <c r="U6920" s="40"/>
      <c r="V6920" s="40"/>
      <c r="W6920" s="40"/>
      <c r="X6920" s="40"/>
      <c r="Y6920" s="40"/>
    </row>
    <row r="6921" spans="1:25" ht="15" customHeight="1" x14ac:dyDescent="0.2">
      <c r="A6921" s="40"/>
      <c r="B6921" s="274" t="s">
        <v>347</v>
      </c>
      <c r="C6921" s="296" t="s">
        <v>3598</v>
      </c>
      <c r="D6921" s="274" t="s">
        <v>143</v>
      </c>
      <c r="E6921" s="274" t="s">
        <v>1159</v>
      </c>
      <c r="F6921" s="404" t="s">
        <v>348</v>
      </c>
      <c r="G6921" s="404"/>
      <c r="H6921" s="295" t="s">
        <v>165</v>
      </c>
      <c r="I6921" s="298">
        <v>4.1999999999999997E-3</v>
      </c>
      <c r="J6921" s="297" t="s">
        <v>3599</v>
      </c>
      <c r="K6921" s="280" t="s">
        <v>4256</v>
      </c>
      <c r="L6921" s="183"/>
      <c r="O6921" s="40"/>
      <c r="P6921" s="40"/>
      <c r="Q6921" s="40"/>
      <c r="R6921" s="40"/>
      <c r="S6921" s="40"/>
      <c r="T6921" s="40"/>
      <c r="U6921" s="40"/>
      <c r="V6921" s="40"/>
      <c r="W6921" s="40"/>
      <c r="X6921" s="40"/>
      <c r="Y6921" s="40"/>
    </row>
    <row r="6922" spans="1:25" ht="15" customHeight="1" x14ac:dyDescent="0.2">
      <c r="A6922" s="40"/>
      <c r="B6922" s="274" t="s">
        <v>347</v>
      </c>
      <c r="C6922" s="296" t="s">
        <v>3634</v>
      </c>
      <c r="D6922" s="274" t="s">
        <v>143</v>
      </c>
      <c r="E6922" s="274" t="s">
        <v>1168</v>
      </c>
      <c r="F6922" s="404" t="s">
        <v>348</v>
      </c>
      <c r="G6922" s="404"/>
      <c r="H6922" s="295" t="s">
        <v>165</v>
      </c>
      <c r="I6922" s="298">
        <v>1.26E-2</v>
      </c>
      <c r="J6922" s="297" t="s">
        <v>2138</v>
      </c>
      <c r="K6922" s="280" t="s">
        <v>2141</v>
      </c>
      <c r="O6922" s="40"/>
      <c r="P6922" s="40"/>
      <c r="Q6922" s="40"/>
      <c r="R6922" s="40"/>
      <c r="S6922" s="40"/>
      <c r="T6922" s="40"/>
      <c r="U6922" s="40"/>
      <c r="V6922" s="40"/>
      <c r="W6922" s="40"/>
      <c r="X6922" s="40"/>
      <c r="Y6922" s="40"/>
    </row>
    <row r="6923" spans="1:25" ht="15" customHeight="1" x14ac:dyDescent="0.2">
      <c r="A6923" s="40"/>
      <c r="B6923" s="274" t="s">
        <v>347</v>
      </c>
      <c r="C6923" s="296" t="s">
        <v>3636</v>
      </c>
      <c r="D6923" s="274" t="s">
        <v>143</v>
      </c>
      <c r="E6923" s="274" t="s">
        <v>2432</v>
      </c>
      <c r="F6923" s="404" t="s">
        <v>348</v>
      </c>
      <c r="G6923" s="404"/>
      <c r="H6923" s="295" t="s">
        <v>2433</v>
      </c>
      <c r="I6923" s="298">
        <v>2.0999999999999999E-3</v>
      </c>
      <c r="J6923" s="297" t="s">
        <v>3637</v>
      </c>
      <c r="K6923" s="280" t="s">
        <v>2146</v>
      </c>
      <c r="L6923" s="180"/>
      <c r="O6923" s="40"/>
      <c r="P6923" s="40"/>
      <c r="Q6923" s="40"/>
      <c r="R6923" s="40"/>
      <c r="S6923" s="40"/>
      <c r="T6923" s="40"/>
      <c r="U6923" s="40"/>
      <c r="V6923" s="40"/>
      <c r="W6923" s="40"/>
      <c r="X6923" s="40"/>
      <c r="Y6923" s="40"/>
    </row>
    <row r="6924" spans="1:25" ht="15" customHeight="1" x14ac:dyDescent="0.2">
      <c r="A6924" s="40"/>
      <c r="B6924" s="274" t="s">
        <v>347</v>
      </c>
      <c r="C6924" s="296" t="s">
        <v>3940</v>
      </c>
      <c r="D6924" s="274" t="s">
        <v>143</v>
      </c>
      <c r="E6924" s="274" t="s">
        <v>3941</v>
      </c>
      <c r="F6924" s="404" t="s">
        <v>348</v>
      </c>
      <c r="G6924" s="404"/>
      <c r="H6924" s="295" t="s">
        <v>1665</v>
      </c>
      <c r="I6924" s="298">
        <v>1.4999999999999999E-2</v>
      </c>
      <c r="J6924" s="297" t="s">
        <v>3942</v>
      </c>
      <c r="K6924" s="280" t="s">
        <v>2196</v>
      </c>
      <c r="L6924" s="178"/>
      <c r="O6924" s="40"/>
      <c r="P6924" s="40"/>
      <c r="Q6924" s="40"/>
      <c r="R6924" s="40"/>
      <c r="S6924" s="40"/>
      <c r="T6924" s="40"/>
      <c r="U6924" s="40"/>
      <c r="V6924" s="40"/>
      <c r="W6924" s="40"/>
      <c r="X6924" s="40"/>
      <c r="Y6924" s="40"/>
    </row>
    <row r="6925" spans="1:25" ht="15" customHeight="1" x14ac:dyDescent="0.2">
      <c r="A6925" s="40"/>
      <c r="B6925" s="274" t="s">
        <v>347</v>
      </c>
      <c r="C6925" s="296" t="s">
        <v>3909</v>
      </c>
      <c r="D6925" s="274" t="s">
        <v>143</v>
      </c>
      <c r="E6925" s="274" t="s">
        <v>2044</v>
      </c>
      <c r="F6925" s="404" t="s">
        <v>348</v>
      </c>
      <c r="G6925" s="404"/>
      <c r="H6925" s="295" t="s">
        <v>41</v>
      </c>
      <c r="I6925" s="298">
        <v>0.37</v>
      </c>
      <c r="J6925" s="297" t="s">
        <v>2590</v>
      </c>
      <c r="K6925" s="280" t="s">
        <v>4272</v>
      </c>
      <c r="L6925" s="182"/>
      <c r="O6925" s="40"/>
      <c r="P6925" s="40"/>
      <c r="Q6925" s="40"/>
      <c r="R6925" s="40"/>
      <c r="S6925" s="40"/>
      <c r="T6925" s="40"/>
      <c r="U6925" s="40"/>
      <c r="V6925" s="40"/>
      <c r="W6925" s="40"/>
      <c r="X6925" s="40"/>
      <c r="Y6925" s="40"/>
    </row>
    <row r="6926" spans="1:25" ht="15" customHeight="1" x14ac:dyDescent="0.2">
      <c r="A6926" s="40"/>
      <c r="B6926" s="274" t="s">
        <v>347</v>
      </c>
      <c r="C6926" s="296" t="s">
        <v>3583</v>
      </c>
      <c r="D6926" s="274" t="s">
        <v>143</v>
      </c>
      <c r="E6926" s="274" t="s">
        <v>1158</v>
      </c>
      <c r="F6926" s="404" t="s">
        <v>348</v>
      </c>
      <c r="G6926" s="404"/>
      <c r="H6926" s="295" t="s">
        <v>165</v>
      </c>
      <c r="I6926" s="298">
        <v>0.28504000000000002</v>
      </c>
      <c r="J6926" s="297" t="s">
        <v>1850</v>
      </c>
      <c r="K6926" s="280" t="s">
        <v>4275</v>
      </c>
      <c r="L6926" s="182"/>
      <c r="O6926" s="40"/>
      <c r="P6926" s="40"/>
      <c r="Q6926" s="40"/>
      <c r="R6926" s="40"/>
      <c r="S6926" s="40"/>
      <c r="T6926" s="40"/>
      <c r="U6926" s="40"/>
      <c r="V6926" s="40"/>
      <c r="W6926" s="40"/>
      <c r="X6926" s="40"/>
      <c r="Y6926" s="40"/>
    </row>
    <row r="6927" spans="1:25" ht="15" customHeight="1" x14ac:dyDescent="0.2">
      <c r="A6927" s="40"/>
      <c r="B6927" s="274" t="s">
        <v>347</v>
      </c>
      <c r="C6927" s="296" t="s">
        <v>3615</v>
      </c>
      <c r="D6927" s="274" t="s">
        <v>143</v>
      </c>
      <c r="E6927" s="274" t="s">
        <v>2418</v>
      </c>
      <c r="F6927" s="404" t="s">
        <v>586</v>
      </c>
      <c r="G6927" s="404"/>
      <c r="H6927" s="295" t="s">
        <v>578</v>
      </c>
      <c r="I6927" s="298">
        <v>1.4</v>
      </c>
      <c r="J6927" s="297" t="s">
        <v>2419</v>
      </c>
      <c r="K6927" s="280" t="s">
        <v>2718</v>
      </c>
      <c r="L6927" s="182"/>
      <c r="O6927" s="40"/>
      <c r="P6927" s="40"/>
      <c r="Q6927" s="40"/>
      <c r="R6927" s="40"/>
      <c r="S6927" s="40"/>
      <c r="T6927" s="40"/>
      <c r="U6927" s="40"/>
      <c r="V6927" s="40"/>
      <c r="W6927" s="40"/>
      <c r="X6927" s="40"/>
      <c r="Y6927" s="40"/>
    </row>
    <row r="6928" spans="1:25" ht="15" customHeight="1" x14ac:dyDescent="0.2">
      <c r="A6928" s="40"/>
      <c r="B6928" s="274" t="s">
        <v>347</v>
      </c>
      <c r="C6928" s="296" t="s">
        <v>3613</v>
      </c>
      <c r="D6928" s="274" t="s">
        <v>143</v>
      </c>
      <c r="E6928" s="274" t="s">
        <v>1163</v>
      </c>
      <c r="F6928" s="404" t="s">
        <v>348</v>
      </c>
      <c r="G6928" s="404"/>
      <c r="H6928" s="295" t="s">
        <v>165</v>
      </c>
      <c r="I6928" s="298">
        <v>1.3999999999999999E-4</v>
      </c>
      <c r="J6928" s="297" t="s">
        <v>3614</v>
      </c>
      <c r="K6928" s="280" t="s">
        <v>2117</v>
      </c>
      <c r="L6928" s="183"/>
      <c r="O6928" s="40"/>
      <c r="P6928" s="40"/>
      <c r="Q6928" s="40"/>
      <c r="R6928" s="40"/>
      <c r="S6928" s="40"/>
      <c r="T6928" s="40"/>
      <c r="U6928" s="40"/>
      <c r="V6928" s="40"/>
      <c r="W6928" s="40"/>
      <c r="X6928" s="40"/>
      <c r="Y6928" s="40"/>
    </row>
    <row r="6929" spans="1:25" ht="15" customHeight="1" x14ac:dyDescent="0.2">
      <c r="A6929" s="40"/>
      <c r="B6929" s="274" t="s">
        <v>347</v>
      </c>
      <c r="C6929" s="296" t="s">
        <v>3587</v>
      </c>
      <c r="D6929" s="274" t="s">
        <v>143</v>
      </c>
      <c r="E6929" s="274" t="s">
        <v>2436</v>
      </c>
      <c r="F6929" s="404" t="s">
        <v>348</v>
      </c>
      <c r="G6929" s="404"/>
      <c r="H6929" s="295" t="s">
        <v>165</v>
      </c>
      <c r="I6929" s="298">
        <v>5.5999999999999995E-4</v>
      </c>
      <c r="J6929" s="297" t="s">
        <v>3588</v>
      </c>
      <c r="K6929" s="280" t="s">
        <v>2117</v>
      </c>
      <c r="L6929" s="183"/>
      <c r="O6929" s="40"/>
      <c r="P6929" s="40"/>
      <c r="Q6929" s="40"/>
      <c r="R6929" s="40"/>
      <c r="S6929" s="40"/>
      <c r="T6929" s="40"/>
      <c r="U6929" s="40"/>
      <c r="V6929" s="40"/>
      <c r="W6929" s="40"/>
      <c r="X6929" s="40"/>
      <c r="Y6929" s="40"/>
    </row>
    <row r="6930" spans="1:25" ht="15" customHeight="1" x14ac:dyDescent="0.2">
      <c r="A6930" s="40"/>
      <c r="B6930" s="274" t="s">
        <v>347</v>
      </c>
      <c r="C6930" s="296" t="s">
        <v>3902</v>
      </c>
      <c r="D6930" s="274" t="s">
        <v>143</v>
      </c>
      <c r="E6930" s="274" t="s">
        <v>1827</v>
      </c>
      <c r="F6930" s="404" t="s">
        <v>348</v>
      </c>
      <c r="G6930" s="404"/>
      <c r="H6930" s="295" t="s">
        <v>242</v>
      </c>
      <c r="I6930" s="298">
        <v>0.33</v>
      </c>
      <c r="J6930" s="297" t="s">
        <v>2578</v>
      </c>
      <c r="K6930" s="280" t="s">
        <v>4269</v>
      </c>
      <c r="O6930" s="40"/>
      <c r="P6930" s="40"/>
      <c r="Q6930" s="40"/>
      <c r="R6930" s="40"/>
      <c r="S6930" s="40"/>
      <c r="T6930" s="40"/>
      <c r="U6930" s="40"/>
      <c r="V6930" s="40"/>
      <c r="W6930" s="40"/>
      <c r="X6930" s="40"/>
      <c r="Y6930" s="40"/>
    </row>
    <row r="6931" spans="1:25" ht="15" customHeight="1" x14ac:dyDescent="0.2">
      <c r="A6931" s="40"/>
      <c r="B6931" s="274" t="s">
        <v>347</v>
      </c>
      <c r="C6931" s="296" t="s">
        <v>3585</v>
      </c>
      <c r="D6931" s="274" t="s">
        <v>143</v>
      </c>
      <c r="E6931" s="274" t="s">
        <v>1823</v>
      </c>
      <c r="F6931" s="404" t="s">
        <v>348</v>
      </c>
      <c r="G6931" s="404"/>
      <c r="H6931" s="295" t="s">
        <v>165</v>
      </c>
      <c r="I6931" s="298">
        <v>2.7999999999999998E-4</v>
      </c>
      <c r="J6931" s="297" t="s">
        <v>2160</v>
      </c>
      <c r="K6931" s="280" t="s">
        <v>2117</v>
      </c>
      <c r="L6931" s="180"/>
      <c r="O6931" s="40"/>
      <c r="P6931" s="40"/>
      <c r="Q6931" s="40"/>
      <c r="R6931" s="40"/>
      <c r="S6931" s="40"/>
      <c r="T6931" s="40"/>
      <c r="U6931" s="40"/>
      <c r="V6931" s="40"/>
      <c r="W6931" s="40"/>
      <c r="X6931" s="40"/>
      <c r="Y6931" s="40"/>
    </row>
    <row r="6932" spans="1:25" ht="15" customHeight="1" x14ac:dyDescent="0.2">
      <c r="A6932" s="40"/>
      <c r="B6932" s="274" t="s">
        <v>347</v>
      </c>
      <c r="C6932" s="296" t="s">
        <v>3594</v>
      </c>
      <c r="D6932" s="274" t="s">
        <v>143</v>
      </c>
      <c r="E6932" s="274" t="s">
        <v>1171</v>
      </c>
      <c r="F6932" s="404" t="s">
        <v>348</v>
      </c>
      <c r="G6932" s="404"/>
      <c r="H6932" s="295" t="s">
        <v>165</v>
      </c>
      <c r="I6932" s="298">
        <v>2.7999999999999998E-4</v>
      </c>
      <c r="J6932" s="297" t="s">
        <v>2139</v>
      </c>
      <c r="K6932" s="280" t="s">
        <v>2135</v>
      </c>
      <c r="L6932" s="178"/>
      <c r="O6932" s="40"/>
      <c r="P6932" s="40"/>
      <c r="Q6932" s="40"/>
      <c r="R6932" s="40"/>
      <c r="S6932" s="40"/>
      <c r="T6932" s="40"/>
      <c r="U6932" s="40"/>
      <c r="V6932" s="40"/>
      <c r="W6932" s="40"/>
      <c r="X6932" s="40"/>
      <c r="Y6932" s="40"/>
    </row>
    <row r="6933" spans="1:25" ht="15" customHeight="1" x14ac:dyDescent="0.2">
      <c r="A6933" s="40"/>
      <c r="B6933" s="274" t="s">
        <v>347</v>
      </c>
      <c r="C6933" s="296" t="s">
        <v>3596</v>
      </c>
      <c r="D6933" s="274" t="s">
        <v>143</v>
      </c>
      <c r="E6933" s="274" t="s">
        <v>2437</v>
      </c>
      <c r="F6933" s="404" t="s">
        <v>348</v>
      </c>
      <c r="G6933" s="404"/>
      <c r="H6933" s="295" t="s">
        <v>165</v>
      </c>
      <c r="I6933" s="298">
        <v>1.6800000000000001E-3</v>
      </c>
      <c r="J6933" s="297" t="s">
        <v>3597</v>
      </c>
      <c r="K6933" s="280" t="s">
        <v>2144</v>
      </c>
      <c r="L6933" s="182"/>
      <c r="O6933" s="40"/>
      <c r="P6933" s="40"/>
      <c r="Q6933" s="40"/>
      <c r="R6933" s="40"/>
      <c r="S6933" s="40"/>
      <c r="T6933" s="40"/>
      <c r="U6933" s="40"/>
      <c r="V6933" s="40"/>
      <c r="W6933" s="40"/>
      <c r="X6933" s="40"/>
      <c r="Y6933" s="40"/>
    </row>
    <row r="6934" spans="1:25" ht="15" customHeight="1" x14ac:dyDescent="0.2">
      <c r="A6934" s="40"/>
      <c r="B6934" s="274" t="s">
        <v>347</v>
      </c>
      <c r="C6934" s="296" t="s">
        <v>3642</v>
      </c>
      <c r="D6934" s="274" t="s">
        <v>143</v>
      </c>
      <c r="E6934" s="274" t="s">
        <v>3643</v>
      </c>
      <c r="F6934" s="404" t="s">
        <v>586</v>
      </c>
      <c r="G6934" s="404"/>
      <c r="H6934" s="295" t="s">
        <v>578</v>
      </c>
      <c r="I6934" s="298">
        <v>1.4</v>
      </c>
      <c r="J6934" s="297" t="s">
        <v>3640</v>
      </c>
      <c r="K6934" s="280" t="s">
        <v>4271</v>
      </c>
      <c r="L6934" s="182"/>
      <c r="O6934" s="40"/>
      <c r="P6934" s="40"/>
      <c r="Q6934" s="40"/>
      <c r="R6934" s="40"/>
      <c r="S6934" s="40"/>
      <c r="T6934" s="40"/>
      <c r="U6934" s="40"/>
      <c r="V6934" s="40"/>
      <c r="W6934" s="40"/>
      <c r="X6934" s="40"/>
      <c r="Y6934" s="40"/>
    </row>
    <row r="6935" spans="1:25" ht="15" customHeight="1" x14ac:dyDescent="0.2">
      <c r="A6935" s="40"/>
      <c r="B6935" s="274" t="s">
        <v>347</v>
      </c>
      <c r="C6935" s="296" t="s">
        <v>3635</v>
      </c>
      <c r="D6935" s="274" t="s">
        <v>143</v>
      </c>
      <c r="E6935" s="274" t="s">
        <v>1169</v>
      </c>
      <c r="F6935" s="404" t="s">
        <v>348</v>
      </c>
      <c r="G6935" s="404"/>
      <c r="H6935" s="295" t="s">
        <v>165</v>
      </c>
      <c r="I6935" s="298">
        <v>5.0400000000000002E-3</v>
      </c>
      <c r="J6935" s="297" t="s">
        <v>1868</v>
      </c>
      <c r="K6935" s="280" t="s">
        <v>2166</v>
      </c>
      <c r="L6935" s="182"/>
      <c r="O6935" s="40"/>
      <c r="P6935" s="40"/>
      <c r="Q6935" s="40"/>
      <c r="R6935" s="40"/>
      <c r="S6935" s="40"/>
      <c r="T6935" s="40"/>
      <c r="U6935" s="40"/>
      <c r="V6935" s="40"/>
      <c r="W6935" s="40"/>
      <c r="X6935" s="40"/>
      <c r="Y6935" s="40"/>
    </row>
    <row r="6936" spans="1:25" ht="15" customHeight="1" x14ac:dyDescent="0.2">
      <c r="A6936" s="40"/>
      <c r="B6936" s="274" t="s">
        <v>347</v>
      </c>
      <c r="C6936" s="296" t="s">
        <v>3586</v>
      </c>
      <c r="D6936" s="274" t="s">
        <v>143</v>
      </c>
      <c r="E6936" s="274" t="s">
        <v>1162</v>
      </c>
      <c r="F6936" s="404" t="s">
        <v>348</v>
      </c>
      <c r="G6936" s="404"/>
      <c r="H6936" s="295" t="s">
        <v>165</v>
      </c>
      <c r="I6936" s="298">
        <v>4.2000000000000002E-4</v>
      </c>
      <c r="J6936" s="297" t="s">
        <v>2140</v>
      </c>
      <c r="K6936" s="280" t="s">
        <v>2117</v>
      </c>
      <c r="L6936" s="183"/>
      <c r="O6936" s="40"/>
      <c r="P6936" s="40"/>
      <c r="Q6936" s="40"/>
      <c r="R6936" s="40"/>
      <c r="S6936" s="40"/>
      <c r="T6936" s="40"/>
      <c r="U6936" s="40"/>
      <c r="V6936" s="40"/>
      <c r="W6936" s="40"/>
      <c r="X6936" s="40"/>
      <c r="Y6936" s="40"/>
    </row>
    <row r="6937" spans="1:25" ht="15" customHeight="1" x14ac:dyDescent="0.2">
      <c r="A6937" s="40"/>
      <c r="B6937" s="274" t="s">
        <v>347</v>
      </c>
      <c r="C6937" s="296" t="s">
        <v>3606</v>
      </c>
      <c r="D6937" s="274" t="s">
        <v>143</v>
      </c>
      <c r="E6937" s="274" t="s">
        <v>1166</v>
      </c>
      <c r="F6937" s="404" t="s">
        <v>809</v>
      </c>
      <c r="G6937" s="404"/>
      <c r="H6937" s="295" t="s">
        <v>1167</v>
      </c>
      <c r="I6937" s="298">
        <v>1.1199999999999999E-3</v>
      </c>
      <c r="J6937" s="297" t="s">
        <v>2136</v>
      </c>
      <c r="K6937" s="280" t="s">
        <v>4243</v>
      </c>
      <c r="L6937" s="183"/>
      <c r="O6937" s="40"/>
      <c r="P6937" s="40"/>
      <c r="Q6937" s="40"/>
      <c r="R6937" s="40"/>
      <c r="S6937" s="40"/>
      <c r="T6937" s="40"/>
      <c r="U6937" s="40"/>
      <c r="V6937" s="40"/>
      <c r="W6937" s="40"/>
      <c r="X6937" s="40"/>
      <c r="Y6937" s="40"/>
    </row>
    <row r="6938" spans="1:25" ht="15" customHeight="1" x14ac:dyDescent="0.2">
      <c r="A6938" s="40"/>
      <c r="B6938" s="274" t="s">
        <v>347</v>
      </c>
      <c r="C6938" s="296" t="s">
        <v>3646</v>
      </c>
      <c r="D6938" s="274" t="s">
        <v>143</v>
      </c>
      <c r="E6938" s="274" t="s">
        <v>3647</v>
      </c>
      <c r="F6938" s="404" t="s">
        <v>348</v>
      </c>
      <c r="G6938" s="404"/>
      <c r="H6938" s="295" t="s">
        <v>1160</v>
      </c>
      <c r="I6938" s="298">
        <v>2.0999999999999999E-3</v>
      </c>
      <c r="J6938" s="297" t="s">
        <v>3648</v>
      </c>
      <c r="K6938" s="280" t="s">
        <v>2135</v>
      </c>
      <c r="O6938" s="40"/>
      <c r="P6938" s="40"/>
      <c r="Q6938" s="40"/>
      <c r="R6938" s="40"/>
      <c r="S6938" s="40"/>
      <c r="T6938" s="40"/>
      <c r="U6938" s="40"/>
      <c r="V6938" s="40"/>
      <c r="W6938" s="40"/>
      <c r="X6938" s="40"/>
      <c r="Y6938" s="40"/>
    </row>
    <row r="6939" spans="1:25" ht="15" customHeight="1" x14ac:dyDescent="0.2">
      <c r="A6939" s="40"/>
      <c r="B6939" s="274" t="s">
        <v>347</v>
      </c>
      <c r="C6939" s="296" t="s">
        <v>3654</v>
      </c>
      <c r="D6939" s="274" t="s">
        <v>143</v>
      </c>
      <c r="E6939" s="274" t="s">
        <v>1822</v>
      </c>
      <c r="F6939" s="404" t="s">
        <v>348</v>
      </c>
      <c r="G6939" s="404"/>
      <c r="H6939" s="295" t="s">
        <v>165</v>
      </c>
      <c r="I6939" s="298">
        <v>1.3999999999999999E-4</v>
      </c>
      <c r="J6939" s="297" t="s">
        <v>2155</v>
      </c>
      <c r="K6939" s="280" t="s">
        <v>2117</v>
      </c>
      <c r="L6939" s="180"/>
      <c r="O6939" s="40"/>
      <c r="P6939" s="40"/>
      <c r="Q6939" s="40"/>
      <c r="R6939" s="40"/>
      <c r="S6939" s="40"/>
      <c r="T6939" s="40"/>
      <c r="U6939" s="40"/>
      <c r="V6939" s="40"/>
      <c r="W6939" s="40"/>
      <c r="X6939" s="40"/>
      <c r="Y6939" s="40"/>
    </row>
    <row r="6940" spans="1:25" ht="15" customHeight="1" x14ac:dyDescent="0.2">
      <c r="A6940" s="40"/>
      <c r="B6940" s="274" t="s">
        <v>347</v>
      </c>
      <c r="C6940" s="296" t="s">
        <v>3926</v>
      </c>
      <c r="D6940" s="274" t="s">
        <v>143</v>
      </c>
      <c r="E6940" s="274" t="s">
        <v>2584</v>
      </c>
      <c r="F6940" s="404" t="s">
        <v>348</v>
      </c>
      <c r="G6940" s="404"/>
      <c r="H6940" s="295" t="s">
        <v>242</v>
      </c>
      <c r="I6940" s="298">
        <v>1.33</v>
      </c>
      <c r="J6940" s="297" t="s">
        <v>3927</v>
      </c>
      <c r="K6940" s="280" t="s">
        <v>4273</v>
      </c>
      <c r="L6940" s="178"/>
      <c r="O6940" s="40"/>
      <c r="P6940" s="40"/>
      <c r="Q6940" s="40"/>
      <c r="R6940" s="40"/>
      <c r="S6940" s="40"/>
      <c r="T6940" s="40"/>
      <c r="U6940" s="40"/>
      <c r="V6940" s="40"/>
      <c r="W6940" s="40"/>
      <c r="X6940" s="40"/>
      <c r="Y6940" s="40"/>
    </row>
    <row r="6941" spans="1:25" ht="15" customHeight="1" x14ac:dyDescent="0.2">
      <c r="A6941" s="40"/>
      <c r="B6941" s="274" t="s">
        <v>347</v>
      </c>
      <c r="C6941" s="296" t="s">
        <v>3616</v>
      </c>
      <c r="D6941" s="274" t="s">
        <v>143</v>
      </c>
      <c r="E6941" s="274" t="s">
        <v>1170</v>
      </c>
      <c r="F6941" s="404" t="s">
        <v>809</v>
      </c>
      <c r="G6941" s="404"/>
      <c r="H6941" s="295" t="s">
        <v>165</v>
      </c>
      <c r="I6941" s="298">
        <v>0.28504000000000002</v>
      </c>
      <c r="J6941" s="297" t="s">
        <v>1858</v>
      </c>
      <c r="K6941" s="280" t="s">
        <v>2175</v>
      </c>
      <c r="L6941" s="182"/>
      <c r="O6941" s="40"/>
      <c r="P6941" s="40"/>
      <c r="Q6941" s="40"/>
      <c r="R6941" s="40"/>
      <c r="S6941" s="40"/>
      <c r="T6941" s="40"/>
      <c r="U6941" s="40"/>
      <c r="V6941" s="40"/>
      <c r="W6941" s="40"/>
      <c r="X6941" s="40"/>
      <c r="Y6941" s="40"/>
    </row>
    <row r="6942" spans="1:25" ht="15" customHeight="1" x14ac:dyDescent="0.2">
      <c r="A6942" s="40"/>
      <c r="B6942" s="274" t="s">
        <v>347</v>
      </c>
      <c r="C6942" s="296" t="s">
        <v>3936</v>
      </c>
      <c r="D6942" s="274" t="s">
        <v>143</v>
      </c>
      <c r="E6942" s="274" t="s">
        <v>2589</v>
      </c>
      <c r="F6942" s="404" t="s">
        <v>348</v>
      </c>
      <c r="G6942" s="404"/>
      <c r="H6942" s="295" t="s">
        <v>900</v>
      </c>
      <c r="I6942" s="298">
        <v>0.15</v>
      </c>
      <c r="J6942" s="297" t="s">
        <v>3930</v>
      </c>
      <c r="K6942" s="280" t="s">
        <v>4265</v>
      </c>
      <c r="L6942" s="281"/>
      <c r="O6942" s="40"/>
      <c r="P6942" s="40"/>
      <c r="Q6942" s="40"/>
      <c r="R6942" s="40"/>
      <c r="S6942" s="40"/>
      <c r="T6942" s="40"/>
      <c r="U6942" s="40"/>
      <c r="V6942" s="40"/>
      <c r="W6942" s="40"/>
      <c r="X6942" s="40"/>
      <c r="Y6942" s="40"/>
    </row>
    <row r="6943" spans="1:25" ht="15" customHeight="1" x14ac:dyDescent="0.2">
      <c r="A6943" s="40"/>
      <c r="B6943" s="274" t="s">
        <v>347</v>
      </c>
      <c r="C6943" s="296" t="s">
        <v>3906</v>
      </c>
      <c r="D6943" s="274" t="s">
        <v>143</v>
      </c>
      <c r="E6943" s="274" t="s">
        <v>2581</v>
      </c>
      <c r="F6943" s="404" t="s">
        <v>348</v>
      </c>
      <c r="G6943" s="404"/>
      <c r="H6943" s="295" t="s">
        <v>900</v>
      </c>
      <c r="I6943" s="298">
        <v>0.3</v>
      </c>
      <c r="J6943" s="297" t="s">
        <v>3907</v>
      </c>
      <c r="K6943" s="280" t="s">
        <v>4268</v>
      </c>
      <c r="L6943" s="281"/>
      <c r="O6943" s="40"/>
      <c r="P6943" s="40"/>
      <c r="Q6943" s="40"/>
      <c r="R6943" s="40"/>
      <c r="S6943" s="40"/>
      <c r="T6943" s="40"/>
      <c r="U6943" s="40"/>
      <c r="V6943" s="40"/>
      <c r="W6943" s="40"/>
      <c r="X6943" s="40"/>
      <c r="Y6943" s="40"/>
    </row>
    <row r="6944" spans="1:25" ht="15" customHeight="1" x14ac:dyDescent="0.2">
      <c r="A6944" s="40"/>
      <c r="B6944" s="274" t="s">
        <v>347</v>
      </c>
      <c r="C6944" s="296" t="s">
        <v>3595</v>
      </c>
      <c r="D6944" s="274" t="s">
        <v>143</v>
      </c>
      <c r="E6944" s="274" t="s">
        <v>1825</v>
      </c>
      <c r="F6944" s="404" t="s">
        <v>364</v>
      </c>
      <c r="G6944" s="404"/>
      <c r="H6944" s="295" t="s">
        <v>165</v>
      </c>
      <c r="I6944" s="298">
        <v>1.3999999999999999E-4</v>
      </c>
      <c r="J6944" s="297" t="s">
        <v>2152</v>
      </c>
      <c r="K6944" s="280" t="s">
        <v>2125</v>
      </c>
      <c r="L6944" s="281"/>
      <c r="O6944" s="40"/>
      <c r="P6944" s="40"/>
      <c r="Q6944" s="40"/>
      <c r="R6944" s="40"/>
      <c r="S6944" s="40"/>
      <c r="T6944" s="40"/>
      <c r="U6944" s="40"/>
      <c r="V6944" s="40"/>
      <c r="W6944" s="40"/>
      <c r="X6944" s="40"/>
      <c r="Y6944" s="40"/>
    </row>
    <row r="6945" spans="1:25" ht="15" customHeight="1" x14ac:dyDescent="0.2">
      <c r="A6945" s="40"/>
      <c r="B6945" s="274" t="s">
        <v>347</v>
      </c>
      <c r="C6945" s="296" t="s">
        <v>3589</v>
      </c>
      <c r="D6945" s="274" t="s">
        <v>143</v>
      </c>
      <c r="E6945" s="274" t="s">
        <v>1826</v>
      </c>
      <c r="F6945" s="404" t="s">
        <v>364</v>
      </c>
      <c r="G6945" s="404"/>
      <c r="H6945" s="295" t="s">
        <v>165</v>
      </c>
      <c r="I6945" s="298">
        <v>1.3999999999999999E-4</v>
      </c>
      <c r="J6945" s="297" t="s">
        <v>3590</v>
      </c>
      <c r="K6945" s="280" t="s">
        <v>2129</v>
      </c>
      <c r="L6945" s="281"/>
      <c r="O6945" s="40"/>
      <c r="P6945" s="40"/>
      <c r="Q6945" s="40"/>
      <c r="R6945" s="40"/>
      <c r="S6945" s="40"/>
      <c r="T6945" s="40"/>
      <c r="U6945" s="40"/>
      <c r="V6945" s="40"/>
      <c r="W6945" s="40"/>
      <c r="X6945" s="40"/>
      <c r="Y6945" s="40"/>
    </row>
    <row r="6946" spans="1:25" ht="15" customHeight="1" x14ac:dyDescent="0.2">
      <c r="A6946" s="40"/>
      <c r="B6946" s="275"/>
      <c r="C6946" s="275"/>
      <c r="D6946" s="275"/>
      <c r="E6946" s="275"/>
      <c r="F6946" s="275" t="s">
        <v>331</v>
      </c>
      <c r="G6946" s="302">
        <v>45.88</v>
      </c>
      <c r="H6946" s="275" t="s">
        <v>332</v>
      </c>
      <c r="I6946" s="302">
        <v>0</v>
      </c>
      <c r="J6946" s="275" t="s">
        <v>333</v>
      </c>
      <c r="K6946" s="302">
        <v>45.88</v>
      </c>
      <c r="L6946" s="281"/>
      <c r="O6946" s="40"/>
      <c r="P6946" s="40"/>
      <c r="Q6946" s="40"/>
      <c r="R6946" s="40"/>
      <c r="S6946" s="40"/>
      <c r="T6946" s="40"/>
      <c r="U6946" s="40"/>
      <c r="V6946" s="40"/>
      <c r="W6946" s="40"/>
      <c r="X6946" s="40"/>
      <c r="Y6946" s="40"/>
    </row>
    <row r="6947" spans="1:25" ht="15" customHeight="1" thickBot="1" x14ac:dyDescent="0.25">
      <c r="A6947" s="40"/>
      <c r="B6947" s="275"/>
      <c r="C6947" s="275"/>
      <c r="D6947" s="275"/>
      <c r="E6947" s="275"/>
      <c r="F6947" s="275" t="s">
        <v>334</v>
      </c>
      <c r="G6947" s="302">
        <v>18.760000000000002</v>
      </c>
      <c r="H6947" s="275"/>
      <c r="I6947" s="409" t="s">
        <v>335</v>
      </c>
      <c r="J6947" s="409"/>
      <c r="K6947" s="302">
        <v>108.91</v>
      </c>
      <c r="L6947" s="281"/>
      <c r="O6947" s="40"/>
      <c r="P6947" s="40"/>
      <c r="Q6947" s="40"/>
      <c r="R6947" s="40"/>
      <c r="S6947" s="40"/>
      <c r="T6947" s="40"/>
      <c r="U6947" s="40"/>
      <c r="V6947" s="40"/>
      <c r="W6947" s="40"/>
      <c r="X6947" s="40"/>
      <c r="Y6947" s="40"/>
    </row>
    <row r="6948" spans="1:25" ht="15" customHeight="1" thickTop="1" x14ac:dyDescent="0.2">
      <c r="A6948" s="40"/>
      <c r="B6948" s="289"/>
      <c r="C6948" s="289"/>
      <c r="D6948" s="289"/>
      <c r="E6948" s="289"/>
      <c r="F6948" s="289"/>
      <c r="G6948" s="289"/>
      <c r="H6948" s="289"/>
      <c r="I6948" s="289"/>
      <c r="J6948" s="289"/>
      <c r="K6948" s="289"/>
      <c r="L6948" s="281"/>
      <c r="O6948" s="40"/>
      <c r="P6948" s="40"/>
      <c r="Q6948" s="40"/>
      <c r="R6948" s="40"/>
      <c r="S6948" s="40"/>
      <c r="T6948" s="40"/>
      <c r="U6948" s="40"/>
      <c r="V6948" s="40"/>
      <c r="W6948" s="40"/>
      <c r="X6948" s="40"/>
      <c r="Y6948" s="40"/>
    </row>
    <row r="6949" spans="1:25" ht="15" customHeight="1" x14ac:dyDescent="0.2">
      <c r="A6949" s="40"/>
      <c r="B6949" s="276"/>
      <c r="C6949" s="277" t="s">
        <v>28</v>
      </c>
      <c r="D6949" s="276" t="s">
        <v>29</v>
      </c>
      <c r="E6949" s="276" t="s">
        <v>30</v>
      </c>
      <c r="F6949" s="405" t="s">
        <v>318</v>
      </c>
      <c r="G6949" s="405"/>
      <c r="H6949" s="284" t="s">
        <v>31</v>
      </c>
      <c r="I6949" s="277" t="s">
        <v>32</v>
      </c>
      <c r="J6949" s="277" t="s">
        <v>2407</v>
      </c>
      <c r="K6949" s="277" t="s">
        <v>33</v>
      </c>
      <c r="L6949" s="277" t="s">
        <v>35</v>
      </c>
      <c r="O6949" s="40"/>
      <c r="P6949" s="40"/>
      <c r="Q6949" s="40"/>
      <c r="R6949" s="40"/>
      <c r="S6949" s="40"/>
      <c r="T6949" s="40"/>
      <c r="U6949" s="40"/>
      <c r="V6949" s="40"/>
      <c r="W6949" s="40"/>
      <c r="X6949" s="40"/>
      <c r="Y6949" s="40"/>
    </row>
    <row r="6950" spans="1:25" ht="15" customHeight="1" x14ac:dyDescent="0.2">
      <c r="A6950" s="40"/>
      <c r="B6950" s="273" t="s">
        <v>319</v>
      </c>
      <c r="C6950" s="286" t="s">
        <v>566</v>
      </c>
      <c r="D6950" s="273" t="s">
        <v>40</v>
      </c>
      <c r="E6950" s="273" t="s">
        <v>567</v>
      </c>
      <c r="F6950" s="403" t="s">
        <v>337</v>
      </c>
      <c r="G6950" s="403"/>
      <c r="H6950" s="285" t="s">
        <v>59</v>
      </c>
      <c r="I6950" s="288">
        <v>1</v>
      </c>
      <c r="J6950" s="287"/>
      <c r="K6950" s="287">
        <v>610.03</v>
      </c>
      <c r="L6950" s="287">
        <v>610.03</v>
      </c>
      <c r="O6950" s="40"/>
      <c r="P6950" s="40"/>
      <c r="Q6950" s="40"/>
      <c r="R6950" s="40"/>
      <c r="S6950" s="40"/>
      <c r="T6950" s="40"/>
      <c r="U6950" s="40"/>
      <c r="V6950" s="40"/>
      <c r="W6950" s="40"/>
      <c r="X6950" s="40"/>
      <c r="Y6950" s="40"/>
    </row>
    <row r="6951" spans="1:25" ht="15" customHeight="1" x14ac:dyDescent="0.2">
      <c r="A6951" s="40"/>
      <c r="B6951" s="278" t="s">
        <v>321</v>
      </c>
      <c r="C6951" s="291" t="s">
        <v>322</v>
      </c>
      <c r="D6951" s="278" t="s">
        <v>40</v>
      </c>
      <c r="E6951" s="278" t="s">
        <v>323</v>
      </c>
      <c r="F6951" s="407" t="s">
        <v>324</v>
      </c>
      <c r="G6951" s="407"/>
      <c r="H6951" s="290" t="s">
        <v>325</v>
      </c>
      <c r="I6951" s="294">
        <v>2.5491999999999999</v>
      </c>
      <c r="J6951" s="294">
        <v>0</v>
      </c>
      <c r="K6951" s="292">
        <v>23.08</v>
      </c>
      <c r="L6951" s="292">
        <v>58.83</v>
      </c>
      <c r="O6951" s="40"/>
      <c r="P6951" s="40"/>
      <c r="Q6951" s="40"/>
      <c r="R6951" s="40"/>
      <c r="S6951" s="40"/>
      <c r="T6951" s="40"/>
      <c r="U6951" s="40"/>
      <c r="V6951" s="40"/>
      <c r="W6951" s="40"/>
      <c r="X6951" s="40"/>
      <c r="Y6951" s="40"/>
    </row>
    <row r="6952" spans="1:25" ht="15" customHeight="1" x14ac:dyDescent="0.2">
      <c r="A6952" s="40"/>
      <c r="B6952" s="278" t="s">
        <v>321</v>
      </c>
      <c r="C6952" s="291" t="s">
        <v>960</v>
      </c>
      <c r="D6952" s="278" t="s">
        <v>40</v>
      </c>
      <c r="E6952" s="278" t="s">
        <v>961</v>
      </c>
      <c r="F6952" s="407" t="s">
        <v>324</v>
      </c>
      <c r="G6952" s="407"/>
      <c r="H6952" s="290" t="s">
        <v>325</v>
      </c>
      <c r="I6952" s="294">
        <v>1.6069</v>
      </c>
      <c r="J6952" s="294">
        <v>0</v>
      </c>
      <c r="K6952" s="292">
        <v>34.380000000000003</v>
      </c>
      <c r="L6952" s="292">
        <v>55.24</v>
      </c>
      <c r="O6952" s="40"/>
      <c r="P6952" s="40"/>
      <c r="Q6952" s="40"/>
      <c r="R6952" s="40"/>
      <c r="S6952" s="40"/>
      <c r="T6952" s="40"/>
      <c r="U6952" s="40"/>
      <c r="V6952" s="40"/>
      <c r="W6952" s="40"/>
      <c r="X6952" s="40"/>
      <c r="Y6952" s="40"/>
    </row>
    <row r="6953" spans="1:25" ht="15" customHeight="1" x14ac:dyDescent="0.2">
      <c r="A6953" s="40"/>
      <c r="B6953" s="278" t="s">
        <v>321</v>
      </c>
      <c r="C6953" s="291" t="s">
        <v>964</v>
      </c>
      <c r="D6953" s="278" t="s">
        <v>40</v>
      </c>
      <c r="E6953" s="278" t="s">
        <v>965</v>
      </c>
      <c r="F6953" s="407" t="s">
        <v>328</v>
      </c>
      <c r="G6953" s="407"/>
      <c r="H6953" s="290" t="s">
        <v>330</v>
      </c>
      <c r="I6953" s="294">
        <v>1.1137999999999999</v>
      </c>
      <c r="J6953" s="294">
        <v>0</v>
      </c>
      <c r="K6953" s="292">
        <v>1.83</v>
      </c>
      <c r="L6953" s="292">
        <v>2.0299999999999998</v>
      </c>
      <c r="O6953" s="40"/>
      <c r="P6953" s="40"/>
      <c r="Q6953" s="40"/>
      <c r="R6953" s="40"/>
      <c r="S6953" s="40"/>
      <c r="T6953" s="40"/>
      <c r="U6953" s="40"/>
      <c r="V6953" s="40"/>
      <c r="W6953" s="40"/>
      <c r="X6953" s="40"/>
      <c r="Y6953" s="40"/>
    </row>
    <row r="6954" spans="1:25" ht="15" customHeight="1" x14ac:dyDescent="0.2">
      <c r="A6954" s="40"/>
      <c r="B6954" s="278" t="s">
        <v>321</v>
      </c>
      <c r="C6954" s="291" t="s">
        <v>966</v>
      </c>
      <c r="D6954" s="278" t="s">
        <v>40</v>
      </c>
      <c r="E6954" s="278" t="s">
        <v>967</v>
      </c>
      <c r="F6954" s="407" t="s">
        <v>328</v>
      </c>
      <c r="G6954" s="407"/>
      <c r="H6954" s="290" t="s">
        <v>329</v>
      </c>
      <c r="I6954" s="294">
        <v>0.49309999999999998</v>
      </c>
      <c r="J6954" s="294">
        <v>0</v>
      </c>
      <c r="K6954" s="292">
        <v>0.38</v>
      </c>
      <c r="L6954" s="292">
        <v>0.18</v>
      </c>
      <c r="O6954" s="40"/>
      <c r="P6954" s="40"/>
      <c r="Q6954" s="40"/>
      <c r="R6954" s="40"/>
      <c r="S6954" s="40"/>
      <c r="T6954" s="40"/>
      <c r="U6954" s="40"/>
      <c r="V6954" s="40"/>
      <c r="W6954" s="40"/>
      <c r="X6954" s="40"/>
      <c r="Y6954" s="40"/>
    </row>
    <row r="6955" spans="1:25" ht="15" customHeight="1" x14ac:dyDescent="0.2">
      <c r="A6955" s="40"/>
      <c r="B6955" s="274" t="s">
        <v>347</v>
      </c>
      <c r="C6955" s="296" t="s">
        <v>572</v>
      </c>
      <c r="D6955" s="274" t="s">
        <v>40</v>
      </c>
      <c r="E6955" s="274" t="s">
        <v>573</v>
      </c>
      <c r="F6955" s="404" t="s">
        <v>348</v>
      </c>
      <c r="G6955" s="404"/>
      <c r="H6955" s="295" t="s">
        <v>65</v>
      </c>
      <c r="I6955" s="298">
        <v>420.15269999999998</v>
      </c>
      <c r="J6955" s="298">
        <v>0</v>
      </c>
      <c r="K6955" s="297">
        <v>0.85</v>
      </c>
      <c r="L6955" s="297">
        <v>357.12</v>
      </c>
      <c r="O6955" s="40"/>
      <c r="P6955" s="40"/>
      <c r="Q6955" s="40"/>
      <c r="R6955" s="40"/>
      <c r="S6955" s="40"/>
      <c r="T6955" s="40"/>
      <c r="U6955" s="40"/>
      <c r="V6955" s="40"/>
      <c r="W6955" s="40"/>
      <c r="X6955" s="40"/>
      <c r="Y6955" s="40"/>
    </row>
    <row r="6956" spans="1:25" ht="15" customHeight="1" x14ac:dyDescent="0.2">
      <c r="A6956" s="40"/>
      <c r="B6956" s="274" t="s">
        <v>347</v>
      </c>
      <c r="C6956" s="296" t="s">
        <v>972</v>
      </c>
      <c r="D6956" s="274" t="s">
        <v>40</v>
      </c>
      <c r="E6956" s="274" t="s">
        <v>973</v>
      </c>
      <c r="F6956" s="404" t="s">
        <v>348</v>
      </c>
      <c r="G6956" s="404"/>
      <c r="H6956" s="295" t="s">
        <v>59</v>
      </c>
      <c r="I6956" s="298">
        <v>0.63019999999999998</v>
      </c>
      <c r="J6956" s="298">
        <v>0</v>
      </c>
      <c r="K6956" s="297">
        <v>98.26</v>
      </c>
      <c r="L6956" s="297">
        <v>61.92</v>
      </c>
      <c r="O6956" s="40"/>
      <c r="P6956" s="40"/>
      <c r="Q6956" s="40"/>
      <c r="R6956" s="40"/>
      <c r="S6956" s="40"/>
      <c r="T6956" s="40"/>
      <c r="U6956" s="40"/>
      <c r="V6956" s="40"/>
      <c r="W6956" s="40"/>
      <c r="X6956" s="40"/>
      <c r="Y6956" s="40"/>
    </row>
    <row r="6957" spans="1:25" ht="15" customHeight="1" x14ac:dyDescent="0.2">
      <c r="A6957" s="40"/>
      <c r="B6957" s="274" t="s">
        <v>347</v>
      </c>
      <c r="C6957" s="296" t="s">
        <v>962</v>
      </c>
      <c r="D6957" s="274" t="s">
        <v>40</v>
      </c>
      <c r="E6957" s="274" t="s">
        <v>963</v>
      </c>
      <c r="F6957" s="404" t="s">
        <v>348</v>
      </c>
      <c r="G6957" s="404"/>
      <c r="H6957" s="295" t="s">
        <v>65</v>
      </c>
      <c r="I6957" s="298">
        <v>15.125500000000001</v>
      </c>
      <c r="J6957" s="298">
        <v>0</v>
      </c>
      <c r="K6957" s="297">
        <v>1.01</v>
      </c>
      <c r="L6957" s="297">
        <v>15.27</v>
      </c>
      <c r="O6957" s="40"/>
      <c r="P6957" s="40"/>
      <c r="Q6957" s="40"/>
      <c r="R6957" s="40"/>
      <c r="S6957" s="40"/>
      <c r="T6957" s="40"/>
      <c r="U6957" s="40"/>
      <c r="V6957" s="40"/>
      <c r="W6957" s="40"/>
      <c r="X6957" s="40"/>
      <c r="Y6957" s="40"/>
    </row>
    <row r="6958" spans="1:25" ht="15" customHeight="1" x14ac:dyDescent="0.2">
      <c r="A6958" s="40"/>
      <c r="B6958" s="274" t="s">
        <v>347</v>
      </c>
      <c r="C6958" s="296" t="s">
        <v>1197</v>
      </c>
      <c r="D6958" s="274" t="s">
        <v>40</v>
      </c>
      <c r="E6958" s="274" t="s">
        <v>1198</v>
      </c>
      <c r="F6958" s="404" t="s">
        <v>348</v>
      </c>
      <c r="G6958" s="404"/>
      <c r="H6958" s="295" t="s">
        <v>59</v>
      </c>
      <c r="I6958" s="298">
        <v>0.58819999999999995</v>
      </c>
      <c r="J6958" s="298">
        <v>0</v>
      </c>
      <c r="K6958" s="297">
        <v>101.06</v>
      </c>
      <c r="L6958" s="297">
        <v>59.44</v>
      </c>
      <c r="O6958" s="40"/>
      <c r="P6958" s="40"/>
      <c r="Q6958" s="40"/>
      <c r="R6958" s="40"/>
      <c r="S6958" s="40"/>
      <c r="T6958" s="40"/>
      <c r="U6958" s="40"/>
      <c r="V6958" s="40"/>
      <c r="W6958" s="40"/>
      <c r="X6958" s="40"/>
      <c r="Y6958" s="40"/>
    </row>
    <row r="6959" spans="1:25" ht="15" customHeight="1" x14ac:dyDescent="0.2">
      <c r="A6959" s="40"/>
      <c r="B6959" s="275"/>
      <c r="C6959" s="275"/>
      <c r="D6959" s="275"/>
      <c r="E6959" s="275"/>
      <c r="F6959" s="275"/>
      <c r="G6959" s="275" t="s">
        <v>331</v>
      </c>
      <c r="H6959" s="302">
        <v>91.97</v>
      </c>
      <c r="I6959" s="275" t="s">
        <v>332</v>
      </c>
      <c r="J6959" s="302">
        <v>0</v>
      </c>
      <c r="K6959" s="275" t="s">
        <v>333</v>
      </c>
      <c r="L6959" s="302">
        <v>91.97</v>
      </c>
      <c r="O6959" s="40"/>
      <c r="P6959" s="40"/>
      <c r="Q6959" s="40"/>
      <c r="R6959" s="40"/>
      <c r="S6959" s="40"/>
      <c r="T6959" s="40"/>
      <c r="U6959" s="40"/>
      <c r="V6959" s="40"/>
      <c r="W6959" s="40"/>
      <c r="X6959" s="40"/>
      <c r="Y6959" s="40"/>
    </row>
    <row r="6960" spans="1:25" ht="15" customHeight="1" thickBot="1" x14ac:dyDescent="0.25">
      <c r="A6960" s="40"/>
      <c r="B6960" s="275"/>
      <c r="C6960" s="275"/>
      <c r="D6960" s="275"/>
      <c r="E6960" s="275"/>
      <c r="F6960" s="275"/>
      <c r="G6960" s="275" t="s">
        <v>334</v>
      </c>
      <c r="H6960" s="302">
        <v>126.94</v>
      </c>
      <c r="I6960" s="409"/>
      <c r="J6960" s="409" t="s">
        <v>335</v>
      </c>
      <c r="K6960" s="275"/>
      <c r="L6960" s="302">
        <v>736.97</v>
      </c>
      <c r="O6960" s="40"/>
      <c r="P6960" s="40"/>
      <c r="Q6960" s="40"/>
      <c r="R6960" s="40"/>
      <c r="S6960" s="40"/>
      <c r="T6960" s="40"/>
      <c r="U6960" s="40"/>
      <c r="V6960" s="40"/>
      <c r="W6960" s="40"/>
      <c r="X6960" s="40"/>
      <c r="Y6960" s="40"/>
    </row>
    <row r="6961" spans="1:25" ht="15" customHeight="1" thickTop="1" x14ac:dyDescent="0.2">
      <c r="A6961" s="40"/>
      <c r="B6961" s="289"/>
      <c r="C6961" s="289"/>
      <c r="D6961" s="289"/>
      <c r="E6961" s="289"/>
      <c r="F6961" s="289"/>
      <c r="G6961" s="289"/>
      <c r="H6961" s="289"/>
      <c r="I6961" s="289"/>
      <c r="J6961" s="289"/>
      <c r="K6961" s="289"/>
      <c r="L6961" s="281"/>
      <c r="O6961" s="40"/>
      <c r="P6961" s="40"/>
      <c r="Q6961" s="40"/>
      <c r="R6961" s="40"/>
      <c r="S6961" s="40"/>
      <c r="T6961" s="40"/>
      <c r="U6961" s="40"/>
      <c r="V6961" s="40"/>
      <c r="W6961" s="40"/>
      <c r="X6961" s="40"/>
      <c r="Y6961" s="40"/>
    </row>
    <row r="6962" spans="1:25" ht="15" customHeight="1" x14ac:dyDescent="0.2">
      <c r="A6962" s="40"/>
      <c r="B6962" s="276"/>
      <c r="C6962" s="277" t="s">
        <v>28</v>
      </c>
      <c r="D6962" s="276" t="s">
        <v>29</v>
      </c>
      <c r="E6962" s="276" t="s">
        <v>30</v>
      </c>
      <c r="F6962" s="405" t="s">
        <v>318</v>
      </c>
      <c r="G6962" s="405"/>
      <c r="H6962" s="284" t="s">
        <v>31</v>
      </c>
      <c r="I6962" s="277" t="s">
        <v>32</v>
      </c>
      <c r="J6962" s="277" t="s">
        <v>2407</v>
      </c>
      <c r="K6962" s="277" t="s">
        <v>33</v>
      </c>
      <c r="L6962" s="277" t="s">
        <v>35</v>
      </c>
      <c r="O6962" s="40"/>
      <c r="P6962" s="40"/>
      <c r="Q6962" s="40"/>
      <c r="R6962" s="40"/>
      <c r="S6962" s="40"/>
      <c r="T6962" s="40"/>
      <c r="U6962" s="40"/>
      <c r="V6962" s="40"/>
      <c r="W6962" s="40"/>
      <c r="X6962" s="40"/>
      <c r="Y6962" s="40"/>
    </row>
    <row r="6963" spans="1:25" ht="15" customHeight="1" x14ac:dyDescent="0.2">
      <c r="A6963" s="40"/>
      <c r="B6963" s="273" t="s">
        <v>319</v>
      </c>
      <c r="C6963" s="286" t="s">
        <v>2491</v>
      </c>
      <c r="D6963" s="273" t="s">
        <v>40</v>
      </c>
      <c r="E6963" s="273" t="s">
        <v>2492</v>
      </c>
      <c r="F6963" s="403" t="s">
        <v>337</v>
      </c>
      <c r="G6963" s="403"/>
      <c r="H6963" s="285" t="s">
        <v>59</v>
      </c>
      <c r="I6963" s="288">
        <v>1</v>
      </c>
      <c r="J6963" s="287"/>
      <c r="K6963" s="287">
        <v>943.8</v>
      </c>
      <c r="L6963" s="287">
        <v>943.8</v>
      </c>
      <c r="O6963" s="40"/>
      <c r="P6963" s="40"/>
      <c r="Q6963" s="40"/>
      <c r="R6963" s="40"/>
      <c r="S6963" s="40"/>
      <c r="T6963" s="40"/>
      <c r="U6963" s="40"/>
      <c r="V6963" s="40"/>
      <c r="W6963" s="40"/>
      <c r="X6963" s="40"/>
      <c r="Y6963" s="40"/>
    </row>
    <row r="6964" spans="1:25" ht="15" customHeight="1" x14ac:dyDescent="0.2">
      <c r="A6964" s="40"/>
      <c r="B6964" s="278" t="s">
        <v>321</v>
      </c>
      <c r="C6964" s="291" t="s">
        <v>468</v>
      </c>
      <c r="D6964" s="278" t="s">
        <v>40</v>
      </c>
      <c r="E6964" s="278" t="s">
        <v>469</v>
      </c>
      <c r="F6964" s="407" t="s">
        <v>324</v>
      </c>
      <c r="G6964" s="407"/>
      <c r="H6964" s="290" t="s">
        <v>325</v>
      </c>
      <c r="I6964" s="294">
        <v>4.8468999999999998</v>
      </c>
      <c r="J6964" s="294">
        <v>0</v>
      </c>
      <c r="K6964" s="292">
        <v>27.93</v>
      </c>
      <c r="L6964" s="292">
        <v>135.37</v>
      </c>
      <c r="O6964" s="40"/>
      <c r="P6964" s="40"/>
      <c r="Q6964" s="40"/>
      <c r="R6964" s="40"/>
      <c r="S6964" s="40"/>
      <c r="T6964" s="40"/>
      <c r="U6964" s="40"/>
      <c r="V6964" s="40"/>
      <c r="W6964" s="40"/>
      <c r="X6964" s="40"/>
      <c r="Y6964" s="40"/>
    </row>
    <row r="6965" spans="1:25" ht="15" customHeight="1" x14ac:dyDescent="0.2">
      <c r="A6965" s="40"/>
      <c r="B6965" s="278" t="s">
        <v>321</v>
      </c>
      <c r="C6965" s="291" t="s">
        <v>322</v>
      </c>
      <c r="D6965" s="278" t="s">
        <v>40</v>
      </c>
      <c r="E6965" s="278" t="s">
        <v>323</v>
      </c>
      <c r="F6965" s="407" t="s">
        <v>324</v>
      </c>
      <c r="G6965" s="407"/>
      <c r="H6965" s="290" t="s">
        <v>325</v>
      </c>
      <c r="I6965" s="294">
        <v>3.2313000000000001</v>
      </c>
      <c r="J6965" s="294">
        <v>0</v>
      </c>
      <c r="K6965" s="292">
        <v>23.08</v>
      </c>
      <c r="L6965" s="292">
        <v>74.569999999999993</v>
      </c>
      <c r="O6965" s="40"/>
      <c r="P6965" s="40"/>
      <c r="Q6965" s="40"/>
      <c r="R6965" s="40"/>
      <c r="S6965" s="40"/>
      <c r="T6965" s="40"/>
      <c r="U6965" s="40"/>
      <c r="V6965" s="40"/>
      <c r="W6965" s="40"/>
      <c r="X6965" s="40"/>
      <c r="Y6965" s="40"/>
    </row>
    <row r="6966" spans="1:25" ht="15" customHeight="1" x14ac:dyDescent="0.2">
      <c r="A6966" s="40"/>
      <c r="B6966" s="278" t="s">
        <v>321</v>
      </c>
      <c r="C6966" s="291" t="s">
        <v>566</v>
      </c>
      <c r="D6966" s="278" t="s">
        <v>40</v>
      </c>
      <c r="E6966" s="278" t="s">
        <v>567</v>
      </c>
      <c r="F6966" s="407" t="s">
        <v>337</v>
      </c>
      <c r="G6966" s="407"/>
      <c r="H6966" s="290" t="s">
        <v>59</v>
      </c>
      <c r="I6966" s="294">
        <v>1.2030000000000001</v>
      </c>
      <c r="J6966" s="294">
        <v>0</v>
      </c>
      <c r="K6966" s="292">
        <v>610.03</v>
      </c>
      <c r="L6966" s="292">
        <v>733.86</v>
      </c>
      <c r="O6966" s="40"/>
      <c r="P6966" s="40"/>
      <c r="Q6966" s="40"/>
      <c r="R6966" s="40"/>
      <c r="S6966" s="40"/>
      <c r="T6966" s="40"/>
      <c r="U6966" s="40"/>
      <c r="V6966" s="40"/>
      <c r="W6966" s="40"/>
      <c r="X6966" s="40"/>
      <c r="Y6966" s="40"/>
    </row>
    <row r="6967" spans="1:25" ht="15" customHeight="1" x14ac:dyDescent="0.2">
      <c r="A6967" s="40"/>
      <c r="B6967" s="275"/>
      <c r="C6967" s="275"/>
      <c r="D6967" s="275"/>
      <c r="E6967" s="275"/>
      <c r="F6967" s="275"/>
      <c r="G6967" s="275" t="s">
        <v>331</v>
      </c>
      <c r="H6967" s="302">
        <v>273.7</v>
      </c>
      <c r="I6967" s="275" t="s">
        <v>332</v>
      </c>
      <c r="J6967" s="302">
        <v>0</v>
      </c>
      <c r="K6967" s="275" t="s">
        <v>333</v>
      </c>
      <c r="L6967" s="302">
        <v>273.7</v>
      </c>
      <c r="O6967" s="40"/>
      <c r="P6967" s="40"/>
      <c r="Q6967" s="40"/>
      <c r="R6967" s="40"/>
      <c r="S6967" s="40"/>
      <c r="T6967" s="40"/>
      <c r="U6967" s="40"/>
      <c r="V6967" s="40"/>
      <c r="W6967" s="40"/>
      <c r="X6967" s="40"/>
      <c r="Y6967" s="40"/>
    </row>
    <row r="6968" spans="1:25" ht="15" customHeight="1" thickBot="1" x14ac:dyDescent="0.25">
      <c r="A6968" s="40"/>
      <c r="B6968" s="275"/>
      <c r="C6968" s="275"/>
      <c r="D6968" s="275"/>
      <c r="E6968" s="275"/>
      <c r="F6968" s="275"/>
      <c r="G6968" s="275" t="s">
        <v>334</v>
      </c>
      <c r="H6968" s="302">
        <v>196.4</v>
      </c>
      <c r="I6968" s="409"/>
      <c r="J6968" s="409" t="s">
        <v>335</v>
      </c>
      <c r="K6968" s="275"/>
      <c r="L6968" s="302">
        <v>1140.2</v>
      </c>
      <c r="O6968" s="40"/>
      <c r="P6968" s="40"/>
      <c r="Q6968" s="40"/>
      <c r="R6968" s="40"/>
      <c r="S6968" s="40"/>
      <c r="T6968" s="40"/>
      <c r="U6968" s="40"/>
      <c r="V6968" s="40"/>
      <c r="W6968" s="40"/>
      <c r="X6968" s="40"/>
      <c r="Y6968" s="40"/>
    </row>
    <row r="6969" spans="1:25" ht="15" customHeight="1" thickTop="1" x14ac:dyDescent="0.2">
      <c r="A6969" s="40"/>
      <c r="B6969" s="289"/>
      <c r="C6969" s="289"/>
      <c r="D6969" s="289"/>
      <c r="E6969" s="289"/>
      <c r="F6969" s="289"/>
      <c r="G6969" s="289"/>
      <c r="H6969" s="289"/>
      <c r="I6969" s="289"/>
      <c r="J6969" s="289"/>
      <c r="K6969" s="289"/>
      <c r="L6969" s="281"/>
      <c r="O6969" s="40"/>
      <c r="P6969" s="40"/>
      <c r="Q6969" s="40"/>
      <c r="R6969" s="40"/>
      <c r="S6969" s="40"/>
      <c r="T6969" s="40"/>
      <c r="U6969" s="40"/>
      <c r="V6969" s="40"/>
      <c r="W6969" s="40"/>
      <c r="X6969" s="40"/>
      <c r="Y6969" s="40"/>
    </row>
    <row r="6970" spans="1:25" ht="15" customHeight="1" x14ac:dyDescent="0.2">
      <c r="A6970" s="40"/>
      <c r="B6970" s="276"/>
      <c r="C6970" s="277" t="s">
        <v>28</v>
      </c>
      <c r="D6970" s="276" t="s">
        <v>29</v>
      </c>
      <c r="E6970" s="276" t="s">
        <v>30</v>
      </c>
      <c r="F6970" s="405" t="s">
        <v>318</v>
      </c>
      <c r="G6970" s="405"/>
      <c r="H6970" s="284" t="s">
        <v>31</v>
      </c>
      <c r="I6970" s="277" t="s">
        <v>32</v>
      </c>
      <c r="J6970" s="277" t="s">
        <v>2407</v>
      </c>
      <c r="K6970" s="277" t="s">
        <v>33</v>
      </c>
      <c r="L6970" s="277" t="s">
        <v>35</v>
      </c>
      <c r="O6970" s="40"/>
      <c r="P6970" s="40"/>
      <c r="Q6970" s="40"/>
      <c r="R6970" s="40"/>
      <c r="S6970" s="40"/>
      <c r="T6970" s="40"/>
      <c r="U6970" s="40"/>
      <c r="V6970" s="40"/>
      <c r="W6970" s="40"/>
      <c r="X6970" s="40"/>
      <c r="Y6970" s="40"/>
    </row>
    <row r="6971" spans="1:25" ht="15" customHeight="1" x14ac:dyDescent="0.2">
      <c r="A6971" s="40"/>
      <c r="B6971" s="273" t="s">
        <v>319</v>
      </c>
      <c r="C6971" s="286" t="s">
        <v>1755</v>
      </c>
      <c r="D6971" s="273" t="s">
        <v>40</v>
      </c>
      <c r="E6971" s="273" t="s">
        <v>1756</v>
      </c>
      <c r="F6971" s="403" t="s">
        <v>337</v>
      </c>
      <c r="G6971" s="403"/>
      <c r="H6971" s="285" t="s">
        <v>59</v>
      </c>
      <c r="I6971" s="288">
        <v>1</v>
      </c>
      <c r="J6971" s="287"/>
      <c r="K6971" s="287">
        <v>1055.03</v>
      </c>
      <c r="L6971" s="287">
        <v>1055.03</v>
      </c>
      <c r="O6971" s="40"/>
      <c r="P6971" s="40"/>
      <c r="Q6971" s="40"/>
      <c r="R6971" s="40"/>
      <c r="S6971" s="40"/>
      <c r="T6971" s="40"/>
      <c r="U6971" s="40"/>
      <c r="V6971" s="40"/>
      <c r="W6971" s="40"/>
      <c r="X6971" s="40"/>
      <c r="Y6971" s="40"/>
    </row>
    <row r="6972" spans="1:25" ht="15" customHeight="1" x14ac:dyDescent="0.2">
      <c r="A6972" s="40"/>
      <c r="B6972" s="278" t="s">
        <v>321</v>
      </c>
      <c r="C6972" s="291" t="s">
        <v>322</v>
      </c>
      <c r="D6972" s="278" t="s">
        <v>40</v>
      </c>
      <c r="E6972" s="278" t="s">
        <v>323</v>
      </c>
      <c r="F6972" s="407" t="s">
        <v>324</v>
      </c>
      <c r="G6972" s="407"/>
      <c r="H6972" s="290" t="s">
        <v>325</v>
      </c>
      <c r="I6972" s="294">
        <v>4.9432</v>
      </c>
      <c r="J6972" s="294">
        <v>0</v>
      </c>
      <c r="K6972" s="292">
        <v>23.08</v>
      </c>
      <c r="L6972" s="292">
        <v>114.08</v>
      </c>
      <c r="O6972" s="40"/>
      <c r="P6972" s="40"/>
      <c r="Q6972" s="40"/>
      <c r="R6972" s="40"/>
      <c r="S6972" s="40"/>
      <c r="T6972" s="40"/>
      <c r="U6972" s="40"/>
      <c r="V6972" s="40"/>
      <c r="W6972" s="40"/>
      <c r="X6972" s="40"/>
      <c r="Y6972" s="40"/>
    </row>
    <row r="6973" spans="1:25" ht="15" customHeight="1" x14ac:dyDescent="0.2">
      <c r="A6973" s="40"/>
      <c r="B6973" s="278" t="s">
        <v>321</v>
      </c>
      <c r="C6973" s="291" t="s">
        <v>566</v>
      </c>
      <c r="D6973" s="278" t="s">
        <v>40</v>
      </c>
      <c r="E6973" s="278" t="s">
        <v>567</v>
      </c>
      <c r="F6973" s="407" t="s">
        <v>337</v>
      </c>
      <c r="G6973" s="407"/>
      <c r="H6973" s="290" t="s">
        <v>59</v>
      </c>
      <c r="I6973" s="294">
        <v>1.2030000000000001</v>
      </c>
      <c r="J6973" s="294">
        <v>0</v>
      </c>
      <c r="K6973" s="292">
        <v>610.03</v>
      </c>
      <c r="L6973" s="292">
        <v>733.86</v>
      </c>
      <c r="O6973" s="40"/>
      <c r="P6973" s="40"/>
      <c r="Q6973" s="40"/>
      <c r="R6973" s="40"/>
      <c r="S6973" s="40"/>
      <c r="T6973" s="40"/>
      <c r="U6973" s="40"/>
      <c r="V6973" s="40"/>
      <c r="W6973" s="40"/>
      <c r="X6973" s="40"/>
      <c r="Y6973" s="40"/>
    </row>
    <row r="6974" spans="1:25" ht="15" customHeight="1" x14ac:dyDescent="0.2">
      <c r="A6974" s="40"/>
      <c r="B6974" s="278" t="s">
        <v>321</v>
      </c>
      <c r="C6974" s="291" t="s">
        <v>468</v>
      </c>
      <c r="D6974" s="278" t="s">
        <v>40</v>
      </c>
      <c r="E6974" s="278" t="s">
        <v>469</v>
      </c>
      <c r="F6974" s="407" t="s">
        <v>324</v>
      </c>
      <c r="G6974" s="407"/>
      <c r="H6974" s="290" t="s">
        <v>325</v>
      </c>
      <c r="I6974" s="294">
        <v>7.4147999999999996</v>
      </c>
      <c r="J6974" s="294">
        <v>0</v>
      </c>
      <c r="K6974" s="292">
        <v>27.93</v>
      </c>
      <c r="L6974" s="292">
        <v>207.09</v>
      </c>
      <c r="O6974" s="40"/>
      <c r="P6974" s="40"/>
      <c r="Q6974" s="40"/>
      <c r="R6974" s="40"/>
      <c r="S6974" s="40"/>
      <c r="T6974" s="40"/>
      <c r="U6974" s="40"/>
      <c r="V6974" s="40"/>
      <c r="W6974" s="40"/>
      <c r="X6974" s="40"/>
      <c r="Y6974" s="40"/>
    </row>
    <row r="6975" spans="1:25" ht="15" customHeight="1" x14ac:dyDescent="0.2">
      <c r="A6975" s="40"/>
      <c r="B6975" s="275"/>
      <c r="C6975" s="275"/>
      <c r="D6975" s="275"/>
      <c r="E6975" s="275"/>
      <c r="F6975" s="275"/>
      <c r="G6975" s="275" t="s">
        <v>331</v>
      </c>
      <c r="H6975" s="302">
        <v>360.1</v>
      </c>
      <c r="I6975" s="275" t="s">
        <v>332</v>
      </c>
      <c r="J6975" s="302">
        <v>0</v>
      </c>
      <c r="K6975" s="275" t="s">
        <v>333</v>
      </c>
      <c r="L6975" s="302">
        <v>360.1</v>
      </c>
      <c r="O6975" s="40"/>
      <c r="P6975" s="40"/>
      <c r="Q6975" s="40"/>
      <c r="R6975" s="40"/>
      <c r="S6975" s="40"/>
      <c r="T6975" s="40"/>
      <c r="U6975" s="40"/>
      <c r="V6975" s="40"/>
      <c r="W6975" s="40"/>
      <c r="X6975" s="40"/>
      <c r="Y6975" s="40"/>
    </row>
    <row r="6976" spans="1:25" ht="15" customHeight="1" thickBot="1" x14ac:dyDescent="0.25">
      <c r="A6976" s="40"/>
      <c r="B6976" s="275"/>
      <c r="C6976" s="275"/>
      <c r="D6976" s="275"/>
      <c r="E6976" s="275"/>
      <c r="F6976" s="275"/>
      <c r="G6976" s="275" t="s">
        <v>334</v>
      </c>
      <c r="H6976" s="302">
        <v>219.55</v>
      </c>
      <c r="I6976" s="409"/>
      <c r="J6976" s="409" t="s">
        <v>335</v>
      </c>
      <c r="K6976" s="275"/>
      <c r="L6976" s="302">
        <v>1274.58</v>
      </c>
      <c r="O6976" s="40"/>
      <c r="P6976" s="40"/>
      <c r="Q6976" s="40"/>
      <c r="R6976" s="40"/>
      <c r="S6976" s="40"/>
      <c r="T6976" s="40"/>
      <c r="U6976" s="40"/>
      <c r="V6976" s="40"/>
      <c r="W6976" s="40"/>
      <c r="X6976" s="40"/>
      <c r="Y6976" s="40"/>
    </row>
    <row r="6977" spans="1:25" ht="15" customHeight="1" thickTop="1" x14ac:dyDescent="0.2">
      <c r="A6977" s="40"/>
      <c r="B6977" s="289"/>
      <c r="C6977" s="289"/>
      <c r="D6977" s="289"/>
      <c r="E6977" s="289"/>
      <c r="F6977" s="289"/>
      <c r="G6977" s="289"/>
      <c r="H6977" s="289"/>
      <c r="I6977" s="289"/>
      <c r="J6977" s="289"/>
      <c r="K6977" s="289"/>
      <c r="L6977" s="281"/>
      <c r="O6977" s="40"/>
      <c r="P6977" s="40"/>
      <c r="Q6977" s="40"/>
      <c r="R6977" s="40"/>
      <c r="S6977" s="40"/>
      <c r="T6977" s="40"/>
      <c r="U6977" s="40"/>
      <c r="V6977" s="40"/>
      <c r="W6977" s="40"/>
      <c r="X6977" s="40"/>
      <c r="Y6977" s="40"/>
    </row>
    <row r="6978" spans="1:25" ht="15" customHeight="1" x14ac:dyDescent="0.2">
      <c r="A6978" s="40"/>
      <c r="B6978" s="276"/>
      <c r="C6978" s="277" t="s">
        <v>28</v>
      </c>
      <c r="D6978" s="276" t="s">
        <v>29</v>
      </c>
      <c r="E6978" s="276" t="s">
        <v>30</v>
      </c>
      <c r="F6978" s="405" t="s">
        <v>318</v>
      </c>
      <c r="G6978" s="405"/>
      <c r="H6978" s="284" t="s">
        <v>31</v>
      </c>
      <c r="I6978" s="277" t="s">
        <v>32</v>
      </c>
      <c r="J6978" s="277" t="s">
        <v>2407</v>
      </c>
      <c r="K6978" s="277" t="s">
        <v>33</v>
      </c>
      <c r="L6978" s="277" t="s">
        <v>35</v>
      </c>
      <c r="O6978" s="40"/>
      <c r="P6978" s="40"/>
      <c r="Q6978" s="40"/>
      <c r="R6978" s="40"/>
      <c r="S6978" s="40"/>
      <c r="T6978" s="40"/>
      <c r="U6978" s="40"/>
      <c r="V6978" s="40"/>
      <c r="W6978" s="40"/>
      <c r="X6978" s="40"/>
      <c r="Y6978" s="40"/>
    </row>
    <row r="6979" spans="1:25" ht="15" customHeight="1" x14ac:dyDescent="0.2">
      <c r="A6979" s="40"/>
      <c r="B6979" s="273" t="s">
        <v>319</v>
      </c>
      <c r="C6979" s="286" t="s">
        <v>3437</v>
      </c>
      <c r="D6979" s="273" t="s">
        <v>40</v>
      </c>
      <c r="E6979" s="273" t="s">
        <v>3438</v>
      </c>
      <c r="F6979" s="403" t="s">
        <v>337</v>
      </c>
      <c r="G6979" s="403"/>
      <c r="H6979" s="285" t="s">
        <v>59</v>
      </c>
      <c r="I6979" s="288">
        <v>1</v>
      </c>
      <c r="J6979" s="287"/>
      <c r="K6979" s="287">
        <v>1093.26</v>
      </c>
      <c r="L6979" s="287">
        <v>1093.26</v>
      </c>
      <c r="O6979" s="40"/>
      <c r="P6979" s="40"/>
      <c r="Q6979" s="40"/>
      <c r="R6979" s="40"/>
      <c r="S6979" s="40"/>
      <c r="T6979" s="40"/>
      <c r="U6979" s="40"/>
      <c r="V6979" s="40"/>
      <c r="W6979" s="40"/>
      <c r="X6979" s="40"/>
      <c r="Y6979" s="40"/>
    </row>
    <row r="6980" spans="1:25" ht="15" customHeight="1" x14ac:dyDescent="0.2">
      <c r="A6980" s="40"/>
      <c r="B6980" s="278" t="s">
        <v>321</v>
      </c>
      <c r="C6980" s="291" t="s">
        <v>468</v>
      </c>
      <c r="D6980" s="278" t="s">
        <v>40</v>
      </c>
      <c r="E6980" s="278" t="s">
        <v>469</v>
      </c>
      <c r="F6980" s="407" t="s">
        <v>324</v>
      </c>
      <c r="G6980" s="407"/>
      <c r="H6980" s="290" t="s">
        <v>325</v>
      </c>
      <c r="I6980" s="294">
        <v>8.2972999999999999</v>
      </c>
      <c r="J6980" s="294">
        <v>0</v>
      </c>
      <c r="K6980" s="292">
        <v>27.93</v>
      </c>
      <c r="L6980" s="292">
        <v>231.74</v>
      </c>
      <c r="O6980" s="40"/>
      <c r="P6980" s="40"/>
      <c r="Q6980" s="40"/>
      <c r="R6980" s="40"/>
      <c r="S6980" s="40"/>
      <c r="T6980" s="40"/>
      <c r="U6980" s="40"/>
      <c r="V6980" s="40"/>
      <c r="W6980" s="40"/>
      <c r="X6980" s="40"/>
      <c r="Y6980" s="40"/>
    </row>
    <row r="6981" spans="1:25" ht="15" customHeight="1" x14ac:dyDescent="0.2">
      <c r="A6981" s="40"/>
      <c r="B6981" s="278" t="s">
        <v>321</v>
      </c>
      <c r="C6981" s="291" t="s">
        <v>322</v>
      </c>
      <c r="D6981" s="278" t="s">
        <v>40</v>
      </c>
      <c r="E6981" s="278" t="s">
        <v>323</v>
      </c>
      <c r="F6981" s="407" t="s">
        <v>324</v>
      </c>
      <c r="G6981" s="407"/>
      <c r="H6981" s="290" t="s">
        <v>325</v>
      </c>
      <c r="I6981" s="294">
        <v>5.5315000000000003</v>
      </c>
      <c r="J6981" s="294">
        <v>0</v>
      </c>
      <c r="K6981" s="292">
        <v>23.08</v>
      </c>
      <c r="L6981" s="292">
        <v>127.66</v>
      </c>
      <c r="O6981" s="40"/>
      <c r="P6981" s="40"/>
      <c r="Q6981" s="40"/>
      <c r="R6981" s="40"/>
      <c r="S6981" s="40"/>
      <c r="T6981" s="40"/>
      <c r="U6981" s="40"/>
      <c r="V6981" s="40"/>
      <c r="W6981" s="40"/>
      <c r="X6981" s="40"/>
      <c r="Y6981" s="40"/>
    </row>
    <row r="6982" spans="1:25" ht="15" customHeight="1" x14ac:dyDescent="0.2">
      <c r="A6982" s="40"/>
      <c r="B6982" s="278" t="s">
        <v>321</v>
      </c>
      <c r="C6982" s="291" t="s">
        <v>566</v>
      </c>
      <c r="D6982" s="278" t="s">
        <v>40</v>
      </c>
      <c r="E6982" s="278" t="s">
        <v>567</v>
      </c>
      <c r="F6982" s="407" t="s">
        <v>337</v>
      </c>
      <c r="G6982" s="407"/>
      <c r="H6982" s="290" t="s">
        <v>59</v>
      </c>
      <c r="I6982" s="294">
        <v>1.2030000000000001</v>
      </c>
      <c r="J6982" s="294">
        <v>0</v>
      </c>
      <c r="K6982" s="292">
        <v>610.03</v>
      </c>
      <c r="L6982" s="292">
        <v>733.86</v>
      </c>
      <c r="O6982" s="40"/>
      <c r="P6982" s="40"/>
      <c r="Q6982" s="40"/>
      <c r="R6982" s="40"/>
      <c r="S6982" s="40"/>
      <c r="T6982" s="40"/>
      <c r="U6982" s="40"/>
      <c r="V6982" s="40"/>
      <c r="W6982" s="40"/>
      <c r="X6982" s="40"/>
      <c r="Y6982" s="40"/>
    </row>
    <row r="6983" spans="1:25" ht="15" customHeight="1" x14ac:dyDescent="0.2">
      <c r="A6983" s="40"/>
      <c r="B6983" s="275"/>
      <c r="C6983" s="275"/>
      <c r="D6983" s="275"/>
      <c r="E6983" s="275"/>
      <c r="F6983" s="275"/>
      <c r="G6983" s="275" t="s">
        <v>331</v>
      </c>
      <c r="H6983" s="302">
        <v>389.8</v>
      </c>
      <c r="I6983" s="275" t="s">
        <v>332</v>
      </c>
      <c r="J6983" s="302">
        <v>0</v>
      </c>
      <c r="K6983" s="275" t="s">
        <v>333</v>
      </c>
      <c r="L6983" s="302">
        <v>389.8</v>
      </c>
      <c r="O6983" s="40"/>
      <c r="P6983" s="40"/>
      <c r="Q6983" s="40"/>
      <c r="R6983" s="40"/>
      <c r="S6983" s="40"/>
      <c r="T6983" s="40"/>
      <c r="U6983" s="40"/>
      <c r="V6983" s="40"/>
      <c r="W6983" s="40"/>
      <c r="X6983" s="40"/>
      <c r="Y6983" s="40"/>
    </row>
    <row r="6984" spans="1:25" ht="15" customHeight="1" thickBot="1" x14ac:dyDescent="0.25">
      <c r="A6984" s="40"/>
      <c r="B6984" s="275"/>
      <c r="C6984" s="275"/>
      <c r="D6984" s="275"/>
      <c r="E6984" s="275"/>
      <c r="F6984" s="275"/>
      <c r="G6984" s="275" t="s">
        <v>334</v>
      </c>
      <c r="H6984" s="302">
        <v>227.5</v>
      </c>
      <c r="I6984" s="409"/>
      <c r="J6984" s="409" t="s">
        <v>335</v>
      </c>
      <c r="K6984" s="275"/>
      <c r="L6984" s="302">
        <v>1320.76</v>
      </c>
      <c r="O6984" s="40"/>
      <c r="P6984" s="40"/>
      <c r="Q6984" s="40"/>
      <c r="R6984" s="40"/>
      <c r="S6984" s="40"/>
      <c r="T6984" s="40"/>
      <c r="U6984" s="40"/>
      <c r="V6984" s="40"/>
      <c r="W6984" s="40"/>
      <c r="X6984" s="40"/>
      <c r="Y6984" s="40"/>
    </row>
    <row r="6985" spans="1:25" ht="15" customHeight="1" thickTop="1" x14ac:dyDescent="0.2">
      <c r="A6985" s="40"/>
      <c r="B6985" s="289"/>
      <c r="C6985" s="289"/>
      <c r="D6985" s="289"/>
      <c r="E6985" s="289"/>
      <c r="F6985" s="289"/>
      <c r="G6985" s="289"/>
      <c r="H6985" s="289"/>
      <c r="I6985" s="289"/>
      <c r="J6985" s="289"/>
      <c r="K6985" s="289"/>
      <c r="L6985" s="281"/>
      <c r="O6985" s="40"/>
      <c r="P6985" s="40"/>
      <c r="Q6985" s="40"/>
      <c r="R6985" s="40"/>
      <c r="S6985" s="40"/>
      <c r="T6985" s="40"/>
      <c r="U6985" s="40"/>
      <c r="V6985" s="40"/>
      <c r="W6985" s="40"/>
      <c r="X6985" s="40"/>
      <c r="Y6985" s="40"/>
    </row>
    <row r="6986" spans="1:25" ht="15" customHeight="1" x14ac:dyDescent="0.2">
      <c r="A6986" s="40"/>
      <c r="B6986" s="276"/>
      <c r="C6986" s="277" t="s">
        <v>28</v>
      </c>
      <c r="D6986" s="276" t="s">
        <v>29</v>
      </c>
      <c r="E6986" s="276" t="s">
        <v>30</v>
      </c>
      <c r="F6986" s="405" t="s">
        <v>318</v>
      </c>
      <c r="G6986" s="405"/>
      <c r="H6986" s="284" t="s">
        <v>31</v>
      </c>
      <c r="I6986" s="277" t="s">
        <v>32</v>
      </c>
      <c r="J6986" s="277" t="s">
        <v>2407</v>
      </c>
      <c r="K6986" s="277" t="s">
        <v>33</v>
      </c>
      <c r="L6986" s="277" t="s">
        <v>35</v>
      </c>
      <c r="O6986" s="40"/>
      <c r="P6986" s="40"/>
      <c r="Q6986" s="40"/>
      <c r="R6986" s="40"/>
      <c r="S6986" s="40"/>
      <c r="T6986" s="40"/>
      <c r="U6986" s="40"/>
      <c r="V6986" s="40"/>
      <c r="W6986" s="40"/>
      <c r="X6986" s="40"/>
      <c r="Y6986" s="40"/>
    </row>
    <row r="6987" spans="1:25" ht="15" customHeight="1" x14ac:dyDescent="0.2">
      <c r="A6987" s="40"/>
      <c r="B6987" s="273" t="s">
        <v>319</v>
      </c>
      <c r="C6987" s="286" t="s">
        <v>1199</v>
      </c>
      <c r="D6987" s="273" t="s">
        <v>40</v>
      </c>
      <c r="E6987" s="273" t="s">
        <v>1200</v>
      </c>
      <c r="F6987" s="403" t="s">
        <v>328</v>
      </c>
      <c r="G6987" s="403"/>
      <c r="H6987" s="285" t="s">
        <v>325</v>
      </c>
      <c r="I6987" s="288">
        <v>1</v>
      </c>
      <c r="J6987" s="287"/>
      <c r="K6987" s="287">
        <v>27.18</v>
      </c>
      <c r="L6987" s="287">
        <v>27.18</v>
      </c>
      <c r="O6987" s="40"/>
      <c r="P6987" s="40"/>
      <c r="Q6987" s="40"/>
      <c r="R6987" s="40"/>
      <c r="S6987" s="40"/>
      <c r="T6987" s="40"/>
      <c r="U6987" s="40"/>
      <c r="V6987" s="40"/>
      <c r="W6987" s="40"/>
      <c r="X6987" s="40"/>
      <c r="Y6987" s="40"/>
    </row>
    <row r="6988" spans="1:25" ht="15" customHeight="1" x14ac:dyDescent="0.2">
      <c r="A6988" s="40"/>
      <c r="B6988" s="274" t="s">
        <v>347</v>
      </c>
      <c r="C6988" s="296" t="s">
        <v>1201</v>
      </c>
      <c r="D6988" s="274" t="s">
        <v>40</v>
      </c>
      <c r="E6988" s="274" t="s">
        <v>1202</v>
      </c>
      <c r="F6988" s="404" t="s">
        <v>4145</v>
      </c>
      <c r="G6988" s="404"/>
      <c r="H6988" s="295" t="s">
        <v>44</v>
      </c>
      <c r="I6988" s="298">
        <v>3.6000000000000001E-5</v>
      </c>
      <c r="J6988" s="298">
        <v>0</v>
      </c>
      <c r="K6988" s="297">
        <v>755035.87</v>
      </c>
      <c r="L6988" s="297">
        <v>27.18</v>
      </c>
      <c r="O6988" s="40"/>
      <c r="P6988" s="40"/>
      <c r="Q6988" s="40"/>
      <c r="R6988" s="40"/>
      <c r="S6988" s="40"/>
      <c r="T6988" s="40"/>
      <c r="U6988" s="40"/>
      <c r="V6988" s="40"/>
      <c r="W6988" s="40"/>
      <c r="X6988" s="40"/>
      <c r="Y6988" s="40"/>
    </row>
    <row r="6989" spans="1:25" ht="15" customHeight="1" x14ac:dyDescent="0.2">
      <c r="A6989" s="40"/>
      <c r="B6989" s="275"/>
      <c r="C6989" s="275"/>
      <c r="D6989" s="275"/>
      <c r="E6989" s="275"/>
      <c r="F6989" s="275"/>
      <c r="G6989" s="275" t="s">
        <v>331</v>
      </c>
      <c r="H6989" s="302">
        <v>0</v>
      </c>
      <c r="I6989" s="275" t="s">
        <v>332</v>
      </c>
      <c r="J6989" s="302">
        <v>0</v>
      </c>
      <c r="K6989" s="275" t="s">
        <v>333</v>
      </c>
      <c r="L6989" s="302">
        <v>0</v>
      </c>
      <c r="O6989" s="40"/>
      <c r="P6989" s="40"/>
      <c r="Q6989" s="40"/>
      <c r="R6989" s="40"/>
      <c r="S6989" s="40"/>
      <c r="T6989" s="40"/>
      <c r="U6989" s="40"/>
      <c r="V6989" s="40"/>
      <c r="W6989" s="40"/>
      <c r="X6989" s="40"/>
      <c r="Y6989" s="40"/>
    </row>
    <row r="6990" spans="1:25" ht="15" customHeight="1" thickBot="1" x14ac:dyDescent="0.25">
      <c r="A6990" s="40"/>
      <c r="B6990" s="275"/>
      <c r="C6990" s="275"/>
      <c r="D6990" s="275"/>
      <c r="E6990" s="275"/>
      <c r="F6990" s="275"/>
      <c r="G6990" s="275" t="s">
        <v>334</v>
      </c>
      <c r="H6990" s="302">
        <v>5.65</v>
      </c>
      <c r="I6990" s="409"/>
      <c r="J6990" s="409" t="s">
        <v>335</v>
      </c>
      <c r="K6990" s="275"/>
      <c r="L6990" s="302">
        <v>32.83</v>
      </c>
      <c r="O6990" s="40"/>
      <c r="P6990" s="40"/>
      <c r="Q6990" s="40"/>
      <c r="R6990" s="40"/>
      <c r="S6990" s="40"/>
      <c r="T6990" s="40"/>
      <c r="U6990" s="40"/>
      <c r="V6990" s="40"/>
      <c r="W6990" s="40"/>
      <c r="X6990" s="40"/>
      <c r="Y6990" s="40"/>
    </row>
    <row r="6991" spans="1:25" ht="15" customHeight="1" thickTop="1" x14ac:dyDescent="0.2">
      <c r="A6991" s="40"/>
      <c r="B6991" s="289"/>
      <c r="C6991" s="289"/>
      <c r="D6991" s="289"/>
      <c r="E6991" s="289"/>
      <c r="F6991" s="289"/>
      <c r="G6991" s="289"/>
      <c r="H6991" s="289"/>
      <c r="I6991" s="289"/>
      <c r="J6991" s="289"/>
      <c r="K6991" s="289"/>
      <c r="L6991" s="281"/>
      <c r="O6991" s="40"/>
      <c r="P6991" s="40"/>
      <c r="Q6991" s="40"/>
      <c r="R6991" s="40"/>
      <c r="S6991" s="40"/>
      <c r="T6991" s="40"/>
      <c r="U6991" s="40"/>
      <c r="V6991" s="40"/>
      <c r="W6991" s="40"/>
      <c r="X6991" s="40"/>
      <c r="Y6991" s="40"/>
    </row>
    <row r="6992" spans="1:25" ht="15" customHeight="1" x14ac:dyDescent="0.2">
      <c r="A6992" s="40"/>
      <c r="B6992" s="276"/>
      <c r="C6992" s="277" t="s">
        <v>28</v>
      </c>
      <c r="D6992" s="276" t="s">
        <v>29</v>
      </c>
      <c r="E6992" s="276" t="s">
        <v>30</v>
      </c>
      <c r="F6992" s="405" t="s">
        <v>318</v>
      </c>
      <c r="G6992" s="405"/>
      <c r="H6992" s="284" t="s">
        <v>31</v>
      </c>
      <c r="I6992" s="277" t="s">
        <v>32</v>
      </c>
      <c r="J6992" s="277" t="s">
        <v>2407</v>
      </c>
      <c r="K6992" s="277" t="s">
        <v>33</v>
      </c>
      <c r="L6992" s="277" t="s">
        <v>35</v>
      </c>
      <c r="O6992" s="40"/>
      <c r="P6992" s="40"/>
      <c r="Q6992" s="40"/>
      <c r="R6992" s="40"/>
      <c r="S6992" s="40"/>
      <c r="T6992" s="40"/>
      <c r="U6992" s="40"/>
      <c r="V6992" s="40"/>
      <c r="W6992" s="40"/>
      <c r="X6992" s="40"/>
      <c r="Y6992" s="40"/>
    </row>
    <row r="6993" spans="1:25" ht="15" customHeight="1" x14ac:dyDescent="0.2">
      <c r="A6993" s="40"/>
      <c r="B6993" s="273" t="s">
        <v>319</v>
      </c>
      <c r="C6993" s="286" t="s">
        <v>1203</v>
      </c>
      <c r="D6993" s="273" t="s">
        <v>40</v>
      </c>
      <c r="E6993" s="273" t="s">
        <v>1204</v>
      </c>
      <c r="F6993" s="403" t="s">
        <v>328</v>
      </c>
      <c r="G6993" s="403"/>
      <c r="H6993" s="285" t="s">
        <v>325</v>
      </c>
      <c r="I6993" s="288">
        <v>1</v>
      </c>
      <c r="J6993" s="287"/>
      <c r="K6993" s="287">
        <v>10.19</v>
      </c>
      <c r="L6993" s="287">
        <v>10.19</v>
      </c>
      <c r="O6993" s="40"/>
      <c r="P6993" s="40"/>
      <c r="Q6993" s="40"/>
      <c r="R6993" s="40"/>
      <c r="S6993" s="40"/>
      <c r="T6993" s="40"/>
      <c r="U6993" s="40"/>
      <c r="V6993" s="40"/>
      <c r="W6993" s="40"/>
      <c r="X6993" s="40"/>
      <c r="Y6993" s="40"/>
    </row>
    <row r="6994" spans="1:25" ht="15" customHeight="1" x14ac:dyDescent="0.2">
      <c r="A6994" s="40"/>
      <c r="B6994" s="274" t="s">
        <v>347</v>
      </c>
      <c r="C6994" s="296" t="s">
        <v>1201</v>
      </c>
      <c r="D6994" s="274" t="s">
        <v>40</v>
      </c>
      <c r="E6994" s="274" t="s">
        <v>1202</v>
      </c>
      <c r="F6994" s="404" t="s">
        <v>4145</v>
      </c>
      <c r="G6994" s="404"/>
      <c r="H6994" s="295" t="s">
        <v>44</v>
      </c>
      <c r="I6994" s="298">
        <v>1.3499999999999999E-5</v>
      </c>
      <c r="J6994" s="298">
        <v>0</v>
      </c>
      <c r="K6994" s="297">
        <v>755035.87</v>
      </c>
      <c r="L6994" s="297">
        <v>10.19</v>
      </c>
      <c r="O6994" s="40"/>
      <c r="P6994" s="40"/>
      <c r="Q6994" s="40"/>
      <c r="R6994" s="40"/>
      <c r="S6994" s="40"/>
      <c r="T6994" s="40"/>
      <c r="U6994" s="40"/>
      <c r="V6994" s="40"/>
      <c r="W6994" s="40"/>
      <c r="X6994" s="40"/>
      <c r="Y6994" s="40"/>
    </row>
    <row r="6995" spans="1:25" ht="15" customHeight="1" x14ac:dyDescent="0.2">
      <c r="A6995" s="40"/>
      <c r="B6995" s="275"/>
      <c r="C6995" s="275"/>
      <c r="D6995" s="275"/>
      <c r="E6995" s="275"/>
      <c r="F6995" s="275"/>
      <c r="G6995" s="275" t="s">
        <v>331</v>
      </c>
      <c r="H6995" s="302">
        <v>0</v>
      </c>
      <c r="I6995" s="275" t="s">
        <v>332</v>
      </c>
      <c r="J6995" s="302">
        <v>0</v>
      </c>
      <c r="K6995" s="275" t="s">
        <v>333</v>
      </c>
      <c r="L6995" s="302">
        <v>0</v>
      </c>
      <c r="O6995" s="40"/>
      <c r="P6995" s="40"/>
      <c r="Q6995" s="40"/>
      <c r="R6995" s="40"/>
      <c r="S6995" s="40"/>
      <c r="T6995" s="40"/>
      <c r="U6995" s="40"/>
      <c r="V6995" s="40"/>
      <c r="W6995" s="40"/>
      <c r="X6995" s="40"/>
      <c r="Y6995" s="40"/>
    </row>
    <row r="6996" spans="1:25" ht="15" customHeight="1" thickBot="1" x14ac:dyDescent="0.25">
      <c r="A6996" s="40"/>
      <c r="B6996" s="275"/>
      <c r="C6996" s="275"/>
      <c r="D6996" s="275"/>
      <c r="E6996" s="275"/>
      <c r="F6996" s="275"/>
      <c r="G6996" s="275" t="s">
        <v>334</v>
      </c>
      <c r="H6996" s="302">
        <v>2.12</v>
      </c>
      <c r="I6996" s="409"/>
      <c r="J6996" s="409" t="s">
        <v>335</v>
      </c>
      <c r="K6996" s="275"/>
      <c r="L6996" s="302">
        <v>12.31</v>
      </c>
      <c r="O6996" s="40"/>
      <c r="P6996" s="40"/>
      <c r="Q6996" s="40"/>
      <c r="R6996" s="40"/>
      <c r="S6996" s="40"/>
      <c r="T6996" s="40"/>
      <c r="U6996" s="40"/>
      <c r="V6996" s="40"/>
      <c r="W6996" s="40"/>
      <c r="X6996" s="40"/>
      <c r="Y6996" s="40"/>
    </row>
    <row r="6997" spans="1:25" ht="15" customHeight="1" thickTop="1" x14ac:dyDescent="0.2">
      <c r="A6997" s="40"/>
      <c r="B6997" s="289"/>
      <c r="C6997" s="289"/>
      <c r="D6997" s="289"/>
      <c r="E6997" s="289"/>
      <c r="F6997" s="289"/>
      <c r="G6997" s="289"/>
      <c r="H6997" s="289"/>
      <c r="I6997" s="289"/>
      <c r="J6997" s="289"/>
      <c r="K6997" s="289"/>
      <c r="L6997" s="281"/>
      <c r="O6997" s="40"/>
      <c r="P6997" s="40"/>
      <c r="Q6997" s="40"/>
      <c r="R6997" s="40"/>
      <c r="S6997" s="40"/>
      <c r="T6997" s="40"/>
      <c r="U6997" s="40"/>
      <c r="V6997" s="40"/>
      <c r="W6997" s="40"/>
      <c r="X6997" s="40"/>
      <c r="Y6997" s="40"/>
    </row>
    <row r="6998" spans="1:25" ht="15" customHeight="1" x14ac:dyDescent="0.2">
      <c r="A6998" s="40"/>
      <c r="B6998" s="276"/>
      <c r="C6998" s="277" t="s">
        <v>28</v>
      </c>
      <c r="D6998" s="276" t="s">
        <v>29</v>
      </c>
      <c r="E6998" s="276" t="s">
        <v>30</v>
      </c>
      <c r="F6998" s="405" t="s">
        <v>318</v>
      </c>
      <c r="G6998" s="405"/>
      <c r="H6998" s="284" t="s">
        <v>31</v>
      </c>
      <c r="I6998" s="277" t="s">
        <v>32</v>
      </c>
      <c r="J6998" s="277" t="s">
        <v>2407</v>
      </c>
      <c r="K6998" s="277" t="s">
        <v>33</v>
      </c>
      <c r="L6998" s="277" t="s">
        <v>35</v>
      </c>
      <c r="O6998" s="40"/>
      <c r="P6998" s="40"/>
      <c r="Q6998" s="40"/>
      <c r="R6998" s="40"/>
      <c r="S6998" s="40"/>
      <c r="T6998" s="40"/>
      <c r="U6998" s="40"/>
      <c r="V6998" s="40"/>
      <c r="W6998" s="40"/>
      <c r="X6998" s="40"/>
      <c r="Y6998" s="40"/>
    </row>
    <row r="6999" spans="1:25" ht="15" customHeight="1" x14ac:dyDescent="0.2">
      <c r="A6999" s="40"/>
      <c r="B6999" s="273" t="s">
        <v>319</v>
      </c>
      <c r="C6999" s="286" t="s">
        <v>1205</v>
      </c>
      <c r="D6999" s="273" t="s">
        <v>40</v>
      </c>
      <c r="E6999" s="273" t="s">
        <v>1206</v>
      </c>
      <c r="F6999" s="403" t="s">
        <v>328</v>
      </c>
      <c r="G6999" s="403"/>
      <c r="H6999" s="285" t="s">
        <v>325</v>
      </c>
      <c r="I6999" s="288">
        <v>1</v>
      </c>
      <c r="J6999" s="287"/>
      <c r="K6999" s="287">
        <v>26.42</v>
      </c>
      <c r="L6999" s="287">
        <v>26.42</v>
      </c>
      <c r="O6999" s="40"/>
      <c r="P6999" s="40"/>
      <c r="Q6999" s="40"/>
      <c r="R6999" s="40"/>
      <c r="S6999" s="40"/>
      <c r="T6999" s="40"/>
      <c r="U6999" s="40"/>
      <c r="V6999" s="40"/>
      <c r="W6999" s="40"/>
      <c r="X6999" s="40"/>
      <c r="Y6999" s="40"/>
    </row>
    <row r="7000" spans="1:25" ht="15" customHeight="1" x14ac:dyDescent="0.2">
      <c r="A7000" s="40"/>
      <c r="B7000" s="274" t="s">
        <v>347</v>
      </c>
      <c r="C7000" s="296" t="s">
        <v>1201</v>
      </c>
      <c r="D7000" s="274" t="s">
        <v>40</v>
      </c>
      <c r="E7000" s="274" t="s">
        <v>1202</v>
      </c>
      <c r="F7000" s="404" t="s">
        <v>4145</v>
      </c>
      <c r="G7000" s="404"/>
      <c r="H7000" s="295" t="s">
        <v>44</v>
      </c>
      <c r="I7000" s="298">
        <v>3.4999999999999997E-5</v>
      </c>
      <c r="J7000" s="298">
        <v>0</v>
      </c>
      <c r="K7000" s="297">
        <v>755035.87</v>
      </c>
      <c r="L7000" s="297">
        <v>26.42</v>
      </c>
      <c r="O7000" s="40"/>
      <c r="P7000" s="40"/>
      <c r="Q7000" s="40"/>
      <c r="R7000" s="40"/>
      <c r="S7000" s="40"/>
      <c r="T7000" s="40"/>
      <c r="U7000" s="40"/>
      <c r="V7000" s="40"/>
      <c r="W7000" s="40"/>
      <c r="X7000" s="40"/>
      <c r="Y7000" s="40"/>
    </row>
    <row r="7001" spans="1:25" ht="15" customHeight="1" x14ac:dyDescent="0.2">
      <c r="A7001" s="40"/>
      <c r="B7001" s="275"/>
      <c r="C7001" s="275"/>
      <c r="D7001" s="275"/>
      <c r="E7001" s="275"/>
      <c r="F7001" s="275"/>
      <c r="G7001" s="275" t="s">
        <v>331</v>
      </c>
      <c r="H7001" s="302">
        <v>0</v>
      </c>
      <c r="I7001" s="275" t="s">
        <v>332</v>
      </c>
      <c r="J7001" s="302">
        <v>0</v>
      </c>
      <c r="K7001" s="275" t="s">
        <v>333</v>
      </c>
      <c r="L7001" s="302">
        <v>0</v>
      </c>
      <c r="O7001" s="40"/>
      <c r="P7001" s="40"/>
      <c r="Q7001" s="40"/>
      <c r="R7001" s="40"/>
      <c r="S7001" s="40"/>
      <c r="T7001" s="40"/>
      <c r="U7001" s="40"/>
      <c r="V7001" s="40"/>
      <c r="W7001" s="40"/>
      <c r="X7001" s="40"/>
      <c r="Y7001" s="40"/>
    </row>
    <row r="7002" spans="1:25" ht="15" customHeight="1" thickBot="1" x14ac:dyDescent="0.25">
      <c r="A7002" s="40"/>
      <c r="B7002" s="275"/>
      <c r="C7002" s="275"/>
      <c r="D7002" s="275"/>
      <c r="E7002" s="275"/>
      <c r="F7002" s="275"/>
      <c r="G7002" s="275" t="s">
        <v>334</v>
      </c>
      <c r="H7002" s="302">
        <v>5.49</v>
      </c>
      <c r="I7002" s="409"/>
      <c r="J7002" s="409" t="s">
        <v>335</v>
      </c>
      <c r="K7002" s="275"/>
      <c r="L7002" s="302">
        <v>31.91</v>
      </c>
      <c r="O7002" s="40"/>
      <c r="P7002" s="40"/>
      <c r="Q7002" s="40"/>
      <c r="R7002" s="40"/>
      <c r="S7002" s="40"/>
      <c r="T7002" s="40"/>
      <c r="U7002" s="40"/>
      <c r="V7002" s="40"/>
      <c r="W7002" s="40"/>
      <c r="X7002" s="40"/>
      <c r="Y7002" s="40"/>
    </row>
    <row r="7003" spans="1:25" ht="15" customHeight="1" thickTop="1" x14ac:dyDescent="0.2">
      <c r="A7003" s="40"/>
      <c r="B7003" s="289"/>
      <c r="C7003" s="289"/>
      <c r="D7003" s="289"/>
      <c r="E7003" s="289"/>
      <c r="F7003" s="289"/>
      <c r="G7003" s="289"/>
      <c r="H7003" s="289"/>
      <c r="I7003" s="289"/>
      <c r="J7003" s="289"/>
      <c r="K7003" s="289"/>
      <c r="L7003" s="281"/>
      <c r="O7003" s="40"/>
      <c r="P7003" s="40"/>
      <c r="Q7003" s="40"/>
      <c r="R7003" s="40"/>
      <c r="S7003" s="40"/>
      <c r="T7003" s="40"/>
      <c r="U7003" s="40"/>
      <c r="V7003" s="40"/>
      <c r="W7003" s="40"/>
      <c r="X7003" s="40"/>
      <c r="Y7003" s="40"/>
    </row>
    <row r="7004" spans="1:25" ht="15" customHeight="1" x14ac:dyDescent="0.2">
      <c r="A7004" s="40"/>
      <c r="B7004" s="276"/>
      <c r="C7004" s="277" t="s">
        <v>28</v>
      </c>
      <c r="D7004" s="276" t="s">
        <v>29</v>
      </c>
      <c r="E7004" s="276" t="s">
        <v>30</v>
      </c>
      <c r="F7004" s="405" t="s">
        <v>318</v>
      </c>
      <c r="G7004" s="405"/>
      <c r="H7004" s="284" t="s">
        <v>31</v>
      </c>
      <c r="I7004" s="277" t="s">
        <v>32</v>
      </c>
      <c r="J7004" s="277" t="s">
        <v>2407</v>
      </c>
      <c r="K7004" s="277" t="s">
        <v>33</v>
      </c>
      <c r="L7004" s="277" t="s">
        <v>35</v>
      </c>
      <c r="O7004" s="40"/>
      <c r="P7004" s="40"/>
      <c r="Q7004" s="40"/>
      <c r="R7004" s="40"/>
      <c r="S7004" s="40"/>
      <c r="T7004" s="40"/>
      <c r="U7004" s="40"/>
      <c r="V7004" s="40"/>
      <c r="W7004" s="40"/>
      <c r="X7004" s="40"/>
      <c r="Y7004" s="40"/>
    </row>
    <row r="7005" spans="1:25" ht="15" customHeight="1" x14ac:dyDescent="0.2">
      <c r="A7005" s="40"/>
      <c r="B7005" s="273" t="s">
        <v>319</v>
      </c>
      <c r="C7005" s="286" t="s">
        <v>1207</v>
      </c>
      <c r="D7005" s="273" t="s">
        <v>40</v>
      </c>
      <c r="E7005" s="273" t="s">
        <v>1208</v>
      </c>
      <c r="F7005" s="403" t="s">
        <v>328</v>
      </c>
      <c r="G7005" s="403"/>
      <c r="H7005" s="285" t="s">
        <v>325</v>
      </c>
      <c r="I7005" s="288">
        <v>1</v>
      </c>
      <c r="J7005" s="287"/>
      <c r="K7005" s="287">
        <v>8.32</v>
      </c>
      <c r="L7005" s="287">
        <v>8.32</v>
      </c>
      <c r="O7005" s="40"/>
      <c r="P7005" s="40"/>
      <c r="Q7005" s="40"/>
      <c r="R7005" s="40"/>
      <c r="S7005" s="40"/>
      <c r="T7005" s="40"/>
      <c r="U7005" s="40"/>
      <c r="V7005" s="40"/>
      <c r="W7005" s="40"/>
      <c r="X7005" s="40"/>
      <c r="Y7005" s="40"/>
    </row>
    <row r="7006" spans="1:25" ht="15" customHeight="1" x14ac:dyDescent="0.2">
      <c r="A7006" s="40"/>
      <c r="B7006" s="274" t="s">
        <v>347</v>
      </c>
      <c r="C7006" s="296" t="s">
        <v>1021</v>
      </c>
      <c r="D7006" s="274" t="s">
        <v>40</v>
      </c>
      <c r="E7006" s="274" t="s">
        <v>1022</v>
      </c>
      <c r="F7006" s="404" t="s">
        <v>4139</v>
      </c>
      <c r="G7006" s="404"/>
      <c r="H7006" s="295" t="s">
        <v>4140</v>
      </c>
      <c r="I7006" s="298">
        <v>9.35</v>
      </c>
      <c r="J7006" s="298">
        <v>0</v>
      </c>
      <c r="K7006" s="297">
        <v>0.89</v>
      </c>
      <c r="L7006" s="297">
        <v>8.32</v>
      </c>
      <c r="O7006" s="40"/>
      <c r="P7006" s="40"/>
      <c r="Q7006" s="40"/>
      <c r="R7006" s="40"/>
      <c r="S7006" s="40"/>
      <c r="T7006" s="40"/>
      <c r="U7006" s="40"/>
      <c r="V7006" s="40"/>
      <c r="W7006" s="40"/>
      <c r="X7006" s="40"/>
      <c r="Y7006" s="40"/>
    </row>
    <row r="7007" spans="1:25" ht="15" customHeight="1" x14ac:dyDescent="0.2">
      <c r="A7007" s="40"/>
      <c r="B7007" s="275"/>
      <c r="C7007" s="275"/>
      <c r="D7007" s="275"/>
      <c r="E7007" s="275"/>
      <c r="F7007" s="275"/>
      <c r="G7007" s="275" t="s">
        <v>331</v>
      </c>
      <c r="H7007" s="302">
        <v>0</v>
      </c>
      <c r="I7007" s="275" t="s">
        <v>332</v>
      </c>
      <c r="J7007" s="302">
        <v>0</v>
      </c>
      <c r="K7007" s="275" t="s">
        <v>333</v>
      </c>
      <c r="L7007" s="302">
        <v>0</v>
      </c>
      <c r="O7007" s="40"/>
      <c r="P7007" s="40"/>
      <c r="Q7007" s="40"/>
      <c r="R7007" s="40"/>
      <c r="S7007" s="40"/>
      <c r="T7007" s="40"/>
      <c r="U7007" s="40"/>
      <c r="V7007" s="40"/>
      <c r="W7007" s="40"/>
      <c r="X7007" s="40"/>
      <c r="Y7007" s="40"/>
    </row>
    <row r="7008" spans="1:25" ht="15" customHeight="1" thickBot="1" x14ac:dyDescent="0.25">
      <c r="A7008" s="40"/>
      <c r="B7008" s="275"/>
      <c r="C7008" s="275"/>
      <c r="D7008" s="275"/>
      <c r="E7008" s="275"/>
      <c r="F7008" s="275"/>
      <c r="G7008" s="275" t="s">
        <v>334</v>
      </c>
      <c r="H7008" s="302">
        <v>1.73</v>
      </c>
      <c r="I7008" s="409"/>
      <c r="J7008" s="409" t="s">
        <v>335</v>
      </c>
      <c r="K7008" s="275"/>
      <c r="L7008" s="302">
        <v>10.050000000000001</v>
      </c>
      <c r="O7008" s="40"/>
      <c r="P7008" s="40"/>
      <c r="Q7008" s="40"/>
      <c r="R7008" s="40"/>
      <c r="S7008" s="40"/>
      <c r="T7008" s="40"/>
      <c r="U7008" s="40"/>
      <c r="V7008" s="40"/>
      <c r="W7008" s="40"/>
      <c r="X7008" s="40"/>
      <c r="Y7008" s="40"/>
    </row>
    <row r="7009" spans="1:25" ht="15" customHeight="1" thickTop="1" x14ac:dyDescent="0.2">
      <c r="A7009" s="40"/>
      <c r="B7009" s="289"/>
      <c r="C7009" s="289"/>
      <c r="D7009" s="289"/>
      <c r="E7009" s="289"/>
      <c r="F7009" s="289"/>
      <c r="G7009" s="289"/>
      <c r="H7009" s="289"/>
      <c r="I7009" s="289"/>
      <c r="J7009" s="289"/>
      <c r="K7009" s="289"/>
      <c r="L7009" s="281"/>
      <c r="O7009" s="40"/>
      <c r="P7009" s="40"/>
      <c r="Q7009" s="40"/>
      <c r="R7009" s="40"/>
      <c r="S7009" s="40"/>
      <c r="T7009" s="40"/>
      <c r="U7009" s="40"/>
      <c r="V7009" s="40"/>
      <c r="W7009" s="40"/>
      <c r="X7009" s="40"/>
      <c r="Y7009" s="40"/>
    </row>
    <row r="7010" spans="1:25" ht="15" customHeight="1" x14ac:dyDescent="0.2">
      <c r="A7010" s="40"/>
      <c r="B7010" s="276"/>
      <c r="C7010" s="277" t="s">
        <v>28</v>
      </c>
      <c r="D7010" s="276" t="s">
        <v>29</v>
      </c>
      <c r="E7010" s="276" t="s">
        <v>30</v>
      </c>
      <c r="F7010" s="405" t="s">
        <v>318</v>
      </c>
      <c r="G7010" s="405"/>
      <c r="H7010" s="284" t="s">
        <v>31</v>
      </c>
      <c r="I7010" s="277" t="s">
        <v>32</v>
      </c>
      <c r="J7010" s="277" t="s">
        <v>2407</v>
      </c>
      <c r="K7010" s="277" t="s">
        <v>33</v>
      </c>
      <c r="L7010" s="277" t="s">
        <v>35</v>
      </c>
      <c r="O7010" s="40"/>
      <c r="P7010" s="40"/>
      <c r="Q7010" s="40"/>
      <c r="R7010" s="40"/>
      <c r="S7010" s="40"/>
      <c r="T7010" s="40"/>
      <c r="U7010" s="40"/>
      <c r="V7010" s="40"/>
      <c r="W7010" s="40"/>
      <c r="X7010" s="40"/>
      <c r="Y7010" s="40"/>
    </row>
    <row r="7011" spans="1:25" ht="15" customHeight="1" x14ac:dyDescent="0.2">
      <c r="A7011" s="40"/>
      <c r="B7011" s="273" t="s">
        <v>319</v>
      </c>
      <c r="C7011" s="286" t="s">
        <v>600</v>
      </c>
      <c r="D7011" s="273" t="s">
        <v>40</v>
      </c>
      <c r="E7011" s="273" t="s">
        <v>601</v>
      </c>
      <c r="F7011" s="403" t="s">
        <v>328</v>
      </c>
      <c r="G7011" s="403"/>
      <c r="H7011" s="285" t="s">
        <v>330</v>
      </c>
      <c r="I7011" s="288">
        <v>1</v>
      </c>
      <c r="J7011" s="287"/>
      <c r="K7011" s="287">
        <v>124.86</v>
      </c>
      <c r="L7011" s="287">
        <v>124.86</v>
      </c>
      <c r="O7011" s="40"/>
      <c r="P7011" s="40"/>
      <c r="Q7011" s="40"/>
      <c r="R7011" s="40"/>
      <c r="S7011" s="40"/>
      <c r="T7011" s="40"/>
      <c r="U7011" s="40"/>
      <c r="V7011" s="40"/>
      <c r="W7011" s="40"/>
      <c r="X7011" s="40"/>
      <c r="Y7011" s="40"/>
    </row>
    <row r="7012" spans="1:25" ht="15" customHeight="1" x14ac:dyDescent="0.2">
      <c r="A7012" s="40"/>
      <c r="B7012" s="278" t="s">
        <v>321</v>
      </c>
      <c r="C7012" s="291" t="s">
        <v>1207</v>
      </c>
      <c r="D7012" s="278" t="s">
        <v>40</v>
      </c>
      <c r="E7012" s="278" t="s">
        <v>1208</v>
      </c>
      <c r="F7012" s="407" t="s">
        <v>328</v>
      </c>
      <c r="G7012" s="407"/>
      <c r="H7012" s="290" t="s">
        <v>325</v>
      </c>
      <c r="I7012" s="294">
        <v>1</v>
      </c>
      <c r="J7012" s="294">
        <v>0</v>
      </c>
      <c r="K7012" s="292">
        <v>8.32</v>
      </c>
      <c r="L7012" s="292">
        <v>8.32</v>
      </c>
      <c r="O7012" s="40"/>
      <c r="P7012" s="40"/>
      <c r="Q7012" s="40"/>
      <c r="R7012" s="40"/>
      <c r="S7012" s="40"/>
      <c r="T7012" s="40"/>
      <c r="U7012" s="40"/>
      <c r="V7012" s="40"/>
      <c r="W7012" s="40"/>
      <c r="X7012" s="40"/>
      <c r="Y7012" s="40"/>
    </row>
    <row r="7013" spans="1:25" ht="15" customHeight="1" x14ac:dyDescent="0.2">
      <c r="A7013" s="40"/>
      <c r="B7013" s="278" t="s">
        <v>321</v>
      </c>
      <c r="C7013" s="291" t="s">
        <v>1199</v>
      </c>
      <c r="D7013" s="278" t="s">
        <v>40</v>
      </c>
      <c r="E7013" s="278" t="s">
        <v>1200</v>
      </c>
      <c r="F7013" s="407" t="s">
        <v>328</v>
      </c>
      <c r="G7013" s="407"/>
      <c r="H7013" s="290" t="s">
        <v>325</v>
      </c>
      <c r="I7013" s="294">
        <v>1</v>
      </c>
      <c r="J7013" s="294">
        <v>0</v>
      </c>
      <c r="K7013" s="292">
        <v>27.18</v>
      </c>
      <c r="L7013" s="292">
        <v>27.18</v>
      </c>
      <c r="O7013" s="40"/>
      <c r="P7013" s="40"/>
      <c r="Q7013" s="40"/>
      <c r="R7013" s="40"/>
      <c r="S7013" s="40"/>
      <c r="T7013" s="40"/>
      <c r="U7013" s="40"/>
      <c r="V7013" s="40"/>
      <c r="W7013" s="40"/>
      <c r="X7013" s="40"/>
      <c r="Y7013" s="40"/>
    </row>
    <row r="7014" spans="1:25" ht="15" customHeight="1" x14ac:dyDescent="0.2">
      <c r="A7014" s="40"/>
      <c r="B7014" s="278" t="s">
        <v>321</v>
      </c>
      <c r="C7014" s="291" t="s">
        <v>1205</v>
      </c>
      <c r="D7014" s="278" t="s">
        <v>40</v>
      </c>
      <c r="E7014" s="278" t="s">
        <v>1206</v>
      </c>
      <c r="F7014" s="407" t="s">
        <v>328</v>
      </c>
      <c r="G7014" s="407"/>
      <c r="H7014" s="290" t="s">
        <v>325</v>
      </c>
      <c r="I7014" s="294">
        <v>1</v>
      </c>
      <c r="J7014" s="294">
        <v>0</v>
      </c>
      <c r="K7014" s="292">
        <v>26.42</v>
      </c>
      <c r="L7014" s="292">
        <v>26.42</v>
      </c>
      <c r="O7014" s="40"/>
      <c r="P7014" s="40"/>
      <c r="Q7014" s="40"/>
      <c r="R7014" s="40"/>
      <c r="S7014" s="40"/>
      <c r="T7014" s="40"/>
      <c r="U7014" s="40"/>
      <c r="V7014" s="40"/>
      <c r="W7014" s="40"/>
      <c r="X7014" s="40"/>
      <c r="Y7014" s="40"/>
    </row>
    <row r="7015" spans="1:25" ht="15" customHeight="1" x14ac:dyDescent="0.2">
      <c r="A7015" s="40"/>
      <c r="B7015" s="278" t="s">
        <v>321</v>
      </c>
      <c r="C7015" s="291" t="s">
        <v>1209</v>
      </c>
      <c r="D7015" s="278" t="s">
        <v>40</v>
      </c>
      <c r="E7015" s="278" t="s">
        <v>1210</v>
      </c>
      <c r="F7015" s="407" t="s">
        <v>324</v>
      </c>
      <c r="G7015" s="407"/>
      <c r="H7015" s="290" t="s">
        <v>325</v>
      </c>
      <c r="I7015" s="294">
        <v>1</v>
      </c>
      <c r="J7015" s="294">
        <v>0</v>
      </c>
      <c r="K7015" s="292">
        <v>52.75</v>
      </c>
      <c r="L7015" s="292">
        <v>52.75</v>
      </c>
      <c r="O7015" s="40"/>
      <c r="P7015" s="40"/>
      <c r="Q7015" s="40"/>
      <c r="R7015" s="40"/>
      <c r="S7015" s="40"/>
      <c r="T7015" s="40"/>
      <c r="U7015" s="40"/>
      <c r="V7015" s="40"/>
      <c r="W7015" s="40"/>
      <c r="X7015" s="40"/>
      <c r="Y7015" s="40"/>
    </row>
    <row r="7016" spans="1:25" ht="15" customHeight="1" x14ac:dyDescent="0.2">
      <c r="A7016" s="40"/>
      <c r="B7016" s="278" t="s">
        <v>321</v>
      </c>
      <c r="C7016" s="291" t="s">
        <v>1203</v>
      </c>
      <c r="D7016" s="278" t="s">
        <v>40</v>
      </c>
      <c r="E7016" s="278" t="s">
        <v>1204</v>
      </c>
      <c r="F7016" s="407" t="s">
        <v>328</v>
      </c>
      <c r="G7016" s="407"/>
      <c r="H7016" s="290" t="s">
        <v>325</v>
      </c>
      <c r="I7016" s="294">
        <v>1</v>
      </c>
      <c r="J7016" s="294">
        <v>0</v>
      </c>
      <c r="K7016" s="292">
        <v>10.19</v>
      </c>
      <c r="L7016" s="292">
        <v>10.19</v>
      </c>
      <c r="O7016" s="40"/>
      <c r="P7016" s="40"/>
      <c r="Q7016" s="40"/>
      <c r="R7016" s="40"/>
      <c r="S7016" s="40"/>
      <c r="T7016" s="40"/>
      <c r="U7016" s="40"/>
      <c r="V7016" s="40"/>
      <c r="W7016" s="40"/>
      <c r="X7016" s="40"/>
      <c r="Y7016" s="40"/>
    </row>
    <row r="7017" spans="1:25" ht="15" customHeight="1" x14ac:dyDescent="0.2">
      <c r="A7017" s="40"/>
      <c r="B7017" s="275"/>
      <c r="C7017" s="275"/>
      <c r="D7017" s="275"/>
      <c r="E7017" s="275"/>
      <c r="F7017" s="275"/>
      <c r="G7017" s="275" t="s">
        <v>331</v>
      </c>
      <c r="H7017" s="302">
        <v>48.09</v>
      </c>
      <c r="I7017" s="275" t="s">
        <v>332</v>
      </c>
      <c r="J7017" s="302">
        <v>0</v>
      </c>
      <c r="K7017" s="275" t="s">
        <v>333</v>
      </c>
      <c r="L7017" s="302">
        <v>48.09</v>
      </c>
      <c r="O7017" s="40"/>
      <c r="P7017" s="40"/>
      <c r="Q7017" s="40"/>
      <c r="R7017" s="40"/>
      <c r="S7017" s="40"/>
      <c r="T7017" s="40"/>
      <c r="U7017" s="40"/>
      <c r="V7017" s="40"/>
      <c r="W7017" s="40"/>
      <c r="X7017" s="40"/>
      <c r="Y7017" s="40"/>
    </row>
    <row r="7018" spans="1:25" ht="15" customHeight="1" thickBot="1" x14ac:dyDescent="0.25">
      <c r="A7018" s="40"/>
      <c r="B7018" s="275"/>
      <c r="C7018" s="275"/>
      <c r="D7018" s="275"/>
      <c r="E7018" s="275"/>
      <c r="F7018" s="275"/>
      <c r="G7018" s="275" t="s">
        <v>334</v>
      </c>
      <c r="H7018" s="302">
        <v>25.98</v>
      </c>
      <c r="I7018" s="409"/>
      <c r="J7018" s="409" t="s">
        <v>335</v>
      </c>
      <c r="K7018" s="275"/>
      <c r="L7018" s="302">
        <v>150.84</v>
      </c>
      <c r="O7018" s="40"/>
      <c r="P7018" s="40"/>
      <c r="Q7018" s="40"/>
      <c r="R7018" s="40"/>
      <c r="S7018" s="40"/>
      <c r="T7018" s="40"/>
      <c r="U7018" s="40"/>
      <c r="V7018" s="40"/>
      <c r="W7018" s="40"/>
      <c r="X7018" s="40"/>
      <c r="Y7018" s="40"/>
    </row>
    <row r="7019" spans="1:25" ht="15" customHeight="1" thickTop="1" x14ac:dyDescent="0.2">
      <c r="A7019" s="40"/>
      <c r="B7019" s="289"/>
      <c r="C7019" s="289"/>
      <c r="D7019" s="289"/>
      <c r="E7019" s="289"/>
      <c r="F7019" s="289"/>
      <c r="G7019" s="289"/>
      <c r="H7019" s="289"/>
      <c r="I7019" s="289"/>
      <c r="J7019" s="289"/>
      <c r="K7019" s="289"/>
      <c r="L7019" s="281"/>
      <c r="O7019" s="40"/>
      <c r="P7019" s="40"/>
      <c r="Q7019" s="40"/>
      <c r="R7019" s="40"/>
      <c r="S7019" s="40"/>
      <c r="T7019" s="40"/>
      <c r="U7019" s="40"/>
      <c r="V7019" s="40"/>
      <c r="W7019" s="40"/>
      <c r="X7019" s="40"/>
      <c r="Y7019" s="40"/>
    </row>
    <row r="7020" spans="1:25" ht="15" customHeight="1" x14ac:dyDescent="0.2">
      <c r="A7020" s="40"/>
      <c r="B7020" s="276"/>
      <c r="C7020" s="277" t="s">
        <v>28</v>
      </c>
      <c r="D7020" s="276" t="s">
        <v>29</v>
      </c>
      <c r="E7020" s="276" t="s">
        <v>30</v>
      </c>
      <c r="F7020" s="405" t="s">
        <v>318</v>
      </c>
      <c r="G7020" s="405"/>
      <c r="H7020" s="284" t="s">
        <v>31</v>
      </c>
      <c r="I7020" s="277" t="s">
        <v>32</v>
      </c>
      <c r="J7020" s="277" t="s">
        <v>2407</v>
      </c>
      <c r="K7020" s="277" t="s">
        <v>33</v>
      </c>
      <c r="L7020" s="277" t="s">
        <v>35</v>
      </c>
      <c r="O7020" s="40"/>
      <c r="P7020" s="40"/>
      <c r="Q7020" s="40"/>
      <c r="R7020" s="40"/>
      <c r="S7020" s="40"/>
      <c r="T7020" s="40"/>
      <c r="U7020" s="40"/>
      <c r="V7020" s="40"/>
      <c r="W7020" s="40"/>
      <c r="X7020" s="40"/>
      <c r="Y7020" s="40"/>
    </row>
    <row r="7021" spans="1:25" ht="15" customHeight="1" x14ac:dyDescent="0.2">
      <c r="A7021" s="40"/>
      <c r="B7021" s="273" t="s">
        <v>319</v>
      </c>
      <c r="C7021" s="286" t="s">
        <v>602</v>
      </c>
      <c r="D7021" s="273" t="s">
        <v>40</v>
      </c>
      <c r="E7021" s="273" t="s">
        <v>603</v>
      </c>
      <c r="F7021" s="403" t="s">
        <v>328</v>
      </c>
      <c r="G7021" s="403"/>
      <c r="H7021" s="285" t="s">
        <v>329</v>
      </c>
      <c r="I7021" s="288">
        <v>1</v>
      </c>
      <c r="J7021" s="287"/>
      <c r="K7021" s="287">
        <v>90.12</v>
      </c>
      <c r="L7021" s="287">
        <v>90.12</v>
      </c>
      <c r="O7021" s="40"/>
      <c r="P7021" s="40"/>
      <c r="Q7021" s="40"/>
      <c r="R7021" s="40"/>
      <c r="S7021" s="40"/>
      <c r="T7021" s="40"/>
      <c r="U7021" s="40"/>
      <c r="V7021" s="40"/>
      <c r="W7021" s="40"/>
      <c r="X7021" s="40"/>
      <c r="Y7021" s="40"/>
    </row>
    <row r="7022" spans="1:25" ht="15" customHeight="1" x14ac:dyDescent="0.2">
      <c r="A7022" s="40"/>
      <c r="B7022" s="278" t="s">
        <v>321</v>
      </c>
      <c r="C7022" s="291" t="s">
        <v>1209</v>
      </c>
      <c r="D7022" s="278" t="s">
        <v>40</v>
      </c>
      <c r="E7022" s="278" t="s">
        <v>1210</v>
      </c>
      <c r="F7022" s="407" t="s">
        <v>324</v>
      </c>
      <c r="G7022" s="407"/>
      <c r="H7022" s="290" t="s">
        <v>325</v>
      </c>
      <c r="I7022" s="294">
        <v>1</v>
      </c>
      <c r="J7022" s="294">
        <v>0</v>
      </c>
      <c r="K7022" s="292">
        <v>52.75</v>
      </c>
      <c r="L7022" s="292">
        <v>52.75</v>
      </c>
      <c r="O7022" s="40"/>
      <c r="P7022" s="40"/>
      <c r="Q7022" s="40"/>
      <c r="R7022" s="40"/>
      <c r="S7022" s="40"/>
      <c r="T7022" s="40"/>
      <c r="U7022" s="40"/>
      <c r="V7022" s="40"/>
      <c r="W7022" s="40"/>
      <c r="X7022" s="40"/>
      <c r="Y7022" s="40"/>
    </row>
    <row r="7023" spans="1:25" ht="15" customHeight="1" x14ac:dyDescent="0.2">
      <c r="A7023" s="40"/>
      <c r="B7023" s="278" t="s">
        <v>321</v>
      </c>
      <c r="C7023" s="291" t="s">
        <v>1203</v>
      </c>
      <c r="D7023" s="278" t="s">
        <v>40</v>
      </c>
      <c r="E7023" s="278" t="s">
        <v>1204</v>
      </c>
      <c r="F7023" s="407" t="s">
        <v>328</v>
      </c>
      <c r="G7023" s="407"/>
      <c r="H7023" s="290" t="s">
        <v>325</v>
      </c>
      <c r="I7023" s="294">
        <v>1</v>
      </c>
      <c r="J7023" s="294">
        <v>0</v>
      </c>
      <c r="K7023" s="292">
        <v>10.19</v>
      </c>
      <c r="L7023" s="292">
        <v>10.19</v>
      </c>
      <c r="O7023" s="40"/>
      <c r="P7023" s="40"/>
      <c r="Q7023" s="40"/>
      <c r="R7023" s="40"/>
      <c r="S7023" s="40"/>
      <c r="T7023" s="40"/>
      <c r="U7023" s="40"/>
      <c r="V7023" s="40"/>
      <c r="W7023" s="40"/>
      <c r="X7023" s="40"/>
      <c r="Y7023" s="40"/>
    </row>
    <row r="7024" spans="1:25" ht="15" customHeight="1" x14ac:dyDescent="0.2">
      <c r="A7024" s="40"/>
      <c r="B7024" s="278" t="s">
        <v>321</v>
      </c>
      <c r="C7024" s="291" t="s">
        <v>1199</v>
      </c>
      <c r="D7024" s="278" t="s">
        <v>40</v>
      </c>
      <c r="E7024" s="278" t="s">
        <v>1200</v>
      </c>
      <c r="F7024" s="407" t="s">
        <v>328</v>
      </c>
      <c r="G7024" s="407"/>
      <c r="H7024" s="290" t="s">
        <v>325</v>
      </c>
      <c r="I7024" s="294">
        <v>1</v>
      </c>
      <c r="J7024" s="294">
        <v>0</v>
      </c>
      <c r="K7024" s="292">
        <v>27.18</v>
      </c>
      <c r="L7024" s="292">
        <v>27.18</v>
      </c>
      <c r="O7024" s="40"/>
      <c r="P7024" s="40"/>
      <c r="Q7024" s="40"/>
      <c r="R7024" s="40"/>
      <c r="S7024" s="40"/>
      <c r="T7024" s="40"/>
      <c r="U7024" s="40"/>
      <c r="V7024" s="40"/>
      <c r="W7024" s="40"/>
      <c r="X7024" s="40"/>
      <c r="Y7024" s="40"/>
    </row>
    <row r="7025" spans="1:25" ht="15" customHeight="1" x14ac:dyDescent="0.2">
      <c r="A7025" s="40"/>
      <c r="B7025" s="275"/>
      <c r="C7025" s="275"/>
      <c r="D7025" s="275"/>
      <c r="E7025" s="275"/>
      <c r="F7025" s="275"/>
      <c r="G7025" s="275" t="s">
        <v>331</v>
      </c>
      <c r="H7025" s="302">
        <v>48.09</v>
      </c>
      <c r="I7025" s="275" t="s">
        <v>332</v>
      </c>
      <c r="J7025" s="302">
        <v>0</v>
      </c>
      <c r="K7025" s="275" t="s">
        <v>333</v>
      </c>
      <c r="L7025" s="302">
        <v>48.09</v>
      </c>
      <c r="O7025" s="40"/>
      <c r="P7025" s="40"/>
      <c r="Q7025" s="40"/>
      <c r="R7025" s="40"/>
      <c r="S7025" s="40"/>
      <c r="T7025" s="40"/>
      <c r="U7025" s="40"/>
      <c r="V7025" s="40"/>
      <c r="W7025" s="40"/>
      <c r="X7025" s="40"/>
      <c r="Y7025" s="40"/>
    </row>
    <row r="7026" spans="1:25" ht="15" customHeight="1" thickBot="1" x14ac:dyDescent="0.25">
      <c r="A7026" s="40"/>
      <c r="B7026" s="275"/>
      <c r="C7026" s="275"/>
      <c r="D7026" s="275"/>
      <c r="E7026" s="275"/>
      <c r="F7026" s="275"/>
      <c r="G7026" s="275" t="s">
        <v>334</v>
      </c>
      <c r="H7026" s="302">
        <v>18.75</v>
      </c>
      <c r="I7026" s="409"/>
      <c r="J7026" s="409" t="s">
        <v>335</v>
      </c>
      <c r="K7026" s="275"/>
      <c r="L7026" s="302">
        <v>108.87</v>
      </c>
      <c r="O7026" s="40"/>
      <c r="P7026" s="40"/>
      <c r="Q7026" s="40"/>
      <c r="R7026" s="40"/>
      <c r="S7026" s="40"/>
      <c r="T7026" s="40"/>
      <c r="U7026" s="40"/>
      <c r="V7026" s="40"/>
      <c r="W7026" s="40"/>
      <c r="X7026" s="40"/>
      <c r="Y7026" s="40"/>
    </row>
    <row r="7027" spans="1:25" ht="15" customHeight="1" thickTop="1" x14ac:dyDescent="0.2">
      <c r="A7027" s="40"/>
      <c r="B7027" s="289"/>
      <c r="C7027" s="289"/>
      <c r="D7027" s="289"/>
      <c r="E7027" s="289"/>
      <c r="F7027" s="289"/>
      <c r="G7027" s="289"/>
      <c r="H7027" s="289"/>
      <c r="I7027" s="289"/>
      <c r="J7027" s="289"/>
      <c r="K7027" s="289"/>
      <c r="L7027" s="281"/>
      <c r="O7027" s="40"/>
      <c r="P7027" s="40"/>
      <c r="Q7027" s="40"/>
      <c r="R7027" s="40"/>
      <c r="S7027" s="40"/>
      <c r="T7027" s="40"/>
      <c r="U7027" s="40"/>
      <c r="V7027" s="40"/>
      <c r="W7027" s="40"/>
      <c r="X7027" s="40"/>
      <c r="Y7027" s="40"/>
    </row>
    <row r="7028" spans="1:25" ht="15" customHeight="1" x14ac:dyDescent="0.2">
      <c r="A7028" s="40"/>
      <c r="B7028" s="276"/>
      <c r="C7028" s="277" t="s">
        <v>28</v>
      </c>
      <c r="D7028" s="276" t="s">
        <v>29</v>
      </c>
      <c r="E7028" s="276" t="s">
        <v>30</v>
      </c>
      <c r="F7028" s="405" t="s">
        <v>318</v>
      </c>
      <c r="G7028" s="405"/>
      <c r="H7028" s="284" t="s">
        <v>31</v>
      </c>
      <c r="I7028" s="277" t="s">
        <v>32</v>
      </c>
      <c r="J7028" s="277" t="s">
        <v>2407</v>
      </c>
      <c r="K7028" s="277" t="s">
        <v>33</v>
      </c>
      <c r="L7028" s="277" t="s">
        <v>35</v>
      </c>
      <c r="O7028" s="40"/>
      <c r="P7028" s="40"/>
      <c r="Q7028" s="40"/>
      <c r="R7028" s="40"/>
      <c r="S7028" s="40"/>
      <c r="T7028" s="40"/>
      <c r="U7028" s="40"/>
      <c r="V7028" s="40"/>
      <c r="W7028" s="40"/>
      <c r="X7028" s="40"/>
      <c r="Y7028" s="40"/>
    </row>
    <row r="7029" spans="1:25" ht="15" customHeight="1" x14ac:dyDescent="0.2">
      <c r="A7029" s="40"/>
      <c r="B7029" s="273" t="s">
        <v>319</v>
      </c>
      <c r="C7029" s="286" t="s">
        <v>593</v>
      </c>
      <c r="D7029" s="273" t="s">
        <v>40</v>
      </c>
      <c r="E7029" s="273" t="s">
        <v>594</v>
      </c>
      <c r="F7029" s="403" t="s">
        <v>328</v>
      </c>
      <c r="G7029" s="403"/>
      <c r="H7029" s="285" t="s">
        <v>329</v>
      </c>
      <c r="I7029" s="288">
        <v>1</v>
      </c>
      <c r="J7029" s="287"/>
      <c r="K7029" s="287">
        <v>34.97</v>
      </c>
      <c r="L7029" s="287">
        <v>34.97</v>
      </c>
      <c r="O7029" s="40"/>
      <c r="P7029" s="40"/>
      <c r="Q7029" s="40"/>
      <c r="R7029" s="40"/>
      <c r="S7029" s="40"/>
      <c r="T7029" s="40"/>
      <c r="U7029" s="40"/>
      <c r="V7029" s="40"/>
      <c r="W7029" s="40"/>
      <c r="X7029" s="40"/>
      <c r="Y7029" s="40"/>
    </row>
    <row r="7030" spans="1:25" ht="15" customHeight="1" x14ac:dyDescent="0.2">
      <c r="A7030" s="40"/>
      <c r="B7030" s="278" t="s">
        <v>321</v>
      </c>
      <c r="C7030" s="291" t="s">
        <v>1211</v>
      </c>
      <c r="D7030" s="278" t="s">
        <v>40</v>
      </c>
      <c r="E7030" s="278" t="s">
        <v>1212</v>
      </c>
      <c r="F7030" s="407" t="s">
        <v>324</v>
      </c>
      <c r="G7030" s="407"/>
      <c r="H7030" s="290" t="s">
        <v>325</v>
      </c>
      <c r="I7030" s="294">
        <v>1</v>
      </c>
      <c r="J7030" s="294">
        <v>0</v>
      </c>
      <c r="K7030" s="292">
        <v>34.65</v>
      </c>
      <c r="L7030" s="292">
        <v>34.65</v>
      </c>
      <c r="O7030" s="40"/>
      <c r="P7030" s="40"/>
      <c r="Q7030" s="40"/>
      <c r="R7030" s="40"/>
      <c r="S7030" s="40"/>
      <c r="T7030" s="40"/>
      <c r="U7030" s="40"/>
      <c r="V7030" s="40"/>
      <c r="W7030" s="40"/>
      <c r="X7030" s="40"/>
      <c r="Y7030" s="40"/>
    </row>
    <row r="7031" spans="1:25" ht="15" customHeight="1" x14ac:dyDescent="0.2">
      <c r="A7031" s="40"/>
      <c r="B7031" s="278" t="s">
        <v>321</v>
      </c>
      <c r="C7031" s="291" t="s">
        <v>1215</v>
      </c>
      <c r="D7031" s="278" t="s">
        <v>40</v>
      </c>
      <c r="E7031" s="278" t="s">
        <v>1216</v>
      </c>
      <c r="F7031" s="407" t="s">
        <v>328</v>
      </c>
      <c r="G7031" s="407"/>
      <c r="H7031" s="290" t="s">
        <v>325</v>
      </c>
      <c r="I7031" s="294">
        <v>1</v>
      </c>
      <c r="J7031" s="294">
        <v>0</v>
      </c>
      <c r="K7031" s="292">
        <v>0.06</v>
      </c>
      <c r="L7031" s="292">
        <v>0.06</v>
      </c>
      <c r="O7031" s="40"/>
      <c r="P7031" s="40"/>
      <c r="Q7031" s="40"/>
      <c r="R7031" s="40"/>
      <c r="S7031" s="40"/>
      <c r="T7031" s="40"/>
      <c r="U7031" s="40"/>
      <c r="V7031" s="40"/>
      <c r="W7031" s="40"/>
      <c r="X7031" s="40"/>
      <c r="Y7031" s="40"/>
    </row>
    <row r="7032" spans="1:25" ht="15" customHeight="1" x14ac:dyDescent="0.2">
      <c r="A7032" s="40"/>
      <c r="B7032" s="278" t="s">
        <v>321</v>
      </c>
      <c r="C7032" s="291" t="s">
        <v>1213</v>
      </c>
      <c r="D7032" s="278" t="s">
        <v>40</v>
      </c>
      <c r="E7032" s="278" t="s">
        <v>1214</v>
      </c>
      <c r="F7032" s="407" t="s">
        <v>328</v>
      </c>
      <c r="G7032" s="407"/>
      <c r="H7032" s="290" t="s">
        <v>325</v>
      </c>
      <c r="I7032" s="294">
        <v>1</v>
      </c>
      <c r="J7032" s="294">
        <v>0</v>
      </c>
      <c r="K7032" s="292">
        <v>0.26</v>
      </c>
      <c r="L7032" s="292">
        <v>0.26</v>
      </c>
      <c r="O7032" s="40"/>
      <c r="P7032" s="40"/>
      <c r="Q7032" s="40"/>
      <c r="R7032" s="40"/>
      <c r="S7032" s="40"/>
      <c r="T7032" s="40"/>
      <c r="U7032" s="40"/>
      <c r="V7032" s="40"/>
      <c r="W7032" s="40"/>
      <c r="X7032" s="40"/>
      <c r="Y7032" s="40"/>
    </row>
    <row r="7033" spans="1:25" ht="15" customHeight="1" x14ac:dyDescent="0.2">
      <c r="A7033" s="40"/>
      <c r="B7033" s="275"/>
      <c r="C7033" s="275"/>
      <c r="D7033" s="275"/>
      <c r="E7033" s="275"/>
      <c r="F7033" s="275"/>
      <c r="G7033" s="275" t="s">
        <v>331</v>
      </c>
      <c r="H7033" s="302">
        <v>29.99</v>
      </c>
      <c r="I7033" s="275" t="s">
        <v>332</v>
      </c>
      <c r="J7033" s="302">
        <v>0</v>
      </c>
      <c r="K7033" s="275" t="s">
        <v>333</v>
      </c>
      <c r="L7033" s="302">
        <v>29.99</v>
      </c>
      <c r="O7033" s="40"/>
      <c r="P7033" s="40"/>
      <c r="Q7033" s="40"/>
      <c r="R7033" s="40"/>
      <c r="S7033" s="40"/>
      <c r="T7033" s="40"/>
      <c r="U7033" s="40"/>
      <c r="V7033" s="40"/>
      <c r="W7033" s="40"/>
      <c r="X7033" s="40"/>
      <c r="Y7033" s="40"/>
    </row>
    <row r="7034" spans="1:25" ht="15" customHeight="1" thickBot="1" x14ac:dyDescent="0.25">
      <c r="A7034" s="40"/>
      <c r="B7034" s="275"/>
      <c r="C7034" s="275"/>
      <c r="D7034" s="275"/>
      <c r="E7034" s="275"/>
      <c r="F7034" s="275"/>
      <c r="G7034" s="275" t="s">
        <v>334</v>
      </c>
      <c r="H7034" s="302">
        <v>7.27</v>
      </c>
      <c r="I7034" s="409"/>
      <c r="J7034" s="409" t="s">
        <v>335</v>
      </c>
      <c r="K7034" s="275"/>
      <c r="L7034" s="302">
        <v>42.24</v>
      </c>
      <c r="O7034" s="40"/>
      <c r="P7034" s="40"/>
      <c r="Q7034" s="40"/>
      <c r="R7034" s="40"/>
      <c r="S7034" s="40"/>
      <c r="T7034" s="40"/>
      <c r="U7034" s="40"/>
      <c r="V7034" s="40"/>
      <c r="W7034" s="40"/>
      <c r="X7034" s="40"/>
      <c r="Y7034" s="40"/>
    </row>
    <row r="7035" spans="1:25" ht="15" customHeight="1" thickTop="1" x14ac:dyDescent="0.2">
      <c r="A7035" s="40"/>
      <c r="B7035" s="289"/>
      <c r="C7035" s="289"/>
      <c r="D7035" s="289"/>
      <c r="E7035" s="289"/>
      <c r="F7035" s="289"/>
      <c r="G7035" s="289"/>
      <c r="H7035" s="289"/>
      <c r="I7035" s="289"/>
      <c r="J7035" s="289"/>
      <c r="K7035" s="289"/>
      <c r="L7035" s="281"/>
      <c r="O7035" s="40"/>
      <c r="P7035" s="40"/>
      <c r="Q7035" s="40"/>
      <c r="R7035" s="40"/>
      <c r="S7035" s="40"/>
      <c r="T7035" s="40"/>
      <c r="U7035" s="40"/>
      <c r="V7035" s="40"/>
      <c r="W7035" s="40"/>
      <c r="X7035" s="40"/>
      <c r="Y7035" s="40"/>
    </row>
    <row r="7036" spans="1:25" ht="15" customHeight="1" x14ac:dyDescent="0.2">
      <c r="A7036" s="40"/>
      <c r="B7036" s="276"/>
      <c r="C7036" s="277" t="s">
        <v>28</v>
      </c>
      <c r="D7036" s="276" t="s">
        <v>29</v>
      </c>
      <c r="E7036" s="276" t="s">
        <v>30</v>
      </c>
      <c r="F7036" s="405" t="s">
        <v>318</v>
      </c>
      <c r="G7036" s="405"/>
      <c r="H7036" s="284" t="s">
        <v>31</v>
      </c>
      <c r="I7036" s="277" t="s">
        <v>32</v>
      </c>
      <c r="J7036" s="277" t="s">
        <v>2407</v>
      </c>
      <c r="K7036" s="277" t="s">
        <v>33</v>
      </c>
      <c r="L7036" s="277" t="s">
        <v>35</v>
      </c>
      <c r="O7036" s="40"/>
      <c r="P7036" s="40"/>
      <c r="Q7036" s="40"/>
      <c r="R7036" s="40"/>
      <c r="S7036" s="40"/>
      <c r="T7036" s="40"/>
      <c r="U7036" s="40"/>
      <c r="V7036" s="40"/>
      <c r="W7036" s="40"/>
      <c r="X7036" s="40"/>
      <c r="Y7036" s="40"/>
    </row>
    <row r="7037" spans="1:25" ht="15" customHeight="1" x14ac:dyDescent="0.2">
      <c r="A7037" s="40"/>
      <c r="B7037" s="273" t="s">
        <v>319</v>
      </c>
      <c r="C7037" s="286" t="s">
        <v>591</v>
      </c>
      <c r="D7037" s="273" t="s">
        <v>40</v>
      </c>
      <c r="E7037" s="273" t="s">
        <v>592</v>
      </c>
      <c r="F7037" s="403" t="s">
        <v>328</v>
      </c>
      <c r="G7037" s="403"/>
      <c r="H7037" s="285" t="s">
        <v>330</v>
      </c>
      <c r="I7037" s="288">
        <v>1</v>
      </c>
      <c r="J7037" s="287"/>
      <c r="K7037" s="287">
        <v>35.9</v>
      </c>
      <c r="L7037" s="287">
        <v>35.9</v>
      </c>
      <c r="O7037" s="40"/>
      <c r="P7037" s="40"/>
      <c r="Q7037" s="40"/>
      <c r="R7037" s="40"/>
      <c r="S7037" s="40"/>
      <c r="T7037" s="40"/>
      <c r="U7037" s="40"/>
      <c r="V7037" s="40"/>
      <c r="W7037" s="40"/>
      <c r="X7037" s="40"/>
      <c r="Y7037" s="40"/>
    </row>
    <row r="7038" spans="1:25" ht="15" customHeight="1" x14ac:dyDescent="0.2">
      <c r="A7038" s="40"/>
      <c r="B7038" s="278" t="s">
        <v>321</v>
      </c>
      <c r="C7038" s="291" t="s">
        <v>1219</v>
      </c>
      <c r="D7038" s="278" t="s">
        <v>40</v>
      </c>
      <c r="E7038" s="278" t="s">
        <v>1220</v>
      </c>
      <c r="F7038" s="407" t="s">
        <v>328</v>
      </c>
      <c r="G7038" s="407"/>
      <c r="H7038" s="290" t="s">
        <v>325</v>
      </c>
      <c r="I7038" s="294">
        <v>1</v>
      </c>
      <c r="J7038" s="294">
        <v>0</v>
      </c>
      <c r="K7038" s="292">
        <v>0.69</v>
      </c>
      <c r="L7038" s="292">
        <v>0.69</v>
      </c>
      <c r="O7038" s="40"/>
      <c r="P7038" s="40"/>
      <c r="Q7038" s="40"/>
      <c r="R7038" s="40"/>
      <c r="S7038" s="40"/>
      <c r="T7038" s="40"/>
      <c r="U7038" s="40"/>
      <c r="V7038" s="40"/>
      <c r="W7038" s="40"/>
      <c r="X7038" s="40"/>
      <c r="Y7038" s="40"/>
    </row>
    <row r="7039" spans="1:25" ht="15" customHeight="1" x14ac:dyDescent="0.2">
      <c r="A7039" s="40"/>
      <c r="B7039" s="278" t="s">
        <v>321</v>
      </c>
      <c r="C7039" s="291" t="s">
        <v>1217</v>
      </c>
      <c r="D7039" s="278" t="s">
        <v>40</v>
      </c>
      <c r="E7039" s="278" t="s">
        <v>1218</v>
      </c>
      <c r="F7039" s="407" t="s">
        <v>328</v>
      </c>
      <c r="G7039" s="407"/>
      <c r="H7039" s="290" t="s">
        <v>325</v>
      </c>
      <c r="I7039" s="294">
        <v>1</v>
      </c>
      <c r="J7039" s="294">
        <v>0</v>
      </c>
      <c r="K7039" s="292">
        <v>0.24</v>
      </c>
      <c r="L7039" s="292">
        <v>0.24</v>
      </c>
      <c r="O7039" s="40"/>
      <c r="P7039" s="40"/>
      <c r="Q7039" s="40"/>
      <c r="R7039" s="40"/>
      <c r="S7039" s="40"/>
      <c r="T7039" s="40"/>
      <c r="U7039" s="40"/>
      <c r="V7039" s="40"/>
      <c r="W7039" s="40"/>
      <c r="X7039" s="40"/>
      <c r="Y7039" s="40"/>
    </row>
    <row r="7040" spans="1:25" ht="15" customHeight="1" x14ac:dyDescent="0.2">
      <c r="A7040" s="40"/>
      <c r="B7040" s="278" t="s">
        <v>321</v>
      </c>
      <c r="C7040" s="291" t="s">
        <v>1213</v>
      </c>
      <c r="D7040" s="278" t="s">
        <v>40</v>
      </c>
      <c r="E7040" s="278" t="s">
        <v>1214</v>
      </c>
      <c r="F7040" s="407" t="s">
        <v>328</v>
      </c>
      <c r="G7040" s="407"/>
      <c r="H7040" s="290" t="s">
        <v>325</v>
      </c>
      <c r="I7040" s="294">
        <v>1</v>
      </c>
      <c r="J7040" s="294">
        <v>0</v>
      </c>
      <c r="K7040" s="292">
        <v>0.26</v>
      </c>
      <c r="L7040" s="292">
        <v>0.26</v>
      </c>
      <c r="O7040" s="40"/>
      <c r="P7040" s="40"/>
      <c r="Q7040" s="40"/>
      <c r="R7040" s="40"/>
      <c r="S7040" s="40"/>
      <c r="T7040" s="40"/>
      <c r="U7040" s="40"/>
      <c r="V7040" s="40"/>
      <c r="W7040" s="40"/>
      <c r="X7040" s="40"/>
      <c r="Y7040" s="40"/>
    </row>
    <row r="7041" spans="1:25" ht="15" customHeight="1" x14ac:dyDescent="0.2">
      <c r="A7041" s="40"/>
      <c r="B7041" s="278" t="s">
        <v>321</v>
      </c>
      <c r="C7041" s="291" t="s">
        <v>1211</v>
      </c>
      <c r="D7041" s="278" t="s">
        <v>40</v>
      </c>
      <c r="E7041" s="278" t="s">
        <v>1212</v>
      </c>
      <c r="F7041" s="407" t="s">
        <v>324</v>
      </c>
      <c r="G7041" s="407"/>
      <c r="H7041" s="290" t="s">
        <v>325</v>
      </c>
      <c r="I7041" s="294">
        <v>1</v>
      </c>
      <c r="J7041" s="294">
        <v>0</v>
      </c>
      <c r="K7041" s="292">
        <v>34.65</v>
      </c>
      <c r="L7041" s="292">
        <v>34.65</v>
      </c>
      <c r="O7041" s="40"/>
      <c r="P7041" s="40"/>
      <c r="Q7041" s="40"/>
      <c r="R7041" s="40"/>
      <c r="S7041" s="40"/>
      <c r="T7041" s="40"/>
      <c r="U7041" s="40"/>
      <c r="V7041" s="40"/>
      <c r="W7041" s="40"/>
      <c r="X7041" s="40"/>
      <c r="Y7041" s="40"/>
    </row>
    <row r="7042" spans="1:25" ht="15" customHeight="1" x14ac:dyDescent="0.2">
      <c r="A7042" s="40"/>
      <c r="B7042" s="278" t="s">
        <v>321</v>
      </c>
      <c r="C7042" s="291" t="s">
        <v>1215</v>
      </c>
      <c r="D7042" s="278" t="s">
        <v>40</v>
      </c>
      <c r="E7042" s="278" t="s">
        <v>1216</v>
      </c>
      <c r="F7042" s="407" t="s">
        <v>328</v>
      </c>
      <c r="G7042" s="407"/>
      <c r="H7042" s="290" t="s">
        <v>325</v>
      </c>
      <c r="I7042" s="294">
        <v>1</v>
      </c>
      <c r="J7042" s="294">
        <v>0</v>
      </c>
      <c r="K7042" s="292">
        <v>0.06</v>
      </c>
      <c r="L7042" s="292">
        <v>0.06</v>
      </c>
      <c r="O7042" s="40"/>
      <c r="P7042" s="40"/>
      <c r="Q7042" s="40"/>
      <c r="R7042" s="40"/>
      <c r="S7042" s="40"/>
      <c r="T7042" s="40"/>
      <c r="U7042" s="40"/>
      <c r="V7042" s="40"/>
      <c r="W7042" s="40"/>
      <c r="X7042" s="40"/>
      <c r="Y7042" s="40"/>
    </row>
    <row r="7043" spans="1:25" ht="15" customHeight="1" x14ac:dyDescent="0.2">
      <c r="A7043" s="40"/>
      <c r="B7043" s="275"/>
      <c r="C7043" s="275"/>
      <c r="D7043" s="275"/>
      <c r="E7043" s="275"/>
      <c r="F7043" s="275"/>
      <c r="G7043" s="275" t="s">
        <v>331</v>
      </c>
      <c r="H7043" s="302">
        <v>29.99</v>
      </c>
      <c r="I7043" s="275" t="s">
        <v>332</v>
      </c>
      <c r="J7043" s="302">
        <v>0</v>
      </c>
      <c r="K7043" s="275" t="s">
        <v>333</v>
      </c>
      <c r="L7043" s="302">
        <v>29.99</v>
      </c>
      <c r="O7043" s="40"/>
      <c r="P7043" s="40"/>
      <c r="Q7043" s="40"/>
      <c r="R7043" s="40"/>
      <c r="S7043" s="40"/>
      <c r="T7043" s="40"/>
      <c r="U7043" s="40"/>
      <c r="V7043" s="40"/>
      <c r="W7043" s="40"/>
      <c r="X7043" s="40"/>
      <c r="Y7043" s="40"/>
    </row>
    <row r="7044" spans="1:25" ht="15" customHeight="1" thickBot="1" x14ac:dyDescent="0.25">
      <c r="A7044" s="40"/>
      <c r="B7044" s="275"/>
      <c r="C7044" s="275"/>
      <c r="D7044" s="275"/>
      <c r="E7044" s="275"/>
      <c r="F7044" s="275"/>
      <c r="G7044" s="275" t="s">
        <v>334</v>
      </c>
      <c r="H7044" s="302">
        <v>7.47</v>
      </c>
      <c r="I7044" s="409"/>
      <c r="J7044" s="409" t="s">
        <v>335</v>
      </c>
      <c r="K7044" s="275"/>
      <c r="L7044" s="302">
        <v>43.37</v>
      </c>
      <c r="O7044" s="40"/>
      <c r="P7044" s="40"/>
      <c r="Q7044" s="40"/>
      <c r="R7044" s="40"/>
      <c r="S7044" s="40"/>
      <c r="T7044" s="40"/>
      <c r="U7044" s="40"/>
      <c r="V7044" s="40"/>
      <c r="W7044" s="40"/>
      <c r="X7044" s="40"/>
      <c r="Y7044" s="40"/>
    </row>
    <row r="7045" spans="1:25" ht="15" customHeight="1" thickTop="1" x14ac:dyDescent="0.2">
      <c r="A7045" s="40"/>
      <c r="B7045" s="289"/>
      <c r="C7045" s="289"/>
      <c r="D7045" s="289"/>
      <c r="E7045" s="289"/>
      <c r="F7045" s="289"/>
      <c r="G7045" s="289"/>
      <c r="H7045" s="289"/>
      <c r="I7045" s="289"/>
      <c r="J7045" s="289"/>
      <c r="K7045" s="289"/>
      <c r="L7045" s="281"/>
      <c r="O7045" s="40"/>
      <c r="P7045" s="40"/>
      <c r="Q7045" s="40"/>
      <c r="R7045" s="40"/>
      <c r="S7045" s="40"/>
      <c r="T7045" s="40"/>
      <c r="U7045" s="40"/>
      <c r="V7045" s="40"/>
      <c r="W7045" s="40"/>
      <c r="X7045" s="40"/>
      <c r="Y7045" s="40"/>
    </row>
    <row r="7046" spans="1:25" ht="15" customHeight="1" x14ac:dyDescent="0.2">
      <c r="A7046" s="40"/>
      <c r="B7046" s="276"/>
      <c r="C7046" s="277" t="s">
        <v>28</v>
      </c>
      <c r="D7046" s="276" t="s">
        <v>29</v>
      </c>
      <c r="E7046" s="276" t="s">
        <v>30</v>
      </c>
      <c r="F7046" s="405" t="s">
        <v>318</v>
      </c>
      <c r="G7046" s="405"/>
      <c r="H7046" s="284" t="s">
        <v>31</v>
      </c>
      <c r="I7046" s="277" t="s">
        <v>32</v>
      </c>
      <c r="J7046" s="277" t="s">
        <v>2407</v>
      </c>
      <c r="K7046" s="277" t="s">
        <v>33</v>
      </c>
      <c r="L7046" s="277" t="s">
        <v>35</v>
      </c>
      <c r="O7046" s="40"/>
      <c r="P7046" s="40"/>
      <c r="Q7046" s="40"/>
      <c r="R7046" s="40"/>
      <c r="S7046" s="40"/>
      <c r="T7046" s="40"/>
      <c r="U7046" s="40"/>
      <c r="V7046" s="40"/>
      <c r="W7046" s="40"/>
      <c r="X7046" s="40"/>
      <c r="Y7046" s="40"/>
    </row>
    <row r="7047" spans="1:25" ht="15" customHeight="1" x14ac:dyDescent="0.2">
      <c r="A7047" s="40"/>
      <c r="B7047" s="273" t="s">
        <v>319</v>
      </c>
      <c r="C7047" s="286" t="s">
        <v>1213</v>
      </c>
      <c r="D7047" s="273" t="s">
        <v>40</v>
      </c>
      <c r="E7047" s="273" t="s">
        <v>1214</v>
      </c>
      <c r="F7047" s="403" t="s">
        <v>328</v>
      </c>
      <c r="G7047" s="403"/>
      <c r="H7047" s="285" t="s">
        <v>325</v>
      </c>
      <c r="I7047" s="288">
        <v>1</v>
      </c>
      <c r="J7047" s="287"/>
      <c r="K7047" s="287">
        <v>0.26</v>
      </c>
      <c r="L7047" s="287">
        <v>0.26</v>
      </c>
      <c r="O7047" s="40"/>
      <c r="P7047" s="40"/>
      <c r="Q7047" s="40"/>
      <c r="R7047" s="40"/>
      <c r="S7047" s="40"/>
      <c r="T7047" s="40"/>
      <c r="U7047" s="40"/>
      <c r="V7047" s="40"/>
      <c r="W7047" s="40"/>
      <c r="X7047" s="40"/>
      <c r="Y7047" s="40"/>
    </row>
    <row r="7048" spans="1:25" ht="15" customHeight="1" x14ac:dyDescent="0.2">
      <c r="A7048" s="40"/>
      <c r="B7048" s="274" t="s">
        <v>347</v>
      </c>
      <c r="C7048" s="296" t="s">
        <v>1221</v>
      </c>
      <c r="D7048" s="274" t="s">
        <v>40</v>
      </c>
      <c r="E7048" s="274" t="s">
        <v>1222</v>
      </c>
      <c r="F7048" s="404" t="s">
        <v>4145</v>
      </c>
      <c r="G7048" s="404"/>
      <c r="H7048" s="295" t="s">
        <v>44</v>
      </c>
      <c r="I7048" s="298">
        <v>6.3999999999999997E-5</v>
      </c>
      <c r="J7048" s="298">
        <v>0</v>
      </c>
      <c r="K7048" s="297">
        <v>4079.82</v>
      </c>
      <c r="L7048" s="297">
        <v>0.26</v>
      </c>
      <c r="O7048" s="40"/>
      <c r="P7048" s="40"/>
      <c r="Q7048" s="40"/>
      <c r="R7048" s="40"/>
      <c r="S7048" s="40"/>
      <c r="T7048" s="40"/>
      <c r="U7048" s="40"/>
      <c r="V7048" s="40"/>
      <c r="W7048" s="40"/>
      <c r="X7048" s="40"/>
      <c r="Y7048" s="40"/>
    </row>
    <row r="7049" spans="1:25" ht="15" customHeight="1" x14ac:dyDescent="0.2">
      <c r="A7049" s="40"/>
      <c r="B7049" s="275"/>
      <c r="C7049" s="275"/>
      <c r="D7049" s="275"/>
      <c r="E7049" s="275"/>
      <c r="F7049" s="275"/>
      <c r="G7049" s="275" t="s">
        <v>331</v>
      </c>
      <c r="H7049" s="302">
        <v>0</v>
      </c>
      <c r="I7049" s="275" t="s">
        <v>332</v>
      </c>
      <c r="J7049" s="302">
        <v>0</v>
      </c>
      <c r="K7049" s="275" t="s">
        <v>333</v>
      </c>
      <c r="L7049" s="302">
        <v>0</v>
      </c>
      <c r="O7049" s="40"/>
      <c r="P7049" s="40"/>
      <c r="Q7049" s="40"/>
      <c r="R7049" s="40"/>
      <c r="S7049" s="40"/>
      <c r="T7049" s="40"/>
      <c r="U7049" s="40"/>
      <c r="V7049" s="40"/>
      <c r="W7049" s="40"/>
      <c r="X7049" s="40"/>
      <c r="Y7049" s="40"/>
    </row>
    <row r="7050" spans="1:25" ht="15" customHeight="1" thickBot="1" x14ac:dyDescent="0.25">
      <c r="A7050" s="40"/>
      <c r="B7050" s="275"/>
      <c r="C7050" s="275"/>
      <c r="D7050" s="275"/>
      <c r="E7050" s="275"/>
      <c r="F7050" s="275"/>
      <c r="G7050" s="275" t="s">
        <v>334</v>
      </c>
      <c r="H7050" s="302">
        <v>0.05</v>
      </c>
      <c r="I7050" s="409"/>
      <c r="J7050" s="409" t="s">
        <v>335</v>
      </c>
      <c r="K7050" s="275"/>
      <c r="L7050" s="302">
        <v>0.31</v>
      </c>
      <c r="O7050" s="40"/>
      <c r="P7050" s="40"/>
      <c r="Q7050" s="40"/>
      <c r="R7050" s="40"/>
      <c r="S7050" s="40"/>
      <c r="T7050" s="40"/>
      <c r="U7050" s="40"/>
      <c r="V7050" s="40"/>
      <c r="W7050" s="40"/>
      <c r="X7050" s="40"/>
      <c r="Y7050" s="40"/>
    </row>
    <row r="7051" spans="1:25" ht="15" customHeight="1" thickTop="1" x14ac:dyDescent="0.2">
      <c r="A7051" s="40"/>
      <c r="B7051" s="289"/>
      <c r="C7051" s="289"/>
      <c r="D7051" s="289"/>
      <c r="E7051" s="289"/>
      <c r="F7051" s="289"/>
      <c r="G7051" s="289"/>
      <c r="H7051" s="289"/>
      <c r="I7051" s="289"/>
      <c r="J7051" s="289"/>
      <c r="K7051" s="289"/>
      <c r="L7051" s="281"/>
      <c r="O7051" s="40"/>
      <c r="P7051" s="40"/>
      <c r="Q7051" s="40"/>
      <c r="R7051" s="40"/>
      <c r="S7051" s="40"/>
      <c r="T7051" s="40"/>
      <c r="U7051" s="40"/>
      <c r="V7051" s="40"/>
      <c r="W7051" s="40"/>
      <c r="X7051" s="40"/>
      <c r="Y7051" s="40"/>
    </row>
    <row r="7052" spans="1:25" ht="15" customHeight="1" x14ac:dyDescent="0.2">
      <c r="A7052" s="40"/>
      <c r="B7052" s="276"/>
      <c r="C7052" s="277" t="s">
        <v>28</v>
      </c>
      <c r="D7052" s="276" t="s">
        <v>29</v>
      </c>
      <c r="E7052" s="276" t="s">
        <v>30</v>
      </c>
      <c r="F7052" s="405" t="s">
        <v>318</v>
      </c>
      <c r="G7052" s="405"/>
      <c r="H7052" s="284" t="s">
        <v>31</v>
      </c>
      <c r="I7052" s="277" t="s">
        <v>32</v>
      </c>
      <c r="J7052" s="277" t="s">
        <v>2407</v>
      </c>
      <c r="K7052" s="277" t="s">
        <v>33</v>
      </c>
      <c r="L7052" s="277" t="s">
        <v>35</v>
      </c>
      <c r="O7052" s="40"/>
      <c r="P7052" s="40"/>
      <c r="Q7052" s="40"/>
      <c r="R7052" s="40"/>
      <c r="S7052" s="40"/>
      <c r="T7052" s="40"/>
      <c r="U7052" s="40"/>
      <c r="V7052" s="40"/>
      <c r="W7052" s="40"/>
      <c r="X7052" s="40"/>
      <c r="Y7052" s="40"/>
    </row>
    <row r="7053" spans="1:25" ht="15" customHeight="1" x14ac:dyDescent="0.2">
      <c r="A7053" s="40"/>
      <c r="B7053" s="273" t="s">
        <v>319</v>
      </c>
      <c r="C7053" s="286" t="s">
        <v>1215</v>
      </c>
      <c r="D7053" s="273" t="s">
        <v>40</v>
      </c>
      <c r="E7053" s="273" t="s">
        <v>1216</v>
      </c>
      <c r="F7053" s="403" t="s">
        <v>328</v>
      </c>
      <c r="G7053" s="403"/>
      <c r="H7053" s="285" t="s">
        <v>325</v>
      </c>
      <c r="I7053" s="288">
        <v>1</v>
      </c>
      <c r="J7053" s="287"/>
      <c r="K7053" s="287">
        <v>0.06</v>
      </c>
      <c r="L7053" s="287">
        <v>0.06</v>
      </c>
      <c r="O7053" s="40"/>
      <c r="P7053" s="40"/>
      <c r="Q7053" s="40"/>
      <c r="R7053" s="40"/>
      <c r="S7053" s="40"/>
      <c r="T7053" s="40"/>
      <c r="U7053" s="40"/>
      <c r="V7053" s="40"/>
      <c r="W7053" s="40"/>
      <c r="X7053" s="40"/>
      <c r="Y7053" s="40"/>
    </row>
    <row r="7054" spans="1:25" ht="15" customHeight="1" x14ac:dyDescent="0.2">
      <c r="A7054" s="40"/>
      <c r="B7054" s="274" t="s">
        <v>347</v>
      </c>
      <c r="C7054" s="296" t="s">
        <v>1221</v>
      </c>
      <c r="D7054" s="274" t="s">
        <v>40</v>
      </c>
      <c r="E7054" s="274" t="s">
        <v>1222</v>
      </c>
      <c r="F7054" s="404" t="s">
        <v>4145</v>
      </c>
      <c r="G7054" s="404"/>
      <c r="H7054" s="295" t="s">
        <v>44</v>
      </c>
      <c r="I7054" s="298">
        <v>1.4800000000000001E-5</v>
      </c>
      <c r="J7054" s="298">
        <v>0</v>
      </c>
      <c r="K7054" s="297">
        <v>4079.82</v>
      </c>
      <c r="L7054" s="297">
        <v>0.06</v>
      </c>
      <c r="O7054" s="40"/>
      <c r="P7054" s="40"/>
      <c r="Q7054" s="40"/>
      <c r="R7054" s="40"/>
      <c r="S7054" s="40"/>
      <c r="T7054" s="40"/>
      <c r="U7054" s="40"/>
      <c r="V7054" s="40"/>
      <c r="W7054" s="40"/>
      <c r="X7054" s="40"/>
      <c r="Y7054" s="40"/>
    </row>
    <row r="7055" spans="1:25" ht="15" customHeight="1" x14ac:dyDescent="0.2">
      <c r="A7055" s="40"/>
      <c r="B7055" s="275"/>
      <c r="C7055" s="275"/>
      <c r="D7055" s="275"/>
      <c r="E7055" s="275"/>
      <c r="F7055" s="275"/>
      <c r="G7055" s="275" t="s">
        <v>331</v>
      </c>
      <c r="H7055" s="302">
        <v>0</v>
      </c>
      <c r="I7055" s="275" t="s">
        <v>332</v>
      </c>
      <c r="J7055" s="302">
        <v>0</v>
      </c>
      <c r="K7055" s="275" t="s">
        <v>333</v>
      </c>
      <c r="L7055" s="302">
        <v>0</v>
      </c>
      <c r="O7055" s="40"/>
      <c r="P7055" s="40"/>
      <c r="Q7055" s="40"/>
      <c r="R7055" s="40"/>
      <c r="S7055" s="40"/>
      <c r="T7055" s="40"/>
      <c r="U7055" s="40"/>
      <c r="V7055" s="40"/>
      <c r="W7055" s="40"/>
      <c r="X7055" s="40"/>
      <c r="Y7055" s="40"/>
    </row>
    <row r="7056" spans="1:25" ht="15" customHeight="1" thickBot="1" x14ac:dyDescent="0.25">
      <c r="A7056" s="40"/>
      <c r="B7056" s="275"/>
      <c r="C7056" s="275"/>
      <c r="D7056" s="275"/>
      <c r="E7056" s="275"/>
      <c r="F7056" s="275"/>
      <c r="G7056" s="275" t="s">
        <v>334</v>
      </c>
      <c r="H7056" s="302">
        <v>0.01</v>
      </c>
      <c r="I7056" s="409"/>
      <c r="J7056" s="409" t="s">
        <v>335</v>
      </c>
      <c r="K7056" s="275"/>
      <c r="L7056" s="302">
        <v>7.0000000000000007E-2</v>
      </c>
      <c r="O7056" s="40"/>
      <c r="P7056" s="40"/>
      <c r="Q7056" s="40"/>
      <c r="R7056" s="40"/>
      <c r="S7056" s="40"/>
      <c r="T7056" s="40"/>
      <c r="U7056" s="40"/>
      <c r="V7056" s="40"/>
      <c r="W7056" s="40"/>
      <c r="X7056" s="40"/>
      <c r="Y7056" s="40"/>
    </row>
    <row r="7057" spans="1:25" ht="15" customHeight="1" thickTop="1" x14ac:dyDescent="0.2">
      <c r="A7057" s="40"/>
      <c r="B7057" s="289"/>
      <c r="C7057" s="289"/>
      <c r="D7057" s="289"/>
      <c r="E7057" s="289"/>
      <c r="F7057" s="289"/>
      <c r="G7057" s="289"/>
      <c r="H7057" s="289"/>
      <c r="I7057" s="289"/>
      <c r="J7057" s="289"/>
      <c r="K7057" s="289"/>
      <c r="L7057" s="281"/>
      <c r="O7057" s="40"/>
      <c r="P7057" s="40"/>
      <c r="Q7057" s="40"/>
      <c r="R7057" s="40"/>
      <c r="S7057" s="40"/>
      <c r="T7057" s="40"/>
      <c r="U7057" s="40"/>
      <c r="V7057" s="40"/>
      <c r="W7057" s="40"/>
      <c r="X7057" s="40"/>
      <c r="Y7057" s="40"/>
    </row>
    <row r="7058" spans="1:25" ht="15" customHeight="1" x14ac:dyDescent="0.2">
      <c r="A7058" s="40"/>
      <c r="B7058" s="276"/>
      <c r="C7058" s="277" t="s">
        <v>28</v>
      </c>
      <c r="D7058" s="276" t="s">
        <v>29</v>
      </c>
      <c r="E7058" s="276" t="s">
        <v>30</v>
      </c>
      <c r="F7058" s="405" t="s">
        <v>318</v>
      </c>
      <c r="G7058" s="405"/>
      <c r="H7058" s="284" t="s">
        <v>31</v>
      </c>
      <c r="I7058" s="277" t="s">
        <v>32</v>
      </c>
      <c r="J7058" s="277" t="s">
        <v>2407</v>
      </c>
      <c r="K7058" s="277" t="s">
        <v>33</v>
      </c>
      <c r="L7058" s="277" t="s">
        <v>35</v>
      </c>
      <c r="O7058" s="40"/>
      <c r="P7058" s="40"/>
      <c r="Q7058" s="40"/>
      <c r="R7058" s="40"/>
      <c r="S7058" s="40"/>
      <c r="T7058" s="40"/>
      <c r="U7058" s="40"/>
      <c r="V7058" s="40"/>
      <c r="W7058" s="40"/>
      <c r="X7058" s="40"/>
      <c r="Y7058" s="40"/>
    </row>
    <row r="7059" spans="1:25" ht="15" customHeight="1" x14ac:dyDescent="0.2">
      <c r="A7059" s="40"/>
      <c r="B7059" s="273" t="s">
        <v>319</v>
      </c>
      <c r="C7059" s="286" t="s">
        <v>1217</v>
      </c>
      <c r="D7059" s="273" t="s">
        <v>40</v>
      </c>
      <c r="E7059" s="273" t="s">
        <v>1218</v>
      </c>
      <c r="F7059" s="403" t="s">
        <v>328</v>
      </c>
      <c r="G7059" s="403"/>
      <c r="H7059" s="285" t="s">
        <v>325</v>
      </c>
      <c r="I7059" s="288">
        <v>1</v>
      </c>
      <c r="J7059" s="287"/>
      <c r="K7059" s="287">
        <v>0.24</v>
      </c>
      <c r="L7059" s="287">
        <v>0.24</v>
      </c>
      <c r="O7059" s="40"/>
      <c r="P7059" s="40"/>
      <c r="Q7059" s="40"/>
      <c r="R7059" s="40"/>
      <c r="S7059" s="40"/>
      <c r="T7059" s="40"/>
      <c r="U7059" s="40"/>
      <c r="V7059" s="40"/>
      <c r="W7059" s="40"/>
      <c r="X7059" s="40"/>
      <c r="Y7059" s="40"/>
    </row>
    <row r="7060" spans="1:25" ht="15" customHeight="1" x14ac:dyDescent="0.2">
      <c r="A7060" s="40"/>
      <c r="B7060" s="274" t="s">
        <v>347</v>
      </c>
      <c r="C7060" s="296" t="s">
        <v>1221</v>
      </c>
      <c r="D7060" s="274" t="s">
        <v>40</v>
      </c>
      <c r="E7060" s="274" t="s">
        <v>1222</v>
      </c>
      <c r="F7060" s="404" t="s">
        <v>4145</v>
      </c>
      <c r="G7060" s="404"/>
      <c r="H7060" s="295" t="s">
        <v>44</v>
      </c>
      <c r="I7060" s="298">
        <v>6.0000000000000002E-5</v>
      </c>
      <c r="J7060" s="298">
        <v>0</v>
      </c>
      <c r="K7060" s="297">
        <v>4079.82</v>
      </c>
      <c r="L7060" s="297">
        <v>0.24</v>
      </c>
      <c r="O7060" s="40"/>
      <c r="P7060" s="40"/>
      <c r="Q7060" s="40"/>
      <c r="R7060" s="40"/>
      <c r="S7060" s="40"/>
      <c r="T7060" s="40"/>
      <c r="U7060" s="40"/>
      <c r="V7060" s="40"/>
      <c r="W7060" s="40"/>
      <c r="X7060" s="40"/>
      <c r="Y7060" s="40"/>
    </row>
    <row r="7061" spans="1:25" ht="15" customHeight="1" x14ac:dyDescent="0.2">
      <c r="A7061" s="40"/>
      <c r="B7061" s="275"/>
      <c r="C7061" s="275"/>
      <c r="D7061" s="275"/>
      <c r="E7061" s="275"/>
      <c r="F7061" s="275"/>
      <c r="G7061" s="275" t="s">
        <v>331</v>
      </c>
      <c r="H7061" s="302">
        <v>0</v>
      </c>
      <c r="I7061" s="275" t="s">
        <v>332</v>
      </c>
      <c r="J7061" s="302">
        <v>0</v>
      </c>
      <c r="K7061" s="275" t="s">
        <v>333</v>
      </c>
      <c r="L7061" s="302">
        <v>0</v>
      </c>
      <c r="O7061" s="40"/>
      <c r="P7061" s="40"/>
      <c r="Q7061" s="40"/>
      <c r="R7061" s="40"/>
      <c r="S7061" s="40"/>
      <c r="T7061" s="40"/>
      <c r="U7061" s="40"/>
      <c r="V7061" s="40"/>
      <c r="W7061" s="40"/>
      <c r="X7061" s="40"/>
      <c r="Y7061" s="40"/>
    </row>
    <row r="7062" spans="1:25" ht="15" customHeight="1" thickBot="1" x14ac:dyDescent="0.25">
      <c r="A7062" s="40"/>
      <c r="B7062" s="275"/>
      <c r="C7062" s="275"/>
      <c r="D7062" s="275"/>
      <c r="E7062" s="275"/>
      <c r="F7062" s="275"/>
      <c r="G7062" s="275" t="s">
        <v>334</v>
      </c>
      <c r="H7062" s="302">
        <v>0.04</v>
      </c>
      <c r="I7062" s="409"/>
      <c r="J7062" s="409" t="s">
        <v>335</v>
      </c>
      <c r="K7062" s="275"/>
      <c r="L7062" s="302">
        <v>0.28000000000000003</v>
      </c>
      <c r="O7062" s="40"/>
      <c r="P7062" s="40"/>
      <c r="Q7062" s="40"/>
      <c r="R7062" s="40"/>
      <c r="S7062" s="40"/>
      <c r="T7062" s="40"/>
      <c r="U7062" s="40"/>
      <c r="V7062" s="40"/>
      <c r="W7062" s="40"/>
      <c r="X7062" s="40"/>
      <c r="Y7062" s="40"/>
    </row>
    <row r="7063" spans="1:25" ht="15" customHeight="1" thickTop="1" x14ac:dyDescent="0.2">
      <c r="A7063" s="40"/>
      <c r="B7063" s="289"/>
      <c r="C7063" s="289"/>
      <c r="D7063" s="289"/>
      <c r="E7063" s="289"/>
      <c r="F7063" s="289"/>
      <c r="G7063" s="289"/>
      <c r="H7063" s="289"/>
      <c r="I7063" s="289"/>
      <c r="J7063" s="289"/>
      <c r="K7063" s="289"/>
      <c r="L7063" s="281"/>
      <c r="O7063" s="40"/>
      <c r="P7063" s="40"/>
      <c r="Q7063" s="40"/>
      <c r="R7063" s="40"/>
      <c r="S7063" s="40"/>
      <c r="T7063" s="40"/>
      <c r="U7063" s="40"/>
      <c r="V7063" s="40"/>
      <c r="W7063" s="40"/>
      <c r="X7063" s="40"/>
      <c r="Y7063" s="40"/>
    </row>
    <row r="7064" spans="1:25" ht="15" customHeight="1" x14ac:dyDescent="0.2">
      <c r="A7064" s="40"/>
      <c r="B7064" s="276"/>
      <c r="C7064" s="277" t="s">
        <v>28</v>
      </c>
      <c r="D7064" s="276" t="s">
        <v>29</v>
      </c>
      <c r="E7064" s="276" t="s">
        <v>30</v>
      </c>
      <c r="F7064" s="405" t="s">
        <v>318</v>
      </c>
      <c r="G7064" s="405"/>
      <c r="H7064" s="284" t="s">
        <v>31</v>
      </c>
      <c r="I7064" s="277" t="s">
        <v>32</v>
      </c>
      <c r="J7064" s="277" t="s">
        <v>2407</v>
      </c>
      <c r="K7064" s="277" t="s">
        <v>33</v>
      </c>
      <c r="L7064" s="277" t="s">
        <v>35</v>
      </c>
      <c r="O7064" s="40"/>
      <c r="P7064" s="40"/>
      <c r="Q7064" s="40"/>
      <c r="R7064" s="40"/>
      <c r="S7064" s="40"/>
      <c r="T7064" s="40"/>
      <c r="U7064" s="40"/>
      <c r="V7064" s="40"/>
      <c r="W7064" s="40"/>
      <c r="X7064" s="40"/>
      <c r="Y7064" s="40"/>
    </row>
    <row r="7065" spans="1:25" ht="15" customHeight="1" x14ac:dyDescent="0.2">
      <c r="A7065" s="40"/>
      <c r="B7065" s="273" t="s">
        <v>319</v>
      </c>
      <c r="C7065" s="286" t="s">
        <v>1219</v>
      </c>
      <c r="D7065" s="273" t="s">
        <v>40</v>
      </c>
      <c r="E7065" s="273" t="s">
        <v>1220</v>
      </c>
      <c r="F7065" s="403" t="s">
        <v>328</v>
      </c>
      <c r="G7065" s="403"/>
      <c r="H7065" s="285" t="s">
        <v>325</v>
      </c>
      <c r="I7065" s="288">
        <v>1</v>
      </c>
      <c r="J7065" s="287"/>
      <c r="K7065" s="287">
        <v>0.69</v>
      </c>
      <c r="L7065" s="287">
        <v>0.69</v>
      </c>
      <c r="O7065" s="40"/>
      <c r="P7065" s="40"/>
      <c r="Q7065" s="40"/>
      <c r="R7065" s="40"/>
      <c r="S7065" s="40"/>
      <c r="T7065" s="40"/>
      <c r="U7065" s="40"/>
      <c r="V7065" s="40"/>
      <c r="W7065" s="40"/>
      <c r="X7065" s="40"/>
      <c r="Y7065" s="40"/>
    </row>
    <row r="7066" spans="1:25" ht="15" customHeight="1" x14ac:dyDescent="0.2">
      <c r="A7066" s="40"/>
      <c r="B7066" s="274" t="s">
        <v>347</v>
      </c>
      <c r="C7066" s="296" t="s">
        <v>1021</v>
      </c>
      <c r="D7066" s="274" t="s">
        <v>40</v>
      </c>
      <c r="E7066" s="274" t="s">
        <v>1022</v>
      </c>
      <c r="F7066" s="404" t="s">
        <v>4139</v>
      </c>
      <c r="G7066" s="404"/>
      <c r="H7066" s="295" t="s">
        <v>4140</v>
      </c>
      <c r="I7066" s="298">
        <v>0.78</v>
      </c>
      <c r="J7066" s="298">
        <v>0</v>
      </c>
      <c r="K7066" s="297">
        <v>0.89</v>
      </c>
      <c r="L7066" s="297">
        <v>0.69</v>
      </c>
      <c r="O7066" s="40"/>
      <c r="P7066" s="40"/>
      <c r="Q7066" s="40"/>
      <c r="R7066" s="40"/>
      <c r="S7066" s="40"/>
      <c r="T7066" s="40"/>
      <c r="U7066" s="40"/>
      <c r="V7066" s="40"/>
      <c r="W7066" s="40"/>
      <c r="X7066" s="40"/>
      <c r="Y7066" s="40"/>
    </row>
    <row r="7067" spans="1:25" ht="15" customHeight="1" x14ac:dyDescent="0.2">
      <c r="A7067" s="40"/>
      <c r="B7067" s="275"/>
      <c r="C7067" s="275"/>
      <c r="D7067" s="275"/>
      <c r="E7067" s="275"/>
      <c r="F7067" s="275"/>
      <c r="G7067" s="275" t="s">
        <v>331</v>
      </c>
      <c r="H7067" s="302">
        <v>0</v>
      </c>
      <c r="I7067" s="275" t="s">
        <v>332</v>
      </c>
      <c r="J7067" s="302">
        <v>0</v>
      </c>
      <c r="K7067" s="275" t="s">
        <v>333</v>
      </c>
      <c r="L7067" s="302">
        <v>0</v>
      </c>
      <c r="O7067" s="40"/>
      <c r="P7067" s="40"/>
      <c r="Q7067" s="40"/>
      <c r="R7067" s="40"/>
      <c r="S7067" s="40"/>
      <c r="T7067" s="40"/>
      <c r="U7067" s="40"/>
      <c r="V7067" s="40"/>
      <c r="W7067" s="40"/>
      <c r="X7067" s="40"/>
      <c r="Y7067" s="40"/>
    </row>
    <row r="7068" spans="1:25" ht="15" customHeight="1" thickBot="1" x14ac:dyDescent="0.25">
      <c r="A7068" s="40"/>
      <c r="B7068" s="275"/>
      <c r="C7068" s="275"/>
      <c r="D7068" s="275"/>
      <c r="E7068" s="275"/>
      <c r="F7068" s="275"/>
      <c r="G7068" s="275" t="s">
        <v>334</v>
      </c>
      <c r="H7068" s="302">
        <v>0.14000000000000001</v>
      </c>
      <c r="I7068" s="409"/>
      <c r="J7068" s="409" t="s">
        <v>335</v>
      </c>
      <c r="K7068" s="275"/>
      <c r="L7068" s="302">
        <v>0.83</v>
      </c>
      <c r="O7068" s="40"/>
      <c r="P7068" s="40"/>
      <c r="Q7068" s="40"/>
      <c r="R7068" s="40"/>
      <c r="S7068" s="40"/>
      <c r="T7068" s="40"/>
      <c r="U7068" s="40"/>
      <c r="V7068" s="40"/>
      <c r="W7068" s="40"/>
      <c r="X7068" s="40"/>
      <c r="Y7068" s="40"/>
    </row>
    <row r="7069" spans="1:25" ht="15" customHeight="1" thickTop="1" x14ac:dyDescent="0.2">
      <c r="A7069" s="40"/>
      <c r="B7069" s="289"/>
      <c r="C7069" s="289"/>
      <c r="D7069" s="289"/>
      <c r="E7069" s="289"/>
      <c r="F7069" s="289"/>
      <c r="G7069" s="289"/>
      <c r="H7069" s="289"/>
      <c r="I7069" s="289"/>
      <c r="J7069" s="289"/>
      <c r="K7069" s="289"/>
      <c r="L7069" s="281"/>
      <c r="O7069" s="40"/>
      <c r="P7069" s="40"/>
      <c r="Q7069" s="40"/>
      <c r="R7069" s="40"/>
      <c r="S7069" s="40"/>
      <c r="T7069" s="40"/>
      <c r="U7069" s="40"/>
      <c r="V7069" s="40"/>
      <c r="W7069" s="40"/>
      <c r="X7069" s="40"/>
      <c r="Y7069" s="40"/>
    </row>
    <row r="7070" spans="1:25" ht="15" customHeight="1" x14ac:dyDescent="0.2">
      <c r="A7070" s="40"/>
      <c r="B7070" s="276"/>
      <c r="C7070" s="277" t="s">
        <v>28</v>
      </c>
      <c r="D7070" s="276" t="s">
        <v>29</v>
      </c>
      <c r="E7070" s="276" t="s">
        <v>30</v>
      </c>
      <c r="F7070" s="405" t="s">
        <v>318</v>
      </c>
      <c r="G7070" s="405"/>
      <c r="H7070" s="284" t="s">
        <v>31</v>
      </c>
      <c r="I7070" s="277" t="s">
        <v>32</v>
      </c>
      <c r="J7070" s="277" t="s">
        <v>2407</v>
      </c>
      <c r="K7070" s="277" t="s">
        <v>33</v>
      </c>
      <c r="L7070" s="277" t="s">
        <v>35</v>
      </c>
      <c r="O7070" s="40"/>
      <c r="P7070" s="40"/>
      <c r="Q7070" s="40"/>
      <c r="R7070" s="40"/>
      <c r="S7070" s="40"/>
      <c r="T7070" s="40"/>
      <c r="U7070" s="40"/>
      <c r="V7070" s="40"/>
      <c r="W7070" s="40"/>
      <c r="X7070" s="40"/>
      <c r="Y7070" s="40"/>
    </row>
    <row r="7071" spans="1:25" ht="15" customHeight="1" x14ac:dyDescent="0.2">
      <c r="A7071" s="40"/>
      <c r="B7071" s="273" t="s">
        <v>319</v>
      </c>
      <c r="C7071" s="286" t="s">
        <v>2499</v>
      </c>
      <c r="D7071" s="273" t="s">
        <v>40</v>
      </c>
      <c r="E7071" s="273" t="s">
        <v>2500</v>
      </c>
      <c r="F7071" s="403" t="s">
        <v>328</v>
      </c>
      <c r="G7071" s="403"/>
      <c r="H7071" s="285" t="s">
        <v>329</v>
      </c>
      <c r="I7071" s="288">
        <v>1</v>
      </c>
      <c r="J7071" s="287"/>
      <c r="K7071" s="287">
        <v>204.58</v>
      </c>
      <c r="L7071" s="287">
        <v>204.58</v>
      </c>
      <c r="O7071" s="40"/>
      <c r="P7071" s="40"/>
      <c r="Q7071" s="40"/>
      <c r="R7071" s="40"/>
      <c r="S7071" s="40"/>
      <c r="T7071" s="40"/>
      <c r="U7071" s="40"/>
      <c r="V7071" s="40"/>
      <c r="W7071" s="40"/>
      <c r="X7071" s="40"/>
      <c r="Y7071" s="40"/>
    </row>
    <row r="7072" spans="1:25" ht="15" customHeight="1" x14ac:dyDescent="0.2">
      <c r="A7072" s="40"/>
      <c r="B7072" s="278" t="s">
        <v>321</v>
      </c>
      <c r="C7072" s="291" t="s">
        <v>1209</v>
      </c>
      <c r="D7072" s="278" t="s">
        <v>40</v>
      </c>
      <c r="E7072" s="278" t="s">
        <v>1210</v>
      </c>
      <c r="F7072" s="407" t="s">
        <v>324</v>
      </c>
      <c r="G7072" s="407"/>
      <c r="H7072" s="290" t="s">
        <v>325</v>
      </c>
      <c r="I7072" s="294">
        <v>1</v>
      </c>
      <c r="J7072" s="294">
        <v>0</v>
      </c>
      <c r="K7072" s="292">
        <v>52.75</v>
      </c>
      <c r="L7072" s="292">
        <v>52.75</v>
      </c>
      <c r="O7072" s="40"/>
      <c r="P7072" s="40"/>
      <c r="Q7072" s="40"/>
      <c r="R7072" s="40"/>
      <c r="S7072" s="40"/>
      <c r="T7072" s="40"/>
      <c r="U7072" s="40"/>
      <c r="V7072" s="40"/>
      <c r="W7072" s="40"/>
      <c r="X7072" s="40"/>
      <c r="Y7072" s="40"/>
    </row>
    <row r="7073" spans="1:25" ht="15" customHeight="1" x14ac:dyDescent="0.2">
      <c r="A7073" s="40"/>
      <c r="B7073" s="278" t="s">
        <v>321</v>
      </c>
      <c r="C7073" s="291" t="s">
        <v>2721</v>
      </c>
      <c r="D7073" s="278" t="s">
        <v>40</v>
      </c>
      <c r="E7073" s="278" t="s">
        <v>2722</v>
      </c>
      <c r="F7073" s="407" t="s">
        <v>328</v>
      </c>
      <c r="G7073" s="407"/>
      <c r="H7073" s="290" t="s">
        <v>325</v>
      </c>
      <c r="I7073" s="294">
        <v>1</v>
      </c>
      <c r="J7073" s="294">
        <v>0</v>
      </c>
      <c r="K7073" s="292">
        <v>14.47</v>
      </c>
      <c r="L7073" s="292">
        <v>14.47</v>
      </c>
      <c r="O7073" s="40"/>
      <c r="P7073" s="40"/>
      <c r="Q7073" s="40"/>
      <c r="R7073" s="40"/>
      <c r="S7073" s="40"/>
      <c r="T7073" s="40"/>
      <c r="U7073" s="40"/>
      <c r="V7073" s="40"/>
      <c r="W7073" s="40"/>
      <c r="X7073" s="40"/>
      <c r="Y7073" s="40"/>
    </row>
    <row r="7074" spans="1:25" ht="15" customHeight="1" x14ac:dyDescent="0.2">
      <c r="A7074" s="40"/>
      <c r="B7074" s="278" t="s">
        <v>321</v>
      </c>
      <c r="C7074" s="291" t="s">
        <v>2723</v>
      </c>
      <c r="D7074" s="278" t="s">
        <v>40</v>
      </c>
      <c r="E7074" s="278" t="s">
        <v>2724</v>
      </c>
      <c r="F7074" s="407" t="s">
        <v>328</v>
      </c>
      <c r="G7074" s="407"/>
      <c r="H7074" s="290" t="s">
        <v>325</v>
      </c>
      <c r="I7074" s="294">
        <v>1</v>
      </c>
      <c r="J7074" s="294">
        <v>0</v>
      </c>
      <c r="K7074" s="292">
        <v>101.56</v>
      </c>
      <c r="L7074" s="292">
        <v>101.56</v>
      </c>
      <c r="O7074" s="40"/>
      <c r="P7074" s="40"/>
      <c r="Q7074" s="40"/>
      <c r="R7074" s="40"/>
      <c r="S7074" s="40"/>
      <c r="T7074" s="40"/>
      <c r="U7074" s="40"/>
      <c r="V7074" s="40"/>
      <c r="W7074" s="40"/>
      <c r="X7074" s="40"/>
      <c r="Y7074" s="40"/>
    </row>
    <row r="7075" spans="1:25" ht="15" customHeight="1" x14ac:dyDescent="0.2">
      <c r="A7075" s="40"/>
      <c r="B7075" s="278" t="s">
        <v>321</v>
      </c>
      <c r="C7075" s="291" t="s">
        <v>2719</v>
      </c>
      <c r="D7075" s="278" t="s">
        <v>40</v>
      </c>
      <c r="E7075" s="278" t="s">
        <v>2720</v>
      </c>
      <c r="F7075" s="407" t="s">
        <v>328</v>
      </c>
      <c r="G7075" s="407"/>
      <c r="H7075" s="290" t="s">
        <v>325</v>
      </c>
      <c r="I7075" s="294">
        <v>1</v>
      </c>
      <c r="J7075" s="294">
        <v>0</v>
      </c>
      <c r="K7075" s="292">
        <v>35.799999999999997</v>
      </c>
      <c r="L7075" s="292">
        <v>35.799999999999997</v>
      </c>
      <c r="O7075" s="40"/>
      <c r="P7075" s="40"/>
      <c r="Q7075" s="40"/>
      <c r="R7075" s="40"/>
      <c r="S7075" s="40"/>
      <c r="T7075" s="40"/>
      <c r="U7075" s="40"/>
      <c r="V7075" s="40"/>
      <c r="W7075" s="40"/>
      <c r="X7075" s="40"/>
      <c r="Y7075" s="40"/>
    </row>
    <row r="7076" spans="1:25" ht="15" customHeight="1" x14ac:dyDescent="0.2">
      <c r="A7076" s="40"/>
      <c r="B7076" s="275"/>
      <c r="C7076" s="275"/>
      <c r="D7076" s="275"/>
      <c r="E7076" s="275"/>
      <c r="F7076" s="275"/>
      <c r="G7076" s="275" t="s">
        <v>331</v>
      </c>
      <c r="H7076" s="302">
        <v>48.09</v>
      </c>
      <c r="I7076" s="275" t="s">
        <v>332</v>
      </c>
      <c r="J7076" s="302">
        <v>0</v>
      </c>
      <c r="K7076" s="275" t="s">
        <v>333</v>
      </c>
      <c r="L7076" s="302">
        <v>48.09</v>
      </c>
      <c r="O7076" s="40"/>
      <c r="P7076" s="40"/>
      <c r="Q7076" s="40"/>
      <c r="R7076" s="40"/>
      <c r="S7076" s="40"/>
      <c r="T7076" s="40"/>
      <c r="U7076" s="40"/>
      <c r="V7076" s="40"/>
      <c r="W7076" s="40"/>
      <c r="X7076" s="40"/>
      <c r="Y7076" s="40"/>
    </row>
    <row r="7077" spans="1:25" ht="15" customHeight="1" thickBot="1" x14ac:dyDescent="0.25">
      <c r="A7077" s="40"/>
      <c r="B7077" s="275"/>
      <c r="C7077" s="275"/>
      <c r="D7077" s="275"/>
      <c r="E7077" s="275"/>
      <c r="F7077" s="275"/>
      <c r="G7077" s="275" t="s">
        <v>334</v>
      </c>
      <c r="H7077" s="302">
        <v>42.57</v>
      </c>
      <c r="I7077" s="409"/>
      <c r="J7077" s="409" t="s">
        <v>335</v>
      </c>
      <c r="K7077" s="275"/>
      <c r="L7077" s="302">
        <v>247.15</v>
      </c>
      <c r="O7077" s="40"/>
      <c r="P7077" s="40"/>
      <c r="Q7077" s="40"/>
      <c r="R7077" s="40"/>
      <c r="S7077" s="40"/>
      <c r="T7077" s="40"/>
      <c r="U7077" s="40"/>
      <c r="V7077" s="40"/>
      <c r="W7077" s="40"/>
      <c r="X7077" s="40"/>
      <c r="Y7077" s="40"/>
    </row>
    <row r="7078" spans="1:25" ht="15" customHeight="1" thickTop="1" x14ac:dyDescent="0.2">
      <c r="A7078" s="40"/>
      <c r="B7078" s="289"/>
      <c r="C7078" s="289"/>
      <c r="D7078" s="289"/>
      <c r="E7078" s="289"/>
      <c r="F7078" s="289"/>
      <c r="G7078" s="289"/>
      <c r="H7078" s="289"/>
      <c r="I7078" s="289"/>
      <c r="J7078" s="289"/>
      <c r="K7078" s="289"/>
      <c r="L7078" s="281"/>
      <c r="O7078" s="40"/>
      <c r="P7078" s="40"/>
      <c r="Q7078" s="40"/>
      <c r="R7078" s="40"/>
      <c r="S7078" s="40"/>
      <c r="T7078" s="40"/>
      <c r="U7078" s="40"/>
      <c r="V7078" s="40"/>
      <c r="W7078" s="40"/>
      <c r="X7078" s="40"/>
      <c r="Y7078" s="40"/>
    </row>
    <row r="7079" spans="1:25" ht="15" customHeight="1" x14ac:dyDescent="0.2">
      <c r="A7079" s="40"/>
      <c r="B7079" s="276"/>
      <c r="C7079" s="277" t="s">
        <v>28</v>
      </c>
      <c r="D7079" s="276" t="s">
        <v>29</v>
      </c>
      <c r="E7079" s="276" t="s">
        <v>30</v>
      </c>
      <c r="F7079" s="405" t="s">
        <v>318</v>
      </c>
      <c r="G7079" s="405"/>
      <c r="H7079" s="284" t="s">
        <v>31</v>
      </c>
      <c r="I7079" s="277" t="s">
        <v>32</v>
      </c>
      <c r="J7079" s="277" t="s">
        <v>2407</v>
      </c>
      <c r="K7079" s="277" t="s">
        <v>33</v>
      </c>
      <c r="L7079" s="277" t="s">
        <v>35</v>
      </c>
      <c r="O7079" s="40"/>
      <c r="P7079" s="40"/>
      <c r="Q7079" s="40"/>
      <c r="R7079" s="40"/>
      <c r="S7079" s="40"/>
      <c r="T7079" s="40"/>
      <c r="U7079" s="40"/>
      <c r="V7079" s="40"/>
      <c r="W7079" s="40"/>
      <c r="X7079" s="40"/>
      <c r="Y7079" s="40"/>
    </row>
    <row r="7080" spans="1:25" ht="15" customHeight="1" x14ac:dyDescent="0.2">
      <c r="A7080" s="40"/>
      <c r="B7080" s="273" t="s">
        <v>319</v>
      </c>
      <c r="C7080" s="286" t="s">
        <v>2501</v>
      </c>
      <c r="D7080" s="273" t="s">
        <v>40</v>
      </c>
      <c r="E7080" s="273" t="s">
        <v>2502</v>
      </c>
      <c r="F7080" s="403" t="s">
        <v>328</v>
      </c>
      <c r="G7080" s="403"/>
      <c r="H7080" s="285" t="s">
        <v>330</v>
      </c>
      <c r="I7080" s="288">
        <v>1</v>
      </c>
      <c r="J7080" s="287"/>
      <c r="K7080" s="287">
        <v>379.4</v>
      </c>
      <c r="L7080" s="287">
        <v>379.4</v>
      </c>
      <c r="O7080" s="40"/>
      <c r="P7080" s="40"/>
      <c r="Q7080" s="40"/>
      <c r="R7080" s="40"/>
      <c r="S7080" s="40"/>
      <c r="T7080" s="40"/>
      <c r="U7080" s="40"/>
      <c r="V7080" s="40"/>
      <c r="W7080" s="40"/>
      <c r="X7080" s="40"/>
      <c r="Y7080" s="40"/>
    </row>
    <row r="7081" spans="1:25" ht="15" customHeight="1" x14ac:dyDescent="0.2">
      <c r="A7081" s="40"/>
      <c r="B7081" s="278" t="s">
        <v>321</v>
      </c>
      <c r="C7081" s="291" t="s">
        <v>2719</v>
      </c>
      <c r="D7081" s="278" t="s">
        <v>40</v>
      </c>
      <c r="E7081" s="278" t="s">
        <v>2720</v>
      </c>
      <c r="F7081" s="407" t="s">
        <v>328</v>
      </c>
      <c r="G7081" s="407"/>
      <c r="H7081" s="290" t="s">
        <v>325</v>
      </c>
      <c r="I7081" s="294">
        <v>1</v>
      </c>
      <c r="J7081" s="294">
        <v>0</v>
      </c>
      <c r="K7081" s="292">
        <v>35.799999999999997</v>
      </c>
      <c r="L7081" s="292">
        <v>35.799999999999997</v>
      </c>
      <c r="O7081" s="40"/>
      <c r="P7081" s="40"/>
      <c r="Q7081" s="40"/>
      <c r="R7081" s="40"/>
      <c r="S7081" s="40"/>
      <c r="T7081" s="40"/>
      <c r="U7081" s="40"/>
      <c r="V7081" s="40"/>
      <c r="W7081" s="40"/>
      <c r="X7081" s="40"/>
      <c r="Y7081" s="40"/>
    </row>
    <row r="7082" spans="1:25" ht="15" customHeight="1" x14ac:dyDescent="0.2">
      <c r="A7082" s="40"/>
      <c r="B7082" s="278" t="s">
        <v>321</v>
      </c>
      <c r="C7082" s="291" t="s">
        <v>2727</v>
      </c>
      <c r="D7082" s="278" t="s">
        <v>40</v>
      </c>
      <c r="E7082" s="278" t="s">
        <v>2728</v>
      </c>
      <c r="F7082" s="407" t="s">
        <v>328</v>
      </c>
      <c r="G7082" s="407"/>
      <c r="H7082" s="290" t="s">
        <v>325</v>
      </c>
      <c r="I7082" s="294">
        <v>1</v>
      </c>
      <c r="J7082" s="294">
        <v>0</v>
      </c>
      <c r="K7082" s="292">
        <v>163.25</v>
      </c>
      <c r="L7082" s="292">
        <v>163.25</v>
      </c>
      <c r="O7082" s="40"/>
      <c r="P7082" s="40"/>
      <c r="Q7082" s="40"/>
      <c r="R7082" s="40"/>
      <c r="S7082" s="40"/>
      <c r="T7082" s="40"/>
      <c r="U7082" s="40"/>
      <c r="V7082" s="40"/>
      <c r="W7082" s="40"/>
      <c r="X7082" s="40"/>
      <c r="Y7082" s="40"/>
    </row>
    <row r="7083" spans="1:25" ht="15" customHeight="1" x14ac:dyDescent="0.2">
      <c r="A7083" s="40"/>
      <c r="B7083" s="278" t="s">
        <v>321</v>
      </c>
      <c r="C7083" s="291" t="s">
        <v>2721</v>
      </c>
      <c r="D7083" s="278" t="s">
        <v>40</v>
      </c>
      <c r="E7083" s="278" t="s">
        <v>2722</v>
      </c>
      <c r="F7083" s="407" t="s">
        <v>328</v>
      </c>
      <c r="G7083" s="407"/>
      <c r="H7083" s="290" t="s">
        <v>325</v>
      </c>
      <c r="I7083" s="294">
        <v>1</v>
      </c>
      <c r="J7083" s="294">
        <v>0</v>
      </c>
      <c r="K7083" s="292">
        <v>14.47</v>
      </c>
      <c r="L7083" s="292">
        <v>14.47</v>
      </c>
      <c r="O7083" s="40"/>
      <c r="P7083" s="40"/>
      <c r="Q7083" s="40"/>
      <c r="R7083" s="40"/>
      <c r="S7083" s="40"/>
      <c r="T7083" s="40"/>
      <c r="U7083" s="40"/>
      <c r="V7083" s="40"/>
      <c r="W7083" s="40"/>
      <c r="X7083" s="40"/>
      <c r="Y7083" s="40"/>
    </row>
    <row r="7084" spans="1:25" ht="15" customHeight="1" x14ac:dyDescent="0.2">
      <c r="A7084" s="40"/>
      <c r="B7084" s="278" t="s">
        <v>321</v>
      </c>
      <c r="C7084" s="291" t="s">
        <v>2725</v>
      </c>
      <c r="D7084" s="278" t="s">
        <v>40</v>
      </c>
      <c r="E7084" s="278" t="s">
        <v>2726</v>
      </c>
      <c r="F7084" s="407" t="s">
        <v>328</v>
      </c>
      <c r="G7084" s="407"/>
      <c r="H7084" s="290" t="s">
        <v>325</v>
      </c>
      <c r="I7084" s="294">
        <v>1</v>
      </c>
      <c r="J7084" s="294">
        <v>0</v>
      </c>
      <c r="K7084" s="292">
        <v>11.57</v>
      </c>
      <c r="L7084" s="292">
        <v>11.57</v>
      </c>
      <c r="O7084" s="40"/>
      <c r="P7084" s="40"/>
      <c r="Q7084" s="40"/>
      <c r="R7084" s="40"/>
      <c r="S7084" s="40"/>
      <c r="T7084" s="40"/>
      <c r="U7084" s="40"/>
      <c r="V7084" s="40"/>
      <c r="W7084" s="40"/>
      <c r="X7084" s="40"/>
      <c r="Y7084" s="40"/>
    </row>
    <row r="7085" spans="1:25" ht="15" customHeight="1" x14ac:dyDescent="0.2">
      <c r="A7085" s="40"/>
      <c r="B7085" s="278" t="s">
        <v>321</v>
      </c>
      <c r="C7085" s="291" t="s">
        <v>2723</v>
      </c>
      <c r="D7085" s="278" t="s">
        <v>40</v>
      </c>
      <c r="E7085" s="278" t="s">
        <v>2724</v>
      </c>
      <c r="F7085" s="407" t="s">
        <v>328</v>
      </c>
      <c r="G7085" s="407"/>
      <c r="H7085" s="290" t="s">
        <v>325</v>
      </c>
      <c r="I7085" s="294">
        <v>1</v>
      </c>
      <c r="J7085" s="294">
        <v>0</v>
      </c>
      <c r="K7085" s="292">
        <v>101.56</v>
      </c>
      <c r="L7085" s="292">
        <v>101.56</v>
      </c>
      <c r="O7085" s="40"/>
      <c r="P7085" s="40"/>
      <c r="Q7085" s="40"/>
      <c r="R7085" s="40"/>
      <c r="S7085" s="40"/>
      <c r="T7085" s="40"/>
      <c r="U7085" s="40"/>
      <c r="V7085" s="40"/>
      <c r="W7085" s="40"/>
      <c r="X7085" s="40"/>
      <c r="Y7085" s="40"/>
    </row>
    <row r="7086" spans="1:25" ht="15" customHeight="1" x14ac:dyDescent="0.2">
      <c r="A7086" s="40"/>
      <c r="B7086" s="278" t="s">
        <v>321</v>
      </c>
      <c r="C7086" s="291" t="s">
        <v>1209</v>
      </c>
      <c r="D7086" s="278" t="s">
        <v>40</v>
      </c>
      <c r="E7086" s="278" t="s">
        <v>1210</v>
      </c>
      <c r="F7086" s="407" t="s">
        <v>324</v>
      </c>
      <c r="G7086" s="407"/>
      <c r="H7086" s="290" t="s">
        <v>325</v>
      </c>
      <c r="I7086" s="294">
        <v>1</v>
      </c>
      <c r="J7086" s="294">
        <v>0</v>
      </c>
      <c r="K7086" s="292">
        <v>52.75</v>
      </c>
      <c r="L7086" s="292">
        <v>52.75</v>
      </c>
      <c r="O7086" s="40"/>
      <c r="P7086" s="40"/>
      <c r="Q7086" s="40"/>
      <c r="R7086" s="40"/>
      <c r="S7086" s="40"/>
      <c r="T7086" s="40"/>
      <c r="U7086" s="40"/>
      <c r="V7086" s="40"/>
      <c r="W7086" s="40"/>
      <c r="X7086" s="40"/>
      <c r="Y7086" s="40"/>
    </row>
    <row r="7087" spans="1:25" ht="15" customHeight="1" x14ac:dyDescent="0.2">
      <c r="A7087" s="40"/>
      <c r="B7087" s="275"/>
      <c r="C7087" s="275"/>
      <c r="D7087" s="275"/>
      <c r="E7087" s="275"/>
      <c r="F7087" s="275"/>
      <c r="G7087" s="275" t="s">
        <v>331</v>
      </c>
      <c r="H7087" s="302">
        <v>48.09</v>
      </c>
      <c r="I7087" s="275" t="s">
        <v>332</v>
      </c>
      <c r="J7087" s="302">
        <v>0</v>
      </c>
      <c r="K7087" s="275" t="s">
        <v>333</v>
      </c>
      <c r="L7087" s="302">
        <v>48.09</v>
      </c>
      <c r="O7087" s="40"/>
      <c r="P7087" s="40"/>
      <c r="Q7087" s="40"/>
      <c r="R7087" s="40"/>
      <c r="S7087" s="40"/>
      <c r="T7087" s="40"/>
      <c r="U7087" s="40"/>
      <c r="V7087" s="40"/>
      <c r="W7087" s="40"/>
      <c r="X7087" s="40"/>
      <c r="Y7087" s="40"/>
    </row>
    <row r="7088" spans="1:25" ht="15" customHeight="1" thickBot="1" x14ac:dyDescent="0.25">
      <c r="A7088" s="40"/>
      <c r="B7088" s="275"/>
      <c r="C7088" s="275"/>
      <c r="D7088" s="275"/>
      <c r="E7088" s="275"/>
      <c r="F7088" s="275"/>
      <c r="G7088" s="275" t="s">
        <v>334</v>
      </c>
      <c r="H7088" s="302">
        <v>78.95</v>
      </c>
      <c r="I7088" s="409"/>
      <c r="J7088" s="409" t="s">
        <v>335</v>
      </c>
      <c r="K7088" s="275"/>
      <c r="L7088" s="302">
        <v>458.35</v>
      </c>
      <c r="O7088" s="40"/>
      <c r="P7088" s="40"/>
      <c r="Q7088" s="40"/>
      <c r="R7088" s="40"/>
      <c r="S7088" s="40"/>
      <c r="T7088" s="40"/>
      <c r="U7088" s="40"/>
      <c r="V7088" s="40"/>
      <c r="W7088" s="40"/>
      <c r="X7088" s="40"/>
      <c r="Y7088" s="40"/>
    </row>
    <row r="7089" spans="1:25" ht="15" customHeight="1" thickTop="1" x14ac:dyDescent="0.2">
      <c r="A7089" s="40"/>
      <c r="B7089" s="289"/>
      <c r="C7089" s="289"/>
      <c r="D7089" s="289"/>
      <c r="E7089" s="289"/>
      <c r="F7089" s="289"/>
      <c r="G7089" s="289"/>
      <c r="H7089" s="289"/>
      <c r="I7089" s="289"/>
      <c r="J7089" s="289"/>
      <c r="K7089" s="289"/>
      <c r="L7089" s="281"/>
      <c r="O7089" s="40"/>
      <c r="P7089" s="40"/>
      <c r="Q7089" s="40"/>
      <c r="R7089" s="40"/>
      <c r="S7089" s="40"/>
      <c r="T7089" s="40"/>
      <c r="U7089" s="40"/>
      <c r="V7089" s="40"/>
      <c r="W7089" s="40"/>
      <c r="X7089" s="40"/>
      <c r="Y7089" s="40"/>
    </row>
    <row r="7090" spans="1:25" ht="15" customHeight="1" x14ac:dyDescent="0.2">
      <c r="A7090" s="40"/>
      <c r="B7090" s="276"/>
      <c r="C7090" s="277" t="s">
        <v>28</v>
      </c>
      <c r="D7090" s="276" t="s">
        <v>29</v>
      </c>
      <c r="E7090" s="276" t="s">
        <v>30</v>
      </c>
      <c r="F7090" s="405" t="s">
        <v>318</v>
      </c>
      <c r="G7090" s="405"/>
      <c r="H7090" s="284" t="s">
        <v>31</v>
      </c>
      <c r="I7090" s="277" t="s">
        <v>32</v>
      </c>
      <c r="J7090" s="277" t="s">
        <v>2407</v>
      </c>
      <c r="K7090" s="277" t="s">
        <v>33</v>
      </c>
      <c r="L7090" s="277" t="s">
        <v>35</v>
      </c>
      <c r="O7090" s="40"/>
      <c r="P7090" s="40"/>
      <c r="Q7090" s="40"/>
      <c r="R7090" s="40"/>
      <c r="S7090" s="40"/>
      <c r="T7090" s="40"/>
      <c r="U7090" s="40"/>
      <c r="V7090" s="40"/>
      <c r="W7090" s="40"/>
      <c r="X7090" s="40"/>
      <c r="Y7090" s="40"/>
    </row>
    <row r="7091" spans="1:25" ht="15" customHeight="1" x14ac:dyDescent="0.2">
      <c r="A7091" s="40"/>
      <c r="B7091" s="273" t="s">
        <v>319</v>
      </c>
      <c r="C7091" s="286" t="s">
        <v>2723</v>
      </c>
      <c r="D7091" s="273" t="s">
        <v>40</v>
      </c>
      <c r="E7091" s="273" t="s">
        <v>2724</v>
      </c>
      <c r="F7091" s="403" t="s">
        <v>328</v>
      </c>
      <c r="G7091" s="403"/>
      <c r="H7091" s="285" t="s">
        <v>325</v>
      </c>
      <c r="I7091" s="288">
        <v>1</v>
      </c>
      <c r="J7091" s="287"/>
      <c r="K7091" s="287">
        <v>101.56</v>
      </c>
      <c r="L7091" s="287">
        <v>101.56</v>
      </c>
      <c r="O7091" s="40"/>
      <c r="P7091" s="40"/>
      <c r="Q7091" s="40"/>
      <c r="R7091" s="40"/>
      <c r="S7091" s="40"/>
      <c r="T7091" s="40"/>
      <c r="U7091" s="40"/>
      <c r="V7091" s="40"/>
      <c r="W7091" s="40"/>
      <c r="X7091" s="40"/>
      <c r="Y7091" s="40"/>
    </row>
    <row r="7092" spans="1:25" ht="15" customHeight="1" x14ac:dyDescent="0.2">
      <c r="A7092" s="40"/>
      <c r="B7092" s="274" t="s">
        <v>347</v>
      </c>
      <c r="C7092" s="296" t="s">
        <v>2729</v>
      </c>
      <c r="D7092" s="274" t="s">
        <v>40</v>
      </c>
      <c r="E7092" s="274" t="s">
        <v>2730</v>
      </c>
      <c r="F7092" s="404" t="s">
        <v>4145</v>
      </c>
      <c r="G7092" s="404"/>
      <c r="H7092" s="295" t="s">
        <v>44</v>
      </c>
      <c r="I7092" s="298">
        <v>4.0000000000000003E-5</v>
      </c>
      <c r="J7092" s="298">
        <v>0</v>
      </c>
      <c r="K7092" s="297">
        <v>2539031.35</v>
      </c>
      <c r="L7092" s="297">
        <v>101.56</v>
      </c>
      <c r="O7092" s="40"/>
      <c r="P7092" s="40"/>
      <c r="Q7092" s="40"/>
      <c r="R7092" s="40"/>
      <c r="S7092" s="40"/>
      <c r="T7092" s="40"/>
      <c r="U7092" s="40"/>
      <c r="V7092" s="40"/>
      <c r="W7092" s="40"/>
      <c r="X7092" s="40"/>
      <c r="Y7092" s="40"/>
    </row>
    <row r="7093" spans="1:25" ht="15" customHeight="1" x14ac:dyDescent="0.2">
      <c r="A7093" s="40"/>
      <c r="B7093" s="275"/>
      <c r="C7093" s="275"/>
      <c r="D7093" s="275"/>
      <c r="E7093" s="275"/>
      <c r="F7093" s="275"/>
      <c r="G7093" s="275" t="s">
        <v>331</v>
      </c>
      <c r="H7093" s="302">
        <v>0</v>
      </c>
      <c r="I7093" s="275" t="s">
        <v>332</v>
      </c>
      <c r="J7093" s="302">
        <v>0</v>
      </c>
      <c r="K7093" s="275" t="s">
        <v>333</v>
      </c>
      <c r="L7093" s="302">
        <v>0</v>
      </c>
      <c r="O7093" s="40"/>
      <c r="P7093" s="40"/>
      <c r="Q7093" s="40"/>
      <c r="R7093" s="40"/>
      <c r="S7093" s="40"/>
      <c r="T7093" s="40"/>
      <c r="U7093" s="40"/>
      <c r="V7093" s="40"/>
      <c r="W7093" s="40"/>
      <c r="X7093" s="40"/>
      <c r="Y7093" s="40"/>
    </row>
    <row r="7094" spans="1:25" ht="15" customHeight="1" thickBot="1" x14ac:dyDescent="0.25">
      <c r="A7094" s="40"/>
      <c r="B7094" s="275"/>
      <c r="C7094" s="275"/>
      <c r="D7094" s="275"/>
      <c r="E7094" s="275"/>
      <c r="F7094" s="275"/>
      <c r="G7094" s="275" t="s">
        <v>334</v>
      </c>
      <c r="H7094" s="302">
        <v>21.13</v>
      </c>
      <c r="I7094" s="409"/>
      <c r="J7094" s="409" t="s">
        <v>335</v>
      </c>
      <c r="K7094" s="275"/>
      <c r="L7094" s="302">
        <v>122.69</v>
      </c>
      <c r="O7094" s="40"/>
      <c r="P7094" s="40"/>
      <c r="Q7094" s="40"/>
      <c r="R7094" s="40"/>
      <c r="S7094" s="40"/>
      <c r="T7094" s="40"/>
      <c r="U7094" s="40"/>
      <c r="V7094" s="40"/>
      <c r="W7094" s="40"/>
      <c r="X7094" s="40"/>
      <c r="Y7094" s="40"/>
    </row>
    <row r="7095" spans="1:25" ht="15" customHeight="1" thickTop="1" x14ac:dyDescent="0.2">
      <c r="A7095" s="40"/>
      <c r="B7095" s="289"/>
      <c r="C7095" s="289"/>
      <c r="D7095" s="289"/>
      <c r="E7095" s="289"/>
      <c r="F7095" s="289"/>
      <c r="G7095" s="289"/>
      <c r="H7095" s="289"/>
      <c r="I7095" s="289"/>
      <c r="J7095" s="289"/>
      <c r="K7095" s="289"/>
      <c r="L7095" s="281"/>
      <c r="O7095" s="40"/>
      <c r="P7095" s="40"/>
      <c r="Q7095" s="40"/>
      <c r="R7095" s="40"/>
      <c r="S7095" s="40"/>
      <c r="T7095" s="40"/>
      <c r="U7095" s="40"/>
      <c r="V7095" s="40"/>
      <c r="W7095" s="40"/>
      <c r="X7095" s="40"/>
      <c r="Y7095" s="40"/>
    </row>
    <row r="7096" spans="1:25" ht="15" customHeight="1" x14ac:dyDescent="0.2">
      <c r="A7096" s="40"/>
      <c r="B7096" s="276"/>
      <c r="C7096" s="277" t="s">
        <v>28</v>
      </c>
      <c r="D7096" s="276" t="s">
        <v>29</v>
      </c>
      <c r="E7096" s="276" t="s">
        <v>30</v>
      </c>
      <c r="F7096" s="405" t="s">
        <v>318</v>
      </c>
      <c r="G7096" s="405"/>
      <c r="H7096" s="284" t="s">
        <v>31</v>
      </c>
      <c r="I7096" s="277" t="s">
        <v>32</v>
      </c>
      <c r="J7096" s="277" t="s">
        <v>2407</v>
      </c>
      <c r="K7096" s="277" t="s">
        <v>33</v>
      </c>
      <c r="L7096" s="277" t="s">
        <v>35</v>
      </c>
      <c r="O7096" s="40"/>
      <c r="P7096" s="40"/>
      <c r="Q7096" s="40"/>
      <c r="R7096" s="40"/>
      <c r="S7096" s="40"/>
      <c r="T7096" s="40"/>
      <c r="U7096" s="40"/>
      <c r="V7096" s="40"/>
      <c r="W7096" s="40"/>
      <c r="X7096" s="40"/>
      <c r="Y7096" s="40"/>
    </row>
    <row r="7097" spans="1:25" ht="15" customHeight="1" x14ac:dyDescent="0.2">
      <c r="A7097" s="40"/>
      <c r="B7097" s="273" t="s">
        <v>319</v>
      </c>
      <c r="C7097" s="286" t="s">
        <v>2721</v>
      </c>
      <c r="D7097" s="273" t="s">
        <v>40</v>
      </c>
      <c r="E7097" s="273" t="s">
        <v>2722</v>
      </c>
      <c r="F7097" s="403" t="s">
        <v>328</v>
      </c>
      <c r="G7097" s="403"/>
      <c r="H7097" s="285" t="s">
        <v>325</v>
      </c>
      <c r="I7097" s="288">
        <v>1</v>
      </c>
      <c r="J7097" s="287"/>
      <c r="K7097" s="287">
        <v>14.47</v>
      </c>
      <c r="L7097" s="287">
        <v>14.47</v>
      </c>
      <c r="O7097" s="40"/>
      <c r="P7097" s="40"/>
      <c r="Q7097" s="40"/>
      <c r="R7097" s="40"/>
      <c r="S7097" s="40"/>
      <c r="T7097" s="40"/>
      <c r="U7097" s="40"/>
      <c r="V7097" s="40"/>
      <c r="W7097" s="40"/>
      <c r="X7097" s="40"/>
      <c r="Y7097" s="40"/>
    </row>
    <row r="7098" spans="1:25" ht="15" customHeight="1" x14ac:dyDescent="0.2">
      <c r="A7098" s="40"/>
      <c r="B7098" s="274" t="s">
        <v>347</v>
      </c>
      <c r="C7098" s="296" t="s">
        <v>2729</v>
      </c>
      <c r="D7098" s="274" t="s">
        <v>40</v>
      </c>
      <c r="E7098" s="274" t="s">
        <v>2730</v>
      </c>
      <c r="F7098" s="404" t="s">
        <v>4145</v>
      </c>
      <c r="G7098" s="404"/>
      <c r="H7098" s="295" t="s">
        <v>44</v>
      </c>
      <c r="I7098" s="298">
        <v>5.6999999999999996E-6</v>
      </c>
      <c r="J7098" s="298">
        <v>0</v>
      </c>
      <c r="K7098" s="297">
        <v>2539031.35</v>
      </c>
      <c r="L7098" s="297">
        <v>14.47</v>
      </c>
      <c r="O7098" s="40"/>
      <c r="P7098" s="40"/>
      <c r="Q7098" s="40"/>
      <c r="R7098" s="40"/>
      <c r="S7098" s="40"/>
      <c r="T7098" s="40"/>
      <c r="U7098" s="40"/>
      <c r="V7098" s="40"/>
      <c r="W7098" s="40"/>
      <c r="X7098" s="40"/>
      <c r="Y7098" s="40"/>
    </row>
    <row r="7099" spans="1:25" ht="15" customHeight="1" x14ac:dyDescent="0.2">
      <c r="A7099" s="40"/>
      <c r="B7099" s="275"/>
      <c r="C7099" s="275"/>
      <c r="D7099" s="275"/>
      <c r="E7099" s="275"/>
      <c r="F7099" s="275"/>
      <c r="G7099" s="275" t="s">
        <v>331</v>
      </c>
      <c r="H7099" s="302">
        <v>0</v>
      </c>
      <c r="I7099" s="275" t="s">
        <v>332</v>
      </c>
      <c r="J7099" s="302">
        <v>0</v>
      </c>
      <c r="K7099" s="275" t="s">
        <v>333</v>
      </c>
      <c r="L7099" s="302">
        <v>0</v>
      </c>
      <c r="O7099" s="40"/>
      <c r="P7099" s="40"/>
      <c r="Q7099" s="40"/>
      <c r="R7099" s="40"/>
      <c r="S7099" s="40"/>
      <c r="T7099" s="40"/>
      <c r="U7099" s="40"/>
      <c r="V7099" s="40"/>
      <c r="W7099" s="40"/>
      <c r="X7099" s="40"/>
      <c r="Y7099" s="40"/>
    </row>
    <row r="7100" spans="1:25" ht="15" customHeight="1" thickBot="1" x14ac:dyDescent="0.25">
      <c r="A7100" s="40"/>
      <c r="B7100" s="275"/>
      <c r="C7100" s="275"/>
      <c r="D7100" s="275"/>
      <c r="E7100" s="275"/>
      <c r="F7100" s="275"/>
      <c r="G7100" s="275" t="s">
        <v>334</v>
      </c>
      <c r="H7100" s="302">
        <v>3.01</v>
      </c>
      <c r="I7100" s="409"/>
      <c r="J7100" s="409" t="s">
        <v>335</v>
      </c>
      <c r="K7100" s="275"/>
      <c r="L7100" s="302">
        <v>17.48</v>
      </c>
      <c r="O7100" s="40"/>
      <c r="P7100" s="40"/>
      <c r="Q7100" s="40"/>
      <c r="R7100" s="40"/>
      <c r="S7100" s="40"/>
      <c r="T7100" s="40"/>
      <c r="U7100" s="40"/>
      <c r="V7100" s="40"/>
      <c r="W7100" s="40"/>
      <c r="X7100" s="40"/>
      <c r="Y7100" s="40"/>
    </row>
    <row r="7101" spans="1:25" ht="15" customHeight="1" thickTop="1" x14ac:dyDescent="0.2">
      <c r="A7101" s="40"/>
      <c r="B7101" s="289"/>
      <c r="C7101" s="289"/>
      <c r="D7101" s="289"/>
      <c r="E7101" s="289"/>
      <c r="F7101" s="289"/>
      <c r="G7101" s="289"/>
      <c r="H7101" s="289"/>
      <c r="I7101" s="289"/>
      <c r="J7101" s="289"/>
      <c r="K7101" s="289"/>
      <c r="L7101" s="281"/>
      <c r="O7101" s="40"/>
      <c r="P7101" s="40"/>
      <c r="Q7101" s="40"/>
      <c r="R7101" s="40"/>
      <c r="S7101" s="40"/>
      <c r="T7101" s="40"/>
      <c r="U7101" s="40"/>
      <c r="V7101" s="40"/>
      <c r="W7101" s="40"/>
      <c r="X7101" s="40"/>
      <c r="Y7101" s="40"/>
    </row>
    <row r="7102" spans="1:25" ht="15" customHeight="1" x14ac:dyDescent="0.2">
      <c r="A7102" s="40"/>
      <c r="B7102" s="276"/>
      <c r="C7102" s="277" t="s">
        <v>28</v>
      </c>
      <c r="D7102" s="276" t="s">
        <v>29</v>
      </c>
      <c r="E7102" s="276" t="s">
        <v>30</v>
      </c>
      <c r="F7102" s="405" t="s">
        <v>318</v>
      </c>
      <c r="G7102" s="405"/>
      <c r="H7102" s="284" t="s">
        <v>31</v>
      </c>
      <c r="I7102" s="277" t="s">
        <v>32</v>
      </c>
      <c r="J7102" s="277" t="s">
        <v>2407</v>
      </c>
      <c r="K7102" s="277" t="s">
        <v>33</v>
      </c>
      <c r="L7102" s="277" t="s">
        <v>35</v>
      </c>
      <c r="O7102" s="40"/>
      <c r="P7102" s="40"/>
      <c r="Q7102" s="40"/>
      <c r="R7102" s="40"/>
      <c r="S7102" s="40"/>
      <c r="T7102" s="40"/>
      <c r="U7102" s="40"/>
      <c r="V7102" s="40"/>
      <c r="W7102" s="40"/>
      <c r="X7102" s="40"/>
      <c r="Y7102" s="40"/>
    </row>
    <row r="7103" spans="1:25" ht="15" customHeight="1" x14ac:dyDescent="0.2">
      <c r="A7103" s="40"/>
      <c r="B7103" s="273" t="s">
        <v>319</v>
      </c>
      <c r="C7103" s="286" t="s">
        <v>2719</v>
      </c>
      <c r="D7103" s="273" t="s">
        <v>40</v>
      </c>
      <c r="E7103" s="273" t="s">
        <v>2720</v>
      </c>
      <c r="F7103" s="403" t="s">
        <v>328</v>
      </c>
      <c r="G7103" s="403"/>
      <c r="H7103" s="285" t="s">
        <v>325</v>
      </c>
      <c r="I7103" s="288">
        <v>1</v>
      </c>
      <c r="J7103" s="287"/>
      <c r="K7103" s="287">
        <v>35.799999999999997</v>
      </c>
      <c r="L7103" s="287">
        <v>35.799999999999997</v>
      </c>
      <c r="O7103" s="40"/>
      <c r="P7103" s="40"/>
      <c r="Q7103" s="40"/>
      <c r="R7103" s="40"/>
      <c r="S7103" s="40"/>
      <c r="T7103" s="40"/>
      <c r="U7103" s="40"/>
      <c r="V7103" s="40"/>
      <c r="W7103" s="40"/>
      <c r="X7103" s="40"/>
      <c r="Y7103" s="40"/>
    </row>
    <row r="7104" spans="1:25" ht="15" customHeight="1" x14ac:dyDescent="0.2">
      <c r="A7104" s="40"/>
      <c r="B7104" s="274" t="s">
        <v>347</v>
      </c>
      <c r="C7104" s="296" t="s">
        <v>2729</v>
      </c>
      <c r="D7104" s="274" t="s">
        <v>40</v>
      </c>
      <c r="E7104" s="274" t="s">
        <v>2730</v>
      </c>
      <c r="F7104" s="404" t="s">
        <v>4145</v>
      </c>
      <c r="G7104" s="404"/>
      <c r="H7104" s="295" t="s">
        <v>44</v>
      </c>
      <c r="I7104" s="298">
        <v>1.4100000000000001E-5</v>
      </c>
      <c r="J7104" s="298">
        <v>0</v>
      </c>
      <c r="K7104" s="297">
        <v>2539031.35</v>
      </c>
      <c r="L7104" s="297">
        <v>35.799999999999997</v>
      </c>
      <c r="O7104" s="40"/>
      <c r="P7104" s="40"/>
      <c r="Q7104" s="40"/>
      <c r="R7104" s="40"/>
      <c r="S7104" s="40"/>
      <c r="T7104" s="40"/>
      <c r="U7104" s="40"/>
      <c r="V7104" s="40"/>
      <c r="W7104" s="40"/>
      <c r="X7104" s="40"/>
      <c r="Y7104" s="40"/>
    </row>
    <row r="7105" spans="1:25" ht="15" customHeight="1" x14ac:dyDescent="0.2">
      <c r="A7105" s="40"/>
      <c r="B7105" s="275"/>
      <c r="C7105" s="275"/>
      <c r="D7105" s="275"/>
      <c r="E7105" s="275"/>
      <c r="F7105" s="275"/>
      <c r="G7105" s="275" t="s">
        <v>331</v>
      </c>
      <c r="H7105" s="302">
        <v>0</v>
      </c>
      <c r="I7105" s="275" t="s">
        <v>332</v>
      </c>
      <c r="J7105" s="302">
        <v>0</v>
      </c>
      <c r="K7105" s="275" t="s">
        <v>333</v>
      </c>
      <c r="L7105" s="302">
        <v>0</v>
      </c>
      <c r="O7105" s="40"/>
      <c r="P7105" s="40"/>
      <c r="Q7105" s="40"/>
      <c r="R7105" s="40"/>
      <c r="S7105" s="40"/>
      <c r="T7105" s="40"/>
      <c r="U7105" s="40"/>
      <c r="V7105" s="40"/>
      <c r="W7105" s="40"/>
      <c r="X7105" s="40"/>
      <c r="Y7105" s="40"/>
    </row>
    <row r="7106" spans="1:25" ht="15" customHeight="1" thickBot="1" x14ac:dyDescent="0.25">
      <c r="A7106" s="40"/>
      <c r="B7106" s="275"/>
      <c r="C7106" s="275"/>
      <c r="D7106" s="275"/>
      <c r="E7106" s="275"/>
      <c r="F7106" s="275"/>
      <c r="G7106" s="275" t="s">
        <v>334</v>
      </c>
      <c r="H7106" s="302">
        <v>7.44</v>
      </c>
      <c r="I7106" s="409"/>
      <c r="J7106" s="409" t="s">
        <v>335</v>
      </c>
      <c r="K7106" s="275"/>
      <c r="L7106" s="302">
        <v>43.24</v>
      </c>
      <c r="O7106" s="40"/>
      <c r="P7106" s="40"/>
      <c r="Q7106" s="40"/>
      <c r="R7106" s="40"/>
      <c r="S7106" s="40"/>
      <c r="T7106" s="40"/>
      <c r="U7106" s="40"/>
      <c r="V7106" s="40"/>
      <c r="W7106" s="40"/>
      <c r="X7106" s="40"/>
      <c r="Y7106" s="40"/>
    </row>
    <row r="7107" spans="1:25" ht="15" customHeight="1" thickTop="1" x14ac:dyDescent="0.2">
      <c r="A7107" s="40"/>
      <c r="B7107" s="289"/>
      <c r="C7107" s="289"/>
      <c r="D7107" s="289"/>
      <c r="E7107" s="289"/>
      <c r="F7107" s="289"/>
      <c r="G7107" s="289"/>
      <c r="H7107" s="289"/>
      <c r="I7107" s="289"/>
      <c r="J7107" s="289"/>
      <c r="K7107" s="289"/>
      <c r="L7107" s="281"/>
      <c r="O7107" s="40"/>
      <c r="P7107" s="40"/>
      <c r="Q7107" s="40"/>
      <c r="R7107" s="40"/>
      <c r="S7107" s="40"/>
      <c r="T7107" s="40"/>
      <c r="U7107" s="40"/>
      <c r="V7107" s="40"/>
      <c r="W7107" s="40"/>
      <c r="X7107" s="40"/>
      <c r="Y7107" s="40"/>
    </row>
    <row r="7108" spans="1:25" ht="15" customHeight="1" x14ac:dyDescent="0.2">
      <c r="A7108" s="40"/>
      <c r="B7108" s="276"/>
      <c r="C7108" s="277" t="s">
        <v>28</v>
      </c>
      <c r="D7108" s="276" t="s">
        <v>29</v>
      </c>
      <c r="E7108" s="276" t="s">
        <v>30</v>
      </c>
      <c r="F7108" s="405" t="s">
        <v>318</v>
      </c>
      <c r="G7108" s="405"/>
      <c r="H7108" s="284" t="s">
        <v>31</v>
      </c>
      <c r="I7108" s="277" t="s">
        <v>32</v>
      </c>
      <c r="J7108" s="277" t="s">
        <v>2407</v>
      </c>
      <c r="K7108" s="277" t="s">
        <v>33</v>
      </c>
      <c r="L7108" s="277" t="s">
        <v>35</v>
      </c>
      <c r="O7108" s="40"/>
      <c r="P7108" s="40"/>
      <c r="Q7108" s="40"/>
      <c r="R7108" s="40"/>
      <c r="S7108" s="40"/>
      <c r="T7108" s="40"/>
      <c r="U7108" s="40"/>
      <c r="V7108" s="40"/>
      <c r="W7108" s="40"/>
      <c r="X7108" s="40"/>
      <c r="Y7108" s="40"/>
    </row>
    <row r="7109" spans="1:25" ht="15" customHeight="1" x14ac:dyDescent="0.2">
      <c r="A7109" s="40"/>
      <c r="B7109" s="273" t="s">
        <v>319</v>
      </c>
      <c r="C7109" s="286" t="s">
        <v>2727</v>
      </c>
      <c r="D7109" s="273" t="s">
        <v>40</v>
      </c>
      <c r="E7109" s="273" t="s">
        <v>2728</v>
      </c>
      <c r="F7109" s="403" t="s">
        <v>328</v>
      </c>
      <c r="G7109" s="403"/>
      <c r="H7109" s="285" t="s">
        <v>325</v>
      </c>
      <c r="I7109" s="288">
        <v>1</v>
      </c>
      <c r="J7109" s="287"/>
      <c r="K7109" s="287">
        <v>163.25</v>
      </c>
      <c r="L7109" s="287">
        <v>163.25</v>
      </c>
      <c r="O7109" s="40"/>
      <c r="P7109" s="40"/>
      <c r="Q7109" s="40"/>
      <c r="R7109" s="40"/>
      <c r="S7109" s="40"/>
      <c r="T7109" s="40"/>
      <c r="U7109" s="40"/>
      <c r="V7109" s="40"/>
      <c r="W7109" s="40"/>
      <c r="X7109" s="40"/>
      <c r="Y7109" s="40"/>
    </row>
    <row r="7110" spans="1:25" ht="15" customHeight="1" x14ac:dyDescent="0.2">
      <c r="A7110" s="40"/>
      <c r="B7110" s="274" t="s">
        <v>347</v>
      </c>
      <c r="C7110" s="296" t="s">
        <v>2729</v>
      </c>
      <c r="D7110" s="274" t="s">
        <v>40</v>
      </c>
      <c r="E7110" s="274" t="s">
        <v>2730</v>
      </c>
      <c r="F7110" s="404" t="s">
        <v>4145</v>
      </c>
      <c r="G7110" s="404"/>
      <c r="H7110" s="295" t="s">
        <v>44</v>
      </c>
      <c r="I7110" s="298">
        <v>6.4300000000000004E-5</v>
      </c>
      <c r="J7110" s="298">
        <v>0</v>
      </c>
      <c r="K7110" s="297">
        <v>2539031.35</v>
      </c>
      <c r="L7110" s="297">
        <v>163.25</v>
      </c>
      <c r="O7110" s="40"/>
      <c r="P7110" s="40"/>
      <c r="Q7110" s="40"/>
      <c r="R7110" s="40"/>
      <c r="S7110" s="40"/>
      <c r="T7110" s="40"/>
      <c r="U7110" s="40"/>
      <c r="V7110" s="40"/>
      <c r="W7110" s="40"/>
      <c r="X7110" s="40"/>
      <c r="Y7110" s="40"/>
    </row>
    <row r="7111" spans="1:25" ht="15" customHeight="1" x14ac:dyDescent="0.2">
      <c r="A7111" s="40"/>
      <c r="B7111" s="275"/>
      <c r="C7111" s="275"/>
      <c r="D7111" s="275"/>
      <c r="E7111" s="275"/>
      <c r="F7111" s="275"/>
      <c r="G7111" s="275" t="s">
        <v>331</v>
      </c>
      <c r="H7111" s="302">
        <v>0</v>
      </c>
      <c r="I7111" s="275" t="s">
        <v>332</v>
      </c>
      <c r="J7111" s="302">
        <v>0</v>
      </c>
      <c r="K7111" s="275" t="s">
        <v>333</v>
      </c>
      <c r="L7111" s="302">
        <v>0</v>
      </c>
      <c r="O7111" s="40"/>
      <c r="P7111" s="40"/>
      <c r="Q7111" s="40"/>
      <c r="R7111" s="40"/>
      <c r="S7111" s="40"/>
      <c r="T7111" s="40"/>
      <c r="U7111" s="40"/>
      <c r="V7111" s="40"/>
      <c r="W7111" s="40"/>
      <c r="X7111" s="40"/>
      <c r="Y7111" s="40"/>
    </row>
    <row r="7112" spans="1:25" ht="15" customHeight="1" thickBot="1" x14ac:dyDescent="0.25">
      <c r="A7112" s="40"/>
      <c r="B7112" s="275"/>
      <c r="C7112" s="275"/>
      <c r="D7112" s="275"/>
      <c r="E7112" s="275"/>
      <c r="F7112" s="275"/>
      <c r="G7112" s="275" t="s">
        <v>334</v>
      </c>
      <c r="H7112" s="302">
        <v>33.97</v>
      </c>
      <c r="I7112" s="409"/>
      <c r="J7112" s="409" t="s">
        <v>335</v>
      </c>
      <c r="K7112" s="275"/>
      <c r="L7112" s="302">
        <v>197.22</v>
      </c>
      <c r="O7112" s="40"/>
      <c r="P7112" s="40"/>
      <c r="Q7112" s="40"/>
      <c r="R7112" s="40"/>
      <c r="S7112" s="40"/>
      <c r="T7112" s="40"/>
      <c r="U7112" s="40"/>
      <c r="V7112" s="40"/>
      <c r="W7112" s="40"/>
      <c r="X7112" s="40"/>
      <c r="Y7112" s="40"/>
    </row>
    <row r="7113" spans="1:25" ht="15" customHeight="1" thickTop="1" x14ac:dyDescent="0.2">
      <c r="A7113" s="40"/>
      <c r="B7113" s="289"/>
      <c r="C7113" s="289"/>
      <c r="D7113" s="289"/>
      <c r="E7113" s="289"/>
      <c r="F7113" s="289"/>
      <c r="G7113" s="289"/>
      <c r="H7113" s="289"/>
      <c r="I7113" s="289"/>
      <c r="J7113" s="289"/>
      <c r="K7113" s="289"/>
      <c r="L7113" s="281"/>
      <c r="O7113" s="40"/>
      <c r="P7113" s="40"/>
      <c r="Q7113" s="40"/>
      <c r="R7113" s="40"/>
      <c r="S7113" s="40"/>
      <c r="T7113" s="40"/>
      <c r="U7113" s="40"/>
      <c r="V7113" s="40"/>
      <c r="W7113" s="40"/>
      <c r="X7113" s="40"/>
      <c r="Y7113" s="40"/>
    </row>
    <row r="7114" spans="1:25" ht="15" customHeight="1" x14ac:dyDescent="0.2">
      <c r="A7114" s="40"/>
      <c r="B7114" s="276"/>
      <c r="C7114" s="277" t="s">
        <v>28</v>
      </c>
      <c r="D7114" s="276" t="s">
        <v>29</v>
      </c>
      <c r="E7114" s="276" t="s">
        <v>30</v>
      </c>
      <c r="F7114" s="405" t="s">
        <v>318</v>
      </c>
      <c r="G7114" s="405"/>
      <c r="H7114" s="284" t="s">
        <v>31</v>
      </c>
      <c r="I7114" s="277" t="s">
        <v>32</v>
      </c>
      <c r="J7114" s="277" t="s">
        <v>2407</v>
      </c>
      <c r="K7114" s="277" t="s">
        <v>33</v>
      </c>
      <c r="L7114" s="277" t="s">
        <v>35</v>
      </c>
      <c r="O7114" s="40"/>
      <c r="P7114" s="40"/>
      <c r="Q7114" s="40"/>
      <c r="R7114" s="40"/>
      <c r="S7114" s="40"/>
      <c r="T7114" s="40"/>
      <c r="U7114" s="40"/>
      <c r="V7114" s="40"/>
      <c r="W7114" s="40"/>
      <c r="X7114" s="40"/>
      <c r="Y7114" s="40"/>
    </row>
    <row r="7115" spans="1:25" ht="15" customHeight="1" x14ac:dyDescent="0.2">
      <c r="A7115" s="40"/>
      <c r="B7115" s="273" t="s">
        <v>319</v>
      </c>
      <c r="C7115" s="286" t="s">
        <v>2725</v>
      </c>
      <c r="D7115" s="273" t="s">
        <v>40</v>
      </c>
      <c r="E7115" s="273" t="s">
        <v>2726</v>
      </c>
      <c r="F7115" s="403" t="s">
        <v>328</v>
      </c>
      <c r="G7115" s="403"/>
      <c r="H7115" s="285" t="s">
        <v>325</v>
      </c>
      <c r="I7115" s="288">
        <v>1</v>
      </c>
      <c r="J7115" s="287"/>
      <c r="K7115" s="287">
        <v>11.57</v>
      </c>
      <c r="L7115" s="287">
        <v>11.57</v>
      </c>
      <c r="O7115" s="40"/>
      <c r="P7115" s="40"/>
      <c r="Q7115" s="40"/>
      <c r="R7115" s="40"/>
      <c r="S7115" s="40"/>
      <c r="T7115" s="40"/>
      <c r="U7115" s="40"/>
      <c r="V7115" s="40"/>
      <c r="W7115" s="40"/>
      <c r="X7115" s="40"/>
      <c r="Y7115" s="40"/>
    </row>
    <row r="7116" spans="1:25" ht="15" customHeight="1" x14ac:dyDescent="0.2">
      <c r="A7116" s="40"/>
      <c r="B7116" s="274" t="s">
        <v>347</v>
      </c>
      <c r="C7116" s="296" t="s">
        <v>1021</v>
      </c>
      <c r="D7116" s="274" t="s">
        <v>40</v>
      </c>
      <c r="E7116" s="274" t="s">
        <v>1022</v>
      </c>
      <c r="F7116" s="404" t="s">
        <v>4139</v>
      </c>
      <c r="G7116" s="404"/>
      <c r="H7116" s="295" t="s">
        <v>4140</v>
      </c>
      <c r="I7116" s="298">
        <v>13</v>
      </c>
      <c r="J7116" s="298">
        <v>0</v>
      </c>
      <c r="K7116" s="297">
        <v>0.89</v>
      </c>
      <c r="L7116" s="297">
        <v>11.57</v>
      </c>
      <c r="O7116" s="40"/>
      <c r="P7116" s="40"/>
      <c r="Q7116" s="40"/>
      <c r="R7116" s="40"/>
      <c r="S7116" s="40"/>
      <c r="T7116" s="40"/>
      <c r="U7116" s="40"/>
      <c r="V7116" s="40"/>
      <c r="W7116" s="40"/>
      <c r="X7116" s="40"/>
      <c r="Y7116" s="40"/>
    </row>
    <row r="7117" spans="1:25" ht="15" customHeight="1" x14ac:dyDescent="0.2">
      <c r="A7117" s="40"/>
      <c r="B7117" s="275"/>
      <c r="C7117" s="275"/>
      <c r="D7117" s="275"/>
      <c r="E7117" s="275"/>
      <c r="F7117" s="275"/>
      <c r="G7117" s="275" t="s">
        <v>331</v>
      </c>
      <c r="H7117" s="302">
        <v>0</v>
      </c>
      <c r="I7117" s="275" t="s">
        <v>332</v>
      </c>
      <c r="J7117" s="302">
        <v>0</v>
      </c>
      <c r="K7117" s="275" t="s">
        <v>333</v>
      </c>
      <c r="L7117" s="302">
        <v>0</v>
      </c>
      <c r="O7117" s="40"/>
      <c r="P7117" s="40"/>
      <c r="Q7117" s="40"/>
      <c r="R7117" s="40"/>
      <c r="S7117" s="40"/>
      <c r="T7117" s="40"/>
      <c r="U7117" s="40"/>
      <c r="V7117" s="40"/>
      <c r="W7117" s="40"/>
      <c r="X7117" s="40"/>
      <c r="Y7117" s="40"/>
    </row>
    <row r="7118" spans="1:25" ht="15" customHeight="1" thickBot="1" x14ac:dyDescent="0.25">
      <c r="A7118" s="40"/>
      <c r="B7118" s="275"/>
      <c r="C7118" s="275"/>
      <c r="D7118" s="275"/>
      <c r="E7118" s="275"/>
      <c r="F7118" s="275"/>
      <c r="G7118" s="275" t="s">
        <v>334</v>
      </c>
      <c r="H7118" s="302">
        <v>2.4</v>
      </c>
      <c r="I7118" s="409"/>
      <c r="J7118" s="409" t="s">
        <v>335</v>
      </c>
      <c r="K7118" s="275"/>
      <c r="L7118" s="302">
        <v>13.97</v>
      </c>
      <c r="O7118" s="40"/>
      <c r="P7118" s="40"/>
      <c r="Q7118" s="40"/>
      <c r="R7118" s="40"/>
      <c r="S7118" s="40"/>
      <c r="T7118" s="40"/>
      <c r="U7118" s="40"/>
      <c r="V7118" s="40"/>
      <c r="W7118" s="40"/>
      <c r="X7118" s="40"/>
      <c r="Y7118" s="40"/>
    </row>
    <row r="7119" spans="1:25" ht="15" customHeight="1" thickTop="1" x14ac:dyDescent="0.2">
      <c r="A7119" s="40"/>
      <c r="B7119" s="289"/>
      <c r="C7119" s="289"/>
      <c r="D7119" s="289"/>
      <c r="E7119" s="289"/>
      <c r="F7119" s="289"/>
      <c r="G7119" s="289"/>
      <c r="H7119" s="289"/>
      <c r="I7119" s="289"/>
      <c r="J7119" s="289"/>
      <c r="K7119" s="289"/>
      <c r="L7119" s="281"/>
      <c r="O7119" s="40"/>
      <c r="P7119" s="40"/>
      <c r="Q7119" s="40"/>
      <c r="R7119" s="40"/>
      <c r="S7119" s="40"/>
      <c r="T7119" s="40"/>
      <c r="U7119" s="40"/>
      <c r="V7119" s="40"/>
      <c r="W7119" s="40"/>
      <c r="X7119" s="40"/>
      <c r="Y7119" s="40"/>
    </row>
    <row r="7120" spans="1:25" ht="15" customHeight="1" x14ac:dyDescent="0.2">
      <c r="A7120" s="40"/>
      <c r="B7120" s="276"/>
      <c r="C7120" s="277" t="s">
        <v>28</v>
      </c>
      <c r="D7120" s="276" t="s">
        <v>29</v>
      </c>
      <c r="E7120" s="276" t="s">
        <v>30</v>
      </c>
      <c r="F7120" s="405" t="s">
        <v>318</v>
      </c>
      <c r="G7120" s="405"/>
      <c r="H7120" s="284" t="s">
        <v>31</v>
      </c>
      <c r="I7120" s="277" t="s">
        <v>32</v>
      </c>
      <c r="J7120" s="277" t="s">
        <v>2407</v>
      </c>
      <c r="K7120" s="277" t="s">
        <v>33</v>
      </c>
      <c r="L7120" s="277" t="s">
        <v>35</v>
      </c>
      <c r="O7120" s="40"/>
      <c r="P7120" s="40"/>
      <c r="Q7120" s="40"/>
      <c r="R7120" s="40"/>
      <c r="S7120" s="40"/>
      <c r="T7120" s="40"/>
      <c r="U7120" s="40"/>
      <c r="V7120" s="40"/>
      <c r="W7120" s="40"/>
      <c r="X7120" s="40"/>
      <c r="Y7120" s="40"/>
    </row>
    <row r="7121" spans="1:25" ht="15" customHeight="1" x14ac:dyDescent="0.2">
      <c r="A7121" s="40"/>
      <c r="B7121" s="273" t="s">
        <v>319</v>
      </c>
      <c r="C7121" s="286" t="s">
        <v>988</v>
      </c>
      <c r="D7121" s="273" t="s">
        <v>40</v>
      </c>
      <c r="E7121" s="273" t="s">
        <v>989</v>
      </c>
      <c r="F7121" s="403" t="s">
        <v>328</v>
      </c>
      <c r="G7121" s="403"/>
      <c r="H7121" s="285" t="s">
        <v>330</v>
      </c>
      <c r="I7121" s="288">
        <v>1</v>
      </c>
      <c r="J7121" s="287"/>
      <c r="K7121" s="287">
        <v>286.24</v>
      </c>
      <c r="L7121" s="287">
        <v>286.24</v>
      </c>
      <c r="O7121" s="40"/>
      <c r="P7121" s="40"/>
      <c r="Q7121" s="40"/>
      <c r="R7121" s="40"/>
      <c r="S7121" s="40"/>
      <c r="T7121" s="40"/>
      <c r="U7121" s="40"/>
      <c r="V7121" s="40"/>
      <c r="W7121" s="40"/>
      <c r="X7121" s="40"/>
      <c r="Y7121" s="40"/>
    </row>
    <row r="7122" spans="1:25" ht="15" customHeight="1" x14ac:dyDescent="0.2">
      <c r="A7122" s="40"/>
      <c r="B7122" s="278" t="s">
        <v>321</v>
      </c>
      <c r="C7122" s="291" t="s">
        <v>1223</v>
      </c>
      <c r="D7122" s="278" t="s">
        <v>40</v>
      </c>
      <c r="E7122" s="278" t="s">
        <v>1224</v>
      </c>
      <c r="F7122" s="407" t="s">
        <v>324</v>
      </c>
      <c r="G7122" s="407"/>
      <c r="H7122" s="290" t="s">
        <v>325</v>
      </c>
      <c r="I7122" s="294">
        <v>1</v>
      </c>
      <c r="J7122" s="294">
        <v>0</v>
      </c>
      <c r="K7122" s="292">
        <v>33.56</v>
      </c>
      <c r="L7122" s="292">
        <v>33.56</v>
      </c>
      <c r="O7122" s="40"/>
      <c r="P7122" s="40"/>
      <c r="Q7122" s="40"/>
      <c r="R7122" s="40"/>
      <c r="S7122" s="40"/>
      <c r="T7122" s="40"/>
      <c r="U7122" s="40"/>
      <c r="V7122" s="40"/>
      <c r="W7122" s="40"/>
      <c r="X7122" s="40"/>
      <c r="Y7122" s="40"/>
    </row>
    <row r="7123" spans="1:25" ht="15" customHeight="1" x14ac:dyDescent="0.2">
      <c r="A7123" s="40"/>
      <c r="B7123" s="278" t="s">
        <v>321</v>
      </c>
      <c r="C7123" s="291" t="s">
        <v>1231</v>
      </c>
      <c r="D7123" s="278" t="s">
        <v>40</v>
      </c>
      <c r="E7123" s="278" t="s">
        <v>1232</v>
      </c>
      <c r="F7123" s="407" t="s">
        <v>328</v>
      </c>
      <c r="G7123" s="407"/>
      <c r="H7123" s="290" t="s">
        <v>325</v>
      </c>
      <c r="I7123" s="294">
        <v>1</v>
      </c>
      <c r="J7123" s="294">
        <v>0</v>
      </c>
      <c r="K7123" s="292">
        <v>4.2699999999999996</v>
      </c>
      <c r="L7123" s="292">
        <v>4.2699999999999996</v>
      </c>
      <c r="O7123" s="40"/>
      <c r="P7123" s="40"/>
      <c r="Q7123" s="40"/>
      <c r="R7123" s="40"/>
      <c r="S7123" s="40"/>
      <c r="T7123" s="40"/>
      <c r="U7123" s="40"/>
      <c r="V7123" s="40"/>
      <c r="W7123" s="40"/>
      <c r="X7123" s="40"/>
      <c r="Y7123" s="40"/>
    </row>
    <row r="7124" spans="1:25" ht="15" customHeight="1" x14ac:dyDescent="0.2">
      <c r="A7124" s="40"/>
      <c r="B7124" s="278" t="s">
        <v>321</v>
      </c>
      <c r="C7124" s="291" t="s">
        <v>1229</v>
      </c>
      <c r="D7124" s="278" t="s">
        <v>40</v>
      </c>
      <c r="E7124" s="278" t="s">
        <v>1230</v>
      </c>
      <c r="F7124" s="407" t="s">
        <v>328</v>
      </c>
      <c r="G7124" s="407"/>
      <c r="H7124" s="290" t="s">
        <v>325</v>
      </c>
      <c r="I7124" s="294">
        <v>1</v>
      </c>
      <c r="J7124" s="294">
        <v>0</v>
      </c>
      <c r="K7124" s="292">
        <v>48.89</v>
      </c>
      <c r="L7124" s="292">
        <v>48.89</v>
      </c>
      <c r="O7124" s="40"/>
      <c r="P7124" s="40"/>
      <c r="Q7124" s="40"/>
      <c r="R7124" s="40"/>
      <c r="S7124" s="40"/>
      <c r="T7124" s="40"/>
      <c r="U7124" s="40"/>
      <c r="V7124" s="40"/>
      <c r="W7124" s="40"/>
      <c r="X7124" s="40"/>
      <c r="Y7124" s="40"/>
    </row>
    <row r="7125" spans="1:25" ht="15" customHeight="1" x14ac:dyDescent="0.2">
      <c r="A7125" s="40"/>
      <c r="B7125" s="278" t="s">
        <v>321</v>
      </c>
      <c r="C7125" s="291" t="s">
        <v>1227</v>
      </c>
      <c r="D7125" s="278" t="s">
        <v>40</v>
      </c>
      <c r="E7125" s="278" t="s">
        <v>1228</v>
      </c>
      <c r="F7125" s="407" t="s">
        <v>328</v>
      </c>
      <c r="G7125" s="407"/>
      <c r="H7125" s="290" t="s">
        <v>325</v>
      </c>
      <c r="I7125" s="294">
        <v>1</v>
      </c>
      <c r="J7125" s="294">
        <v>0</v>
      </c>
      <c r="K7125" s="292">
        <v>10.6</v>
      </c>
      <c r="L7125" s="292">
        <v>10.6</v>
      </c>
      <c r="O7125" s="40"/>
      <c r="P7125" s="40"/>
      <c r="Q7125" s="40"/>
      <c r="R7125" s="40"/>
      <c r="S7125" s="40"/>
      <c r="T7125" s="40"/>
      <c r="U7125" s="40"/>
      <c r="V7125" s="40"/>
      <c r="W7125" s="40"/>
      <c r="X7125" s="40"/>
      <c r="Y7125" s="40"/>
    </row>
    <row r="7126" spans="1:25" ht="15" customHeight="1" x14ac:dyDescent="0.2">
      <c r="A7126" s="40"/>
      <c r="B7126" s="278" t="s">
        <v>321</v>
      </c>
      <c r="C7126" s="291" t="s">
        <v>1225</v>
      </c>
      <c r="D7126" s="278" t="s">
        <v>40</v>
      </c>
      <c r="E7126" s="278" t="s">
        <v>1226</v>
      </c>
      <c r="F7126" s="407" t="s">
        <v>328</v>
      </c>
      <c r="G7126" s="407"/>
      <c r="H7126" s="290" t="s">
        <v>325</v>
      </c>
      <c r="I7126" s="294">
        <v>1</v>
      </c>
      <c r="J7126" s="294">
        <v>0</v>
      </c>
      <c r="K7126" s="292">
        <v>28.76</v>
      </c>
      <c r="L7126" s="292">
        <v>28.76</v>
      </c>
      <c r="O7126" s="40"/>
      <c r="P7126" s="40"/>
      <c r="Q7126" s="40"/>
      <c r="R7126" s="40"/>
      <c r="S7126" s="40"/>
      <c r="T7126" s="40"/>
      <c r="U7126" s="40"/>
      <c r="V7126" s="40"/>
      <c r="W7126" s="40"/>
      <c r="X7126" s="40"/>
      <c r="Y7126" s="40"/>
    </row>
    <row r="7127" spans="1:25" ht="15" customHeight="1" x14ac:dyDescent="0.2">
      <c r="A7127" s="40"/>
      <c r="B7127" s="278" t="s">
        <v>321</v>
      </c>
      <c r="C7127" s="291" t="s">
        <v>1233</v>
      </c>
      <c r="D7127" s="278" t="s">
        <v>40</v>
      </c>
      <c r="E7127" s="278" t="s">
        <v>1234</v>
      </c>
      <c r="F7127" s="407" t="s">
        <v>328</v>
      </c>
      <c r="G7127" s="407"/>
      <c r="H7127" s="290" t="s">
        <v>325</v>
      </c>
      <c r="I7127" s="294">
        <v>1</v>
      </c>
      <c r="J7127" s="294">
        <v>0</v>
      </c>
      <c r="K7127" s="292">
        <v>160.16</v>
      </c>
      <c r="L7127" s="292">
        <v>160.16</v>
      </c>
      <c r="O7127" s="40"/>
      <c r="P7127" s="40"/>
      <c r="Q7127" s="40"/>
      <c r="R7127" s="40"/>
      <c r="S7127" s="40"/>
      <c r="T7127" s="40"/>
      <c r="U7127" s="40"/>
      <c r="V7127" s="40"/>
      <c r="W7127" s="40"/>
      <c r="X7127" s="40"/>
      <c r="Y7127" s="40"/>
    </row>
    <row r="7128" spans="1:25" ht="15" customHeight="1" x14ac:dyDescent="0.2">
      <c r="A7128" s="40"/>
      <c r="B7128" s="275"/>
      <c r="C7128" s="275"/>
      <c r="D7128" s="275"/>
      <c r="E7128" s="275"/>
      <c r="F7128" s="275"/>
      <c r="G7128" s="275" t="s">
        <v>331</v>
      </c>
      <c r="H7128" s="302">
        <v>28.9</v>
      </c>
      <c r="I7128" s="275" t="s">
        <v>332</v>
      </c>
      <c r="J7128" s="302">
        <v>0</v>
      </c>
      <c r="K7128" s="275" t="s">
        <v>333</v>
      </c>
      <c r="L7128" s="302">
        <v>28.9</v>
      </c>
      <c r="O7128" s="40"/>
      <c r="P7128" s="40"/>
      <c r="Q7128" s="40"/>
      <c r="R7128" s="40"/>
      <c r="S7128" s="40"/>
      <c r="T7128" s="40"/>
      <c r="U7128" s="40"/>
      <c r="V7128" s="40"/>
      <c r="W7128" s="40"/>
      <c r="X7128" s="40"/>
      <c r="Y7128" s="40"/>
    </row>
    <row r="7129" spans="1:25" ht="15" customHeight="1" thickBot="1" x14ac:dyDescent="0.25">
      <c r="A7129" s="40"/>
      <c r="B7129" s="275"/>
      <c r="C7129" s="275"/>
      <c r="D7129" s="275"/>
      <c r="E7129" s="275"/>
      <c r="F7129" s="275"/>
      <c r="G7129" s="275" t="s">
        <v>334</v>
      </c>
      <c r="H7129" s="302">
        <v>59.56</v>
      </c>
      <c r="I7129" s="409"/>
      <c r="J7129" s="409" t="s">
        <v>335</v>
      </c>
      <c r="K7129" s="275"/>
      <c r="L7129" s="302">
        <v>345.8</v>
      </c>
      <c r="O7129" s="40"/>
      <c r="P7129" s="40"/>
      <c r="Q7129" s="40"/>
      <c r="R7129" s="40"/>
      <c r="S7129" s="40"/>
      <c r="T7129" s="40"/>
      <c r="U7129" s="40"/>
      <c r="V7129" s="40"/>
      <c r="W7129" s="40"/>
      <c r="X7129" s="40"/>
      <c r="Y7129" s="40"/>
    </row>
    <row r="7130" spans="1:25" ht="15" customHeight="1" thickTop="1" x14ac:dyDescent="0.2">
      <c r="A7130" s="40"/>
      <c r="B7130" s="289"/>
      <c r="C7130" s="289"/>
      <c r="D7130" s="289"/>
      <c r="E7130" s="289"/>
      <c r="F7130" s="289"/>
      <c r="G7130" s="289"/>
      <c r="H7130" s="289"/>
      <c r="I7130" s="289"/>
      <c r="J7130" s="289"/>
      <c r="K7130" s="289"/>
      <c r="L7130" s="281"/>
      <c r="O7130" s="40"/>
      <c r="P7130" s="40"/>
      <c r="Q7130" s="40"/>
      <c r="R7130" s="40"/>
      <c r="S7130" s="40"/>
      <c r="T7130" s="40"/>
      <c r="U7130" s="40"/>
      <c r="V7130" s="40"/>
      <c r="W7130" s="40"/>
      <c r="X7130" s="40"/>
      <c r="Y7130" s="40"/>
    </row>
    <row r="7131" spans="1:25" ht="15" customHeight="1" x14ac:dyDescent="0.2">
      <c r="A7131" s="40"/>
      <c r="B7131" s="276"/>
      <c r="C7131" s="277" t="s">
        <v>28</v>
      </c>
      <c r="D7131" s="276" t="s">
        <v>29</v>
      </c>
      <c r="E7131" s="276" t="s">
        <v>30</v>
      </c>
      <c r="F7131" s="405" t="s">
        <v>318</v>
      </c>
      <c r="G7131" s="405"/>
      <c r="H7131" s="284" t="s">
        <v>31</v>
      </c>
      <c r="I7131" s="277" t="s">
        <v>32</v>
      </c>
      <c r="J7131" s="277" t="s">
        <v>2407</v>
      </c>
      <c r="K7131" s="277" t="s">
        <v>33</v>
      </c>
      <c r="L7131" s="277" t="s">
        <v>35</v>
      </c>
      <c r="O7131" s="40"/>
      <c r="P7131" s="40"/>
      <c r="Q7131" s="40"/>
      <c r="R7131" s="40"/>
      <c r="S7131" s="40"/>
      <c r="T7131" s="40"/>
      <c r="U7131" s="40"/>
      <c r="V7131" s="40"/>
      <c r="W7131" s="40"/>
      <c r="X7131" s="40"/>
      <c r="Y7131" s="40"/>
    </row>
    <row r="7132" spans="1:25" ht="15" customHeight="1" x14ac:dyDescent="0.2">
      <c r="A7132" s="40"/>
      <c r="B7132" s="273" t="s">
        <v>319</v>
      </c>
      <c r="C7132" s="286" t="s">
        <v>1225</v>
      </c>
      <c r="D7132" s="273" t="s">
        <v>40</v>
      </c>
      <c r="E7132" s="273" t="s">
        <v>1226</v>
      </c>
      <c r="F7132" s="403" t="s">
        <v>328</v>
      </c>
      <c r="G7132" s="403"/>
      <c r="H7132" s="285" t="s">
        <v>325</v>
      </c>
      <c r="I7132" s="288">
        <v>1</v>
      </c>
      <c r="J7132" s="287"/>
      <c r="K7132" s="287">
        <v>28.76</v>
      </c>
      <c r="L7132" s="287">
        <v>28.76</v>
      </c>
      <c r="O7132" s="40"/>
      <c r="P7132" s="40"/>
      <c r="Q7132" s="40"/>
      <c r="R7132" s="40"/>
      <c r="S7132" s="40"/>
      <c r="T7132" s="40"/>
      <c r="U7132" s="40"/>
      <c r="V7132" s="40"/>
      <c r="W7132" s="40"/>
      <c r="X7132" s="40"/>
      <c r="Y7132" s="40"/>
    </row>
    <row r="7133" spans="1:25" ht="15" customHeight="1" x14ac:dyDescent="0.2">
      <c r="A7133" s="40"/>
      <c r="B7133" s="274" t="s">
        <v>347</v>
      </c>
      <c r="C7133" s="296" t="s">
        <v>1236</v>
      </c>
      <c r="D7133" s="274" t="s">
        <v>40</v>
      </c>
      <c r="E7133" s="274" t="s">
        <v>1237</v>
      </c>
      <c r="F7133" s="404" t="s">
        <v>4145</v>
      </c>
      <c r="G7133" s="404"/>
      <c r="H7133" s="295" t="s">
        <v>44</v>
      </c>
      <c r="I7133" s="298">
        <v>3.43E-5</v>
      </c>
      <c r="J7133" s="298">
        <v>0</v>
      </c>
      <c r="K7133" s="297">
        <v>603437.81000000006</v>
      </c>
      <c r="L7133" s="297">
        <v>20.69</v>
      </c>
      <c r="O7133" s="40"/>
      <c r="P7133" s="40"/>
      <c r="Q7133" s="40"/>
      <c r="R7133" s="40"/>
      <c r="S7133" s="40"/>
      <c r="T7133" s="40"/>
      <c r="U7133" s="40"/>
      <c r="V7133" s="40"/>
      <c r="W7133" s="40"/>
      <c r="X7133" s="40"/>
      <c r="Y7133" s="40"/>
    </row>
    <row r="7134" spans="1:25" ht="15" customHeight="1" x14ac:dyDescent="0.2">
      <c r="A7134" s="40"/>
      <c r="B7134" s="274" t="s">
        <v>347</v>
      </c>
      <c r="C7134" s="296" t="s">
        <v>1235</v>
      </c>
      <c r="D7134" s="274" t="s">
        <v>40</v>
      </c>
      <c r="E7134" s="274" t="s">
        <v>4276</v>
      </c>
      <c r="F7134" s="404" t="s">
        <v>4145</v>
      </c>
      <c r="G7134" s="404"/>
      <c r="H7134" s="295" t="s">
        <v>44</v>
      </c>
      <c r="I7134" s="298">
        <v>5.5099999999999998E-5</v>
      </c>
      <c r="J7134" s="298">
        <v>0</v>
      </c>
      <c r="K7134" s="297">
        <v>146520</v>
      </c>
      <c r="L7134" s="297">
        <v>8.07</v>
      </c>
      <c r="O7134" s="40"/>
      <c r="P7134" s="40"/>
      <c r="Q7134" s="40"/>
      <c r="R7134" s="40"/>
      <c r="S7134" s="40"/>
      <c r="T7134" s="40"/>
      <c r="U7134" s="40"/>
      <c r="V7134" s="40"/>
      <c r="W7134" s="40"/>
      <c r="X7134" s="40"/>
      <c r="Y7134" s="40"/>
    </row>
    <row r="7135" spans="1:25" ht="15" customHeight="1" x14ac:dyDescent="0.2">
      <c r="A7135" s="40"/>
      <c r="B7135" s="275"/>
      <c r="C7135" s="275"/>
      <c r="D7135" s="275"/>
      <c r="E7135" s="275"/>
      <c r="F7135" s="275"/>
      <c r="G7135" s="275" t="s">
        <v>331</v>
      </c>
      <c r="H7135" s="302">
        <v>0</v>
      </c>
      <c r="I7135" s="275" t="s">
        <v>332</v>
      </c>
      <c r="J7135" s="302">
        <v>0</v>
      </c>
      <c r="K7135" s="275" t="s">
        <v>333</v>
      </c>
      <c r="L7135" s="302">
        <v>0</v>
      </c>
      <c r="O7135" s="40"/>
      <c r="P7135" s="40"/>
      <c r="Q7135" s="40"/>
      <c r="R7135" s="40"/>
      <c r="S7135" s="40"/>
      <c r="T7135" s="40"/>
      <c r="U7135" s="40"/>
      <c r="V7135" s="40"/>
      <c r="W7135" s="40"/>
      <c r="X7135" s="40"/>
      <c r="Y7135" s="40"/>
    </row>
    <row r="7136" spans="1:25" ht="15" customHeight="1" thickBot="1" x14ac:dyDescent="0.25">
      <c r="A7136" s="40"/>
      <c r="B7136" s="275"/>
      <c r="C7136" s="275"/>
      <c r="D7136" s="275"/>
      <c r="E7136" s="275"/>
      <c r="F7136" s="275"/>
      <c r="G7136" s="275" t="s">
        <v>334</v>
      </c>
      <c r="H7136" s="302">
        <v>5.98</v>
      </c>
      <c r="I7136" s="409"/>
      <c r="J7136" s="409" t="s">
        <v>335</v>
      </c>
      <c r="K7136" s="275"/>
      <c r="L7136" s="302">
        <v>34.74</v>
      </c>
      <c r="O7136" s="40"/>
      <c r="P7136" s="40"/>
      <c r="Q7136" s="40"/>
      <c r="R7136" s="40"/>
      <c r="S7136" s="40"/>
      <c r="T7136" s="40"/>
      <c r="U7136" s="40"/>
      <c r="V7136" s="40"/>
      <c r="W7136" s="40"/>
      <c r="X7136" s="40"/>
      <c r="Y7136" s="40"/>
    </row>
    <row r="7137" spans="1:25" ht="15" customHeight="1" thickTop="1" x14ac:dyDescent="0.2">
      <c r="A7137" s="40"/>
      <c r="B7137" s="289"/>
      <c r="C7137" s="289"/>
      <c r="D7137" s="289"/>
      <c r="E7137" s="289"/>
      <c r="F7137" s="289"/>
      <c r="G7137" s="289"/>
      <c r="H7137" s="289"/>
      <c r="I7137" s="289"/>
      <c r="J7137" s="289"/>
      <c r="K7137" s="289"/>
      <c r="L7137" s="281"/>
      <c r="O7137" s="40"/>
      <c r="P7137" s="40"/>
      <c r="Q7137" s="40"/>
      <c r="R7137" s="40"/>
      <c r="S7137" s="40"/>
      <c r="T7137" s="40"/>
      <c r="U7137" s="40"/>
      <c r="V7137" s="40"/>
      <c r="W7137" s="40"/>
      <c r="X7137" s="40"/>
      <c r="Y7137" s="40"/>
    </row>
    <row r="7138" spans="1:25" ht="15" customHeight="1" x14ac:dyDescent="0.2">
      <c r="A7138" s="40"/>
      <c r="B7138" s="276"/>
      <c r="C7138" s="277" t="s">
        <v>28</v>
      </c>
      <c r="D7138" s="276" t="s">
        <v>29</v>
      </c>
      <c r="E7138" s="276" t="s">
        <v>30</v>
      </c>
      <c r="F7138" s="405" t="s">
        <v>318</v>
      </c>
      <c r="G7138" s="405"/>
      <c r="H7138" s="284" t="s">
        <v>31</v>
      </c>
      <c r="I7138" s="277" t="s">
        <v>32</v>
      </c>
      <c r="J7138" s="277" t="s">
        <v>2407</v>
      </c>
      <c r="K7138" s="277" t="s">
        <v>33</v>
      </c>
      <c r="L7138" s="277" t="s">
        <v>35</v>
      </c>
      <c r="O7138" s="40"/>
      <c r="P7138" s="40"/>
      <c r="Q7138" s="40"/>
      <c r="R7138" s="40"/>
      <c r="S7138" s="40"/>
      <c r="T7138" s="40"/>
      <c r="U7138" s="40"/>
      <c r="V7138" s="40"/>
      <c r="W7138" s="40"/>
      <c r="X7138" s="40"/>
      <c r="Y7138" s="40"/>
    </row>
    <row r="7139" spans="1:25" ht="15" customHeight="1" x14ac:dyDescent="0.2">
      <c r="A7139" s="40"/>
      <c r="B7139" s="273" t="s">
        <v>319</v>
      </c>
      <c r="C7139" s="286" t="s">
        <v>1231</v>
      </c>
      <c r="D7139" s="273" t="s">
        <v>40</v>
      </c>
      <c r="E7139" s="273" t="s">
        <v>1232</v>
      </c>
      <c r="F7139" s="403" t="s">
        <v>328</v>
      </c>
      <c r="G7139" s="403"/>
      <c r="H7139" s="285" t="s">
        <v>325</v>
      </c>
      <c r="I7139" s="288">
        <v>1</v>
      </c>
      <c r="J7139" s="287"/>
      <c r="K7139" s="287">
        <v>4.2699999999999996</v>
      </c>
      <c r="L7139" s="287">
        <v>4.2699999999999996</v>
      </c>
      <c r="O7139" s="40"/>
      <c r="P7139" s="40"/>
      <c r="Q7139" s="40"/>
      <c r="R7139" s="40"/>
      <c r="S7139" s="40"/>
      <c r="T7139" s="40"/>
      <c r="U7139" s="40"/>
      <c r="V7139" s="40"/>
      <c r="W7139" s="40"/>
      <c r="X7139" s="40"/>
      <c r="Y7139" s="40"/>
    </row>
    <row r="7140" spans="1:25" ht="15" customHeight="1" x14ac:dyDescent="0.2">
      <c r="A7140" s="40"/>
      <c r="B7140" s="274" t="s">
        <v>347</v>
      </c>
      <c r="C7140" s="296" t="s">
        <v>1236</v>
      </c>
      <c r="D7140" s="274" t="s">
        <v>40</v>
      </c>
      <c r="E7140" s="274" t="s">
        <v>1237</v>
      </c>
      <c r="F7140" s="404" t="s">
        <v>4145</v>
      </c>
      <c r="G7140" s="404"/>
      <c r="H7140" s="295" t="s">
        <v>44</v>
      </c>
      <c r="I7140" s="298">
        <v>5.6999999999999996E-6</v>
      </c>
      <c r="J7140" s="298">
        <v>0</v>
      </c>
      <c r="K7140" s="297">
        <v>603437.81000000006</v>
      </c>
      <c r="L7140" s="297">
        <v>3.43</v>
      </c>
      <c r="O7140" s="40"/>
      <c r="P7140" s="40"/>
      <c r="Q7140" s="40"/>
      <c r="R7140" s="40"/>
      <c r="S7140" s="40"/>
      <c r="T7140" s="40"/>
      <c r="U7140" s="40"/>
      <c r="V7140" s="40"/>
      <c r="W7140" s="40"/>
      <c r="X7140" s="40"/>
      <c r="Y7140" s="40"/>
    </row>
    <row r="7141" spans="1:25" ht="15" customHeight="1" x14ac:dyDescent="0.2">
      <c r="A7141" s="40"/>
      <c r="B7141" s="274" t="s">
        <v>347</v>
      </c>
      <c r="C7141" s="296" t="s">
        <v>1235</v>
      </c>
      <c r="D7141" s="274" t="s">
        <v>40</v>
      </c>
      <c r="E7141" s="274" t="s">
        <v>4276</v>
      </c>
      <c r="F7141" s="404" t="s">
        <v>4145</v>
      </c>
      <c r="G7141" s="404"/>
      <c r="H7141" s="295" t="s">
        <v>44</v>
      </c>
      <c r="I7141" s="298">
        <v>5.8000000000000004E-6</v>
      </c>
      <c r="J7141" s="298">
        <v>0</v>
      </c>
      <c r="K7141" s="297">
        <v>146520</v>
      </c>
      <c r="L7141" s="297">
        <v>0.84</v>
      </c>
      <c r="O7141" s="40"/>
      <c r="P7141" s="40"/>
      <c r="Q7141" s="40"/>
      <c r="R7141" s="40"/>
      <c r="S7141" s="40"/>
      <c r="T7141" s="40"/>
      <c r="U7141" s="40"/>
      <c r="V7141" s="40"/>
      <c r="W7141" s="40"/>
      <c r="X7141" s="40"/>
      <c r="Y7141" s="40"/>
    </row>
    <row r="7142" spans="1:25" ht="15" customHeight="1" x14ac:dyDescent="0.2">
      <c r="A7142" s="40"/>
      <c r="B7142" s="275"/>
      <c r="C7142" s="275"/>
      <c r="D7142" s="275"/>
      <c r="E7142" s="275"/>
      <c r="F7142" s="275"/>
      <c r="G7142" s="275" t="s">
        <v>331</v>
      </c>
      <c r="H7142" s="302">
        <v>0</v>
      </c>
      <c r="I7142" s="275" t="s">
        <v>332</v>
      </c>
      <c r="J7142" s="302">
        <v>0</v>
      </c>
      <c r="K7142" s="275" t="s">
        <v>333</v>
      </c>
      <c r="L7142" s="302">
        <v>0</v>
      </c>
      <c r="O7142" s="40"/>
      <c r="P7142" s="40"/>
      <c r="Q7142" s="40"/>
      <c r="R7142" s="40"/>
      <c r="S7142" s="40"/>
      <c r="T7142" s="40"/>
      <c r="U7142" s="40"/>
      <c r="V7142" s="40"/>
      <c r="W7142" s="40"/>
      <c r="X7142" s="40"/>
      <c r="Y7142" s="40"/>
    </row>
    <row r="7143" spans="1:25" ht="15" customHeight="1" thickBot="1" x14ac:dyDescent="0.25">
      <c r="A7143" s="40"/>
      <c r="B7143" s="275"/>
      <c r="C7143" s="275"/>
      <c r="D7143" s="275"/>
      <c r="E7143" s="275"/>
      <c r="F7143" s="275"/>
      <c r="G7143" s="275" t="s">
        <v>334</v>
      </c>
      <c r="H7143" s="302">
        <v>0.88</v>
      </c>
      <c r="I7143" s="409"/>
      <c r="J7143" s="409" t="s">
        <v>335</v>
      </c>
      <c r="K7143" s="275"/>
      <c r="L7143" s="302">
        <v>5.15</v>
      </c>
      <c r="O7143" s="40"/>
      <c r="P7143" s="40"/>
      <c r="Q7143" s="40"/>
      <c r="R7143" s="40"/>
      <c r="S7143" s="40"/>
      <c r="T7143" s="40"/>
      <c r="U7143" s="40"/>
      <c r="V7143" s="40"/>
      <c r="W7143" s="40"/>
      <c r="X7143" s="40"/>
      <c r="Y7143" s="40"/>
    </row>
    <row r="7144" spans="1:25" ht="15" customHeight="1" thickTop="1" x14ac:dyDescent="0.2">
      <c r="A7144" s="40"/>
      <c r="B7144" s="289"/>
      <c r="C7144" s="289"/>
      <c r="D7144" s="289"/>
      <c r="E7144" s="289"/>
      <c r="F7144" s="289"/>
      <c r="G7144" s="289"/>
      <c r="H7144" s="289"/>
      <c r="I7144" s="289"/>
      <c r="J7144" s="289"/>
      <c r="K7144" s="289"/>
      <c r="L7144" s="281"/>
      <c r="O7144" s="40"/>
      <c r="P7144" s="40"/>
      <c r="Q7144" s="40"/>
      <c r="R7144" s="40"/>
      <c r="S7144" s="40"/>
      <c r="T7144" s="40"/>
      <c r="U7144" s="40"/>
      <c r="V7144" s="40"/>
      <c r="W7144" s="40"/>
      <c r="X7144" s="40"/>
      <c r="Y7144" s="40"/>
    </row>
    <row r="7145" spans="1:25" ht="15" customHeight="1" x14ac:dyDescent="0.2">
      <c r="A7145" s="40"/>
      <c r="B7145" s="276"/>
      <c r="C7145" s="277" t="s">
        <v>28</v>
      </c>
      <c r="D7145" s="276" t="s">
        <v>29</v>
      </c>
      <c r="E7145" s="276" t="s">
        <v>30</v>
      </c>
      <c r="F7145" s="405" t="s">
        <v>318</v>
      </c>
      <c r="G7145" s="405"/>
      <c r="H7145" s="284" t="s">
        <v>31</v>
      </c>
      <c r="I7145" s="277" t="s">
        <v>32</v>
      </c>
      <c r="J7145" s="277" t="s">
        <v>2407</v>
      </c>
      <c r="K7145" s="277" t="s">
        <v>33</v>
      </c>
      <c r="L7145" s="277" t="s">
        <v>35</v>
      </c>
      <c r="O7145" s="40"/>
      <c r="P7145" s="40"/>
      <c r="Q7145" s="40"/>
      <c r="R7145" s="40"/>
      <c r="S7145" s="40"/>
      <c r="T7145" s="40"/>
      <c r="U7145" s="40"/>
      <c r="V7145" s="40"/>
      <c r="W7145" s="40"/>
      <c r="X7145" s="40"/>
      <c r="Y7145" s="40"/>
    </row>
    <row r="7146" spans="1:25" ht="15" customHeight="1" x14ac:dyDescent="0.2">
      <c r="A7146" s="40"/>
      <c r="B7146" s="273" t="s">
        <v>319</v>
      </c>
      <c r="C7146" s="286" t="s">
        <v>1227</v>
      </c>
      <c r="D7146" s="273" t="s">
        <v>40</v>
      </c>
      <c r="E7146" s="273" t="s">
        <v>1228</v>
      </c>
      <c r="F7146" s="403" t="s">
        <v>328</v>
      </c>
      <c r="G7146" s="403"/>
      <c r="H7146" s="285" t="s">
        <v>325</v>
      </c>
      <c r="I7146" s="288">
        <v>1</v>
      </c>
      <c r="J7146" s="287"/>
      <c r="K7146" s="287">
        <v>10.6</v>
      </c>
      <c r="L7146" s="287">
        <v>10.6</v>
      </c>
      <c r="O7146" s="40"/>
      <c r="P7146" s="40"/>
      <c r="Q7146" s="40"/>
      <c r="R7146" s="40"/>
      <c r="S7146" s="40"/>
      <c r="T7146" s="40"/>
      <c r="U7146" s="40"/>
      <c r="V7146" s="40"/>
      <c r="W7146" s="40"/>
      <c r="X7146" s="40"/>
      <c r="Y7146" s="40"/>
    </row>
    <row r="7147" spans="1:25" ht="15" customHeight="1" x14ac:dyDescent="0.2">
      <c r="A7147" s="40"/>
      <c r="B7147" s="274" t="s">
        <v>347</v>
      </c>
      <c r="C7147" s="296" t="s">
        <v>1235</v>
      </c>
      <c r="D7147" s="274" t="s">
        <v>40</v>
      </c>
      <c r="E7147" s="274" t="s">
        <v>4276</v>
      </c>
      <c r="F7147" s="404" t="s">
        <v>4145</v>
      </c>
      <c r="G7147" s="404"/>
      <c r="H7147" s="295" t="s">
        <v>44</v>
      </c>
      <c r="I7147" s="298">
        <v>1.4399999999999999E-5</v>
      </c>
      <c r="J7147" s="298">
        <v>0</v>
      </c>
      <c r="K7147" s="297">
        <v>146520</v>
      </c>
      <c r="L7147" s="297">
        <v>2.1</v>
      </c>
      <c r="O7147" s="40"/>
      <c r="P7147" s="40"/>
      <c r="Q7147" s="40"/>
      <c r="R7147" s="40"/>
      <c r="S7147" s="40"/>
      <c r="T7147" s="40"/>
      <c r="U7147" s="40"/>
      <c r="V7147" s="40"/>
      <c r="W7147" s="40"/>
      <c r="X7147" s="40"/>
      <c r="Y7147" s="40"/>
    </row>
    <row r="7148" spans="1:25" ht="15" customHeight="1" x14ac:dyDescent="0.2">
      <c r="A7148" s="40"/>
      <c r="B7148" s="274" t="s">
        <v>347</v>
      </c>
      <c r="C7148" s="296" t="s">
        <v>1236</v>
      </c>
      <c r="D7148" s="274" t="s">
        <v>40</v>
      </c>
      <c r="E7148" s="274" t="s">
        <v>1237</v>
      </c>
      <c r="F7148" s="404" t="s">
        <v>4145</v>
      </c>
      <c r="G7148" s="404"/>
      <c r="H7148" s="295" t="s">
        <v>44</v>
      </c>
      <c r="I7148" s="298">
        <v>1.4100000000000001E-5</v>
      </c>
      <c r="J7148" s="298">
        <v>0</v>
      </c>
      <c r="K7148" s="297">
        <v>603437.81000000006</v>
      </c>
      <c r="L7148" s="297">
        <v>8.5</v>
      </c>
      <c r="O7148" s="40"/>
      <c r="P7148" s="40"/>
      <c r="Q7148" s="40"/>
      <c r="R7148" s="40"/>
      <c r="S7148" s="40"/>
      <c r="T7148" s="40"/>
      <c r="U7148" s="40"/>
      <c r="V7148" s="40"/>
      <c r="W7148" s="40"/>
      <c r="X7148" s="40"/>
      <c r="Y7148" s="40"/>
    </row>
    <row r="7149" spans="1:25" ht="15" customHeight="1" x14ac:dyDescent="0.2">
      <c r="A7149" s="40"/>
      <c r="B7149" s="275"/>
      <c r="C7149" s="275"/>
      <c r="D7149" s="275"/>
      <c r="E7149" s="275"/>
      <c r="F7149" s="275"/>
      <c r="G7149" s="275" t="s">
        <v>331</v>
      </c>
      <c r="H7149" s="302">
        <v>0</v>
      </c>
      <c r="I7149" s="275" t="s">
        <v>332</v>
      </c>
      <c r="J7149" s="302">
        <v>0</v>
      </c>
      <c r="K7149" s="275" t="s">
        <v>333</v>
      </c>
      <c r="L7149" s="302">
        <v>0</v>
      </c>
      <c r="O7149" s="40"/>
      <c r="P7149" s="40"/>
      <c r="Q7149" s="40"/>
      <c r="R7149" s="40"/>
      <c r="S7149" s="40"/>
      <c r="T7149" s="40"/>
      <c r="U7149" s="40"/>
      <c r="V7149" s="40"/>
      <c r="W7149" s="40"/>
      <c r="X7149" s="40"/>
      <c r="Y7149" s="40"/>
    </row>
    <row r="7150" spans="1:25" ht="15" customHeight="1" thickBot="1" x14ac:dyDescent="0.25">
      <c r="A7150" s="40"/>
      <c r="B7150" s="275"/>
      <c r="C7150" s="275"/>
      <c r="D7150" s="275"/>
      <c r="E7150" s="275"/>
      <c r="F7150" s="275"/>
      <c r="G7150" s="275" t="s">
        <v>334</v>
      </c>
      <c r="H7150" s="302">
        <v>2.2000000000000002</v>
      </c>
      <c r="I7150" s="409"/>
      <c r="J7150" s="409" t="s">
        <v>335</v>
      </c>
      <c r="K7150" s="275"/>
      <c r="L7150" s="302">
        <v>12.8</v>
      </c>
      <c r="O7150" s="40"/>
      <c r="P7150" s="40"/>
      <c r="Q7150" s="40"/>
      <c r="R7150" s="40"/>
      <c r="S7150" s="40"/>
      <c r="T7150" s="40"/>
      <c r="U7150" s="40"/>
      <c r="V7150" s="40"/>
      <c r="W7150" s="40"/>
      <c r="X7150" s="40"/>
      <c r="Y7150" s="40"/>
    </row>
    <row r="7151" spans="1:25" ht="15" customHeight="1" thickTop="1" x14ac:dyDescent="0.2">
      <c r="A7151" s="40"/>
      <c r="B7151" s="289"/>
      <c r="C7151" s="289"/>
      <c r="D7151" s="289"/>
      <c r="E7151" s="289"/>
      <c r="F7151" s="289"/>
      <c r="G7151" s="289"/>
      <c r="H7151" s="289"/>
      <c r="I7151" s="289"/>
      <c r="J7151" s="289"/>
      <c r="K7151" s="289"/>
      <c r="L7151" s="281"/>
      <c r="O7151" s="40"/>
      <c r="P7151" s="40"/>
      <c r="Q7151" s="40"/>
      <c r="R7151" s="40"/>
      <c r="S7151" s="40"/>
      <c r="T7151" s="40"/>
      <c r="U7151" s="40"/>
      <c r="V7151" s="40"/>
      <c r="W7151" s="40"/>
      <c r="X7151" s="40"/>
      <c r="Y7151" s="40"/>
    </row>
    <row r="7152" spans="1:25" ht="15" customHeight="1" x14ac:dyDescent="0.2">
      <c r="A7152" s="40"/>
      <c r="B7152" s="276"/>
      <c r="C7152" s="277" t="s">
        <v>28</v>
      </c>
      <c r="D7152" s="276" t="s">
        <v>29</v>
      </c>
      <c r="E7152" s="276" t="s">
        <v>30</v>
      </c>
      <c r="F7152" s="405" t="s">
        <v>318</v>
      </c>
      <c r="G7152" s="405"/>
      <c r="H7152" s="284" t="s">
        <v>31</v>
      </c>
      <c r="I7152" s="277" t="s">
        <v>32</v>
      </c>
      <c r="J7152" s="277" t="s">
        <v>2407</v>
      </c>
      <c r="K7152" s="277" t="s">
        <v>33</v>
      </c>
      <c r="L7152" s="277" t="s">
        <v>35</v>
      </c>
      <c r="O7152" s="40"/>
      <c r="P7152" s="40"/>
      <c r="Q7152" s="40"/>
      <c r="R7152" s="40"/>
      <c r="S7152" s="40"/>
      <c r="T7152" s="40"/>
      <c r="U7152" s="40"/>
      <c r="V7152" s="40"/>
      <c r="W7152" s="40"/>
      <c r="X7152" s="40"/>
      <c r="Y7152" s="40"/>
    </row>
    <row r="7153" spans="1:25" ht="15" customHeight="1" x14ac:dyDescent="0.2">
      <c r="A7153" s="40"/>
      <c r="B7153" s="273" t="s">
        <v>319</v>
      </c>
      <c r="C7153" s="286" t="s">
        <v>1229</v>
      </c>
      <c r="D7153" s="273" t="s">
        <v>40</v>
      </c>
      <c r="E7153" s="273" t="s">
        <v>1230</v>
      </c>
      <c r="F7153" s="403" t="s">
        <v>328</v>
      </c>
      <c r="G7153" s="403"/>
      <c r="H7153" s="285" t="s">
        <v>325</v>
      </c>
      <c r="I7153" s="288">
        <v>1</v>
      </c>
      <c r="J7153" s="287"/>
      <c r="K7153" s="287">
        <v>48.89</v>
      </c>
      <c r="L7153" s="287">
        <v>48.89</v>
      </c>
      <c r="O7153" s="40"/>
      <c r="P7153" s="40"/>
      <c r="Q7153" s="40"/>
      <c r="R7153" s="40"/>
      <c r="S7153" s="40"/>
      <c r="T7153" s="40"/>
      <c r="U7153" s="40"/>
      <c r="V7153" s="40"/>
      <c r="W7153" s="40"/>
      <c r="X7153" s="40"/>
      <c r="Y7153" s="40"/>
    </row>
    <row r="7154" spans="1:25" ht="15" customHeight="1" x14ac:dyDescent="0.2">
      <c r="A7154" s="40"/>
      <c r="B7154" s="274" t="s">
        <v>347</v>
      </c>
      <c r="C7154" s="296" t="s">
        <v>1235</v>
      </c>
      <c r="D7154" s="274" t="s">
        <v>40</v>
      </c>
      <c r="E7154" s="274" t="s">
        <v>4276</v>
      </c>
      <c r="F7154" s="404" t="s">
        <v>4145</v>
      </c>
      <c r="G7154" s="404"/>
      <c r="H7154" s="295" t="s">
        <v>44</v>
      </c>
      <c r="I7154" s="298">
        <v>6.8899999999999994E-5</v>
      </c>
      <c r="J7154" s="298">
        <v>0</v>
      </c>
      <c r="K7154" s="297">
        <v>146520</v>
      </c>
      <c r="L7154" s="297">
        <v>10.09</v>
      </c>
      <c r="O7154" s="40"/>
      <c r="P7154" s="40"/>
      <c r="Q7154" s="40"/>
      <c r="R7154" s="40"/>
      <c r="S7154" s="40"/>
      <c r="T7154" s="40"/>
      <c r="U7154" s="40"/>
      <c r="V7154" s="40"/>
      <c r="W7154" s="40"/>
      <c r="X7154" s="40"/>
      <c r="Y7154" s="40"/>
    </row>
    <row r="7155" spans="1:25" ht="15" customHeight="1" x14ac:dyDescent="0.2">
      <c r="A7155" s="40"/>
      <c r="B7155" s="274" t="s">
        <v>347</v>
      </c>
      <c r="C7155" s="296" t="s">
        <v>1236</v>
      </c>
      <c r="D7155" s="274" t="s">
        <v>40</v>
      </c>
      <c r="E7155" s="274" t="s">
        <v>1237</v>
      </c>
      <c r="F7155" s="404" t="s">
        <v>4145</v>
      </c>
      <c r="G7155" s="404"/>
      <c r="H7155" s="295" t="s">
        <v>44</v>
      </c>
      <c r="I7155" s="298">
        <v>6.4300000000000004E-5</v>
      </c>
      <c r="J7155" s="298">
        <v>0</v>
      </c>
      <c r="K7155" s="297">
        <v>603437.81000000006</v>
      </c>
      <c r="L7155" s="297">
        <v>38.799999999999997</v>
      </c>
      <c r="O7155" s="40"/>
      <c r="P7155" s="40"/>
      <c r="Q7155" s="40"/>
      <c r="R7155" s="40"/>
      <c r="S7155" s="40"/>
      <c r="T7155" s="40"/>
      <c r="U7155" s="40"/>
      <c r="V7155" s="40"/>
      <c r="W7155" s="40"/>
      <c r="X7155" s="40"/>
      <c r="Y7155" s="40"/>
    </row>
    <row r="7156" spans="1:25" ht="15" customHeight="1" x14ac:dyDescent="0.2">
      <c r="A7156" s="40"/>
      <c r="B7156" s="275"/>
      <c r="C7156" s="275"/>
      <c r="D7156" s="275"/>
      <c r="E7156" s="275"/>
      <c r="F7156" s="275"/>
      <c r="G7156" s="275" t="s">
        <v>331</v>
      </c>
      <c r="H7156" s="302">
        <v>0</v>
      </c>
      <c r="I7156" s="275" t="s">
        <v>332</v>
      </c>
      <c r="J7156" s="302">
        <v>0</v>
      </c>
      <c r="K7156" s="275" t="s">
        <v>333</v>
      </c>
      <c r="L7156" s="302">
        <v>0</v>
      </c>
      <c r="O7156" s="40"/>
      <c r="P7156" s="40"/>
      <c r="Q7156" s="40"/>
      <c r="R7156" s="40"/>
      <c r="S7156" s="40"/>
      <c r="T7156" s="40"/>
      <c r="U7156" s="40"/>
      <c r="V7156" s="40"/>
      <c r="W7156" s="40"/>
      <c r="X7156" s="40"/>
      <c r="Y7156" s="40"/>
    </row>
    <row r="7157" spans="1:25" ht="15" customHeight="1" thickBot="1" x14ac:dyDescent="0.25">
      <c r="A7157" s="40"/>
      <c r="B7157" s="275"/>
      <c r="C7157" s="275"/>
      <c r="D7157" s="275"/>
      <c r="E7157" s="275"/>
      <c r="F7157" s="275"/>
      <c r="G7157" s="275" t="s">
        <v>334</v>
      </c>
      <c r="H7157" s="302">
        <v>10.17</v>
      </c>
      <c r="I7157" s="409"/>
      <c r="J7157" s="409" t="s">
        <v>335</v>
      </c>
      <c r="K7157" s="275"/>
      <c r="L7157" s="302">
        <v>59.06</v>
      </c>
      <c r="O7157" s="40"/>
      <c r="P7157" s="40"/>
      <c r="Q7157" s="40"/>
      <c r="R7157" s="40"/>
      <c r="S7157" s="40"/>
      <c r="T7157" s="40"/>
      <c r="U7157" s="40"/>
      <c r="V7157" s="40"/>
      <c r="W7157" s="40"/>
      <c r="X7157" s="40"/>
      <c r="Y7157" s="40"/>
    </row>
    <row r="7158" spans="1:25" ht="15" customHeight="1" thickTop="1" x14ac:dyDescent="0.2">
      <c r="A7158" s="40"/>
      <c r="B7158" s="289"/>
      <c r="C7158" s="289"/>
      <c r="D7158" s="289"/>
      <c r="E7158" s="289"/>
      <c r="F7158" s="289"/>
      <c r="G7158" s="289"/>
      <c r="H7158" s="289"/>
      <c r="I7158" s="289"/>
      <c r="J7158" s="289"/>
      <c r="K7158" s="289"/>
      <c r="L7158" s="281"/>
      <c r="O7158" s="40"/>
      <c r="P7158" s="40"/>
      <c r="Q7158" s="40"/>
      <c r="R7158" s="40"/>
      <c r="S7158" s="40"/>
      <c r="T7158" s="40"/>
      <c r="U7158" s="40"/>
      <c r="V7158" s="40"/>
      <c r="W7158" s="40"/>
      <c r="X7158" s="40"/>
      <c r="Y7158" s="40"/>
    </row>
    <row r="7159" spans="1:25" ht="15" customHeight="1" x14ac:dyDescent="0.2">
      <c r="A7159" s="40"/>
      <c r="B7159" s="276"/>
      <c r="C7159" s="277" t="s">
        <v>28</v>
      </c>
      <c r="D7159" s="276" t="s">
        <v>29</v>
      </c>
      <c r="E7159" s="276" t="s">
        <v>30</v>
      </c>
      <c r="F7159" s="405" t="s">
        <v>318</v>
      </c>
      <c r="G7159" s="405"/>
      <c r="H7159" s="284" t="s">
        <v>31</v>
      </c>
      <c r="I7159" s="277" t="s">
        <v>32</v>
      </c>
      <c r="J7159" s="277" t="s">
        <v>2407</v>
      </c>
      <c r="K7159" s="277" t="s">
        <v>33</v>
      </c>
      <c r="L7159" s="277" t="s">
        <v>35</v>
      </c>
      <c r="O7159" s="40"/>
      <c r="P7159" s="40"/>
      <c r="Q7159" s="40"/>
      <c r="R7159" s="40"/>
      <c r="S7159" s="40"/>
      <c r="T7159" s="40"/>
      <c r="U7159" s="40"/>
      <c r="V7159" s="40"/>
      <c r="W7159" s="40"/>
      <c r="X7159" s="40"/>
      <c r="Y7159" s="40"/>
    </row>
    <row r="7160" spans="1:25" ht="15" customHeight="1" x14ac:dyDescent="0.2">
      <c r="A7160" s="40"/>
      <c r="B7160" s="273" t="s">
        <v>319</v>
      </c>
      <c r="C7160" s="286" t="s">
        <v>1233</v>
      </c>
      <c r="D7160" s="273" t="s">
        <v>40</v>
      </c>
      <c r="E7160" s="273" t="s">
        <v>1234</v>
      </c>
      <c r="F7160" s="403" t="s">
        <v>328</v>
      </c>
      <c r="G7160" s="403"/>
      <c r="H7160" s="285" t="s">
        <v>325</v>
      </c>
      <c r="I7160" s="288">
        <v>1</v>
      </c>
      <c r="J7160" s="287"/>
      <c r="K7160" s="287">
        <v>160.16</v>
      </c>
      <c r="L7160" s="287">
        <v>160.16</v>
      </c>
      <c r="O7160" s="40"/>
      <c r="P7160" s="40"/>
      <c r="Q7160" s="40"/>
      <c r="R7160" s="40"/>
      <c r="S7160" s="40"/>
      <c r="T7160" s="40"/>
      <c r="U7160" s="40"/>
      <c r="V7160" s="40"/>
      <c r="W7160" s="40"/>
      <c r="X7160" s="40"/>
      <c r="Y7160" s="40"/>
    </row>
    <row r="7161" spans="1:25" ht="15" customHeight="1" x14ac:dyDescent="0.2">
      <c r="A7161" s="40"/>
      <c r="B7161" s="274" t="s">
        <v>347</v>
      </c>
      <c r="C7161" s="296" t="s">
        <v>1039</v>
      </c>
      <c r="D7161" s="274" t="s">
        <v>40</v>
      </c>
      <c r="E7161" s="274" t="s">
        <v>1040</v>
      </c>
      <c r="F7161" s="404" t="s">
        <v>348</v>
      </c>
      <c r="G7161" s="404"/>
      <c r="H7161" s="295" t="s">
        <v>465</v>
      </c>
      <c r="I7161" s="298">
        <v>26.43</v>
      </c>
      <c r="J7161" s="298">
        <v>0</v>
      </c>
      <c r="K7161" s="297">
        <v>6.06</v>
      </c>
      <c r="L7161" s="297">
        <v>160.16</v>
      </c>
      <c r="O7161" s="40"/>
      <c r="P7161" s="40"/>
      <c r="Q7161" s="40"/>
      <c r="R7161" s="40"/>
      <c r="S7161" s="40"/>
      <c r="T7161" s="40"/>
      <c r="U7161" s="40"/>
      <c r="V7161" s="40"/>
      <c r="W7161" s="40"/>
      <c r="X7161" s="40"/>
      <c r="Y7161" s="40"/>
    </row>
    <row r="7162" spans="1:25" ht="15" customHeight="1" x14ac:dyDescent="0.2">
      <c r="A7162" s="40"/>
      <c r="B7162" s="275"/>
      <c r="C7162" s="275"/>
      <c r="D7162" s="275"/>
      <c r="E7162" s="275"/>
      <c r="F7162" s="275"/>
      <c r="G7162" s="275" t="s">
        <v>331</v>
      </c>
      <c r="H7162" s="302">
        <v>0</v>
      </c>
      <c r="I7162" s="275" t="s">
        <v>332</v>
      </c>
      <c r="J7162" s="302">
        <v>0</v>
      </c>
      <c r="K7162" s="275" t="s">
        <v>333</v>
      </c>
      <c r="L7162" s="302">
        <v>0</v>
      </c>
      <c r="O7162" s="40"/>
      <c r="P7162" s="40"/>
      <c r="Q7162" s="40"/>
      <c r="R7162" s="40"/>
      <c r="S7162" s="40"/>
      <c r="T7162" s="40"/>
      <c r="U7162" s="40"/>
      <c r="V7162" s="40"/>
      <c r="W7162" s="40"/>
      <c r="X7162" s="40"/>
      <c r="Y7162" s="40"/>
    </row>
    <row r="7163" spans="1:25" ht="15" customHeight="1" thickBot="1" x14ac:dyDescent="0.25">
      <c r="A7163" s="40"/>
      <c r="B7163" s="275"/>
      <c r="C7163" s="275"/>
      <c r="D7163" s="275"/>
      <c r="E7163" s="275"/>
      <c r="F7163" s="275"/>
      <c r="G7163" s="275" t="s">
        <v>334</v>
      </c>
      <c r="H7163" s="302">
        <v>33.32</v>
      </c>
      <c r="I7163" s="409"/>
      <c r="J7163" s="409" t="s">
        <v>335</v>
      </c>
      <c r="K7163" s="275"/>
      <c r="L7163" s="302">
        <v>193.48</v>
      </c>
      <c r="O7163" s="40"/>
      <c r="P7163" s="40"/>
      <c r="Q7163" s="40"/>
      <c r="R7163" s="40"/>
      <c r="S7163" s="40"/>
      <c r="T7163" s="40"/>
      <c r="U7163" s="40"/>
      <c r="V7163" s="40"/>
      <c r="W7163" s="40"/>
      <c r="X7163" s="40"/>
      <c r="Y7163" s="40"/>
    </row>
    <row r="7164" spans="1:25" ht="15" customHeight="1" thickTop="1" x14ac:dyDescent="0.2">
      <c r="A7164" s="40"/>
      <c r="B7164" s="289"/>
      <c r="C7164" s="289"/>
      <c r="D7164" s="289"/>
      <c r="E7164" s="289"/>
      <c r="F7164" s="289"/>
      <c r="G7164" s="289"/>
      <c r="H7164" s="289"/>
      <c r="I7164" s="289"/>
      <c r="J7164" s="289"/>
      <c r="K7164" s="289"/>
      <c r="L7164" s="281"/>
      <c r="O7164" s="40"/>
      <c r="P7164" s="40"/>
      <c r="Q7164" s="40"/>
      <c r="R7164" s="40"/>
      <c r="S7164" s="40"/>
      <c r="T7164" s="40"/>
      <c r="U7164" s="40"/>
      <c r="V7164" s="40"/>
      <c r="W7164" s="40"/>
      <c r="X7164" s="40"/>
      <c r="Y7164" s="40"/>
    </row>
    <row r="7165" spans="1:25" ht="15" customHeight="1" x14ac:dyDescent="0.2">
      <c r="A7165" s="40"/>
      <c r="B7165" s="276"/>
      <c r="C7165" s="277" t="s">
        <v>28</v>
      </c>
      <c r="D7165" s="276" t="s">
        <v>29</v>
      </c>
      <c r="E7165" s="276" t="s">
        <v>30</v>
      </c>
      <c r="F7165" s="405" t="s">
        <v>318</v>
      </c>
      <c r="G7165" s="405"/>
      <c r="H7165" s="284" t="s">
        <v>31</v>
      </c>
      <c r="I7165" s="277" t="s">
        <v>32</v>
      </c>
      <c r="J7165" s="277" t="s">
        <v>2407</v>
      </c>
      <c r="K7165" s="277" t="s">
        <v>33</v>
      </c>
      <c r="L7165" s="277" t="s">
        <v>35</v>
      </c>
      <c r="O7165" s="40"/>
      <c r="P7165" s="40"/>
      <c r="Q7165" s="40"/>
      <c r="R7165" s="40"/>
      <c r="S7165" s="40"/>
      <c r="T7165" s="40"/>
      <c r="U7165" s="40"/>
      <c r="V7165" s="40"/>
      <c r="W7165" s="40"/>
      <c r="X7165" s="40"/>
      <c r="Y7165" s="40"/>
    </row>
    <row r="7166" spans="1:25" ht="15" customHeight="1" x14ac:dyDescent="0.2">
      <c r="A7166" s="40"/>
      <c r="B7166" s="273" t="s">
        <v>319</v>
      </c>
      <c r="C7166" s="286" t="s">
        <v>228</v>
      </c>
      <c r="D7166" s="273" t="s">
        <v>40</v>
      </c>
      <c r="E7166" s="273" t="s">
        <v>229</v>
      </c>
      <c r="F7166" s="403" t="s">
        <v>338</v>
      </c>
      <c r="G7166" s="403"/>
      <c r="H7166" s="285" t="s">
        <v>44</v>
      </c>
      <c r="I7166" s="288">
        <v>1</v>
      </c>
      <c r="J7166" s="287"/>
      <c r="K7166" s="287">
        <v>160.52000000000001</v>
      </c>
      <c r="L7166" s="287">
        <v>160.52000000000001</v>
      </c>
      <c r="O7166" s="40"/>
      <c r="P7166" s="40"/>
      <c r="Q7166" s="40"/>
      <c r="R7166" s="40"/>
      <c r="S7166" s="40"/>
      <c r="T7166" s="40"/>
      <c r="U7166" s="40"/>
      <c r="V7166" s="40"/>
      <c r="W7166" s="40"/>
      <c r="X7166" s="40"/>
      <c r="Y7166" s="40"/>
    </row>
    <row r="7167" spans="1:25" ht="15" customHeight="1" x14ac:dyDescent="0.2">
      <c r="A7167" s="40"/>
      <c r="B7167" s="278" t="s">
        <v>321</v>
      </c>
      <c r="C7167" s="291" t="s">
        <v>397</v>
      </c>
      <c r="D7167" s="278" t="s">
        <v>40</v>
      </c>
      <c r="E7167" s="278" t="s">
        <v>398</v>
      </c>
      <c r="F7167" s="407" t="s">
        <v>324</v>
      </c>
      <c r="G7167" s="407"/>
      <c r="H7167" s="290" t="s">
        <v>325</v>
      </c>
      <c r="I7167" s="294">
        <v>0.38819999999999999</v>
      </c>
      <c r="J7167" s="294">
        <v>0</v>
      </c>
      <c r="K7167" s="292">
        <v>29.9</v>
      </c>
      <c r="L7167" s="292">
        <v>11.6</v>
      </c>
      <c r="O7167" s="40"/>
      <c r="P7167" s="40"/>
      <c r="Q7167" s="40"/>
      <c r="R7167" s="40"/>
      <c r="S7167" s="40"/>
      <c r="T7167" s="40"/>
      <c r="U7167" s="40"/>
      <c r="V7167" s="40"/>
      <c r="W7167" s="40"/>
      <c r="X7167" s="40"/>
      <c r="Y7167" s="40"/>
    </row>
    <row r="7168" spans="1:25" ht="15" customHeight="1" x14ac:dyDescent="0.2">
      <c r="A7168" s="40"/>
      <c r="B7168" s="278" t="s">
        <v>321</v>
      </c>
      <c r="C7168" s="291" t="s">
        <v>395</v>
      </c>
      <c r="D7168" s="278" t="s">
        <v>40</v>
      </c>
      <c r="E7168" s="278" t="s">
        <v>396</v>
      </c>
      <c r="F7168" s="407" t="s">
        <v>324</v>
      </c>
      <c r="G7168" s="407"/>
      <c r="H7168" s="290" t="s">
        <v>325</v>
      </c>
      <c r="I7168" s="294">
        <v>0.38819999999999999</v>
      </c>
      <c r="J7168" s="294">
        <v>0</v>
      </c>
      <c r="K7168" s="292">
        <v>24.84</v>
      </c>
      <c r="L7168" s="292">
        <v>9.64</v>
      </c>
      <c r="O7168" s="40"/>
      <c r="P7168" s="40"/>
      <c r="Q7168" s="40"/>
      <c r="R7168" s="40"/>
      <c r="S7168" s="40"/>
      <c r="T7168" s="40"/>
      <c r="U7168" s="40"/>
      <c r="V7168" s="40"/>
      <c r="W7168" s="40"/>
      <c r="X7168" s="40"/>
      <c r="Y7168" s="40"/>
    </row>
    <row r="7169" spans="1:25" ht="15" customHeight="1" x14ac:dyDescent="0.2">
      <c r="A7169" s="40"/>
      <c r="B7169" s="274" t="s">
        <v>347</v>
      </c>
      <c r="C7169" s="296" t="s">
        <v>791</v>
      </c>
      <c r="D7169" s="274" t="s">
        <v>40</v>
      </c>
      <c r="E7169" s="274" t="s">
        <v>792</v>
      </c>
      <c r="F7169" s="404" t="s">
        <v>348</v>
      </c>
      <c r="G7169" s="404"/>
      <c r="H7169" s="295" t="s">
        <v>44</v>
      </c>
      <c r="I7169" s="298">
        <v>1</v>
      </c>
      <c r="J7169" s="298">
        <v>0</v>
      </c>
      <c r="K7169" s="297">
        <v>139.28</v>
      </c>
      <c r="L7169" s="297">
        <v>139.28</v>
      </c>
      <c r="O7169" s="40"/>
      <c r="P7169" s="40"/>
      <c r="Q7169" s="40"/>
      <c r="R7169" s="40"/>
      <c r="S7169" s="40"/>
      <c r="T7169" s="40"/>
      <c r="U7169" s="40"/>
      <c r="V7169" s="40"/>
      <c r="W7169" s="40"/>
      <c r="X7169" s="40"/>
      <c r="Y7169" s="40"/>
    </row>
    <row r="7170" spans="1:25" ht="15" customHeight="1" x14ac:dyDescent="0.2">
      <c r="A7170" s="40"/>
      <c r="B7170" s="275"/>
      <c r="C7170" s="275"/>
      <c r="D7170" s="275"/>
      <c r="E7170" s="275"/>
      <c r="F7170" s="275"/>
      <c r="G7170" s="275" t="s">
        <v>331</v>
      </c>
      <c r="H7170" s="302">
        <v>16.71</v>
      </c>
      <c r="I7170" s="275" t="s">
        <v>332</v>
      </c>
      <c r="J7170" s="302">
        <v>0</v>
      </c>
      <c r="K7170" s="275" t="s">
        <v>333</v>
      </c>
      <c r="L7170" s="302">
        <v>16.71</v>
      </c>
      <c r="O7170" s="40"/>
      <c r="P7170" s="40"/>
      <c r="Q7170" s="40"/>
      <c r="R7170" s="40"/>
      <c r="S7170" s="40"/>
      <c r="T7170" s="40"/>
      <c r="U7170" s="40"/>
      <c r="V7170" s="40"/>
      <c r="W7170" s="40"/>
      <c r="X7170" s="40"/>
      <c r="Y7170" s="40"/>
    </row>
    <row r="7171" spans="1:25" ht="15" customHeight="1" thickBot="1" x14ac:dyDescent="0.25">
      <c r="A7171" s="40"/>
      <c r="B7171" s="275"/>
      <c r="C7171" s="275"/>
      <c r="D7171" s="275"/>
      <c r="E7171" s="275"/>
      <c r="F7171" s="275"/>
      <c r="G7171" s="275" t="s">
        <v>334</v>
      </c>
      <c r="H7171" s="302">
        <v>33.4</v>
      </c>
      <c r="I7171" s="409"/>
      <c r="J7171" s="409" t="s">
        <v>335</v>
      </c>
      <c r="K7171" s="275"/>
      <c r="L7171" s="302">
        <v>193.92</v>
      </c>
      <c r="O7171" s="40"/>
      <c r="P7171" s="40"/>
      <c r="Q7171" s="40"/>
      <c r="R7171" s="40"/>
      <c r="S7171" s="40"/>
      <c r="T7171" s="40"/>
      <c r="U7171" s="40"/>
      <c r="V7171" s="40"/>
      <c r="W7171" s="40"/>
      <c r="X7171" s="40"/>
      <c r="Y7171" s="40"/>
    </row>
    <row r="7172" spans="1:25" ht="15" customHeight="1" thickTop="1" x14ac:dyDescent="0.2">
      <c r="A7172" s="40"/>
      <c r="B7172" s="289"/>
      <c r="C7172" s="289"/>
      <c r="D7172" s="289"/>
      <c r="E7172" s="289"/>
      <c r="F7172" s="289"/>
      <c r="G7172" s="289"/>
      <c r="H7172" s="289"/>
      <c r="I7172" s="289"/>
      <c r="J7172" s="289"/>
      <c r="K7172" s="289"/>
      <c r="L7172" s="281"/>
      <c r="O7172" s="40"/>
      <c r="P7172" s="40"/>
      <c r="Q7172" s="40"/>
      <c r="R7172" s="40"/>
      <c r="S7172" s="40"/>
      <c r="T7172" s="40"/>
      <c r="U7172" s="40"/>
      <c r="V7172" s="40"/>
      <c r="W7172" s="40"/>
      <c r="X7172" s="40"/>
      <c r="Y7172" s="40"/>
    </row>
    <row r="7173" spans="1:25" ht="15" customHeight="1" x14ac:dyDescent="0.2">
      <c r="A7173" s="40"/>
      <c r="B7173" s="276"/>
      <c r="C7173" s="277" t="s">
        <v>28</v>
      </c>
      <c r="D7173" s="276" t="s">
        <v>29</v>
      </c>
      <c r="E7173" s="276" t="s">
        <v>30</v>
      </c>
      <c r="F7173" s="405" t="s">
        <v>318</v>
      </c>
      <c r="G7173" s="405"/>
      <c r="H7173" s="284" t="s">
        <v>31</v>
      </c>
      <c r="I7173" s="277" t="s">
        <v>32</v>
      </c>
      <c r="J7173" s="277" t="s">
        <v>2407</v>
      </c>
      <c r="K7173" s="277" t="s">
        <v>33</v>
      </c>
      <c r="L7173" s="277" t="s">
        <v>35</v>
      </c>
      <c r="O7173" s="40"/>
      <c r="P7173" s="40"/>
      <c r="Q7173" s="40"/>
      <c r="R7173" s="40"/>
      <c r="S7173" s="40"/>
      <c r="T7173" s="40"/>
      <c r="U7173" s="40"/>
      <c r="V7173" s="40"/>
      <c r="W7173" s="40"/>
      <c r="X7173" s="40"/>
      <c r="Y7173" s="40"/>
    </row>
    <row r="7174" spans="1:25" ht="15" customHeight="1" x14ac:dyDescent="0.2">
      <c r="A7174" s="40"/>
      <c r="B7174" s="273" t="s">
        <v>319</v>
      </c>
      <c r="C7174" s="286" t="s">
        <v>518</v>
      </c>
      <c r="D7174" s="273" t="s">
        <v>40</v>
      </c>
      <c r="E7174" s="273" t="s">
        <v>519</v>
      </c>
      <c r="F7174" s="403" t="s">
        <v>324</v>
      </c>
      <c r="G7174" s="403"/>
      <c r="H7174" s="285" t="s">
        <v>325</v>
      </c>
      <c r="I7174" s="288">
        <v>1</v>
      </c>
      <c r="J7174" s="287"/>
      <c r="K7174" s="287">
        <v>29.44</v>
      </c>
      <c r="L7174" s="287">
        <v>29.44</v>
      </c>
      <c r="O7174" s="40"/>
      <c r="P7174" s="40"/>
      <c r="Q7174" s="40"/>
      <c r="R7174" s="40"/>
      <c r="S7174" s="40"/>
      <c r="T7174" s="40"/>
      <c r="U7174" s="40"/>
      <c r="V7174" s="40"/>
      <c r="W7174" s="40"/>
      <c r="X7174" s="40"/>
      <c r="Y7174" s="40"/>
    </row>
    <row r="7175" spans="1:25" ht="15" customHeight="1" x14ac:dyDescent="0.2">
      <c r="A7175" s="40"/>
      <c r="B7175" s="278" t="s">
        <v>321</v>
      </c>
      <c r="C7175" s="291" t="s">
        <v>1096</v>
      </c>
      <c r="D7175" s="278" t="s">
        <v>40</v>
      </c>
      <c r="E7175" s="278" t="s">
        <v>1097</v>
      </c>
      <c r="F7175" s="407" t="s">
        <v>324</v>
      </c>
      <c r="G7175" s="407"/>
      <c r="H7175" s="290" t="s">
        <v>325</v>
      </c>
      <c r="I7175" s="294">
        <v>1</v>
      </c>
      <c r="J7175" s="294">
        <v>0</v>
      </c>
      <c r="K7175" s="292">
        <v>0.56000000000000005</v>
      </c>
      <c r="L7175" s="292">
        <v>0.56000000000000005</v>
      </c>
      <c r="O7175" s="40"/>
      <c r="P7175" s="40"/>
      <c r="Q7175" s="40"/>
      <c r="R7175" s="40"/>
      <c r="S7175" s="40"/>
      <c r="T7175" s="40"/>
      <c r="U7175" s="40"/>
      <c r="V7175" s="40"/>
      <c r="W7175" s="40"/>
      <c r="X7175" s="40"/>
      <c r="Y7175" s="40"/>
    </row>
    <row r="7176" spans="1:25" ht="15" customHeight="1" x14ac:dyDescent="0.2">
      <c r="A7176" s="40"/>
      <c r="B7176" s="274" t="s">
        <v>347</v>
      </c>
      <c r="C7176" s="296" t="s">
        <v>930</v>
      </c>
      <c r="D7176" s="274" t="s">
        <v>40</v>
      </c>
      <c r="E7176" s="274" t="s">
        <v>931</v>
      </c>
      <c r="F7176" s="404" t="s">
        <v>348</v>
      </c>
      <c r="G7176" s="404"/>
      <c r="H7176" s="295" t="s">
        <v>325</v>
      </c>
      <c r="I7176" s="298">
        <v>1</v>
      </c>
      <c r="J7176" s="298">
        <v>0</v>
      </c>
      <c r="K7176" s="297">
        <v>1.34</v>
      </c>
      <c r="L7176" s="297">
        <v>1.34</v>
      </c>
      <c r="O7176" s="40"/>
      <c r="P7176" s="40"/>
      <c r="Q7176" s="40"/>
      <c r="R7176" s="40"/>
      <c r="S7176" s="40"/>
      <c r="T7176" s="40"/>
      <c r="U7176" s="40"/>
      <c r="V7176" s="40"/>
      <c r="W7176" s="40"/>
      <c r="X7176" s="40"/>
      <c r="Y7176" s="40"/>
    </row>
    <row r="7177" spans="1:25" ht="15" customHeight="1" x14ac:dyDescent="0.2">
      <c r="A7177" s="40"/>
      <c r="B7177" s="274" t="s">
        <v>347</v>
      </c>
      <c r="C7177" s="296" t="s">
        <v>932</v>
      </c>
      <c r="D7177" s="274" t="s">
        <v>40</v>
      </c>
      <c r="E7177" s="274" t="s">
        <v>933</v>
      </c>
      <c r="F7177" s="404" t="s">
        <v>348</v>
      </c>
      <c r="G7177" s="404"/>
      <c r="H7177" s="295" t="s">
        <v>325</v>
      </c>
      <c r="I7177" s="298">
        <v>1</v>
      </c>
      <c r="J7177" s="298">
        <v>0</v>
      </c>
      <c r="K7177" s="297">
        <v>0.04</v>
      </c>
      <c r="L7177" s="297">
        <v>0.04</v>
      </c>
      <c r="O7177" s="40"/>
      <c r="P7177" s="40"/>
      <c r="Q7177" s="40"/>
      <c r="R7177" s="40"/>
      <c r="S7177" s="40"/>
      <c r="T7177" s="40"/>
      <c r="U7177" s="40"/>
      <c r="V7177" s="40"/>
      <c r="W7177" s="40"/>
      <c r="X7177" s="40"/>
      <c r="Y7177" s="40"/>
    </row>
    <row r="7178" spans="1:25" ht="15" customHeight="1" x14ac:dyDescent="0.2">
      <c r="A7178" s="40"/>
      <c r="B7178" s="274" t="s">
        <v>347</v>
      </c>
      <c r="C7178" s="296" t="s">
        <v>926</v>
      </c>
      <c r="D7178" s="274" t="s">
        <v>40</v>
      </c>
      <c r="E7178" s="274" t="s">
        <v>927</v>
      </c>
      <c r="F7178" s="404" t="s">
        <v>348</v>
      </c>
      <c r="G7178" s="404"/>
      <c r="H7178" s="295" t="s">
        <v>325</v>
      </c>
      <c r="I7178" s="298">
        <v>1</v>
      </c>
      <c r="J7178" s="298">
        <v>0</v>
      </c>
      <c r="K7178" s="297">
        <v>1.4</v>
      </c>
      <c r="L7178" s="297">
        <v>1.4</v>
      </c>
      <c r="O7178" s="40"/>
      <c r="P7178" s="40"/>
      <c r="Q7178" s="40"/>
      <c r="R7178" s="40"/>
      <c r="S7178" s="40"/>
      <c r="T7178" s="40"/>
      <c r="U7178" s="40"/>
      <c r="V7178" s="40"/>
      <c r="W7178" s="40"/>
      <c r="X7178" s="40"/>
      <c r="Y7178" s="40"/>
    </row>
    <row r="7179" spans="1:25" ht="15" customHeight="1" x14ac:dyDescent="0.2">
      <c r="A7179" s="40"/>
      <c r="B7179" s="274" t="s">
        <v>347</v>
      </c>
      <c r="C7179" s="296" t="s">
        <v>934</v>
      </c>
      <c r="D7179" s="274" t="s">
        <v>40</v>
      </c>
      <c r="E7179" s="274" t="s">
        <v>935</v>
      </c>
      <c r="F7179" s="404" t="s">
        <v>348</v>
      </c>
      <c r="G7179" s="404"/>
      <c r="H7179" s="295" t="s">
        <v>325</v>
      </c>
      <c r="I7179" s="298">
        <v>1</v>
      </c>
      <c r="J7179" s="298">
        <v>0</v>
      </c>
      <c r="K7179" s="297">
        <v>0.82</v>
      </c>
      <c r="L7179" s="297">
        <v>0.82</v>
      </c>
      <c r="O7179" s="40"/>
      <c r="P7179" s="40"/>
      <c r="Q7179" s="40"/>
      <c r="R7179" s="40"/>
      <c r="S7179" s="40"/>
      <c r="T7179" s="40"/>
      <c r="U7179" s="40"/>
      <c r="V7179" s="40"/>
      <c r="W7179" s="40"/>
      <c r="X7179" s="40"/>
      <c r="Y7179" s="40"/>
    </row>
    <row r="7180" spans="1:25" ht="15" customHeight="1" x14ac:dyDescent="0.2">
      <c r="A7180" s="40"/>
      <c r="B7180" s="274" t="s">
        <v>347</v>
      </c>
      <c r="C7180" s="296" t="s">
        <v>928</v>
      </c>
      <c r="D7180" s="274" t="s">
        <v>40</v>
      </c>
      <c r="E7180" s="274" t="s">
        <v>929</v>
      </c>
      <c r="F7180" s="404" t="s">
        <v>348</v>
      </c>
      <c r="G7180" s="404"/>
      <c r="H7180" s="295" t="s">
        <v>325</v>
      </c>
      <c r="I7180" s="298">
        <v>1</v>
      </c>
      <c r="J7180" s="298">
        <v>0</v>
      </c>
      <c r="K7180" s="297">
        <v>1.01</v>
      </c>
      <c r="L7180" s="297">
        <v>1.01</v>
      </c>
      <c r="O7180" s="40"/>
      <c r="P7180" s="40"/>
      <c r="Q7180" s="40"/>
      <c r="R7180" s="40"/>
      <c r="S7180" s="40"/>
      <c r="T7180" s="40"/>
      <c r="U7180" s="40"/>
      <c r="V7180" s="40"/>
      <c r="W7180" s="40"/>
      <c r="X7180" s="40"/>
      <c r="Y7180" s="40"/>
    </row>
    <row r="7181" spans="1:25" ht="15" customHeight="1" x14ac:dyDescent="0.2">
      <c r="A7181" s="40"/>
      <c r="B7181" s="274" t="s">
        <v>347</v>
      </c>
      <c r="C7181" s="296" t="s">
        <v>936</v>
      </c>
      <c r="D7181" s="274" t="s">
        <v>40</v>
      </c>
      <c r="E7181" s="274" t="s">
        <v>937</v>
      </c>
      <c r="F7181" s="404" t="s">
        <v>348</v>
      </c>
      <c r="G7181" s="404"/>
      <c r="H7181" s="295" t="s">
        <v>325</v>
      </c>
      <c r="I7181" s="298">
        <v>1</v>
      </c>
      <c r="J7181" s="298">
        <v>0</v>
      </c>
      <c r="K7181" s="297">
        <v>1.24</v>
      </c>
      <c r="L7181" s="297">
        <v>1.24</v>
      </c>
      <c r="O7181" s="40"/>
      <c r="P7181" s="40"/>
      <c r="Q7181" s="40"/>
      <c r="R7181" s="40"/>
      <c r="S7181" s="40"/>
      <c r="T7181" s="40"/>
      <c r="U7181" s="40"/>
      <c r="V7181" s="40"/>
      <c r="W7181" s="40"/>
      <c r="X7181" s="40"/>
      <c r="Y7181" s="40"/>
    </row>
    <row r="7182" spans="1:25" ht="15" customHeight="1" x14ac:dyDescent="0.2">
      <c r="A7182" s="40"/>
      <c r="B7182" s="274" t="s">
        <v>347</v>
      </c>
      <c r="C7182" s="296" t="s">
        <v>1098</v>
      </c>
      <c r="D7182" s="274" t="s">
        <v>40</v>
      </c>
      <c r="E7182" s="274" t="s">
        <v>1099</v>
      </c>
      <c r="F7182" s="404" t="s">
        <v>586</v>
      </c>
      <c r="G7182" s="404"/>
      <c r="H7182" s="295" t="s">
        <v>325</v>
      </c>
      <c r="I7182" s="298">
        <v>1</v>
      </c>
      <c r="J7182" s="298">
        <v>0</v>
      </c>
      <c r="K7182" s="297">
        <v>23.03</v>
      </c>
      <c r="L7182" s="297">
        <v>23.03</v>
      </c>
      <c r="O7182" s="40"/>
      <c r="P7182" s="40"/>
      <c r="Q7182" s="40"/>
      <c r="R7182" s="40"/>
      <c r="S7182" s="40"/>
      <c r="T7182" s="40"/>
      <c r="U7182" s="40"/>
      <c r="V7182" s="40"/>
      <c r="W7182" s="40"/>
      <c r="X7182" s="40"/>
      <c r="Y7182" s="40"/>
    </row>
    <row r="7183" spans="1:25" ht="15" customHeight="1" x14ac:dyDescent="0.2">
      <c r="A7183" s="40"/>
      <c r="B7183" s="275"/>
      <c r="C7183" s="275"/>
      <c r="D7183" s="275"/>
      <c r="E7183" s="275"/>
      <c r="F7183" s="275"/>
      <c r="G7183" s="275" t="s">
        <v>331</v>
      </c>
      <c r="H7183" s="302">
        <v>23.59</v>
      </c>
      <c r="I7183" s="275" t="s">
        <v>332</v>
      </c>
      <c r="J7183" s="302">
        <v>0</v>
      </c>
      <c r="K7183" s="275" t="s">
        <v>333</v>
      </c>
      <c r="L7183" s="302">
        <v>23.59</v>
      </c>
      <c r="O7183" s="40"/>
      <c r="P7183" s="40"/>
      <c r="Q7183" s="40"/>
      <c r="R7183" s="40"/>
      <c r="S7183" s="40"/>
      <c r="T7183" s="40"/>
      <c r="U7183" s="40"/>
      <c r="V7183" s="40"/>
      <c r="W7183" s="40"/>
      <c r="X7183" s="40"/>
      <c r="Y7183" s="40"/>
    </row>
    <row r="7184" spans="1:25" ht="15" customHeight="1" thickBot="1" x14ac:dyDescent="0.25">
      <c r="A7184" s="40"/>
      <c r="B7184" s="275"/>
      <c r="C7184" s="275"/>
      <c r="D7184" s="275"/>
      <c r="E7184" s="275"/>
      <c r="F7184" s="275"/>
      <c r="G7184" s="275" t="s">
        <v>334</v>
      </c>
      <c r="H7184" s="302">
        <v>6.12</v>
      </c>
      <c r="I7184" s="409"/>
      <c r="J7184" s="409" t="s">
        <v>335</v>
      </c>
      <c r="K7184" s="275"/>
      <c r="L7184" s="302">
        <v>35.56</v>
      </c>
      <c r="O7184" s="40"/>
      <c r="P7184" s="40"/>
      <c r="Q7184" s="40"/>
      <c r="R7184" s="40"/>
      <c r="S7184" s="40"/>
      <c r="T7184" s="40"/>
      <c r="U7184" s="40"/>
      <c r="V7184" s="40"/>
      <c r="W7184" s="40"/>
      <c r="X7184" s="40"/>
      <c r="Y7184" s="40"/>
    </row>
    <row r="7185" spans="1:25" ht="15" customHeight="1" thickTop="1" x14ac:dyDescent="0.2">
      <c r="A7185" s="40"/>
      <c r="B7185" s="289"/>
      <c r="C7185" s="289"/>
      <c r="D7185" s="289"/>
      <c r="E7185" s="289"/>
      <c r="F7185" s="289"/>
      <c r="G7185" s="289"/>
      <c r="H7185" s="289"/>
      <c r="I7185" s="289"/>
      <c r="J7185" s="289"/>
      <c r="K7185" s="289"/>
      <c r="L7185" s="281"/>
      <c r="O7185" s="40"/>
      <c r="P7185" s="40"/>
      <c r="Q7185" s="40"/>
      <c r="R7185" s="40"/>
      <c r="S7185" s="40"/>
      <c r="T7185" s="40"/>
      <c r="U7185" s="40"/>
      <c r="V7185" s="40"/>
      <c r="W7185" s="40"/>
      <c r="X7185" s="40"/>
      <c r="Y7185" s="40"/>
    </row>
    <row r="7186" spans="1:25" ht="15" customHeight="1" x14ac:dyDescent="0.2">
      <c r="A7186" s="40"/>
      <c r="B7186" s="276"/>
      <c r="C7186" s="277" t="s">
        <v>28</v>
      </c>
      <c r="D7186" s="276" t="s">
        <v>29</v>
      </c>
      <c r="E7186" s="276" t="s">
        <v>30</v>
      </c>
      <c r="F7186" s="405" t="s">
        <v>318</v>
      </c>
      <c r="G7186" s="405"/>
      <c r="H7186" s="284" t="s">
        <v>31</v>
      </c>
      <c r="I7186" s="277" t="s">
        <v>32</v>
      </c>
      <c r="J7186" s="277" t="s">
        <v>2407</v>
      </c>
      <c r="K7186" s="277" t="s">
        <v>33</v>
      </c>
      <c r="L7186" s="277" t="s">
        <v>35</v>
      </c>
      <c r="O7186" s="40"/>
      <c r="P7186" s="40"/>
      <c r="Q7186" s="40"/>
      <c r="R7186" s="40"/>
      <c r="S7186" s="40"/>
      <c r="T7186" s="40"/>
      <c r="U7186" s="40"/>
      <c r="V7186" s="40"/>
      <c r="W7186" s="40"/>
      <c r="X7186" s="40"/>
      <c r="Y7186" s="40"/>
    </row>
    <row r="7187" spans="1:25" ht="15" customHeight="1" x14ac:dyDescent="0.2">
      <c r="A7187" s="40"/>
      <c r="B7187" s="273" t="s">
        <v>319</v>
      </c>
      <c r="C7187" s="286" t="s">
        <v>3464</v>
      </c>
      <c r="D7187" s="273" t="s">
        <v>40</v>
      </c>
      <c r="E7187" s="273" t="s">
        <v>3465</v>
      </c>
      <c r="F7187" s="403" t="s">
        <v>338</v>
      </c>
      <c r="G7187" s="403"/>
      <c r="H7187" s="285" t="s">
        <v>44</v>
      </c>
      <c r="I7187" s="288">
        <v>1</v>
      </c>
      <c r="J7187" s="287"/>
      <c r="K7187" s="287">
        <v>45.68</v>
      </c>
      <c r="L7187" s="287">
        <v>45.68</v>
      </c>
      <c r="O7187" s="40"/>
      <c r="P7187" s="40"/>
      <c r="Q7187" s="40"/>
      <c r="R7187" s="40"/>
      <c r="S7187" s="40"/>
      <c r="T7187" s="40"/>
      <c r="U7187" s="40"/>
      <c r="V7187" s="40"/>
      <c r="W7187" s="40"/>
      <c r="X7187" s="40"/>
      <c r="Y7187" s="40"/>
    </row>
    <row r="7188" spans="1:25" ht="15" customHeight="1" x14ac:dyDescent="0.2">
      <c r="A7188" s="40"/>
      <c r="B7188" s="278" t="s">
        <v>321</v>
      </c>
      <c r="C7188" s="291" t="s">
        <v>397</v>
      </c>
      <c r="D7188" s="278" t="s">
        <v>40</v>
      </c>
      <c r="E7188" s="278" t="s">
        <v>398</v>
      </c>
      <c r="F7188" s="407" t="s">
        <v>324</v>
      </c>
      <c r="G7188" s="407"/>
      <c r="H7188" s="290" t="s">
        <v>325</v>
      </c>
      <c r="I7188" s="294">
        <v>0.40200000000000002</v>
      </c>
      <c r="J7188" s="294">
        <v>0</v>
      </c>
      <c r="K7188" s="292">
        <v>29.9</v>
      </c>
      <c r="L7188" s="292">
        <v>12.01</v>
      </c>
      <c r="O7188" s="40"/>
      <c r="P7188" s="40"/>
      <c r="Q7188" s="40"/>
      <c r="R7188" s="40"/>
      <c r="S7188" s="40"/>
      <c r="T7188" s="40"/>
      <c r="U7188" s="40"/>
      <c r="V7188" s="40"/>
      <c r="W7188" s="40"/>
      <c r="X7188" s="40"/>
      <c r="Y7188" s="40"/>
    </row>
    <row r="7189" spans="1:25" ht="15" customHeight="1" x14ac:dyDescent="0.2">
      <c r="A7189" s="40"/>
      <c r="B7189" s="278" t="s">
        <v>321</v>
      </c>
      <c r="C7189" s="291" t="s">
        <v>395</v>
      </c>
      <c r="D7189" s="278" t="s">
        <v>40</v>
      </c>
      <c r="E7189" s="278" t="s">
        <v>396</v>
      </c>
      <c r="F7189" s="407" t="s">
        <v>324</v>
      </c>
      <c r="G7189" s="407"/>
      <c r="H7189" s="290" t="s">
        <v>325</v>
      </c>
      <c r="I7189" s="294">
        <v>0.40200000000000002</v>
      </c>
      <c r="J7189" s="294">
        <v>0</v>
      </c>
      <c r="K7189" s="292">
        <v>24.84</v>
      </c>
      <c r="L7189" s="292">
        <v>9.98</v>
      </c>
      <c r="O7189" s="40"/>
      <c r="P7189" s="40"/>
      <c r="Q7189" s="40"/>
      <c r="R7189" s="40"/>
      <c r="S7189" s="40"/>
      <c r="T7189" s="40"/>
      <c r="U7189" s="40"/>
      <c r="V7189" s="40"/>
      <c r="W7189" s="40"/>
      <c r="X7189" s="40"/>
      <c r="Y7189" s="40"/>
    </row>
    <row r="7190" spans="1:25" ht="15" customHeight="1" x14ac:dyDescent="0.2">
      <c r="A7190" s="40"/>
      <c r="B7190" s="274" t="s">
        <v>347</v>
      </c>
      <c r="C7190" s="296" t="s">
        <v>3551</v>
      </c>
      <c r="D7190" s="274" t="s">
        <v>40</v>
      </c>
      <c r="E7190" s="274" t="s">
        <v>3552</v>
      </c>
      <c r="F7190" s="404" t="s">
        <v>348</v>
      </c>
      <c r="G7190" s="404"/>
      <c r="H7190" s="295" t="s">
        <v>44</v>
      </c>
      <c r="I7190" s="298">
        <v>1</v>
      </c>
      <c r="J7190" s="298">
        <v>0</v>
      </c>
      <c r="K7190" s="297">
        <v>23.69</v>
      </c>
      <c r="L7190" s="297">
        <v>23.69</v>
      </c>
      <c r="O7190" s="40"/>
      <c r="P7190" s="40"/>
      <c r="Q7190" s="40"/>
      <c r="R7190" s="40"/>
      <c r="S7190" s="40"/>
      <c r="T7190" s="40"/>
      <c r="U7190" s="40"/>
      <c r="V7190" s="40"/>
      <c r="W7190" s="40"/>
      <c r="X7190" s="40"/>
      <c r="Y7190" s="40"/>
    </row>
    <row r="7191" spans="1:25" ht="15" customHeight="1" x14ac:dyDescent="0.2">
      <c r="A7191" s="40"/>
      <c r="B7191" s="275"/>
      <c r="C7191" s="275"/>
      <c r="D7191" s="275"/>
      <c r="E7191" s="275"/>
      <c r="F7191" s="275"/>
      <c r="G7191" s="275" t="s">
        <v>331</v>
      </c>
      <c r="H7191" s="302">
        <v>17.3</v>
      </c>
      <c r="I7191" s="275" t="s">
        <v>332</v>
      </c>
      <c r="J7191" s="302">
        <v>0</v>
      </c>
      <c r="K7191" s="275" t="s">
        <v>333</v>
      </c>
      <c r="L7191" s="302">
        <v>17.3</v>
      </c>
      <c r="O7191" s="40"/>
      <c r="P7191" s="40"/>
      <c r="Q7191" s="40"/>
      <c r="R7191" s="40"/>
      <c r="S7191" s="40"/>
      <c r="T7191" s="40"/>
      <c r="U7191" s="40"/>
      <c r="V7191" s="40"/>
      <c r="W7191" s="40"/>
      <c r="X7191" s="40"/>
      <c r="Y7191" s="40"/>
    </row>
    <row r="7192" spans="1:25" ht="15" customHeight="1" thickBot="1" x14ac:dyDescent="0.25">
      <c r="A7192" s="40"/>
      <c r="B7192" s="275"/>
      <c r="C7192" s="275"/>
      <c r="D7192" s="275"/>
      <c r="E7192" s="275"/>
      <c r="F7192" s="275"/>
      <c r="G7192" s="275" t="s">
        <v>334</v>
      </c>
      <c r="H7192" s="302">
        <v>9.5</v>
      </c>
      <c r="I7192" s="409"/>
      <c r="J7192" s="409" t="s">
        <v>335</v>
      </c>
      <c r="K7192" s="275"/>
      <c r="L7192" s="302">
        <v>55.18</v>
      </c>
      <c r="O7192" s="40"/>
      <c r="P7192" s="40"/>
      <c r="Q7192" s="40"/>
      <c r="R7192" s="40"/>
      <c r="S7192" s="40"/>
      <c r="T7192" s="40"/>
      <c r="U7192" s="40"/>
      <c r="V7192" s="40"/>
      <c r="W7192" s="40"/>
      <c r="X7192" s="40"/>
      <c r="Y7192" s="40"/>
    </row>
    <row r="7193" spans="1:25" ht="15" customHeight="1" thickTop="1" x14ac:dyDescent="0.2">
      <c r="A7193" s="40"/>
      <c r="B7193" s="289"/>
      <c r="C7193" s="289"/>
      <c r="D7193" s="289"/>
      <c r="E7193" s="289"/>
      <c r="F7193" s="289"/>
      <c r="G7193" s="289"/>
      <c r="H7193" s="289"/>
      <c r="I7193" s="289"/>
      <c r="J7193" s="289"/>
      <c r="K7193" s="289"/>
      <c r="L7193" s="281"/>
      <c r="O7193" s="40"/>
      <c r="P7193" s="40"/>
      <c r="Q7193" s="40"/>
      <c r="R7193" s="40"/>
      <c r="S7193" s="40"/>
      <c r="T7193" s="40"/>
      <c r="U7193" s="40"/>
      <c r="V7193" s="40"/>
      <c r="W7193" s="40"/>
      <c r="X7193" s="40"/>
      <c r="Y7193" s="40"/>
    </row>
    <row r="7194" spans="1:25" ht="15" customHeight="1" x14ac:dyDescent="0.2">
      <c r="A7194" s="40"/>
      <c r="B7194" s="276"/>
      <c r="C7194" s="277" t="s">
        <v>28</v>
      </c>
      <c r="D7194" s="276" t="s">
        <v>29</v>
      </c>
      <c r="E7194" s="276" t="s">
        <v>30</v>
      </c>
      <c r="F7194" s="405" t="s">
        <v>318</v>
      </c>
      <c r="G7194" s="405"/>
      <c r="H7194" s="284" t="s">
        <v>31</v>
      </c>
      <c r="I7194" s="277" t="s">
        <v>32</v>
      </c>
      <c r="J7194" s="277" t="s">
        <v>2407</v>
      </c>
      <c r="K7194" s="277" t="s">
        <v>33</v>
      </c>
      <c r="L7194" s="277" t="s">
        <v>35</v>
      </c>
      <c r="O7194" s="40"/>
      <c r="P7194" s="40"/>
      <c r="Q7194" s="40"/>
      <c r="R7194" s="40"/>
      <c r="S7194" s="40"/>
      <c r="T7194" s="40"/>
      <c r="U7194" s="40"/>
      <c r="V7194" s="40"/>
      <c r="W7194" s="40"/>
      <c r="X7194" s="40"/>
      <c r="Y7194" s="40"/>
    </row>
    <row r="7195" spans="1:25" ht="15" customHeight="1" x14ac:dyDescent="0.2">
      <c r="A7195" s="40"/>
      <c r="B7195" s="273" t="s">
        <v>319</v>
      </c>
      <c r="C7195" s="286" t="s">
        <v>766</v>
      </c>
      <c r="D7195" s="273" t="s">
        <v>40</v>
      </c>
      <c r="E7195" s="273" t="s">
        <v>767</v>
      </c>
      <c r="F7195" s="403" t="s">
        <v>338</v>
      </c>
      <c r="G7195" s="403"/>
      <c r="H7195" s="285" t="s">
        <v>44</v>
      </c>
      <c r="I7195" s="288">
        <v>1</v>
      </c>
      <c r="J7195" s="287"/>
      <c r="K7195" s="287">
        <v>28.49</v>
      </c>
      <c r="L7195" s="287">
        <v>28.49</v>
      </c>
      <c r="O7195" s="40"/>
      <c r="P7195" s="40"/>
      <c r="Q7195" s="40"/>
      <c r="R7195" s="40"/>
      <c r="S7195" s="40"/>
      <c r="T7195" s="40"/>
      <c r="U7195" s="40"/>
      <c r="V7195" s="40"/>
      <c r="W7195" s="40"/>
      <c r="X7195" s="40"/>
      <c r="Y7195" s="40"/>
    </row>
    <row r="7196" spans="1:25" ht="15" customHeight="1" x14ac:dyDescent="0.2">
      <c r="A7196" s="40"/>
      <c r="B7196" s="278" t="s">
        <v>321</v>
      </c>
      <c r="C7196" s="291" t="s">
        <v>397</v>
      </c>
      <c r="D7196" s="278" t="s">
        <v>40</v>
      </c>
      <c r="E7196" s="278" t="s">
        <v>398</v>
      </c>
      <c r="F7196" s="407" t="s">
        <v>324</v>
      </c>
      <c r="G7196" s="407"/>
      <c r="H7196" s="290" t="s">
        <v>325</v>
      </c>
      <c r="I7196" s="294">
        <v>0.317</v>
      </c>
      <c r="J7196" s="294">
        <v>0</v>
      </c>
      <c r="K7196" s="292">
        <v>29.9</v>
      </c>
      <c r="L7196" s="292">
        <v>9.4700000000000006</v>
      </c>
      <c r="O7196" s="40"/>
      <c r="P7196" s="40"/>
      <c r="Q7196" s="40"/>
      <c r="R7196" s="40"/>
      <c r="S7196" s="40"/>
      <c r="T7196" s="40"/>
      <c r="U7196" s="40"/>
      <c r="V7196" s="40"/>
      <c r="W7196" s="40"/>
      <c r="X7196" s="40"/>
      <c r="Y7196" s="40"/>
    </row>
    <row r="7197" spans="1:25" ht="15" customHeight="1" x14ac:dyDescent="0.2">
      <c r="A7197" s="40"/>
      <c r="B7197" s="278" t="s">
        <v>321</v>
      </c>
      <c r="C7197" s="291" t="s">
        <v>395</v>
      </c>
      <c r="D7197" s="278" t="s">
        <v>40</v>
      </c>
      <c r="E7197" s="278" t="s">
        <v>396</v>
      </c>
      <c r="F7197" s="407" t="s">
        <v>324</v>
      </c>
      <c r="G7197" s="407"/>
      <c r="H7197" s="290" t="s">
        <v>325</v>
      </c>
      <c r="I7197" s="294">
        <v>0.317</v>
      </c>
      <c r="J7197" s="294">
        <v>0</v>
      </c>
      <c r="K7197" s="292">
        <v>24.84</v>
      </c>
      <c r="L7197" s="292">
        <v>7.87</v>
      </c>
      <c r="O7197" s="40"/>
      <c r="P7197" s="40"/>
      <c r="Q7197" s="40"/>
      <c r="R7197" s="40"/>
      <c r="S7197" s="40"/>
      <c r="T7197" s="40"/>
      <c r="U7197" s="40"/>
      <c r="V7197" s="40"/>
      <c r="W7197" s="40"/>
      <c r="X7197" s="40"/>
      <c r="Y7197" s="40"/>
    </row>
    <row r="7198" spans="1:25" ht="15" customHeight="1" x14ac:dyDescent="0.2">
      <c r="A7198" s="40"/>
      <c r="B7198" s="274" t="s">
        <v>347</v>
      </c>
      <c r="C7198" s="296" t="s">
        <v>762</v>
      </c>
      <c r="D7198" s="274" t="s">
        <v>40</v>
      </c>
      <c r="E7198" s="274" t="s">
        <v>763</v>
      </c>
      <c r="F7198" s="404" t="s">
        <v>348</v>
      </c>
      <c r="G7198" s="404"/>
      <c r="H7198" s="295" t="s">
        <v>44</v>
      </c>
      <c r="I7198" s="298">
        <v>1</v>
      </c>
      <c r="J7198" s="298">
        <v>0</v>
      </c>
      <c r="K7198" s="297">
        <v>11.15</v>
      </c>
      <c r="L7198" s="297">
        <v>11.15</v>
      </c>
      <c r="O7198" s="40"/>
      <c r="P7198" s="40"/>
      <c r="Q7198" s="40"/>
      <c r="R7198" s="40"/>
      <c r="S7198" s="40"/>
      <c r="T7198" s="40"/>
      <c r="U7198" s="40"/>
      <c r="V7198" s="40"/>
      <c r="W7198" s="40"/>
      <c r="X7198" s="40"/>
      <c r="Y7198" s="40"/>
    </row>
    <row r="7199" spans="1:25" ht="15" customHeight="1" x14ac:dyDescent="0.2">
      <c r="B7199" s="275"/>
      <c r="C7199" s="275"/>
      <c r="D7199" s="275"/>
      <c r="E7199" s="275"/>
      <c r="F7199" s="275"/>
      <c r="G7199" s="275" t="s">
        <v>331</v>
      </c>
      <c r="H7199" s="302">
        <v>13.64</v>
      </c>
      <c r="I7199" s="275" t="s">
        <v>332</v>
      </c>
      <c r="J7199" s="302">
        <v>0</v>
      </c>
      <c r="K7199" s="275" t="s">
        <v>333</v>
      </c>
      <c r="L7199" s="302">
        <v>13.64</v>
      </c>
    </row>
    <row r="7200" spans="1:25" ht="15" customHeight="1" thickBot="1" x14ac:dyDescent="0.25">
      <c r="B7200" s="275"/>
      <c r="C7200" s="275"/>
      <c r="D7200" s="275"/>
      <c r="E7200" s="275"/>
      <c r="F7200" s="275"/>
      <c r="G7200" s="275" t="s">
        <v>334</v>
      </c>
      <c r="H7200" s="302">
        <v>5.92</v>
      </c>
      <c r="I7200" s="409"/>
      <c r="J7200" s="409" t="s">
        <v>335</v>
      </c>
      <c r="K7200" s="275"/>
      <c r="L7200" s="302">
        <v>34.409999999999997</v>
      </c>
    </row>
    <row r="7201" spans="2:12" ht="15" customHeight="1" thickTop="1" x14ac:dyDescent="0.2">
      <c r="B7201" s="289"/>
      <c r="C7201" s="289"/>
      <c r="D7201" s="289"/>
      <c r="E7201" s="289"/>
      <c r="F7201" s="289"/>
      <c r="G7201" s="289"/>
      <c r="H7201" s="289"/>
      <c r="I7201" s="289"/>
      <c r="J7201" s="289"/>
      <c r="K7201" s="289"/>
      <c r="L7201" s="281"/>
    </row>
    <row r="7202" spans="2:12" ht="15" customHeight="1" x14ac:dyDescent="0.2">
      <c r="B7202" s="276"/>
      <c r="C7202" s="277" t="s">
        <v>28</v>
      </c>
      <c r="D7202" s="276" t="s">
        <v>29</v>
      </c>
      <c r="E7202" s="276" t="s">
        <v>30</v>
      </c>
      <c r="F7202" s="405" t="s">
        <v>318</v>
      </c>
      <c r="G7202" s="405"/>
      <c r="H7202" s="284" t="s">
        <v>31</v>
      </c>
      <c r="I7202" s="277" t="s">
        <v>32</v>
      </c>
      <c r="J7202" s="277" t="s">
        <v>2407</v>
      </c>
      <c r="K7202" s="277" t="s">
        <v>33</v>
      </c>
      <c r="L7202" s="277" t="s">
        <v>35</v>
      </c>
    </row>
    <row r="7203" spans="2:12" ht="15" customHeight="1" x14ac:dyDescent="0.2">
      <c r="B7203" s="273" t="s">
        <v>319</v>
      </c>
      <c r="C7203" s="286" t="s">
        <v>3177</v>
      </c>
      <c r="D7203" s="273" t="s">
        <v>40</v>
      </c>
      <c r="E7203" s="273" t="s">
        <v>3178</v>
      </c>
      <c r="F7203" s="403" t="s">
        <v>338</v>
      </c>
      <c r="G7203" s="403"/>
      <c r="H7203" s="285" t="s">
        <v>44</v>
      </c>
      <c r="I7203" s="288">
        <v>1</v>
      </c>
      <c r="J7203" s="287"/>
      <c r="K7203" s="287">
        <v>53.6</v>
      </c>
      <c r="L7203" s="287">
        <v>53.6</v>
      </c>
    </row>
    <row r="7204" spans="2:12" ht="15" customHeight="1" x14ac:dyDescent="0.2">
      <c r="B7204" s="278" t="s">
        <v>321</v>
      </c>
      <c r="C7204" s="291" t="s">
        <v>397</v>
      </c>
      <c r="D7204" s="278" t="s">
        <v>40</v>
      </c>
      <c r="E7204" s="278" t="s">
        <v>398</v>
      </c>
      <c r="F7204" s="407" t="s">
        <v>324</v>
      </c>
      <c r="G7204" s="407"/>
      <c r="H7204" s="290" t="s">
        <v>325</v>
      </c>
      <c r="I7204" s="294">
        <v>0.57199999999999995</v>
      </c>
      <c r="J7204" s="294">
        <v>0</v>
      </c>
      <c r="K7204" s="292">
        <v>29.9</v>
      </c>
      <c r="L7204" s="292">
        <v>17.100000000000001</v>
      </c>
    </row>
    <row r="7205" spans="2:12" ht="15" customHeight="1" x14ac:dyDescent="0.2">
      <c r="B7205" s="278" t="s">
        <v>321</v>
      </c>
      <c r="C7205" s="291" t="s">
        <v>395</v>
      </c>
      <c r="D7205" s="278" t="s">
        <v>40</v>
      </c>
      <c r="E7205" s="278" t="s">
        <v>396</v>
      </c>
      <c r="F7205" s="407" t="s">
        <v>324</v>
      </c>
      <c r="G7205" s="407"/>
      <c r="H7205" s="290" t="s">
        <v>325</v>
      </c>
      <c r="I7205" s="294">
        <v>0.57199999999999995</v>
      </c>
      <c r="J7205" s="294">
        <v>0</v>
      </c>
      <c r="K7205" s="292">
        <v>24.84</v>
      </c>
      <c r="L7205" s="292">
        <v>14.2</v>
      </c>
    </row>
    <row r="7206" spans="2:12" ht="15" customHeight="1" x14ac:dyDescent="0.2">
      <c r="B7206" s="274" t="s">
        <v>347</v>
      </c>
      <c r="C7206" s="296" t="s">
        <v>762</v>
      </c>
      <c r="D7206" s="274" t="s">
        <v>40</v>
      </c>
      <c r="E7206" s="274" t="s">
        <v>763</v>
      </c>
      <c r="F7206" s="404" t="s">
        <v>348</v>
      </c>
      <c r="G7206" s="404"/>
      <c r="H7206" s="295" t="s">
        <v>44</v>
      </c>
      <c r="I7206" s="298">
        <v>2</v>
      </c>
      <c r="J7206" s="298">
        <v>0</v>
      </c>
      <c r="K7206" s="297">
        <v>11.15</v>
      </c>
      <c r="L7206" s="297">
        <v>22.3</v>
      </c>
    </row>
    <row r="7207" spans="2:12" ht="15" customHeight="1" x14ac:dyDescent="0.2">
      <c r="B7207" s="275"/>
      <c r="C7207" s="275"/>
      <c r="D7207" s="275"/>
      <c r="E7207" s="275"/>
      <c r="F7207" s="275"/>
      <c r="G7207" s="275" t="s">
        <v>331</v>
      </c>
      <c r="H7207" s="302">
        <v>24.62</v>
      </c>
      <c r="I7207" s="275" t="s">
        <v>332</v>
      </c>
      <c r="J7207" s="302">
        <v>0</v>
      </c>
      <c r="K7207" s="275" t="s">
        <v>333</v>
      </c>
      <c r="L7207" s="302">
        <v>24.62</v>
      </c>
    </row>
    <row r="7208" spans="2:12" ht="15" customHeight="1" thickBot="1" x14ac:dyDescent="0.25">
      <c r="B7208" s="275"/>
      <c r="C7208" s="275"/>
      <c r="D7208" s="275"/>
      <c r="E7208" s="275"/>
      <c r="F7208" s="275"/>
      <c r="G7208" s="275" t="s">
        <v>334</v>
      </c>
      <c r="H7208" s="302">
        <v>11.15</v>
      </c>
      <c r="I7208" s="409"/>
      <c r="J7208" s="409" t="s">
        <v>335</v>
      </c>
      <c r="K7208" s="275"/>
      <c r="L7208" s="302">
        <v>64.75</v>
      </c>
    </row>
    <row r="7209" spans="2:12" ht="15" customHeight="1" thickTop="1" x14ac:dyDescent="0.2">
      <c r="B7209" s="289"/>
      <c r="C7209" s="289"/>
      <c r="D7209" s="289"/>
      <c r="E7209" s="289"/>
      <c r="F7209" s="289"/>
      <c r="G7209" s="289"/>
      <c r="H7209" s="289"/>
      <c r="I7209" s="289"/>
      <c r="J7209" s="289"/>
      <c r="K7209" s="289"/>
      <c r="L7209" s="281"/>
    </row>
    <row r="7210" spans="2:12" ht="15" customHeight="1" x14ac:dyDescent="0.2">
      <c r="B7210" s="276"/>
      <c r="C7210" s="277" t="s">
        <v>28</v>
      </c>
      <c r="D7210" s="276" t="s">
        <v>29</v>
      </c>
      <c r="E7210" s="276" t="s">
        <v>30</v>
      </c>
      <c r="F7210" s="405" t="s">
        <v>318</v>
      </c>
      <c r="G7210" s="405"/>
      <c r="H7210" s="284" t="s">
        <v>31</v>
      </c>
      <c r="I7210" s="277" t="s">
        <v>32</v>
      </c>
      <c r="J7210" s="277" t="s">
        <v>2407</v>
      </c>
      <c r="K7210" s="277" t="s">
        <v>33</v>
      </c>
      <c r="L7210" s="277" t="s">
        <v>35</v>
      </c>
    </row>
    <row r="7211" spans="2:12" ht="15" customHeight="1" x14ac:dyDescent="0.2">
      <c r="B7211" s="273" t="s">
        <v>319</v>
      </c>
      <c r="C7211" s="286" t="s">
        <v>3466</v>
      </c>
      <c r="D7211" s="273" t="s">
        <v>40</v>
      </c>
      <c r="E7211" s="273" t="s">
        <v>3467</v>
      </c>
      <c r="F7211" s="403" t="s">
        <v>338</v>
      </c>
      <c r="G7211" s="403"/>
      <c r="H7211" s="285" t="s">
        <v>44</v>
      </c>
      <c r="I7211" s="288">
        <v>1</v>
      </c>
      <c r="J7211" s="287"/>
      <c r="K7211" s="287">
        <v>78.650000000000006</v>
      </c>
      <c r="L7211" s="287">
        <v>78.650000000000006</v>
      </c>
    </row>
    <row r="7212" spans="2:12" ht="15" customHeight="1" x14ac:dyDescent="0.2">
      <c r="B7212" s="278" t="s">
        <v>321</v>
      </c>
      <c r="C7212" s="291" t="s">
        <v>397</v>
      </c>
      <c r="D7212" s="278" t="s">
        <v>40</v>
      </c>
      <c r="E7212" s="278" t="s">
        <v>398</v>
      </c>
      <c r="F7212" s="407" t="s">
        <v>324</v>
      </c>
      <c r="G7212" s="407"/>
      <c r="H7212" s="290" t="s">
        <v>325</v>
      </c>
      <c r="I7212" s="294">
        <v>0.82599999999999996</v>
      </c>
      <c r="J7212" s="294">
        <v>0</v>
      </c>
      <c r="K7212" s="292">
        <v>29.9</v>
      </c>
      <c r="L7212" s="292">
        <v>24.69</v>
      </c>
    </row>
    <row r="7213" spans="2:12" ht="15" customHeight="1" x14ac:dyDescent="0.2">
      <c r="B7213" s="278" t="s">
        <v>321</v>
      </c>
      <c r="C7213" s="291" t="s">
        <v>395</v>
      </c>
      <c r="D7213" s="278" t="s">
        <v>40</v>
      </c>
      <c r="E7213" s="278" t="s">
        <v>396</v>
      </c>
      <c r="F7213" s="407" t="s">
        <v>324</v>
      </c>
      <c r="G7213" s="407"/>
      <c r="H7213" s="290" t="s">
        <v>325</v>
      </c>
      <c r="I7213" s="294">
        <v>0.82599999999999996</v>
      </c>
      <c r="J7213" s="294">
        <v>0</v>
      </c>
      <c r="K7213" s="292">
        <v>24.84</v>
      </c>
      <c r="L7213" s="292">
        <v>20.51</v>
      </c>
    </row>
    <row r="7214" spans="2:12" ht="15" customHeight="1" x14ac:dyDescent="0.2">
      <c r="B7214" s="274" t="s">
        <v>347</v>
      </c>
      <c r="C7214" s="296" t="s">
        <v>762</v>
      </c>
      <c r="D7214" s="274" t="s">
        <v>40</v>
      </c>
      <c r="E7214" s="274" t="s">
        <v>763</v>
      </c>
      <c r="F7214" s="404" t="s">
        <v>348</v>
      </c>
      <c r="G7214" s="404"/>
      <c r="H7214" s="295" t="s">
        <v>44</v>
      </c>
      <c r="I7214" s="298">
        <v>3</v>
      </c>
      <c r="J7214" s="298">
        <v>0</v>
      </c>
      <c r="K7214" s="297">
        <v>11.15</v>
      </c>
      <c r="L7214" s="297">
        <v>33.450000000000003</v>
      </c>
    </row>
    <row r="7215" spans="2:12" ht="15" customHeight="1" x14ac:dyDescent="0.2">
      <c r="B7215" s="275"/>
      <c r="C7215" s="275"/>
      <c r="D7215" s="275"/>
      <c r="E7215" s="275"/>
      <c r="F7215" s="275"/>
      <c r="G7215" s="275" t="s">
        <v>331</v>
      </c>
      <c r="H7215" s="302">
        <v>35.56</v>
      </c>
      <c r="I7215" s="275" t="s">
        <v>332</v>
      </c>
      <c r="J7215" s="302">
        <v>0</v>
      </c>
      <c r="K7215" s="275" t="s">
        <v>333</v>
      </c>
      <c r="L7215" s="302">
        <v>35.56</v>
      </c>
    </row>
    <row r="7216" spans="2:12" ht="15" customHeight="1" thickBot="1" x14ac:dyDescent="0.25">
      <c r="B7216" s="275"/>
      <c r="C7216" s="275"/>
      <c r="D7216" s="275"/>
      <c r="E7216" s="275"/>
      <c r="F7216" s="275"/>
      <c r="G7216" s="275" t="s">
        <v>334</v>
      </c>
      <c r="H7216" s="302">
        <v>16.36</v>
      </c>
      <c r="I7216" s="409"/>
      <c r="J7216" s="409" t="s">
        <v>335</v>
      </c>
      <c r="K7216" s="275"/>
      <c r="L7216" s="302">
        <v>95.01</v>
      </c>
    </row>
    <row r="7217" spans="2:12" ht="15" customHeight="1" thickTop="1" x14ac:dyDescent="0.2">
      <c r="B7217" s="289"/>
      <c r="C7217" s="289"/>
      <c r="D7217" s="289"/>
      <c r="E7217" s="289"/>
      <c r="F7217" s="289"/>
      <c r="G7217" s="289"/>
      <c r="H7217" s="289"/>
      <c r="I7217" s="289"/>
      <c r="J7217" s="289"/>
      <c r="K7217" s="289"/>
      <c r="L7217" s="281"/>
    </row>
    <row r="7218" spans="2:12" ht="15" customHeight="1" x14ac:dyDescent="0.2">
      <c r="B7218" s="276"/>
      <c r="C7218" s="277" t="s">
        <v>28</v>
      </c>
      <c r="D7218" s="276" t="s">
        <v>29</v>
      </c>
      <c r="E7218" s="276" t="s">
        <v>30</v>
      </c>
      <c r="F7218" s="405" t="s">
        <v>318</v>
      </c>
      <c r="G7218" s="405"/>
      <c r="H7218" s="284" t="s">
        <v>31</v>
      </c>
      <c r="I7218" s="277" t="s">
        <v>32</v>
      </c>
      <c r="J7218" s="277" t="s">
        <v>2407</v>
      </c>
      <c r="K7218" s="277" t="s">
        <v>33</v>
      </c>
      <c r="L7218" s="277" t="s">
        <v>35</v>
      </c>
    </row>
    <row r="7219" spans="2:12" ht="15" customHeight="1" x14ac:dyDescent="0.2">
      <c r="B7219" s="273" t="s">
        <v>319</v>
      </c>
      <c r="C7219" s="286" t="s">
        <v>3462</v>
      </c>
      <c r="D7219" s="273" t="s">
        <v>40</v>
      </c>
      <c r="E7219" s="273" t="s">
        <v>3463</v>
      </c>
      <c r="F7219" s="403" t="s">
        <v>338</v>
      </c>
      <c r="G7219" s="403"/>
      <c r="H7219" s="285" t="s">
        <v>44</v>
      </c>
      <c r="I7219" s="288">
        <v>1</v>
      </c>
      <c r="J7219" s="287"/>
      <c r="K7219" s="287">
        <v>71.41</v>
      </c>
      <c r="L7219" s="287">
        <v>71.41</v>
      </c>
    </row>
    <row r="7220" spans="2:12" ht="15" customHeight="1" x14ac:dyDescent="0.2">
      <c r="B7220" s="278" t="s">
        <v>321</v>
      </c>
      <c r="C7220" s="291" t="s">
        <v>397</v>
      </c>
      <c r="D7220" s="278" t="s">
        <v>40</v>
      </c>
      <c r="E7220" s="278" t="s">
        <v>398</v>
      </c>
      <c r="F7220" s="407" t="s">
        <v>324</v>
      </c>
      <c r="G7220" s="407"/>
      <c r="H7220" s="290" t="s">
        <v>325</v>
      </c>
      <c r="I7220" s="294">
        <v>0.74099999999999999</v>
      </c>
      <c r="J7220" s="294">
        <v>0</v>
      </c>
      <c r="K7220" s="292">
        <v>29.9</v>
      </c>
      <c r="L7220" s="292">
        <v>22.15</v>
      </c>
    </row>
    <row r="7221" spans="2:12" ht="15" customHeight="1" x14ac:dyDescent="0.2">
      <c r="B7221" s="278" t="s">
        <v>321</v>
      </c>
      <c r="C7221" s="291" t="s">
        <v>395</v>
      </c>
      <c r="D7221" s="278" t="s">
        <v>40</v>
      </c>
      <c r="E7221" s="278" t="s">
        <v>396</v>
      </c>
      <c r="F7221" s="407" t="s">
        <v>324</v>
      </c>
      <c r="G7221" s="407"/>
      <c r="H7221" s="290" t="s">
        <v>325</v>
      </c>
      <c r="I7221" s="294">
        <v>0.74099999999999999</v>
      </c>
      <c r="J7221" s="294">
        <v>0</v>
      </c>
      <c r="K7221" s="292">
        <v>24.84</v>
      </c>
      <c r="L7221" s="292">
        <v>18.399999999999999</v>
      </c>
    </row>
    <row r="7222" spans="2:12" ht="15" customHeight="1" x14ac:dyDescent="0.2">
      <c r="B7222" s="274" t="s">
        <v>347</v>
      </c>
      <c r="C7222" s="296" t="s">
        <v>760</v>
      </c>
      <c r="D7222" s="274" t="s">
        <v>40</v>
      </c>
      <c r="E7222" s="274" t="s">
        <v>761</v>
      </c>
      <c r="F7222" s="404" t="s">
        <v>348</v>
      </c>
      <c r="G7222" s="404"/>
      <c r="H7222" s="295" t="s">
        <v>44</v>
      </c>
      <c r="I7222" s="298">
        <v>1</v>
      </c>
      <c r="J7222" s="298">
        <v>0</v>
      </c>
      <c r="K7222" s="297">
        <v>8.56</v>
      </c>
      <c r="L7222" s="297">
        <v>8.56</v>
      </c>
    </row>
    <row r="7223" spans="2:12" ht="15" customHeight="1" x14ac:dyDescent="0.2">
      <c r="B7223" s="274" t="s">
        <v>347</v>
      </c>
      <c r="C7223" s="296" t="s">
        <v>762</v>
      </c>
      <c r="D7223" s="274" t="s">
        <v>40</v>
      </c>
      <c r="E7223" s="274" t="s">
        <v>763</v>
      </c>
      <c r="F7223" s="404" t="s">
        <v>348</v>
      </c>
      <c r="G7223" s="404"/>
      <c r="H7223" s="295" t="s">
        <v>44</v>
      </c>
      <c r="I7223" s="298">
        <v>2</v>
      </c>
      <c r="J7223" s="298">
        <v>0</v>
      </c>
      <c r="K7223" s="297">
        <v>11.15</v>
      </c>
      <c r="L7223" s="297">
        <v>22.3</v>
      </c>
    </row>
    <row r="7224" spans="2:12" ht="15" customHeight="1" x14ac:dyDescent="0.2">
      <c r="B7224" s="275"/>
      <c r="C7224" s="275"/>
      <c r="D7224" s="275"/>
      <c r="E7224" s="275"/>
      <c r="F7224" s="275"/>
      <c r="G7224" s="275" t="s">
        <v>331</v>
      </c>
      <c r="H7224" s="302">
        <v>31.89</v>
      </c>
      <c r="I7224" s="275" t="s">
        <v>332</v>
      </c>
      <c r="J7224" s="302">
        <v>0</v>
      </c>
      <c r="K7224" s="275" t="s">
        <v>333</v>
      </c>
      <c r="L7224" s="302">
        <v>31.89</v>
      </c>
    </row>
    <row r="7225" spans="2:12" ht="15" customHeight="1" thickBot="1" x14ac:dyDescent="0.25">
      <c r="B7225" s="275"/>
      <c r="C7225" s="275"/>
      <c r="D7225" s="275"/>
      <c r="E7225" s="275"/>
      <c r="F7225" s="275"/>
      <c r="G7225" s="275" t="s">
        <v>334</v>
      </c>
      <c r="H7225" s="302">
        <v>14.86</v>
      </c>
      <c r="I7225" s="409"/>
      <c r="J7225" s="409" t="s">
        <v>335</v>
      </c>
      <c r="K7225" s="275"/>
      <c r="L7225" s="302">
        <v>86.27</v>
      </c>
    </row>
    <row r="7226" spans="2:12" ht="15" customHeight="1" thickTop="1" x14ac:dyDescent="0.2">
      <c r="B7226" s="289"/>
      <c r="C7226" s="289"/>
      <c r="D7226" s="289"/>
      <c r="E7226" s="289"/>
      <c r="F7226" s="289"/>
      <c r="G7226" s="289"/>
      <c r="H7226" s="289"/>
      <c r="I7226" s="289"/>
      <c r="J7226" s="289"/>
      <c r="K7226" s="289"/>
      <c r="L7226" s="281"/>
    </row>
    <row r="7227" spans="2:12" ht="15" customHeight="1" x14ac:dyDescent="0.2">
      <c r="B7227" s="276"/>
      <c r="C7227" s="277" t="s">
        <v>28</v>
      </c>
      <c r="D7227" s="276" t="s">
        <v>29</v>
      </c>
      <c r="E7227" s="276" t="s">
        <v>30</v>
      </c>
      <c r="F7227" s="405" t="s">
        <v>318</v>
      </c>
      <c r="G7227" s="405"/>
      <c r="H7227" s="284" t="s">
        <v>31</v>
      </c>
      <c r="I7227" s="277" t="s">
        <v>32</v>
      </c>
      <c r="J7227" s="277" t="s">
        <v>2407</v>
      </c>
      <c r="K7227" s="277" t="s">
        <v>33</v>
      </c>
      <c r="L7227" s="277" t="s">
        <v>35</v>
      </c>
    </row>
    <row r="7228" spans="2:12" ht="15" customHeight="1" x14ac:dyDescent="0.2">
      <c r="B7228" s="273" t="s">
        <v>319</v>
      </c>
      <c r="C7228" s="286" t="s">
        <v>214</v>
      </c>
      <c r="D7228" s="273" t="s">
        <v>40</v>
      </c>
      <c r="E7228" s="273" t="s">
        <v>215</v>
      </c>
      <c r="F7228" s="403" t="s">
        <v>338</v>
      </c>
      <c r="G7228" s="403"/>
      <c r="H7228" s="285" t="s">
        <v>44</v>
      </c>
      <c r="I7228" s="288">
        <v>1</v>
      </c>
      <c r="J7228" s="287"/>
      <c r="K7228" s="287">
        <v>21.25</v>
      </c>
      <c r="L7228" s="287">
        <v>21.25</v>
      </c>
    </row>
    <row r="7229" spans="2:12" ht="15" customHeight="1" x14ac:dyDescent="0.2">
      <c r="B7229" s="278" t="s">
        <v>321</v>
      </c>
      <c r="C7229" s="291" t="s">
        <v>395</v>
      </c>
      <c r="D7229" s="278" t="s">
        <v>40</v>
      </c>
      <c r="E7229" s="278" t="s">
        <v>396</v>
      </c>
      <c r="F7229" s="407" t="s">
        <v>324</v>
      </c>
      <c r="G7229" s="407"/>
      <c r="H7229" s="290" t="s">
        <v>325</v>
      </c>
      <c r="I7229" s="294">
        <v>0.23200000000000001</v>
      </c>
      <c r="J7229" s="294">
        <v>0</v>
      </c>
      <c r="K7229" s="292">
        <v>24.84</v>
      </c>
      <c r="L7229" s="292">
        <v>5.76</v>
      </c>
    </row>
    <row r="7230" spans="2:12" ht="15" customHeight="1" x14ac:dyDescent="0.2">
      <c r="B7230" s="278" t="s">
        <v>321</v>
      </c>
      <c r="C7230" s="291" t="s">
        <v>397</v>
      </c>
      <c r="D7230" s="278" t="s">
        <v>40</v>
      </c>
      <c r="E7230" s="278" t="s">
        <v>398</v>
      </c>
      <c r="F7230" s="407" t="s">
        <v>324</v>
      </c>
      <c r="G7230" s="407"/>
      <c r="H7230" s="290" t="s">
        <v>325</v>
      </c>
      <c r="I7230" s="294">
        <v>0.23200000000000001</v>
      </c>
      <c r="J7230" s="294">
        <v>0</v>
      </c>
      <c r="K7230" s="292">
        <v>29.9</v>
      </c>
      <c r="L7230" s="292">
        <v>6.93</v>
      </c>
    </row>
    <row r="7231" spans="2:12" ht="15" customHeight="1" x14ac:dyDescent="0.2">
      <c r="B7231" s="274" t="s">
        <v>347</v>
      </c>
      <c r="C7231" s="296" t="s">
        <v>760</v>
      </c>
      <c r="D7231" s="274" t="s">
        <v>40</v>
      </c>
      <c r="E7231" s="274" t="s">
        <v>761</v>
      </c>
      <c r="F7231" s="404" t="s">
        <v>348</v>
      </c>
      <c r="G7231" s="404"/>
      <c r="H7231" s="295" t="s">
        <v>44</v>
      </c>
      <c r="I7231" s="298">
        <v>1</v>
      </c>
      <c r="J7231" s="298">
        <v>0</v>
      </c>
      <c r="K7231" s="297">
        <v>8.56</v>
      </c>
      <c r="L7231" s="297">
        <v>8.56</v>
      </c>
    </row>
    <row r="7232" spans="2:12" ht="15" customHeight="1" x14ac:dyDescent="0.2">
      <c r="B7232" s="275"/>
      <c r="C7232" s="275"/>
      <c r="D7232" s="275"/>
      <c r="E7232" s="275"/>
      <c r="F7232" s="275"/>
      <c r="G7232" s="275" t="s">
        <v>331</v>
      </c>
      <c r="H7232" s="302">
        <v>9.98</v>
      </c>
      <c r="I7232" s="275" t="s">
        <v>332</v>
      </c>
      <c r="J7232" s="302">
        <v>0</v>
      </c>
      <c r="K7232" s="275" t="s">
        <v>333</v>
      </c>
      <c r="L7232" s="302">
        <v>9.98</v>
      </c>
    </row>
    <row r="7233" spans="2:12" ht="15" customHeight="1" thickBot="1" x14ac:dyDescent="0.25">
      <c r="B7233" s="275"/>
      <c r="C7233" s="275"/>
      <c r="D7233" s="275"/>
      <c r="E7233" s="275"/>
      <c r="F7233" s="275"/>
      <c r="G7233" s="275" t="s">
        <v>334</v>
      </c>
      <c r="H7233" s="302">
        <v>4.42</v>
      </c>
      <c r="I7233" s="409"/>
      <c r="J7233" s="409" t="s">
        <v>335</v>
      </c>
      <c r="K7233" s="275"/>
      <c r="L7233" s="302">
        <v>25.67</v>
      </c>
    </row>
    <row r="7234" spans="2:12" ht="15" customHeight="1" thickTop="1" x14ac:dyDescent="0.2">
      <c r="B7234" s="289"/>
      <c r="C7234" s="289"/>
      <c r="D7234" s="289"/>
      <c r="E7234" s="289"/>
      <c r="F7234" s="289"/>
      <c r="G7234" s="289"/>
      <c r="H7234" s="289"/>
      <c r="I7234" s="289"/>
      <c r="J7234" s="289"/>
      <c r="K7234" s="289"/>
      <c r="L7234" s="281"/>
    </row>
    <row r="7235" spans="2:12" ht="15" customHeight="1" x14ac:dyDescent="0.2">
      <c r="B7235" s="276"/>
      <c r="C7235" s="277" t="s">
        <v>28</v>
      </c>
      <c r="D7235" s="276" t="s">
        <v>29</v>
      </c>
      <c r="E7235" s="276" t="s">
        <v>30</v>
      </c>
      <c r="F7235" s="405" t="s">
        <v>318</v>
      </c>
      <c r="G7235" s="405"/>
      <c r="H7235" s="284" t="s">
        <v>31</v>
      </c>
      <c r="I7235" s="277" t="s">
        <v>32</v>
      </c>
      <c r="J7235" s="277" t="s">
        <v>33</v>
      </c>
      <c r="K7235" s="277" t="s">
        <v>35</v>
      </c>
      <c r="L7235" s="281"/>
    </row>
    <row r="7236" spans="2:12" ht="15" customHeight="1" x14ac:dyDescent="0.2">
      <c r="B7236" s="273" t="s">
        <v>319</v>
      </c>
      <c r="C7236" s="286" t="s">
        <v>2090</v>
      </c>
      <c r="D7236" s="273" t="s">
        <v>143</v>
      </c>
      <c r="E7236" s="273" t="s">
        <v>2091</v>
      </c>
      <c r="F7236" s="403" t="s">
        <v>2093</v>
      </c>
      <c r="G7236" s="403"/>
      <c r="H7236" s="285" t="s">
        <v>41</v>
      </c>
      <c r="I7236" s="288">
        <v>1</v>
      </c>
      <c r="J7236" s="287">
        <v>65.39</v>
      </c>
      <c r="K7236" s="287">
        <v>65.39</v>
      </c>
      <c r="L7236" s="281"/>
    </row>
    <row r="7237" spans="2:12" ht="15" customHeight="1" x14ac:dyDescent="0.2">
      <c r="B7237" s="276" t="s">
        <v>27</v>
      </c>
      <c r="C7237" s="277" t="s">
        <v>28</v>
      </c>
      <c r="D7237" s="276" t="s">
        <v>29</v>
      </c>
      <c r="E7237" s="276" t="s">
        <v>30</v>
      </c>
      <c r="F7237" s="405" t="s">
        <v>318</v>
      </c>
      <c r="G7237" s="406"/>
      <c r="H7237" s="284" t="s">
        <v>31</v>
      </c>
      <c r="I7237" s="277" t="s">
        <v>32</v>
      </c>
      <c r="J7237" s="277" t="s">
        <v>33</v>
      </c>
      <c r="K7237" s="277" t="s">
        <v>35</v>
      </c>
      <c r="L7237" s="281"/>
    </row>
    <row r="7238" spans="2:12" ht="15" customHeight="1" x14ac:dyDescent="0.2">
      <c r="B7238" s="274" t="s">
        <v>347</v>
      </c>
      <c r="C7238" s="296" t="s">
        <v>4277</v>
      </c>
      <c r="D7238" s="274" t="s">
        <v>143</v>
      </c>
      <c r="E7238" s="274" t="s">
        <v>2094</v>
      </c>
      <c r="F7238" s="404" t="s">
        <v>348</v>
      </c>
      <c r="G7238" s="404"/>
      <c r="H7238" s="295" t="s">
        <v>41</v>
      </c>
      <c r="I7238" s="298">
        <v>1</v>
      </c>
      <c r="J7238" s="297" t="s">
        <v>4278</v>
      </c>
      <c r="K7238" s="280" t="s">
        <v>4278</v>
      </c>
      <c r="L7238" s="281"/>
    </row>
    <row r="7239" spans="2:12" ht="15" customHeight="1" x14ac:dyDescent="0.2">
      <c r="B7239" s="408" t="s">
        <v>2416</v>
      </c>
      <c r="C7239" s="406"/>
      <c r="D7239" s="406"/>
      <c r="E7239" s="406"/>
      <c r="F7239" s="406"/>
      <c r="G7239" s="406"/>
      <c r="H7239" s="406"/>
      <c r="I7239" s="406"/>
      <c r="J7239" s="406"/>
      <c r="K7239" s="406"/>
      <c r="L7239" s="281"/>
    </row>
    <row r="7240" spans="2:12" ht="15" customHeight="1" x14ac:dyDescent="0.2">
      <c r="B7240" s="276" t="s">
        <v>27</v>
      </c>
      <c r="C7240" s="277" t="s">
        <v>28</v>
      </c>
      <c r="D7240" s="276" t="s">
        <v>29</v>
      </c>
      <c r="E7240" s="276" t="s">
        <v>30</v>
      </c>
      <c r="F7240" s="405" t="s">
        <v>318</v>
      </c>
      <c r="G7240" s="406"/>
      <c r="H7240" s="284" t="s">
        <v>31</v>
      </c>
      <c r="I7240" s="277" t="s">
        <v>32</v>
      </c>
      <c r="J7240" s="277" t="s">
        <v>33</v>
      </c>
      <c r="K7240" s="277" t="s">
        <v>35</v>
      </c>
      <c r="L7240" s="281"/>
    </row>
    <row r="7241" spans="2:12" ht="15" customHeight="1" x14ac:dyDescent="0.2">
      <c r="B7241" s="274" t="s">
        <v>347</v>
      </c>
      <c r="C7241" s="296" t="s">
        <v>4277</v>
      </c>
      <c r="D7241" s="274" t="s">
        <v>143</v>
      </c>
      <c r="E7241" s="274" t="s">
        <v>2094</v>
      </c>
      <c r="F7241" s="404" t="s">
        <v>348</v>
      </c>
      <c r="G7241" s="404"/>
      <c r="H7241" s="295" t="s">
        <v>41</v>
      </c>
      <c r="I7241" s="298">
        <v>1</v>
      </c>
      <c r="J7241" s="297" t="s">
        <v>4278</v>
      </c>
      <c r="K7241" s="280" t="s">
        <v>4278</v>
      </c>
      <c r="L7241" s="281"/>
    </row>
    <row r="7242" spans="2:12" ht="15" customHeight="1" x14ac:dyDescent="0.2">
      <c r="B7242" s="275"/>
      <c r="C7242" s="275"/>
      <c r="D7242" s="275"/>
      <c r="E7242" s="275"/>
      <c r="F7242" s="275" t="s">
        <v>331</v>
      </c>
      <c r="G7242" s="302">
        <v>0</v>
      </c>
      <c r="H7242" s="275" t="s">
        <v>332</v>
      </c>
      <c r="I7242" s="302">
        <v>0</v>
      </c>
      <c r="J7242" s="275" t="s">
        <v>333</v>
      </c>
      <c r="K7242" s="302">
        <v>0</v>
      </c>
      <c r="L7242" s="281"/>
    </row>
    <row r="7243" spans="2:12" ht="15" customHeight="1" thickBot="1" x14ac:dyDescent="0.25">
      <c r="B7243" s="275"/>
      <c r="C7243" s="275"/>
      <c r="D7243" s="275"/>
      <c r="E7243" s="275"/>
      <c r="F7243" s="275" t="s">
        <v>334</v>
      </c>
      <c r="G7243" s="302">
        <v>13.6</v>
      </c>
      <c r="H7243" s="275"/>
      <c r="I7243" s="409" t="s">
        <v>335</v>
      </c>
      <c r="J7243" s="409"/>
      <c r="K7243" s="302">
        <v>78.989999999999995</v>
      </c>
      <c r="L7243" s="281"/>
    </row>
    <row r="7244" spans="2:12" ht="15" customHeight="1" thickTop="1" x14ac:dyDescent="0.2">
      <c r="B7244" s="289"/>
      <c r="C7244" s="289"/>
      <c r="D7244" s="289"/>
      <c r="E7244" s="289"/>
      <c r="F7244" s="289"/>
      <c r="G7244" s="289"/>
      <c r="H7244" s="289"/>
      <c r="I7244" s="289"/>
      <c r="J7244" s="289"/>
      <c r="K7244" s="289"/>
      <c r="L7244" s="281"/>
    </row>
    <row r="7245" spans="2:12" ht="15" customHeight="1" x14ac:dyDescent="0.2">
      <c r="B7245" s="276"/>
      <c r="C7245" s="277" t="s">
        <v>28</v>
      </c>
      <c r="D7245" s="276" t="s">
        <v>29</v>
      </c>
      <c r="E7245" s="276" t="s">
        <v>30</v>
      </c>
      <c r="F7245" s="405" t="s">
        <v>318</v>
      </c>
      <c r="G7245" s="405"/>
      <c r="H7245" s="284" t="s">
        <v>31</v>
      </c>
      <c r="I7245" s="277" t="s">
        <v>32</v>
      </c>
      <c r="J7245" s="277" t="s">
        <v>2407</v>
      </c>
      <c r="K7245" s="277" t="s">
        <v>33</v>
      </c>
      <c r="L7245" s="277" t="s">
        <v>35</v>
      </c>
    </row>
    <row r="7246" spans="2:12" ht="15" customHeight="1" x14ac:dyDescent="0.2">
      <c r="B7246" s="273" t="s">
        <v>319</v>
      </c>
      <c r="C7246" s="286" t="s">
        <v>326</v>
      </c>
      <c r="D7246" s="273" t="s">
        <v>40</v>
      </c>
      <c r="E7246" s="273" t="s">
        <v>327</v>
      </c>
      <c r="F7246" s="403" t="s">
        <v>324</v>
      </c>
      <c r="G7246" s="403"/>
      <c r="H7246" s="285" t="s">
        <v>325</v>
      </c>
      <c r="I7246" s="288">
        <v>1</v>
      </c>
      <c r="J7246" s="287"/>
      <c r="K7246" s="287">
        <v>24.1</v>
      </c>
      <c r="L7246" s="287">
        <v>24.1</v>
      </c>
    </row>
    <row r="7247" spans="2:12" ht="15" customHeight="1" x14ac:dyDescent="0.2">
      <c r="B7247" s="278" t="s">
        <v>321</v>
      </c>
      <c r="C7247" s="291" t="s">
        <v>1100</v>
      </c>
      <c r="D7247" s="278" t="s">
        <v>40</v>
      </c>
      <c r="E7247" s="278" t="s">
        <v>1101</v>
      </c>
      <c r="F7247" s="407" t="s">
        <v>324</v>
      </c>
      <c r="G7247" s="407"/>
      <c r="H7247" s="290" t="s">
        <v>325</v>
      </c>
      <c r="I7247" s="294">
        <v>1</v>
      </c>
      <c r="J7247" s="294">
        <v>0</v>
      </c>
      <c r="K7247" s="292">
        <v>0.1</v>
      </c>
      <c r="L7247" s="292">
        <v>0.1</v>
      </c>
    </row>
    <row r="7248" spans="2:12" ht="15" customHeight="1" x14ac:dyDescent="0.2">
      <c r="B7248" s="274" t="s">
        <v>347</v>
      </c>
      <c r="C7248" s="296" t="s">
        <v>1102</v>
      </c>
      <c r="D7248" s="274" t="s">
        <v>40</v>
      </c>
      <c r="E7248" s="274" t="s">
        <v>1103</v>
      </c>
      <c r="F7248" s="404" t="s">
        <v>586</v>
      </c>
      <c r="G7248" s="404"/>
      <c r="H7248" s="295" t="s">
        <v>325</v>
      </c>
      <c r="I7248" s="298">
        <v>1</v>
      </c>
      <c r="J7248" s="298">
        <v>0</v>
      </c>
      <c r="K7248" s="297">
        <v>18.149999999999999</v>
      </c>
      <c r="L7248" s="297">
        <v>18.149999999999999</v>
      </c>
    </row>
    <row r="7249" spans="2:12" ht="15" customHeight="1" x14ac:dyDescent="0.2">
      <c r="B7249" s="274" t="s">
        <v>347</v>
      </c>
      <c r="C7249" s="296" t="s">
        <v>930</v>
      </c>
      <c r="D7249" s="274" t="s">
        <v>40</v>
      </c>
      <c r="E7249" s="274" t="s">
        <v>931</v>
      </c>
      <c r="F7249" s="404" t="s">
        <v>348</v>
      </c>
      <c r="G7249" s="404"/>
      <c r="H7249" s="295" t="s">
        <v>325</v>
      </c>
      <c r="I7249" s="298">
        <v>1</v>
      </c>
      <c r="J7249" s="298">
        <v>0</v>
      </c>
      <c r="K7249" s="297">
        <v>1.34</v>
      </c>
      <c r="L7249" s="297">
        <v>1.34</v>
      </c>
    </row>
    <row r="7250" spans="2:12" ht="15" customHeight="1" x14ac:dyDescent="0.2">
      <c r="B7250" s="274" t="s">
        <v>347</v>
      </c>
      <c r="C7250" s="296" t="s">
        <v>926</v>
      </c>
      <c r="D7250" s="274" t="s">
        <v>40</v>
      </c>
      <c r="E7250" s="274" t="s">
        <v>927</v>
      </c>
      <c r="F7250" s="404" t="s">
        <v>348</v>
      </c>
      <c r="G7250" s="404"/>
      <c r="H7250" s="295" t="s">
        <v>325</v>
      </c>
      <c r="I7250" s="298">
        <v>1</v>
      </c>
      <c r="J7250" s="298">
        <v>0</v>
      </c>
      <c r="K7250" s="297">
        <v>1.4</v>
      </c>
      <c r="L7250" s="297">
        <v>1.4</v>
      </c>
    </row>
    <row r="7251" spans="2:12" ht="15" customHeight="1" x14ac:dyDescent="0.2">
      <c r="B7251" s="274" t="s">
        <v>347</v>
      </c>
      <c r="C7251" s="296" t="s">
        <v>936</v>
      </c>
      <c r="D7251" s="274" t="s">
        <v>40</v>
      </c>
      <c r="E7251" s="274" t="s">
        <v>937</v>
      </c>
      <c r="F7251" s="404" t="s">
        <v>348</v>
      </c>
      <c r="G7251" s="404"/>
      <c r="H7251" s="295" t="s">
        <v>325</v>
      </c>
      <c r="I7251" s="298">
        <v>1</v>
      </c>
      <c r="J7251" s="298">
        <v>0</v>
      </c>
      <c r="K7251" s="297">
        <v>1.24</v>
      </c>
      <c r="L7251" s="297">
        <v>1.24</v>
      </c>
    </row>
    <row r="7252" spans="2:12" ht="15" customHeight="1" x14ac:dyDescent="0.2">
      <c r="B7252" s="274" t="s">
        <v>347</v>
      </c>
      <c r="C7252" s="296" t="s">
        <v>934</v>
      </c>
      <c r="D7252" s="274" t="s">
        <v>40</v>
      </c>
      <c r="E7252" s="274" t="s">
        <v>935</v>
      </c>
      <c r="F7252" s="404" t="s">
        <v>348</v>
      </c>
      <c r="G7252" s="404"/>
      <c r="H7252" s="295" t="s">
        <v>325</v>
      </c>
      <c r="I7252" s="298">
        <v>1</v>
      </c>
      <c r="J7252" s="298">
        <v>0</v>
      </c>
      <c r="K7252" s="297">
        <v>0.82</v>
      </c>
      <c r="L7252" s="297">
        <v>0.82</v>
      </c>
    </row>
    <row r="7253" spans="2:12" ht="15" customHeight="1" x14ac:dyDescent="0.2">
      <c r="B7253" s="274" t="s">
        <v>347</v>
      </c>
      <c r="C7253" s="296" t="s">
        <v>928</v>
      </c>
      <c r="D7253" s="274" t="s">
        <v>40</v>
      </c>
      <c r="E7253" s="274" t="s">
        <v>929</v>
      </c>
      <c r="F7253" s="404" t="s">
        <v>348</v>
      </c>
      <c r="G7253" s="404"/>
      <c r="H7253" s="295" t="s">
        <v>325</v>
      </c>
      <c r="I7253" s="298">
        <v>1</v>
      </c>
      <c r="J7253" s="298">
        <v>0</v>
      </c>
      <c r="K7253" s="297">
        <v>1.01</v>
      </c>
      <c r="L7253" s="297">
        <v>1.01</v>
      </c>
    </row>
    <row r="7254" spans="2:12" ht="15" customHeight="1" x14ac:dyDescent="0.2">
      <c r="B7254" s="274" t="s">
        <v>347</v>
      </c>
      <c r="C7254" s="296" t="s">
        <v>932</v>
      </c>
      <c r="D7254" s="274" t="s">
        <v>40</v>
      </c>
      <c r="E7254" s="274" t="s">
        <v>933</v>
      </c>
      <c r="F7254" s="404" t="s">
        <v>348</v>
      </c>
      <c r="G7254" s="404"/>
      <c r="H7254" s="295" t="s">
        <v>325</v>
      </c>
      <c r="I7254" s="298">
        <v>1</v>
      </c>
      <c r="J7254" s="298">
        <v>0</v>
      </c>
      <c r="K7254" s="297">
        <v>0.04</v>
      </c>
      <c r="L7254" s="297">
        <v>0.04</v>
      </c>
    </row>
    <row r="7255" spans="2:12" ht="15" customHeight="1" x14ac:dyDescent="0.2">
      <c r="B7255" s="275"/>
      <c r="C7255" s="275"/>
      <c r="D7255" s="275"/>
      <c r="E7255" s="275"/>
      <c r="F7255" s="275"/>
      <c r="G7255" s="275" t="s">
        <v>331</v>
      </c>
      <c r="H7255" s="302">
        <v>18.25</v>
      </c>
      <c r="I7255" s="275" t="s">
        <v>332</v>
      </c>
      <c r="J7255" s="302">
        <v>0</v>
      </c>
      <c r="K7255" s="275" t="s">
        <v>333</v>
      </c>
      <c r="L7255" s="302">
        <v>18.25</v>
      </c>
    </row>
    <row r="7256" spans="2:12" ht="15" customHeight="1" thickBot="1" x14ac:dyDescent="0.25">
      <c r="B7256" s="275"/>
      <c r="C7256" s="275"/>
      <c r="D7256" s="275"/>
      <c r="E7256" s="275"/>
      <c r="F7256" s="275"/>
      <c r="G7256" s="275" t="s">
        <v>334</v>
      </c>
      <c r="H7256" s="302">
        <v>5.01</v>
      </c>
      <c r="I7256" s="409"/>
      <c r="J7256" s="409" t="s">
        <v>335</v>
      </c>
      <c r="K7256" s="275"/>
      <c r="L7256" s="302">
        <v>29.11</v>
      </c>
    </row>
    <row r="7257" spans="2:12" ht="15" customHeight="1" thickTop="1" x14ac:dyDescent="0.2">
      <c r="B7257" s="289"/>
      <c r="C7257" s="289"/>
      <c r="D7257" s="289"/>
      <c r="E7257" s="289"/>
      <c r="F7257" s="289"/>
      <c r="G7257" s="289"/>
      <c r="H7257" s="289"/>
      <c r="I7257" s="289"/>
      <c r="J7257" s="289"/>
      <c r="K7257" s="289"/>
      <c r="L7257" s="281"/>
    </row>
    <row r="7258" spans="2:12" ht="15" customHeight="1" x14ac:dyDescent="0.2">
      <c r="B7258" s="276"/>
      <c r="C7258" s="277" t="s">
        <v>28</v>
      </c>
      <c r="D7258" s="276" t="s">
        <v>29</v>
      </c>
      <c r="E7258" s="276" t="s">
        <v>30</v>
      </c>
      <c r="F7258" s="405" t="s">
        <v>318</v>
      </c>
      <c r="G7258" s="405"/>
      <c r="H7258" s="284" t="s">
        <v>31</v>
      </c>
      <c r="I7258" s="277" t="s">
        <v>32</v>
      </c>
      <c r="J7258" s="277" t="s">
        <v>2407</v>
      </c>
      <c r="K7258" s="277" t="s">
        <v>33</v>
      </c>
      <c r="L7258" s="277" t="s">
        <v>35</v>
      </c>
    </row>
    <row r="7259" spans="2:12" ht="15" customHeight="1" x14ac:dyDescent="0.2">
      <c r="B7259" s="273" t="s">
        <v>319</v>
      </c>
      <c r="C7259" s="286" t="s">
        <v>2493</v>
      </c>
      <c r="D7259" s="273" t="s">
        <v>40</v>
      </c>
      <c r="E7259" s="273" t="s">
        <v>2494</v>
      </c>
      <c r="F7259" s="403" t="s">
        <v>341</v>
      </c>
      <c r="G7259" s="403"/>
      <c r="H7259" s="285" t="s">
        <v>41</v>
      </c>
      <c r="I7259" s="288">
        <v>1</v>
      </c>
      <c r="J7259" s="287"/>
      <c r="K7259" s="287">
        <v>27.8</v>
      </c>
      <c r="L7259" s="287">
        <v>27.8</v>
      </c>
    </row>
    <row r="7260" spans="2:12" ht="15" customHeight="1" x14ac:dyDescent="0.2">
      <c r="B7260" s="278" t="s">
        <v>321</v>
      </c>
      <c r="C7260" s="291" t="s">
        <v>2731</v>
      </c>
      <c r="D7260" s="278" t="s">
        <v>40</v>
      </c>
      <c r="E7260" s="278" t="s">
        <v>2732</v>
      </c>
      <c r="F7260" s="407" t="s">
        <v>328</v>
      </c>
      <c r="G7260" s="407"/>
      <c r="H7260" s="290" t="s">
        <v>329</v>
      </c>
      <c r="I7260" s="294">
        <v>3.8199999999999998E-2</v>
      </c>
      <c r="J7260" s="294">
        <v>0</v>
      </c>
      <c r="K7260" s="292">
        <v>43.76</v>
      </c>
      <c r="L7260" s="292">
        <v>1.67</v>
      </c>
    </row>
    <row r="7261" spans="2:12" ht="15" customHeight="1" x14ac:dyDescent="0.2">
      <c r="B7261" s="278" t="s">
        <v>321</v>
      </c>
      <c r="C7261" s="291" t="s">
        <v>2733</v>
      </c>
      <c r="D7261" s="278" t="s">
        <v>40</v>
      </c>
      <c r="E7261" s="278" t="s">
        <v>2734</v>
      </c>
      <c r="F7261" s="407" t="s">
        <v>328</v>
      </c>
      <c r="G7261" s="407"/>
      <c r="H7261" s="290" t="s">
        <v>330</v>
      </c>
      <c r="I7261" s="294">
        <v>1.5699999999999999E-2</v>
      </c>
      <c r="J7261" s="294">
        <v>0</v>
      </c>
      <c r="K7261" s="292">
        <v>100.9</v>
      </c>
      <c r="L7261" s="292">
        <v>1.58</v>
      </c>
    </row>
    <row r="7262" spans="2:12" ht="15" customHeight="1" x14ac:dyDescent="0.2">
      <c r="B7262" s="278" t="s">
        <v>321</v>
      </c>
      <c r="C7262" s="291" t="s">
        <v>2735</v>
      </c>
      <c r="D7262" s="278" t="s">
        <v>40</v>
      </c>
      <c r="E7262" s="278" t="s">
        <v>2736</v>
      </c>
      <c r="F7262" s="407" t="s">
        <v>324</v>
      </c>
      <c r="G7262" s="407"/>
      <c r="H7262" s="290" t="s">
        <v>325</v>
      </c>
      <c r="I7262" s="294">
        <v>5.3900000000000003E-2</v>
      </c>
      <c r="J7262" s="294">
        <v>0</v>
      </c>
      <c r="K7262" s="292">
        <v>33.94</v>
      </c>
      <c r="L7262" s="292">
        <v>1.82</v>
      </c>
    </row>
    <row r="7263" spans="2:12" ht="15" customHeight="1" x14ac:dyDescent="0.2">
      <c r="B7263" s="278" t="s">
        <v>321</v>
      </c>
      <c r="C7263" s="291" t="s">
        <v>322</v>
      </c>
      <c r="D7263" s="278" t="s">
        <v>40</v>
      </c>
      <c r="E7263" s="278" t="s">
        <v>323</v>
      </c>
      <c r="F7263" s="407" t="s">
        <v>324</v>
      </c>
      <c r="G7263" s="407"/>
      <c r="H7263" s="290" t="s">
        <v>325</v>
      </c>
      <c r="I7263" s="294">
        <v>5.3499999999999999E-2</v>
      </c>
      <c r="J7263" s="294">
        <v>0</v>
      </c>
      <c r="K7263" s="292">
        <v>23.08</v>
      </c>
      <c r="L7263" s="292">
        <v>1.23</v>
      </c>
    </row>
    <row r="7264" spans="2:12" ht="15" customHeight="1" x14ac:dyDescent="0.2">
      <c r="B7264" s="274" t="s">
        <v>347</v>
      </c>
      <c r="C7264" s="296" t="s">
        <v>2737</v>
      </c>
      <c r="D7264" s="274" t="s">
        <v>40</v>
      </c>
      <c r="E7264" s="274" t="s">
        <v>2738</v>
      </c>
      <c r="F7264" s="404" t="s">
        <v>348</v>
      </c>
      <c r="G7264" s="404"/>
      <c r="H7264" s="295" t="s">
        <v>4279</v>
      </c>
      <c r="I7264" s="298">
        <v>0.16</v>
      </c>
      <c r="J7264" s="298">
        <v>0</v>
      </c>
      <c r="K7264" s="297">
        <v>134.38</v>
      </c>
      <c r="L7264" s="297">
        <v>21.5</v>
      </c>
    </row>
    <row r="7265" spans="2:12" ht="15" customHeight="1" x14ac:dyDescent="0.2">
      <c r="B7265" s="275"/>
      <c r="C7265" s="275"/>
      <c r="D7265" s="275"/>
      <c r="E7265" s="275"/>
      <c r="F7265" s="275"/>
      <c r="G7265" s="275" t="s">
        <v>331</v>
      </c>
      <c r="H7265" s="302">
        <v>4.05</v>
      </c>
      <c r="I7265" s="275" t="s">
        <v>332</v>
      </c>
      <c r="J7265" s="302">
        <v>0</v>
      </c>
      <c r="K7265" s="275" t="s">
        <v>333</v>
      </c>
      <c r="L7265" s="302">
        <v>4.05</v>
      </c>
    </row>
    <row r="7266" spans="2:12" ht="15" customHeight="1" thickBot="1" x14ac:dyDescent="0.25">
      <c r="B7266" s="275"/>
      <c r="C7266" s="275"/>
      <c r="D7266" s="275"/>
      <c r="E7266" s="275"/>
      <c r="F7266" s="275"/>
      <c r="G7266" s="275" t="s">
        <v>334</v>
      </c>
      <c r="H7266" s="302">
        <v>5.78</v>
      </c>
      <c r="I7266" s="409"/>
      <c r="J7266" s="409" t="s">
        <v>335</v>
      </c>
      <c r="K7266" s="275"/>
      <c r="L7266" s="302">
        <v>33.58</v>
      </c>
    </row>
    <row r="7267" spans="2:12" ht="15" customHeight="1" thickTop="1" x14ac:dyDescent="0.2">
      <c r="B7267" s="289"/>
      <c r="C7267" s="289"/>
      <c r="D7267" s="289"/>
      <c r="E7267" s="289"/>
      <c r="F7267" s="289"/>
      <c r="G7267" s="289"/>
      <c r="H7267" s="289"/>
      <c r="I7267" s="289"/>
      <c r="J7267" s="289"/>
      <c r="K7267" s="289"/>
      <c r="L7267" s="281"/>
    </row>
    <row r="7268" spans="2:12" ht="15" customHeight="1" x14ac:dyDescent="0.2">
      <c r="B7268" s="276"/>
      <c r="C7268" s="277" t="s">
        <v>28</v>
      </c>
      <c r="D7268" s="276" t="s">
        <v>29</v>
      </c>
      <c r="E7268" s="276" t="s">
        <v>30</v>
      </c>
      <c r="F7268" s="405" t="s">
        <v>318</v>
      </c>
      <c r="G7268" s="405"/>
      <c r="H7268" s="284" t="s">
        <v>31</v>
      </c>
      <c r="I7268" s="277" t="s">
        <v>32</v>
      </c>
      <c r="J7268" s="277" t="s">
        <v>2407</v>
      </c>
      <c r="K7268" s="277" t="s">
        <v>33</v>
      </c>
      <c r="L7268" s="277" t="s">
        <v>35</v>
      </c>
    </row>
    <row r="7269" spans="2:12" ht="15" customHeight="1" x14ac:dyDescent="0.2">
      <c r="B7269" s="273" t="s">
        <v>319</v>
      </c>
      <c r="C7269" s="286" t="s">
        <v>2979</v>
      </c>
      <c r="D7269" s="273" t="s">
        <v>40</v>
      </c>
      <c r="E7269" s="273" t="s">
        <v>2980</v>
      </c>
      <c r="F7269" s="403" t="s">
        <v>337</v>
      </c>
      <c r="G7269" s="403"/>
      <c r="H7269" s="285" t="s">
        <v>59</v>
      </c>
      <c r="I7269" s="288">
        <v>1</v>
      </c>
      <c r="J7269" s="287"/>
      <c r="K7269" s="287">
        <v>163.79</v>
      </c>
      <c r="L7269" s="287">
        <v>163.79</v>
      </c>
    </row>
    <row r="7270" spans="2:12" ht="15" customHeight="1" x14ac:dyDescent="0.2">
      <c r="B7270" s="278" t="s">
        <v>321</v>
      </c>
      <c r="C7270" s="291" t="s">
        <v>468</v>
      </c>
      <c r="D7270" s="278" t="s">
        <v>40</v>
      </c>
      <c r="E7270" s="278" t="s">
        <v>469</v>
      </c>
      <c r="F7270" s="407" t="s">
        <v>324</v>
      </c>
      <c r="G7270" s="407"/>
      <c r="H7270" s="290" t="s">
        <v>325</v>
      </c>
      <c r="I7270" s="294">
        <v>1.579</v>
      </c>
      <c r="J7270" s="294">
        <v>0</v>
      </c>
      <c r="K7270" s="292">
        <v>27.93</v>
      </c>
      <c r="L7270" s="292">
        <v>44.1</v>
      </c>
    </row>
    <row r="7271" spans="2:12" ht="15" customHeight="1" x14ac:dyDescent="0.2">
      <c r="B7271" s="278" t="s">
        <v>321</v>
      </c>
      <c r="C7271" s="291" t="s">
        <v>2975</v>
      </c>
      <c r="D7271" s="278" t="s">
        <v>40</v>
      </c>
      <c r="E7271" s="278" t="s">
        <v>2976</v>
      </c>
      <c r="F7271" s="407" t="s">
        <v>328</v>
      </c>
      <c r="G7271" s="407"/>
      <c r="H7271" s="290" t="s">
        <v>329</v>
      </c>
      <c r="I7271" s="294">
        <v>0.03</v>
      </c>
      <c r="J7271" s="294">
        <v>0</v>
      </c>
      <c r="K7271" s="292">
        <v>0.72</v>
      </c>
      <c r="L7271" s="292">
        <v>0.02</v>
      </c>
    </row>
    <row r="7272" spans="2:12" ht="15" customHeight="1" x14ac:dyDescent="0.2">
      <c r="B7272" s="278" t="s">
        <v>321</v>
      </c>
      <c r="C7272" s="291" t="s">
        <v>322</v>
      </c>
      <c r="D7272" s="278" t="s">
        <v>40</v>
      </c>
      <c r="E7272" s="278" t="s">
        <v>323</v>
      </c>
      <c r="F7272" s="407" t="s">
        <v>324</v>
      </c>
      <c r="G7272" s="407"/>
      <c r="H7272" s="290" t="s">
        <v>325</v>
      </c>
      <c r="I7272" s="294">
        <v>0.63400000000000001</v>
      </c>
      <c r="J7272" s="294">
        <v>0</v>
      </c>
      <c r="K7272" s="292">
        <v>23.08</v>
      </c>
      <c r="L7272" s="292">
        <v>14.63</v>
      </c>
    </row>
    <row r="7273" spans="2:12" ht="15" customHeight="1" x14ac:dyDescent="0.2">
      <c r="B7273" s="278" t="s">
        <v>321</v>
      </c>
      <c r="C7273" s="291" t="s">
        <v>2973</v>
      </c>
      <c r="D7273" s="278" t="s">
        <v>40</v>
      </c>
      <c r="E7273" s="278" t="s">
        <v>2974</v>
      </c>
      <c r="F7273" s="407" t="s">
        <v>328</v>
      </c>
      <c r="G7273" s="407"/>
      <c r="H7273" s="290" t="s">
        <v>330</v>
      </c>
      <c r="I7273" s="294">
        <v>3.2000000000000001E-2</v>
      </c>
      <c r="J7273" s="294">
        <v>0</v>
      </c>
      <c r="K7273" s="292">
        <v>10.130000000000001</v>
      </c>
      <c r="L7273" s="292">
        <v>0.32</v>
      </c>
    </row>
    <row r="7274" spans="2:12" ht="15" customHeight="1" x14ac:dyDescent="0.2">
      <c r="B7274" s="274" t="s">
        <v>347</v>
      </c>
      <c r="C7274" s="296" t="s">
        <v>2977</v>
      </c>
      <c r="D7274" s="274" t="s">
        <v>40</v>
      </c>
      <c r="E7274" s="274" t="s">
        <v>2978</v>
      </c>
      <c r="F7274" s="404" t="s">
        <v>348</v>
      </c>
      <c r="G7274" s="404"/>
      <c r="H7274" s="295" t="s">
        <v>59</v>
      </c>
      <c r="I7274" s="298">
        <v>1.19</v>
      </c>
      <c r="J7274" s="298">
        <v>0</v>
      </c>
      <c r="K7274" s="297">
        <v>88</v>
      </c>
      <c r="L7274" s="297">
        <v>104.72</v>
      </c>
    </row>
    <row r="7275" spans="2:12" ht="15" customHeight="1" x14ac:dyDescent="0.2">
      <c r="B7275" s="275"/>
      <c r="C7275" s="275"/>
      <c r="D7275" s="275"/>
      <c r="E7275" s="275"/>
      <c r="F7275" s="275"/>
      <c r="G7275" s="275" t="s">
        <v>331</v>
      </c>
      <c r="H7275" s="302">
        <v>45.85</v>
      </c>
      <c r="I7275" s="275" t="s">
        <v>332</v>
      </c>
      <c r="J7275" s="302">
        <v>0</v>
      </c>
      <c r="K7275" s="275" t="s">
        <v>333</v>
      </c>
      <c r="L7275" s="302">
        <v>45.85</v>
      </c>
    </row>
    <row r="7276" spans="2:12" ht="15" customHeight="1" thickBot="1" x14ac:dyDescent="0.25">
      <c r="B7276" s="275"/>
      <c r="C7276" s="275"/>
      <c r="D7276" s="275"/>
      <c r="E7276" s="275"/>
      <c r="F7276" s="275"/>
      <c r="G7276" s="275" t="s">
        <v>334</v>
      </c>
      <c r="H7276" s="302">
        <v>34.08</v>
      </c>
      <c r="I7276" s="409"/>
      <c r="J7276" s="409" t="s">
        <v>335</v>
      </c>
      <c r="K7276" s="275"/>
      <c r="L7276" s="302">
        <v>197.87</v>
      </c>
    </row>
    <row r="7277" spans="2:12" ht="15" customHeight="1" thickTop="1" x14ac:dyDescent="0.2">
      <c r="B7277" s="289"/>
      <c r="C7277" s="289"/>
      <c r="D7277" s="289"/>
      <c r="E7277" s="289"/>
      <c r="F7277" s="289"/>
      <c r="G7277" s="289"/>
      <c r="H7277" s="289"/>
      <c r="I7277" s="289"/>
      <c r="J7277" s="289"/>
      <c r="K7277" s="289"/>
      <c r="L7277" s="281"/>
    </row>
    <row r="7278" spans="2:12" ht="15" customHeight="1" x14ac:dyDescent="0.2">
      <c r="B7278" s="276"/>
      <c r="C7278" s="277" t="s">
        <v>28</v>
      </c>
      <c r="D7278" s="276" t="s">
        <v>29</v>
      </c>
      <c r="E7278" s="276" t="s">
        <v>30</v>
      </c>
      <c r="F7278" s="405" t="s">
        <v>318</v>
      </c>
      <c r="G7278" s="405"/>
      <c r="H7278" s="284" t="s">
        <v>31</v>
      </c>
      <c r="I7278" s="277" t="s">
        <v>32</v>
      </c>
      <c r="J7278" s="277" t="s">
        <v>2407</v>
      </c>
      <c r="K7278" s="277" t="s">
        <v>33</v>
      </c>
      <c r="L7278" s="277" t="s">
        <v>35</v>
      </c>
    </row>
    <row r="7279" spans="2:12" ht="15" customHeight="1" x14ac:dyDescent="0.2">
      <c r="B7279" s="273" t="s">
        <v>319</v>
      </c>
      <c r="C7279" s="286" t="s">
        <v>1985</v>
      </c>
      <c r="D7279" s="273" t="s">
        <v>40</v>
      </c>
      <c r="E7279" s="273" t="s">
        <v>1986</v>
      </c>
      <c r="F7279" s="403" t="s">
        <v>343</v>
      </c>
      <c r="G7279" s="403"/>
      <c r="H7279" s="285" t="s">
        <v>44</v>
      </c>
      <c r="I7279" s="288">
        <v>1</v>
      </c>
      <c r="J7279" s="287"/>
      <c r="K7279" s="287">
        <v>303.95999999999998</v>
      </c>
      <c r="L7279" s="287">
        <v>303.95999999999998</v>
      </c>
    </row>
    <row r="7280" spans="2:12" ht="15" customHeight="1" x14ac:dyDescent="0.2">
      <c r="B7280" s="278" t="s">
        <v>321</v>
      </c>
      <c r="C7280" s="291" t="s">
        <v>322</v>
      </c>
      <c r="D7280" s="278" t="s">
        <v>40</v>
      </c>
      <c r="E7280" s="278" t="s">
        <v>323</v>
      </c>
      <c r="F7280" s="407" t="s">
        <v>324</v>
      </c>
      <c r="G7280" s="407"/>
      <c r="H7280" s="290" t="s">
        <v>325</v>
      </c>
      <c r="I7280" s="294">
        <v>0.44429999999999997</v>
      </c>
      <c r="J7280" s="294">
        <v>0</v>
      </c>
      <c r="K7280" s="292">
        <v>23.08</v>
      </c>
      <c r="L7280" s="292">
        <v>10.25</v>
      </c>
    </row>
    <row r="7281" spans="2:12" ht="15" customHeight="1" x14ac:dyDescent="0.2">
      <c r="B7281" s="278" t="s">
        <v>321</v>
      </c>
      <c r="C7281" s="291" t="s">
        <v>371</v>
      </c>
      <c r="D7281" s="278" t="s">
        <v>40</v>
      </c>
      <c r="E7281" s="278" t="s">
        <v>372</v>
      </c>
      <c r="F7281" s="407" t="s">
        <v>324</v>
      </c>
      <c r="G7281" s="407"/>
      <c r="H7281" s="290" t="s">
        <v>325</v>
      </c>
      <c r="I7281" s="294">
        <v>0.87880000000000003</v>
      </c>
      <c r="J7281" s="294">
        <v>0</v>
      </c>
      <c r="K7281" s="292">
        <v>29.16</v>
      </c>
      <c r="L7281" s="292">
        <v>25.62</v>
      </c>
    </row>
    <row r="7282" spans="2:12" ht="15" customHeight="1" x14ac:dyDescent="0.2">
      <c r="B7282" s="274" t="s">
        <v>347</v>
      </c>
      <c r="C7282" s="296" t="s">
        <v>1010</v>
      </c>
      <c r="D7282" s="274" t="s">
        <v>40</v>
      </c>
      <c r="E7282" s="274" t="s">
        <v>1011</v>
      </c>
      <c r="F7282" s="404" t="s">
        <v>348</v>
      </c>
      <c r="G7282" s="404"/>
      <c r="H7282" s="295" t="s">
        <v>65</v>
      </c>
      <c r="I7282" s="298">
        <v>7.6499999999999999E-2</v>
      </c>
      <c r="J7282" s="298">
        <v>0</v>
      </c>
      <c r="K7282" s="297">
        <v>98.93</v>
      </c>
      <c r="L7282" s="297">
        <v>7.56</v>
      </c>
    </row>
    <row r="7283" spans="2:12" ht="15" customHeight="1" x14ac:dyDescent="0.2">
      <c r="B7283" s="274" t="s">
        <v>347</v>
      </c>
      <c r="C7283" s="296" t="s">
        <v>876</v>
      </c>
      <c r="D7283" s="274" t="s">
        <v>40</v>
      </c>
      <c r="E7283" s="274" t="s">
        <v>877</v>
      </c>
      <c r="F7283" s="404" t="s">
        <v>348</v>
      </c>
      <c r="G7283" s="404"/>
      <c r="H7283" s="295" t="s">
        <v>44</v>
      </c>
      <c r="I7283" s="298">
        <v>6</v>
      </c>
      <c r="J7283" s="298">
        <v>0</v>
      </c>
      <c r="K7283" s="297">
        <v>16.87</v>
      </c>
      <c r="L7283" s="297">
        <v>101.22</v>
      </c>
    </row>
    <row r="7284" spans="2:12" ht="15" customHeight="1" x14ac:dyDescent="0.2">
      <c r="B7284" s="274" t="s">
        <v>347</v>
      </c>
      <c r="C7284" s="296" t="s">
        <v>2045</v>
      </c>
      <c r="D7284" s="274" t="s">
        <v>40</v>
      </c>
      <c r="E7284" s="274" t="s">
        <v>2046</v>
      </c>
      <c r="F7284" s="404" t="s">
        <v>348</v>
      </c>
      <c r="G7284" s="404"/>
      <c r="H7284" s="295" t="s">
        <v>44</v>
      </c>
      <c r="I7284" s="298">
        <v>1</v>
      </c>
      <c r="J7284" s="298">
        <v>0</v>
      </c>
      <c r="K7284" s="297">
        <v>159.31</v>
      </c>
      <c r="L7284" s="297">
        <v>159.31</v>
      </c>
    </row>
    <row r="7285" spans="2:12" ht="15" customHeight="1" x14ac:dyDescent="0.2">
      <c r="B7285" s="275"/>
      <c r="C7285" s="275"/>
      <c r="D7285" s="275"/>
      <c r="E7285" s="275"/>
      <c r="F7285" s="275"/>
      <c r="G7285" s="275" t="s">
        <v>331</v>
      </c>
      <c r="H7285" s="302">
        <v>28.79</v>
      </c>
      <c r="I7285" s="275" t="s">
        <v>332</v>
      </c>
      <c r="J7285" s="302">
        <v>0</v>
      </c>
      <c r="K7285" s="275" t="s">
        <v>333</v>
      </c>
      <c r="L7285" s="302">
        <v>28.79</v>
      </c>
    </row>
    <row r="7286" spans="2:12" ht="15" customHeight="1" thickBot="1" x14ac:dyDescent="0.25">
      <c r="B7286" s="275"/>
      <c r="C7286" s="275"/>
      <c r="D7286" s="275"/>
      <c r="E7286" s="275"/>
      <c r="F7286" s="275"/>
      <c r="G7286" s="275" t="s">
        <v>334</v>
      </c>
      <c r="H7286" s="302">
        <v>63.25</v>
      </c>
      <c r="I7286" s="409"/>
      <c r="J7286" s="409" t="s">
        <v>335</v>
      </c>
      <c r="K7286" s="275"/>
      <c r="L7286" s="302">
        <v>367.21</v>
      </c>
    </row>
    <row r="7287" spans="2:12" ht="15" customHeight="1" thickTop="1" x14ac:dyDescent="0.2">
      <c r="B7287" s="289"/>
      <c r="C7287" s="289"/>
      <c r="D7287" s="289"/>
      <c r="E7287" s="289"/>
      <c r="F7287" s="289"/>
      <c r="G7287" s="289"/>
      <c r="H7287" s="289"/>
      <c r="I7287" s="289"/>
      <c r="J7287" s="289"/>
      <c r="K7287" s="289"/>
      <c r="L7287" s="281"/>
    </row>
    <row r="7288" spans="2:12" ht="15" customHeight="1" x14ac:dyDescent="0.2">
      <c r="B7288" s="276"/>
      <c r="C7288" s="277" t="s">
        <v>28</v>
      </c>
      <c r="D7288" s="276" t="s">
        <v>29</v>
      </c>
      <c r="E7288" s="276" t="s">
        <v>30</v>
      </c>
      <c r="F7288" s="405" t="s">
        <v>318</v>
      </c>
      <c r="G7288" s="405"/>
      <c r="H7288" s="284" t="s">
        <v>31</v>
      </c>
      <c r="I7288" s="277" t="s">
        <v>32</v>
      </c>
      <c r="J7288" s="277" t="s">
        <v>2407</v>
      </c>
      <c r="K7288" s="277" t="s">
        <v>33</v>
      </c>
      <c r="L7288" s="277" t="s">
        <v>35</v>
      </c>
    </row>
    <row r="7289" spans="2:12" ht="15" customHeight="1" x14ac:dyDescent="0.2">
      <c r="B7289" s="273" t="s">
        <v>319</v>
      </c>
      <c r="C7289" s="286" t="s">
        <v>401</v>
      </c>
      <c r="D7289" s="273" t="s">
        <v>40</v>
      </c>
      <c r="E7289" s="273" t="s">
        <v>402</v>
      </c>
      <c r="F7289" s="403" t="s">
        <v>338</v>
      </c>
      <c r="G7289" s="403"/>
      <c r="H7289" s="285" t="s">
        <v>44</v>
      </c>
      <c r="I7289" s="288">
        <v>1</v>
      </c>
      <c r="J7289" s="287"/>
      <c r="K7289" s="287">
        <v>13.8</v>
      </c>
      <c r="L7289" s="287">
        <v>13.8</v>
      </c>
    </row>
    <row r="7290" spans="2:12" ht="15" customHeight="1" x14ac:dyDescent="0.2">
      <c r="B7290" s="278" t="s">
        <v>321</v>
      </c>
      <c r="C7290" s="291" t="s">
        <v>397</v>
      </c>
      <c r="D7290" s="278" t="s">
        <v>40</v>
      </c>
      <c r="E7290" s="278" t="s">
        <v>398</v>
      </c>
      <c r="F7290" s="407" t="s">
        <v>324</v>
      </c>
      <c r="G7290" s="407"/>
      <c r="H7290" s="290" t="s">
        <v>325</v>
      </c>
      <c r="I7290" s="294">
        <v>0.219</v>
      </c>
      <c r="J7290" s="294">
        <v>0</v>
      </c>
      <c r="K7290" s="292">
        <v>29.9</v>
      </c>
      <c r="L7290" s="292">
        <v>6.54</v>
      </c>
    </row>
    <row r="7291" spans="2:12" ht="15" customHeight="1" x14ac:dyDescent="0.2">
      <c r="B7291" s="278" t="s">
        <v>321</v>
      </c>
      <c r="C7291" s="291" t="s">
        <v>395</v>
      </c>
      <c r="D7291" s="278" t="s">
        <v>40</v>
      </c>
      <c r="E7291" s="278" t="s">
        <v>396</v>
      </c>
      <c r="F7291" s="407" t="s">
        <v>324</v>
      </c>
      <c r="G7291" s="407"/>
      <c r="H7291" s="290" t="s">
        <v>325</v>
      </c>
      <c r="I7291" s="294">
        <v>0.219</v>
      </c>
      <c r="J7291" s="294">
        <v>0</v>
      </c>
      <c r="K7291" s="292">
        <v>24.84</v>
      </c>
      <c r="L7291" s="292">
        <v>5.43</v>
      </c>
    </row>
    <row r="7292" spans="2:12" ht="15" customHeight="1" x14ac:dyDescent="0.2">
      <c r="B7292" s="274" t="s">
        <v>347</v>
      </c>
      <c r="C7292" s="296" t="s">
        <v>1241</v>
      </c>
      <c r="D7292" s="274" t="s">
        <v>40</v>
      </c>
      <c r="E7292" s="274" t="s">
        <v>1242</v>
      </c>
      <c r="F7292" s="404" t="s">
        <v>348</v>
      </c>
      <c r="G7292" s="404"/>
      <c r="H7292" s="295" t="s">
        <v>44</v>
      </c>
      <c r="I7292" s="298">
        <v>1</v>
      </c>
      <c r="J7292" s="298">
        <v>0</v>
      </c>
      <c r="K7292" s="297">
        <v>1.83</v>
      </c>
      <c r="L7292" s="297">
        <v>1.83</v>
      </c>
    </row>
    <row r="7293" spans="2:12" ht="15" customHeight="1" x14ac:dyDescent="0.2">
      <c r="B7293" s="275"/>
      <c r="C7293" s="275"/>
      <c r="D7293" s="275"/>
      <c r="E7293" s="275"/>
      <c r="F7293" s="275"/>
      <c r="G7293" s="275" t="s">
        <v>331</v>
      </c>
      <c r="H7293" s="302">
        <v>9.42</v>
      </c>
      <c r="I7293" s="275" t="s">
        <v>332</v>
      </c>
      <c r="J7293" s="302">
        <v>0</v>
      </c>
      <c r="K7293" s="275" t="s">
        <v>333</v>
      </c>
      <c r="L7293" s="302">
        <v>9.42</v>
      </c>
    </row>
    <row r="7294" spans="2:12" ht="15" customHeight="1" thickBot="1" x14ac:dyDescent="0.25">
      <c r="B7294" s="275"/>
      <c r="C7294" s="275"/>
      <c r="D7294" s="275"/>
      <c r="E7294" s="275"/>
      <c r="F7294" s="275"/>
      <c r="G7294" s="275" t="s">
        <v>334</v>
      </c>
      <c r="H7294" s="302">
        <v>2.87</v>
      </c>
      <c r="I7294" s="409"/>
      <c r="J7294" s="409" t="s">
        <v>335</v>
      </c>
      <c r="K7294" s="275"/>
      <c r="L7294" s="302">
        <v>16.670000000000002</v>
      </c>
    </row>
    <row r="7295" spans="2:12" ht="15" customHeight="1" thickTop="1" x14ac:dyDescent="0.2">
      <c r="B7295" s="289"/>
      <c r="C7295" s="289"/>
      <c r="D7295" s="289"/>
      <c r="E7295" s="289"/>
      <c r="F7295" s="289"/>
      <c r="G7295" s="289"/>
      <c r="H7295" s="289"/>
      <c r="I7295" s="289"/>
      <c r="J7295" s="289"/>
      <c r="K7295" s="289"/>
      <c r="L7295" s="281"/>
    </row>
    <row r="7296" spans="2:12" ht="15" customHeight="1" x14ac:dyDescent="0.2">
      <c r="B7296" s="276"/>
      <c r="C7296" s="277" t="s">
        <v>28</v>
      </c>
      <c r="D7296" s="276" t="s">
        <v>29</v>
      </c>
      <c r="E7296" s="276" t="s">
        <v>30</v>
      </c>
      <c r="F7296" s="405" t="s">
        <v>318</v>
      </c>
      <c r="G7296" s="405"/>
      <c r="H7296" s="284" t="s">
        <v>31</v>
      </c>
      <c r="I7296" s="277" t="s">
        <v>32</v>
      </c>
      <c r="J7296" s="277" t="s">
        <v>33</v>
      </c>
      <c r="K7296" s="277" t="s">
        <v>35</v>
      </c>
      <c r="L7296" s="281"/>
    </row>
    <row r="7297" spans="2:12" ht="15" customHeight="1" x14ac:dyDescent="0.2">
      <c r="B7297" s="273" t="s">
        <v>319</v>
      </c>
      <c r="C7297" s="286" t="s">
        <v>2040</v>
      </c>
      <c r="D7297" s="273" t="s">
        <v>143</v>
      </c>
      <c r="E7297" s="273" t="s">
        <v>2041</v>
      </c>
      <c r="F7297" s="403" t="s">
        <v>1710</v>
      </c>
      <c r="G7297" s="403"/>
      <c r="H7297" s="285" t="s">
        <v>59</v>
      </c>
      <c r="I7297" s="288">
        <v>1</v>
      </c>
      <c r="J7297" s="287">
        <v>48.87</v>
      </c>
      <c r="K7297" s="287">
        <v>48.87</v>
      </c>
      <c r="L7297" s="281"/>
    </row>
    <row r="7298" spans="2:12" ht="15" customHeight="1" x14ac:dyDescent="0.2">
      <c r="B7298" s="276" t="s">
        <v>27</v>
      </c>
      <c r="C7298" s="277" t="s">
        <v>28</v>
      </c>
      <c r="D7298" s="276" t="s">
        <v>29</v>
      </c>
      <c r="E7298" s="276" t="s">
        <v>30</v>
      </c>
      <c r="F7298" s="405" t="s">
        <v>318</v>
      </c>
      <c r="G7298" s="406"/>
      <c r="H7298" s="284" t="s">
        <v>31</v>
      </c>
      <c r="I7298" s="277" t="s">
        <v>32</v>
      </c>
      <c r="J7298" s="277" t="s">
        <v>33</v>
      </c>
      <c r="K7298" s="277" t="s">
        <v>35</v>
      </c>
      <c r="L7298" s="281"/>
    </row>
    <row r="7299" spans="2:12" ht="15" customHeight="1" x14ac:dyDescent="0.2">
      <c r="B7299" s="278" t="s">
        <v>319</v>
      </c>
      <c r="C7299" s="291" t="s">
        <v>826</v>
      </c>
      <c r="D7299" s="278" t="s">
        <v>143</v>
      </c>
      <c r="E7299" s="278" t="s">
        <v>827</v>
      </c>
      <c r="F7299" s="407" t="s">
        <v>577</v>
      </c>
      <c r="G7299" s="407"/>
      <c r="H7299" s="290" t="s">
        <v>578</v>
      </c>
      <c r="I7299" s="294">
        <v>0.36</v>
      </c>
      <c r="J7299" s="292" t="s">
        <v>4266</v>
      </c>
      <c r="K7299" s="293" t="s">
        <v>2597</v>
      </c>
      <c r="L7299" s="281"/>
    </row>
    <row r="7300" spans="2:12" ht="15" customHeight="1" x14ac:dyDescent="0.2">
      <c r="B7300" s="278" t="s">
        <v>319</v>
      </c>
      <c r="C7300" s="291" t="s">
        <v>2035</v>
      </c>
      <c r="D7300" s="278" t="s">
        <v>143</v>
      </c>
      <c r="E7300" s="278" t="s">
        <v>2036</v>
      </c>
      <c r="F7300" s="407" t="s">
        <v>577</v>
      </c>
      <c r="G7300" s="407"/>
      <c r="H7300" s="290" t="s">
        <v>578</v>
      </c>
      <c r="I7300" s="294">
        <v>0.18</v>
      </c>
      <c r="J7300" s="292" t="s">
        <v>2197</v>
      </c>
      <c r="K7300" s="293" t="s">
        <v>3979</v>
      </c>
      <c r="L7300" s="281"/>
    </row>
    <row r="7301" spans="2:12" ht="15" customHeight="1" x14ac:dyDescent="0.2">
      <c r="B7301" s="274" t="s">
        <v>347</v>
      </c>
      <c r="C7301" s="296" t="s">
        <v>3938</v>
      </c>
      <c r="D7301" s="274" t="s">
        <v>143</v>
      </c>
      <c r="E7301" s="274" t="s">
        <v>2582</v>
      </c>
      <c r="F7301" s="404" t="s">
        <v>586</v>
      </c>
      <c r="G7301" s="404"/>
      <c r="H7301" s="295" t="s">
        <v>578</v>
      </c>
      <c r="I7301" s="298">
        <v>0.18</v>
      </c>
      <c r="J7301" s="297" t="s">
        <v>3640</v>
      </c>
      <c r="K7301" s="280" t="s">
        <v>4124</v>
      </c>
      <c r="L7301" s="281"/>
    </row>
    <row r="7302" spans="2:12" ht="15" customHeight="1" x14ac:dyDescent="0.2">
      <c r="B7302" s="274" t="s">
        <v>347</v>
      </c>
      <c r="C7302" s="296" t="s">
        <v>3615</v>
      </c>
      <c r="D7302" s="274" t="s">
        <v>143</v>
      </c>
      <c r="E7302" s="274" t="s">
        <v>2418</v>
      </c>
      <c r="F7302" s="404" t="s">
        <v>586</v>
      </c>
      <c r="G7302" s="404"/>
      <c r="H7302" s="295" t="s">
        <v>578</v>
      </c>
      <c r="I7302" s="298">
        <v>1.62</v>
      </c>
      <c r="J7302" s="297" t="s">
        <v>2419</v>
      </c>
      <c r="K7302" s="280" t="s">
        <v>4280</v>
      </c>
      <c r="L7302" s="281"/>
    </row>
    <row r="7303" spans="2:12" ht="15" customHeight="1" x14ac:dyDescent="0.2">
      <c r="B7303" s="274" t="s">
        <v>347</v>
      </c>
      <c r="C7303" s="296" t="s">
        <v>3639</v>
      </c>
      <c r="D7303" s="274" t="s">
        <v>143</v>
      </c>
      <c r="E7303" s="274" t="s">
        <v>2427</v>
      </c>
      <c r="F7303" s="404" t="s">
        <v>586</v>
      </c>
      <c r="G7303" s="404"/>
      <c r="H7303" s="295" t="s">
        <v>578</v>
      </c>
      <c r="I7303" s="298">
        <v>0.36</v>
      </c>
      <c r="J7303" s="297" t="s">
        <v>3640</v>
      </c>
      <c r="K7303" s="280" t="s">
        <v>3694</v>
      </c>
      <c r="L7303" s="281"/>
    </row>
    <row r="7304" spans="2:12" ht="15" customHeight="1" x14ac:dyDescent="0.2">
      <c r="B7304" s="278" t="s">
        <v>319</v>
      </c>
      <c r="C7304" s="291" t="s">
        <v>579</v>
      </c>
      <c r="D7304" s="278" t="s">
        <v>143</v>
      </c>
      <c r="E7304" s="278" t="s">
        <v>580</v>
      </c>
      <c r="F7304" s="407" t="s">
        <v>577</v>
      </c>
      <c r="G7304" s="407"/>
      <c r="H7304" s="290" t="s">
        <v>578</v>
      </c>
      <c r="I7304" s="294">
        <v>0.36</v>
      </c>
      <c r="J7304" s="292" t="s">
        <v>3693</v>
      </c>
      <c r="K7304" s="293" t="s">
        <v>4281</v>
      </c>
      <c r="L7304" s="281"/>
    </row>
    <row r="7305" spans="2:12" ht="15" customHeight="1" x14ac:dyDescent="0.2">
      <c r="B7305" s="278" t="s">
        <v>319</v>
      </c>
      <c r="C7305" s="291" t="s">
        <v>575</v>
      </c>
      <c r="D7305" s="278" t="s">
        <v>143</v>
      </c>
      <c r="E7305" s="278" t="s">
        <v>576</v>
      </c>
      <c r="F7305" s="407" t="s">
        <v>577</v>
      </c>
      <c r="G7305" s="407"/>
      <c r="H7305" s="290" t="s">
        <v>578</v>
      </c>
      <c r="I7305" s="294">
        <v>1.62</v>
      </c>
      <c r="J7305" s="292" t="s">
        <v>3684</v>
      </c>
      <c r="K7305" s="293" t="s">
        <v>4282</v>
      </c>
      <c r="L7305" s="281"/>
    </row>
    <row r="7306" spans="2:12" ht="15" customHeight="1" x14ac:dyDescent="0.2">
      <c r="B7306" s="274" t="s">
        <v>347</v>
      </c>
      <c r="C7306" s="296" t="s">
        <v>3642</v>
      </c>
      <c r="D7306" s="274" t="s">
        <v>143</v>
      </c>
      <c r="E7306" s="274" t="s">
        <v>3643</v>
      </c>
      <c r="F7306" s="404" t="s">
        <v>586</v>
      </c>
      <c r="G7306" s="404"/>
      <c r="H7306" s="295" t="s">
        <v>578</v>
      </c>
      <c r="I7306" s="298">
        <v>0.36</v>
      </c>
      <c r="J7306" s="297" t="s">
        <v>3640</v>
      </c>
      <c r="K7306" s="280" t="s">
        <v>3694</v>
      </c>
      <c r="L7306" s="281"/>
    </row>
    <row r="7307" spans="2:12" ht="15" customHeight="1" x14ac:dyDescent="0.2">
      <c r="B7307" s="408" t="s">
        <v>2416</v>
      </c>
      <c r="C7307" s="406"/>
      <c r="D7307" s="406"/>
      <c r="E7307" s="406"/>
      <c r="F7307" s="406"/>
      <c r="G7307" s="406"/>
      <c r="H7307" s="406"/>
      <c r="I7307" s="406"/>
      <c r="J7307" s="406"/>
      <c r="K7307" s="406"/>
      <c r="L7307" s="281"/>
    </row>
    <row r="7308" spans="2:12" ht="15" customHeight="1" x14ac:dyDescent="0.2">
      <c r="B7308" s="276" t="s">
        <v>27</v>
      </c>
      <c r="C7308" s="277" t="s">
        <v>28</v>
      </c>
      <c r="D7308" s="276" t="s">
        <v>29</v>
      </c>
      <c r="E7308" s="276" t="s">
        <v>30</v>
      </c>
      <c r="F7308" s="405" t="s">
        <v>318</v>
      </c>
      <c r="G7308" s="406"/>
      <c r="H7308" s="284" t="s">
        <v>31</v>
      </c>
      <c r="I7308" s="277" t="s">
        <v>32</v>
      </c>
      <c r="J7308" s="277" t="s">
        <v>33</v>
      </c>
      <c r="K7308" s="277" t="s">
        <v>35</v>
      </c>
      <c r="L7308" s="281"/>
    </row>
    <row r="7309" spans="2:12" ht="15" customHeight="1" x14ac:dyDescent="0.2">
      <c r="B7309" s="274" t="s">
        <v>347</v>
      </c>
      <c r="C7309" s="296" t="s">
        <v>3646</v>
      </c>
      <c r="D7309" s="274" t="s">
        <v>143</v>
      </c>
      <c r="E7309" s="274" t="s">
        <v>3647</v>
      </c>
      <c r="F7309" s="404" t="s">
        <v>348</v>
      </c>
      <c r="G7309" s="404"/>
      <c r="H7309" s="295" t="s">
        <v>1160</v>
      </c>
      <c r="I7309" s="298">
        <v>1.98E-3</v>
      </c>
      <c r="J7309" s="297" t="s">
        <v>3648</v>
      </c>
      <c r="K7309" s="280" t="s">
        <v>2135</v>
      </c>
      <c r="L7309" s="281"/>
    </row>
    <row r="7310" spans="2:12" ht="15" customHeight="1" x14ac:dyDescent="0.2">
      <c r="B7310" s="274" t="s">
        <v>347</v>
      </c>
      <c r="C7310" s="296" t="s">
        <v>3604</v>
      </c>
      <c r="D7310" s="274" t="s">
        <v>143</v>
      </c>
      <c r="E7310" s="274" t="s">
        <v>1164</v>
      </c>
      <c r="F7310" s="404" t="s">
        <v>809</v>
      </c>
      <c r="G7310" s="404"/>
      <c r="H7310" s="295" t="s">
        <v>165</v>
      </c>
      <c r="I7310" s="298">
        <v>1.1339999999999999E-2</v>
      </c>
      <c r="J7310" s="297" t="s">
        <v>2145</v>
      </c>
      <c r="K7310" s="280" t="s">
        <v>2195</v>
      </c>
      <c r="L7310" s="183"/>
    </row>
    <row r="7311" spans="2:12" ht="15" customHeight="1" x14ac:dyDescent="0.2">
      <c r="B7311" s="274" t="s">
        <v>347</v>
      </c>
      <c r="C7311" s="296" t="s">
        <v>3616</v>
      </c>
      <c r="D7311" s="274" t="s">
        <v>143</v>
      </c>
      <c r="E7311" s="274" t="s">
        <v>1170</v>
      </c>
      <c r="F7311" s="404" t="s">
        <v>809</v>
      </c>
      <c r="G7311" s="404"/>
      <c r="H7311" s="295" t="s">
        <v>165</v>
      </c>
      <c r="I7311" s="298">
        <v>0.25653599999999999</v>
      </c>
      <c r="J7311" s="297" t="s">
        <v>1858</v>
      </c>
      <c r="K7311" s="280" t="s">
        <v>3757</v>
      </c>
    </row>
    <row r="7312" spans="2:12" ht="15" customHeight="1" x14ac:dyDescent="0.2">
      <c r="B7312" s="274" t="s">
        <v>347</v>
      </c>
      <c r="C7312" s="296" t="s">
        <v>3639</v>
      </c>
      <c r="D7312" s="274" t="s">
        <v>143</v>
      </c>
      <c r="E7312" s="274" t="s">
        <v>2427</v>
      </c>
      <c r="F7312" s="404" t="s">
        <v>586</v>
      </c>
      <c r="G7312" s="404"/>
      <c r="H7312" s="295" t="s">
        <v>578</v>
      </c>
      <c r="I7312" s="298">
        <v>0.36</v>
      </c>
      <c r="J7312" s="297" t="s">
        <v>3640</v>
      </c>
      <c r="K7312" s="280" t="s">
        <v>3694</v>
      </c>
      <c r="L7312" s="180"/>
    </row>
    <row r="7313" spans="2:12" ht="15" customHeight="1" x14ac:dyDescent="0.2">
      <c r="B7313" s="274" t="s">
        <v>347</v>
      </c>
      <c r="C7313" s="296" t="s">
        <v>3595</v>
      </c>
      <c r="D7313" s="274" t="s">
        <v>143</v>
      </c>
      <c r="E7313" s="274" t="s">
        <v>1825</v>
      </c>
      <c r="F7313" s="404" t="s">
        <v>364</v>
      </c>
      <c r="G7313" s="404"/>
      <c r="H7313" s="295" t="s">
        <v>165</v>
      </c>
      <c r="I7313" s="298">
        <v>3.6000000000000001E-5</v>
      </c>
      <c r="J7313" s="297" t="s">
        <v>2152</v>
      </c>
      <c r="K7313" s="280" t="s">
        <v>2117</v>
      </c>
      <c r="L7313" s="178"/>
    </row>
    <row r="7314" spans="2:12" ht="15" customHeight="1" x14ac:dyDescent="0.2">
      <c r="B7314" s="274" t="s">
        <v>347</v>
      </c>
      <c r="C7314" s="296" t="s">
        <v>3913</v>
      </c>
      <c r="D7314" s="274" t="s">
        <v>143</v>
      </c>
      <c r="E7314" s="274" t="s">
        <v>2042</v>
      </c>
      <c r="F7314" s="404" t="s">
        <v>348</v>
      </c>
      <c r="G7314" s="404"/>
      <c r="H7314" s="295" t="s">
        <v>165</v>
      </c>
      <c r="I7314" s="298">
        <v>3.6000000000000001E-5</v>
      </c>
      <c r="J7314" s="297" t="s">
        <v>3914</v>
      </c>
      <c r="K7314" s="280" t="s">
        <v>2117</v>
      </c>
      <c r="L7314" s="182"/>
    </row>
    <row r="7315" spans="2:12" ht="15" customHeight="1" x14ac:dyDescent="0.2">
      <c r="B7315" s="274" t="s">
        <v>347</v>
      </c>
      <c r="C7315" s="296" t="s">
        <v>3605</v>
      </c>
      <c r="D7315" s="274" t="s">
        <v>143</v>
      </c>
      <c r="E7315" s="274" t="s">
        <v>1192</v>
      </c>
      <c r="F7315" s="404" t="s">
        <v>348</v>
      </c>
      <c r="G7315" s="404"/>
      <c r="H7315" s="295" t="s">
        <v>165</v>
      </c>
      <c r="I7315" s="298">
        <v>7.2000000000000002E-5</v>
      </c>
      <c r="J7315" s="297" t="s">
        <v>2153</v>
      </c>
      <c r="K7315" s="280" t="s">
        <v>2117</v>
      </c>
      <c r="L7315" s="185"/>
    </row>
    <row r="7316" spans="2:12" ht="15" customHeight="1" x14ac:dyDescent="0.2">
      <c r="B7316" s="274" t="s">
        <v>347</v>
      </c>
      <c r="C7316" s="296" t="s">
        <v>3653</v>
      </c>
      <c r="D7316" s="274" t="s">
        <v>143</v>
      </c>
      <c r="E7316" s="274" t="s">
        <v>1172</v>
      </c>
      <c r="F7316" s="404" t="s">
        <v>348</v>
      </c>
      <c r="G7316" s="404"/>
      <c r="H7316" s="295" t="s">
        <v>165</v>
      </c>
      <c r="I7316" s="298">
        <v>7.2000000000000002E-5</v>
      </c>
      <c r="J7316" s="297" t="s">
        <v>2157</v>
      </c>
      <c r="K7316" s="280" t="s">
        <v>2117</v>
      </c>
      <c r="L7316" s="185"/>
    </row>
    <row r="7317" spans="2:12" ht="15" customHeight="1" x14ac:dyDescent="0.2">
      <c r="B7317" s="274" t="s">
        <v>347</v>
      </c>
      <c r="C7317" s="296" t="s">
        <v>3600</v>
      </c>
      <c r="D7317" s="274" t="s">
        <v>143</v>
      </c>
      <c r="E7317" s="274" t="s">
        <v>1189</v>
      </c>
      <c r="F7317" s="404" t="s">
        <v>348</v>
      </c>
      <c r="G7317" s="404"/>
      <c r="H7317" s="295" t="s">
        <v>165</v>
      </c>
      <c r="I7317" s="298">
        <v>2.52E-4</v>
      </c>
      <c r="J7317" s="297" t="s">
        <v>2148</v>
      </c>
      <c r="K7317" s="280" t="s">
        <v>2117</v>
      </c>
      <c r="L7317" s="185"/>
    </row>
    <row r="7318" spans="2:12" ht="15" customHeight="1" x14ac:dyDescent="0.2">
      <c r="B7318" s="274" t="s">
        <v>347</v>
      </c>
      <c r="C7318" s="296" t="s">
        <v>3586</v>
      </c>
      <c r="D7318" s="274" t="s">
        <v>143</v>
      </c>
      <c r="E7318" s="274" t="s">
        <v>1162</v>
      </c>
      <c r="F7318" s="404" t="s">
        <v>348</v>
      </c>
      <c r="G7318" s="404"/>
      <c r="H7318" s="295" t="s">
        <v>165</v>
      </c>
      <c r="I7318" s="298">
        <v>4.86E-4</v>
      </c>
      <c r="J7318" s="297" t="s">
        <v>2140</v>
      </c>
      <c r="K7318" s="280" t="s">
        <v>2117</v>
      </c>
      <c r="L7318" s="185"/>
    </row>
    <row r="7319" spans="2:12" ht="15" customHeight="1" x14ac:dyDescent="0.2">
      <c r="B7319" s="274" t="s">
        <v>347</v>
      </c>
      <c r="C7319" s="296" t="s">
        <v>3923</v>
      </c>
      <c r="D7319" s="274" t="s">
        <v>143</v>
      </c>
      <c r="E7319" s="274" t="s">
        <v>2043</v>
      </c>
      <c r="F7319" s="404" t="s">
        <v>348</v>
      </c>
      <c r="G7319" s="404"/>
      <c r="H7319" s="295" t="s">
        <v>165</v>
      </c>
      <c r="I7319" s="298">
        <v>3.6000000000000001E-5</v>
      </c>
      <c r="J7319" s="297" t="s">
        <v>2587</v>
      </c>
      <c r="K7319" s="280" t="s">
        <v>2117</v>
      </c>
      <c r="L7319" s="185"/>
    </row>
    <row r="7320" spans="2:12" ht="15" customHeight="1" x14ac:dyDescent="0.2">
      <c r="B7320" s="274" t="s">
        <v>347</v>
      </c>
      <c r="C7320" s="296" t="s">
        <v>3591</v>
      </c>
      <c r="D7320" s="274" t="s">
        <v>143</v>
      </c>
      <c r="E7320" s="274" t="s">
        <v>1183</v>
      </c>
      <c r="F7320" s="404" t="s">
        <v>348</v>
      </c>
      <c r="G7320" s="404"/>
      <c r="H7320" s="295" t="s">
        <v>165</v>
      </c>
      <c r="I7320" s="298">
        <v>1.8000000000000001E-4</v>
      </c>
      <c r="J7320" s="297" t="s">
        <v>3592</v>
      </c>
      <c r="K7320" s="280" t="s">
        <v>2117</v>
      </c>
      <c r="L7320" s="185"/>
    </row>
    <row r="7321" spans="2:12" ht="15" customHeight="1" x14ac:dyDescent="0.2">
      <c r="B7321" s="274" t="s">
        <v>347</v>
      </c>
      <c r="C7321" s="296" t="s">
        <v>3635</v>
      </c>
      <c r="D7321" s="274" t="s">
        <v>143</v>
      </c>
      <c r="E7321" s="274" t="s">
        <v>1169</v>
      </c>
      <c r="F7321" s="404" t="s">
        <v>348</v>
      </c>
      <c r="G7321" s="404"/>
      <c r="H7321" s="295" t="s">
        <v>165</v>
      </c>
      <c r="I7321" s="298">
        <v>4.5360000000000001E-3</v>
      </c>
      <c r="J7321" s="297" t="s">
        <v>1868</v>
      </c>
      <c r="K7321" s="280" t="s">
        <v>2129</v>
      </c>
      <c r="L7321" s="185"/>
    </row>
    <row r="7322" spans="2:12" ht="15" customHeight="1" x14ac:dyDescent="0.2">
      <c r="B7322" s="274" t="s">
        <v>347</v>
      </c>
      <c r="C7322" s="296" t="s">
        <v>3632</v>
      </c>
      <c r="D7322" s="274" t="s">
        <v>143</v>
      </c>
      <c r="E7322" s="274" t="s">
        <v>1193</v>
      </c>
      <c r="F7322" s="404" t="s">
        <v>348</v>
      </c>
      <c r="G7322" s="404"/>
      <c r="H7322" s="295" t="s">
        <v>165</v>
      </c>
      <c r="I7322" s="298">
        <v>1.44E-4</v>
      </c>
      <c r="J7322" s="297" t="s">
        <v>2159</v>
      </c>
      <c r="K7322" s="280" t="s">
        <v>2117</v>
      </c>
      <c r="L7322" s="183"/>
    </row>
    <row r="7323" spans="2:12" ht="15" customHeight="1" x14ac:dyDescent="0.2">
      <c r="B7323" s="274" t="s">
        <v>347</v>
      </c>
      <c r="C7323" s="296" t="s">
        <v>3654</v>
      </c>
      <c r="D7323" s="274" t="s">
        <v>143</v>
      </c>
      <c r="E7323" s="274" t="s">
        <v>1822</v>
      </c>
      <c r="F7323" s="404" t="s">
        <v>348</v>
      </c>
      <c r="G7323" s="404"/>
      <c r="H7323" s="295" t="s">
        <v>165</v>
      </c>
      <c r="I7323" s="298">
        <v>3.6000000000000001E-5</v>
      </c>
      <c r="J7323" s="297" t="s">
        <v>2155</v>
      </c>
      <c r="K7323" s="280" t="s">
        <v>2117</v>
      </c>
      <c r="L7323" s="183"/>
    </row>
    <row r="7324" spans="2:12" ht="15" customHeight="1" x14ac:dyDescent="0.2">
      <c r="B7324" s="274" t="s">
        <v>347</v>
      </c>
      <c r="C7324" s="296" t="s">
        <v>3601</v>
      </c>
      <c r="D7324" s="274" t="s">
        <v>143</v>
      </c>
      <c r="E7324" s="274" t="s">
        <v>1165</v>
      </c>
      <c r="F7324" s="404" t="s">
        <v>348</v>
      </c>
      <c r="G7324" s="404"/>
      <c r="H7324" s="295" t="s">
        <v>165</v>
      </c>
      <c r="I7324" s="298">
        <v>1.1339999999999999E-2</v>
      </c>
      <c r="J7324" s="297" t="s">
        <v>3602</v>
      </c>
      <c r="K7324" s="280" t="s">
        <v>2201</v>
      </c>
    </row>
    <row r="7325" spans="2:12" ht="15" customHeight="1" x14ac:dyDescent="0.2">
      <c r="B7325" s="274" t="s">
        <v>347</v>
      </c>
      <c r="C7325" s="296" t="s">
        <v>3589</v>
      </c>
      <c r="D7325" s="274" t="s">
        <v>143</v>
      </c>
      <c r="E7325" s="274" t="s">
        <v>1826</v>
      </c>
      <c r="F7325" s="404" t="s">
        <v>364</v>
      </c>
      <c r="G7325" s="404"/>
      <c r="H7325" s="295" t="s">
        <v>165</v>
      </c>
      <c r="I7325" s="298">
        <v>3.6000000000000001E-5</v>
      </c>
      <c r="J7325" s="297" t="s">
        <v>3590</v>
      </c>
      <c r="K7325" s="280" t="s">
        <v>2144</v>
      </c>
      <c r="L7325" s="180"/>
    </row>
    <row r="7326" spans="2:12" ht="15" customHeight="1" x14ac:dyDescent="0.2">
      <c r="B7326" s="274" t="s">
        <v>347</v>
      </c>
      <c r="C7326" s="296" t="s">
        <v>3638</v>
      </c>
      <c r="D7326" s="274" t="s">
        <v>143</v>
      </c>
      <c r="E7326" s="274" t="s">
        <v>1186</v>
      </c>
      <c r="F7326" s="404" t="s">
        <v>348</v>
      </c>
      <c r="G7326" s="404"/>
      <c r="H7326" s="295" t="s">
        <v>165</v>
      </c>
      <c r="I7326" s="298">
        <v>7.2000000000000002E-5</v>
      </c>
      <c r="J7326" s="297" t="s">
        <v>2162</v>
      </c>
      <c r="K7326" s="280" t="s">
        <v>2117</v>
      </c>
      <c r="L7326" s="178"/>
    </row>
    <row r="7327" spans="2:12" ht="15" customHeight="1" x14ac:dyDescent="0.2">
      <c r="B7327" s="274" t="s">
        <v>347</v>
      </c>
      <c r="C7327" s="296" t="s">
        <v>3583</v>
      </c>
      <c r="D7327" s="274" t="s">
        <v>143</v>
      </c>
      <c r="E7327" s="274" t="s">
        <v>1158</v>
      </c>
      <c r="F7327" s="404" t="s">
        <v>348</v>
      </c>
      <c r="G7327" s="404"/>
      <c r="H7327" s="295" t="s">
        <v>165</v>
      </c>
      <c r="I7327" s="298">
        <v>0.25653599999999999</v>
      </c>
      <c r="J7327" s="297" t="s">
        <v>1850</v>
      </c>
      <c r="K7327" s="280" t="s">
        <v>2183</v>
      </c>
      <c r="L7327" s="182"/>
    </row>
    <row r="7328" spans="2:12" ht="15" customHeight="1" x14ac:dyDescent="0.2">
      <c r="B7328" s="274" t="s">
        <v>347</v>
      </c>
      <c r="C7328" s="296" t="s">
        <v>3598</v>
      </c>
      <c r="D7328" s="274" t="s">
        <v>143</v>
      </c>
      <c r="E7328" s="274" t="s">
        <v>1159</v>
      </c>
      <c r="F7328" s="404" t="s">
        <v>348</v>
      </c>
      <c r="G7328" s="404"/>
      <c r="H7328" s="295" t="s">
        <v>165</v>
      </c>
      <c r="I7328" s="298">
        <v>3.7799999999999999E-3</v>
      </c>
      <c r="J7328" s="297" t="s">
        <v>3599</v>
      </c>
      <c r="K7328" s="280" t="s">
        <v>4141</v>
      </c>
      <c r="L7328" s="182"/>
    </row>
    <row r="7329" spans="2:12" ht="15" customHeight="1" x14ac:dyDescent="0.2">
      <c r="B7329" s="274" t="s">
        <v>347</v>
      </c>
      <c r="C7329" s="296" t="s">
        <v>3938</v>
      </c>
      <c r="D7329" s="274" t="s">
        <v>143</v>
      </c>
      <c r="E7329" s="274" t="s">
        <v>2582</v>
      </c>
      <c r="F7329" s="404" t="s">
        <v>586</v>
      </c>
      <c r="G7329" s="404"/>
      <c r="H7329" s="295" t="s">
        <v>578</v>
      </c>
      <c r="I7329" s="298">
        <v>0.18</v>
      </c>
      <c r="J7329" s="297" t="s">
        <v>3640</v>
      </c>
      <c r="K7329" s="280" t="s">
        <v>4124</v>
      </c>
      <c r="L7329" s="182"/>
    </row>
    <row r="7330" spans="2:12" ht="15" customHeight="1" x14ac:dyDescent="0.2">
      <c r="B7330" s="274" t="s">
        <v>347</v>
      </c>
      <c r="C7330" s="296" t="s">
        <v>3594</v>
      </c>
      <c r="D7330" s="274" t="s">
        <v>143</v>
      </c>
      <c r="E7330" s="274" t="s">
        <v>1171</v>
      </c>
      <c r="F7330" s="404" t="s">
        <v>348</v>
      </c>
      <c r="G7330" s="404"/>
      <c r="H7330" s="295" t="s">
        <v>165</v>
      </c>
      <c r="I7330" s="298">
        <v>3.2400000000000001E-4</v>
      </c>
      <c r="J7330" s="297" t="s">
        <v>2139</v>
      </c>
      <c r="K7330" s="280" t="s">
        <v>2135</v>
      </c>
      <c r="L7330" s="183"/>
    </row>
    <row r="7331" spans="2:12" ht="15" customHeight="1" x14ac:dyDescent="0.2">
      <c r="B7331" s="274" t="s">
        <v>347</v>
      </c>
      <c r="C7331" s="296" t="s">
        <v>3634</v>
      </c>
      <c r="D7331" s="274" t="s">
        <v>143</v>
      </c>
      <c r="E7331" s="274" t="s">
        <v>1168</v>
      </c>
      <c r="F7331" s="404" t="s">
        <v>348</v>
      </c>
      <c r="G7331" s="404"/>
      <c r="H7331" s="295" t="s">
        <v>165</v>
      </c>
      <c r="I7331" s="298">
        <v>1.1339999999999999E-2</v>
      </c>
      <c r="J7331" s="297" t="s">
        <v>2138</v>
      </c>
      <c r="K7331" s="280" t="s">
        <v>2137</v>
      </c>
      <c r="L7331" s="183"/>
    </row>
    <row r="7332" spans="2:12" ht="15" customHeight="1" x14ac:dyDescent="0.2">
      <c r="B7332" s="274" t="s">
        <v>347</v>
      </c>
      <c r="C7332" s="296" t="s">
        <v>3649</v>
      </c>
      <c r="D7332" s="274" t="s">
        <v>143</v>
      </c>
      <c r="E7332" s="274" t="s">
        <v>1185</v>
      </c>
      <c r="F7332" s="404" t="s">
        <v>348</v>
      </c>
      <c r="G7332" s="404"/>
      <c r="H7332" s="295" t="s">
        <v>165</v>
      </c>
      <c r="I7332" s="298">
        <v>7.2000000000000002E-5</v>
      </c>
      <c r="J7332" s="297" t="s">
        <v>3650</v>
      </c>
      <c r="K7332" s="280" t="s">
        <v>2117</v>
      </c>
    </row>
    <row r="7333" spans="2:12" ht="15" customHeight="1" x14ac:dyDescent="0.2">
      <c r="B7333" s="274" t="s">
        <v>347</v>
      </c>
      <c r="C7333" s="296" t="s">
        <v>3596</v>
      </c>
      <c r="D7333" s="274" t="s">
        <v>143</v>
      </c>
      <c r="E7333" s="274" t="s">
        <v>2437</v>
      </c>
      <c r="F7333" s="404" t="s">
        <v>348</v>
      </c>
      <c r="G7333" s="404"/>
      <c r="H7333" s="295" t="s">
        <v>165</v>
      </c>
      <c r="I7333" s="298">
        <v>1.5120000000000001E-3</v>
      </c>
      <c r="J7333" s="297" t="s">
        <v>3597</v>
      </c>
      <c r="K7333" s="280" t="s">
        <v>2144</v>
      </c>
      <c r="L7333" s="180"/>
    </row>
    <row r="7334" spans="2:12" ht="15" customHeight="1" x14ac:dyDescent="0.2">
      <c r="B7334" s="274" t="s">
        <v>347</v>
      </c>
      <c r="C7334" s="296" t="s">
        <v>3636</v>
      </c>
      <c r="D7334" s="274" t="s">
        <v>143</v>
      </c>
      <c r="E7334" s="274" t="s">
        <v>2432</v>
      </c>
      <c r="F7334" s="404" t="s">
        <v>348</v>
      </c>
      <c r="G7334" s="404"/>
      <c r="H7334" s="295" t="s">
        <v>2433</v>
      </c>
      <c r="I7334" s="298">
        <v>1.98E-3</v>
      </c>
      <c r="J7334" s="297" t="s">
        <v>3637</v>
      </c>
      <c r="K7334" s="280" t="s">
        <v>2196</v>
      </c>
      <c r="L7334" s="178"/>
    </row>
    <row r="7335" spans="2:12" ht="15" customHeight="1" x14ac:dyDescent="0.2">
      <c r="B7335" s="274" t="s">
        <v>347</v>
      </c>
      <c r="C7335" s="296" t="s">
        <v>3631</v>
      </c>
      <c r="D7335" s="274" t="s">
        <v>143</v>
      </c>
      <c r="E7335" s="274" t="s">
        <v>2435</v>
      </c>
      <c r="F7335" s="404" t="s">
        <v>348</v>
      </c>
      <c r="G7335" s="404"/>
      <c r="H7335" s="295" t="s">
        <v>165</v>
      </c>
      <c r="I7335" s="298">
        <v>3.2400000000000001E-4</v>
      </c>
      <c r="J7335" s="297" t="s">
        <v>2122</v>
      </c>
      <c r="K7335" s="280" t="s">
        <v>2137</v>
      </c>
      <c r="L7335" s="182"/>
    </row>
    <row r="7336" spans="2:12" ht="15" customHeight="1" x14ac:dyDescent="0.2">
      <c r="B7336" s="274" t="s">
        <v>347</v>
      </c>
      <c r="C7336" s="296" t="s">
        <v>3613</v>
      </c>
      <c r="D7336" s="274" t="s">
        <v>143</v>
      </c>
      <c r="E7336" s="274" t="s">
        <v>1163</v>
      </c>
      <c r="F7336" s="404" t="s">
        <v>348</v>
      </c>
      <c r="G7336" s="404"/>
      <c r="H7336" s="295" t="s">
        <v>165</v>
      </c>
      <c r="I7336" s="298">
        <v>1.6200000000000001E-4</v>
      </c>
      <c r="J7336" s="297" t="s">
        <v>3614</v>
      </c>
      <c r="K7336" s="280" t="s">
        <v>2117</v>
      </c>
      <c r="L7336" s="185"/>
    </row>
    <row r="7337" spans="2:12" ht="15" customHeight="1" x14ac:dyDescent="0.2">
      <c r="B7337" s="274" t="s">
        <v>347</v>
      </c>
      <c r="C7337" s="296" t="s">
        <v>3584</v>
      </c>
      <c r="D7337" s="274" t="s">
        <v>143</v>
      </c>
      <c r="E7337" s="274" t="s">
        <v>1191</v>
      </c>
      <c r="F7337" s="404" t="s">
        <v>348</v>
      </c>
      <c r="G7337" s="404"/>
      <c r="H7337" s="295" t="s">
        <v>165</v>
      </c>
      <c r="I7337" s="298">
        <v>3.6000000000000001E-5</v>
      </c>
      <c r="J7337" s="297" t="s">
        <v>2156</v>
      </c>
      <c r="K7337" s="280" t="s">
        <v>2135</v>
      </c>
      <c r="L7337" s="185"/>
    </row>
    <row r="7338" spans="2:12" ht="15" customHeight="1" x14ac:dyDescent="0.2">
      <c r="B7338" s="274" t="s">
        <v>347</v>
      </c>
      <c r="C7338" s="296" t="s">
        <v>3606</v>
      </c>
      <c r="D7338" s="274" t="s">
        <v>143</v>
      </c>
      <c r="E7338" s="274" t="s">
        <v>1166</v>
      </c>
      <c r="F7338" s="404" t="s">
        <v>809</v>
      </c>
      <c r="G7338" s="404"/>
      <c r="H7338" s="295" t="s">
        <v>1167</v>
      </c>
      <c r="I7338" s="298">
        <v>1.008E-3</v>
      </c>
      <c r="J7338" s="297" t="s">
        <v>2136</v>
      </c>
      <c r="K7338" s="280" t="s">
        <v>2557</v>
      </c>
      <c r="L7338" s="185"/>
    </row>
    <row r="7339" spans="2:12" ht="15" customHeight="1" x14ac:dyDescent="0.2">
      <c r="B7339" s="274" t="s">
        <v>347</v>
      </c>
      <c r="C7339" s="296" t="s">
        <v>3645</v>
      </c>
      <c r="D7339" s="274" t="s">
        <v>143</v>
      </c>
      <c r="E7339" s="274" t="s">
        <v>1161</v>
      </c>
      <c r="F7339" s="404" t="s">
        <v>348</v>
      </c>
      <c r="G7339" s="404"/>
      <c r="H7339" s="295" t="s">
        <v>165</v>
      </c>
      <c r="I7339" s="298">
        <v>0.21130199999999999</v>
      </c>
      <c r="J7339" s="297" t="s">
        <v>2143</v>
      </c>
      <c r="K7339" s="280" t="s">
        <v>3533</v>
      </c>
      <c r="L7339" s="185"/>
    </row>
    <row r="7340" spans="2:12" ht="15" customHeight="1" x14ac:dyDescent="0.2">
      <c r="B7340" s="274" t="s">
        <v>347</v>
      </c>
      <c r="C7340" s="296" t="s">
        <v>3642</v>
      </c>
      <c r="D7340" s="274" t="s">
        <v>143</v>
      </c>
      <c r="E7340" s="274" t="s">
        <v>3643</v>
      </c>
      <c r="F7340" s="404" t="s">
        <v>586</v>
      </c>
      <c r="G7340" s="404"/>
      <c r="H7340" s="295" t="s">
        <v>578</v>
      </c>
      <c r="I7340" s="298">
        <v>0.36</v>
      </c>
      <c r="J7340" s="297" t="s">
        <v>3640</v>
      </c>
      <c r="K7340" s="280" t="s">
        <v>3694</v>
      </c>
      <c r="L7340" s="185"/>
    </row>
    <row r="7341" spans="2:12" ht="15" customHeight="1" x14ac:dyDescent="0.2">
      <c r="B7341" s="274" t="s">
        <v>347</v>
      </c>
      <c r="C7341" s="296" t="s">
        <v>3626</v>
      </c>
      <c r="D7341" s="274" t="s">
        <v>143</v>
      </c>
      <c r="E7341" s="274" t="s">
        <v>2434</v>
      </c>
      <c r="F7341" s="404" t="s">
        <v>348</v>
      </c>
      <c r="G7341" s="404"/>
      <c r="H7341" s="295" t="s">
        <v>2433</v>
      </c>
      <c r="I7341" s="298">
        <v>5.7959999999999999E-3</v>
      </c>
      <c r="J7341" s="297" t="s">
        <v>3627</v>
      </c>
      <c r="K7341" s="280" t="s">
        <v>2124</v>
      </c>
      <c r="L7341" s="185"/>
    </row>
    <row r="7342" spans="2:12" ht="15" customHeight="1" x14ac:dyDescent="0.2">
      <c r="B7342" s="274" t="s">
        <v>347</v>
      </c>
      <c r="C7342" s="296" t="s">
        <v>3587</v>
      </c>
      <c r="D7342" s="274" t="s">
        <v>143</v>
      </c>
      <c r="E7342" s="274" t="s">
        <v>2436</v>
      </c>
      <c r="F7342" s="404" t="s">
        <v>348</v>
      </c>
      <c r="G7342" s="404"/>
      <c r="H7342" s="295" t="s">
        <v>165</v>
      </c>
      <c r="I7342" s="298">
        <v>5.04E-4</v>
      </c>
      <c r="J7342" s="297" t="s">
        <v>3588</v>
      </c>
      <c r="K7342" s="280" t="s">
        <v>2117</v>
      </c>
      <c r="L7342" s="185"/>
    </row>
    <row r="7343" spans="2:12" ht="15" customHeight="1" x14ac:dyDescent="0.2">
      <c r="B7343" s="274" t="s">
        <v>347</v>
      </c>
      <c r="C7343" s="296" t="s">
        <v>3585</v>
      </c>
      <c r="D7343" s="274" t="s">
        <v>143</v>
      </c>
      <c r="E7343" s="274" t="s">
        <v>1823</v>
      </c>
      <c r="F7343" s="404" t="s">
        <v>348</v>
      </c>
      <c r="G7343" s="404"/>
      <c r="H7343" s="295" t="s">
        <v>165</v>
      </c>
      <c r="I7343" s="298">
        <v>7.2000000000000002E-5</v>
      </c>
      <c r="J7343" s="297" t="s">
        <v>2160</v>
      </c>
      <c r="K7343" s="280" t="s">
        <v>2117</v>
      </c>
      <c r="L7343" s="183"/>
    </row>
    <row r="7344" spans="2:12" ht="15" customHeight="1" x14ac:dyDescent="0.2">
      <c r="B7344" s="274" t="s">
        <v>347</v>
      </c>
      <c r="C7344" s="296" t="s">
        <v>3625</v>
      </c>
      <c r="D7344" s="274" t="s">
        <v>143</v>
      </c>
      <c r="E7344" s="274" t="s">
        <v>1188</v>
      </c>
      <c r="F7344" s="404" t="s">
        <v>348</v>
      </c>
      <c r="G7344" s="404"/>
      <c r="H7344" s="295" t="s">
        <v>165</v>
      </c>
      <c r="I7344" s="298">
        <v>3.6000000000000001E-5</v>
      </c>
      <c r="J7344" s="297" t="s">
        <v>1865</v>
      </c>
      <c r="K7344" s="280" t="s">
        <v>2117</v>
      </c>
      <c r="L7344" s="183"/>
    </row>
    <row r="7345" spans="2:12" ht="15" customHeight="1" x14ac:dyDescent="0.2">
      <c r="B7345" s="274" t="s">
        <v>347</v>
      </c>
      <c r="C7345" s="296" t="s">
        <v>3633</v>
      </c>
      <c r="D7345" s="274" t="s">
        <v>143</v>
      </c>
      <c r="E7345" s="274" t="s">
        <v>1187</v>
      </c>
      <c r="F7345" s="404" t="s">
        <v>348</v>
      </c>
      <c r="G7345" s="404"/>
      <c r="H7345" s="295" t="s">
        <v>165</v>
      </c>
      <c r="I7345" s="298">
        <v>3.6000000000000001E-5</v>
      </c>
      <c r="J7345" s="297" t="s">
        <v>2150</v>
      </c>
      <c r="K7345" s="280" t="s">
        <v>2117</v>
      </c>
    </row>
    <row r="7346" spans="2:12" ht="15" customHeight="1" x14ac:dyDescent="0.2">
      <c r="B7346" s="274" t="s">
        <v>347</v>
      </c>
      <c r="C7346" s="296" t="s">
        <v>3651</v>
      </c>
      <c r="D7346" s="274" t="s">
        <v>143</v>
      </c>
      <c r="E7346" s="274" t="s">
        <v>1184</v>
      </c>
      <c r="F7346" s="404" t="s">
        <v>348</v>
      </c>
      <c r="G7346" s="404"/>
      <c r="H7346" s="295" t="s">
        <v>165</v>
      </c>
      <c r="I7346" s="298">
        <v>1.44E-4</v>
      </c>
      <c r="J7346" s="297" t="s">
        <v>2163</v>
      </c>
      <c r="K7346" s="280" t="s">
        <v>2117</v>
      </c>
      <c r="L7346" s="180"/>
    </row>
    <row r="7347" spans="2:12" ht="15" customHeight="1" x14ac:dyDescent="0.2">
      <c r="B7347" s="274" t="s">
        <v>347</v>
      </c>
      <c r="C7347" s="296" t="s">
        <v>3652</v>
      </c>
      <c r="D7347" s="274" t="s">
        <v>143</v>
      </c>
      <c r="E7347" s="274" t="s">
        <v>1824</v>
      </c>
      <c r="F7347" s="404" t="s">
        <v>348</v>
      </c>
      <c r="G7347" s="404"/>
      <c r="H7347" s="295" t="s">
        <v>165</v>
      </c>
      <c r="I7347" s="298">
        <v>7.2000000000000002E-5</v>
      </c>
      <c r="J7347" s="297" t="s">
        <v>2417</v>
      </c>
      <c r="K7347" s="280" t="s">
        <v>2117</v>
      </c>
      <c r="L7347" s="178"/>
    </row>
    <row r="7348" spans="2:12" ht="15" customHeight="1" x14ac:dyDescent="0.2">
      <c r="B7348" s="274" t="s">
        <v>347</v>
      </c>
      <c r="C7348" s="296" t="s">
        <v>3611</v>
      </c>
      <c r="D7348" s="274" t="s">
        <v>143</v>
      </c>
      <c r="E7348" s="274" t="s">
        <v>1190</v>
      </c>
      <c r="F7348" s="404" t="s">
        <v>348</v>
      </c>
      <c r="G7348" s="404"/>
      <c r="H7348" s="295" t="s">
        <v>197</v>
      </c>
      <c r="I7348" s="298">
        <v>2.52E-4</v>
      </c>
      <c r="J7348" s="297" t="s">
        <v>2154</v>
      </c>
      <c r="K7348" s="280" t="s">
        <v>2117</v>
      </c>
      <c r="L7348" s="182"/>
    </row>
    <row r="7349" spans="2:12" ht="15" customHeight="1" x14ac:dyDescent="0.2">
      <c r="B7349" s="274" t="s">
        <v>347</v>
      </c>
      <c r="C7349" s="296" t="s">
        <v>3615</v>
      </c>
      <c r="D7349" s="274" t="s">
        <v>143</v>
      </c>
      <c r="E7349" s="274" t="s">
        <v>2418</v>
      </c>
      <c r="F7349" s="404" t="s">
        <v>586</v>
      </c>
      <c r="G7349" s="404"/>
      <c r="H7349" s="295" t="s">
        <v>578</v>
      </c>
      <c r="I7349" s="298">
        <v>1.62</v>
      </c>
      <c r="J7349" s="297" t="s">
        <v>2419</v>
      </c>
      <c r="K7349" s="280" t="s">
        <v>4280</v>
      </c>
      <c r="L7349" s="185"/>
    </row>
    <row r="7350" spans="2:12" ht="15" customHeight="1" x14ac:dyDescent="0.2">
      <c r="B7350" s="275"/>
      <c r="C7350" s="275"/>
      <c r="D7350" s="275"/>
      <c r="E7350" s="275"/>
      <c r="F7350" s="275" t="s">
        <v>331</v>
      </c>
      <c r="G7350" s="302">
        <v>39.299999999999997</v>
      </c>
      <c r="H7350" s="275" t="s">
        <v>332</v>
      </c>
      <c r="I7350" s="302">
        <v>0</v>
      </c>
      <c r="J7350" s="275" t="s">
        <v>333</v>
      </c>
      <c r="K7350" s="302">
        <v>39.299999999999997</v>
      </c>
      <c r="L7350" s="185"/>
    </row>
    <row r="7351" spans="2:12" ht="15" customHeight="1" thickBot="1" x14ac:dyDescent="0.25">
      <c r="B7351" s="275"/>
      <c r="C7351" s="275"/>
      <c r="D7351" s="275"/>
      <c r="E7351" s="275"/>
      <c r="F7351" s="275" t="s">
        <v>334</v>
      </c>
      <c r="G7351" s="302">
        <v>10.16</v>
      </c>
      <c r="H7351" s="275"/>
      <c r="I7351" s="409" t="s">
        <v>335</v>
      </c>
      <c r="J7351" s="409"/>
      <c r="K7351" s="302">
        <v>59.03</v>
      </c>
      <c r="L7351" s="185"/>
    </row>
    <row r="7352" spans="2:12" ht="15" customHeight="1" thickTop="1" x14ac:dyDescent="0.2">
      <c r="B7352" s="289"/>
      <c r="C7352" s="289"/>
      <c r="D7352" s="289"/>
      <c r="E7352" s="289"/>
      <c r="F7352" s="289"/>
      <c r="G7352" s="289"/>
      <c r="H7352" s="289"/>
      <c r="I7352" s="289"/>
      <c r="J7352" s="289"/>
      <c r="K7352" s="289"/>
      <c r="L7352" s="185"/>
    </row>
    <row r="7353" spans="2:12" ht="15" customHeight="1" x14ac:dyDescent="0.2">
      <c r="B7353" s="276"/>
      <c r="C7353" s="277" t="s">
        <v>28</v>
      </c>
      <c r="D7353" s="276" t="s">
        <v>29</v>
      </c>
      <c r="E7353" s="276" t="s">
        <v>30</v>
      </c>
      <c r="F7353" s="405" t="s">
        <v>318</v>
      </c>
      <c r="G7353" s="405"/>
      <c r="H7353" s="284" t="s">
        <v>31</v>
      </c>
      <c r="I7353" s="277" t="s">
        <v>32</v>
      </c>
      <c r="J7353" s="277" t="s">
        <v>33</v>
      </c>
      <c r="K7353" s="277" t="s">
        <v>35</v>
      </c>
      <c r="L7353" s="185"/>
    </row>
    <row r="7354" spans="2:12" ht="15" customHeight="1" x14ac:dyDescent="0.2">
      <c r="B7354" s="273" t="s">
        <v>319</v>
      </c>
      <c r="C7354" s="286" t="s">
        <v>1820</v>
      </c>
      <c r="D7354" s="273" t="s">
        <v>143</v>
      </c>
      <c r="E7354" s="273" t="s">
        <v>1821</v>
      </c>
      <c r="F7354" s="403" t="s">
        <v>1710</v>
      </c>
      <c r="G7354" s="403"/>
      <c r="H7354" s="285" t="s">
        <v>59</v>
      </c>
      <c r="I7354" s="288">
        <v>1</v>
      </c>
      <c r="J7354" s="287">
        <v>29.5</v>
      </c>
      <c r="K7354" s="287">
        <v>29.5</v>
      </c>
      <c r="L7354" s="185"/>
    </row>
    <row r="7355" spans="2:12" ht="15" customHeight="1" x14ac:dyDescent="0.2">
      <c r="B7355" s="276" t="s">
        <v>27</v>
      </c>
      <c r="C7355" s="277" t="s">
        <v>28</v>
      </c>
      <c r="D7355" s="276" t="s">
        <v>29</v>
      </c>
      <c r="E7355" s="276" t="s">
        <v>30</v>
      </c>
      <c r="F7355" s="405" t="s">
        <v>318</v>
      </c>
      <c r="G7355" s="406"/>
      <c r="H7355" s="284" t="s">
        <v>31</v>
      </c>
      <c r="I7355" s="277" t="s">
        <v>32</v>
      </c>
      <c r="J7355" s="277" t="s">
        <v>33</v>
      </c>
      <c r="K7355" s="277" t="s">
        <v>35</v>
      </c>
      <c r="L7355" s="185"/>
    </row>
    <row r="7356" spans="2:12" ht="15" customHeight="1" x14ac:dyDescent="0.2">
      <c r="B7356" s="278" t="s">
        <v>319</v>
      </c>
      <c r="C7356" s="291" t="s">
        <v>579</v>
      </c>
      <c r="D7356" s="278" t="s">
        <v>143</v>
      </c>
      <c r="E7356" s="278" t="s">
        <v>580</v>
      </c>
      <c r="F7356" s="407" t="s">
        <v>577</v>
      </c>
      <c r="G7356" s="407"/>
      <c r="H7356" s="290" t="s">
        <v>578</v>
      </c>
      <c r="I7356" s="294">
        <v>0.36</v>
      </c>
      <c r="J7356" s="292" t="s">
        <v>3693</v>
      </c>
      <c r="K7356" s="293" t="s">
        <v>4281</v>
      </c>
      <c r="L7356" s="183"/>
    </row>
    <row r="7357" spans="2:12" ht="15" customHeight="1" x14ac:dyDescent="0.2">
      <c r="B7357" s="278" t="s">
        <v>319</v>
      </c>
      <c r="C7357" s="291" t="s">
        <v>575</v>
      </c>
      <c r="D7357" s="278" t="s">
        <v>143</v>
      </c>
      <c r="E7357" s="278" t="s">
        <v>576</v>
      </c>
      <c r="F7357" s="407" t="s">
        <v>577</v>
      </c>
      <c r="G7357" s="407"/>
      <c r="H7357" s="290" t="s">
        <v>578</v>
      </c>
      <c r="I7357" s="294">
        <v>1.22</v>
      </c>
      <c r="J7357" s="292" t="s">
        <v>3684</v>
      </c>
      <c r="K7357" s="293" t="s">
        <v>4283</v>
      </c>
      <c r="L7357" s="183"/>
    </row>
    <row r="7358" spans="2:12" ht="15" customHeight="1" x14ac:dyDescent="0.2">
      <c r="B7358" s="274" t="s">
        <v>347</v>
      </c>
      <c r="C7358" s="296" t="s">
        <v>3639</v>
      </c>
      <c r="D7358" s="274" t="s">
        <v>143</v>
      </c>
      <c r="E7358" s="274" t="s">
        <v>2427</v>
      </c>
      <c r="F7358" s="404" t="s">
        <v>586</v>
      </c>
      <c r="G7358" s="404"/>
      <c r="H7358" s="295" t="s">
        <v>578</v>
      </c>
      <c r="I7358" s="298">
        <v>0.36</v>
      </c>
      <c r="J7358" s="297" t="s">
        <v>3640</v>
      </c>
      <c r="K7358" s="280" t="s">
        <v>3694</v>
      </c>
    </row>
    <row r="7359" spans="2:12" ht="15" customHeight="1" x14ac:dyDescent="0.2">
      <c r="B7359" s="274" t="s">
        <v>347</v>
      </c>
      <c r="C7359" s="296" t="s">
        <v>3615</v>
      </c>
      <c r="D7359" s="274" t="s">
        <v>143</v>
      </c>
      <c r="E7359" s="274" t="s">
        <v>2418</v>
      </c>
      <c r="F7359" s="404" t="s">
        <v>586</v>
      </c>
      <c r="G7359" s="404"/>
      <c r="H7359" s="295" t="s">
        <v>578</v>
      </c>
      <c r="I7359" s="298">
        <v>1.22</v>
      </c>
      <c r="J7359" s="297" t="s">
        <v>2419</v>
      </c>
      <c r="K7359" s="280" t="s">
        <v>4254</v>
      </c>
    </row>
    <row r="7360" spans="2:12" ht="15" customHeight="1" x14ac:dyDescent="0.2">
      <c r="B7360" s="408" t="s">
        <v>2416</v>
      </c>
      <c r="C7360" s="406"/>
      <c r="D7360" s="406"/>
      <c r="E7360" s="406"/>
      <c r="F7360" s="406"/>
      <c r="G7360" s="406"/>
      <c r="H7360" s="406"/>
      <c r="I7360" s="406"/>
      <c r="J7360" s="406"/>
      <c r="K7360" s="406"/>
    </row>
    <row r="7361" spans="2:11" ht="15" customHeight="1" x14ac:dyDescent="0.2">
      <c r="B7361" s="276" t="s">
        <v>27</v>
      </c>
      <c r="C7361" s="277" t="s">
        <v>28</v>
      </c>
      <c r="D7361" s="276" t="s">
        <v>29</v>
      </c>
      <c r="E7361" s="276" t="s">
        <v>30</v>
      </c>
      <c r="F7361" s="405" t="s">
        <v>318</v>
      </c>
      <c r="G7361" s="406"/>
      <c r="H7361" s="284" t="s">
        <v>31</v>
      </c>
      <c r="I7361" s="277" t="s">
        <v>32</v>
      </c>
      <c r="J7361" s="277" t="s">
        <v>33</v>
      </c>
      <c r="K7361" s="277" t="s">
        <v>35</v>
      </c>
    </row>
    <row r="7362" spans="2:11" ht="15" customHeight="1" x14ac:dyDescent="0.2">
      <c r="B7362" s="274" t="s">
        <v>347</v>
      </c>
      <c r="C7362" s="296" t="s">
        <v>3601</v>
      </c>
      <c r="D7362" s="274" t="s">
        <v>143</v>
      </c>
      <c r="E7362" s="274" t="s">
        <v>1165</v>
      </c>
      <c r="F7362" s="404" t="s">
        <v>348</v>
      </c>
      <c r="G7362" s="404"/>
      <c r="H7362" s="295" t="s">
        <v>165</v>
      </c>
      <c r="I7362" s="298">
        <v>7.11E-3</v>
      </c>
      <c r="J7362" s="297" t="s">
        <v>3602</v>
      </c>
      <c r="K7362" s="280" t="s">
        <v>2530</v>
      </c>
    </row>
    <row r="7363" spans="2:11" ht="15" customHeight="1" x14ac:dyDescent="0.2">
      <c r="B7363" s="274" t="s">
        <v>347</v>
      </c>
      <c r="C7363" s="296" t="s">
        <v>3583</v>
      </c>
      <c r="D7363" s="274" t="s">
        <v>143</v>
      </c>
      <c r="E7363" s="274" t="s">
        <v>1158</v>
      </c>
      <c r="F7363" s="404" t="s">
        <v>348</v>
      </c>
      <c r="G7363" s="404"/>
      <c r="H7363" s="295" t="s">
        <v>165</v>
      </c>
      <c r="I7363" s="298">
        <v>0.16084399999999999</v>
      </c>
      <c r="J7363" s="297" t="s">
        <v>1850</v>
      </c>
      <c r="K7363" s="280" t="s">
        <v>4009</v>
      </c>
    </row>
    <row r="7364" spans="2:11" ht="15" customHeight="1" x14ac:dyDescent="0.2">
      <c r="B7364" s="274" t="s">
        <v>347</v>
      </c>
      <c r="C7364" s="296" t="s">
        <v>3605</v>
      </c>
      <c r="D7364" s="274" t="s">
        <v>143</v>
      </c>
      <c r="E7364" s="274" t="s">
        <v>1192</v>
      </c>
      <c r="F7364" s="404" t="s">
        <v>348</v>
      </c>
      <c r="G7364" s="404"/>
      <c r="H7364" s="295" t="s">
        <v>165</v>
      </c>
      <c r="I7364" s="298">
        <v>7.2000000000000002E-5</v>
      </c>
      <c r="J7364" s="297" t="s">
        <v>2153</v>
      </c>
      <c r="K7364" s="280" t="s">
        <v>2117</v>
      </c>
    </row>
    <row r="7365" spans="2:11" ht="15" customHeight="1" x14ac:dyDescent="0.2">
      <c r="B7365" s="274" t="s">
        <v>347</v>
      </c>
      <c r="C7365" s="296" t="s">
        <v>3631</v>
      </c>
      <c r="D7365" s="274" t="s">
        <v>143</v>
      </c>
      <c r="E7365" s="274" t="s">
        <v>2435</v>
      </c>
      <c r="F7365" s="404" t="s">
        <v>348</v>
      </c>
      <c r="G7365" s="404"/>
      <c r="H7365" s="295" t="s">
        <v>165</v>
      </c>
      <c r="I7365" s="298">
        <v>2.4399999999999999E-4</v>
      </c>
      <c r="J7365" s="297" t="s">
        <v>2122</v>
      </c>
      <c r="K7365" s="280" t="s">
        <v>2125</v>
      </c>
    </row>
    <row r="7366" spans="2:11" ht="15" customHeight="1" x14ac:dyDescent="0.2">
      <c r="B7366" s="274" t="s">
        <v>347</v>
      </c>
      <c r="C7366" s="296" t="s">
        <v>3587</v>
      </c>
      <c r="D7366" s="274" t="s">
        <v>143</v>
      </c>
      <c r="E7366" s="274" t="s">
        <v>2436</v>
      </c>
      <c r="F7366" s="404" t="s">
        <v>348</v>
      </c>
      <c r="G7366" s="404"/>
      <c r="H7366" s="295" t="s">
        <v>165</v>
      </c>
      <c r="I7366" s="298">
        <v>3.1599999999999998E-4</v>
      </c>
      <c r="J7366" s="297" t="s">
        <v>3588</v>
      </c>
      <c r="K7366" s="280" t="s">
        <v>2117</v>
      </c>
    </row>
    <row r="7367" spans="2:11" ht="15" customHeight="1" x14ac:dyDescent="0.2">
      <c r="B7367" s="274" t="s">
        <v>347</v>
      </c>
      <c r="C7367" s="296" t="s">
        <v>3646</v>
      </c>
      <c r="D7367" s="274" t="s">
        <v>143</v>
      </c>
      <c r="E7367" s="274" t="s">
        <v>3647</v>
      </c>
      <c r="F7367" s="404" t="s">
        <v>348</v>
      </c>
      <c r="G7367" s="404"/>
      <c r="H7367" s="295" t="s">
        <v>1160</v>
      </c>
      <c r="I7367" s="298">
        <v>1.2639999999999999E-3</v>
      </c>
      <c r="J7367" s="297" t="s">
        <v>3648</v>
      </c>
      <c r="K7367" s="280" t="s">
        <v>2117</v>
      </c>
    </row>
    <row r="7368" spans="2:11" ht="15" customHeight="1" x14ac:dyDescent="0.2">
      <c r="B7368" s="274" t="s">
        <v>347</v>
      </c>
      <c r="C7368" s="296" t="s">
        <v>3639</v>
      </c>
      <c r="D7368" s="274" t="s">
        <v>143</v>
      </c>
      <c r="E7368" s="274" t="s">
        <v>2427</v>
      </c>
      <c r="F7368" s="404" t="s">
        <v>586</v>
      </c>
      <c r="G7368" s="404"/>
      <c r="H7368" s="295" t="s">
        <v>578</v>
      </c>
      <c r="I7368" s="298">
        <v>0.36</v>
      </c>
      <c r="J7368" s="297" t="s">
        <v>3640</v>
      </c>
      <c r="K7368" s="280" t="s">
        <v>3694</v>
      </c>
    </row>
    <row r="7369" spans="2:11" ht="15" customHeight="1" x14ac:dyDescent="0.2">
      <c r="B7369" s="274" t="s">
        <v>347</v>
      </c>
      <c r="C7369" s="296" t="s">
        <v>3651</v>
      </c>
      <c r="D7369" s="274" t="s">
        <v>143</v>
      </c>
      <c r="E7369" s="274" t="s">
        <v>1184</v>
      </c>
      <c r="F7369" s="404" t="s">
        <v>348</v>
      </c>
      <c r="G7369" s="404"/>
      <c r="H7369" s="295" t="s">
        <v>165</v>
      </c>
      <c r="I7369" s="298">
        <v>1.44E-4</v>
      </c>
      <c r="J7369" s="297" t="s">
        <v>2163</v>
      </c>
      <c r="K7369" s="280" t="s">
        <v>2117</v>
      </c>
    </row>
    <row r="7370" spans="2:11" ht="15" customHeight="1" x14ac:dyDescent="0.2">
      <c r="B7370" s="274" t="s">
        <v>347</v>
      </c>
      <c r="C7370" s="296" t="s">
        <v>3616</v>
      </c>
      <c r="D7370" s="274" t="s">
        <v>143</v>
      </c>
      <c r="E7370" s="274" t="s">
        <v>1170</v>
      </c>
      <c r="F7370" s="404" t="s">
        <v>809</v>
      </c>
      <c r="G7370" s="404"/>
      <c r="H7370" s="295" t="s">
        <v>165</v>
      </c>
      <c r="I7370" s="298">
        <v>0.16084399999999999</v>
      </c>
      <c r="J7370" s="297" t="s">
        <v>1858</v>
      </c>
      <c r="K7370" s="280" t="s">
        <v>4256</v>
      </c>
    </row>
    <row r="7371" spans="2:11" ht="15" customHeight="1" x14ac:dyDescent="0.2">
      <c r="B7371" s="274" t="s">
        <v>347</v>
      </c>
      <c r="C7371" s="296" t="s">
        <v>3634</v>
      </c>
      <c r="D7371" s="274" t="s">
        <v>143</v>
      </c>
      <c r="E7371" s="274" t="s">
        <v>1168</v>
      </c>
      <c r="F7371" s="404" t="s">
        <v>348</v>
      </c>
      <c r="G7371" s="404"/>
      <c r="H7371" s="295" t="s">
        <v>165</v>
      </c>
      <c r="I7371" s="298">
        <v>7.11E-3</v>
      </c>
      <c r="J7371" s="297" t="s">
        <v>2138</v>
      </c>
      <c r="K7371" s="280" t="s">
        <v>2125</v>
      </c>
    </row>
    <row r="7372" spans="2:11" ht="15" customHeight="1" x14ac:dyDescent="0.2">
      <c r="B7372" s="274" t="s">
        <v>347</v>
      </c>
      <c r="C7372" s="296" t="s">
        <v>3591</v>
      </c>
      <c r="D7372" s="274" t="s">
        <v>143</v>
      </c>
      <c r="E7372" s="274" t="s">
        <v>1183</v>
      </c>
      <c r="F7372" s="404" t="s">
        <v>348</v>
      </c>
      <c r="G7372" s="404"/>
      <c r="H7372" s="295" t="s">
        <v>165</v>
      </c>
      <c r="I7372" s="298">
        <v>1.8000000000000001E-4</v>
      </c>
      <c r="J7372" s="297" t="s">
        <v>3592</v>
      </c>
      <c r="K7372" s="280" t="s">
        <v>2117</v>
      </c>
    </row>
    <row r="7373" spans="2:11" ht="15" customHeight="1" x14ac:dyDescent="0.2">
      <c r="B7373" s="274" t="s">
        <v>347</v>
      </c>
      <c r="C7373" s="296" t="s">
        <v>3645</v>
      </c>
      <c r="D7373" s="274" t="s">
        <v>143</v>
      </c>
      <c r="E7373" s="274" t="s">
        <v>1161</v>
      </c>
      <c r="F7373" s="404" t="s">
        <v>348</v>
      </c>
      <c r="G7373" s="404"/>
      <c r="H7373" s="295" t="s">
        <v>165</v>
      </c>
      <c r="I7373" s="298">
        <v>0.138346</v>
      </c>
      <c r="J7373" s="297" t="s">
        <v>2143</v>
      </c>
      <c r="K7373" s="280" t="s">
        <v>4255</v>
      </c>
    </row>
    <row r="7374" spans="2:11" ht="15" customHeight="1" x14ac:dyDescent="0.2">
      <c r="B7374" s="274" t="s">
        <v>347</v>
      </c>
      <c r="C7374" s="296" t="s">
        <v>3649</v>
      </c>
      <c r="D7374" s="274" t="s">
        <v>143</v>
      </c>
      <c r="E7374" s="274" t="s">
        <v>1185</v>
      </c>
      <c r="F7374" s="404" t="s">
        <v>348</v>
      </c>
      <c r="G7374" s="404"/>
      <c r="H7374" s="295" t="s">
        <v>165</v>
      </c>
      <c r="I7374" s="298">
        <v>7.2000000000000002E-5</v>
      </c>
      <c r="J7374" s="297" t="s">
        <v>3650</v>
      </c>
      <c r="K7374" s="280" t="s">
        <v>2117</v>
      </c>
    </row>
    <row r="7375" spans="2:11" ht="15" customHeight="1" x14ac:dyDescent="0.2">
      <c r="B7375" s="274" t="s">
        <v>347</v>
      </c>
      <c r="C7375" s="296" t="s">
        <v>3613</v>
      </c>
      <c r="D7375" s="274" t="s">
        <v>143</v>
      </c>
      <c r="E7375" s="274" t="s">
        <v>1163</v>
      </c>
      <c r="F7375" s="404" t="s">
        <v>348</v>
      </c>
      <c r="G7375" s="404"/>
      <c r="H7375" s="295" t="s">
        <v>165</v>
      </c>
      <c r="I7375" s="298">
        <v>1.22E-4</v>
      </c>
      <c r="J7375" s="297" t="s">
        <v>3614</v>
      </c>
      <c r="K7375" s="280" t="s">
        <v>2117</v>
      </c>
    </row>
    <row r="7376" spans="2:11" ht="15" customHeight="1" x14ac:dyDescent="0.2">
      <c r="B7376" s="274" t="s">
        <v>347</v>
      </c>
      <c r="C7376" s="296" t="s">
        <v>3626</v>
      </c>
      <c r="D7376" s="274" t="s">
        <v>143</v>
      </c>
      <c r="E7376" s="274" t="s">
        <v>2434</v>
      </c>
      <c r="F7376" s="404" t="s">
        <v>348</v>
      </c>
      <c r="G7376" s="404"/>
      <c r="H7376" s="295" t="s">
        <v>2433</v>
      </c>
      <c r="I7376" s="298">
        <v>3.6340000000000001E-3</v>
      </c>
      <c r="J7376" s="297" t="s">
        <v>3627</v>
      </c>
      <c r="K7376" s="280" t="s">
        <v>2170</v>
      </c>
    </row>
    <row r="7377" spans="2:12" ht="15" customHeight="1" x14ac:dyDescent="0.2">
      <c r="B7377" s="274" t="s">
        <v>347</v>
      </c>
      <c r="C7377" s="296" t="s">
        <v>3600</v>
      </c>
      <c r="D7377" s="274" t="s">
        <v>143</v>
      </c>
      <c r="E7377" s="274" t="s">
        <v>1189</v>
      </c>
      <c r="F7377" s="404" t="s">
        <v>348</v>
      </c>
      <c r="G7377" s="404"/>
      <c r="H7377" s="295" t="s">
        <v>165</v>
      </c>
      <c r="I7377" s="298">
        <v>2.52E-4</v>
      </c>
      <c r="J7377" s="297" t="s">
        <v>2148</v>
      </c>
      <c r="K7377" s="280" t="s">
        <v>2117</v>
      </c>
    </row>
    <row r="7378" spans="2:12" ht="15" customHeight="1" x14ac:dyDescent="0.2">
      <c r="B7378" s="274" t="s">
        <v>347</v>
      </c>
      <c r="C7378" s="296" t="s">
        <v>3606</v>
      </c>
      <c r="D7378" s="274" t="s">
        <v>143</v>
      </c>
      <c r="E7378" s="274" t="s">
        <v>1166</v>
      </c>
      <c r="F7378" s="404" t="s">
        <v>809</v>
      </c>
      <c r="G7378" s="404"/>
      <c r="H7378" s="295" t="s">
        <v>1167</v>
      </c>
      <c r="I7378" s="298">
        <v>6.3199999999999997E-4</v>
      </c>
      <c r="J7378" s="297" t="s">
        <v>2136</v>
      </c>
      <c r="K7378" s="280" t="s">
        <v>2188</v>
      </c>
    </row>
    <row r="7379" spans="2:12" ht="15" customHeight="1" x14ac:dyDescent="0.2">
      <c r="B7379" s="274" t="s">
        <v>347</v>
      </c>
      <c r="C7379" s="296" t="s">
        <v>3636</v>
      </c>
      <c r="D7379" s="274" t="s">
        <v>143</v>
      </c>
      <c r="E7379" s="274" t="s">
        <v>2432</v>
      </c>
      <c r="F7379" s="404" t="s">
        <v>348</v>
      </c>
      <c r="G7379" s="404"/>
      <c r="H7379" s="295" t="s">
        <v>2433</v>
      </c>
      <c r="I7379" s="298">
        <v>1.2639999999999999E-3</v>
      </c>
      <c r="J7379" s="297" t="s">
        <v>3637</v>
      </c>
      <c r="K7379" s="280" t="s">
        <v>2129</v>
      </c>
    </row>
    <row r="7380" spans="2:12" ht="15" customHeight="1" x14ac:dyDescent="0.2">
      <c r="B7380" s="274" t="s">
        <v>347</v>
      </c>
      <c r="C7380" s="296" t="s">
        <v>3598</v>
      </c>
      <c r="D7380" s="274" t="s">
        <v>143</v>
      </c>
      <c r="E7380" s="274" t="s">
        <v>1159</v>
      </c>
      <c r="F7380" s="404" t="s">
        <v>348</v>
      </c>
      <c r="G7380" s="404"/>
      <c r="H7380" s="295" t="s">
        <v>165</v>
      </c>
      <c r="I7380" s="298">
        <v>2.3700000000000001E-3</v>
      </c>
      <c r="J7380" s="297" t="s">
        <v>3599</v>
      </c>
      <c r="K7380" s="280" t="s">
        <v>1977</v>
      </c>
    </row>
    <row r="7381" spans="2:12" ht="15" customHeight="1" x14ac:dyDescent="0.2">
      <c r="B7381" s="274" t="s">
        <v>347</v>
      </c>
      <c r="C7381" s="296" t="s">
        <v>3632</v>
      </c>
      <c r="D7381" s="274" t="s">
        <v>143</v>
      </c>
      <c r="E7381" s="274" t="s">
        <v>1193</v>
      </c>
      <c r="F7381" s="404" t="s">
        <v>348</v>
      </c>
      <c r="G7381" s="404"/>
      <c r="H7381" s="295" t="s">
        <v>165</v>
      </c>
      <c r="I7381" s="298">
        <v>1.44E-4</v>
      </c>
      <c r="J7381" s="297" t="s">
        <v>2159</v>
      </c>
      <c r="K7381" s="280" t="s">
        <v>2117</v>
      </c>
    </row>
    <row r="7382" spans="2:12" ht="15" customHeight="1" x14ac:dyDescent="0.2">
      <c r="B7382" s="274" t="s">
        <v>347</v>
      </c>
      <c r="C7382" s="296" t="s">
        <v>3594</v>
      </c>
      <c r="D7382" s="274" t="s">
        <v>143</v>
      </c>
      <c r="E7382" s="274" t="s">
        <v>1171</v>
      </c>
      <c r="F7382" s="404" t="s">
        <v>348</v>
      </c>
      <c r="G7382" s="404"/>
      <c r="H7382" s="295" t="s">
        <v>165</v>
      </c>
      <c r="I7382" s="298">
        <v>2.4399999999999999E-4</v>
      </c>
      <c r="J7382" s="297" t="s">
        <v>2139</v>
      </c>
      <c r="K7382" s="280" t="s">
        <v>2117</v>
      </c>
    </row>
    <row r="7383" spans="2:12" ht="15" customHeight="1" x14ac:dyDescent="0.2">
      <c r="B7383" s="274" t="s">
        <v>347</v>
      </c>
      <c r="C7383" s="296" t="s">
        <v>3635</v>
      </c>
      <c r="D7383" s="274" t="s">
        <v>143</v>
      </c>
      <c r="E7383" s="274" t="s">
        <v>1169</v>
      </c>
      <c r="F7383" s="404" t="s">
        <v>348</v>
      </c>
      <c r="G7383" s="404"/>
      <c r="H7383" s="295" t="s">
        <v>165</v>
      </c>
      <c r="I7383" s="298">
        <v>2.8440000000000002E-3</v>
      </c>
      <c r="J7383" s="297" t="s">
        <v>1868</v>
      </c>
      <c r="K7383" s="280" t="s">
        <v>2137</v>
      </c>
    </row>
    <row r="7384" spans="2:12" ht="15" customHeight="1" x14ac:dyDescent="0.2">
      <c r="B7384" s="274" t="s">
        <v>347</v>
      </c>
      <c r="C7384" s="296" t="s">
        <v>3611</v>
      </c>
      <c r="D7384" s="274" t="s">
        <v>143</v>
      </c>
      <c r="E7384" s="274" t="s">
        <v>1190</v>
      </c>
      <c r="F7384" s="404" t="s">
        <v>348</v>
      </c>
      <c r="G7384" s="404"/>
      <c r="H7384" s="295" t="s">
        <v>197</v>
      </c>
      <c r="I7384" s="298">
        <v>2.52E-4</v>
      </c>
      <c r="J7384" s="297" t="s">
        <v>2154</v>
      </c>
      <c r="K7384" s="280" t="s">
        <v>2117</v>
      </c>
    </row>
    <row r="7385" spans="2:12" ht="15" customHeight="1" x14ac:dyDescent="0.2">
      <c r="B7385" s="274" t="s">
        <v>347</v>
      </c>
      <c r="C7385" s="296" t="s">
        <v>3604</v>
      </c>
      <c r="D7385" s="274" t="s">
        <v>143</v>
      </c>
      <c r="E7385" s="274" t="s">
        <v>1164</v>
      </c>
      <c r="F7385" s="404" t="s">
        <v>809</v>
      </c>
      <c r="G7385" s="404"/>
      <c r="H7385" s="295" t="s">
        <v>165</v>
      </c>
      <c r="I7385" s="298">
        <v>7.11E-3</v>
      </c>
      <c r="J7385" s="297" t="s">
        <v>2145</v>
      </c>
      <c r="K7385" s="280" t="s">
        <v>2129</v>
      </c>
    </row>
    <row r="7386" spans="2:12" ht="15" customHeight="1" x14ac:dyDescent="0.2">
      <c r="B7386" s="274" t="s">
        <v>347</v>
      </c>
      <c r="C7386" s="296" t="s">
        <v>3625</v>
      </c>
      <c r="D7386" s="274" t="s">
        <v>143</v>
      </c>
      <c r="E7386" s="274" t="s">
        <v>1188</v>
      </c>
      <c r="F7386" s="404" t="s">
        <v>348</v>
      </c>
      <c r="G7386" s="404"/>
      <c r="H7386" s="295" t="s">
        <v>165</v>
      </c>
      <c r="I7386" s="298">
        <v>3.6000000000000001E-5</v>
      </c>
      <c r="J7386" s="297" t="s">
        <v>1865</v>
      </c>
      <c r="K7386" s="280" t="s">
        <v>2117</v>
      </c>
    </row>
    <row r="7387" spans="2:12" ht="15" customHeight="1" x14ac:dyDescent="0.2">
      <c r="B7387" s="274" t="s">
        <v>347</v>
      </c>
      <c r="C7387" s="296" t="s">
        <v>3638</v>
      </c>
      <c r="D7387" s="274" t="s">
        <v>143</v>
      </c>
      <c r="E7387" s="274" t="s">
        <v>1186</v>
      </c>
      <c r="F7387" s="404" t="s">
        <v>348</v>
      </c>
      <c r="G7387" s="404"/>
      <c r="H7387" s="295" t="s">
        <v>165</v>
      </c>
      <c r="I7387" s="298">
        <v>7.2000000000000002E-5</v>
      </c>
      <c r="J7387" s="297" t="s">
        <v>2162</v>
      </c>
      <c r="K7387" s="280" t="s">
        <v>2117</v>
      </c>
    </row>
    <row r="7388" spans="2:12" ht="15" customHeight="1" x14ac:dyDescent="0.2">
      <c r="B7388" s="274" t="s">
        <v>347</v>
      </c>
      <c r="C7388" s="296" t="s">
        <v>3584</v>
      </c>
      <c r="D7388" s="274" t="s">
        <v>143</v>
      </c>
      <c r="E7388" s="274" t="s">
        <v>1191</v>
      </c>
      <c r="F7388" s="404" t="s">
        <v>348</v>
      </c>
      <c r="G7388" s="404"/>
      <c r="H7388" s="295" t="s">
        <v>165</v>
      </c>
      <c r="I7388" s="298">
        <v>3.6000000000000001E-5</v>
      </c>
      <c r="J7388" s="297" t="s">
        <v>2156</v>
      </c>
      <c r="K7388" s="280" t="s">
        <v>2135</v>
      </c>
    </row>
    <row r="7389" spans="2:12" ht="15" customHeight="1" x14ac:dyDescent="0.2">
      <c r="B7389" s="274" t="s">
        <v>347</v>
      </c>
      <c r="C7389" s="296" t="s">
        <v>3586</v>
      </c>
      <c r="D7389" s="274" t="s">
        <v>143</v>
      </c>
      <c r="E7389" s="274" t="s">
        <v>1162</v>
      </c>
      <c r="F7389" s="404" t="s">
        <v>348</v>
      </c>
      <c r="G7389" s="404"/>
      <c r="H7389" s="295" t="s">
        <v>165</v>
      </c>
      <c r="I7389" s="298">
        <v>3.6600000000000001E-4</v>
      </c>
      <c r="J7389" s="297" t="s">
        <v>2140</v>
      </c>
      <c r="K7389" s="280" t="s">
        <v>2117</v>
      </c>
    </row>
    <row r="7390" spans="2:12" ht="15" customHeight="1" x14ac:dyDescent="0.2">
      <c r="B7390" s="274" t="s">
        <v>347</v>
      </c>
      <c r="C7390" s="296" t="s">
        <v>3633</v>
      </c>
      <c r="D7390" s="274" t="s">
        <v>143</v>
      </c>
      <c r="E7390" s="274" t="s">
        <v>1187</v>
      </c>
      <c r="F7390" s="404" t="s">
        <v>348</v>
      </c>
      <c r="G7390" s="404"/>
      <c r="H7390" s="295" t="s">
        <v>165</v>
      </c>
      <c r="I7390" s="298">
        <v>3.6000000000000001E-5</v>
      </c>
      <c r="J7390" s="297" t="s">
        <v>2150</v>
      </c>
      <c r="K7390" s="280" t="s">
        <v>2117</v>
      </c>
      <c r="L7390" s="281"/>
    </row>
    <row r="7391" spans="2:12" ht="15" customHeight="1" x14ac:dyDescent="0.2">
      <c r="B7391" s="274" t="s">
        <v>347</v>
      </c>
      <c r="C7391" s="296" t="s">
        <v>3615</v>
      </c>
      <c r="D7391" s="274" t="s">
        <v>143</v>
      </c>
      <c r="E7391" s="274" t="s">
        <v>2418</v>
      </c>
      <c r="F7391" s="404" t="s">
        <v>586</v>
      </c>
      <c r="G7391" s="404"/>
      <c r="H7391" s="295" t="s">
        <v>578</v>
      </c>
      <c r="I7391" s="298">
        <v>1.22</v>
      </c>
      <c r="J7391" s="297" t="s">
        <v>2419</v>
      </c>
      <c r="K7391" s="280" t="s">
        <v>4254</v>
      </c>
      <c r="L7391" s="281"/>
    </row>
    <row r="7392" spans="2:12" ht="15" customHeight="1" x14ac:dyDescent="0.2">
      <c r="B7392" s="274" t="s">
        <v>347</v>
      </c>
      <c r="C7392" s="296" t="s">
        <v>3596</v>
      </c>
      <c r="D7392" s="274" t="s">
        <v>143</v>
      </c>
      <c r="E7392" s="274" t="s">
        <v>2437</v>
      </c>
      <c r="F7392" s="404" t="s">
        <v>348</v>
      </c>
      <c r="G7392" s="404"/>
      <c r="H7392" s="295" t="s">
        <v>165</v>
      </c>
      <c r="I7392" s="298">
        <v>9.4799999999999995E-4</v>
      </c>
      <c r="J7392" s="297" t="s">
        <v>3597</v>
      </c>
      <c r="K7392" s="280" t="s">
        <v>2135</v>
      </c>
      <c r="L7392" s="281"/>
    </row>
    <row r="7393" spans="2:12" ht="15" customHeight="1" x14ac:dyDescent="0.2">
      <c r="B7393" s="275"/>
      <c r="C7393" s="275"/>
      <c r="D7393" s="275"/>
      <c r="E7393" s="275"/>
      <c r="F7393" s="275" t="s">
        <v>331</v>
      </c>
      <c r="G7393" s="302">
        <v>23.52</v>
      </c>
      <c r="H7393" s="275" t="s">
        <v>332</v>
      </c>
      <c r="I7393" s="302">
        <v>0</v>
      </c>
      <c r="J7393" s="275" t="s">
        <v>333</v>
      </c>
      <c r="K7393" s="302">
        <v>23.52</v>
      </c>
      <c r="L7393" s="281"/>
    </row>
    <row r="7394" spans="2:12" ht="15" customHeight="1" thickBot="1" x14ac:dyDescent="0.25">
      <c r="B7394" s="275"/>
      <c r="C7394" s="275"/>
      <c r="D7394" s="275"/>
      <c r="E7394" s="275"/>
      <c r="F7394" s="275" t="s">
        <v>334</v>
      </c>
      <c r="G7394" s="302">
        <v>6.13</v>
      </c>
      <c r="H7394" s="275"/>
      <c r="I7394" s="409" t="s">
        <v>335</v>
      </c>
      <c r="J7394" s="409"/>
      <c r="K7394" s="302">
        <v>35.630000000000003</v>
      </c>
      <c r="L7394" s="281"/>
    </row>
    <row r="7395" spans="2:12" ht="15" customHeight="1" thickTop="1" x14ac:dyDescent="0.2">
      <c r="B7395" s="289"/>
      <c r="C7395" s="289"/>
      <c r="D7395" s="289"/>
      <c r="E7395" s="289"/>
      <c r="F7395" s="289"/>
      <c r="G7395" s="289"/>
      <c r="H7395" s="289"/>
      <c r="I7395" s="289"/>
      <c r="J7395" s="289"/>
      <c r="K7395" s="289"/>
      <c r="L7395" s="281"/>
    </row>
    <row r="7396" spans="2:12" ht="15" customHeight="1" x14ac:dyDescent="0.2">
      <c r="B7396" s="276"/>
      <c r="C7396" s="277" t="s">
        <v>28</v>
      </c>
      <c r="D7396" s="276" t="s">
        <v>29</v>
      </c>
      <c r="E7396" s="276" t="s">
        <v>30</v>
      </c>
      <c r="F7396" s="405" t="s">
        <v>318</v>
      </c>
      <c r="G7396" s="405"/>
      <c r="H7396" s="284" t="s">
        <v>31</v>
      </c>
      <c r="I7396" s="277" t="s">
        <v>32</v>
      </c>
      <c r="J7396" s="277" t="s">
        <v>2407</v>
      </c>
      <c r="K7396" s="277" t="s">
        <v>33</v>
      </c>
      <c r="L7396" s="277" t="s">
        <v>35</v>
      </c>
    </row>
    <row r="7397" spans="2:12" ht="15" customHeight="1" x14ac:dyDescent="0.2">
      <c r="B7397" s="273" t="s">
        <v>319</v>
      </c>
      <c r="C7397" s="286" t="s">
        <v>623</v>
      </c>
      <c r="D7397" s="273" t="s">
        <v>40</v>
      </c>
      <c r="E7397" s="273" t="s">
        <v>624</v>
      </c>
      <c r="F7397" s="403" t="s">
        <v>324</v>
      </c>
      <c r="G7397" s="403"/>
      <c r="H7397" s="285" t="s">
        <v>325</v>
      </c>
      <c r="I7397" s="288">
        <v>1</v>
      </c>
      <c r="J7397" s="287"/>
      <c r="K7397" s="287">
        <v>27.73</v>
      </c>
      <c r="L7397" s="287">
        <v>27.73</v>
      </c>
    </row>
    <row r="7398" spans="2:12" ht="15" customHeight="1" x14ac:dyDescent="0.2">
      <c r="B7398" s="278" t="s">
        <v>321</v>
      </c>
      <c r="C7398" s="291" t="s">
        <v>1104</v>
      </c>
      <c r="D7398" s="278" t="s">
        <v>40</v>
      </c>
      <c r="E7398" s="278" t="s">
        <v>1105</v>
      </c>
      <c r="F7398" s="407" t="s">
        <v>324</v>
      </c>
      <c r="G7398" s="407"/>
      <c r="H7398" s="290" t="s">
        <v>325</v>
      </c>
      <c r="I7398" s="294">
        <v>1</v>
      </c>
      <c r="J7398" s="294">
        <v>0</v>
      </c>
      <c r="K7398" s="292">
        <v>0.36</v>
      </c>
      <c r="L7398" s="292">
        <v>0.36</v>
      </c>
    </row>
    <row r="7399" spans="2:12" ht="15" customHeight="1" x14ac:dyDescent="0.2">
      <c r="B7399" s="274" t="s">
        <v>347</v>
      </c>
      <c r="C7399" s="296" t="s">
        <v>1106</v>
      </c>
      <c r="D7399" s="274" t="s">
        <v>40</v>
      </c>
      <c r="E7399" s="274" t="s">
        <v>1107</v>
      </c>
      <c r="F7399" s="404" t="s">
        <v>586</v>
      </c>
      <c r="G7399" s="404"/>
      <c r="H7399" s="295" t="s">
        <v>325</v>
      </c>
      <c r="I7399" s="298">
        <v>1</v>
      </c>
      <c r="J7399" s="298">
        <v>0</v>
      </c>
      <c r="K7399" s="297">
        <v>21.52</v>
      </c>
      <c r="L7399" s="297">
        <v>21.52</v>
      </c>
    </row>
    <row r="7400" spans="2:12" ht="15" customHeight="1" x14ac:dyDescent="0.2">
      <c r="B7400" s="274" t="s">
        <v>347</v>
      </c>
      <c r="C7400" s="296" t="s">
        <v>936</v>
      </c>
      <c r="D7400" s="274" t="s">
        <v>40</v>
      </c>
      <c r="E7400" s="274" t="s">
        <v>937</v>
      </c>
      <c r="F7400" s="404" t="s">
        <v>348</v>
      </c>
      <c r="G7400" s="404"/>
      <c r="H7400" s="295" t="s">
        <v>325</v>
      </c>
      <c r="I7400" s="298">
        <v>1</v>
      </c>
      <c r="J7400" s="298">
        <v>0</v>
      </c>
      <c r="K7400" s="297">
        <v>1.24</v>
      </c>
      <c r="L7400" s="297">
        <v>1.24</v>
      </c>
    </row>
    <row r="7401" spans="2:12" ht="15" customHeight="1" x14ac:dyDescent="0.2">
      <c r="B7401" s="274" t="s">
        <v>347</v>
      </c>
      <c r="C7401" s="296" t="s">
        <v>934</v>
      </c>
      <c r="D7401" s="274" t="s">
        <v>40</v>
      </c>
      <c r="E7401" s="274" t="s">
        <v>935</v>
      </c>
      <c r="F7401" s="404" t="s">
        <v>348</v>
      </c>
      <c r="G7401" s="404"/>
      <c r="H7401" s="295" t="s">
        <v>325</v>
      </c>
      <c r="I7401" s="298">
        <v>1</v>
      </c>
      <c r="J7401" s="298">
        <v>0</v>
      </c>
      <c r="K7401" s="297">
        <v>0.82</v>
      </c>
      <c r="L7401" s="297">
        <v>0.82</v>
      </c>
    </row>
    <row r="7402" spans="2:12" ht="15" customHeight="1" x14ac:dyDescent="0.2">
      <c r="B7402" s="274" t="s">
        <v>347</v>
      </c>
      <c r="C7402" s="296" t="s">
        <v>932</v>
      </c>
      <c r="D7402" s="274" t="s">
        <v>40</v>
      </c>
      <c r="E7402" s="274" t="s">
        <v>933</v>
      </c>
      <c r="F7402" s="404" t="s">
        <v>348</v>
      </c>
      <c r="G7402" s="404"/>
      <c r="H7402" s="295" t="s">
        <v>325</v>
      </c>
      <c r="I7402" s="298">
        <v>1</v>
      </c>
      <c r="J7402" s="298">
        <v>0</v>
      </c>
      <c r="K7402" s="297">
        <v>0.04</v>
      </c>
      <c r="L7402" s="297">
        <v>0.04</v>
      </c>
    </row>
    <row r="7403" spans="2:12" ht="15" customHeight="1" x14ac:dyDescent="0.2">
      <c r="B7403" s="274" t="s">
        <v>347</v>
      </c>
      <c r="C7403" s="296" t="s">
        <v>930</v>
      </c>
      <c r="D7403" s="274" t="s">
        <v>40</v>
      </c>
      <c r="E7403" s="274" t="s">
        <v>931</v>
      </c>
      <c r="F7403" s="404" t="s">
        <v>348</v>
      </c>
      <c r="G7403" s="404"/>
      <c r="H7403" s="295" t="s">
        <v>325</v>
      </c>
      <c r="I7403" s="298">
        <v>1</v>
      </c>
      <c r="J7403" s="298">
        <v>0</v>
      </c>
      <c r="K7403" s="297">
        <v>1.34</v>
      </c>
      <c r="L7403" s="297">
        <v>1.34</v>
      </c>
    </row>
    <row r="7404" spans="2:12" ht="15" customHeight="1" x14ac:dyDescent="0.2">
      <c r="B7404" s="274" t="s">
        <v>347</v>
      </c>
      <c r="C7404" s="296" t="s">
        <v>928</v>
      </c>
      <c r="D7404" s="274" t="s">
        <v>40</v>
      </c>
      <c r="E7404" s="274" t="s">
        <v>929</v>
      </c>
      <c r="F7404" s="404" t="s">
        <v>348</v>
      </c>
      <c r="G7404" s="404"/>
      <c r="H7404" s="295" t="s">
        <v>325</v>
      </c>
      <c r="I7404" s="298">
        <v>1</v>
      </c>
      <c r="J7404" s="298">
        <v>0</v>
      </c>
      <c r="K7404" s="297">
        <v>1.01</v>
      </c>
      <c r="L7404" s="297">
        <v>1.01</v>
      </c>
    </row>
    <row r="7405" spans="2:12" ht="15" customHeight="1" x14ac:dyDescent="0.2">
      <c r="B7405" s="274" t="s">
        <v>347</v>
      </c>
      <c r="C7405" s="296" t="s">
        <v>926</v>
      </c>
      <c r="D7405" s="274" t="s">
        <v>40</v>
      </c>
      <c r="E7405" s="274" t="s">
        <v>927</v>
      </c>
      <c r="F7405" s="404" t="s">
        <v>348</v>
      </c>
      <c r="G7405" s="404"/>
      <c r="H7405" s="295" t="s">
        <v>325</v>
      </c>
      <c r="I7405" s="298">
        <v>1</v>
      </c>
      <c r="J7405" s="298">
        <v>0</v>
      </c>
      <c r="K7405" s="297">
        <v>1.4</v>
      </c>
      <c r="L7405" s="297">
        <v>1.4</v>
      </c>
    </row>
    <row r="7406" spans="2:12" ht="15" customHeight="1" x14ac:dyDescent="0.2">
      <c r="B7406" s="275"/>
      <c r="C7406" s="275"/>
      <c r="D7406" s="275"/>
      <c r="E7406" s="275"/>
      <c r="F7406" s="275"/>
      <c r="G7406" s="275" t="s">
        <v>331</v>
      </c>
      <c r="H7406" s="302">
        <v>21.88</v>
      </c>
      <c r="I7406" s="275" t="s">
        <v>332</v>
      </c>
      <c r="J7406" s="302">
        <v>0</v>
      </c>
      <c r="K7406" s="275" t="s">
        <v>333</v>
      </c>
      <c r="L7406" s="302">
        <v>21.88</v>
      </c>
    </row>
    <row r="7407" spans="2:12" ht="15" customHeight="1" thickBot="1" x14ac:dyDescent="0.25">
      <c r="B7407" s="275"/>
      <c r="C7407" s="275"/>
      <c r="D7407" s="275"/>
      <c r="E7407" s="275"/>
      <c r="F7407" s="275"/>
      <c r="G7407" s="275" t="s">
        <v>334</v>
      </c>
      <c r="H7407" s="302">
        <v>5.77</v>
      </c>
      <c r="I7407" s="409"/>
      <c r="J7407" s="409" t="s">
        <v>335</v>
      </c>
      <c r="K7407" s="275"/>
      <c r="L7407" s="302">
        <v>33.5</v>
      </c>
    </row>
    <row r="7408" spans="2:12" ht="15" customHeight="1" thickTop="1" x14ac:dyDescent="0.2">
      <c r="B7408" s="289"/>
      <c r="C7408" s="289"/>
      <c r="D7408" s="289"/>
      <c r="E7408" s="289"/>
      <c r="F7408" s="289"/>
      <c r="G7408" s="289"/>
      <c r="H7408" s="289"/>
      <c r="I7408" s="289"/>
      <c r="J7408" s="289"/>
      <c r="K7408" s="289"/>
      <c r="L7408" s="281"/>
    </row>
    <row r="7409" spans="2:12" ht="15" customHeight="1" x14ac:dyDescent="0.2">
      <c r="B7409" s="276"/>
      <c r="C7409" s="277" t="s">
        <v>28</v>
      </c>
      <c r="D7409" s="276" t="s">
        <v>29</v>
      </c>
      <c r="E7409" s="276" t="s">
        <v>30</v>
      </c>
      <c r="F7409" s="405" t="s">
        <v>318</v>
      </c>
      <c r="G7409" s="405"/>
      <c r="H7409" s="284" t="s">
        <v>31</v>
      </c>
      <c r="I7409" s="277" t="s">
        <v>32</v>
      </c>
      <c r="J7409" s="277" t="s">
        <v>2407</v>
      </c>
      <c r="K7409" s="277" t="s">
        <v>33</v>
      </c>
      <c r="L7409" s="277" t="s">
        <v>35</v>
      </c>
    </row>
    <row r="7410" spans="2:12" ht="15" customHeight="1" x14ac:dyDescent="0.2">
      <c r="B7410" s="273" t="s">
        <v>319</v>
      </c>
      <c r="C7410" s="286" t="s">
        <v>544</v>
      </c>
      <c r="D7410" s="273" t="s">
        <v>40</v>
      </c>
      <c r="E7410" s="273" t="s">
        <v>545</v>
      </c>
      <c r="F7410" s="403" t="s">
        <v>324</v>
      </c>
      <c r="G7410" s="403"/>
      <c r="H7410" s="285" t="s">
        <v>325</v>
      </c>
      <c r="I7410" s="288">
        <v>1</v>
      </c>
      <c r="J7410" s="287"/>
      <c r="K7410" s="287">
        <v>32.04</v>
      </c>
      <c r="L7410" s="287">
        <v>32.04</v>
      </c>
    </row>
    <row r="7411" spans="2:12" ht="15" customHeight="1" x14ac:dyDescent="0.2">
      <c r="B7411" s="278" t="s">
        <v>321</v>
      </c>
      <c r="C7411" s="291" t="s">
        <v>1108</v>
      </c>
      <c r="D7411" s="278" t="s">
        <v>40</v>
      </c>
      <c r="E7411" s="278" t="s">
        <v>1109</v>
      </c>
      <c r="F7411" s="407" t="s">
        <v>324</v>
      </c>
      <c r="G7411" s="407"/>
      <c r="H7411" s="290" t="s">
        <v>325</v>
      </c>
      <c r="I7411" s="294">
        <v>1</v>
      </c>
      <c r="J7411" s="294">
        <v>0</v>
      </c>
      <c r="K7411" s="292">
        <v>0.35</v>
      </c>
      <c r="L7411" s="292">
        <v>0.35</v>
      </c>
    </row>
    <row r="7412" spans="2:12" ht="15" customHeight="1" x14ac:dyDescent="0.2">
      <c r="B7412" s="274" t="s">
        <v>347</v>
      </c>
      <c r="C7412" s="296" t="s">
        <v>932</v>
      </c>
      <c r="D7412" s="274" t="s">
        <v>40</v>
      </c>
      <c r="E7412" s="274" t="s">
        <v>933</v>
      </c>
      <c r="F7412" s="404" t="s">
        <v>348</v>
      </c>
      <c r="G7412" s="404"/>
      <c r="H7412" s="295" t="s">
        <v>325</v>
      </c>
      <c r="I7412" s="298">
        <v>1</v>
      </c>
      <c r="J7412" s="298">
        <v>0</v>
      </c>
      <c r="K7412" s="297">
        <v>0.04</v>
      </c>
      <c r="L7412" s="297">
        <v>0.04</v>
      </c>
    </row>
    <row r="7413" spans="2:12" ht="15" customHeight="1" x14ac:dyDescent="0.2">
      <c r="B7413" s="274" t="s">
        <v>347</v>
      </c>
      <c r="C7413" s="296" t="s">
        <v>930</v>
      </c>
      <c r="D7413" s="274" t="s">
        <v>40</v>
      </c>
      <c r="E7413" s="274" t="s">
        <v>931</v>
      </c>
      <c r="F7413" s="404" t="s">
        <v>348</v>
      </c>
      <c r="G7413" s="404"/>
      <c r="H7413" s="295" t="s">
        <v>325</v>
      </c>
      <c r="I7413" s="298">
        <v>1</v>
      </c>
      <c r="J7413" s="298">
        <v>0</v>
      </c>
      <c r="K7413" s="297">
        <v>1.34</v>
      </c>
      <c r="L7413" s="297">
        <v>1.34</v>
      </c>
    </row>
    <row r="7414" spans="2:12" ht="15" customHeight="1" x14ac:dyDescent="0.2">
      <c r="B7414" s="274" t="s">
        <v>347</v>
      </c>
      <c r="C7414" s="296" t="s">
        <v>1110</v>
      </c>
      <c r="D7414" s="274" t="s">
        <v>40</v>
      </c>
      <c r="E7414" s="274" t="s">
        <v>1111</v>
      </c>
      <c r="F7414" s="404" t="s">
        <v>586</v>
      </c>
      <c r="G7414" s="404"/>
      <c r="H7414" s="295" t="s">
        <v>325</v>
      </c>
      <c r="I7414" s="298">
        <v>1</v>
      </c>
      <c r="J7414" s="298">
        <v>0</v>
      </c>
      <c r="K7414" s="297">
        <v>27.03</v>
      </c>
      <c r="L7414" s="297">
        <v>27.03</v>
      </c>
    </row>
    <row r="7415" spans="2:12" ht="15" customHeight="1" x14ac:dyDescent="0.2">
      <c r="B7415" s="274" t="s">
        <v>347</v>
      </c>
      <c r="C7415" s="296" t="s">
        <v>926</v>
      </c>
      <c r="D7415" s="274" t="s">
        <v>40</v>
      </c>
      <c r="E7415" s="274" t="s">
        <v>927</v>
      </c>
      <c r="F7415" s="404" t="s">
        <v>348</v>
      </c>
      <c r="G7415" s="404"/>
      <c r="H7415" s="295" t="s">
        <v>325</v>
      </c>
      <c r="I7415" s="298">
        <v>1</v>
      </c>
      <c r="J7415" s="298">
        <v>0</v>
      </c>
      <c r="K7415" s="297">
        <v>1.4</v>
      </c>
      <c r="L7415" s="297">
        <v>1.4</v>
      </c>
    </row>
    <row r="7416" spans="2:12" ht="15" customHeight="1" x14ac:dyDescent="0.2">
      <c r="B7416" s="274" t="s">
        <v>347</v>
      </c>
      <c r="C7416" s="296" t="s">
        <v>928</v>
      </c>
      <c r="D7416" s="274" t="s">
        <v>40</v>
      </c>
      <c r="E7416" s="274" t="s">
        <v>929</v>
      </c>
      <c r="F7416" s="404" t="s">
        <v>348</v>
      </c>
      <c r="G7416" s="404"/>
      <c r="H7416" s="295" t="s">
        <v>325</v>
      </c>
      <c r="I7416" s="298">
        <v>1</v>
      </c>
      <c r="J7416" s="298">
        <v>0</v>
      </c>
      <c r="K7416" s="297">
        <v>1.01</v>
      </c>
      <c r="L7416" s="297">
        <v>1.01</v>
      </c>
    </row>
    <row r="7417" spans="2:12" ht="15" customHeight="1" x14ac:dyDescent="0.2">
      <c r="B7417" s="274" t="s">
        <v>347</v>
      </c>
      <c r="C7417" s="296" t="s">
        <v>946</v>
      </c>
      <c r="D7417" s="274" t="s">
        <v>40</v>
      </c>
      <c r="E7417" s="274" t="s">
        <v>947</v>
      </c>
      <c r="F7417" s="404" t="s">
        <v>348</v>
      </c>
      <c r="G7417" s="404"/>
      <c r="H7417" s="295" t="s">
        <v>325</v>
      </c>
      <c r="I7417" s="298">
        <v>1</v>
      </c>
      <c r="J7417" s="298">
        <v>0</v>
      </c>
      <c r="K7417" s="297">
        <v>0.01</v>
      </c>
      <c r="L7417" s="297">
        <v>0.01</v>
      </c>
    </row>
    <row r="7418" spans="2:12" ht="15" customHeight="1" x14ac:dyDescent="0.2">
      <c r="B7418" s="274" t="s">
        <v>347</v>
      </c>
      <c r="C7418" s="296" t="s">
        <v>948</v>
      </c>
      <c r="D7418" s="274" t="s">
        <v>40</v>
      </c>
      <c r="E7418" s="274" t="s">
        <v>949</v>
      </c>
      <c r="F7418" s="404" t="s">
        <v>348</v>
      </c>
      <c r="G7418" s="404"/>
      <c r="H7418" s="295" t="s">
        <v>325</v>
      </c>
      <c r="I7418" s="298">
        <v>1</v>
      </c>
      <c r="J7418" s="298">
        <v>0</v>
      </c>
      <c r="K7418" s="297">
        <v>0.86</v>
      </c>
      <c r="L7418" s="297">
        <v>0.86</v>
      </c>
    </row>
    <row r="7419" spans="2:12" ht="15" customHeight="1" x14ac:dyDescent="0.2">
      <c r="B7419" s="275"/>
      <c r="C7419" s="275"/>
      <c r="D7419" s="275"/>
      <c r="E7419" s="275"/>
      <c r="F7419" s="275"/>
      <c r="G7419" s="275" t="s">
        <v>331</v>
      </c>
      <c r="H7419" s="302">
        <v>27.38</v>
      </c>
      <c r="I7419" s="275" t="s">
        <v>332</v>
      </c>
      <c r="J7419" s="302">
        <v>0</v>
      </c>
      <c r="K7419" s="275" t="s">
        <v>333</v>
      </c>
      <c r="L7419" s="302">
        <v>27.38</v>
      </c>
    </row>
    <row r="7420" spans="2:12" ht="15" customHeight="1" thickBot="1" x14ac:dyDescent="0.25">
      <c r="B7420" s="275"/>
      <c r="C7420" s="275"/>
      <c r="D7420" s="275"/>
      <c r="E7420" s="275"/>
      <c r="F7420" s="275"/>
      <c r="G7420" s="275" t="s">
        <v>334</v>
      </c>
      <c r="H7420" s="302">
        <v>6.66</v>
      </c>
      <c r="I7420" s="409"/>
      <c r="J7420" s="409" t="s">
        <v>335</v>
      </c>
      <c r="K7420" s="275"/>
      <c r="L7420" s="302">
        <v>38.700000000000003</v>
      </c>
    </row>
    <row r="7421" spans="2:12" ht="15" customHeight="1" thickTop="1" x14ac:dyDescent="0.2">
      <c r="B7421" s="289"/>
      <c r="C7421" s="289"/>
      <c r="D7421" s="289"/>
      <c r="E7421" s="289"/>
      <c r="F7421" s="289"/>
      <c r="G7421" s="289"/>
      <c r="H7421" s="289"/>
      <c r="I7421" s="289"/>
      <c r="J7421" s="289"/>
      <c r="K7421" s="289"/>
      <c r="L7421" s="281"/>
    </row>
    <row r="7422" spans="2:12" ht="15" customHeight="1" x14ac:dyDescent="0.2">
      <c r="B7422" s="276"/>
      <c r="C7422" s="277" t="s">
        <v>28</v>
      </c>
      <c r="D7422" s="276" t="s">
        <v>29</v>
      </c>
      <c r="E7422" s="276" t="s">
        <v>30</v>
      </c>
      <c r="F7422" s="405" t="s">
        <v>318</v>
      </c>
      <c r="G7422" s="405"/>
      <c r="H7422" s="284" t="s">
        <v>31</v>
      </c>
      <c r="I7422" s="277" t="s">
        <v>32</v>
      </c>
      <c r="J7422" s="277" t="s">
        <v>2407</v>
      </c>
      <c r="K7422" s="277" t="s">
        <v>33</v>
      </c>
      <c r="L7422" s="277" t="s">
        <v>35</v>
      </c>
    </row>
    <row r="7423" spans="2:12" ht="15" customHeight="1" x14ac:dyDescent="0.2">
      <c r="B7423" s="273" t="s">
        <v>319</v>
      </c>
      <c r="C7423" s="286" t="s">
        <v>917</v>
      </c>
      <c r="D7423" s="273" t="s">
        <v>40</v>
      </c>
      <c r="E7423" s="273" t="s">
        <v>2467</v>
      </c>
      <c r="F7423" s="403" t="s">
        <v>324</v>
      </c>
      <c r="G7423" s="403"/>
      <c r="H7423" s="285" t="s">
        <v>41</v>
      </c>
      <c r="I7423" s="288">
        <v>1</v>
      </c>
      <c r="J7423" s="287"/>
      <c r="K7423" s="287">
        <v>22.56</v>
      </c>
      <c r="L7423" s="287">
        <v>22.56</v>
      </c>
    </row>
    <row r="7424" spans="2:12" ht="15" customHeight="1" x14ac:dyDescent="0.2">
      <c r="B7424" s="278" t="s">
        <v>321</v>
      </c>
      <c r="C7424" s="291" t="s">
        <v>1243</v>
      </c>
      <c r="D7424" s="278" t="s">
        <v>40</v>
      </c>
      <c r="E7424" s="278" t="s">
        <v>1244</v>
      </c>
      <c r="F7424" s="407" t="s">
        <v>324</v>
      </c>
      <c r="G7424" s="407"/>
      <c r="H7424" s="290" t="s">
        <v>1245</v>
      </c>
      <c r="I7424" s="294">
        <v>0.1673</v>
      </c>
      <c r="J7424" s="294">
        <v>0</v>
      </c>
      <c r="K7424" s="292">
        <v>14.12</v>
      </c>
      <c r="L7424" s="292">
        <v>2.36</v>
      </c>
    </row>
    <row r="7425" spans="2:12" ht="15" customHeight="1" x14ac:dyDescent="0.2">
      <c r="B7425" s="278" t="s">
        <v>321</v>
      </c>
      <c r="C7425" s="291" t="s">
        <v>544</v>
      </c>
      <c r="D7425" s="278" t="s">
        <v>40</v>
      </c>
      <c r="E7425" s="278" t="s">
        <v>545</v>
      </c>
      <c r="F7425" s="407" t="s">
        <v>324</v>
      </c>
      <c r="G7425" s="407"/>
      <c r="H7425" s="290" t="s">
        <v>325</v>
      </c>
      <c r="I7425" s="294">
        <v>0.55459999999999998</v>
      </c>
      <c r="J7425" s="294">
        <v>0</v>
      </c>
      <c r="K7425" s="292">
        <v>32.04</v>
      </c>
      <c r="L7425" s="292">
        <v>17.760000000000002</v>
      </c>
    </row>
    <row r="7426" spans="2:12" ht="15" customHeight="1" x14ac:dyDescent="0.2">
      <c r="B7426" s="278" t="s">
        <v>321</v>
      </c>
      <c r="C7426" s="291" t="s">
        <v>322</v>
      </c>
      <c r="D7426" s="278" t="s">
        <v>40</v>
      </c>
      <c r="E7426" s="278" t="s">
        <v>323</v>
      </c>
      <c r="F7426" s="407" t="s">
        <v>324</v>
      </c>
      <c r="G7426" s="407"/>
      <c r="H7426" s="290" t="s">
        <v>325</v>
      </c>
      <c r="I7426" s="294">
        <v>0.10580000000000001</v>
      </c>
      <c r="J7426" s="294">
        <v>0</v>
      </c>
      <c r="K7426" s="292">
        <v>23.08</v>
      </c>
      <c r="L7426" s="292">
        <v>2.44</v>
      </c>
    </row>
    <row r="7427" spans="2:12" ht="15" customHeight="1" x14ac:dyDescent="0.2">
      <c r="B7427" s="275"/>
      <c r="C7427" s="275"/>
      <c r="D7427" s="275"/>
      <c r="E7427" s="275"/>
      <c r="F7427" s="275"/>
      <c r="G7427" s="275" t="s">
        <v>331</v>
      </c>
      <c r="H7427" s="302">
        <v>18.78</v>
      </c>
      <c r="I7427" s="275" t="s">
        <v>332</v>
      </c>
      <c r="J7427" s="302">
        <v>0</v>
      </c>
      <c r="K7427" s="275" t="s">
        <v>333</v>
      </c>
      <c r="L7427" s="302">
        <v>18.78</v>
      </c>
    </row>
    <row r="7428" spans="2:12" ht="15" customHeight="1" thickBot="1" x14ac:dyDescent="0.25">
      <c r="B7428" s="275"/>
      <c r="C7428" s="275"/>
      <c r="D7428" s="275"/>
      <c r="E7428" s="275"/>
      <c r="F7428" s="275"/>
      <c r="G7428" s="275" t="s">
        <v>334</v>
      </c>
      <c r="H7428" s="302">
        <v>4.6900000000000004</v>
      </c>
      <c r="I7428" s="409"/>
      <c r="J7428" s="409" t="s">
        <v>335</v>
      </c>
      <c r="K7428" s="275"/>
      <c r="L7428" s="302">
        <v>27.25</v>
      </c>
    </row>
    <row r="7429" spans="2:12" ht="15" customHeight="1" thickTop="1" x14ac:dyDescent="0.2">
      <c r="B7429" s="289"/>
      <c r="C7429" s="289"/>
      <c r="D7429" s="289"/>
      <c r="E7429" s="289"/>
      <c r="F7429" s="289"/>
      <c r="G7429" s="289"/>
      <c r="H7429" s="289"/>
      <c r="I7429" s="289"/>
      <c r="J7429" s="289"/>
      <c r="K7429" s="289"/>
      <c r="L7429" s="281"/>
    </row>
    <row r="7430" spans="2:12" ht="15" customHeight="1" x14ac:dyDescent="0.2">
      <c r="B7430" s="276"/>
      <c r="C7430" s="277" t="s">
        <v>28</v>
      </c>
      <c r="D7430" s="276" t="s">
        <v>29</v>
      </c>
      <c r="E7430" s="276" t="s">
        <v>30</v>
      </c>
      <c r="F7430" s="405" t="s">
        <v>318</v>
      </c>
      <c r="G7430" s="405"/>
      <c r="H7430" s="284" t="s">
        <v>31</v>
      </c>
      <c r="I7430" s="277" t="s">
        <v>32</v>
      </c>
      <c r="J7430" s="277" t="s">
        <v>2407</v>
      </c>
      <c r="K7430" s="277" t="s">
        <v>33</v>
      </c>
      <c r="L7430" s="277" t="s">
        <v>35</v>
      </c>
    </row>
    <row r="7431" spans="2:12" ht="15" customHeight="1" x14ac:dyDescent="0.2">
      <c r="B7431" s="273" t="s">
        <v>319</v>
      </c>
      <c r="C7431" s="286" t="s">
        <v>1041</v>
      </c>
      <c r="D7431" s="273" t="s">
        <v>40</v>
      </c>
      <c r="E7431" s="273" t="s">
        <v>1042</v>
      </c>
      <c r="F7431" s="403" t="s">
        <v>324</v>
      </c>
      <c r="G7431" s="403"/>
      <c r="H7431" s="285" t="s">
        <v>325</v>
      </c>
      <c r="I7431" s="288">
        <v>1</v>
      </c>
      <c r="J7431" s="287"/>
      <c r="K7431" s="287">
        <v>28.31</v>
      </c>
      <c r="L7431" s="287">
        <v>28.31</v>
      </c>
    </row>
    <row r="7432" spans="2:12" ht="15" customHeight="1" x14ac:dyDescent="0.2">
      <c r="B7432" s="278" t="s">
        <v>321</v>
      </c>
      <c r="C7432" s="291" t="s">
        <v>1112</v>
      </c>
      <c r="D7432" s="278" t="s">
        <v>40</v>
      </c>
      <c r="E7432" s="278" t="s">
        <v>1113</v>
      </c>
      <c r="F7432" s="407" t="s">
        <v>324</v>
      </c>
      <c r="G7432" s="407"/>
      <c r="H7432" s="290" t="s">
        <v>325</v>
      </c>
      <c r="I7432" s="294">
        <v>1</v>
      </c>
      <c r="J7432" s="294">
        <v>0</v>
      </c>
      <c r="K7432" s="292">
        <v>0.13</v>
      </c>
      <c r="L7432" s="292">
        <v>0.13</v>
      </c>
    </row>
    <row r="7433" spans="2:12" ht="15" customHeight="1" x14ac:dyDescent="0.2">
      <c r="B7433" s="274" t="s">
        <v>347</v>
      </c>
      <c r="C7433" s="296" t="s">
        <v>946</v>
      </c>
      <c r="D7433" s="274" t="s">
        <v>40</v>
      </c>
      <c r="E7433" s="274" t="s">
        <v>947</v>
      </c>
      <c r="F7433" s="404" t="s">
        <v>348</v>
      </c>
      <c r="G7433" s="404"/>
      <c r="H7433" s="295" t="s">
        <v>325</v>
      </c>
      <c r="I7433" s="298">
        <v>1</v>
      </c>
      <c r="J7433" s="298">
        <v>0</v>
      </c>
      <c r="K7433" s="297">
        <v>0.01</v>
      </c>
      <c r="L7433" s="297">
        <v>0.01</v>
      </c>
    </row>
    <row r="7434" spans="2:12" ht="15" customHeight="1" x14ac:dyDescent="0.2">
      <c r="B7434" s="274" t="s">
        <v>347</v>
      </c>
      <c r="C7434" s="296" t="s">
        <v>948</v>
      </c>
      <c r="D7434" s="274" t="s">
        <v>40</v>
      </c>
      <c r="E7434" s="274" t="s">
        <v>949</v>
      </c>
      <c r="F7434" s="404" t="s">
        <v>348</v>
      </c>
      <c r="G7434" s="404"/>
      <c r="H7434" s="295" t="s">
        <v>325</v>
      </c>
      <c r="I7434" s="298">
        <v>1</v>
      </c>
      <c r="J7434" s="298">
        <v>0</v>
      </c>
      <c r="K7434" s="297">
        <v>0.86</v>
      </c>
      <c r="L7434" s="297">
        <v>0.86</v>
      </c>
    </row>
    <row r="7435" spans="2:12" ht="15" customHeight="1" x14ac:dyDescent="0.2">
      <c r="B7435" s="274" t="s">
        <v>347</v>
      </c>
      <c r="C7435" s="296" t="s">
        <v>930</v>
      </c>
      <c r="D7435" s="274" t="s">
        <v>40</v>
      </c>
      <c r="E7435" s="274" t="s">
        <v>931</v>
      </c>
      <c r="F7435" s="404" t="s">
        <v>348</v>
      </c>
      <c r="G7435" s="404"/>
      <c r="H7435" s="295" t="s">
        <v>325</v>
      </c>
      <c r="I7435" s="298">
        <v>1</v>
      </c>
      <c r="J7435" s="298">
        <v>0</v>
      </c>
      <c r="K7435" s="297">
        <v>1.34</v>
      </c>
      <c r="L7435" s="297">
        <v>1.34</v>
      </c>
    </row>
    <row r="7436" spans="2:12" ht="15" customHeight="1" x14ac:dyDescent="0.2">
      <c r="B7436" s="274" t="s">
        <v>347</v>
      </c>
      <c r="C7436" s="296" t="s">
        <v>928</v>
      </c>
      <c r="D7436" s="274" t="s">
        <v>40</v>
      </c>
      <c r="E7436" s="274" t="s">
        <v>929</v>
      </c>
      <c r="F7436" s="404" t="s">
        <v>348</v>
      </c>
      <c r="G7436" s="404"/>
      <c r="H7436" s="295" t="s">
        <v>325</v>
      </c>
      <c r="I7436" s="298">
        <v>1</v>
      </c>
      <c r="J7436" s="298">
        <v>0</v>
      </c>
      <c r="K7436" s="297">
        <v>1.01</v>
      </c>
      <c r="L7436" s="297">
        <v>1.01</v>
      </c>
    </row>
    <row r="7437" spans="2:12" ht="15" customHeight="1" x14ac:dyDescent="0.2">
      <c r="B7437" s="274" t="s">
        <v>347</v>
      </c>
      <c r="C7437" s="296" t="s">
        <v>926</v>
      </c>
      <c r="D7437" s="274" t="s">
        <v>40</v>
      </c>
      <c r="E7437" s="274" t="s">
        <v>927</v>
      </c>
      <c r="F7437" s="404" t="s">
        <v>348</v>
      </c>
      <c r="G7437" s="404"/>
      <c r="H7437" s="295" t="s">
        <v>325</v>
      </c>
      <c r="I7437" s="298">
        <v>1</v>
      </c>
      <c r="J7437" s="298">
        <v>0</v>
      </c>
      <c r="K7437" s="297">
        <v>1.4</v>
      </c>
      <c r="L7437" s="297">
        <v>1.4</v>
      </c>
    </row>
    <row r="7438" spans="2:12" ht="15" customHeight="1" x14ac:dyDescent="0.2">
      <c r="B7438" s="274" t="s">
        <v>347</v>
      </c>
      <c r="C7438" s="296" t="s">
        <v>932</v>
      </c>
      <c r="D7438" s="274" t="s">
        <v>40</v>
      </c>
      <c r="E7438" s="274" t="s">
        <v>933</v>
      </c>
      <c r="F7438" s="404" t="s">
        <v>348</v>
      </c>
      <c r="G7438" s="404"/>
      <c r="H7438" s="295" t="s">
        <v>325</v>
      </c>
      <c r="I7438" s="298">
        <v>1</v>
      </c>
      <c r="J7438" s="298">
        <v>0</v>
      </c>
      <c r="K7438" s="297">
        <v>0.04</v>
      </c>
      <c r="L7438" s="297">
        <v>0.04</v>
      </c>
    </row>
    <row r="7439" spans="2:12" ht="15" customHeight="1" x14ac:dyDescent="0.2">
      <c r="B7439" s="274" t="s">
        <v>347</v>
      </c>
      <c r="C7439" s="296" t="s">
        <v>1114</v>
      </c>
      <c r="D7439" s="274" t="s">
        <v>40</v>
      </c>
      <c r="E7439" s="274" t="s">
        <v>1115</v>
      </c>
      <c r="F7439" s="404" t="s">
        <v>586</v>
      </c>
      <c r="G7439" s="404"/>
      <c r="H7439" s="295" t="s">
        <v>325</v>
      </c>
      <c r="I7439" s="298">
        <v>1</v>
      </c>
      <c r="J7439" s="298">
        <v>0</v>
      </c>
      <c r="K7439" s="297">
        <v>23.52</v>
      </c>
      <c r="L7439" s="297">
        <v>23.52</v>
      </c>
    </row>
    <row r="7440" spans="2:12" ht="15" customHeight="1" x14ac:dyDescent="0.2">
      <c r="B7440" s="275"/>
      <c r="C7440" s="275"/>
      <c r="D7440" s="275"/>
      <c r="E7440" s="275"/>
      <c r="F7440" s="275"/>
      <c r="G7440" s="275" t="s">
        <v>331</v>
      </c>
      <c r="H7440" s="302">
        <v>23.65</v>
      </c>
      <c r="I7440" s="275" t="s">
        <v>332</v>
      </c>
      <c r="J7440" s="302">
        <v>0</v>
      </c>
      <c r="K7440" s="275" t="s">
        <v>333</v>
      </c>
      <c r="L7440" s="302">
        <v>23.65</v>
      </c>
    </row>
    <row r="7441" spans="2:12" ht="15" customHeight="1" thickBot="1" x14ac:dyDescent="0.25">
      <c r="B7441" s="275"/>
      <c r="C7441" s="275"/>
      <c r="D7441" s="275"/>
      <c r="E7441" s="275"/>
      <c r="F7441" s="275"/>
      <c r="G7441" s="275" t="s">
        <v>334</v>
      </c>
      <c r="H7441" s="302">
        <v>5.89</v>
      </c>
      <c r="I7441" s="409"/>
      <c r="J7441" s="409" t="s">
        <v>335</v>
      </c>
      <c r="K7441" s="275"/>
      <c r="L7441" s="302">
        <v>34.200000000000003</v>
      </c>
    </row>
    <row r="7442" spans="2:12" ht="15" customHeight="1" thickTop="1" x14ac:dyDescent="0.2">
      <c r="B7442" s="289"/>
      <c r="C7442" s="289"/>
      <c r="D7442" s="289"/>
      <c r="E7442" s="289"/>
      <c r="F7442" s="289"/>
      <c r="G7442" s="289"/>
      <c r="H7442" s="289"/>
      <c r="I7442" s="289"/>
      <c r="J7442" s="289"/>
      <c r="K7442" s="289"/>
      <c r="L7442" s="281"/>
    </row>
    <row r="7443" spans="2:12" ht="15" customHeight="1" x14ac:dyDescent="0.2">
      <c r="B7443" s="276"/>
      <c r="C7443" s="277" t="s">
        <v>28</v>
      </c>
      <c r="D7443" s="276" t="s">
        <v>29</v>
      </c>
      <c r="E7443" s="276" t="s">
        <v>30</v>
      </c>
      <c r="F7443" s="405" t="s">
        <v>318</v>
      </c>
      <c r="G7443" s="405"/>
      <c r="H7443" s="284" t="s">
        <v>31</v>
      </c>
      <c r="I7443" s="277" t="s">
        <v>32</v>
      </c>
      <c r="J7443" s="277" t="s">
        <v>2407</v>
      </c>
      <c r="K7443" s="277" t="s">
        <v>33</v>
      </c>
      <c r="L7443" s="277" t="s">
        <v>35</v>
      </c>
    </row>
    <row r="7444" spans="2:12" ht="15" customHeight="1" x14ac:dyDescent="0.2">
      <c r="B7444" s="273" t="s">
        <v>319</v>
      </c>
      <c r="C7444" s="286" t="s">
        <v>1223</v>
      </c>
      <c r="D7444" s="273" t="s">
        <v>40</v>
      </c>
      <c r="E7444" s="273" t="s">
        <v>1224</v>
      </c>
      <c r="F7444" s="403" t="s">
        <v>324</v>
      </c>
      <c r="G7444" s="403"/>
      <c r="H7444" s="285" t="s">
        <v>325</v>
      </c>
      <c r="I7444" s="288">
        <v>1</v>
      </c>
      <c r="J7444" s="287"/>
      <c r="K7444" s="287">
        <v>33.56</v>
      </c>
      <c r="L7444" s="287">
        <v>33.56</v>
      </c>
    </row>
    <row r="7445" spans="2:12" ht="15" customHeight="1" x14ac:dyDescent="0.2">
      <c r="B7445" s="278" t="s">
        <v>321</v>
      </c>
      <c r="C7445" s="291" t="s">
        <v>1116</v>
      </c>
      <c r="D7445" s="278" t="s">
        <v>40</v>
      </c>
      <c r="E7445" s="278" t="s">
        <v>1117</v>
      </c>
      <c r="F7445" s="407" t="s">
        <v>324</v>
      </c>
      <c r="G7445" s="407"/>
      <c r="H7445" s="290" t="s">
        <v>325</v>
      </c>
      <c r="I7445" s="294">
        <v>1</v>
      </c>
      <c r="J7445" s="294">
        <v>0</v>
      </c>
      <c r="K7445" s="292">
        <v>0.53</v>
      </c>
      <c r="L7445" s="292">
        <v>0.53</v>
      </c>
    </row>
    <row r="7446" spans="2:12" ht="15" customHeight="1" x14ac:dyDescent="0.2">
      <c r="B7446" s="274" t="s">
        <v>347</v>
      </c>
      <c r="C7446" s="296" t="s">
        <v>932</v>
      </c>
      <c r="D7446" s="274" t="s">
        <v>40</v>
      </c>
      <c r="E7446" s="274" t="s">
        <v>933</v>
      </c>
      <c r="F7446" s="404" t="s">
        <v>348</v>
      </c>
      <c r="G7446" s="404"/>
      <c r="H7446" s="295" t="s">
        <v>325</v>
      </c>
      <c r="I7446" s="298">
        <v>1</v>
      </c>
      <c r="J7446" s="298">
        <v>0</v>
      </c>
      <c r="K7446" s="297">
        <v>0.04</v>
      </c>
      <c r="L7446" s="297">
        <v>0.04</v>
      </c>
    </row>
    <row r="7447" spans="2:12" ht="15" customHeight="1" x14ac:dyDescent="0.2">
      <c r="B7447" s="274" t="s">
        <v>347</v>
      </c>
      <c r="C7447" s="296" t="s">
        <v>928</v>
      </c>
      <c r="D7447" s="274" t="s">
        <v>40</v>
      </c>
      <c r="E7447" s="274" t="s">
        <v>929</v>
      </c>
      <c r="F7447" s="404" t="s">
        <v>348</v>
      </c>
      <c r="G7447" s="404"/>
      <c r="H7447" s="295" t="s">
        <v>325</v>
      </c>
      <c r="I7447" s="298">
        <v>1</v>
      </c>
      <c r="J7447" s="298">
        <v>0</v>
      </c>
      <c r="K7447" s="297">
        <v>1.01</v>
      </c>
      <c r="L7447" s="297">
        <v>1.01</v>
      </c>
    </row>
    <row r="7448" spans="2:12" ht="15" customHeight="1" x14ac:dyDescent="0.2">
      <c r="B7448" s="274" t="s">
        <v>347</v>
      </c>
      <c r="C7448" s="296" t="s">
        <v>946</v>
      </c>
      <c r="D7448" s="274" t="s">
        <v>40</v>
      </c>
      <c r="E7448" s="274" t="s">
        <v>947</v>
      </c>
      <c r="F7448" s="404" t="s">
        <v>348</v>
      </c>
      <c r="G7448" s="404"/>
      <c r="H7448" s="295" t="s">
        <v>325</v>
      </c>
      <c r="I7448" s="298">
        <v>1</v>
      </c>
      <c r="J7448" s="298">
        <v>0</v>
      </c>
      <c r="K7448" s="297">
        <v>0.01</v>
      </c>
      <c r="L7448" s="297">
        <v>0.01</v>
      </c>
    </row>
    <row r="7449" spans="2:12" ht="15" customHeight="1" x14ac:dyDescent="0.2">
      <c r="B7449" s="274" t="s">
        <v>347</v>
      </c>
      <c r="C7449" s="296" t="s">
        <v>930</v>
      </c>
      <c r="D7449" s="274" t="s">
        <v>40</v>
      </c>
      <c r="E7449" s="274" t="s">
        <v>931</v>
      </c>
      <c r="F7449" s="404" t="s">
        <v>348</v>
      </c>
      <c r="G7449" s="404"/>
      <c r="H7449" s="295" t="s">
        <v>325</v>
      </c>
      <c r="I7449" s="298">
        <v>1</v>
      </c>
      <c r="J7449" s="298">
        <v>0</v>
      </c>
      <c r="K7449" s="297">
        <v>1.34</v>
      </c>
      <c r="L7449" s="297">
        <v>1.34</v>
      </c>
    </row>
    <row r="7450" spans="2:12" ht="15" customHeight="1" x14ac:dyDescent="0.2">
      <c r="B7450" s="274" t="s">
        <v>347</v>
      </c>
      <c r="C7450" s="296" t="s">
        <v>948</v>
      </c>
      <c r="D7450" s="274" t="s">
        <v>40</v>
      </c>
      <c r="E7450" s="274" t="s">
        <v>949</v>
      </c>
      <c r="F7450" s="404" t="s">
        <v>348</v>
      </c>
      <c r="G7450" s="404"/>
      <c r="H7450" s="295" t="s">
        <v>325</v>
      </c>
      <c r="I7450" s="298">
        <v>1</v>
      </c>
      <c r="J7450" s="298">
        <v>0</v>
      </c>
      <c r="K7450" s="297">
        <v>0.86</v>
      </c>
      <c r="L7450" s="297">
        <v>0.86</v>
      </c>
    </row>
    <row r="7451" spans="2:12" ht="15" customHeight="1" x14ac:dyDescent="0.2">
      <c r="B7451" s="274" t="s">
        <v>347</v>
      </c>
      <c r="C7451" s="296" t="s">
        <v>926</v>
      </c>
      <c r="D7451" s="274" t="s">
        <v>40</v>
      </c>
      <c r="E7451" s="274" t="s">
        <v>927</v>
      </c>
      <c r="F7451" s="404" t="s">
        <v>348</v>
      </c>
      <c r="G7451" s="404"/>
      <c r="H7451" s="295" t="s">
        <v>325</v>
      </c>
      <c r="I7451" s="298">
        <v>1</v>
      </c>
      <c r="J7451" s="298">
        <v>0</v>
      </c>
      <c r="K7451" s="297">
        <v>1.4</v>
      </c>
      <c r="L7451" s="297">
        <v>1.4</v>
      </c>
    </row>
    <row r="7452" spans="2:12" ht="15" customHeight="1" x14ac:dyDescent="0.2">
      <c r="B7452" s="274" t="s">
        <v>347</v>
      </c>
      <c r="C7452" s="296" t="s">
        <v>1118</v>
      </c>
      <c r="D7452" s="274" t="s">
        <v>40</v>
      </c>
      <c r="E7452" s="274" t="s">
        <v>1119</v>
      </c>
      <c r="F7452" s="404" t="s">
        <v>586</v>
      </c>
      <c r="G7452" s="404"/>
      <c r="H7452" s="295" t="s">
        <v>325</v>
      </c>
      <c r="I7452" s="298">
        <v>1</v>
      </c>
      <c r="J7452" s="298">
        <v>0</v>
      </c>
      <c r="K7452" s="297">
        <v>28.37</v>
      </c>
      <c r="L7452" s="297">
        <v>28.37</v>
      </c>
    </row>
    <row r="7453" spans="2:12" ht="15" customHeight="1" x14ac:dyDescent="0.2">
      <c r="B7453" s="275"/>
      <c r="C7453" s="275"/>
      <c r="D7453" s="275"/>
      <c r="E7453" s="275"/>
      <c r="F7453" s="275"/>
      <c r="G7453" s="275" t="s">
        <v>331</v>
      </c>
      <c r="H7453" s="302">
        <v>28.9</v>
      </c>
      <c r="I7453" s="275" t="s">
        <v>332</v>
      </c>
      <c r="J7453" s="302">
        <v>0</v>
      </c>
      <c r="K7453" s="275" t="s">
        <v>333</v>
      </c>
      <c r="L7453" s="302">
        <v>28.9</v>
      </c>
    </row>
    <row r="7454" spans="2:12" ht="15" customHeight="1" thickBot="1" x14ac:dyDescent="0.25">
      <c r="B7454" s="275"/>
      <c r="C7454" s="275"/>
      <c r="D7454" s="275"/>
      <c r="E7454" s="275"/>
      <c r="F7454" s="275"/>
      <c r="G7454" s="275" t="s">
        <v>334</v>
      </c>
      <c r="H7454" s="302">
        <v>6.98</v>
      </c>
      <c r="I7454" s="409"/>
      <c r="J7454" s="409" t="s">
        <v>335</v>
      </c>
      <c r="K7454" s="275"/>
      <c r="L7454" s="302">
        <v>40.54</v>
      </c>
    </row>
    <row r="7455" spans="2:12" ht="15" customHeight="1" thickTop="1" x14ac:dyDescent="0.2">
      <c r="B7455" s="289"/>
      <c r="C7455" s="289"/>
      <c r="D7455" s="289"/>
      <c r="E7455" s="289"/>
      <c r="F7455" s="289"/>
      <c r="G7455" s="289"/>
      <c r="H7455" s="289"/>
      <c r="I7455" s="289"/>
      <c r="J7455" s="289"/>
      <c r="K7455" s="289"/>
      <c r="L7455" s="281"/>
    </row>
    <row r="7456" spans="2:12" ht="15" customHeight="1" x14ac:dyDescent="0.2">
      <c r="B7456" s="276"/>
      <c r="C7456" s="277" t="s">
        <v>28</v>
      </c>
      <c r="D7456" s="276" t="s">
        <v>29</v>
      </c>
      <c r="E7456" s="276" t="s">
        <v>30</v>
      </c>
      <c r="F7456" s="405" t="s">
        <v>318</v>
      </c>
      <c r="G7456" s="405"/>
      <c r="H7456" s="284" t="s">
        <v>31</v>
      </c>
      <c r="I7456" s="277" t="s">
        <v>32</v>
      </c>
      <c r="J7456" s="277" t="s">
        <v>33</v>
      </c>
      <c r="K7456" s="277" t="s">
        <v>35</v>
      </c>
      <c r="L7456" s="281"/>
    </row>
    <row r="7457" spans="2:12" ht="15" customHeight="1" x14ac:dyDescent="0.2">
      <c r="B7457" s="273" t="s">
        <v>319</v>
      </c>
      <c r="C7457" s="286" t="s">
        <v>2739</v>
      </c>
      <c r="D7457" s="273" t="s">
        <v>143</v>
      </c>
      <c r="E7457" s="273" t="s">
        <v>2740</v>
      </c>
      <c r="F7457" s="403" t="s">
        <v>2414</v>
      </c>
      <c r="G7457" s="403"/>
      <c r="H7457" s="285" t="s">
        <v>242</v>
      </c>
      <c r="I7457" s="288">
        <v>1</v>
      </c>
      <c r="J7457" s="287">
        <v>50.64</v>
      </c>
      <c r="K7457" s="287">
        <v>50.64</v>
      </c>
      <c r="L7457" s="281"/>
    </row>
    <row r="7458" spans="2:12" ht="15" customHeight="1" x14ac:dyDescent="0.2">
      <c r="B7458" s="276" t="s">
        <v>27</v>
      </c>
      <c r="C7458" s="277" t="s">
        <v>28</v>
      </c>
      <c r="D7458" s="276" t="s">
        <v>29</v>
      </c>
      <c r="E7458" s="276" t="s">
        <v>30</v>
      </c>
      <c r="F7458" s="405" t="s">
        <v>318</v>
      </c>
      <c r="G7458" s="406"/>
      <c r="H7458" s="284" t="s">
        <v>31</v>
      </c>
      <c r="I7458" s="277" t="s">
        <v>32</v>
      </c>
      <c r="J7458" s="277" t="s">
        <v>33</v>
      </c>
      <c r="K7458" s="277" t="s">
        <v>35</v>
      </c>
      <c r="L7458" s="281"/>
    </row>
    <row r="7459" spans="2:12" ht="15" customHeight="1" x14ac:dyDescent="0.2">
      <c r="B7459" s="278" t="s">
        <v>319</v>
      </c>
      <c r="C7459" s="291" t="s">
        <v>826</v>
      </c>
      <c r="D7459" s="278" t="s">
        <v>143</v>
      </c>
      <c r="E7459" s="278" t="s">
        <v>827</v>
      </c>
      <c r="F7459" s="407" t="s">
        <v>577</v>
      </c>
      <c r="G7459" s="407"/>
      <c r="H7459" s="290" t="s">
        <v>578</v>
      </c>
      <c r="I7459" s="294">
        <v>0.6</v>
      </c>
      <c r="J7459" s="292" t="s">
        <v>4266</v>
      </c>
      <c r="K7459" s="293" t="s">
        <v>4269</v>
      </c>
      <c r="L7459" s="281"/>
    </row>
    <row r="7460" spans="2:12" ht="15" customHeight="1" x14ac:dyDescent="0.2">
      <c r="B7460" s="278" t="s">
        <v>319</v>
      </c>
      <c r="C7460" s="291" t="s">
        <v>575</v>
      </c>
      <c r="D7460" s="278" t="s">
        <v>143</v>
      </c>
      <c r="E7460" s="278" t="s">
        <v>576</v>
      </c>
      <c r="F7460" s="407" t="s">
        <v>577</v>
      </c>
      <c r="G7460" s="407"/>
      <c r="H7460" s="290" t="s">
        <v>578</v>
      </c>
      <c r="I7460" s="294">
        <v>0.4</v>
      </c>
      <c r="J7460" s="292" t="s">
        <v>3684</v>
      </c>
      <c r="K7460" s="293" t="s">
        <v>3754</v>
      </c>
      <c r="L7460" s="281"/>
    </row>
    <row r="7461" spans="2:12" ht="15" customHeight="1" x14ac:dyDescent="0.2">
      <c r="B7461" s="274" t="s">
        <v>347</v>
      </c>
      <c r="C7461" s="296" t="s">
        <v>3642</v>
      </c>
      <c r="D7461" s="274" t="s">
        <v>143</v>
      </c>
      <c r="E7461" s="274" t="s">
        <v>3643</v>
      </c>
      <c r="F7461" s="404" t="s">
        <v>586</v>
      </c>
      <c r="G7461" s="404"/>
      <c r="H7461" s="295" t="s">
        <v>578</v>
      </c>
      <c r="I7461" s="298">
        <v>0.6</v>
      </c>
      <c r="J7461" s="297" t="s">
        <v>3640</v>
      </c>
      <c r="K7461" s="280" t="s">
        <v>4063</v>
      </c>
      <c r="L7461" s="281"/>
    </row>
    <row r="7462" spans="2:12" ht="15" customHeight="1" x14ac:dyDescent="0.2">
      <c r="B7462" s="274" t="s">
        <v>347</v>
      </c>
      <c r="C7462" s="296" t="s">
        <v>3615</v>
      </c>
      <c r="D7462" s="274" t="s">
        <v>143</v>
      </c>
      <c r="E7462" s="274" t="s">
        <v>2418</v>
      </c>
      <c r="F7462" s="404" t="s">
        <v>586</v>
      </c>
      <c r="G7462" s="404"/>
      <c r="H7462" s="295" t="s">
        <v>578</v>
      </c>
      <c r="I7462" s="298">
        <v>0.4</v>
      </c>
      <c r="J7462" s="297" t="s">
        <v>2419</v>
      </c>
      <c r="K7462" s="280" t="s">
        <v>2193</v>
      </c>
      <c r="L7462" s="281"/>
    </row>
    <row r="7463" spans="2:12" ht="15" customHeight="1" x14ac:dyDescent="0.2">
      <c r="B7463" s="274" t="s">
        <v>347</v>
      </c>
      <c r="C7463" s="296" t="s">
        <v>3612</v>
      </c>
      <c r="D7463" s="274" t="s">
        <v>143</v>
      </c>
      <c r="E7463" s="274" t="s">
        <v>2425</v>
      </c>
      <c r="F7463" s="404" t="s">
        <v>348</v>
      </c>
      <c r="G7463" s="404"/>
      <c r="H7463" s="295" t="s">
        <v>242</v>
      </c>
      <c r="I7463" s="298">
        <v>1</v>
      </c>
      <c r="J7463" s="297" t="s">
        <v>1851</v>
      </c>
      <c r="K7463" s="280" t="s">
        <v>1851</v>
      </c>
      <c r="L7463" s="281"/>
    </row>
    <row r="7464" spans="2:12" ht="15" customHeight="1" x14ac:dyDescent="0.2">
      <c r="B7464" s="408" t="s">
        <v>2416</v>
      </c>
      <c r="C7464" s="406"/>
      <c r="D7464" s="406"/>
      <c r="E7464" s="406"/>
      <c r="F7464" s="406"/>
      <c r="G7464" s="406"/>
      <c r="H7464" s="406"/>
      <c r="I7464" s="406"/>
      <c r="J7464" s="406"/>
      <c r="K7464" s="406"/>
      <c r="L7464" s="281"/>
    </row>
    <row r="7465" spans="2:12" ht="15" customHeight="1" x14ac:dyDescent="0.2">
      <c r="B7465" s="276" t="s">
        <v>27</v>
      </c>
      <c r="C7465" s="277" t="s">
        <v>28</v>
      </c>
      <c r="D7465" s="276" t="s">
        <v>29</v>
      </c>
      <c r="E7465" s="276" t="s">
        <v>30</v>
      </c>
      <c r="F7465" s="405" t="s">
        <v>318</v>
      </c>
      <c r="G7465" s="406"/>
      <c r="H7465" s="284" t="s">
        <v>31</v>
      </c>
      <c r="I7465" s="277" t="s">
        <v>32</v>
      </c>
      <c r="J7465" s="277" t="s">
        <v>33</v>
      </c>
      <c r="K7465" s="277" t="s">
        <v>35</v>
      </c>
      <c r="L7465" s="281"/>
    </row>
    <row r="7466" spans="2:12" ht="15" customHeight="1" x14ac:dyDescent="0.2">
      <c r="B7466" s="274" t="s">
        <v>347</v>
      </c>
      <c r="C7466" s="296" t="s">
        <v>3654</v>
      </c>
      <c r="D7466" s="274" t="s">
        <v>143</v>
      </c>
      <c r="E7466" s="274" t="s">
        <v>1822</v>
      </c>
      <c r="F7466" s="404" t="s">
        <v>348</v>
      </c>
      <c r="G7466" s="404"/>
      <c r="H7466" s="295" t="s">
        <v>165</v>
      </c>
      <c r="I7466" s="298">
        <v>6.0000000000000002E-5</v>
      </c>
      <c r="J7466" s="297" t="s">
        <v>2155</v>
      </c>
      <c r="K7466" s="280" t="s">
        <v>2117</v>
      </c>
      <c r="L7466" s="281"/>
    </row>
    <row r="7467" spans="2:12" ht="15" customHeight="1" x14ac:dyDescent="0.2">
      <c r="B7467" s="274" t="s">
        <v>347</v>
      </c>
      <c r="C7467" s="296" t="s">
        <v>3642</v>
      </c>
      <c r="D7467" s="274" t="s">
        <v>143</v>
      </c>
      <c r="E7467" s="274" t="s">
        <v>3643</v>
      </c>
      <c r="F7467" s="404" t="s">
        <v>586</v>
      </c>
      <c r="G7467" s="404"/>
      <c r="H7467" s="295" t="s">
        <v>578</v>
      </c>
      <c r="I7467" s="298">
        <v>0.6</v>
      </c>
      <c r="J7467" s="297" t="s">
        <v>3640</v>
      </c>
      <c r="K7467" s="280" t="s">
        <v>4063</v>
      </c>
      <c r="L7467" s="281"/>
    </row>
    <row r="7468" spans="2:12" ht="15" customHeight="1" x14ac:dyDescent="0.2">
      <c r="B7468" s="274" t="s">
        <v>347</v>
      </c>
      <c r="C7468" s="296" t="s">
        <v>3631</v>
      </c>
      <c r="D7468" s="274" t="s">
        <v>143</v>
      </c>
      <c r="E7468" s="274" t="s">
        <v>2435</v>
      </c>
      <c r="F7468" s="404" t="s">
        <v>348</v>
      </c>
      <c r="G7468" s="404"/>
      <c r="H7468" s="295" t="s">
        <v>165</v>
      </c>
      <c r="I7468" s="298">
        <v>8.0000000000000007E-5</v>
      </c>
      <c r="J7468" s="297" t="s">
        <v>2122</v>
      </c>
      <c r="K7468" s="280" t="s">
        <v>2135</v>
      </c>
      <c r="L7468" s="281"/>
    </row>
    <row r="7469" spans="2:12" ht="15" customHeight="1" x14ac:dyDescent="0.2">
      <c r="B7469" s="274" t="s">
        <v>347</v>
      </c>
      <c r="C7469" s="296" t="s">
        <v>3585</v>
      </c>
      <c r="D7469" s="274" t="s">
        <v>143</v>
      </c>
      <c r="E7469" s="274" t="s">
        <v>1823</v>
      </c>
      <c r="F7469" s="404" t="s">
        <v>348</v>
      </c>
      <c r="G7469" s="404"/>
      <c r="H7469" s="295" t="s">
        <v>165</v>
      </c>
      <c r="I7469" s="298">
        <v>1.2E-4</v>
      </c>
      <c r="J7469" s="297" t="s">
        <v>2160</v>
      </c>
      <c r="K7469" s="280" t="s">
        <v>2117</v>
      </c>
      <c r="L7469" s="281"/>
    </row>
    <row r="7470" spans="2:12" ht="15" customHeight="1" x14ac:dyDescent="0.2">
      <c r="B7470" s="274" t="s">
        <v>347</v>
      </c>
      <c r="C7470" s="296" t="s">
        <v>3583</v>
      </c>
      <c r="D7470" s="274" t="s">
        <v>143</v>
      </c>
      <c r="E7470" s="274" t="s">
        <v>1158</v>
      </c>
      <c r="F7470" s="404" t="s">
        <v>348</v>
      </c>
      <c r="G7470" s="404"/>
      <c r="H7470" s="295" t="s">
        <v>165</v>
      </c>
      <c r="I7470" s="298">
        <v>0.1018</v>
      </c>
      <c r="J7470" s="297" t="s">
        <v>1850</v>
      </c>
      <c r="K7470" s="280" t="s">
        <v>2175</v>
      </c>
    </row>
    <row r="7471" spans="2:12" ht="15" customHeight="1" x14ac:dyDescent="0.2">
      <c r="B7471" s="274" t="s">
        <v>347</v>
      </c>
      <c r="C7471" s="296" t="s">
        <v>3626</v>
      </c>
      <c r="D7471" s="274" t="s">
        <v>143</v>
      </c>
      <c r="E7471" s="274" t="s">
        <v>2434</v>
      </c>
      <c r="F7471" s="404" t="s">
        <v>348</v>
      </c>
      <c r="G7471" s="404"/>
      <c r="H7471" s="295" t="s">
        <v>2433</v>
      </c>
      <c r="I7471" s="298">
        <v>2.3E-3</v>
      </c>
      <c r="J7471" s="297" t="s">
        <v>3627</v>
      </c>
      <c r="K7471" s="280" t="s">
        <v>2144</v>
      </c>
    </row>
    <row r="7472" spans="2:12" ht="15" customHeight="1" x14ac:dyDescent="0.2">
      <c r="B7472" s="274" t="s">
        <v>347</v>
      </c>
      <c r="C7472" s="296" t="s">
        <v>3587</v>
      </c>
      <c r="D7472" s="274" t="s">
        <v>143</v>
      </c>
      <c r="E7472" s="274" t="s">
        <v>2436</v>
      </c>
      <c r="F7472" s="404" t="s">
        <v>348</v>
      </c>
      <c r="G7472" s="404"/>
      <c r="H7472" s="295" t="s">
        <v>165</v>
      </c>
      <c r="I7472" s="298">
        <v>2.0000000000000001E-4</v>
      </c>
      <c r="J7472" s="297" t="s">
        <v>3588</v>
      </c>
      <c r="K7472" s="280" t="s">
        <v>2117</v>
      </c>
    </row>
    <row r="7473" spans="2:12" ht="15" customHeight="1" x14ac:dyDescent="0.2">
      <c r="B7473" s="274" t="s">
        <v>347</v>
      </c>
      <c r="C7473" s="296" t="s">
        <v>3653</v>
      </c>
      <c r="D7473" s="274" t="s">
        <v>143</v>
      </c>
      <c r="E7473" s="274" t="s">
        <v>1172</v>
      </c>
      <c r="F7473" s="404" t="s">
        <v>348</v>
      </c>
      <c r="G7473" s="404"/>
      <c r="H7473" s="295" t="s">
        <v>165</v>
      </c>
      <c r="I7473" s="298">
        <v>1.2E-4</v>
      </c>
      <c r="J7473" s="297" t="s">
        <v>2157</v>
      </c>
      <c r="K7473" s="280" t="s">
        <v>2117</v>
      </c>
    </row>
    <row r="7474" spans="2:12" ht="15" customHeight="1" x14ac:dyDescent="0.2">
      <c r="B7474" s="274" t="s">
        <v>347</v>
      </c>
      <c r="C7474" s="296" t="s">
        <v>3652</v>
      </c>
      <c r="D7474" s="274" t="s">
        <v>143</v>
      </c>
      <c r="E7474" s="274" t="s">
        <v>1824</v>
      </c>
      <c r="F7474" s="404" t="s">
        <v>348</v>
      </c>
      <c r="G7474" s="404"/>
      <c r="H7474" s="295" t="s">
        <v>165</v>
      </c>
      <c r="I7474" s="298">
        <v>1.2E-4</v>
      </c>
      <c r="J7474" s="297" t="s">
        <v>2417</v>
      </c>
      <c r="K7474" s="280" t="s">
        <v>2117</v>
      </c>
    </row>
    <row r="7475" spans="2:12" ht="15" customHeight="1" x14ac:dyDescent="0.2">
      <c r="B7475" s="274" t="s">
        <v>347</v>
      </c>
      <c r="C7475" s="296" t="s">
        <v>3594</v>
      </c>
      <c r="D7475" s="274" t="s">
        <v>143</v>
      </c>
      <c r="E7475" s="274" t="s">
        <v>1171</v>
      </c>
      <c r="F7475" s="404" t="s">
        <v>348</v>
      </c>
      <c r="G7475" s="404"/>
      <c r="H7475" s="295" t="s">
        <v>165</v>
      </c>
      <c r="I7475" s="298">
        <v>8.0000000000000007E-5</v>
      </c>
      <c r="J7475" s="297" t="s">
        <v>2139</v>
      </c>
      <c r="K7475" s="280" t="s">
        <v>2117</v>
      </c>
    </row>
    <row r="7476" spans="2:12" ht="15" customHeight="1" x14ac:dyDescent="0.2">
      <c r="B7476" s="274" t="s">
        <v>347</v>
      </c>
      <c r="C7476" s="296" t="s">
        <v>3615</v>
      </c>
      <c r="D7476" s="274" t="s">
        <v>143</v>
      </c>
      <c r="E7476" s="274" t="s">
        <v>2418</v>
      </c>
      <c r="F7476" s="404" t="s">
        <v>586</v>
      </c>
      <c r="G7476" s="404"/>
      <c r="H7476" s="295" t="s">
        <v>578</v>
      </c>
      <c r="I7476" s="298">
        <v>0.4</v>
      </c>
      <c r="J7476" s="297" t="s">
        <v>2419</v>
      </c>
      <c r="K7476" s="280" t="s">
        <v>2193</v>
      </c>
    </row>
    <row r="7477" spans="2:12" ht="15" customHeight="1" x14ac:dyDescent="0.2">
      <c r="B7477" s="274" t="s">
        <v>347</v>
      </c>
      <c r="C7477" s="296" t="s">
        <v>3646</v>
      </c>
      <c r="D7477" s="274" t="s">
        <v>143</v>
      </c>
      <c r="E7477" s="274" t="s">
        <v>3647</v>
      </c>
      <c r="F7477" s="404" t="s">
        <v>348</v>
      </c>
      <c r="G7477" s="404"/>
      <c r="H7477" s="295" t="s">
        <v>1160</v>
      </c>
      <c r="I7477" s="298">
        <v>7.3999999999999999E-4</v>
      </c>
      <c r="J7477" s="297" t="s">
        <v>3648</v>
      </c>
      <c r="K7477" s="280" t="s">
        <v>2117</v>
      </c>
      <c r="L7477" s="180"/>
    </row>
    <row r="7478" spans="2:12" ht="15" customHeight="1" x14ac:dyDescent="0.2">
      <c r="B7478" s="274" t="s">
        <v>347</v>
      </c>
      <c r="C7478" s="296" t="s">
        <v>3586</v>
      </c>
      <c r="D7478" s="274" t="s">
        <v>143</v>
      </c>
      <c r="E7478" s="274" t="s">
        <v>1162</v>
      </c>
      <c r="F7478" s="404" t="s">
        <v>348</v>
      </c>
      <c r="G7478" s="404"/>
      <c r="H7478" s="295" t="s">
        <v>165</v>
      </c>
      <c r="I7478" s="298">
        <v>1.2E-4</v>
      </c>
      <c r="J7478" s="297" t="s">
        <v>2140</v>
      </c>
      <c r="K7478" s="280" t="s">
        <v>2117</v>
      </c>
      <c r="L7478" s="178"/>
    </row>
    <row r="7479" spans="2:12" ht="15" customHeight="1" x14ac:dyDescent="0.2">
      <c r="B7479" s="274" t="s">
        <v>347</v>
      </c>
      <c r="C7479" s="296" t="s">
        <v>3613</v>
      </c>
      <c r="D7479" s="274" t="s">
        <v>143</v>
      </c>
      <c r="E7479" s="274" t="s">
        <v>1163</v>
      </c>
      <c r="F7479" s="404" t="s">
        <v>348</v>
      </c>
      <c r="G7479" s="404"/>
      <c r="H7479" s="295" t="s">
        <v>165</v>
      </c>
      <c r="I7479" s="298">
        <v>4.0000000000000003E-5</v>
      </c>
      <c r="J7479" s="297" t="s">
        <v>3614</v>
      </c>
      <c r="K7479" s="280" t="s">
        <v>2117</v>
      </c>
      <c r="L7479" s="182"/>
    </row>
    <row r="7480" spans="2:12" ht="15" customHeight="1" x14ac:dyDescent="0.2">
      <c r="B7480" s="274" t="s">
        <v>347</v>
      </c>
      <c r="C7480" s="296" t="s">
        <v>3589</v>
      </c>
      <c r="D7480" s="274" t="s">
        <v>143</v>
      </c>
      <c r="E7480" s="274" t="s">
        <v>1826</v>
      </c>
      <c r="F7480" s="404" t="s">
        <v>364</v>
      </c>
      <c r="G7480" s="404"/>
      <c r="H7480" s="295" t="s">
        <v>165</v>
      </c>
      <c r="I7480" s="298">
        <v>6.0000000000000002E-5</v>
      </c>
      <c r="J7480" s="297" t="s">
        <v>3590</v>
      </c>
      <c r="K7480" s="280" t="s">
        <v>2125</v>
      </c>
      <c r="L7480" s="182"/>
    </row>
    <row r="7481" spans="2:12" ht="15" customHeight="1" x14ac:dyDescent="0.2">
      <c r="B7481" s="274" t="s">
        <v>347</v>
      </c>
      <c r="C7481" s="296" t="s">
        <v>3645</v>
      </c>
      <c r="D7481" s="274" t="s">
        <v>143</v>
      </c>
      <c r="E7481" s="274" t="s">
        <v>1161</v>
      </c>
      <c r="F7481" s="404" t="s">
        <v>348</v>
      </c>
      <c r="G7481" s="404"/>
      <c r="H7481" s="295" t="s">
        <v>165</v>
      </c>
      <c r="I7481" s="298">
        <v>7.6880000000000004E-2</v>
      </c>
      <c r="J7481" s="297" t="s">
        <v>2143</v>
      </c>
      <c r="K7481" s="280" t="s">
        <v>2430</v>
      </c>
      <c r="L7481" s="182"/>
    </row>
    <row r="7482" spans="2:12" ht="15" customHeight="1" x14ac:dyDescent="0.2">
      <c r="B7482" s="274" t="s">
        <v>347</v>
      </c>
      <c r="C7482" s="296" t="s">
        <v>3612</v>
      </c>
      <c r="D7482" s="274" t="s">
        <v>143</v>
      </c>
      <c r="E7482" s="274" t="s">
        <v>2425</v>
      </c>
      <c r="F7482" s="404" t="s">
        <v>348</v>
      </c>
      <c r="G7482" s="404"/>
      <c r="H7482" s="295" t="s">
        <v>242</v>
      </c>
      <c r="I7482" s="298">
        <v>1</v>
      </c>
      <c r="J7482" s="297" t="s">
        <v>1851</v>
      </c>
      <c r="K7482" s="280" t="s">
        <v>1851</v>
      </c>
      <c r="L7482" s="183"/>
    </row>
    <row r="7483" spans="2:12" ht="15" customHeight="1" x14ac:dyDescent="0.2">
      <c r="B7483" s="274" t="s">
        <v>347</v>
      </c>
      <c r="C7483" s="296" t="s">
        <v>3604</v>
      </c>
      <c r="D7483" s="274" t="s">
        <v>143</v>
      </c>
      <c r="E7483" s="274" t="s">
        <v>1164</v>
      </c>
      <c r="F7483" s="404" t="s">
        <v>809</v>
      </c>
      <c r="G7483" s="404"/>
      <c r="H7483" s="295" t="s">
        <v>165</v>
      </c>
      <c r="I7483" s="298">
        <v>4.4999999999999997E-3</v>
      </c>
      <c r="J7483" s="297" t="s">
        <v>2145</v>
      </c>
      <c r="K7483" s="280" t="s">
        <v>2137</v>
      </c>
      <c r="L7483" s="183"/>
    </row>
    <row r="7484" spans="2:12" ht="15" customHeight="1" x14ac:dyDescent="0.2">
      <c r="B7484" s="274" t="s">
        <v>347</v>
      </c>
      <c r="C7484" s="296" t="s">
        <v>3598</v>
      </c>
      <c r="D7484" s="274" t="s">
        <v>143</v>
      </c>
      <c r="E7484" s="274" t="s">
        <v>1159</v>
      </c>
      <c r="F7484" s="404" t="s">
        <v>348</v>
      </c>
      <c r="G7484" s="404"/>
      <c r="H7484" s="295" t="s">
        <v>165</v>
      </c>
      <c r="I7484" s="298">
        <v>1.5E-3</v>
      </c>
      <c r="J7484" s="297" t="s">
        <v>3599</v>
      </c>
      <c r="K7484" s="280" t="s">
        <v>2130</v>
      </c>
    </row>
    <row r="7485" spans="2:12" ht="15" customHeight="1" x14ac:dyDescent="0.2">
      <c r="B7485" s="274" t="s">
        <v>347</v>
      </c>
      <c r="C7485" s="296" t="s">
        <v>3616</v>
      </c>
      <c r="D7485" s="274" t="s">
        <v>143</v>
      </c>
      <c r="E7485" s="274" t="s">
        <v>1170</v>
      </c>
      <c r="F7485" s="404" t="s">
        <v>809</v>
      </c>
      <c r="G7485" s="404"/>
      <c r="H7485" s="295" t="s">
        <v>165</v>
      </c>
      <c r="I7485" s="298">
        <v>0.1018</v>
      </c>
      <c r="J7485" s="297" t="s">
        <v>1858</v>
      </c>
      <c r="K7485" s="280" t="s">
        <v>2173</v>
      </c>
      <c r="L7485" s="180"/>
    </row>
    <row r="7486" spans="2:12" ht="15" customHeight="1" x14ac:dyDescent="0.2">
      <c r="B7486" s="274" t="s">
        <v>347</v>
      </c>
      <c r="C7486" s="296" t="s">
        <v>3635</v>
      </c>
      <c r="D7486" s="274" t="s">
        <v>143</v>
      </c>
      <c r="E7486" s="274" t="s">
        <v>1169</v>
      </c>
      <c r="F7486" s="404" t="s">
        <v>348</v>
      </c>
      <c r="G7486" s="404"/>
      <c r="H7486" s="295" t="s">
        <v>165</v>
      </c>
      <c r="I7486" s="298">
        <v>1.8E-3</v>
      </c>
      <c r="J7486" s="297" t="s">
        <v>1868</v>
      </c>
      <c r="K7486" s="280" t="s">
        <v>2125</v>
      </c>
      <c r="L7486" s="178"/>
    </row>
    <row r="7487" spans="2:12" ht="15" customHeight="1" x14ac:dyDescent="0.2">
      <c r="B7487" s="274" t="s">
        <v>347</v>
      </c>
      <c r="C7487" s="296" t="s">
        <v>3595</v>
      </c>
      <c r="D7487" s="274" t="s">
        <v>143</v>
      </c>
      <c r="E7487" s="274" t="s">
        <v>1825</v>
      </c>
      <c r="F7487" s="404" t="s">
        <v>364</v>
      </c>
      <c r="G7487" s="404"/>
      <c r="H7487" s="295" t="s">
        <v>165</v>
      </c>
      <c r="I7487" s="298">
        <v>6.0000000000000002E-5</v>
      </c>
      <c r="J7487" s="297" t="s">
        <v>2152</v>
      </c>
      <c r="K7487" s="280" t="s">
        <v>2135</v>
      </c>
      <c r="L7487" s="182"/>
    </row>
    <row r="7488" spans="2:12" ht="15" customHeight="1" x14ac:dyDescent="0.2">
      <c r="B7488" s="274" t="s">
        <v>347</v>
      </c>
      <c r="C7488" s="296" t="s">
        <v>3634</v>
      </c>
      <c r="D7488" s="274" t="s">
        <v>143</v>
      </c>
      <c r="E7488" s="274" t="s">
        <v>1168</v>
      </c>
      <c r="F7488" s="404" t="s">
        <v>348</v>
      </c>
      <c r="G7488" s="404"/>
      <c r="H7488" s="295" t="s">
        <v>165</v>
      </c>
      <c r="I7488" s="298">
        <v>4.4999999999999997E-3</v>
      </c>
      <c r="J7488" s="297" t="s">
        <v>2138</v>
      </c>
      <c r="K7488" s="280" t="s">
        <v>2144</v>
      </c>
      <c r="L7488" s="182"/>
    </row>
    <row r="7489" spans="2:12" ht="15" customHeight="1" x14ac:dyDescent="0.2">
      <c r="B7489" s="274" t="s">
        <v>347</v>
      </c>
      <c r="C7489" s="296" t="s">
        <v>3596</v>
      </c>
      <c r="D7489" s="274" t="s">
        <v>143</v>
      </c>
      <c r="E7489" s="274" t="s">
        <v>2437</v>
      </c>
      <c r="F7489" s="404" t="s">
        <v>348</v>
      </c>
      <c r="G7489" s="404"/>
      <c r="H7489" s="295" t="s">
        <v>165</v>
      </c>
      <c r="I7489" s="298">
        <v>5.9999999999999995E-4</v>
      </c>
      <c r="J7489" s="297" t="s">
        <v>3597</v>
      </c>
      <c r="K7489" s="280" t="s">
        <v>2117</v>
      </c>
      <c r="L7489" s="182"/>
    </row>
    <row r="7490" spans="2:12" ht="15" customHeight="1" x14ac:dyDescent="0.2">
      <c r="B7490" s="274" t="s">
        <v>347</v>
      </c>
      <c r="C7490" s="296" t="s">
        <v>3606</v>
      </c>
      <c r="D7490" s="274" t="s">
        <v>143</v>
      </c>
      <c r="E7490" s="274" t="s">
        <v>1166</v>
      </c>
      <c r="F7490" s="404" t="s">
        <v>809</v>
      </c>
      <c r="G7490" s="404"/>
      <c r="H7490" s="295" t="s">
        <v>1167</v>
      </c>
      <c r="I7490" s="298">
        <v>4.0000000000000002E-4</v>
      </c>
      <c r="J7490" s="297" t="s">
        <v>2136</v>
      </c>
      <c r="K7490" s="280" t="s">
        <v>2196</v>
      </c>
      <c r="L7490" s="182"/>
    </row>
    <row r="7491" spans="2:12" ht="15" customHeight="1" x14ac:dyDescent="0.2">
      <c r="B7491" s="274" t="s">
        <v>347</v>
      </c>
      <c r="C7491" s="296" t="s">
        <v>3636</v>
      </c>
      <c r="D7491" s="274" t="s">
        <v>143</v>
      </c>
      <c r="E7491" s="274" t="s">
        <v>2432</v>
      </c>
      <c r="F7491" s="404" t="s">
        <v>348</v>
      </c>
      <c r="G7491" s="404"/>
      <c r="H7491" s="295" t="s">
        <v>2433</v>
      </c>
      <c r="I7491" s="298">
        <v>7.3999999999999999E-4</v>
      </c>
      <c r="J7491" s="297" t="s">
        <v>3637</v>
      </c>
      <c r="K7491" s="280" t="s">
        <v>2170</v>
      </c>
      <c r="L7491" s="182"/>
    </row>
    <row r="7492" spans="2:12" ht="15" customHeight="1" x14ac:dyDescent="0.2">
      <c r="B7492" s="274" t="s">
        <v>347</v>
      </c>
      <c r="C7492" s="296" t="s">
        <v>3601</v>
      </c>
      <c r="D7492" s="274" t="s">
        <v>143</v>
      </c>
      <c r="E7492" s="274" t="s">
        <v>1165</v>
      </c>
      <c r="F7492" s="404" t="s">
        <v>348</v>
      </c>
      <c r="G7492" s="404"/>
      <c r="H7492" s="295" t="s">
        <v>165</v>
      </c>
      <c r="I7492" s="298">
        <v>4.4999999999999997E-3</v>
      </c>
      <c r="J7492" s="297" t="s">
        <v>3602</v>
      </c>
      <c r="K7492" s="280" t="s">
        <v>2133</v>
      </c>
      <c r="L7492" s="183"/>
    </row>
    <row r="7493" spans="2:12" ht="15" customHeight="1" x14ac:dyDescent="0.2">
      <c r="B7493" s="275"/>
      <c r="C7493" s="275"/>
      <c r="D7493" s="275"/>
      <c r="E7493" s="275"/>
      <c r="F7493" s="275" t="s">
        <v>331</v>
      </c>
      <c r="G7493" s="302">
        <v>16.920000000000002</v>
      </c>
      <c r="H7493" s="275" t="s">
        <v>332</v>
      </c>
      <c r="I7493" s="302">
        <v>0</v>
      </c>
      <c r="J7493" s="275" t="s">
        <v>333</v>
      </c>
      <c r="K7493" s="302">
        <v>16.920000000000002</v>
      </c>
      <c r="L7493" s="183"/>
    </row>
    <row r="7494" spans="2:12" ht="15" customHeight="1" thickBot="1" x14ac:dyDescent="0.25">
      <c r="B7494" s="275"/>
      <c r="C7494" s="275"/>
      <c r="D7494" s="275"/>
      <c r="E7494" s="275"/>
      <c r="F7494" s="275" t="s">
        <v>334</v>
      </c>
      <c r="G7494" s="302">
        <v>10.53</v>
      </c>
      <c r="H7494" s="275"/>
      <c r="I7494" s="409" t="s">
        <v>335</v>
      </c>
      <c r="J7494" s="409"/>
      <c r="K7494" s="302">
        <v>61.17</v>
      </c>
    </row>
    <row r="7495" spans="2:12" ht="15" customHeight="1" thickTop="1" x14ac:dyDescent="0.2">
      <c r="B7495" s="289"/>
      <c r="C7495" s="289"/>
      <c r="D7495" s="289"/>
      <c r="E7495" s="289"/>
      <c r="F7495" s="289"/>
      <c r="G7495" s="289"/>
      <c r="H7495" s="289"/>
      <c r="I7495" s="289"/>
      <c r="J7495" s="289"/>
      <c r="K7495" s="289"/>
      <c r="L7495" s="180"/>
    </row>
    <row r="7496" spans="2:12" ht="15" customHeight="1" x14ac:dyDescent="0.2">
      <c r="B7496" s="276"/>
      <c r="C7496" s="277" t="s">
        <v>28</v>
      </c>
      <c r="D7496" s="276" t="s">
        <v>29</v>
      </c>
      <c r="E7496" s="276" t="s">
        <v>30</v>
      </c>
      <c r="F7496" s="405" t="s">
        <v>318</v>
      </c>
      <c r="G7496" s="405"/>
      <c r="H7496" s="284" t="s">
        <v>31</v>
      </c>
      <c r="I7496" s="277" t="s">
        <v>32</v>
      </c>
      <c r="J7496" s="277" t="s">
        <v>33</v>
      </c>
      <c r="K7496" s="277" t="s">
        <v>35</v>
      </c>
      <c r="L7496" s="178"/>
    </row>
    <row r="7497" spans="2:12" ht="15" customHeight="1" x14ac:dyDescent="0.2">
      <c r="B7497" s="273" t="s">
        <v>319</v>
      </c>
      <c r="C7497" s="286" t="s">
        <v>2742</v>
      </c>
      <c r="D7497" s="273" t="s">
        <v>143</v>
      </c>
      <c r="E7497" s="273" t="s">
        <v>2415</v>
      </c>
      <c r="F7497" s="403" t="s">
        <v>2414</v>
      </c>
      <c r="G7497" s="403"/>
      <c r="H7497" s="285" t="s">
        <v>41</v>
      </c>
      <c r="I7497" s="288">
        <v>1</v>
      </c>
      <c r="J7497" s="287">
        <v>48.13</v>
      </c>
      <c r="K7497" s="287">
        <v>48.13</v>
      </c>
      <c r="L7497" s="185"/>
    </row>
    <row r="7498" spans="2:12" ht="15" customHeight="1" x14ac:dyDescent="0.2">
      <c r="B7498" s="276" t="s">
        <v>27</v>
      </c>
      <c r="C7498" s="277" t="s">
        <v>28</v>
      </c>
      <c r="D7498" s="276" t="s">
        <v>29</v>
      </c>
      <c r="E7498" s="276" t="s">
        <v>30</v>
      </c>
      <c r="F7498" s="405" t="s">
        <v>318</v>
      </c>
      <c r="G7498" s="406"/>
      <c r="H7498" s="284" t="s">
        <v>31</v>
      </c>
      <c r="I7498" s="277" t="s">
        <v>32</v>
      </c>
      <c r="J7498" s="277" t="s">
        <v>33</v>
      </c>
      <c r="K7498" s="277" t="s">
        <v>35</v>
      </c>
      <c r="L7498" s="185"/>
    </row>
    <row r="7499" spans="2:12" ht="15" customHeight="1" x14ac:dyDescent="0.2">
      <c r="B7499" s="278" t="s">
        <v>319</v>
      </c>
      <c r="C7499" s="291" t="s">
        <v>2739</v>
      </c>
      <c r="D7499" s="278" t="s">
        <v>143</v>
      </c>
      <c r="E7499" s="278" t="s">
        <v>2740</v>
      </c>
      <c r="F7499" s="407" t="s">
        <v>2414</v>
      </c>
      <c r="G7499" s="407"/>
      <c r="H7499" s="290" t="s">
        <v>242</v>
      </c>
      <c r="I7499" s="294">
        <v>0.95</v>
      </c>
      <c r="J7499" s="292" t="s">
        <v>4284</v>
      </c>
      <c r="K7499" s="293" t="s">
        <v>4285</v>
      </c>
      <c r="L7499" s="183"/>
    </row>
    <row r="7500" spans="2:12" ht="15" customHeight="1" x14ac:dyDescent="0.2">
      <c r="B7500" s="408" t="s">
        <v>2416</v>
      </c>
      <c r="C7500" s="406"/>
      <c r="D7500" s="406"/>
      <c r="E7500" s="406"/>
      <c r="F7500" s="406"/>
      <c r="G7500" s="406"/>
      <c r="H7500" s="406"/>
      <c r="I7500" s="406"/>
      <c r="J7500" s="406"/>
      <c r="K7500" s="406"/>
      <c r="L7500" s="183"/>
    </row>
    <row r="7501" spans="2:12" ht="15" customHeight="1" x14ac:dyDescent="0.2">
      <c r="B7501" s="276" t="s">
        <v>27</v>
      </c>
      <c r="C7501" s="277" t="s">
        <v>28</v>
      </c>
      <c r="D7501" s="276" t="s">
        <v>29</v>
      </c>
      <c r="E7501" s="276" t="s">
        <v>30</v>
      </c>
      <c r="F7501" s="405" t="s">
        <v>318</v>
      </c>
      <c r="G7501" s="406"/>
      <c r="H7501" s="284" t="s">
        <v>31</v>
      </c>
      <c r="I7501" s="277" t="s">
        <v>32</v>
      </c>
      <c r="J7501" s="277" t="s">
        <v>33</v>
      </c>
      <c r="K7501" s="277" t="s">
        <v>35</v>
      </c>
    </row>
    <row r="7502" spans="2:12" ht="15" customHeight="1" x14ac:dyDescent="0.2">
      <c r="B7502" s="274" t="s">
        <v>347</v>
      </c>
      <c r="C7502" s="296" t="s">
        <v>3631</v>
      </c>
      <c r="D7502" s="274" t="s">
        <v>143</v>
      </c>
      <c r="E7502" s="274" t="s">
        <v>2435</v>
      </c>
      <c r="F7502" s="404" t="s">
        <v>348</v>
      </c>
      <c r="G7502" s="404"/>
      <c r="H7502" s="295" t="s">
        <v>165</v>
      </c>
      <c r="I7502" s="298">
        <v>7.6000000000000004E-5</v>
      </c>
      <c r="J7502" s="297" t="s">
        <v>2122</v>
      </c>
      <c r="K7502" s="280" t="s">
        <v>2135</v>
      </c>
      <c r="L7502" s="180"/>
    </row>
    <row r="7503" spans="2:12" ht="15" customHeight="1" x14ac:dyDescent="0.2">
      <c r="B7503" s="274" t="s">
        <v>347</v>
      </c>
      <c r="C7503" s="296" t="s">
        <v>3589</v>
      </c>
      <c r="D7503" s="274" t="s">
        <v>143</v>
      </c>
      <c r="E7503" s="274" t="s">
        <v>1826</v>
      </c>
      <c r="F7503" s="404" t="s">
        <v>364</v>
      </c>
      <c r="G7503" s="404"/>
      <c r="H7503" s="295" t="s">
        <v>165</v>
      </c>
      <c r="I7503" s="298">
        <v>5.7000000000000003E-5</v>
      </c>
      <c r="J7503" s="297" t="s">
        <v>3590</v>
      </c>
      <c r="K7503" s="280" t="s">
        <v>2125</v>
      </c>
      <c r="L7503" s="178"/>
    </row>
    <row r="7504" spans="2:12" ht="15" customHeight="1" x14ac:dyDescent="0.2">
      <c r="B7504" s="274" t="s">
        <v>347</v>
      </c>
      <c r="C7504" s="296" t="s">
        <v>3606</v>
      </c>
      <c r="D7504" s="274" t="s">
        <v>143</v>
      </c>
      <c r="E7504" s="274" t="s">
        <v>1166</v>
      </c>
      <c r="F7504" s="404" t="s">
        <v>809</v>
      </c>
      <c r="G7504" s="404"/>
      <c r="H7504" s="295" t="s">
        <v>1167</v>
      </c>
      <c r="I7504" s="298">
        <v>3.8000000000000002E-4</v>
      </c>
      <c r="J7504" s="297" t="s">
        <v>2136</v>
      </c>
      <c r="K7504" s="280" t="s">
        <v>2560</v>
      </c>
      <c r="L7504" s="185"/>
    </row>
    <row r="7505" spans="2:12" ht="15" customHeight="1" x14ac:dyDescent="0.2">
      <c r="B7505" s="274" t="s">
        <v>347</v>
      </c>
      <c r="C7505" s="296" t="s">
        <v>3652</v>
      </c>
      <c r="D7505" s="274" t="s">
        <v>143</v>
      </c>
      <c r="E7505" s="274" t="s">
        <v>1824</v>
      </c>
      <c r="F7505" s="404" t="s">
        <v>348</v>
      </c>
      <c r="G7505" s="404"/>
      <c r="H7505" s="295" t="s">
        <v>165</v>
      </c>
      <c r="I7505" s="298">
        <v>1.1400000000000001E-4</v>
      </c>
      <c r="J7505" s="297" t="s">
        <v>2417</v>
      </c>
      <c r="K7505" s="280" t="s">
        <v>2117</v>
      </c>
      <c r="L7505" s="185"/>
    </row>
    <row r="7506" spans="2:12" ht="15" customHeight="1" x14ac:dyDescent="0.2">
      <c r="B7506" s="274" t="s">
        <v>347</v>
      </c>
      <c r="C7506" s="296" t="s">
        <v>3646</v>
      </c>
      <c r="D7506" s="274" t="s">
        <v>143</v>
      </c>
      <c r="E7506" s="274" t="s">
        <v>3647</v>
      </c>
      <c r="F7506" s="404" t="s">
        <v>348</v>
      </c>
      <c r="G7506" s="404"/>
      <c r="H7506" s="295" t="s">
        <v>1160</v>
      </c>
      <c r="I7506" s="298">
        <v>7.0299999999999996E-4</v>
      </c>
      <c r="J7506" s="297" t="s">
        <v>3648</v>
      </c>
      <c r="K7506" s="280" t="s">
        <v>2117</v>
      </c>
      <c r="L7506" s="183"/>
    </row>
    <row r="7507" spans="2:12" ht="15" customHeight="1" x14ac:dyDescent="0.2">
      <c r="B7507" s="274" t="s">
        <v>347</v>
      </c>
      <c r="C7507" s="296" t="s">
        <v>3615</v>
      </c>
      <c r="D7507" s="274" t="s">
        <v>143</v>
      </c>
      <c r="E7507" s="274" t="s">
        <v>2418</v>
      </c>
      <c r="F7507" s="404" t="s">
        <v>586</v>
      </c>
      <c r="G7507" s="404"/>
      <c r="H7507" s="295" t="s">
        <v>578</v>
      </c>
      <c r="I7507" s="298">
        <v>0.38</v>
      </c>
      <c r="J7507" s="297" t="s">
        <v>2419</v>
      </c>
      <c r="K7507" s="280" t="s">
        <v>2741</v>
      </c>
      <c r="L7507" s="183"/>
    </row>
    <row r="7508" spans="2:12" ht="15" customHeight="1" x14ac:dyDescent="0.2">
      <c r="B7508" s="274" t="s">
        <v>347</v>
      </c>
      <c r="C7508" s="296" t="s">
        <v>3601</v>
      </c>
      <c r="D7508" s="274" t="s">
        <v>143</v>
      </c>
      <c r="E7508" s="274" t="s">
        <v>1165</v>
      </c>
      <c r="F7508" s="404" t="s">
        <v>348</v>
      </c>
      <c r="G7508" s="404"/>
      <c r="H7508" s="295" t="s">
        <v>165</v>
      </c>
      <c r="I7508" s="298">
        <v>4.2750000000000002E-3</v>
      </c>
      <c r="J7508" s="297" t="s">
        <v>3602</v>
      </c>
      <c r="K7508" s="280" t="s">
        <v>2676</v>
      </c>
    </row>
    <row r="7509" spans="2:12" ht="15" customHeight="1" x14ac:dyDescent="0.2">
      <c r="B7509" s="274" t="s">
        <v>347</v>
      </c>
      <c r="C7509" s="296" t="s">
        <v>3635</v>
      </c>
      <c r="D7509" s="274" t="s">
        <v>143</v>
      </c>
      <c r="E7509" s="274" t="s">
        <v>1169</v>
      </c>
      <c r="F7509" s="404" t="s">
        <v>348</v>
      </c>
      <c r="G7509" s="404"/>
      <c r="H7509" s="295" t="s">
        <v>165</v>
      </c>
      <c r="I7509" s="298">
        <v>1.7099999999999999E-3</v>
      </c>
      <c r="J7509" s="297" t="s">
        <v>1868</v>
      </c>
      <c r="K7509" s="280" t="s">
        <v>2125</v>
      </c>
      <c r="L7509" s="180"/>
    </row>
    <row r="7510" spans="2:12" ht="15" customHeight="1" x14ac:dyDescent="0.2">
      <c r="B7510" s="274" t="s">
        <v>347</v>
      </c>
      <c r="C7510" s="296" t="s">
        <v>3612</v>
      </c>
      <c r="D7510" s="274" t="s">
        <v>143</v>
      </c>
      <c r="E7510" s="274" t="s">
        <v>2425</v>
      </c>
      <c r="F7510" s="404" t="s">
        <v>348</v>
      </c>
      <c r="G7510" s="404"/>
      <c r="H7510" s="295" t="s">
        <v>242</v>
      </c>
      <c r="I7510" s="298">
        <v>0.95</v>
      </c>
      <c r="J7510" s="297" t="s">
        <v>1851</v>
      </c>
      <c r="K7510" s="280" t="s">
        <v>2176</v>
      </c>
      <c r="L7510" s="178"/>
    </row>
    <row r="7511" spans="2:12" ht="15" customHeight="1" x14ac:dyDescent="0.2">
      <c r="B7511" s="274" t="s">
        <v>347</v>
      </c>
      <c r="C7511" s="296" t="s">
        <v>3596</v>
      </c>
      <c r="D7511" s="274" t="s">
        <v>143</v>
      </c>
      <c r="E7511" s="274" t="s">
        <v>2437</v>
      </c>
      <c r="F7511" s="404" t="s">
        <v>348</v>
      </c>
      <c r="G7511" s="404"/>
      <c r="H7511" s="295" t="s">
        <v>165</v>
      </c>
      <c r="I7511" s="298">
        <v>5.6999999999999998E-4</v>
      </c>
      <c r="J7511" s="297" t="s">
        <v>3597</v>
      </c>
      <c r="K7511" s="280" t="s">
        <v>2117</v>
      </c>
      <c r="L7511" s="185"/>
    </row>
    <row r="7512" spans="2:12" ht="15" customHeight="1" x14ac:dyDescent="0.2">
      <c r="B7512" s="274" t="s">
        <v>347</v>
      </c>
      <c r="C7512" s="296" t="s">
        <v>3587</v>
      </c>
      <c r="D7512" s="274" t="s">
        <v>143</v>
      </c>
      <c r="E7512" s="274" t="s">
        <v>2436</v>
      </c>
      <c r="F7512" s="404" t="s">
        <v>348</v>
      </c>
      <c r="G7512" s="404"/>
      <c r="H7512" s="295" t="s">
        <v>165</v>
      </c>
      <c r="I7512" s="298">
        <v>1.9000000000000001E-4</v>
      </c>
      <c r="J7512" s="297" t="s">
        <v>3588</v>
      </c>
      <c r="K7512" s="280" t="s">
        <v>2117</v>
      </c>
      <c r="L7512" s="185"/>
    </row>
    <row r="7513" spans="2:12" ht="15" customHeight="1" x14ac:dyDescent="0.2">
      <c r="B7513" s="274" t="s">
        <v>347</v>
      </c>
      <c r="C7513" s="296" t="s">
        <v>3634</v>
      </c>
      <c r="D7513" s="274" t="s">
        <v>143</v>
      </c>
      <c r="E7513" s="274" t="s">
        <v>1168</v>
      </c>
      <c r="F7513" s="404" t="s">
        <v>348</v>
      </c>
      <c r="G7513" s="404"/>
      <c r="H7513" s="295" t="s">
        <v>165</v>
      </c>
      <c r="I7513" s="298">
        <v>4.2750000000000002E-3</v>
      </c>
      <c r="J7513" s="297" t="s">
        <v>2138</v>
      </c>
      <c r="K7513" s="280" t="s">
        <v>2144</v>
      </c>
      <c r="L7513" s="183"/>
    </row>
    <row r="7514" spans="2:12" ht="15" customHeight="1" x14ac:dyDescent="0.2">
      <c r="B7514" s="274" t="s">
        <v>347</v>
      </c>
      <c r="C7514" s="296" t="s">
        <v>3616</v>
      </c>
      <c r="D7514" s="274" t="s">
        <v>143</v>
      </c>
      <c r="E7514" s="274" t="s">
        <v>1170</v>
      </c>
      <c r="F7514" s="404" t="s">
        <v>809</v>
      </c>
      <c r="G7514" s="404"/>
      <c r="H7514" s="295" t="s">
        <v>165</v>
      </c>
      <c r="I7514" s="298">
        <v>9.6710000000000004E-2</v>
      </c>
      <c r="J7514" s="297" t="s">
        <v>1858</v>
      </c>
      <c r="K7514" s="280" t="s">
        <v>2172</v>
      </c>
      <c r="L7514" s="183"/>
    </row>
    <row r="7515" spans="2:12" ht="15" customHeight="1" x14ac:dyDescent="0.2">
      <c r="B7515" s="274" t="s">
        <v>347</v>
      </c>
      <c r="C7515" s="296" t="s">
        <v>3583</v>
      </c>
      <c r="D7515" s="274" t="s">
        <v>143</v>
      </c>
      <c r="E7515" s="274" t="s">
        <v>1158</v>
      </c>
      <c r="F7515" s="404" t="s">
        <v>348</v>
      </c>
      <c r="G7515" s="404"/>
      <c r="H7515" s="295" t="s">
        <v>165</v>
      </c>
      <c r="I7515" s="298">
        <v>9.6710000000000004E-2</v>
      </c>
      <c r="J7515" s="297" t="s">
        <v>1850</v>
      </c>
      <c r="K7515" s="280" t="s">
        <v>2530</v>
      </c>
    </row>
    <row r="7516" spans="2:12" ht="15" customHeight="1" x14ac:dyDescent="0.2">
      <c r="B7516" s="274" t="s">
        <v>347</v>
      </c>
      <c r="C7516" s="296" t="s">
        <v>3604</v>
      </c>
      <c r="D7516" s="274" t="s">
        <v>143</v>
      </c>
      <c r="E7516" s="274" t="s">
        <v>1164</v>
      </c>
      <c r="F7516" s="404" t="s">
        <v>809</v>
      </c>
      <c r="G7516" s="404"/>
      <c r="H7516" s="295" t="s">
        <v>165</v>
      </c>
      <c r="I7516" s="298">
        <v>4.2750000000000002E-3</v>
      </c>
      <c r="J7516" s="297" t="s">
        <v>2145</v>
      </c>
      <c r="K7516" s="280" t="s">
        <v>2137</v>
      </c>
      <c r="L7516" s="180"/>
    </row>
    <row r="7517" spans="2:12" ht="15" customHeight="1" x14ac:dyDescent="0.2">
      <c r="B7517" s="274" t="s">
        <v>347</v>
      </c>
      <c r="C7517" s="296" t="s">
        <v>3654</v>
      </c>
      <c r="D7517" s="274" t="s">
        <v>143</v>
      </c>
      <c r="E7517" s="274" t="s">
        <v>1822</v>
      </c>
      <c r="F7517" s="404" t="s">
        <v>348</v>
      </c>
      <c r="G7517" s="404"/>
      <c r="H7517" s="295" t="s">
        <v>165</v>
      </c>
      <c r="I7517" s="298">
        <v>5.7000000000000003E-5</v>
      </c>
      <c r="J7517" s="297" t="s">
        <v>2155</v>
      </c>
      <c r="K7517" s="280" t="s">
        <v>2117</v>
      </c>
      <c r="L7517" s="178"/>
    </row>
    <row r="7518" spans="2:12" ht="15" customHeight="1" x14ac:dyDescent="0.2">
      <c r="B7518" s="274" t="s">
        <v>347</v>
      </c>
      <c r="C7518" s="296" t="s">
        <v>3595</v>
      </c>
      <c r="D7518" s="274" t="s">
        <v>143</v>
      </c>
      <c r="E7518" s="274" t="s">
        <v>1825</v>
      </c>
      <c r="F7518" s="404" t="s">
        <v>364</v>
      </c>
      <c r="G7518" s="404"/>
      <c r="H7518" s="295" t="s">
        <v>165</v>
      </c>
      <c r="I7518" s="298">
        <v>5.7000000000000003E-5</v>
      </c>
      <c r="J7518" s="297" t="s">
        <v>2152</v>
      </c>
      <c r="K7518" s="280" t="s">
        <v>2135</v>
      </c>
      <c r="L7518" s="185"/>
    </row>
    <row r="7519" spans="2:12" ht="15" customHeight="1" x14ac:dyDescent="0.2">
      <c r="B7519" s="274" t="s">
        <v>347</v>
      </c>
      <c r="C7519" s="296" t="s">
        <v>3598</v>
      </c>
      <c r="D7519" s="274" t="s">
        <v>143</v>
      </c>
      <c r="E7519" s="274" t="s">
        <v>1159</v>
      </c>
      <c r="F7519" s="404" t="s">
        <v>348</v>
      </c>
      <c r="G7519" s="404"/>
      <c r="H7519" s="295" t="s">
        <v>165</v>
      </c>
      <c r="I7519" s="298">
        <v>1.4250000000000001E-3</v>
      </c>
      <c r="J7519" s="297" t="s">
        <v>3599</v>
      </c>
      <c r="K7519" s="280" t="s">
        <v>2177</v>
      </c>
      <c r="L7519" s="183"/>
    </row>
    <row r="7520" spans="2:12" ht="15" customHeight="1" x14ac:dyDescent="0.2">
      <c r="B7520" s="274" t="s">
        <v>347</v>
      </c>
      <c r="C7520" s="296" t="s">
        <v>3653</v>
      </c>
      <c r="D7520" s="274" t="s">
        <v>143</v>
      </c>
      <c r="E7520" s="274" t="s">
        <v>1172</v>
      </c>
      <c r="F7520" s="404" t="s">
        <v>348</v>
      </c>
      <c r="G7520" s="404"/>
      <c r="H7520" s="295" t="s">
        <v>165</v>
      </c>
      <c r="I7520" s="298">
        <v>1.1400000000000001E-4</v>
      </c>
      <c r="J7520" s="297" t="s">
        <v>2157</v>
      </c>
      <c r="K7520" s="280" t="s">
        <v>2117</v>
      </c>
      <c r="L7520" s="183"/>
    </row>
    <row r="7521" spans="2:12" ht="15" customHeight="1" x14ac:dyDescent="0.2">
      <c r="B7521" s="274" t="s">
        <v>347</v>
      </c>
      <c r="C7521" s="296" t="s">
        <v>3585</v>
      </c>
      <c r="D7521" s="274" t="s">
        <v>143</v>
      </c>
      <c r="E7521" s="274" t="s">
        <v>1823</v>
      </c>
      <c r="F7521" s="404" t="s">
        <v>348</v>
      </c>
      <c r="G7521" s="404"/>
      <c r="H7521" s="295" t="s">
        <v>165</v>
      </c>
      <c r="I7521" s="298">
        <v>1.1400000000000001E-4</v>
      </c>
      <c r="J7521" s="297" t="s">
        <v>2160</v>
      </c>
      <c r="K7521" s="280" t="s">
        <v>2117</v>
      </c>
    </row>
    <row r="7522" spans="2:12" ht="15" customHeight="1" x14ac:dyDescent="0.2">
      <c r="B7522" s="274" t="s">
        <v>347</v>
      </c>
      <c r="C7522" s="296" t="s">
        <v>3645</v>
      </c>
      <c r="D7522" s="274" t="s">
        <v>143</v>
      </c>
      <c r="E7522" s="274" t="s">
        <v>1161</v>
      </c>
      <c r="F7522" s="404" t="s">
        <v>348</v>
      </c>
      <c r="G7522" s="404"/>
      <c r="H7522" s="295" t="s">
        <v>165</v>
      </c>
      <c r="I7522" s="298">
        <v>7.3036000000000004E-2</v>
      </c>
      <c r="J7522" s="297" t="s">
        <v>2143</v>
      </c>
      <c r="K7522" s="280" t="s">
        <v>2128</v>
      </c>
      <c r="L7522" s="180"/>
    </row>
    <row r="7523" spans="2:12" ht="15" customHeight="1" x14ac:dyDescent="0.2">
      <c r="B7523" s="274" t="s">
        <v>347</v>
      </c>
      <c r="C7523" s="296" t="s">
        <v>3626</v>
      </c>
      <c r="D7523" s="274" t="s">
        <v>143</v>
      </c>
      <c r="E7523" s="274" t="s">
        <v>2434</v>
      </c>
      <c r="F7523" s="404" t="s">
        <v>348</v>
      </c>
      <c r="G7523" s="404"/>
      <c r="H7523" s="295" t="s">
        <v>2433</v>
      </c>
      <c r="I7523" s="298">
        <v>2.1849999999999999E-3</v>
      </c>
      <c r="J7523" s="297" t="s">
        <v>3627</v>
      </c>
      <c r="K7523" s="280" t="s">
        <v>2144</v>
      </c>
      <c r="L7523" s="178"/>
    </row>
    <row r="7524" spans="2:12" ht="15" customHeight="1" x14ac:dyDescent="0.2">
      <c r="B7524" s="274" t="s">
        <v>347</v>
      </c>
      <c r="C7524" s="296" t="s">
        <v>3586</v>
      </c>
      <c r="D7524" s="274" t="s">
        <v>143</v>
      </c>
      <c r="E7524" s="274" t="s">
        <v>1162</v>
      </c>
      <c r="F7524" s="404" t="s">
        <v>348</v>
      </c>
      <c r="G7524" s="404"/>
      <c r="H7524" s="295" t="s">
        <v>165</v>
      </c>
      <c r="I7524" s="298">
        <v>1.1400000000000001E-4</v>
      </c>
      <c r="J7524" s="297" t="s">
        <v>2140</v>
      </c>
      <c r="K7524" s="280" t="s">
        <v>2117</v>
      </c>
      <c r="L7524" s="182"/>
    </row>
    <row r="7525" spans="2:12" ht="15" customHeight="1" x14ac:dyDescent="0.2">
      <c r="B7525" s="274" t="s">
        <v>347</v>
      </c>
      <c r="C7525" s="296" t="s">
        <v>3642</v>
      </c>
      <c r="D7525" s="274" t="s">
        <v>143</v>
      </c>
      <c r="E7525" s="274" t="s">
        <v>3643</v>
      </c>
      <c r="F7525" s="404" t="s">
        <v>586</v>
      </c>
      <c r="G7525" s="404"/>
      <c r="H7525" s="295" t="s">
        <v>578</v>
      </c>
      <c r="I7525" s="298">
        <v>0.56999999999999995</v>
      </c>
      <c r="J7525" s="297" t="s">
        <v>3640</v>
      </c>
      <c r="K7525" s="280" t="s">
        <v>4286</v>
      </c>
      <c r="L7525" s="185"/>
    </row>
    <row r="7526" spans="2:12" ht="15" customHeight="1" x14ac:dyDescent="0.2">
      <c r="B7526" s="274" t="s">
        <v>347</v>
      </c>
      <c r="C7526" s="296" t="s">
        <v>3594</v>
      </c>
      <c r="D7526" s="274" t="s">
        <v>143</v>
      </c>
      <c r="E7526" s="274" t="s">
        <v>1171</v>
      </c>
      <c r="F7526" s="404" t="s">
        <v>348</v>
      </c>
      <c r="G7526" s="404"/>
      <c r="H7526" s="295" t="s">
        <v>165</v>
      </c>
      <c r="I7526" s="298">
        <v>7.6000000000000004E-5</v>
      </c>
      <c r="J7526" s="297" t="s">
        <v>2139</v>
      </c>
      <c r="K7526" s="280" t="s">
        <v>2117</v>
      </c>
      <c r="L7526" s="185"/>
    </row>
    <row r="7527" spans="2:12" ht="15" customHeight="1" x14ac:dyDescent="0.2">
      <c r="B7527" s="274" t="s">
        <v>347</v>
      </c>
      <c r="C7527" s="296" t="s">
        <v>3613</v>
      </c>
      <c r="D7527" s="274" t="s">
        <v>143</v>
      </c>
      <c r="E7527" s="274" t="s">
        <v>1163</v>
      </c>
      <c r="F7527" s="404" t="s">
        <v>348</v>
      </c>
      <c r="G7527" s="404"/>
      <c r="H7527" s="295" t="s">
        <v>165</v>
      </c>
      <c r="I7527" s="298">
        <v>3.8000000000000002E-5</v>
      </c>
      <c r="J7527" s="297" t="s">
        <v>3614</v>
      </c>
      <c r="K7527" s="280" t="s">
        <v>2117</v>
      </c>
      <c r="L7527" s="185"/>
    </row>
    <row r="7528" spans="2:12" ht="15" customHeight="1" x14ac:dyDescent="0.2">
      <c r="B7528" s="274" t="s">
        <v>347</v>
      </c>
      <c r="C7528" s="296" t="s">
        <v>3636</v>
      </c>
      <c r="D7528" s="274" t="s">
        <v>143</v>
      </c>
      <c r="E7528" s="274" t="s">
        <v>2432</v>
      </c>
      <c r="F7528" s="404" t="s">
        <v>348</v>
      </c>
      <c r="G7528" s="404"/>
      <c r="H7528" s="295" t="s">
        <v>2433</v>
      </c>
      <c r="I7528" s="298">
        <v>7.0299999999999996E-4</v>
      </c>
      <c r="J7528" s="297" t="s">
        <v>3637</v>
      </c>
      <c r="K7528" s="280" t="s">
        <v>2170</v>
      </c>
      <c r="L7528" s="185"/>
    </row>
    <row r="7529" spans="2:12" ht="15" customHeight="1" x14ac:dyDescent="0.2">
      <c r="B7529" s="275"/>
      <c r="C7529" s="275"/>
      <c r="D7529" s="275"/>
      <c r="E7529" s="275"/>
      <c r="F7529" s="275" t="s">
        <v>331</v>
      </c>
      <c r="G7529" s="302">
        <v>16.079999999999998</v>
      </c>
      <c r="H7529" s="275" t="s">
        <v>332</v>
      </c>
      <c r="I7529" s="302">
        <v>0</v>
      </c>
      <c r="J7529" s="275" t="s">
        <v>333</v>
      </c>
      <c r="K7529" s="302">
        <v>16.079999999999998</v>
      </c>
      <c r="L7529" s="185"/>
    </row>
    <row r="7530" spans="2:12" ht="15" customHeight="1" thickBot="1" x14ac:dyDescent="0.25">
      <c r="B7530" s="275"/>
      <c r="C7530" s="275"/>
      <c r="D7530" s="275"/>
      <c r="E7530" s="275"/>
      <c r="F7530" s="275" t="s">
        <v>334</v>
      </c>
      <c r="G7530" s="302">
        <v>10.01</v>
      </c>
      <c r="H7530" s="275"/>
      <c r="I7530" s="409" t="s">
        <v>335</v>
      </c>
      <c r="J7530" s="409"/>
      <c r="K7530" s="302">
        <v>58.14</v>
      </c>
      <c r="L7530" s="185"/>
    </row>
    <row r="7531" spans="2:12" ht="15" customHeight="1" thickTop="1" x14ac:dyDescent="0.2">
      <c r="B7531" s="289"/>
      <c r="C7531" s="289"/>
      <c r="D7531" s="289"/>
      <c r="E7531" s="289"/>
      <c r="F7531" s="289"/>
      <c r="G7531" s="289"/>
      <c r="H7531" s="289"/>
      <c r="I7531" s="289"/>
      <c r="J7531" s="289"/>
      <c r="K7531" s="289"/>
      <c r="L7531" s="185"/>
    </row>
    <row r="7532" spans="2:12" ht="15" customHeight="1" x14ac:dyDescent="0.2">
      <c r="B7532" s="276"/>
      <c r="C7532" s="277" t="s">
        <v>28</v>
      </c>
      <c r="D7532" s="276" t="s">
        <v>29</v>
      </c>
      <c r="E7532" s="276" t="s">
        <v>30</v>
      </c>
      <c r="F7532" s="405" t="s">
        <v>318</v>
      </c>
      <c r="G7532" s="405"/>
      <c r="H7532" s="284" t="s">
        <v>31</v>
      </c>
      <c r="I7532" s="277" t="s">
        <v>32</v>
      </c>
      <c r="J7532" s="277" t="s">
        <v>33</v>
      </c>
      <c r="K7532" s="277" t="s">
        <v>35</v>
      </c>
      <c r="L7532" s="183"/>
    </row>
    <row r="7533" spans="2:12" ht="15" customHeight="1" x14ac:dyDescent="0.2">
      <c r="B7533" s="273" t="s">
        <v>319</v>
      </c>
      <c r="C7533" s="286" t="s">
        <v>2743</v>
      </c>
      <c r="D7533" s="273" t="s">
        <v>143</v>
      </c>
      <c r="E7533" s="273" t="s">
        <v>2413</v>
      </c>
      <c r="F7533" s="403" t="s">
        <v>2414</v>
      </c>
      <c r="G7533" s="403"/>
      <c r="H7533" s="285" t="s">
        <v>165</v>
      </c>
      <c r="I7533" s="288">
        <v>1</v>
      </c>
      <c r="J7533" s="287">
        <v>1660.14</v>
      </c>
      <c r="K7533" s="287">
        <v>1660.14</v>
      </c>
      <c r="L7533" s="183"/>
    </row>
    <row r="7534" spans="2:12" ht="15" customHeight="1" x14ac:dyDescent="0.2">
      <c r="B7534" s="276" t="s">
        <v>27</v>
      </c>
      <c r="C7534" s="277" t="s">
        <v>28</v>
      </c>
      <c r="D7534" s="276" t="s">
        <v>29</v>
      </c>
      <c r="E7534" s="276" t="s">
        <v>30</v>
      </c>
      <c r="F7534" s="405" t="s">
        <v>318</v>
      </c>
      <c r="G7534" s="406"/>
      <c r="H7534" s="284" t="s">
        <v>31</v>
      </c>
      <c r="I7534" s="277" t="s">
        <v>32</v>
      </c>
      <c r="J7534" s="277" t="s">
        <v>33</v>
      </c>
      <c r="K7534" s="277" t="s">
        <v>35</v>
      </c>
    </row>
    <row r="7535" spans="2:12" ht="15" customHeight="1" x14ac:dyDescent="0.2">
      <c r="B7535" s="278" t="s">
        <v>319</v>
      </c>
      <c r="C7535" s="291" t="s">
        <v>826</v>
      </c>
      <c r="D7535" s="278" t="s">
        <v>143</v>
      </c>
      <c r="E7535" s="278" t="s">
        <v>827</v>
      </c>
      <c r="F7535" s="407" t="s">
        <v>577</v>
      </c>
      <c r="G7535" s="407"/>
      <c r="H7535" s="290" t="s">
        <v>578</v>
      </c>
      <c r="I7535" s="294">
        <v>10</v>
      </c>
      <c r="J7535" s="292" t="s">
        <v>4266</v>
      </c>
      <c r="K7535" s="293" t="s">
        <v>4287</v>
      </c>
      <c r="L7535" s="180"/>
    </row>
    <row r="7536" spans="2:12" ht="15" customHeight="1" x14ac:dyDescent="0.2">
      <c r="B7536" s="274" t="s">
        <v>347</v>
      </c>
      <c r="C7536" s="296" t="s">
        <v>3642</v>
      </c>
      <c r="D7536" s="274" t="s">
        <v>143</v>
      </c>
      <c r="E7536" s="274" t="s">
        <v>3643</v>
      </c>
      <c r="F7536" s="404" t="s">
        <v>586</v>
      </c>
      <c r="G7536" s="404"/>
      <c r="H7536" s="295" t="s">
        <v>578</v>
      </c>
      <c r="I7536" s="298">
        <v>10</v>
      </c>
      <c r="J7536" s="297" t="s">
        <v>3640</v>
      </c>
      <c r="K7536" s="280" t="s">
        <v>4288</v>
      </c>
      <c r="L7536" s="178"/>
    </row>
    <row r="7537" spans="2:12" ht="15" customHeight="1" x14ac:dyDescent="0.2">
      <c r="B7537" s="278" t="s">
        <v>319</v>
      </c>
      <c r="C7537" s="291" t="s">
        <v>575</v>
      </c>
      <c r="D7537" s="278" t="s">
        <v>143</v>
      </c>
      <c r="E7537" s="278" t="s">
        <v>576</v>
      </c>
      <c r="F7537" s="407" t="s">
        <v>577</v>
      </c>
      <c r="G7537" s="407"/>
      <c r="H7537" s="290" t="s">
        <v>578</v>
      </c>
      <c r="I7537" s="294">
        <v>12</v>
      </c>
      <c r="J7537" s="292" t="s">
        <v>3684</v>
      </c>
      <c r="K7537" s="293" t="s">
        <v>4289</v>
      </c>
      <c r="L7537" s="182"/>
    </row>
    <row r="7538" spans="2:12" ht="15" customHeight="1" x14ac:dyDescent="0.2">
      <c r="B7538" s="274" t="s">
        <v>347</v>
      </c>
      <c r="C7538" s="296" t="s">
        <v>3580</v>
      </c>
      <c r="D7538" s="274" t="s">
        <v>143</v>
      </c>
      <c r="E7538" s="274" t="s">
        <v>2428</v>
      </c>
      <c r="F7538" s="404" t="s">
        <v>348</v>
      </c>
      <c r="G7538" s="404"/>
      <c r="H7538" s="295" t="s">
        <v>165</v>
      </c>
      <c r="I7538" s="298">
        <v>1</v>
      </c>
      <c r="J7538" s="297" t="s">
        <v>3581</v>
      </c>
      <c r="K7538" s="280" t="s">
        <v>3581</v>
      </c>
      <c r="L7538" s="185"/>
    </row>
    <row r="7539" spans="2:12" ht="15" customHeight="1" x14ac:dyDescent="0.2">
      <c r="B7539" s="274" t="s">
        <v>347</v>
      </c>
      <c r="C7539" s="296" t="s">
        <v>3593</v>
      </c>
      <c r="D7539" s="274" t="s">
        <v>143</v>
      </c>
      <c r="E7539" s="274" t="s">
        <v>2438</v>
      </c>
      <c r="F7539" s="404" t="s">
        <v>348</v>
      </c>
      <c r="G7539" s="404"/>
      <c r="H7539" s="295" t="s">
        <v>242</v>
      </c>
      <c r="I7539" s="298">
        <v>26</v>
      </c>
      <c r="J7539" s="297" t="s">
        <v>2439</v>
      </c>
      <c r="K7539" s="280" t="s">
        <v>4290</v>
      </c>
      <c r="L7539" s="185"/>
    </row>
    <row r="7540" spans="2:12" ht="15" customHeight="1" x14ac:dyDescent="0.2">
      <c r="B7540" s="274" t="s">
        <v>347</v>
      </c>
      <c r="C7540" s="296" t="s">
        <v>3615</v>
      </c>
      <c r="D7540" s="274" t="s">
        <v>143</v>
      </c>
      <c r="E7540" s="274" t="s">
        <v>2418</v>
      </c>
      <c r="F7540" s="404" t="s">
        <v>586</v>
      </c>
      <c r="G7540" s="404"/>
      <c r="H7540" s="295" t="s">
        <v>578</v>
      </c>
      <c r="I7540" s="298">
        <v>12</v>
      </c>
      <c r="J7540" s="297" t="s">
        <v>2419</v>
      </c>
      <c r="K7540" s="280" t="s">
        <v>2744</v>
      </c>
      <c r="L7540" s="185"/>
    </row>
    <row r="7541" spans="2:12" ht="15" customHeight="1" x14ac:dyDescent="0.2">
      <c r="B7541" s="408" t="s">
        <v>2416</v>
      </c>
      <c r="C7541" s="406"/>
      <c r="D7541" s="406"/>
      <c r="E7541" s="406"/>
      <c r="F7541" s="406"/>
      <c r="G7541" s="406"/>
      <c r="H7541" s="406"/>
      <c r="I7541" s="406"/>
      <c r="J7541" s="406"/>
      <c r="K7541" s="406"/>
      <c r="L7541" s="185"/>
    </row>
    <row r="7542" spans="2:12" ht="15" customHeight="1" x14ac:dyDescent="0.2">
      <c r="B7542" s="276" t="s">
        <v>27</v>
      </c>
      <c r="C7542" s="277" t="s">
        <v>28</v>
      </c>
      <c r="D7542" s="276" t="s">
        <v>29</v>
      </c>
      <c r="E7542" s="276" t="s">
        <v>30</v>
      </c>
      <c r="F7542" s="405" t="s">
        <v>318</v>
      </c>
      <c r="G7542" s="406"/>
      <c r="H7542" s="284" t="s">
        <v>31</v>
      </c>
      <c r="I7542" s="277" t="s">
        <v>32</v>
      </c>
      <c r="J7542" s="277" t="s">
        <v>33</v>
      </c>
      <c r="K7542" s="277" t="s">
        <v>35</v>
      </c>
      <c r="L7542" s="185"/>
    </row>
    <row r="7543" spans="2:12" ht="15" customHeight="1" x14ac:dyDescent="0.2">
      <c r="B7543" s="274" t="s">
        <v>347</v>
      </c>
      <c r="C7543" s="296" t="s">
        <v>3652</v>
      </c>
      <c r="D7543" s="274" t="s">
        <v>143</v>
      </c>
      <c r="E7543" s="274" t="s">
        <v>1824</v>
      </c>
      <c r="F7543" s="404" t="s">
        <v>348</v>
      </c>
      <c r="G7543" s="404"/>
      <c r="H7543" s="295" t="s">
        <v>165</v>
      </c>
      <c r="I7543" s="298">
        <v>2E-3</v>
      </c>
      <c r="J7543" s="297" t="s">
        <v>2417</v>
      </c>
      <c r="K7543" s="280" t="s">
        <v>2166</v>
      </c>
      <c r="L7543" s="185"/>
    </row>
    <row r="7544" spans="2:12" ht="15" customHeight="1" x14ac:dyDescent="0.2">
      <c r="B7544" s="274" t="s">
        <v>347</v>
      </c>
      <c r="C7544" s="296" t="s">
        <v>3598</v>
      </c>
      <c r="D7544" s="274" t="s">
        <v>143</v>
      </c>
      <c r="E7544" s="274" t="s">
        <v>1159</v>
      </c>
      <c r="F7544" s="404" t="s">
        <v>348</v>
      </c>
      <c r="G7544" s="404"/>
      <c r="H7544" s="295" t="s">
        <v>165</v>
      </c>
      <c r="I7544" s="298">
        <v>3.3000000000000002E-2</v>
      </c>
      <c r="J7544" s="297" t="s">
        <v>3599</v>
      </c>
      <c r="K7544" s="280" t="s">
        <v>4294</v>
      </c>
      <c r="L7544" s="185"/>
    </row>
    <row r="7545" spans="2:12" ht="15" customHeight="1" x14ac:dyDescent="0.2">
      <c r="B7545" s="274" t="s">
        <v>347</v>
      </c>
      <c r="C7545" s="296" t="s">
        <v>3654</v>
      </c>
      <c r="D7545" s="274" t="s">
        <v>143</v>
      </c>
      <c r="E7545" s="274" t="s">
        <v>1822</v>
      </c>
      <c r="F7545" s="404" t="s">
        <v>348</v>
      </c>
      <c r="G7545" s="404"/>
      <c r="H7545" s="295" t="s">
        <v>165</v>
      </c>
      <c r="I7545" s="298">
        <v>1E-3</v>
      </c>
      <c r="J7545" s="297" t="s">
        <v>2155</v>
      </c>
      <c r="K7545" s="280" t="s">
        <v>2144</v>
      </c>
      <c r="L7545" s="183"/>
    </row>
    <row r="7546" spans="2:12" ht="15" customHeight="1" x14ac:dyDescent="0.2">
      <c r="B7546" s="274" t="s">
        <v>347</v>
      </c>
      <c r="C7546" s="296" t="s">
        <v>3595</v>
      </c>
      <c r="D7546" s="274" t="s">
        <v>143</v>
      </c>
      <c r="E7546" s="274" t="s">
        <v>1825</v>
      </c>
      <c r="F7546" s="404" t="s">
        <v>364</v>
      </c>
      <c r="G7546" s="404"/>
      <c r="H7546" s="295" t="s">
        <v>165</v>
      </c>
      <c r="I7546" s="298">
        <v>1E-3</v>
      </c>
      <c r="J7546" s="297" t="s">
        <v>2152</v>
      </c>
      <c r="K7546" s="280" t="s">
        <v>2171</v>
      </c>
      <c r="L7546" s="183"/>
    </row>
    <row r="7547" spans="2:12" ht="15" customHeight="1" x14ac:dyDescent="0.2">
      <c r="B7547" s="274" t="s">
        <v>347</v>
      </c>
      <c r="C7547" s="296" t="s">
        <v>3642</v>
      </c>
      <c r="D7547" s="274" t="s">
        <v>143</v>
      </c>
      <c r="E7547" s="274" t="s">
        <v>3643</v>
      </c>
      <c r="F7547" s="404" t="s">
        <v>586</v>
      </c>
      <c r="G7547" s="404"/>
      <c r="H7547" s="295" t="s">
        <v>578</v>
      </c>
      <c r="I7547" s="298">
        <v>10</v>
      </c>
      <c r="J7547" s="297" t="s">
        <v>3640</v>
      </c>
      <c r="K7547" s="280" t="s">
        <v>4288</v>
      </c>
    </row>
    <row r="7548" spans="2:12" ht="15" customHeight="1" x14ac:dyDescent="0.2">
      <c r="B7548" s="274" t="s">
        <v>347</v>
      </c>
      <c r="C7548" s="296" t="s">
        <v>3634</v>
      </c>
      <c r="D7548" s="274" t="s">
        <v>143</v>
      </c>
      <c r="E7548" s="274" t="s">
        <v>1168</v>
      </c>
      <c r="F7548" s="404" t="s">
        <v>348</v>
      </c>
      <c r="G7548" s="404"/>
      <c r="H7548" s="295" t="s">
        <v>165</v>
      </c>
      <c r="I7548" s="298">
        <v>9.9000000000000005E-2</v>
      </c>
      <c r="J7548" s="297" t="s">
        <v>2138</v>
      </c>
      <c r="K7548" s="280" t="s">
        <v>2172</v>
      </c>
      <c r="L7548" s="180"/>
    </row>
    <row r="7549" spans="2:12" ht="15" customHeight="1" x14ac:dyDescent="0.2">
      <c r="B7549" s="274" t="s">
        <v>347</v>
      </c>
      <c r="C7549" s="296" t="s">
        <v>3583</v>
      </c>
      <c r="D7549" s="274" t="s">
        <v>143</v>
      </c>
      <c r="E7549" s="274" t="s">
        <v>1158</v>
      </c>
      <c r="F7549" s="404" t="s">
        <v>348</v>
      </c>
      <c r="G7549" s="404"/>
      <c r="H7549" s="295" t="s">
        <v>165</v>
      </c>
      <c r="I7549" s="298">
        <v>2.2395999999999998</v>
      </c>
      <c r="J7549" s="297" t="s">
        <v>1850</v>
      </c>
      <c r="K7549" s="280" t="s">
        <v>4296</v>
      </c>
      <c r="L7549" s="178"/>
    </row>
    <row r="7550" spans="2:12" ht="15" customHeight="1" x14ac:dyDescent="0.2">
      <c r="B7550" s="274" t="s">
        <v>347</v>
      </c>
      <c r="C7550" s="296" t="s">
        <v>3594</v>
      </c>
      <c r="D7550" s="274" t="s">
        <v>143</v>
      </c>
      <c r="E7550" s="274" t="s">
        <v>1171</v>
      </c>
      <c r="F7550" s="404" t="s">
        <v>348</v>
      </c>
      <c r="G7550" s="404"/>
      <c r="H7550" s="295" t="s">
        <v>165</v>
      </c>
      <c r="I7550" s="298">
        <v>2.3999999999999998E-3</v>
      </c>
      <c r="J7550" s="297" t="s">
        <v>2139</v>
      </c>
      <c r="K7550" s="280" t="s">
        <v>2129</v>
      </c>
      <c r="L7550" s="182"/>
    </row>
    <row r="7551" spans="2:12" ht="15" customHeight="1" x14ac:dyDescent="0.2">
      <c r="B7551" s="274" t="s">
        <v>347</v>
      </c>
      <c r="C7551" s="296" t="s">
        <v>3631</v>
      </c>
      <c r="D7551" s="274" t="s">
        <v>143</v>
      </c>
      <c r="E7551" s="274" t="s">
        <v>2435</v>
      </c>
      <c r="F7551" s="404" t="s">
        <v>348</v>
      </c>
      <c r="G7551" s="404"/>
      <c r="H7551" s="295" t="s">
        <v>165</v>
      </c>
      <c r="I7551" s="298">
        <v>2.3999999999999998E-3</v>
      </c>
      <c r="J7551" s="297" t="s">
        <v>2122</v>
      </c>
      <c r="K7551" s="280" t="s">
        <v>2169</v>
      </c>
      <c r="L7551" s="185"/>
    </row>
    <row r="7552" spans="2:12" ht="15" customHeight="1" x14ac:dyDescent="0.2">
      <c r="B7552" s="274" t="s">
        <v>347</v>
      </c>
      <c r="C7552" s="296" t="s">
        <v>3601</v>
      </c>
      <c r="D7552" s="274" t="s">
        <v>143</v>
      </c>
      <c r="E7552" s="274" t="s">
        <v>1165</v>
      </c>
      <c r="F7552" s="404" t="s">
        <v>348</v>
      </c>
      <c r="G7552" s="404"/>
      <c r="H7552" s="295" t="s">
        <v>165</v>
      </c>
      <c r="I7552" s="298">
        <v>9.9000000000000005E-2</v>
      </c>
      <c r="J7552" s="297" t="s">
        <v>3602</v>
      </c>
      <c r="K7552" s="280" t="s">
        <v>4297</v>
      </c>
      <c r="L7552" s="185"/>
    </row>
    <row r="7553" spans="2:12" ht="15" customHeight="1" x14ac:dyDescent="0.2">
      <c r="B7553" s="274" t="s">
        <v>347</v>
      </c>
      <c r="C7553" s="296" t="s">
        <v>3615</v>
      </c>
      <c r="D7553" s="274" t="s">
        <v>143</v>
      </c>
      <c r="E7553" s="274" t="s">
        <v>2418</v>
      </c>
      <c r="F7553" s="404" t="s">
        <v>586</v>
      </c>
      <c r="G7553" s="404"/>
      <c r="H7553" s="295" t="s">
        <v>578</v>
      </c>
      <c r="I7553" s="298">
        <v>12</v>
      </c>
      <c r="J7553" s="297" t="s">
        <v>2419</v>
      </c>
      <c r="K7553" s="280" t="s">
        <v>2744</v>
      </c>
      <c r="L7553" s="185"/>
    </row>
    <row r="7554" spans="2:12" ht="15" customHeight="1" x14ac:dyDescent="0.2">
      <c r="B7554" s="274" t="s">
        <v>347</v>
      </c>
      <c r="C7554" s="296" t="s">
        <v>3636</v>
      </c>
      <c r="D7554" s="274" t="s">
        <v>143</v>
      </c>
      <c r="E7554" s="274" t="s">
        <v>2432</v>
      </c>
      <c r="F7554" s="404" t="s">
        <v>348</v>
      </c>
      <c r="G7554" s="404"/>
      <c r="H7554" s="295" t="s">
        <v>2433</v>
      </c>
      <c r="I7554" s="298">
        <v>1.66E-2</v>
      </c>
      <c r="J7554" s="297" t="s">
        <v>3637</v>
      </c>
      <c r="K7554" s="280" t="s">
        <v>2488</v>
      </c>
      <c r="L7554" s="185"/>
    </row>
    <row r="7555" spans="2:12" ht="15" customHeight="1" x14ac:dyDescent="0.2">
      <c r="B7555" s="274" t="s">
        <v>347</v>
      </c>
      <c r="C7555" s="296" t="s">
        <v>3589</v>
      </c>
      <c r="D7555" s="274" t="s">
        <v>143</v>
      </c>
      <c r="E7555" s="274" t="s">
        <v>1826</v>
      </c>
      <c r="F7555" s="404" t="s">
        <v>364</v>
      </c>
      <c r="G7555" s="404"/>
      <c r="H7555" s="295" t="s">
        <v>165</v>
      </c>
      <c r="I7555" s="298">
        <v>1E-3</v>
      </c>
      <c r="J7555" s="297" t="s">
        <v>3590</v>
      </c>
      <c r="K7555" s="280" t="s">
        <v>3534</v>
      </c>
      <c r="L7555" s="185"/>
    </row>
    <row r="7556" spans="2:12" ht="15" customHeight="1" x14ac:dyDescent="0.2">
      <c r="B7556" s="274" t="s">
        <v>347</v>
      </c>
      <c r="C7556" s="296" t="s">
        <v>3580</v>
      </c>
      <c r="D7556" s="274" t="s">
        <v>143</v>
      </c>
      <c r="E7556" s="274" t="s">
        <v>2428</v>
      </c>
      <c r="F7556" s="404" t="s">
        <v>348</v>
      </c>
      <c r="G7556" s="404"/>
      <c r="H7556" s="295" t="s">
        <v>165</v>
      </c>
      <c r="I7556" s="298">
        <v>1</v>
      </c>
      <c r="J7556" s="297" t="s">
        <v>3581</v>
      </c>
      <c r="K7556" s="280" t="s">
        <v>3581</v>
      </c>
      <c r="L7556" s="185"/>
    </row>
    <row r="7557" spans="2:12" ht="15" customHeight="1" x14ac:dyDescent="0.2">
      <c r="B7557" s="274" t="s">
        <v>347</v>
      </c>
      <c r="C7557" s="296" t="s">
        <v>3585</v>
      </c>
      <c r="D7557" s="274" t="s">
        <v>143</v>
      </c>
      <c r="E7557" s="274" t="s">
        <v>1823</v>
      </c>
      <c r="F7557" s="404" t="s">
        <v>348</v>
      </c>
      <c r="G7557" s="404"/>
      <c r="H7557" s="295" t="s">
        <v>165</v>
      </c>
      <c r="I7557" s="298">
        <v>2E-3</v>
      </c>
      <c r="J7557" s="297" t="s">
        <v>2160</v>
      </c>
      <c r="K7557" s="280" t="s">
        <v>2125</v>
      </c>
      <c r="L7557" s="185"/>
    </row>
    <row r="7558" spans="2:12" ht="15" customHeight="1" x14ac:dyDescent="0.2">
      <c r="B7558" s="274" t="s">
        <v>347</v>
      </c>
      <c r="C7558" s="296" t="s">
        <v>3626</v>
      </c>
      <c r="D7558" s="274" t="s">
        <v>143</v>
      </c>
      <c r="E7558" s="274" t="s">
        <v>2434</v>
      </c>
      <c r="F7558" s="404" t="s">
        <v>348</v>
      </c>
      <c r="G7558" s="404"/>
      <c r="H7558" s="295" t="s">
        <v>2433</v>
      </c>
      <c r="I7558" s="298">
        <v>5.0599999999999999E-2</v>
      </c>
      <c r="J7558" s="297" t="s">
        <v>3627</v>
      </c>
      <c r="K7558" s="280" t="s">
        <v>3534</v>
      </c>
      <c r="L7558" s="183"/>
    </row>
    <row r="7559" spans="2:12" ht="15" customHeight="1" x14ac:dyDescent="0.2">
      <c r="B7559" s="274" t="s">
        <v>347</v>
      </c>
      <c r="C7559" s="296" t="s">
        <v>3606</v>
      </c>
      <c r="D7559" s="274" t="s">
        <v>143</v>
      </c>
      <c r="E7559" s="274" t="s">
        <v>1166</v>
      </c>
      <c r="F7559" s="404" t="s">
        <v>809</v>
      </c>
      <c r="G7559" s="404"/>
      <c r="H7559" s="295" t="s">
        <v>1167</v>
      </c>
      <c r="I7559" s="298">
        <v>8.8000000000000005E-3</v>
      </c>
      <c r="J7559" s="297" t="s">
        <v>2136</v>
      </c>
      <c r="K7559" s="280" t="s">
        <v>4291</v>
      </c>
      <c r="L7559" s="183"/>
    </row>
    <row r="7560" spans="2:12" ht="15" customHeight="1" x14ac:dyDescent="0.2">
      <c r="B7560" s="274" t="s">
        <v>347</v>
      </c>
      <c r="C7560" s="296" t="s">
        <v>3646</v>
      </c>
      <c r="D7560" s="274" t="s">
        <v>143</v>
      </c>
      <c r="E7560" s="274" t="s">
        <v>3647</v>
      </c>
      <c r="F7560" s="404" t="s">
        <v>348</v>
      </c>
      <c r="G7560" s="404"/>
      <c r="H7560" s="295" t="s">
        <v>1160</v>
      </c>
      <c r="I7560" s="298">
        <v>1.66E-2</v>
      </c>
      <c r="J7560" s="297" t="s">
        <v>3648</v>
      </c>
      <c r="K7560" s="280" t="s">
        <v>2560</v>
      </c>
    </row>
    <row r="7561" spans="2:12" ht="15" customHeight="1" x14ac:dyDescent="0.2">
      <c r="B7561" s="274" t="s">
        <v>347</v>
      </c>
      <c r="C7561" s="296" t="s">
        <v>3653</v>
      </c>
      <c r="D7561" s="274" t="s">
        <v>143</v>
      </c>
      <c r="E7561" s="274" t="s">
        <v>1172</v>
      </c>
      <c r="F7561" s="404" t="s">
        <v>348</v>
      </c>
      <c r="G7561" s="404"/>
      <c r="H7561" s="295" t="s">
        <v>165</v>
      </c>
      <c r="I7561" s="298">
        <v>2E-3</v>
      </c>
      <c r="J7561" s="297" t="s">
        <v>2157</v>
      </c>
      <c r="K7561" s="280" t="s">
        <v>2137</v>
      </c>
      <c r="L7561" s="180"/>
    </row>
    <row r="7562" spans="2:12" ht="15" customHeight="1" x14ac:dyDescent="0.2">
      <c r="B7562" s="274" t="s">
        <v>347</v>
      </c>
      <c r="C7562" s="296" t="s">
        <v>3645</v>
      </c>
      <c r="D7562" s="274" t="s">
        <v>143</v>
      </c>
      <c r="E7562" s="274" t="s">
        <v>1161</v>
      </c>
      <c r="F7562" s="404" t="s">
        <v>348</v>
      </c>
      <c r="G7562" s="404"/>
      <c r="H7562" s="295" t="s">
        <v>165</v>
      </c>
      <c r="I7562" s="298">
        <v>1.7831999999999999</v>
      </c>
      <c r="J7562" s="297" t="s">
        <v>2143</v>
      </c>
      <c r="K7562" s="280" t="s">
        <v>4292</v>
      </c>
      <c r="L7562" s="178"/>
    </row>
    <row r="7563" spans="2:12" ht="15" customHeight="1" x14ac:dyDescent="0.2">
      <c r="B7563" s="274" t="s">
        <v>347</v>
      </c>
      <c r="C7563" s="296" t="s">
        <v>3593</v>
      </c>
      <c r="D7563" s="274" t="s">
        <v>143</v>
      </c>
      <c r="E7563" s="274" t="s">
        <v>2438</v>
      </c>
      <c r="F7563" s="404" t="s">
        <v>348</v>
      </c>
      <c r="G7563" s="404"/>
      <c r="H7563" s="295" t="s">
        <v>242</v>
      </c>
      <c r="I7563" s="298">
        <v>26</v>
      </c>
      <c r="J7563" s="297" t="s">
        <v>2439</v>
      </c>
      <c r="K7563" s="280" t="s">
        <v>4290</v>
      </c>
      <c r="L7563" s="182"/>
    </row>
    <row r="7564" spans="2:12" ht="15" customHeight="1" x14ac:dyDescent="0.2">
      <c r="B7564" s="274" t="s">
        <v>347</v>
      </c>
      <c r="C7564" s="296" t="s">
        <v>3613</v>
      </c>
      <c r="D7564" s="274" t="s">
        <v>143</v>
      </c>
      <c r="E7564" s="274" t="s">
        <v>1163</v>
      </c>
      <c r="F7564" s="404" t="s">
        <v>348</v>
      </c>
      <c r="G7564" s="404"/>
      <c r="H7564" s="295" t="s">
        <v>165</v>
      </c>
      <c r="I7564" s="298">
        <v>1.1999999999999999E-3</v>
      </c>
      <c r="J7564" s="297" t="s">
        <v>3614</v>
      </c>
      <c r="K7564" s="280" t="s">
        <v>2170</v>
      </c>
      <c r="L7564" s="185"/>
    </row>
    <row r="7565" spans="2:12" ht="15" customHeight="1" x14ac:dyDescent="0.2">
      <c r="B7565" s="274" t="s">
        <v>347</v>
      </c>
      <c r="C7565" s="296" t="s">
        <v>3587</v>
      </c>
      <c r="D7565" s="274" t="s">
        <v>143</v>
      </c>
      <c r="E7565" s="274" t="s">
        <v>2436</v>
      </c>
      <c r="F7565" s="404" t="s">
        <v>348</v>
      </c>
      <c r="G7565" s="404"/>
      <c r="H7565" s="295" t="s">
        <v>165</v>
      </c>
      <c r="I7565" s="298">
        <v>4.4000000000000003E-3</v>
      </c>
      <c r="J7565" s="297" t="s">
        <v>3588</v>
      </c>
      <c r="K7565" s="280" t="s">
        <v>2124</v>
      </c>
      <c r="L7565" s="185"/>
    </row>
    <row r="7566" spans="2:12" ht="15" customHeight="1" x14ac:dyDescent="0.2">
      <c r="B7566" s="274" t="s">
        <v>347</v>
      </c>
      <c r="C7566" s="296" t="s">
        <v>3604</v>
      </c>
      <c r="D7566" s="274" t="s">
        <v>143</v>
      </c>
      <c r="E7566" s="274" t="s">
        <v>1164</v>
      </c>
      <c r="F7566" s="404" t="s">
        <v>809</v>
      </c>
      <c r="G7566" s="404"/>
      <c r="H7566" s="295" t="s">
        <v>165</v>
      </c>
      <c r="I7566" s="298">
        <v>9.9000000000000005E-2</v>
      </c>
      <c r="J7566" s="297" t="s">
        <v>2145</v>
      </c>
      <c r="K7566" s="280" t="s">
        <v>4293</v>
      </c>
      <c r="L7566" s="281"/>
    </row>
    <row r="7567" spans="2:12" ht="15" customHeight="1" x14ac:dyDescent="0.2">
      <c r="B7567" s="274" t="s">
        <v>347</v>
      </c>
      <c r="C7567" s="296" t="s">
        <v>3596</v>
      </c>
      <c r="D7567" s="274" t="s">
        <v>143</v>
      </c>
      <c r="E7567" s="274" t="s">
        <v>2437</v>
      </c>
      <c r="F7567" s="404" t="s">
        <v>348</v>
      </c>
      <c r="G7567" s="404"/>
      <c r="H7567" s="295" t="s">
        <v>165</v>
      </c>
      <c r="I7567" s="298">
        <v>1.32E-2</v>
      </c>
      <c r="J7567" s="297" t="s">
        <v>3597</v>
      </c>
      <c r="K7567" s="280" t="s">
        <v>2184</v>
      </c>
      <c r="L7567" s="281"/>
    </row>
    <row r="7568" spans="2:12" ht="15" customHeight="1" x14ac:dyDescent="0.2">
      <c r="B7568" s="274" t="s">
        <v>347</v>
      </c>
      <c r="C7568" s="296" t="s">
        <v>3586</v>
      </c>
      <c r="D7568" s="274" t="s">
        <v>143</v>
      </c>
      <c r="E7568" s="274" t="s">
        <v>1162</v>
      </c>
      <c r="F7568" s="404" t="s">
        <v>348</v>
      </c>
      <c r="G7568" s="404"/>
      <c r="H7568" s="295" t="s">
        <v>165</v>
      </c>
      <c r="I7568" s="298">
        <v>3.5999999999999999E-3</v>
      </c>
      <c r="J7568" s="297" t="s">
        <v>2140</v>
      </c>
      <c r="K7568" s="280" t="s">
        <v>2141</v>
      </c>
      <c r="L7568" s="281"/>
    </row>
    <row r="7569" spans="2:12" ht="15" customHeight="1" x14ac:dyDescent="0.2">
      <c r="B7569" s="274" t="s">
        <v>347</v>
      </c>
      <c r="C7569" s="296" t="s">
        <v>3616</v>
      </c>
      <c r="D7569" s="274" t="s">
        <v>143</v>
      </c>
      <c r="E7569" s="274" t="s">
        <v>1170</v>
      </c>
      <c r="F7569" s="404" t="s">
        <v>809</v>
      </c>
      <c r="G7569" s="404"/>
      <c r="H7569" s="295" t="s">
        <v>165</v>
      </c>
      <c r="I7569" s="298">
        <v>2.2395999999999998</v>
      </c>
      <c r="J7569" s="297" t="s">
        <v>1858</v>
      </c>
      <c r="K7569" s="280" t="s">
        <v>4295</v>
      </c>
      <c r="L7569" s="281"/>
    </row>
    <row r="7570" spans="2:12" ht="15" customHeight="1" x14ac:dyDescent="0.2">
      <c r="B7570" s="274" t="s">
        <v>347</v>
      </c>
      <c r="C7570" s="296" t="s">
        <v>3635</v>
      </c>
      <c r="D7570" s="274" t="s">
        <v>143</v>
      </c>
      <c r="E7570" s="274" t="s">
        <v>1169</v>
      </c>
      <c r="F7570" s="404" t="s">
        <v>348</v>
      </c>
      <c r="G7570" s="404"/>
      <c r="H7570" s="295" t="s">
        <v>165</v>
      </c>
      <c r="I7570" s="298">
        <v>3.9600000000000003E-2</v>
      </c>
      <c r="J7570" s="297" t="s">
        <v>1868</v>
      </c>
      <c r="K7570" s="280" t="s">
        <v>2627</v>
      </c>
      <c r="L7570" s="281"/>
    </row>
    <row r="7571" spans="2:12" ht="15" customHeight="1" x14ac:dyDescent="0.2">
      <c r="B7571" s="275"/>
      <c r="C7571" s="275"/>
      <c r="D7571" s="275"/>
      <c r="E7571" s="275"/>
      <c r="F7571" s="275" t="s">
        <v>331</v>
      </c>
      <c r="G7571" s="302">
        <v>355.02</v>
      </c>
      <c r="H7571" s="275" t="s">
        <v>332</v>
      </c>
      <c r="I7571" s="302">
        <v>0</v>
      </c>
      <c r="J7571" s="275" t="s">
        <v>333</v>
      </c>
      <c r="K7571" s="302">
        <v>355.02</v>
      </c>
      <c r="L7571" s="281"/>
    </row>
    <row r="7572" spans="2:12" ht="15" customHeight="1" thickBot="1" x14ac:dyDescent="0.25">
      <c r="B7572" s="275"/>
      <c r="C7572" s="275"/>
      <c r="D7572" s="275"/>
      <c r="E7572" s="275"/>
      <c r="F7572" s="275" t="s">
        <v>334</v>
      </c>
      <c r="G7572" s="302">
        <v>345.47</v>
      </c>
      <c r="H7572" s="275"/>
      <c r="I7572" s="409" t="s">
        <v>335</v>
      </c>
      <c r="J7572" s="409"/>
      <c r="K7572" s="302">
        <v>2005.61</v>
      </c>
      <c r="L7572" s="281"/>
    </row>
    <row r="7573" spans="2:12" ht="15" customHeight="1" thickTop="1" x14ac:dyDescent="0.2">
      <c r="B7573" s="289"/>
      <c r="C7573" s="289"/>
      <c r="D7573" s="289"/>
      <c r="E7573" s="289"/>
      <c r="F7573" s="289"/>
      <c r="G7573" s="289"/>
      <c r="H7573" s="289"/>
      <c r="I7573" s="289"/>
      <c r="J7573" s="289"/>
      <c r="K7573" s="289"/>
      <c r="L7573" s="281"/>
    </row>
    <row r="7574" spans="2:12" ht="15" customHeight="1" x14ac:dyDescent="0.2">
      <c r="B7574" s="276"/>
      <c r="C7574" s="277" t="s">
        <v>28</v>
      </c>
      <c r="D7574" s="276" t="s">
        <v>29</v>
      </c>
      <c r="E7574" s="276" t="s">
        <v>30</v>
      </c>
      <c r="F7574" s="405" t="s">
        <v>318</v>
      </c>
      <c r="G7574" s="405"/>
      <c r="H7574" s="284" t="s">
        <v>31</v>
      </c>
      <c r="I7574" s="277" t="s">
        <v>32</v>
      </c>
      <c r="J7574" s="277" t="s">
        <v>2407</v>
      </c>
      <c r="K7574" s="277" t="s">
        <v>33</v>
      </c>
      <c r="L7574" s="277" t="s">
        <v>35</v>
      </c>
    </row>
    <row r="7575" spans="2:12" ht="15" customHeight="1" x14ac:dyDescent="0.2">
      <c r="B7575" s="273" t="s">
        <v>319</v>
      </c>
      <c r="C7575" s="286" t="s">
        <v>2731</v>
      </c>
      <c r="D7575" s="273" t="s">
        <v>40</v>
      </c>
      <c r="E7575" s="273" t="s">
        <v>2732</v>
      </c>
      <c r="F7575" s="403" t="s">
        <v>328</v>
      </c>
      <c r="G7575" s="403"/>
      <c r="H7575" s="285" t="s">
        <v>329</v>
      </c>
      <c r="I7575" s="288">
        <v>1</v>
      </c>
      <c r="J7575" s="287"/>
      <c r="K7575" s="287">
        <v>43.76</v>
      </c>
      <c r="L7575" s="287">
        <v>43.76</v>
      </c>
    </row>
    <row r="7576" spans="2:12" ht="15" customHeight="1" x14ac:dyDescent="0.2">
      <c r="B7576" s="278" t="s">
        <v>321</v>
      </c>
      <c r="C7576" s="291" t="s">
        <v>2747</v>
      </c>
      <c r="D7576" s="278" t="s">
        <v>40</v>
      </c>
      <c r="E7576" s="278" t="s">
        <v>2748</v>
      </c>
      <c r="F7576" s="407" t="s">
        <v>328</v>
      </c>
      <c r="G7576" s="407"/>
      <c r="H7576" s="290" t="s">
        <v>325</v>
      </c>
      <c r="I7576" s="294">
        <v>1</v>
      </c>
      <c r="J7576" s="294">
        <v>0</v>
      </c>
      <c r="K7576" s="292">
        <v>7.82</v>
      </c>
      <c r="L7576" s="292">
        <v>7.82</v>
      </c>
    </row>
    <row r="7577" spans="2:12" ht="15" customHeight="1" x14ac:dyDescent="0.2">
      <c r="B7577" s="278" t="s">
        <v>321</v>
      </c>
      <c r="C7577" s="291" t="s">
        <v>2745</v>
      </c>
      <c r="D7577" s="278" t="s">
        <v>40</v>
      </c>
      <c r="E7577" s="278" t="s">
        <v>2746</v>
      </c>
      <c r="F7577" s="407" t="s">
        <v>328</v>
      </c>
      <c r="G7577" s="407"/>
      <c r="H7577" s="290" t="s">
        <v>325</v>
      </c>
      <c r="I7577" s="294">
        <v>1</v>
      </c>
      <c r="J7577" s="294">
        <v>0</v>
      </c>
      <c r="K7577" s="292">
        <v>2</v>
      </c>
      <c r="L7577" s="292">
        <v>2</v>
      </c>
    </row>
    <row r="7578" spans="2:12" ht="15" customHeight="1" x14ac:dyDescent="0.2">
      <c r="B7578" s="278" t="s">
        <v>321</v>
      </c>
      <c r="C7578" s="291" t="s">
        <v>2735</v>
      </c>
      <c r="D7578" s="278" t="s">
        <v>40</v>
      </c>
      <c r="E7578" s="278" t="s">
        <v>2736</v>
      </c>
      <c r="F7578" s="407" t="s">
        <v>324</v>
      </c>
      <c r="G7578" s="407"/>
      <c r="H7578" s="290" t="s">
        <v>325</v>
      </c>
      <c r="I7578" s="294">
        <v>1</v>
      </c>
      <c r="J7578" s="294">
        <v>0</v>
      </c>
      <c r="K7578" s="292">
        <v>33.94</v>
      </c>
      <c r="L7578" s="292">
        <v>33.94</v>
      </c>
    </row>
    <row r="7579" spans="2:12" ht="15" customHeight="1" x14ac:dyDescent="0.2">
      <c r="B7579" s="275"/>
      <c r="C7579" s="275"/>
      <c r="D7579" s="275"/>
      <c r="E7579" s="275"/>
      <c r="F7579" s="275"/>
      <c r="G7579" s="275" t="s">
        <v>331</v>
      </c>
      <c r="H7579" s="302">
        <v>29.28</v>
      </c>
      <c r="I7579" s="275" t="s">
        <v>332</v>
      </c>
      <c r="J7579" s="302">
        <v>0</v>
      </c>
      <c r="K7579" s="275" t="s">
        <v>333</v>
      </c>
      <c r="L7579" s="302">
        <v>29.28</v>
      </c>
    </row>
    <row r="7580" spans="2:12" ht="15" customHeight="1" thickBot="1" x14ac:dyDescent="0.25">
      <c r="B7580" s="275"/>
      <c r="C7580" s="275"/>
      <c r="D7580" s="275"/>
      <c r="E7580" s="275"/>
      <c r="F7580" s="275"/>
      <c r="G7580" s="275" t="s">
        <v>334</v>
      </c>
      <c r="H7580" s="302">
        <v>9.1</v>
      </c>
      <c r="I7580" s="409"/>
      <c r="J7580" s="409" t="s">
        <v>335</v>
      </c>
      <c r="K7580" s="275"/>
      <c r="L7580" s="302">
        <v>52.86</v>
      </c>
    </row>
    <row r="7581" spans="2:12" ht="15" customHeight="1" thickTop="1" x14ac:dyDescent="0.2">
      <c r="B7581" s="289"/>
      <c r="C7581" s="289"/>
      <c r="D7581" s="289"/>
      <c r="E7581" s="289"/>
      <c r="F7581" s="289"/>
      <c r="G7581" s="289"/>
      <c r="H7581" s="289"/>
      <c r="I7581" s="289"/>
      <c r="J7581" s="289"/>
      <c r="K7581" s="289"/>
      <c r="L7581" s="281"/>
    </row>
    <row r="7582" spans="2:12" ht="15" customHeight="1" x14ac:dyDescent="0.2">
      <c r="B7582" s="276"/>
      <c r="C7582" s="277" t="s">
        <v>28</v>
      </c>
      <c r="D7582" s="276" t="s">
        <v>29</v>
      </c>
      <c r="E7582" s="276" t="s">
        <v>30</v>
      </c>
      <c r="F7582" s="405" t="s">
        <v>318</v>
      </c>
      <c r="G7582" s="405"/>
      <c r="H7582" s="284" t="s">
        <v>31</v>
      </c>
      <c r="I7582" s="277" t="s">
        <v>32</v>
      </c>
      <c r="J7582" s="277" t="s">
        <v>2407</v>
      </c>
      <c r="K7582" s="277" t="s">
        <v>33</v>
      </c>
      <c r="L7582" s="277" t="s">
        <v>35</v>
      </c>
    </row>
    <row r="7583" spans="2:12" ht="15" customHeight="1" x14ac:dyDescent="0.2">
      <c r="B7583" s="273" t="s">
        <v>319</v>
      </c>
      <c r="C7583" s="286" t="s">
        <v>2733</v>
      </c>
      <c r="D7583" s="273" t="s">
        <v>40</v>
      </c>
      <c r="E7583" s="273" t="s">
        <v>2734</v>
      </c>
      <c r="F7583" s="403" t="s">
        <v>328</v>
      </c>
      <c r="G7583" s="403"/>
      <c r="H7583" s="285" t="s">
        <v>330</v>
      </c>
      <c r="I7583" s="288">
        <v>1</v>
      </c>
      <c r="J7583" s="287"/>
      <c r="K7583" s="287">
        <v>100.9</v>
      </c>
      <c r="L7583" s="287">
        <v>100.9</v>
      </c>
    </row>
    <row r="7584" spans="2:12" ht="15" customHeight="1" x14ac:dyDescent="0.2">
      <c r="B7584" s="278" t="s">
        <v>321</v>
      </c>
      <c r="C7584" s="291" t="s">
        <v>2747</v>
      </c>
      <c r="D7584" s="278" t="s">
        <v>40</v>
      </c>
      <c r="E7584" s="278" t="s">
        <v>2748</v>
      </c>
      <c r="F7584" s="407" t="s">
        <v>328</v>
      </c>
      <c r="G7584" s="407"/>
      <c r="H7584" s="290" t="s">
        <v>325</v>
      </c>
      <c r="I7584" s="294">
        <v>1</v>
      </c>
      <c r="J7584" s="294">
        <v>0</v>
      </c>
      <c r="K7584" s="292">
        <v>7.82</v>
      </c>
      <c r="L7584" s="292">
        <v>7.82</v>
      </c>
    </row>
    <row r="7585" spans="2:12" ht="15" customHeight="1" x14ac:dyDescent="0.2">
      <c r="B7585" s="278" t="s">
        <v>321</v>
      </c>
      <c r="C7585" s="291" t="s">
        <v>2749</v>
      </c>
      <c r="D7585" s="278" t="s">
        <v>40</v>
      </c>
      <c r="E7585" s="278" t="s">
        <v>2750</v>
      </c>
      <c r="F7585" s="407" t="s">
        <v>328</v>
      </c>
      <c r="G7585" s="407"/>
      <c r="H7585" s="290" t="s">
        <v>325</v>
      </c>
      <c r="I7585" s="294">
        <v>1</v>
      </c>
      <c r="J7585" s="294">
        <v>0</v>
      </c>
      <c r="K7585" s="292">
        <v>9.39</v>
      </c>
      <c r="L7585" s="292">
        <v>9.39</v>
      </c>
    </row>
    <row r="7586" spans="2:12" ht="15" customHeight="1" x14ac:dyDescent="0.2">
      <c r="B7586" s="278" t="s">
        <v>321</v>
      </c>
      <c r="C7586" s="291" t="s">
        <v>2751</v>
      </c>
      <c r="D7586" s="278" t="s">
        <v>40</v>
      </c>
      <c r="E7586" s="278" t="s">
        <v>2752</v>
      </c>
      <c r="F7586" s="407" t="s">
        <v>328</v>
      </c>
      <c r="G7586" s="407"/>
      <c r="H7586" s="290" t="s">
        <v>325</v>
      </c>
      <c r="I7586" s="294">
        <v>1</v>
      </c>
      <c r="J7586" s="294">
        <v>0</v>
      </c>
      <c r="K7586" s="292">
        <v>47.75</v>
      </c>
      <c r="L7586" s="292">
        <v>47.75</v>
      </c>
    </row>
    <row r="7587" spans="2:12" ht="15" customHeight="1" x14ac:dyDescent="0.2">
      <c r="B7587" s="278" t="s">
        <v>321</v>
      </c>
      <c r="C7587" s="291" t="s">
        <v>2745</v>
      </c>
      <c r="D7587" s="278" t="s">
        <v>40</v>
      </c>
      <c r="E7587" s="278" t="s">
        <v>2746</v>
      </c>
      <c r="F7587" s="407" t="s">
        <v>328</v>
      </c>
      <c r="G7587" s="407"/>
      <c r="H7587" s="290" t="s">
        <v>325</v>
      </c>
      <c r="I7587" s="294">
        <v>1</v>
      </c>
      <c r="J7587" s="294">
        <v>0</v>
      </c>
      <c r="K7587" s="292">
        <v>2</v>
      </c>
      <c r="L7587" s="292">
        <v>2</v>
      </c>
    </row>
    <row r="7588" spans="2:12" ht="15" customHeight="1" x14ac:dyDescent="0.2">
      <c r="B7588" s="278" t="s">
        <v>321</v>
      </c>
      <c r="C7588" s="291" t="s">
        <v>2735</v>
      </c>
      <c r="D7588" s="278" t="s">
        <v>40</v>
      </c>
      <c r="E7588" s="278" t="s">
        <v>2736</v>
      </c>
      <c r="F7588" s="407" t="s">
        <v>324</v>
      </c>
      <c r="G7588" s="407"/>
      <c r="H7588" s="290" t="s">
        <v>325</v>
      </c>
      <c r="I7588" s="294">
        <v>1</v>
      </c>
      <c r="J7588" s="294">
        <v>0</v>
      </c>
      <c r="K7588" s="292">
        <v>33.94</v>
      </c>
      <c r="L7588" s="292">
        <v>33.94</v>
      </c>
    </row>
    <row r="7589" spans="2:12" ht="15" customHeight="1" x14ac:dyDescent="0.2">
      <c r="B7589" s="275"/>
      <c r="C7589" s="275"/>
      <c r="D7589" s="275"/>
      <c r="E7589" s="275"/>
      <c r="F7589" s="275"/>
      <c r="G7589" s="275" t="s">
        <v>331</v>
      </c>
      <c r="H7589" s="302">
        <v>29.28</v>
      </c>
      <c r="I7589" s="275" t="s">
        <v>332</v>
      </c>
      <c r="J7589" s="302">
        <v>0</v>
      </c>
      <c r="K7589" s="275" t="s">
        <v>333</v>
      </c>
      <c r="L7589" s="302">
        <v>29.28</v>
      </c>
    </row>
    <row r="7590" spans="2:12" ht="15" customHeight="1" thickBot="1" x14ac:dyDescent="0.25">
      <c r="B7590" s="275"/>
      <c r="C7590" s="275"/>
      <c r="D7590" s="275"/>
      <c r="E7590" s="275"/>
      <c r="F7590" s="275"/>
      <c r="G7590" s="275" t="s">
        <v>334</v>
      </c>
      <c r="H7590" s="302">
        <v>20.99</v>
      </c>
      <c r="I7590" s="409"/>
      <c r="J7590" s="409" t="s">
        <v>335</v>
      </c>
      <c r="K7590" s="275"/>
      <c r="L7590" s="302">
        <v>121.89</v>
      </c>
    </row>
    <row r="7591" spans="2:12" ht="15" customHeight="1" thickTop="1" x14ac:dyDescent="0.2">
      <c r="B7591" s="289"/>
      <c r="C7591" s="289"/>
      <c r="D7591" s="289"/>
      <c r="E7591" s="289"/>
      <c r="F7591" s="289"/>
      <c r="G7591" s="289"/>
      <c r="H7591" s="289"/>
      <c r="I7591" s="289"/>
      <c r="J7591" s="289"/>
      <c r="K7591" s="289"/>
      <c r="L7591" s="281"/>
    </row>
    <row r="7592" spans="2:12" ht="15" customHeight="1" x14ac:dyDescent="0.2">
      <c r="B7592" s="276"/>
      <c r="C7592" s="277" t="s">
        <v>28</v>
      </c>
      <c r="D7592" s="276" t="s">
        <v>29</v>
      </c>
      <c r="E7592" s="276" t="s">
        <v>30</v>
      </c>
      <c r="F7592" s="405" t="s">
        <v>318</v>
      </c>
      <c r="G7592" s="405"/>
      <c r="H7592" s="284" t="s">
        <v>31</v>
      </c>
      <c r="I7592" s="277" t="s">
        <v>32</v>
      </c>
      <c r="J7592" s="277" t="s">
        <v>2407</v>
      </c>
      <c r="K7592" s="277" t="s">
        <v>33</v>
      </c>
      <c r="L7592" s="277" t="s">
        <v>35</v>
      </c>
    </row>
    <row r="7593" spans="2:12" ht="15" customHeight="1" x14ac:dyDescent="0.2">
      <c r="B7593" s="273" t="s">
        <v>319</v>
      </c>
      <c r="C7593" s="286" t="s">
        <v>2747</v>
      </c>
      <c r="D7593" s="273" t="s">
        <v>40</v>
      </c>
      <c r="E7593" s="273" t="s">
        <v>2748</v>
      </c>
      <c r="F7593" s="403" t="s">
        <v>328</v>
      </c>
      <c r="G7593" s="403"/>
      <c r="H7593" s="285" t="s">
        <v>325</v>
      </c>
      <c r="I7593" s="288">
        <v>1</v>
      </c>
      <c r="J7593" s="287"/>
      <c r="K7593" s="287">
        <v>7.82</v>
      </c>
      <c r="L7593" s="287">
        <v>7.82</v>
      </c>
    </row>
    <row r="7594" spans="2:12" ht="15" customHeight="1" x14ac:dyDescent="0.2">
      <c r="B7594" s="274" t="s">
        <v>347</v>
      </c>
      <c r="C7594" s="296" t="s">
        <v>2753</v>
      </c>
      <c r="D7594" s="274" t="s">
        <v>40</v>
      </c>
      <c r="E7594" s="274" t="s">
        <v>2754</v>
      </c>
      <c r="F7594" s="404" t="s">
        <v>4145</v>
      </c>
      <c r="G7594" s="404"/>
      <c r="H7594" s="295" t="s">
        <v>44</v>
      </c>
      <c r="I7594" s="298">
        <v>6.3999999999999997E-5</v>
      </c>
      <c r="J7594" s="298">
        <v>0</v>
      </c>
      <c r="K7594" s="297">
        <v>39372.230000000003</v>
      </c>
      <c r="L7594" s="297">
        <v>2.5099999999999998</v>
      </c>
    </row>
    <row r="7595" spans="2:12" ht="15" customHeight="1" x14ac:dyDescent="0.2">
      <c r="B7595" s="274" t="s">
        <v>347</v>
      </c>
      <c r="C7595" s="296" t="s">
        <v>2755</v>
      </c>
      <c r="D7595" s="274" t="s">
        <v>40</v>
      </c>
      <c r="E7595" s="274" t="s">
        <v>2756</v>
      </c>
      <c r="F7595" s="404" t="s">
        <v>4145</v>
      </c>
      <c r="G7595" s="404"/>
      <c r="H7595" s="295" t="s">
        <v>44</v>
      </c>
      <c r="I7595" s="298">
        <v>5.3300000000000001E-5</v>
      </c>
      <c r="J7595" s="298">
        <v>0</v>
      </c>
      <c r="K7595" s="297">
        <v>99682.15</v>
      </c>
      <c r="L7595" s="297">
        <v>5.31</v>
      </c>
    </row>
    <row r="7596" spans="2:12" ht="15" customHeight="1" x14ac:dyDescent="0.2">
      <c r="B7596" s="275"/>
      <c r="C7596" s="275"/>
      <c r="D7596" s="275"/>
      <c r="E7596" s="275"/>
      <c r="F7596" s="275"/>
      <c r="G7596" s="275" t="s">
        <v>331</v>
      </c>
      <c r="H7596" s="302">
        <v>0</v>
      </c>
      <c r="I7596" s="275" t="s">
        <v>332</v>
      </c>
      <c r="J7596" s="302">
        <v>0</v>
      </c>
      <c r="K7596" s="275" t="s">
        <v>333</v>
      </c>
      <c r="L7596" s="302">
        <v>0</v>
      </c>
    </row>
    <row r="7597" spans="2:12" ht="15" customHeight="1" thickBot="1" x14ac:dyDescent="0.25">
      <c r="B7597" s="275"/>
      <c r="C7597" s="275"/>
      <c r="D7597" s="275"/>
      <c r="E7597" s="275"/>
      <c r="F7597" s="275"/>
      <c r="G7597" s="275" t="s">
        <v>334</v>
      </c>
      <c r="H7597" s="302">
        <v>1.62</v>
      </c>
      <c r="I7597" s="409"/>
      <c r="J7597" s="409" t="s">
        <v>335</v>
      </c>
      <c r="K7597" s="275"/>
      <c r="L7597" s="302">
        <v>9.44</v>
      </c>
    </row>
    <row r="7598" spans="2:12" ht="15" customHeight="1" thickTop="1" x14ac:dyDescent="0.2">
      <c r="B7598" s="289"/>
      <c r="C7598" s="289"/>
      <c r="D7598" s="289"/>
      <c r="E7598" s="289"/>
      <c r="F7598" s="289"/>
      <c r="G7598" s="289"/>
      <c r="H7598" s="289"/>
      <c r="I7598" s="289"/>
      <c r="J7598" s="289"/>
      <c r="K7598" s="289"/>
      <c r="L7598" s="281"/>
    </row>
    <row r="7599" spans="2:12" ht="15" customHeight="1" x14ac:dyDescent="0.2">
      <c r="B7599" s="276"/>
      <c r="C7599" s="277" t="s">
        <v>28</v>
      </c>
      <c r="D7599" s="276" t="s">
        <v>29</v>
      </c>
      <c r="E7599" s="276" t="s">
        <v>30</v>
      </c>
      <c r="F7599" s="405" t="s">
        <v>318</v>
      </c>
      <c r="G7599" s="405"/>
      <c r="H7599" s="284" t="s">
        <v>31</v>
      </c>
      <c r="I7599" s="277" t="s">
        <v>32</v>
      </c>
      <c r="J7599" s="277" t="s">
        <v>2407</v>
      </c>
      <c r="K7599" s="277" t="s">
        <v>33</v>
      </c>
      <c r="L7599" s="277" t="s">
        <v>35</v>
      </c>
    </row>
    <row r="7600" spans="2:12" ht="15" customHeight="1" x14ac:dyDescent="0.2">
      <c r="B7600" s="273" t="s">
        <v>319</v>
      </c>
      <c r="C7600" s="286" t="s">
        <v>2745</v>
      </c>
      <c r="D7600" s="273" t="s">
        <v>40</v>
      </c>
      <c r="E7600" s="273" t="s">
        <v>2746</v>
      </c>
      <c r="F7600" s="403" t="s">
        <v>328</v>
      </c>
      <c r="G7600" s="403"/>
      <c r="H7600" s="285" t="s">
        <v>325</v>
      </c>
      <c r="I7600" s="288">
        <v>1</v>
      </c>
      <c r="J7600" s="287"/>
      <c r="K7600" s="287">
        <v>2</v>
      </c>
      <c r="L7600" s="287">
        <v>2</v>
      </c>
    </row>
    <row r="7601" spans="2:12" ht="15" customHeight="1" x14ac:dyDescent="0.2">
      <c r="B7601" s="274" t="s">
        <v>347</v>
      </c>
      <c r="C7601" s="296" t="s">
        <v>2755</v>
      </c>
      <c r="D7601" s="274" t="s">
        <v>40</v>
      </c>
      <c r="E7601" s="274" t="s">
        <v>2756</v>
      </c>
      <c r="F7601" s="404" t="s">
        <v>4145</v>
      </c>
      <c r="G7601" s="404"/>
      <c r="H7601" s="295" t="s">
        <v>44</v>
      </c>
      <c r="I7601" s="298">
        <v>1.43E-5</v>
      </c>
      <c r="J7601" s="298">
        <v>0</v>
      </c>
      <c r="K7601" s="297">
        <v>99682.15</v>
      </c>
      <c r="L7601" s="297">
        <v>1.42</v>
      </c>
    </row>
    <row r="7602" spans="2:12" ht="15" customHeight="1" x14ac:dyDescent="0.2">
      <c r="B7602" s="274" t="s">
        <v>347</v>
      </c>
      <c r="C7602" s="296" t="s">
        <v>2753</v>
      </c>
      <c r="D7602" s="274" t="s">
        <v>40</v>
      </c>
      <c r="E7602" s="274" t="s">
        <v>2754</v>
      </c>
      <c r="F7602" s="404" t="s">
        <v>4145</v>
      </c>
      <c r="G7602" s="404"/>
      <c r="H7602" s="295" t="s">
        <v>44</v>
      </c>
      <c r="I7602" s="298">
        <v>1.4800000000000001E-5</v>
      </c>
      <c r="J7602" s="298">
        <v>0</v>
      </c>
      <c r="K7602" s="297">
        <v>39372.230000000003</v>
      </c>
      <c r="L7602" s="297">
        <v>0.57999999999999996</v>
      </c>
    </row>
    <row r="7603" spans="2:12" ht="15" customHeight="1" x14ac:dyDescent="0.2">
      <c r="B7603" s="275"/>
      <c r="C7603" s="275"/>
      <c r="D7603" s="275"/>
      <c r="E7603" s="275"/>
      <c r="F7603" s="275"/>
      <c r="G7603" s="275" t="s">
        <v>331</v>
      </c>
      <c r="H7603" s="302">
        <v>0</v>
      </c>
      <c r="I7603" s="275" t="s">
        <v>332</v>
      </c>
      <c r="J7603" s="302">
        <v>0</v>
      </c>
      <c r="K7603" s="275" t="s">
        <v>333</v>
      </c>
      <c r="L7603" s="302">
        <v>0</v>
      </c>
    </row>
    <row r="7604" spans="2:12" ht="15" customHeight="1" thickBot="1" x14ac:dyDescent="0.25">
      <c r="B7604" s="275"/>
      <c r="C7604" s="275"/>
      <c r="D7604" s="275"/>
      <c r="E7604" s="275"/>
      <c r="F7604" s="275"/>
      <c r="G7604" s="275" t="s">
        <v>334</v>
      </c>
      <c r="H7604" s="302">
        <v>0.41</v>
      </c>
      <c r="I7604" s="409"/>
      <c r="J7604" s="409" t="s">
        <v>335</v>
      </c>
      <c r="K7604" s="275"/>
      <c r="L7604" s="302">
        <v>2.41</v>
      </c>
    </row>
    <row r="7605" spans="2:12" ht="15" customHeight="1" thickTop="1" x14ac:dyDescent="0.2">
      <c r="B7605" s="289"/>
      <c r="C7605" s="289"/>
      <c r="D7605" s="289"/>
      <c r="E7605" s="289"/>
      <c r="F7605" s="289"/>
      <c r="G7605" s="289"/>
      <c r="H7605" s="289"/>
      <c r="I7605" s="289"/>
      <c r="J7605" s="289"/>
      <c r="K7605" s="289"/>
      <c r="L7605" s="281"/>
    </row>
    <row r="7606" spans="2:12" ht="15" customHeight="1" x14ac:dyDescent="0.2">
      <c r="B7606" s="276"/>
      <c r="C7606" s="277" t="s">
        <v>28</v>
      </c>
      <c r="D7606" s="276" t="s">
        <v>29</v>
      </c>
      <c r="E7606" s="276" t="s">
        <v>30</v>
      </c>
      <c r="F7606" s="405" t="s">
        <v>318</v>
      </c>
      <c r="G7606" s="405"/>
      <c r="H7606" s="284" t="s">
        <v>31</v>
      </c>
      <c r="I7606" s="277" t="s">
        <v>32</v>
      </c>
      <c r="J7606" s="277" t="s">
        <v>2407</v>
      </c>
      <c r="K7606" s="277" t="s">
        <v>33</v>
      </c>
      <c r="L7606" s="277" t="s">
        <v>35</v>
      </c>
    </row>
    <row r="7607" spans="2:12" ht="15" customHeight="1" x14ac:dyDescent="0.2">
      <c r="B7607" s="273" t="s">
        <v>319</v>
      </c>
      <c r="C7607" s="286" t="s">
        <v>2749</v>
      </c>
      <c r="D7607" s="273" t="s">
        <v>40</v>
      </c>
      <c r="E7607" s="273" t="s">
        <v>2750</v>
      </c>
      <c r="F7607" s="403" t="s">
        <v>328</v>
      </c>
      <c r="G7607" s="403"/>
      <c r="H7607" s="285" t="s">
        <v>325</v>
      </c>
      <c r="I7607" s="288">
        <v>1</v>
      </c>
      <c r="J7607" s="287"/>
      <c r="K7607" s="287">
        <v>9.39</v>
      </c>
      <c r="L7607" s="287">
        <v>9.39</v>
      </c>
    </row>
    <row r="7608" spans="2:12" ht="15" customHeight="1" x14ac:dyDescent="0.2">
      <c r="B7608" s="274" t="s">
        <v>347</v>
      </c>
      <c r="C7608" s="296" t="s">
        <v>2753</v>
      </c>
      <c r="D7608" s="274" t="s">
        <v>40</v>
      </c>
      <c r="E7608" s="274" t="s">
        <v>2754</v>
      </c>
      <c r="F7608" s="404" t="s">
        <v>4145</v>
      </c>
      <c r="G7608" s="404"/>
      <c r="H7608" s="295" t="s">
        <v>44</v>
      </c>
      <c r="I7608" s="298">
        <v>6.9999999999999994E-5</v>
      </c>
      <c r="J7608" s="298">
        <v>0</v>
      </c>
      <c r="K7608" s="297">
        <v>39372.230000000003</v>
      </c>
      <c r="L7608" s="297">
        <v>2.75</v>
      </c>
    </row>
    <row r="7609" spans="2:12" ht="15" customHeight="1" x14ac:dyDescent="0.2">
      <c r="B7609" s="274" t="s">
        <v>347</v>
      </c>
      <c r="C7609" s="296" t="s">
        <v>2755</v>
      </c>
      <c r="D7609" s="274" t="s">
        <v>40</v>
      </c>
      <c r="E7609" s="274" t="s">
        <v>2756</v>
      </c>
      <c r="F7609" s="404" t="s">
        <v>4145</v>
      </c>
      <c r="G7609" s="404"/>
      <c r="H7609" s="295" t="s">
        <v>44</v>
      </c>
      <c r="I7609" s="298">
        <v>6.6699999999999995E-5</v>
      </c>
      <c r="J7609" s="298">
        <v>0</v>
      </c>
      <c r="K7609" s="297">
        <v>99682.15</v>
      </c>
      <c r="L7609" s="297">
        <v>6.64</v>
      </c>
    </row>
    <row r="7610" spans="2:12" ht="15" customHeight="1" x14ac:dyDescent="0.2">
      <c r="B7610" s="275"/>
      <c r="C7610" s="275"/>
      <c r="D7610" s="275"/>
      <c r="E7610" s="275"/>
      <c r="F7610" s="275"/>
      <c r="G7610" s="275" t="s">
        <v>331</v>
      </c>
      <c r="H7610" s="302">
        <v>0</v>
      </c>
      <c r="I7610" s="275" t="s">
        <v>332</v>
      </c>
      <c r="J7610" s="302">
        <v>0</v>
      </c>
      <c r="K7610" s="275" t="s">
        <v>333</v>
      </c>
      <c r="L7610" s="302">
        <v>0</v>
      </c>
    </row>
    <row r="7611" spans="2:12" ht="15" customHeight="1" thickBot="1" x14ac:dyDescent="0.25">
      <c r="B7611" s="275"/>
      <c r="C7611" s="275"/>
      <c r="D7611" s="275"/>
      <c r="E7611" s="275"/>
      <c r="F7611" s="275"/>
      <c r="G7611" s="275" t="s">
        <v>334</v>
      </c>
      <c r="H7611" s="302">
        <v>1.95</v>
      </c>
      <c r="I7611" s="409"/>
      <c r="J7611" s="409" t="s">
        <v>335</v>
      </c>
      <c r="K7611" s="275"/>
      <c r="L7611" s="302">
        <v>11.34</v>
      </c>
    </row>
    <row r="7612" spans="2:12" ht="15" customHeight="1" thickTop="1" x14ac:dyDescent="0.2">
      <c r="B7612" s="289"/>
      <c r="C7612" s="289"/>
      <c r="D7612" s="289"/>
      <c r="E7612" s="289"/>
      <c r="F7612" s="289"/>
      <c r="G7612" s="289"/>
      <c r="H7612" s="289"/>
      <c r="I7612" s="289"/>
      <c r="J7612" s="289"/>
      <c r="K7612" s="289"/>
      <c r="L7612" s="281"/>
    </row>
    <row r="7613" spans="2:12" ht="15" customHeight="1" x14ac:dyDescent="0.2">
      <c r="B7613" s="276"/>
      <c r="C7613" s="277" t="s">
        <v>28</v>
      </c>
      <c r="D7613" s="276" t="s">
        <v>29</v>
      </c>
      <c r="E7613" s="276" t="s">
        <v>30</v>
      </c>
      <c r="F7613" s="405" t="s">
        <v>318</v>
      </c>
      <c r="G7613" s="405"/>
      <c r="H7613" s="284" t="s">
        <v>31</v>
      </c>
      <c r="I7613" s="277" t="s">
        <v>32</v>
      </c>
      <c r="J7613" s="277" t="s">
        <v>2407</v>
      </c>
      <c r="K7613" s="277" t="s">
        <v>33</v>
      </c>
      <c r="L7613" s="277" t="s">
        <v>35</v>
      </c>
    </row>
    <row r="7614" spans="2:12" ht="15" customHeight="1" x14ac:dyDescent="0.2">
      <c r="B7614" s="273" t="s">
        <v>319</v>
      </c>
      <c r="C7614" s="286" t="s">
        <v>2751</v>
      </c>
      <c r="D7614" s="273" t="s">
        <v>40</v>
      </c>
      <c r="E7614" s="273" t="s">
        <v>2752</v>
      </c>
      <c r="F7614" s="403" t="s">
        <v>328</v>
      </c>
      <c r="G7614" s="403"/>
      <c r="H7614" s="285" t="s">
        <v>325</v>
      </c>
      <c r="I7614" s="288">
        <v>1</v>
      </c>
      <c r="J7614" s="287"/>
      <c r="K7614" s="287">
        <v>47.75</v>
      </c>
      <c r="L7614" s="287">
        <v>47.75</v>
      </c>
    </row>
    <row r="7615" spans="2:12" ht="15" customHeight="1" x14ac:dyDescent="0.2">
      <c r="B7615" s="274" t="s">
        <v>347</v>
      </c>
      <c r="C7615" s="296" t="s">
        <v>1039</v>
      </c>
      <c r="D7615" s="274" t="s">
        <v>40</v>
      </c>
      <c r="E7615" s="274" t="s">
        <v>1040</v>
      </c>
      <c r="F7615" s="404" t="s">
        <v>348</v>
      </c>
      <c r="G7615" s="404"/>
      <c r="H7615" s="295" t="s">
        <v>465</v>
      </c>
      <c r="I7615" s="298">
        <v>7.88</v>
      </c>
      <c r="J7615" s="298">
        <v>0</v>
      </c>
      <c r="K7615" s="297">
        <v>6.06</v>
      </c>
      <c r="L7615" s="297">
        <v>47.75</v>
      </c>
    </row>
    <row r="7616" spans="2:12" ht="15" customHeight="1" x14ac:dyDescent="0.2">
      <c r="B7616" s="275"/>
      <c r="C7616" s="275"/>
      <c r="D7616" s="275"/>
      <c r="E7616" s="275"/>
      <c r="F7616" s="275"/>
      <c r="G7616" s="275" t="s">
        <v>331</v>
      </c>
      <c r="H7616" s="302">
        <v>0</v>
      </c>
      <c r="I7616" s="275" t="s">
        <v>332</v>
      </c>
      <c r="J7616" s="302">
        <v>0</v>
      </c>
      <c r="K7616" s="275" t="s">
        <v>333</v>
      </c>
      <c r="L7616" s="302">
        <v>0</v>
      </c>
    </row>
    <row r="7617" spans="2:12" ht="15" customHeight="1" thickBot="1" x14ac:dyDescent="0.25">
      <c r="B7617" s="275"/>
      <c r="C7617" s="275"/>
      <c r="D7617" s="275"/>
      <c r="E7617" s="275"/>
      <c r="F7617" s="275"/>
      <c r="G7617" s="275" t="s">
        <v>334</v>
      </c>
      <c r="H7617" s="302">
        <v>9.93</v>
      </c>
      <c r="I7617" s="409"/>
      <c r="J7617" s="409" t="s">
        <v>335</v>
      </c>
      <c r="K7617" s="275"/>
      <c r="L7617" s="302">
        <v>57.68</v>
      </c>
    </row>
    <row r="7618" spans="2:12" ht="15" customHeight="1" thickTop="1" x14ac:dyDescent="0.2">
      <c r="B7618" s="289"/>
      <c r="C7618" s="289"/>
      <c r="D7618" s="289"/>
      <c r="E7618" s="289"/>
      <c r="F7618" s="289"/>
      <c r="G7618" s="289"/>
      <c r="H7618" s="289"/>
      <c r="I7618" s="289"/>
      <c r="J7618" s="289"/>
      <c r="K7618" s="289"/>
      <c r="L7618" s="281"/>
    </row>
    <row r="7619" spans="2:12" ht="15" customHeight="1" x14ac:dyDescent="0.2">
      <c r="B7619" s="276"/>
      <c r="C7619" s="277" t="s">
        <v>28</v>
      </c>
      <c r="D7619" s="276" t="s">
        <v>29</v>
      </c>
      <c r="E7619" s="276" t="s">
        <v>30</v>
      </c>
      <c r="F7619" s="405" t="s">
        <v>318</v>
      </c>
      <c r="G7619" s="405"/>
      <c r="H7619" s="284" t="s">
        <v>31</v>
      </c>
      <c r="I7619" s="277" t="s">
        <v>32</v>
      </c>
      <c r="J7619" s="277" t="s">
        <v>2407</v>
      </c>
      <c r="K7619" s="277" t="s">
        <v>33</v>
      </c>
      <c r="L7619" s="277" t="s">
        <v>35</v>
      </c>
    </row>
    <row r="7620" spans="2:12" ht="15" customHeight="1" x14ac:dyDescent="0.2">
      <c r="B7620" s="273" t="s">
        <v>319</v>
      </c>
      <c r="C7620" s="286" t="s">
        <v>960</v>
      </c>
      <c r="D7620" s="273" t="s">
        <v>40</v>
      </c>
      <c r="E7620" s="273" t="s">
        <v>961</v>
      </c>
      <c r="F7620" s="403" t="s">
        <v>324</v>
      </c>
      <c r="G7620" s="403"/>
      <c r="H7620" s="285" t="s">
        <v>325</v>
      </c>
      <c r="I7620" s="288">
        <v>1</v>
      </c>
      <c r="J7620" s="287"/>
      <c r="K7620" s="287">
        <v>34.380000000000003</v>
      </c>
      <c r="L7620" s="287">
        <v>34.380000000000003</v>
      </c>
    </row>
    <row r="7621" spans="2:12" ht="15" customHeight="1" x14ac:dyDescent="0.2">
      <c r="B7621" s="278" t="s">
        <v>321</v>
      </c>
      <c r="C7621" s="291" t="s">
        <v>1120</v>
      </c>
      <c r="D7621" s="278" t="s">
        <v>40</v>
      </c>
      <c r="E7621" s="278" t="s">
        <v>1121</v>
      </c>
      <c r="F7621" s="407" t="s">
        <v>324</v>
      </c>
      <c r="G7621" s="407"/>
      <c r="H7621" s="290" t="s">
        <v>325</v>
      </c>
      <c r="I7621" s="294">
        <v>1</v>
      </c>
      <c r="J7621" s="294">
        <v>0</v>
      </c>
      <c r="K7621" s="292">
        <v>0.28000000000000003</v>
      </c>
      <c r="L7621" s="292">
        <v>0.28000000000000003</v>
      </c>
    </row>
    <row r="7622" spans="2:12" ht="15" customHeight="1" x14ac:dyDescent="0.2">
      <c r="B7622" s="274" t="s">
        <v>347</v>
      </c>
      <c r="C7622" s="296" t="s">
        <v>930</v>
      </c>
      <c r="D7622" s="274" t="s">
        <v>40</v>
      </c>
      <c r="E7622" s="274" t="s">
        <v>931</v>
      </c>
      <c r="F7622" s="404" t="s">
        <v>348</v>
      </c>
      <c r="G7622" s="404"/>
      <c r="H7622" s="295" t="s">
        <v>325</v>
      </c>
      <c r="I7622" s="298">
        <v>1</v>
      </c>
      <c r="J7622" s="298">
        <v>0</v>
      </c>
      <c r="K7622" s="297">
        <v>1.34</v>
      </c>
      <c r="L7622" s="297">
        <v>1.34</v>
      </c>
    </row>
    <row r="7623" spans="2:12" ht="15" customHeight="1" x14ac:dyDescent="0.2">
      <c r="B7623" s="274" t="s">
        <v>347</v>
      </c>
      <c r="C7623" s="296" t="s">
        <v>928</v>
      </c>
      <c r="D7623" s="274" t="s">
        <v>40</v>
      </c>
      <c r="E7623" s="274" t="s">
        <v>929</v>
      </c>
      <c r="F7623" s="404" t="s">
        <v>348</v>
      </c>
      <c r="G7623" s="404"/>
      <c r="H7623" s="295" t="s">
        <v>325</v>
      </c>
      <c r="I7623" s="298">
        <v>1</v>
      </c>
      <c r="J7623" s="298">
        <v>0</v>
      </c>
      <c r="K7623" s="297">
        <v>1.01</v>
      </c>
      <c r="L7623" s="297">
        <v>1.01</v>
      </c>
    </row>
    <row r="7624" spans="2:12" ht="15" customHeight="1" x14ac:dyDescent="0.2">
      <c r="B7624" s="274" t="s">
        <v>347</v>
      </c>
      <c r="C7624" s="296" t="s">
        <v>1122</v>
      </c>
      <c r="D7624" s="274" t="s">
        <v>40</v>
      </c>
      <c r="E7624" s="274" t="s">
        <v>1123</v>
      </c>
      <c r="F7624" s="404" t="s">
        <v>586</v>
      </c>
      <c r="G7624" s="404"/>
      <c r="H7624" s="295" t="s">
        <v>325</v>
      </c>
      <c r="I7624" s="298">
        <v>1</v>
      </c>
      <c r="J7624" s="298">
        <v>0</v>
      </c>
      <c r="K7624" s="297">
        <v>29.44</v>
      </c>
      <c r="L7624" s="297">
        <v>29.44</v>
      </c>
    </row>
    <row r="7625" spans="2:12" ht="15" customHeight="1" x14ac:dyDescent="0.2">
      <c r="B7625" s="274" t="s">
        <v>347</v>
      </c>
      <c r="C7625" s="296" t="s">
        <v>926</v>
      </c>
      <c r="D7625" s="274" t="s">
        <v>40</v>
      </c>
      <c r="E7625" s="274" t="s">
        <v>927</v>
      </c>
      <c r="F7625" s="404" t="s">
        <v>348</v>
      </c>
      <c r="G7625" s="404"/>
      <c r="H7625" s="295" t="s">
        <v>325</v>
      </c>
      <c r="I7625" s="298">
        <v>1</v>
      </c>
      <c r="J7625" s="298">
        <v>0</v>
      </c>
      <c r="K7625" s="297">
        <v>1.4</v>
      </c>
      <c r="L7625" s="297">
        <v>1.4</v>
      </c>
    </row>
    <row r="7626" spans="2:12" ht="15" customHeight="1" x14ac:dyDescent="0.2">
      <c r="B7626" s="274" t="s">
        <v>347</v>
      </c>
      <c r="C7626" s="296" t="s">
        <v>948</v>
      </c>
      <c r="D7626" s="274" t="s">
        <v>40</v>
      </c>
      <c r="E7626" s="274" t="s">
        <v>949</v>
      </c>
      <c r="F7626" s="404" t="s">
        <v>348</v>
      </c>
      <c r="G7626" s="404"/>
      <c r="H7626" s="295" t="s">
        <v>325</v>
      </c>
      <c r="I7626" s="298">
        <v>1</v>
      </c>
      <c r="J7626" s="298">
        <v>0</v>
      </c>
      <c r="K7626" s="297">
        <v>0.86</v>
      </c>
      <c r="L7626" s="297">
        <v>0.86</v>
      </c>
    </row>
    <row r="7627" spans="2:12" ht="15" customHeight="1" x14ac:dyDescent="0.2">
      <c r="B7627" s="274" t="s">
        <v>347</v>
      </c>
      <c r="C7627" s="296" t="s">
        <v>932</v>
      </c>
      <c r="D7627" s="274" t="s">
        <v>40</v>
      </c>
      <c r="E7627" s="274" t="s">
        <v>933</v>
      </c>
      <c r="F7627" s="404" t="s">
        <v>348</v>
      </c>
      <c r="G7627" s="404"/>
      <c r="H7627" s="295" t="s">
        <v>325</v>
      </c>
      <c r="I7627" s="298">
        <v>1</v>
      </c>
      <c r="J7627" s="298">
        <v>0</v>
      </c>
      <c r="K7627" s="297">
        <v>0.04</v>
      </c>
      <c r="L7627" s="297">
        <v>0.04</v>
      </c>
    </row>
    <row r="7628" spans="2:12" ht="15" customHeight="1" x14ac:dyDescent="0.2">
      <c r="B7628" s="274" t="s">
        <v>347</v>
      </c>
      <c r="C7628" s="296" t="s">
        <v>946</v>
      </c>
      <c r="D7628" s="274" t="s">
        <v>40</v>
      </c>
      <c r="E7628" s="274" t="s">
        <v>947</v>
      </c>
      <c r="F7628" s="404" t="s">
        <v>348</v>
      </c>
      <c r="G7628" s="404"/>
      <c r="H7628" s="295" t="s">
        <v>325</v>
      </c>
      <c r="I7628" s="298">
        <v>1</v>
      </c>
      <c r="J7628" s="298">
        <v>0</v>
      </c>
      <c r="K7628" s="297">
        <v>0.01</v>
      </c>
      <c r="L7628" s="297">
        <v>0.01</v>
      </c>
    </row>
    <row r="7629" spans="2:12" ht="15" customHeight="1" x14ac:dyDescent="0.2">
      <c r="B7629" s="275"/>
      <c r="C7629" s="275"/>
      <c r="D7629" s="275"/>
      <c r="E7629" s="275"/>
      <c r="F7629" s="275"/>
      <c r="G7629" s="275" t="s">
        <v>331</v>
      </c>
      <c r="H7629" s="302">
        <v>29.72</v>
      </c>
      <c r="I7629" s="275" t="s">
        <v>332</v>
      </c>
      <c r="J7629" s="302">
        <v>0</v>
      </c>
      <c r="K7629" s="275" t="s">
        <v>333</v>
      </c>
      <c r="L7629" s="302">
        <v>29.72</v>
      </c>
    </row>
    <row r="7630" spans="2:12" ht="15" customHeight="1" thickBot="1" x14ac:dyDescent="0.25">
      <c r="B7630" s="275"/>
      <c r="C7630" s="275"/>
      <c r="D7630" s="275"/>
      <c r="E7630" s="275"/>
      <c r="F7630" s="275"/>
      <c r="G7630" s="275" t="s">
        <v>334</v>
      </c>
      <c r="H7630" s="302">
        <v>7.15</v>
      </c>
      <c r="I7630" s="409"/>
      <c r="J7630" s="409" t="s">
        <v>335</v>
      </c>
      <c r="K7630" s="275"/>
      <c r="L7630" s="302">
        <v>41.53</v>
      </c>
    </row>
    <row r="7631" spans="2:12" ht="15" customHeight="1" thickTop="1" x14ac:dyDescent="0.2">
      <c r="B7631" s="289"/>
      <c r="C7631" s="289"/>
      <c r="D7631" s="289"/>
      <c r="E7631" s="289"/>
      <c r="F7631" s="289"/>
      <c r="G7631" s="289"/>
      <c r="H7631" s="289"/>
      <c r="I7631" s="289"/>
      <c r="J7631" s="289"/>
      <c r="K7631" s="289"/>
      <c r="L7631" s="281"/>
    </row>
    <row r="7632" spans="2:12" ht="15" customHeight="1" x14ac:dyDescent="0.2">
      <c r="B7632" s="276"/>
      <c r="C7632" s="277" t="s">
        <v>28</v>
      </c>
      <c r="D7632" s="276" t="s">
        <v>29</v>
      </c>
      <c r="E7632" s="276" t="s">
        <v>30</v>
      </c>
      <c r="F7632" s="405" t="s">
        <v>318</v>
      </c>
      <c r="G7632" s="405"/>
      <c r="H7632" s="284" t="s">
        <v>31</v>
      </c>
      <c r="I7632" s="277" t="s">
        <v>32</v>
      </c>
      <c r="J7632" s="277" t="s">
        <v>2407</v>
      </c>
      <c r="K7632" s="277" t="s">
        <v>33</v>
      </c>
      <c r="L7632" s="277" t="s">
        <v>35</v>
      </c>
    </row>
    <row r="7633" spans="2:12" ht="15" customHeight="1" x14ac:dyDescent="0.2">
      <c r="B7633" s="273" t="s">
        <v>319</v>
      </c>
      <c r="C7633" s="286" t="s">
        <v>3023</v>
      </c>
      <c r="D7633" s="273" t="s">
        <v>40</v>
      </c>
      <c r="E7633" s="273" t="s">
        <v>3024</v>
      </c>
      <c r="F7633" s="403" t="s">
        <v>324</v>
      </c>
      <c r="G7633" s="403"/>
      <c r="H7633" s="285" t="s">
        <v>325</v>
      </c>
      <c r="I7633" s="288">
        <v>1</v>
      </c>
      <c r="J7633" s="287"/>
      <c r="K7633" s="287">
        <v>37.24</v>
      </c>
      <c r="L7633" s="287">
        <v>37.24</v>
      </c>
    </row>
    <row r="7634" spans="2:12" ht="15" customHeight="1" x14ac:dyDescent="0.2">
      <c r="B7634" s="278" t="s">
        <v>321</v>
      </c>
      <c r="C7634" s="291" t="s">
        <v>3019</v>
      </c>
      <c r="D7634" s="278" t="s">
        <v>40</v>
      </c>
      <c r="E7634" s="278" t="s">
        <v>3020</v>
      </c>
      <c r="F7634" s="407" t="s">
        <v>324</v>
      </c>
      <c r="G7634" s="407"/>
      <c r="H7634" s="290" t="s">
        <v>325</v>
      </c>
      <c r="I7634" s="294">
        <v>1</v>
      </c>
      <c r="J7634" s="294">
        <v>0</v>
      </c>
      <c r="K7634" s="292">
        <v>0.42</v>
      </c>
      <c r="L7634" s="292">
        <v>0.42</v>
      </c>
    </row>
    <row r="7635" spans="2:12" ht="15" customHeight="1" x14ac:dyDescent="0.2">
      <c r="B7635" s="274" t="s">
        <v>347</v>
      </c>
      <c r="C7635" s="296" t="s">
        <v>948</v>
      </c>
      <c r="D7635" s="274" t="s">
        <v>40</v>
      </c>
      <c r="E7635" s="274" t="s">
        <v>949</v>
      </c>
      <c r="F7635" s="404" t="s">
        <v>348</v>
      </c>
      <c r="G7635" s="404"/>
      <c r="H7635" s="295" t="s">
        <v>325</v>
      </c>
      <c r="I7635" s="298">
        <v>1</v>
      </c>
      <c r="J7635" s="298">
        <v>0</v>
      </c>
      <c r="K7635" s="297">
        <v>0.86</v>
      </c>
      <c r="L7635" s="297">
        <v>0.86</v>
      </c>
    </row>
    <row r="7636" spans="2:12" ht="15" customHeight="1" x14ac:dyDescent="0.2">
      <c r="B7636" s="274" t="s">
        <v>347</v>
      </c>
      <c r="C7636" s="296" t="s">
        <v>926</v>
      </c>
      <c r="D7636" s="274" t="s">
        <v>40</v>
      </c>
      <c r="E7636" s="274" t="s">
        <v>927</v>
      </c>
      <c r="F7636" s="404" t="s">
        <v>348</v>
      </c>
      <c r="G7636" s="404"/>
      <c r="H7636" s="295" t="s">
        <v>325</v>
      </c>
      <c r="I7636" s="298">
        <v>1</v>
      </c>
      <c r="J7636" s="298">
        <v>0</v>
      </c>
      <c r="K7636" s="297">
        <v>1.4</v>
      </c>
      <c r="L7636" s="297">
        <v>1.4</v>
      </c>
    </row>
    <row r="7637" spans="2:12" ht="15" customHeight="1" x14ac:dyDescent="0.2">
      <c r="B7637" s="274" t="s">
        <v>347</v>
      </c>
      <c r="C7637" s="296" t="s">
        <v>928</v>
      </c>
      <c r="D7637" s="274" t="s">
        <v>40</v>
      </c>
      <c r="E7637" s="274" t="s">
        <v>929</v>
      </c>
      <c r="F7637" s="404" t="s">
        <v>348</v>
      </c>
      <c r="G7637" s="404"/>
      <c r="H7637" s="295" t="s">
        <v>325</v>
      </c>
      <c r="I7637" s="298">
        <v>1</v>
      </c>
      <c r="J7637" s="298">
        <v>0</v>
      </c>
      <c r="K7637" s="297">
        <v>1.01</v>
      </c>
      <c r="L7637" s="297">
        <v>1.01</v>
      </c>
    </row>
    <row r="7638" spans="2:12" ht="15" customHeight="1" x14ac:dyDescent="0.2">
      <c r="B7638" s="274" t="s">
        <v>347</v>
      </c>
      <c r="C7638" s="296" t="s">
        <v>930</v>
      </c>
      <c r="D7638" s="274" t="s">
        <v>40</v>
      </c>
      <c r="E7638" s="274" t="s">
        <v>931</v>
      </c>
      <c r="F7638" s="404" t="s">
        <v>348</v>
      </c>
      <c r="G7638" s="404"/>
      <c r="H7638" s="295" t="s">
        <v>325</v>
      </c>
      <c r="I7638" s="298">
        <v>1</v>
      </c>
      <c r="J7638" s="298">
        <v>0</v>
      </c>
      <c r="K7638" s="297">
        <v>1.34</v>
      </c>
      <c r="L7638" s="297">
        <v>1.34</v>
      </c>
    </row>
    <row r="7639" spans="2:12" ht="15" customHeight="1" x14ac:dyDescent="0.2">
      <c r="B7639" s="274" t="s">
        <v>347</v>
      </c>
      <c r="C7639" s="296" t="s">
        <v>932</v>
      </c>
      <c r="D7639" s="274" t="s">
        <v>40</v>
      </c>
      <c r="E7639" s="274" t="s">
        <v>933</v>
      </c>
      <c r="F7639" s="404" t="s">
        <v>348</v>
      </c>
      <c r="G7639" s="404"/>
      <c r="H7639" s="295" t="s">
        <v>325</v>
      </c>
      <c r="I7639" s="298">
        <v>1</v>
      </c>
      <c r="J7639" s="298">
        <v>0</v>
      </c>
      <c r="K7639" s="297">
        <v>0.04</v>
      </c>
      <c r="L7639" s="297">
        <v>0.04</v>
      </c>
    </row>
    <row r="7640" spans="2:12" ht="15" customHeight="1" x14ac:dyDescent="0.2">
      <c r="B7640" s="274" t="s">
        <v>347</v>
      </c>
      <c r="C7640" s="296" t="s">
        <v>946</v>
      </c>
      <c r="D7640" s="274" t="s">
        <v>40</v>
      </c>
      <c r="E7640" s="274" t="s">
        <v>947</v>
      </c>
      <c r="F7640" s="404" t="s">
        <v>348</v>
      </c>
      <c r="G7640" s="404"/>
      <c r="H7640" s="295" t="s">
        <v>325</v>
      </c>
      <c r="I7640" s="298">
        <v>1</v>
      </c>
      <c r="J7640" s="298">
        <v>0</v>
      </c>
      <c r="K7640" s="297">
        <v>0.01</v>
      </c>
      <c r="L7640" s="297">
        <v>0.01</v>
      </c>
    </row>
    <row r="7641" spans="2:12" ht="15" customHeight="1" x14ac:dyDescent="0.2">
      <c r="B7641" s="274" t="s">
        <v>347</v>
      </c>
      <c r="C7641" s="296" t="s">
        <v>3021</v>
      </c>
      <c r="D7641" s="274" t="s">
        <v>40</v>
      </c>
      <c r="E7641" s="274" t="s">
        <v>3022</v>
      </c>
      <c r="F7641" s="404" t="s">
        <v>586</v>
      </c>
      <c r="G7641" s="404"/>
      <c r="H7641" s="295" t="s">
        <v>325</v>
      </c>
      <c r="I7641" s="298">
        <v>1</v>
      </c>
      <c r="J7641" s="298">
        <v>0</v>
      </c>
      <c r="K7641" s="297">
        <v>32.159999999999997</v>
      </c>
      <c r="L7641" s="297">
        <v>32.159999999999997</v>
      </c>
    </row>
    <row r="7642" spans="2:12" ht="15" customHeight="1" x14ac:dyDescent="0.2">
      <c r="B7642" s="275"/>
      <c r="C7642" s="275"/>
      <c r="D7642" s="275"/>
      <c r="E7642" s="275"/>
      <c r="F7642" s="275"/>
      <c r="G7642" s="275" t="s">
        <v>331</v>
      </c>
      <c r="H7642" s="302">
        <v>32.58</v>
      </c>
      <c r="I7642" s="275" t="s">
        <v>332</v>
      </c>
      <c r="J7642" s="302">
        <v>0</v>
      </c>
      <c r="K7642" s="275" t="s">
        <v>333</v>
      </c>
      <c r="L7642" s="302">
        <v>32.58</v>
      </c>
    </row>
    <row r="7643" spans="2:12" ht="15" customHeight="1" thickBot="1" x14ac:dyDescent="0.25">
      <c r="B7643" s="275"/>
      <c r="C7643" s="275"/>
      <c r="D7643" s="275"/>
      <c r="E7643" s="275"/>
      <c r="F7643" s="275"/>
      <c r="G7643" s="275" t="s">
        <v>334</v>
      </c>
      <c r="H7643" s="302">
        <v>7.74</v>
      </c>
      <c r="I7643" s="409"/>
      <c r="J7643" s="409" t="s">
        <v>335</v>
      </c>
      <c r="K7643" s="275"/>
      <c r="L7643" s="302">
        <v>44.98</v>
      </c>
    </row>
    <row r="7644" spans="2:12" ht="15" customHeight="1" thickTop="1" x14ac:dyDescent="0.2">
      <c r="B7644" s="289"/>
      <c r="C7644" s="289"/>
      <c r="D7644" s="289"/>
      <c r="E7644" s="289"/>
      <c r="F7644" s="289"/>
      <c r="G7644" s="289"/>
      <c r="H7644" s="289"/>
      <c r="I7644" s="289"/>
      <c r="J7644" s="289"/>
      <c r="K7644" s="289"/>
      <c r="L7644" s="281"/>
    </row>
    <row r="7645" spans="2:12" ht="15" customHeight="1" x14ac:dyDescent="0.2">
      <c r="B7645" s="276"/>
      <c r="C7645" s="277" t="s">
        <v>28</v>
      </c>
      <c r="D7645" s="276" t="s">
        <v>29</v>
      </c>
      <c r="E7645" s="276" t="s">
        <v>30</v>
      </c>
      <c r="F7645" s="405" t="s">
        <v>318</v>
      </c>
      <c r="G7645" s="405"/>
      <c r="H7645" s="284" t="s">
        <v>31</v>
      </c>
      <c r="I7645" s="277" t="s">
        <v>32</v>
      </c>
      <c r="J7645" s="277" t="s">
        <v>2407</v>
      </c>
      <c r="K7645" s="277" t="s">
        <v>33</v>
      </c>
      <c r="L7645" s="277" t="s">
        <v>35</v>
      </c>
    </row>
    <row r="7646" spans="2:12" ht="15" customHeight="1" x14ac:dyDescent="0.2">
      <c r="B7646" s="273" t="s">
        <v>319</v>
      </c>
      <c r="C7646" s="286" t="s">
        <v>1211</v>
      </c>
      <c r="D7646" s="273" t="s">
        <v>40</v>
      </c>
      <c r="E7646" s="273" t="s">
        <v>1212</v>
      </c>
      <c r="F7646" s="403" t="s">
        <v>324</v>
      </c>
      <c r="G7646" s="403"/>
      <c r="H7646" s="285" t="s">
        <v>325</v>
      </c>
      <c r="I7646" s="288">
        <v>1</v>
      </c>
      <c r="J7646" s="287"/>
      <c r="K7646" s="287">
        <v>34.65</v>
      </c>
      <c r="L7646" s="287">
        <v>34.65</v>
      </c>
    </row>
    <row r="7647" spans="2:12" ht="15" customHeight="1" x14ac:dyDescent="0.2">
      <c r="B7647" s="278" t="s">
        <v>321</v>
      </c>
      <c r="C7647" s="291" t="s">
        <v>1124</v>
      </c>
      <c r="D7647" s="278" t="s">
        <v>40</v>
      </c>
      <c r="E7647" s="278" t="s">
        <v>1125</v>
      </c>
      <c r="F7647" s="407" t="s">
        <v>324</v>
      </c>
      <c r="G7647" s="407"/>
      <c r="H7647" s="290" t="s">
        <v>325</v>
      </c>
      <c r="I7647" s="294">
        <v>1</v>
      </c>
      <c r="J7647" s="294">
        <v>0</v>
      </c>
      <c r="K7647" s="292">
        <v>0.55000000000000004</v>
      </c>
      <c r="L7647" s="292">
        <v>0.55000000000000004</v>
      </c>
    </row>
    <row r="7648" spans="2:12" ht="15" customHeight="1" x14ac:dyDescent="0.2">
      <c r="B7648" s="274" t="s">
        <v>347</v>
      </c>
      <c r="C7648" s="296" t="s">
        <v>926</v>
      </c>
      <c r="D7648" s="274" t="s">
        <v>40</v>
      </c>
      <c r="E7648" s="274" t="s">
        <v>927</v>
      </c>
      <c r="F7648" s="404" t="s">
        <v>348</v>
      </c>
      <c r="G7648" s="404"/>
      <c r="H7648" s="295" t="s">
        <v>325</v>
      </c>
      <c r="I7648" s="298">
        <v>1</v>
      </c>
      <c r="J7648" s="298">
        <v>0</v>
      </c>
      <c r="K7648" s="297">
        <v>1.4</v>
      </c>
      <c r="L7648" s="297">
        <v>1.4</v>
      </c>
    </row>
    <row r="7649" spans="2:12" ht="15" customHeight="1" x14ac:dyDescent="0.2">
      <c r="B7649" s="274" t="s">
        <v>347</v>
      </c>
      <c r="C7649" s="296" t="s">
        <v>932</v>
      </c>
      <c r="D7649" s="274" t="s">
        <v>40</v>
      </c>
      <c r="E7649" s="274" t="s">
        <v>933</v>
      </c>
      <c r="F7649" s="404" t="s">
        <v>348</v>
      </c>
      <c r="G7649" s="404"/>
      <c r="H7649" s="295" t="s">
        <v>325</v>
      </c>
      <c r="I7649" s="298">
        <v>1</v>
      </c>
      <c r="J7649" s="298">
        <v>0</v>
      </c>
      <c r="K7649" s="297">
        <v>0.04</v>
      </c>
      <c r="L7649" s="297">
        <v>0.04</v>
      </c>
    </row>
    <row r="7650" spans="2:12" ht="15" customHeight="1" x14ac:dyDescent="0.2">
      <c r="B7650" s="274" t="s">
        <v>347</v>
      </c>
      <c r="C7650" s="296" t="s">
        <v>946</v>
      </c>
      <c r="D7650" s="274" t="s">
        <v>40</v>
      </c>
      <c r="E7650" s="274" t="s">
        <v>947</v>
      </c>
      <c r="F7650" s="404" t="s">
        <v>348</v>
      </c>
      <c r="G7650" s="404"/>
      <c r="H7650" s="295" t="s">
        <v>325</v>
      </c>
      <c r="I7650" s="298">
        <v>1</v>
      </c>
      <c r="J7650" s="298">
        <v>0</v>
      </c>
      <c r="K7650" s="297">
        <v>0.01</v>
      </c>
      <c r="L7650" s="297">
        <v>0.01</v>
      </c>
    </row>
    <row r="7651" spans="2:12" ht="15" customHeight="1" x14ac:dyDescent="0.2">
      <c r="B7651" s="274" t="s">
        <v>347</v>
      </c>
      <c r="C7651" s="296" t="s">
        <v>930</v>
      </c>
      <c r="D7651" s="274" t="s">
        <v>40</v>
      </c>
      <c r="E7651" s="274" t="s">
        <v>931</v>
      </c>
      <c r="F7651" s="404" t="s">
        <v>348</v>
      </c>
      <c r="G7651" s="404"/>
      <c r="H7651" s="295" t="s">
        <v>325</v>
      </c>
      <c r="I7651" s="298">
        <v>1</v>
      </c>
      <c r="J7651" s="298">
        <v>0</v>
      </c>
      <c r="K7651" s="297">
        <v>1.34</v>
      </c>
      <c r="L7651" s="297">
        <v>1.34</v>
      </c>
    </row>
    <row r="7652" spans="2:12" ht="15" customHeight="1" x14ac:dyDescent="0.2">
      <c r="B7652" s="274" t="s">
        <v>347</v>
      </c>
      <c r="C7652" s="296" t="s">
        <v>948</v>
      </c>
      <c r="D7652" s="274" t="s">
        <v>40</v>
      </c>
      <c r="E7652" s="274" t="s">
        <v>949</v>
      </c>
      <c r="F7652" s="404" t="s">
        <v>348</v>
      </c>
      <c r="G7652" s="404"/>
      <c r="H7652" s="295" t="s">
        <v>325</v>
      </c>
      <c r="I7652" s="298">
        <v>1</v>
      </c>
      <c r="J7652" s="298">
        <v>0</v>
      </c>
      <c r="K7652" s="297">
        <v>0.86</v>
      </c>
      <c r="L7652" s="297">
        <v>0.86</v>
      </c>
    </row>
    <row r="7653" spans="2:12" ht="15" customHeight="1" x14ac:dyDescent="0.2">
      <c r="B7653" s="274" t="s">
        <v>347</v>
      </c>
      <c r="C7653" s="296" t="s">
        <v>928</v>
      </c>
      <c r="D7653" s="274" t="s">
        <v>40</v>
      </c>
      <c r="E7653" s="274" t="s">
        <v>929</v>
      </c>
      <c r="F7653" s="404" t="s">
        <v>348</v>
      </c>
      <c r="G7653" s="404"/>
      <c r="H7653" s="295" t="s">
        <v>325</v>
      </c>
      <c r="I7653" s="298">
        <v>1</v>
      </c>
      <c r="J7653" s="298">
        <v>0</v>
      </c>
      <c r="K7653" s="297">
        <v>1.01</v>
      </c>
      <c r="L7653" s="297">
        <v>1.01</v>
      </c>
    </row>
    <row r="7654" spans="2:12" ht="15" customHeight="1" x14ac:dyDescent="0.2">
      <c r="B7654" s="274" t="s">
        <v>347</v>
      </c>
      <c r="C7654" s="296" t="s">
        <v>1126</v>
      </c>
      <c r="D7654" s="274" t="s">
        <v>40</v>
      </c>
      <c r="E7654" s="274" t="s">
        <v>1127</v>
      </c>
      <c r="F7654" s="404" t="s">
        <v>586</v>
      </c>
      <c r="G7654" s="404"/>
      <c r="H7654" s="295" t="s">
        <v>325</v>
      </c>
      <c r="I7654" s="298">
        <v>1</v>
      </c>
      <c r="J7654" s="298">
        <v>0</v>
      </c>
      <c r="K7654" s="297">
        <v>29.44</v>
      </c>
      <c r="L7654" s="297">
        <v>29.44</v>
      </c>
    </row>
    <row r="7655" spans="2:12" ht="15" customHeight="1" x14ac:dyDescent="0.2">
      <c r="B7655" s="275"/>
      <c r="C7655" s="275"/>
      <c r="D7655" s="275"/>
      <c r="E7655" s="275"/>
      <c r="F7655" s="275"/>
      <c r="G7655" s="275" t="s">
        <v>331</v>
      </c>
      <c r="H7655" s="302">
        <v>29.99</v>
      </c>
      <c r="I7655" s="275" t="s">
        <v>332</v>
      </c>
      <c r="J7655" s="302">
        <v>0</v>
      </c>
      <c r="K7655" s="275" t="s">
        <v>333</v>
      </c>
      <c r="L7655" s="302">
        <v>29.99</v>
      </c>
    </row>
    <row r="7656" spans="2:12" ht="15" customHeight="1" thickBot="1" x14ac:dyDescent="0.25">
      <c r="B7656" s="275"/>
      <c r="C7656" s="275"/>
      <c r="D7656" s="275"/>
      <c r="E7656" s="275"/>
      <c r="F7656" s="275"/>
      <c r="G7656" s="275" t="s">
        <v>334</v>
      </c>
      <c r="H7656" s="302">
        <v>7.21</v>
      </c>
      <c r="I7656" s="409"/>
      <c r="J7656" s="409" t="s">
        <v>335</v>
      </c>
      <c r="K7656" s="275"/>
      <c r="L7656" s="302">
        <v>41.86</v>
      </c>
    </row>
    <row r="7657" spans="2:12" ht="15" customHeight="1" thickTop="1" x14ac:dyDescent="0.2">
      <c r="B7657" s="289"/>
      <c r="C7657" s="289"/>
      <c r="D7657" s="289"/>
      <c r="E7657" s="289"/>
      <c r="F7657" s="289"/>
      <c r="G7657" s="289"/>
      <c r="H7657" s="289"/>
      <c r="I7657" s="289"/>
      <c r="J7657" s="289"/>
      <c r="K7657" s="289"/>
      <c r="L7657" s="281"/>
    </row>
    <row r="7658" spans="2:12" ht="15" customHeight="1" x14ac:dyDescent="0.2">
      <c r="B7658" s="276"/>
      <c r="C7658" s="277" t="s">
        <v>28</v>
      </c>
      <c r="D7658" s="276" t="s">
        <v>29</v>
      </c>
      <c r="E7658" s="276" t="s">
        <v>30</v>
      </c>
      <c r="F7658" s="405" t="s">
        <v>318</v>
      </c>
      <c r="G7658" s="405"/>
      <c r="H7658" s="284" t="s">
        <v>31</v>
      </c>
      <c r="I7658" s="277" t="s">
        <v>32</v>
      </c>
      <c r="J7658" s="277" t="s">
        <v>2407</v>
      </c>
      <c r="K7658" s="277" t="s">
        <v>33</v>
      </c>
      <c r="L7658" s="277" t="s">
        <v>35</v>
      </c>
    </row>
    <row r="7659" spans="2:12" ht="15" customHeight="1" x14ac:dyDescent="0.2">
      <c r="B7659" s="273" t="s">
        <v>319</v>
      </c>
      <c r="C7659" s="286" t="s">
        <v>1209</v>
      </c>
      <c r="D7659" s="273" t="s">
        <v>40</v>
      </c>
      <c r="E7659" s="273" t="s">
        <v>1210</v>
      </c>
      <c r="F7659" s="403" t="s">
        <v>324</v>
      </c>
      <c r="G7659" s="403"/>
      <c r="H7659" s="285" t="s">
        <v>325</v>
      </c>
      <c r="I7659" s="288">
        <v>1</v>
      </c>
      <c r="J7659" s="287"/>
      <c r="K7659" s="287">
        <v>52.75</v>
      </c>
      <c r="L7659" s="287">
        <v>52.75</v>
      </c>
    </row>
    <row r="7660" spans="2:12" ht="15" customHeight="1" x14ac:dyDescent="0.2">
      <c r="B7660" s="278" t="s">
        <v>321</v>
      </c>
      <c r="C7660" s="291" t="s">
        <v>1128</v>
      </c>
      <c r="D7660" s="278" t="s">
        <v>40</v>
      </c>
      <c r="E7660" s="278" t="s">
        <v>1129</v>
      </c>
      <c r="F7660" s="407" t="s">
        <v>324</v>
      </c>
      <c r="G7660" s="407"/>
      <c r="H7660" s="290" t="s">
        <v>325</v>
      </c>
      <c r="I7660" s="294">
        <v>1</v>
      </c>
      <c r="J7660" s="294">
        <v>0</v>
      </c>
      <c r="K7660" s="292">
        <v>0.88</v>
      </c>
      <c r="L7660" s="292">
        <v>0.88</v>
      </c>
    </row>
    <row r="7661" spans="2:12" ht="15" customHeight="1" x14ac:dyDescent="0.2">
      <c r="B7661" s="274" t="s">
        <v>347</v>
      </c>
      <c r="C7661" s="296" t="s">
        <v>926</v>
      </c>
      <c r="D7661" s="274" t="s">
        <v>40</v>
      </c>
      <c r="E7661" s="274" t="s">
        <v>927</v>
      </c>
      <c r="F7661" s="404" t="s">
        <v>348</v>
      </c>
      <c r="G7661" s="404"/>
      <c r="H7661" s="295" t="s">
        <v>325</v>
      </c>
      <c r="I7661" s="298">
        <v>1</v>
      </c>
      <c r="J7661" s="298">
        <v>0</v>
      </c>
      <c r="K7661" s="297">
        <v>1.4</v>
      </c>
      <c r="L7661" s="297">
        <v>1.4</v>
      </c>
    </row>
    <row r="7662" spans="2:12" ht="15" customHeight="1" x14ac:dyDescent="0.2">
      <c r="B7662" s="274" t="s">
        <v>347</v>
      </c>
      <c r="C7662" s="296" t="s">
        <v>930</v>
      </c>
      <c r="D7662" s="274" t="s">
        <v>40</v>
      </c>
      <c r="E7662" s="274" t="s">
        <v>931</v>
      </c>
      <c r="F7662" s="404" t="s">
        <v>348</v>
      </c>
      <c r="G7662" s="404"/>
      <c r="H7662" s="295" t="s">
        <v>325</v>
      </c>
      <c r="I7662" s="298">
        <v>1</v>
      </c>
      <c r="J7662" s="298">
        <v>0</v>
      </c>
      <c r="K7662" s="297">
        <v>1.34</v>
      </c>
      <c r="L7662" s="297">
        <v>1.34</v>
      </c>
    </row>
    <row r="7663" spans="2:12" ht="15" customHeight="1" x14ac:dyDescent="0.2">
      <c r="B7663" s="274" t="s">
        <v>347</v>
      </c>
      <c r="C7663" s="296" t="s">
        <v>928</v>
      </c>
      <c r="D7663" s="274" t="s">
        <v>40</v>
      </c>
      <c r="E7663" s="274" t="s">
        <v>929</v>
      </c>
      <c r="F7663" s="404" t="s">
        <v>348</v>
      </c>
      <c r="G7663" s="404"/>
      <c r="H7663" s="295" t="s">
        <v>325</v>
      </c>
      <c r="I7663" s="298">
        <v>1</v>
      </c>
      <c r="J7663" s="298">
        <v>0</v>
      </c>
      <c r="K7663" s="297">
        <v>1.01</v>
      </c>
      <c r="L7663" s="297">
        <v>1.01</v>
      </c>
    </row>
    <row r="7664" spans="2:12" ht="15" customHeight="1" x14ac:dyDescent="0.2">
      <c r="B7664" s="274" t="s">
        <v>347</v>
      </c>
      <c r="C7664" s="296" t="s">
        <v>932</v>
      </c>
      <c r="D7664" s="274" t="s">
        <v>40</v>
      </c>
      <c r="E7664" s="274" t="s">
        <v>933</v>
      </c>
      <c r="F7664" s="404" t="s">
        <v>348</v>
      </c>
      <c r="G7664" s="404"/>
      <c r="H7664" s="295" t="s">
        <v>325</v>
      </c>
      <c r="I7664" s="298">
        <v>1</v>
      </c>
      <c r="J7664" s="298">
        <v>0</v>
      </c>
      <c r="K7664" s="297">
        <v>0.04</v>
      </c>
      <c r="L7664" s="297">
        <v>0.04</v>
      </c>
    </row>
    <row r="7665" spans="2:12" ht="15" customHeight="1" x14ac:dyDescent="0.2">
      <c r="B7665" s="274" t="s">
        <v>347</v>
      </c>
      <c r="C7665" s="296" t="s">
        <v>948</v>
      </c>
      <c r="D7665" s="274" t="s">
        <v>40</v>
      </c>
      <c r="E7665" s="274" t="s">
        <v>949</v>
      </c>
      <c r="F7665" s="404" t="s">
        <v>348</v>
      </c>
      <c r="G7665" s="404"/>
      <c r="H7665" s="295" t="s">
        <v>325</v>
      </c>
      <c r="I7665" s="298">
        <v>1</v>
      </c>
      <c r="J7665" s="298">
        <v>0</v>
      </c>
      <c r="K7665" s="297">
        <v>0.86</v>
      </c>
      <c r="L7665" s="297">
        <v>0.86</v>
      </c>
    </row>
    <row r="7666" spans="2:12" ht="15" customHeight="1" x14ac:dyDescent="0.2">
      <c r="B7666" s="274" t="s">
        <v>347</v>
      </c>
      <c r="C7666" s="296" t="s">
        <v>946</v>
      </c>
      <c r="D7666" s="274" t="s">
        <v>40</v>
      </c>
      <c r="E7666" s="274" t="s">
        <v>947</v>
      </c>
      <c r="F7666" s="404" t="s">
        <v>348</v>
      </c>
      <c r="G7666" s="404"/>
      <c r="H7666" s="295" t="s">
        <v>325</v>
      </c>
      <c r="I7666" s="298">
        <v>1</v>
      </c>
      <c r="J7666" s="298">
        <v>0</v>
      </c>
      <c r="K7666" s="297">
        <v>0.01</v>
      </c>
      <c r="L7666" s="297">
        <v>0.01</v>
      </c>
    </row>
    <row r="7667" spans="2:12" ht="15" customHeight="1" x14ac:dyDescent="0.2">
      <c r="B7667" s="274" t="s">
        <v>347</v>
      </c>
      <c r="C7667" s="296" t="s">
        <v>1130</v>
      </c>
      <c r="D7667" s="274" t="s">
        <v>40</v>
      </c>
      <c r="E7667" s="274" t="s">
        <v>1131</v>
      </c>
      <c r="F7667" s="404" t="s">
        <v>586</v>
      </c>
      <c r="G7667" s="404"/>
      <c r="H7667" s="295" t="s">
        <v>325</v>
      </c>
      <c r="I7667" s="298">
        <v>1</v>
      </c>
      <c r="J7667" s="298">
        <v>0</v>
      </c>
      <c r="K7667" s="297">
        <v>47.21</v>
      </c>
      <c r="L7667" s="297">
        <v>47.21</v>
      </c>
    </row>
    <row r="7668" spans="2:12" ht="15" customHeight="1" x14ac:dyDescent="0.2">
      <c r="B7668" s="275"/>
      <c r="C7668" s="275"/>
      <c r="D7668" s="275"/>
      <c r="E7668" s="275"/>
      <c r="F7668" s="275"/>
      <c r="G7668" s="275" t="s">
        <v>331</v>
      </c>
      <c r="H7668" s="302">
        <v>48.09</v>
      </c>
      <c r="I7668" s="275" t="s">
        <v>332</v>
      </c>
      <c r="J7668" s="302">
        <v>0</v>
      </c>
      <c r="K7668" s="275" t="s">
        <v>333</v>
      </c>
      <c r="L7668" s="302">
        <v>48.09</v>
      </c>
    </row>
    <row r="7669" spans="2:12" ht="15" customHeight="1" thickBot="1" x14ac:dyDescent="0.25">
      <c r="B7669" s="275"/>
      <c r="C7669" s="275"/>
      <c r="D7669" s="275"/>
      <c r="E7669" s="275"/>
      <c r="F7669" s="275"/>
      <c r="G7669" s="275" t="s">
        <v>334</v>
      </c>
      <c r="H7669" s="302">
        <v>10.97</v>
      </c>
      <c r="I7669" s="409"/>
      <c r="J7669" s="409" t="s">
        <v>335</v>
      </c>
      <c r="K7669" s="275"/>
      <c r="L7669" s="302">
        <v>63.72</v>
      </c>
    </row>
    <row r="7670" spans="2:12" ht="15" customHeight="1" thickTop="1" x14ac:dyDescent="0.2">
      <c r="B7670" s="289"/>
      <c r="C7670" s="289"/>
      <c r="D7670" s="289"/>
      <c r="E7670" s="289"/>
      <c r="F7670" s="289"/>
      <c r="G7670" s="289"/>
      <c r="H7670" s="289"/>
      <c r="I7670" s="289"/>
      <c r="J7670" s="289"/>
      <c r="K7670" s="289"/>
      <c r="L7670" s="281"/>
    </row>
    <row r="7671" spans="2:12" ht="15" customHeight="1" x14ac:dyDescent="0.2">
      <c r="B7671" s="276"/>
      <c r="C7671" s="277" t="s">
        <v>28</v>
      </c>
      <c r="D7671" s="276" t="s">
        <v>29</v>
      </c>
      <c r="E7671" s="276" t="s">
        <v>30</v>
      </c>
      <c r="F7671" s="405" t="s">
        <v>318</v>
      </c>
      <c r="G7671" s="405"/>
      <c r="H7671" s="284" t="s">
        <v>31</v>
      </c>
      <c r="I7671" s="277" t="s">
        <v>32</v>
      </c>
      <c r="J7671" s="277" t="s">
        <v>2407</v>
      </c>
      <c r="K7671" s="277" t="s">
        <v>33</v>
      </c>
      <c r="L7671" s="277" t="s">
        <v>35</v>
      </c>
    </row>
    <row r="7672" spans="2:12" ht="15" customHeight="1" x14ac:dyDescent="0.2">
      <c r="B7672" s="273" t="s">
        <v>319</v>
      </c>
      <c r="C7672" s="286" t="s">
        <v>1063</v>
      </c>
      <c r="D7672" s="273" t="s">
        <v>40</v>
      </c>
      <c r="E7672" s="273" t="s">
        <v>1064</v>
      </c>
      <c r="F7672" s="403" t="s">
        <v>324</v>
      </c>
      <c r="G7672" s="403"/>
      <c r="H7672" s="285" t="s">
        <v>325</v>
      </c>
      <c r="I7672" s="288">
        <v>1</v>
      </c>
      <c r="J7672" s="287"/>
      <c r="K7672" s="287">
        <v>39.68</v>
      </c>
      <c r="L7672" s="287">
        <v>39.68</v>
      </c>
    </row>
    <row r="7673" spans="2:12" ht="15" customHeight="1" x14ac:dyDescent="0.2">
      <c r="B7673" s="278" t="s">
        <v>321</v>
      </c>
      <c r="C7673" s="291" t="s">
        <v>1132</v>
      </c>
      <c r="D7673" s="278" t="s">
        <v>40</v>
      </c>
      <c r="E7673" s="278" t="s">
        <v>1133</v>
      </c>
      <c r="F7673" s="407" t="s">
        <v>324</v>
      </c>
      <c r="G7673" s="407"/>
      <c r="H7673" s="290" t="s">
        <v>325</v>
      </c>
      <c r="I7673" s="294">
        <v>1</v>
      </c>
      <c r="J7673" s="294">
        <v>0</v>
      </c>
      <c r="K7673" s="292">
        <v>0.45</v>
      </c>
      <c r="L7673" s="292">
        <v>0.45</v>
      </c>
    </row>
    <row r="7674" spans="2:12" ht="15" customHeight="1" x14ac:dyDescent="0.2">
      <c r="B7674" s="274" t="s">
        <v>347</v>
      </c>
      <c r="C7674" s="296" t="s">
        <v>946</v>
      </c>
      <c r="D7674" s="274" t="s">
        <v>40</v>
      </c>
      <c r="E7674" s="274" t="s">
        <v>947</v>
      </c>
      <c r="F7674" s="404" t="s">
        <v>348</v>
      </c>
      <c r="G7674" s="404"/>
      <c r="H7674" s="295" t="s">
        <v>325</v>
      </c>
      <c r="I7674" s="298">
        <v>1</v>
      </c>
      <c r="J7674" s="298">
        <v>0</v>
      </c>
      <c r="K7674" s="297">
        <v>0.01</v>
      </c>
      <c r="L7674" s="297">
        <v>0.01</v>
      </c>
    </row>
    <row r="7675" spans="2:12" ht="15" customHeight="1" x14ac:dyDescent="0.2">
      <c r="B7675" s="274" t="s">
        <v>347</v>
      </c>
      <c r="C7675" s="296" t="s">
        <v>930</v>
      </c>
      <c r="D7675" s="274" t="s">
        <v>40</v>
      </c>
      <c r="E7675" s="274" t="s">
        <v>931</v>
      </c>
      <c r="F7675" s="404" t="s">
        <v>348</v>
      </c>
      <c r="G7675" s="404"/>
      <c r="H7675" s="295" t="s">
        <v>325</v>
      </c>
      <c r="I7675" s="298">
        <v>1</v>
      </c>
      <c r="J7675" s="298">
        <v>0</v>
      </c>
      <c r="K7675" s="297">
        <v>1.34</v>
      </c>
      <c r="L7675" s="297">
        <v>1.34</v>
      </c>
    </row>
    <row r="7676" spans="2:12" ht="15" customHeight="1" x14ac:dyDescent="0.2">
      <c r="B7676" s="274" t="s">
        <v>347</v>
      </c>
      <c r="C7676" s="296" t="s">
        <v>926</v>
      </c>
      <c r="D7676" s="274" t="s">
        <v>40</v>
      </c>
      <c r="E7676" s="274" t="s">
        <v>927</v>
      </c>
      <c r="F7676" s="404" t="s">
        <v>348</v>
      </c>
      <c r="G7676" s="404"/>
      <c r="H7676" s="295" t="s">
        <v>325</v>
      </c>
      <c r="I7676" s="298">
        <v>1</v>
      </c>
      <c r="J7676" s="298">
        <v>0</v>
      </c>
      <c r="K7676" s="297">
        <v>1.4</v>
      </c>
      <c r="L7676" s="297">
        <v>1.4</v>
      </c>
    </row>
    <row r="7677" spans="2:12" ht="15" customHeight="1" x14ac:dyDescent="0.2">
      <c r="B7677" s="274" t="s">
        <v>347</v>
      </c>
      <c r="C7677" s="296" t="s">
        <v>928</v>
      </c>
      <c r="D7677" s="274" t="s">
        <v>40</v>
      </c>
      <c r="E7677" s="274" t="s">
        <v>929</v>
      </c>
      <c r="F7677" s="404" t="s">
        <v>348</v>
      </c>
      <c r="G7677" s="404"/>
      <c r="H7677" s="295" t="s">
        <v>325</v>
      </c>
      <c r="I7677" s="298">
        <v>1</v>
      </c>
      <c r="J7677" s="298">
        <v>0</v>
      </c>
      <c r="K7677" s="297">
        <v>1.01</v>
      </c>
      <c r="L7677" s="297">
        <v>1.01</v>
      </c>
    </row>
    <row r="7678" spans="2:12" ht="15" customHeight="1" x14ac:dyDescent="0.2">
      <c r="B7678" s="274" t="s">
        <v>347</v>
      </c>
      <c r="C7678" s="296" t="s">
        <v>948</v>
      </c>
      <c r="D7678" s="274" t="s">
        <v>40</v>
      </c>
      <c r="E7678" s="274" t="s">
        <v>949</v>
      </c>
      <c r="F7678" s="404" t="s">
        <v>348</v>
      </c>
      <c r="G7678" s="404"/>
      <c r="H7678" s="295" t="s">
        <v>325</v>
      </c>
      <c r="I7678" s="298">
        <v>1</v>
      </c>
      <c r="J7678" s="298">
        <v>0</v>
      </c>
      <c r="K7678" s="297">
        <v>0.86</v>
      </c>
      <c r="L7678" s="297">
        <v>0.86</v>
      </c>
    </row>
    <row r="7679" spans="2:12" ht="15" customHeight="1" x14ac:dyDescent="0.2">
      <c r="B7679" s="274" t="s">
        <v>347</v>
      </c>
      <c r="C7679" s="296" t="s">
        <v>932</v>
      </c>
      <c r="D7679" s="274" t="s">
        <v>40</v>
      </c>
      <c r="E7679" s="274" t="s">
        <v>933</v>
      </c>
      <c r="F7679" s="404" t="s">
        <v>348</v>
      </c>
      <c r="G7679" s="404"/>
      <c r="H7679" s="295" t="s">
        <v>325</v>
      </c>
      <c r="I7679" s="298">
        <v>1</v>
      </c>
      <c r="J7679" s="298">
        <v>0</v>
      </c>
      <c r="K7679" s="297">
        <v>0.04</v>
      </c>
      <c r="L7679" s="297">
        <v>0.04</v>
      </c>
    </row>
    <row r="7680" spans="2:12" ht="15" customHeight="1" x14ac:dyDescent="0.2">
      <c r="B7680" s="274" t="s">
        <v>347</v>
      </c>
      <c r="C7680" s="296" t="s">
        <v>1134</v>
      </c>
      <c r="D7680" s="274" t="s">
        <v>40</v>
      </c>
      <c r="E7680" s="274" t="s">
        <v>1135</v>
      </c>
      <c r="F7680" s="404" t="s">
        <v>586</v>
      </c>
      <c r="G7680" s="404"/>
      <c r="H7680" s="295" t="s">
        <v>325</v>
      </c>
      <c r="I7680" s="298">
        <v>1</v>
      </c>
      <c r="J7680" s="298">
        <v>0</v>
      </c>
      <c r="K7680" s="297">
        <v>34.57</v>
      </c>
      <c r="L7680" s="297">
        <v>34.57</v>
      </c>
    </row>
    <row r="7681" spans="2:12" ht="15" customHeight="1" x14ac:dyDescent="0.2">
      <c r="B7681" s="275"/>
      <c r="C7681" s="275"/>
      <c r="D7681" s="275"/>
      <c r="E7681" s="275"/>
      <c r="F7681" s="275"/>
      <c r="G7681" s="275" t="s">
        <v>331</v>
      </c>
      <c r="H7681" s="302">
        <v>35.020000000000003</v>
      </c>
      <c r="I7681" s="275" t="s">
        <v>332</v>
      </c>
      <c r="J7681" s="302">
        <v>0</v>
      </c>
      <c r="K7681" s="275" t="s">
        <v>333</v>
      </c>
      <c r="L7681" s="302">
        <v>35.020000000000003</v>
      </c>
    </row>
    <row r="7682" spans="2:12" ht="15" customHeight="1" thickBot="1" x14ac:dyDescent="0.25">
      <c r="B7682" s="275"/>
      <c r="C7682" s="275"/>
      <c r="D7682" s="275"/>
      <c r="E7682" s="275"/>
      <c r="F7682" s="275"/>
      <c r="G7682" s="275" t="s">
        <v>334</v>
      </c>
      <c r="H7682" s="302">
        <v>8.25</v>
      </c>
      <c r="I7682" s="409"/>
      <c r="J7682" s="409" t="s">
        <v>335</v>
      </c>
      <c r="K7682" s="275"/>
      <c r="L7682" s="302">
        <v>47.93</v>
      </c>
    </row>
    <row r="7683" spans="2:12" ht="15" customHeight="1" thickTop="1" x14ac:dyDescent="0.2">
      <c r="B7683" s="289"/>
      <c r="C7683" s="289"/>
      <c r="D7683" s="289"/>
      <c r="E7683" s="289"/>
      <c r="F7683" s="289"/>
      <c r="G7683" s="289"/>
      <c r="H7683" s="289"/>
      <c r="I7683" s="289"/>
      <c r="J7683" s="289"/>
      <c r="K7683" s="289"/>
      <c r="L7683" s="281"/>
    </row>
    <row r="7684" spans="2:12" ht="15" customHeight="1" x14ac:dyDescent="0.2">
      <c r="B7684" s="276"/>
      <c r="C7684" s="277" t="s">
        <v>28</v>
      </c>
      <c r="D7684" s="276" t="s">
        <v>29</v>
      </c>
      <c r="E7684" s="276" t="s">
        <v>30</v>
      </c>
      <c r="F7684" s="405" t="s">
        <v>318</v>
      </c>
      <c r="G7684" s="405"/>
      <c r="H7684" s="284" t="s">
        <v>31</v>
      </c>
      <c r="I7684" s="277" t="s">
        <v>32</v>
      </c>
      <c r="J7684" s="277" t="s">
        <v>2407</v>
      </c>
      <c r="K7684" s="277" t="s">
        <v>33</v>
      </c>
      <c r="L7684" s="277" t="s">
        <v>35</v>
      </c>
    </row>
    <row r="7685" spans="2:12" ht="15" customHeight="1" x14ac:dyDescent="0.2">
      <c r="B7685" s="273" t="s">
        <v>319</v>
      </c>
      <c r="C7685" s="286" t="s">
        <v>2735</v>
      </c>
      <c r="D7685" s="273" t="s">
        <v>40</v>
      </c>
      <c r="E7685" s="273" t="s">
        <v>2736</v>
      </c>
      <c r="F7685" s="403" t="s">
        <v>324</v>
      </c>
      <c r="G7685" s="403"/>
      <c r="H7685" s="285" t="s">
        <v>325</v>
      </c>
      <c r="I7685" s="288">
        <v>1</v>
      </c>
      <c r="J7685" s="287"/>
      <c r="K7685" s="287">
        <v>33.94</v>
      </c>
      <c r="L7685" s="287">
        <v>33.94</v>
      </c>
    </row>
    <row r="7686" spans="2:12" ht="15" customHeight="1" x14ac:dyDescent="0.2">
      <c r="B7686" s="278" t="s">
        <v>321</v>
      </c>
      <c r="C7686" s="291" t="s">
        <v>2697</v>
      </c>
      <c r="D7686" s="278" t="s">
        <v>40</v>
      </c>
      <c r="E7686" s="278" t="s">
        <v>2698</v>
      </c>
      <c r="F7686" s="407" t="s">
        <v>324</v>
      </c>
      <c r="G7686" s="407"/>
      <c r="H7686" s="290" t="s">
        <v>325</v>
      </c>
      <c r="I7686" s="294">
        <v>1</v>
      </c>
      <c r="J7686" s="294">
        <v>0</v>
      </c>
      <c r="K7686" s="292">
        <v>0.38</v>
      </c>
      <c r="L7686" s="292">
        <v>0.38</v>
      </c>
    </row>
    <row r="7687" spans="2:12" ht="15" customHeight="1" x14ac:dyDescent="0.2">
      <c r="B7687" s="274" t="s">
        <v>347</v>
      </c>
      <c r="C7687" s="296" t="s">
        <v>926</v>
      </c>
      <c r="D7687" s="274" t="s">
        <v>40</v>
      </c>
      <c r="E7687" s="274" t="s">
        <v>927</v>
      </c>
      <c r="F7687" s="404" t="s">
        <v>348</v>
      </c>
      <c r="G7687" s="404"/>
      <c r="H7687" s="295" t="s">
        <v>325</v>
      </c>
      <c r="I7687" s="298">
        <v>1</v>
      </c>
      <c r="J7687" s="298">
        <v>0</v>
      </c>
      <c r="K7687" s="297">
        <v>1.4</v>
      </c>
      <c r="L7687" s="297">
        <v>1.4</v>
      </c>
    </row>
    <row r="7688" spans="2:12" ht="15" customHeight="1" x14ac:dyDescent="0.2">
      <c r="B7688" s="274" t="s">
        <v>347</v>
      </c>
      <c r="C7688" s="296" t="s">
        <v>930</v>
      </c>
      <c r="D7688" s="274" t="s">
        <v>40</v>
      </c>
      <c r="E7688" s="274" t="s">
        <v>931</v>
      </c>
      <c r="F7688" s="404" t="s">
        <v>348</v>
      </c>
      <c r="G7688" s="404"/>
      <c r="H7688" s="295" t="s">
        <v>325</v>
      </c>
      <c r="I7688" s="298">
        <v>1</v>
      </c>
      <c r="J7688" s="298">
        <v>0</v>
      </c>
      <c r="K7688" s="297">
        <v>1.34</v>
      </c>
      <c r="L7688" s="297">
        <v>1.34</v>
      </c>
    </row>
    <row r="7689" spans="2:12" ht="15" customHeight="1" x14ac:dyDescent="0.2">
      <c r="B7689" s="274" t="s">
        <v>347</v>
      </c>
      <c r="C7689" s="296" t="s">
        <v>948</v>
      </c>
      <c r="D7689" s="274" t="s">
        <v>40</v>
      </c>
      <c r="E7689" s="274" t="s">
        <v>949</v>
      </c>
      <c r="F7689" s="404" t="s">
        <v>348</v>
      </c>
      <c r="G7689" s="404"/>
      <c r="H7689" s="295" t="s">
        <v>325</v>
      </c>
      <c r="I7689" s="298">
        <v>1</v>
      </c>
      <c r="J7689" s="298">
        <v>0</v>
      </c>
      <c r="K7689" s="297">
        <v>0.86</v>
      </c>
      <c r="L7689" s="297">
        <v>0.86</v>
      </c>
    </row>
    <row r="7690" spans="2:12" ht="15" customHeight="1" x14ac:dyDescent="0.2">
      <c r="B7690" s="274" t="s">
        <v>347</v>
      </c>
      <c r="C7690" s="296" t="s">
        <v>2699</v>
      </c>
      <c r="D7690" s="274" t="s">
        <v>40</v>
      </c>
      <c r="E7690" s="274" t="s">
        <v>2700</v>
      </c>
      <c r="F7690" s="404" t="s">
        <v>586</v>
      </c>
      <c r="G7690" s="404"/>
      <c r="H7690" s="295" t="s">
        <v>325</v>
      </c>
      <c r="I7690" s="298">
        <v>1</v>
      </c>
      <c r="J7690" s="298">
        <v>0</v>
      </c>
      <c r="K7690" s="297">
        <v>28.9</v>
      </c>
      <c r="L7690" s="297">
        <v>28.9</v>
      </c>
    </row>
    <row r="7691" spans="2:12" ht="15" customHeight="1" x14ac:dyDescent="0.2">
      <c r="B7691" s="274" t="s">
        <v>347</v>
      </c>
      <c r="C7691" s="296" t="s">
        <v>932</v>
      </c>
      <c r="D7691" s="274" t="s">
        <v>40</v>
      </c>
      <c r="E7691" s="274" t="s">
        <v>933</v>
      </c>
      <c r="F7691" s="404" t="s">
        <v>348</v>
      </c>
      <c r="G7691" s="404"/>
      <c r="H7691" s="295" t="s">
        <v>325</v>
      </c>
      <c r="I7691" s="298">
        <v>1</v>
      </c>
      <c r="J7691" s="298">
        <v>0</v>
      </c>
      <c r="K7691" s="297">
        <v>0.04</v>
      </c>
      <c r="L7691" s="297">
        <v>0.04</v>
      </c>
    </row>
    <row r="7692" spans="2:12" ht="15" customHeight="1" x14ac:dyDescent="0.2">
      <c r="B7692" s="274" t="s">
        <v>347</v>
      </c>
      <c r="C7692" s="296" t="s">
        <v>946</v>
      </c>
      <c r="D7692" s="274" t="s">
        <v>40</v>
      </c>
      <c r="E7692" s="274" t="s">
        <v>947</v>
      </c>
      <c r="F7692" s="404" t="s">
        <v>348</v>
      </c>
      <c r="G7692" s="404"/>
      <c r="H7692" s="295" t="s">
        <v>325</v>
      </c>
      <c r="I7692" s="298">
        <v>1</v>
      </c>
      <c r="J7692" s="298">
        <v>0</v>
      </c>
      <c r="K7692" s="297">
        <v>0.01</v>
      </c>
      <c r="L7692" s="297">
        <v>0.01</v>
      </c>
    </row>
    <row r="7693" spans="2:12" ht="15" customHeight="1" x14ac:dyDescent="0.2">
      <c r="B7693" s="274" t="s">
        <v>347</v>
      </c>
      <c r="C7693" s="296" t="s">
        <v>928</v>
      </c>
      <c r="D7693" s="274" t="s">
        <v>40</v>
      </c>
      <c r="E7693" s="274" t="s">
        <v>929</v>
      </c>
      <c r="F7693" s="404" t="s">
        <v>348</v>
      </c>
      <c r="G7693" s="404"/>
      <c r="H7693" s="295" t="s">
        <v>325</v>
      </c>
      <c r="I7693" s="298">
        <v>1</v>
      </c>
      <c r="J7693" s="298">
        <v>0</v>
      </c>
      <c r="K7693" s="297">
        <v>1.01</v>
      </c>
      <c r="L7693" s="297">
        <v>1.01</v>
      </c>
    </row>
    <row r="7694" spans="2:12" ht="15" customHeight="1" x14ac:dyDescent="0.2">
      <c r="B7694" s="275"/>
      <c r="C7694" s="275"/>
      <c r="D7694" s="275"/>
      <c r="E7694" s="275"/>
      <c r="F7694" s="275"/>
      <c r="G7694" s="275" t="s">
        <v>331</v>
      </c>
      <c r="H7694" s="302">
        <v>29.28</v>
      </c>
      <c r="I7694" s="275" t="s">
        <v>332</v>
      </c>
      <c r="J7694" s="302">
        <v>0</v>
      </c>
      <c r="K7694" s="275" t="s">
        <v>333</v>
      </c>
      <c r="L7694" s="302">
        <v>29.28</v>
      </c>
    </row>
    <row r="7695" spans="2:12" ht="15" customHeight="1" thickBot="1" x14ac:dyDescent="0.25">
      <c r="B7695" s="275"/>
      <c r="C7695" s="275"/>
      <c r="D7695" s="275"/>
      <c r="E7695" s="275"/>
      <c r="F7695" s="275"/>
      <c r="G7695" s="275" t="s">
        <v>334</v>
      </c>
      <c r="H7695" s="302">
        <v>7.06</v>
      </c>
      <c r="I7695" s="409"/>
      <c r="J7695" s="409" t="s">
        <v>335</v>
      </c>
      <c r="K7695" s="275"/>
      <c r="L7695" s="302">
        <v>41</v>
      </c>
    </row>
    <row r="7696" spans="2:12" ht="15" customHeight="1" thickTop="1" x14ac:dyDescent="0.2">
      <c r="B7696" s="289"/>
      <c r="C7696" s="289"/>
      <c r="D7696" s="289"/>
      <c r="E7696" s="289"/>
      <c r="F7696" s="289"/>
      <c r="G7696" s="289"/>
      <c r="H7696" s="289"/>
      <c r="I7696" s="289"/>
      <c r="J7696" s="289"/>
      <c r="K7696" s="289"/>
      <c r="L7696" s="281"/>
    </row>
    <row r="7697" spans="2:12" ht="15" customHeight="1" x14ac:dyDescent="0.2">
      <c r="B7697" s="276"/>
      <c r="C7697" s="277" t="s">
        <v>28</v>
      </c>
      <c r="D7697" s="276" t="s">
        <v>29</v>
      </c>
      <c r="E7697" s="276" t="s">
        <v>30</v>
      </c>
      <c r="F7697" s="405" t="s">
        <v>318</v>
      </c>
      <c r="G7697" s="405"/>
      <c r="H7697" s="284" t="s">
        <v>31</v>
      </c>
      <c r="I7697" s="277" t="s">
        <v>32</v>
      </c>
      <c r="J7697" s="277" t="s">
        <v>2407</v>
      </c>
      <c r="K7697" s="277" t="s">
        <v>33</v>
      </c>
      <c r="L7697" s="277" t="s">
        <v>35</v>
      </c>
    </row>
    <row r="7698" spans="2:12" ht="15" customHeight="1" x14ac:dyDescent="0.2">
      <c r="B7698" s="273" t="s">
        <v>319</v>
      </c>
      <c r="C7698" s="286" t="s">
        <v>468</v>
      </c>
      <c r="D7698" s="273" t="s">
        <v>40</v>
      </c>
      <c r="E7698" s="273" t="s">
        <v>469</v>
      </c>
      <c r="F7698" s="403" t="s">
        <v>324</v>
      </c>
      <c r="G7698" s="403"/>
      <c r="H7698" s="285" t="s">
        <v>325</v>
      </c>
      <c r="I7698" s="288">
        <v>1</v>
      </c>
      <c r="J7698" s="287"/>
      <c r="K7698" s="287">
        <v>27.93</v>
      </c>
      <c r="L7698" s="287">
        <v>27.93</v>
      </c>
    </row>
    <row r="7699" spans="2:12" ht="15" customHeight="1" x14ac:dyDescent="0.2">
      <c r="B7699" s="278" t="s">
        <v>321</v>
      </c>
      <c r="C7699" s="291" t="s">
        <v>1136</v>
      </c>
      <c r="D7699" s="278" t="s">
        <v>40</v>
      </c>
      <c r="E7699" s="278" t="s">
        <v>1137</v>
      </c>
      <c r="F7699" s="407" t="s">
        <v>324</v>
      </c>
      <c r="G7699" s="407"/>
      <c r="H7699" s="290" t="s">
        <v>325</v>
      </c>
      <c r="I7699" s="294">
        <v>1</v>
      </c>
      <c r="J7699" s="294">
        <v>0</v>
      </c>
      <c r="K7699" s="292">
        <v>0.52</v>
      </c>
      <c r="L7699" s="292">
        <v>0.52</v>
      </c>
    </row>
    <row r="7700" spans="2:12" ht="15" customHeight="1" x14ac:dyDescent="0.2">
      <c r="B7700" s="274" t="s">
        <v>347</v>
      </c>
      <c r="C7700" s="296" t="s">
        <v>934</v>
      </c>
      <c r="D7700" s="274" t="s">
        <v>40</v>
      </c>
      <c r="E7700" s="274" t="s">
        <v>935</v>
      </c>
      <c r="F7700" s="404" t="s">
        <v>348</v>
      </c>
      <c r="G7700" s="404"/>
      <c r="H7700" s="295" t="s">
        <v>325</v>
      </c>
      <c r="I7700" s="298">
        <v>1</v>
      </c>
      <c r="J7700" s="298">
        <v>0</v>
      </c>
      <c r="K7700" s="297">
        <v>0.82</v>
      </c>
      <c r="L7700" s="297">
        <v>0.82</v>
      </c>
    </row>
    <row r="7701" spans="2:12" ht="15" customHeight="1" x14ac:dyDescent="0.2">
      <c r="B7701" s="274" t="s">
        <v>347</v>
      </c>
      <c r="C7701" s="296" t="s">
        <v>584</v>
      </c>
      <c r="D7701" s="274" t="s">
        <v>40</v>
      </c>
      <c r="E7701" s="274" t="s">
        <v>585</v>
      </c>
      <c r="F7701" s="404" t="s">
        <v>586</v>
      </c>
      <c r="G7701" s="404"/>
      <c r="H7701" s="295" t="s">
        <v>325</v>
      </c>
      <c r="I7701" s="298">
        <v>1</v>
      </c>
      <c r="J7701" s="298">
        <v>0</v>
      </c>
      <c r="K7701" s="297">
        <v>21.56</v>
      </c>
      <c r="L7701" s="297">
        <v>21.56</v>
      </c>
    </row>
    <row r="7702" spans="2:12" ht="15" customHeight="1" x14ac:dyDescent="0.2">
      <c r="B7702" s="274" t="s">
        <v>347</v>
      </c>
      <c r="C7702" s="296" t="s">
        <v>930</v>
      </c>
      <c r="D7702" s="274" t="s">
        <v>40</v>
      </c>
      <c r="E7702" s="274" t="s">
        <v>931</v>
      </c>
      <c r="F7702" s="404" t="s">
        <v>348</v>
      </c>
      <c r="G7702" s="404"/>
      <c r="H7702" s="295" t="s">
        <v>325</v>
      </c>
      <c r="I7702" s="298">
        <v>1</v>
      </c>
      <c r="J7702" s="298">
        <v>0</v>
      </c>
      <c r="K7702" s="297">
        <v>1.34</v>
      </c>
      <c r="L7702" s="297">
        <v>1.34</v>
      </c>
    </row>
    <row r="7703" spans="2:12" ht="15" customHeight="1" x14ac:dyDescent="0.2">
      <c r="B7703" s="274" t="s">
        <v>347</v>
      </c>
      <c r="C7703" s="296" t="s">
        <v>932</v>
      </c>
      <c r="D7703" s="274" t="s">
        <v>40</v>
      </c>
      <c r="E7703" s="274" t="s">
        <v>933</v>
      </c>
      <c r="F7703" s="404" t="s">
        <v>348</v>
      </c>
      <c r="G7703" s="404"/>
      <c r="H7703" s="295" t="s">
        <v>325</v>
      </c>
      <c r="I7703" s="298">
        <v>1</v>
      </c>
      <c r="J7703" s="298">
        <v>0</v>
      </c>
      <c r="K7703" s="297">
        <v>0.04</v>
      </c>
      <c r="L7703" s="297">
        <v>0.04</v>
      </c>
    </row>
    <row r="7704" spans="2:12" ht="15" customHeight="1" x14ac:dyDescent="0.2">
      <c r="B7704" s="274" t="s">
        <v>347</v>
      </c>
      <c r="C7704" s="296" t="s">
        <v>936</v>
      </c>
      <c r="D7704" s="274" t="s">
        <v>40</v>
      </c>
      <c r="E7704" s="274" t="s">
        <v>937</v>
      </c>
      <c r="F7704" s="404" t="s">
        <v>348</v>
      </c>
      <c r="G7704" s="404"/>
      <c r="H7704" s="295" t="s">
        <v>325</v>
      </c>
      <c r="I7704" s="298">
        <v>1</v>
      </c>
      <c r="J7704" s="298">
        <v>0</v>
      </c>
      <c r="K7704" s="297">
        <v>1.24</v>
      </c>
      <c r="L7704" s="297">
        <v>1.24</v>
      </c>
    </row>
    <row r="7705" spans="2:12" ht="15" customHeight="1" x14ac:dyDescent="0.2">
      <c r="B7705" s="274" t="s">
        <v>347</v>
      </c>
      <c r="C7705" s="296" t="s">
        <v>926</v>
      </c>
      <c r="D7705" s="274" t="s">
        <v>40</v>
      </c>
      <c r="E7705" s="274" t="s">
        <v>927</v>
      </c>
      <c r="F7705" s="404" t="s">
        <v>348</v>
      </c>
      <c r="G7705" s="404"/>
      <c r="H7705" s="295" t="s">
        <v>325</v>
      </c>
      <c r="I7705" s="298">
        <v>1</v>
      </c>
      <c r="J7705" s="298">
        <v>0</v>
      </c>
      <c r="K7705" s="297">
        <v>1.4</v>
      </c>
      <c r="L7705" s="297">
        <v>1.4</v>
      </c>
    </row>
    <row r="7706" spans="2:12" ht="15" customHeight="1" x14ac:dyDescent="0.2">
      <c r="B7706" s="274" t="s">
        <v>347</v>
      </c>
      <c r="C7706" s="296" t="s">
        <v>928</v>
      </c>
      <c r="D7706" s="274" t="s">
        <v>40</v>
      </c>
      <c r="E7706" s="274" t="s">
        <v>929</v>
      </c>
      <c r="F7706" s="404" t="s">
        <v>348</v>
      </c>
      <c r="G7706" s="404"/>
      <c r="H7706" s="295" t="s">
        <v>325</v>
      </c>
      <c r="I7706" s="298">
        <v>1</v>
      </c>
      <c r="J7706" s="298">
        <v>0</v>
      </c>
      <c r="K7706" s="297">
        <v>1.01</v>
      </c>
      <c r="L7706" s="297">
        <v>1.01</v>
      </c>
    </row>
    <row r="7707" spans="2:12" ht="15" customHeight="1" x14ac:dyDescent="0.2">
      <c r="B7707" s="275"/>
      <c r="C7707" s="275"/>
      <c r="D7707" s="275"/>
      <c r="E7707" s="275"/>
      <c r="F7707" s="275"/>
      <c r="G7707" s="275" t="s">
        <v>331</v>
      </c>
      <c r="H7707" s="302">
        <v>22.08</v>
      </c>
      <c r="I7707" s="275" t="s">
        <v>332</v>
      </c>
      <c r="J7707" s="302">
        <v>0</v>
      </c>
      <c r="K7707" s="275" t="s">
        <v>333</v>
      </c>
      <c r="L7707" s="302">
        <v>22.08</v>
      </c>
    </row>
    <row r="7708" spans="2:12" ht="15" customHeight="1" thickBot="1" x14ac:dyDescent="0.25">
      <c r="B7708" s="275"/>
      <c r="C7708" s="275"/>
      <c r="D7708" s="275"/>
      <c r="E7708" s="275"/>
      <c r="F7708" s="275"/>
      <c r="G7708" s="275" t="s">
        <v>334</v>
      </c>
      <c r="H7708" s="302">
        <v>5.81</v>
      </c>
      <c r="I7708" s="409"/>
      <c r="J7708" s="409" t="s">
        <v>335</v>
      </c>
      <c r="K7708" s="275"/>
      <c r="L7708" s="302">
        <v>33.74</v>
      </c>
    </row>
    <row r="7709" spans="2:12" ht="15" customHeight="1" thickTop="1" x14ac:dyDescent="0.2">
      <c r="B7709" s="289"/>
      <c r="C7709" s="289"/>
      <c r="D7709" s="289"/>
      <c r="E7709" s="289"/>
      <c r="F7709" s="289"/>
      <c r="G7709" s="289"/>
      <c r="H7709" s="289"/>
      <c r="I7709" s="289"/>
      <c r="J7709" s="289"/>
      <c r="K7709" s="289"/>
      <c r="L7709" s="281"/>
    </row>
    <row r="7710" spans="2:12" ht="15" customHeight="1" x14ac:dyDescent="0.2">
      <c r="B7710" s="276"/>
      <c r="C7710" s="277" t="s">
        <v>28</v>
      </c>
      <c r="D7710" s="276" t="s">
        <v>29</v>
      </c>
      <c r="E7710" s="276" t="s">
        <v>30</v>
      </c>
      <c r="F7710" s="405" t="s">
        <v>318</v>
      </c>
      <c r="G7710" s="405"/>
      <c r="H7710" s="284" t="s">
        <v>31</v>
      </c>
      <c r="I7710" s="277" t="s">
        <v>32</v>
      </c>
      <c r="J7710" s="277" t="s">
        <v>2407</v>
      </c>
      <c r="K7710" s="277" t="s">
        <v>33</v>
      </c>
      <c r="L7710" s="277" t="s">
        <v>35</v>
      </c>
    </row>
    <row r="7711" spans="2:12" ht="15" customHeight="1" x14ac:dyDescent="0.2">
      <c r="B7711" s="273" t="s">
        <v>319</v>
      </c>
      <c r="C7711" s="286" t="s">
        <v>1036</v>
      </c>
      <c r="D7711" s="273" t="s">
        <v>40</v>
      </c>
      <c r="E7711" s="273" t="s">
        <v>2621</v>
      </c>
      <c r="F7711" s="403" t="s">
        <v>337</v>
      </c>
      <c r="G7711" s="403"/>
      <c r="H7711" s="285" t="s">
        <v>59</v>
      </c>
      <c r="I7711" s="288">
        <v>1</v>
      </c>
      <c r="J7711" s="287"/>
      <c r="K7711" s="287">
        <v>3061.76</v>
      </c>
      <c r="L7711" s="287">
        <v>3061.76</v>
      </c>
    </row>
    <row r="7712" spans="2:12" ht="15" customHeight="1" x14ac:dyDescent="0.2">
      <c r="B7712" s="278" t="s">
        <v>321</v>
      </c>
      <c r="C7712" s="291" t="s">
        <v>468</v>
      </c>
      <c r="D7712" s="278" t="s">
        <v>40</v>
      </c>
      <c r="E7712" s="278" t="s">
        <v>469</v>
      </c>
      <c r="F7712" s="407" t="s">
        <v>324</v>
      </c>
      <c r="G7712" s="407"/>
      <c r="H7712" s="290" t="s">
        <v>325</v>
      </c>
      <c r="I7712" s="294">
        <v>31.349900000000002</v>
      </c>
      <c r="J7712" s="294">
        <v>0</v>
      </c>
      <c r="K7712" s="292">
        <v>27.93</v>
      </c>
      <c r="L7712" s="292">
        <v>875.6</v>
      </c>
    </row>
    <row r="7713" spans="2:12" ht="15" customHeight="1" x14ac:dyDescent="0.2">
      <c r="B7713" s="278" t="s">
        <v>321</v>
      </c>
      <c r="C7713" s="291" t="s">
        <v>442</v>
      </c>
      <c r="D7713" s="278" t="s">
        <v>40</v>
      </c>
      <c r="E7713" s="278" t="s">
        <v>443</v>
      </c>
      <c r="F7713" s="407" t="s">
        <v>328</v>
      </c>
      <c r="G7713" s="407"/>
      <c r="H7713" s="290" t="s">
        <v>330</v>
      </c>
      <c r="I7713" s="294">
        <v>0.48770000000000002</v>
      </c>
      <c r="J7713" s="294">
        <v>0</v>
      </c>
      <c r="K7713" s="292">
        <v>41.08</v>
      </c>
      <c r="L7713" s="292">
        <v>20.03</v>
      </c>
    </row>
    <row r="7714" spans="2:12" ht="15" customHeight="1" x14ac:dyDescent="0.2">
      <c r="B7714" s="278" t="s">
        <v>321</v>
      </c>
      <c r="C7714" s="291" t="s">
        <v>501</v>
      </c>
      <c r="D7714" s="278" t="s">
        <v>40</v>
      </c>
      <c r="E7714" s="278" t="s">
        <v>502</v>
      </c>
      <c r="F7714" s="407" t="s">
        <v>328</v>
      </c>
      <c r="G7714" s="407"/>
      <c r="H7714" s="290" t="s">
        <v>330</v>
      </c>
      <c r="I7714" s="294">
        <v>6.6349999999999998</v>
      </c>
      <c r="J7714" s="294">
        <v>0</v>
      </c>
      <c r="K7714" s="292">
        <v>1.32</v>
      </c>
      <c r="L7714" s="292">
        <v>8.75</v>
      </c>
    </row>
    <row r="7715" spans="2:12" ht="15" customHeight="1" x14ac:dyDescent="0.2">
      <c r="B7715" s="278" t="s">
        <v>321</v>
      </c>
      <c r="C7715" s="291" t="s">
        <v>1078</v>
      </c>
      <c r="D7715" s="278" t="s">
        <v>40</v>
      </c>
      <c r="E7715" s="278" t="s">
        <v>1079</v>
      </c>
      <c r="F7715" s="407" t="s">
        <v>337</v>
      </c>
      <c r="G7715" s="407"/>
      <c r="H7715" s="290" t="s">
        <v>59</v>
      </c>
      <c r="I7715" s="294">
        <v>1.2</v>
      </c>
      <c r="J7715" s="294">
        <v>0</v>
      </c>
      <c r="K7715" s="292">
        <v>526.01</v>
      </c>
      <c r="L7715" s="292">
        <v>631.21</v>
      </c>
    </row>
    <row r="7716" spans="2:12" ht="15" customHeight="1" x14ac:dyDescent="0.2">
      <c r="B7716" s="278" t="s">
        <v>321</v>
      </c>
      <c r="C7716" s="291" t="s">
        <v>980</v>
      </c>
      <c r="D7716" s="278" t="s">
        <v>40</v>
      </c>
      <c r="E7716" s="278" t="s">
        <v>981</v>
      </c>
      <c r="F7716" s="407" t="s">
        <v>337</v>
      </c>
      <c r="G7716" s="407"/>
      <c r="H7716" s="290" t="s">
        <v>65</v>
      </c>
      <c r="I7716" s="294">
        <v>27.898800000000001</v>
      </c>
      <c r="J7716" s="294">
        <v>0</v>
      </c>
      <c r="K7716" s="292">
        <v>15.65</v>
      </c>
      <c r="L7716" s="292">
        <v>436.61</v>
      </c>
    </row>
    <row r="7717" spans="2:12" ht="15" customHeight="1" x14ac:dyDescent="0.2">
      <c r="B7717" s="278" t="s">
        <v>321</v>
      </c>
      <c r="C7717" s="291" t="s">
        <v>503</v>
      </c>
      <c r="D7717" s="278" t="s">
        <v>40</v>
      </c>
      <c r="E7717" s="278" t="s">
        <v>504</v>
      </c>
      <c r="F7717" s="407" t="s">
        <v>328</v>
      </c>
      <c r="G7717" s="407"/>
      <c r="H7717" s="290" t="s">
        <v>329</v>
      </c>
      <c r="I7717" s="294">
        <v>18.091699999999999</v>
      </c>
      <c r="J7717" s="294">
        <v>0</v>
      </c>
      <c r="K7717" s="292">
        <v>0.53</v>
      </c>
      <c r="L7717" s="292">
        <v>9.58</v>
      </c>
    </row>
    <row r="7718" spans="2:12" ht="15" customHeight="1" x14ac:dyDescent="0.2">
      <c r="B7718" s="278" t="s">
        <v>321</v>
      </c>
      <c r="C7718" s="291" t="s">
        <v>440</v>
      </c>
      <c r="D7718" s="278" t="s">
        <v>40</v>
      </c>
      <c r="E7718" s="278" t="s">
        <v>441</v>
      </c>
      <c r="F7718" s="407" t="s">
        <v>324</v>
      </c>
      <c r="G7718" s="407"/>
      <c r="H7718" s="290" t="s">
        <v>325</v>
      </c>
      <c r="I7718" s="294">
        <v>1.1919999999999999</v>
      </c>
      <c r="J7718" s="294">
        <v>0</v>
      </c>
      <c r="K7718" s="292">
        <v>24.23</v>
      </c>
      <c r="L7718" s="292">
        <v>28.88</v>
      </c>
    </row>
    <row r="7719" spans="2:12" ht="15" customHeight="1" x14ac:dyDescent="0.2">
      <c r="B7719" s="278" t="s">
        <v>321</v>
      </c>
      <c r="C7719" s="291" t="s">
        <v>444</v>
      </c>
      <c r="D7719" s="278" t="s">
        <v>40</v>
      </c>
      <c r="E7719" s="278" t="s">
        <v>445</v>
      </c>
      <c r="F7719" s="407" t="s">
        <v>328</v>
      </c>
      <c r="G7719" s="407"/>
      <c r="H7719" s="290" t="s">
        <v>329</v>
      </c>
      <c r="I7719" s="294">
        <v>0.70430000000000004</v>
      </c>
      <c r="J7719" s="294">
        <v>0</v>
      </c>
      <c r="K7719" s="292">
        <v>39.799999999999997</v>
      </c>
      <c r="L7719" s="292">
        <v>28.03</v>
      </c>
    </row>
    <row r="7720" spans="2:12" ht="15" customHeight="1" x14ac:dyDescent="0.2">
      <c r="B7720" s="278" t="s">
        <v>321</v>
      </c>
      <c r="C7720" s="291" t="s">
        <v>322</v>
      </c>
      <c r="D7720" s="278" t="s">
        <v>40</v>
      </c>
      <c r="E7720" s="278" t="s">
        <v>323</v>
      </c>
      <c r="F7720" s="407" t="s">
        <v>324</v>
      </c>
      <c r="G7720" s="407"/>
      <c r="H7720" s="290" t="s">
        <v>325</v>
      </c>
      <c r="I7720" s="294">
        <v>31.349900000000002</v>
      </c>
      <c r="J7720" s="294">
        <v>0</v>
      </c>
      <c r="K7720" s="292">
        <v>23.08</v>
      </c>
      <c r="L7720" s="292">
        <v>723.55</v>
      </c>
    </row>
    <row r="7721" spans="2:12" ht="15" customHeight="1" x14ac:dyDescent="0.2">
      <c r="B7721" s="278" t="s">
        <v>321</v>
      </c>
      <c r="C7721" s="291" t="s">
        <v>454</v>
      </c>
      <c r="D7721" s="278" t="s">
        <v>40</v>
      </c>
      <c r="E7721" s="278" t="s">
        <v>455</v>
      </c>
      <c r="F7721" s="407" t="s">
        <v>324</v>
      </c>
      <c r="G7721" s="407"/>
      <c r="H7721" s="290" t="s">
        <v>325</v>
      </c>
      <c r="I7721" s="294">
        <v>5.96</v>
      </c>
      <c r="J7721" s="294">
        <v>0</v>
      </c>
      <c r="K7721" s="292">
        <v>26.33</v>
      </c>
      <c r="L7721" s="292">
        <v>156.91999999999999</v>
      </c>
    </row>
    <row r="7722" spans="2:12" ht="15" customHeight="1" x14ac:dyDescent="0.2">
      <c r="B7722" s="274" t="s">
        <v>347</v>
      </c>
      <c r="C7722" s="296" t="s">
        <v>475</v>
      </c>
      <c r="D7722" s="274" t="s">
        <v>40</v>
      </c>
      <c r="E7722" s="274" t="s">
        <v>476</v>
      </c>
      <c r="F7722" s="404" t="s">
        <v>348</v>
      </c>
      <c r="G7722" s="404"/>
      <c r="H7722" s="295" t="s">
        <v>55</v>
      </c>
      <c r="I7722" s="298">
        <v>5.6283000000000003</v>
      </c>
      <c r="J7722" s="298">
        <v>0</v>
      </c>
      <c r="K7722" s="297">
        <v>2.44</v>
      </c>
      <c r="L7722" s="297">
        <v>13.73</v>
      </c>
    </row>
    <row r="7723" spans="2:12" ht="15" customHeight="1" x14ac:dyDescent="0.2">
      <c r="B7723" s="274" t="s">
        <v>347</v>
      </c>
      <c r="C7723" s="296" t="s">
        <v>470</v>
      </c>
      <c r="D7723" s="274" t="s">
        <v>40</v>
      </c>
      <c r="E7723" s="274" t="s">
        <v>1855</v>
      </c>
      <c r="F7723" s="404" t="s">
        <v>348</v>
      </c>
      <c r="G7723" s="404"/>
      <c r="H7723" s="295" t="s">
        <v>41</v>
      </c>
      <c r="I7723" s="298">
        <v>1.9403999999999999</v>
      </c>
      <c r="J7723" s="298">
        <v>0</v>
      </c>
      <c r="K7723" s="297">
        <v>62.3</v>
      </c>
      <c r="L7723" s="297">
        <v>120.88</v>
      </c>
    </row>
    <row r="7724" spans="2:12" ht="15" customHeight="1" x14ac:dyDescent="0.2">
      <c r="B7724" s="274" t="s">
        <v>347</v>
      </c>
      <c r="C7724" s="296" t="s">
        <v>477</v>
      </c>
      <c r="D7724" s="274" t="s">
        <v>40</v>
      </c>
      <c r="E7724" s="274" t="s">
        <v>478</v>
      </c>
      <c r="F7724" s="404" t="s">
        <v>348</v>
      </c>
      <c r="G7724" s="404"/>
      <c r="H7724" s="295" t="s">
        <v>65</v>
      </c>
      <c r="I7724" s="298">
        <v>0.4365</v>
      </c>
      <c r="J7724" s="298">
        <v>0</v>
      </c>
      <c r="K7724" s="297">
        <v>16.89</v>
      </c>
      <c r="L7724" s="297">
        <v>7.37</v>
      </c>
    </row>
    <row r="7725" spans="2:12" ht="15" customHeight="1" x14ac:dyDescent="0.2">
      <c r="B7725" s="274" t="s">
        <v>347</v>
      </c>
      <c r="C7725" s="296" t="s">
        <v>471</v>
      </c>
      <c r="D7725" s="274" t="s">
        <v>40</v>
      </c>
      <c r="E7725" s="274" t="s">
        <v>472</v>
      </c>
      <c r="F7725" s="404" t="s">
        <v>348</v>
      </c>
      <c r="G7725" s="404"/>
      <c r="H7725" s="295" t="s">
        <v>465</v>
      </c>
      <c r="I7725" s="298">
        <v>8.3299999999999999E-2</v>
      </c>
      <c r="J7725" s="298">
        <v>0</v>
      </c>
      <c r="K7725" s="297">
        <v>7.46</v>
      </c>
      <c r="L7725" s="297">
        <v>0.62</v>
      </c>
    </row>
    <row r="7726" spans="2:12" ht="15" customHeight="1" x14ac:dyDescent="0.2">
      <c r="B7726" s="275"/>
      <c r="C7726" s="275"/>
      <c r="D7726" s="275"/>
      <c r="E7726" s="275"/>
      <c r="F7726" s="275"/>
      <c r="G7726" s="275" t="s">
        <v>331</v>
      </c>
      <c r="H7726" s="302">
        <v>1645.84</v>
      </c>
      <c r="I7726" s="275" t="s">
        <v>332</v>
      </c>
      <c r="J7726" s="302">
        <v>0</v>
      </c>
      <c r="K7726" s="275" t="s">
        <v>333</v>
      </c>
      <c r="L7726" s="302">
        <v>1645.84</v>
      </c>
    </row>
    <row r="7727" spans="2:12" ht="15" customHeight="1" thickBot="1" x14ac:dyDescent="0.25">
      <c r="B7727" s="275"/>
      <c r="C7727" s="275"/>
      <c r="D7727" s="275"/>
      <c r="E7727" s="275"/>
      <c r="F7727" s="275"/>
      <c r="G7727" s="275" t="s">
        <v>334</v>
      </c>
      <c r="H7727" s="302">
        <v>637.15</v>
      </c>
      <c r="I7727" s="409"/>
      <c r="J7727" s="409" t="s">
        <v>335</v>
      </c>
      <c r="K7727" s="275"/>
      <c r="L7727" s="302">
        <v>3698.91</v>
      </c>
    </row>
    <row r="7728" spans="2:12" ht="15" customHeight="1" thickTop="1" x14ac:dyDescent="0.2">
      <c r="B7728" s="289"/>
      <c r="C7728" s="289"/>
      <c r="D7728" s="289"/>
      <c r="E7728" s="289"/>
      <c r="F7728" s="289"/>
      <c r="G7728" s="289"/>
      <c r="H7728" s="289"/>
      <c r="I7728" s="289"/>
      <c r="J7728" s="289"/>
      <c r="K7728" s="289"/>
      <c r="L7728" s="281"/>
    </row>
    <row r="7729" spans="2:12" ht="15" customHeight="1" x14ac:dyDescent="0.2">
      <c r="B7729" s="276"/>
      <c r="C7729" s="277" t="s">
        <v>28</v>
      </c>
      <c r="D7729" s="276" t="s">
        <v>29</v>
      </c>
      <c r="E7729" s="276" t="s">
        <v>30</v>
      </c>
      <c r="F7729" s="405" t="s">
        <v>318</v>
      </c>
      <c r="G7729" s="405"/>
      <c r="H7729" s="284" t="s">
        <v>31</v>
      </c>
      <c r="I7729" s="277" t="s">
        <v>32</v>
      </c>
      <c r="J7729" s="277" t="s">
        <v>2407</v>
      </c>
      <c r="K7729" s="277" t="s">
        <v>33</v>
      </c>
      <c r="L7729" s="277" t="s">
        <v>35</v>
      </c>
    </row>
    <row r="7730" spans="2:12" ht="15" customHeight="1" x14ac:dyDescent="0.2">
      <c r="B7730" s="273" t="s">
        <v>319</v>
      </c>
      <c r="C7730" s="286" t="s">
        <v>3435</v>
      </c>
      <c r="D7730" s="273" t="s">
        <v>40</v>
      </c>
      <c r="E7730" s="273" t="s">
        <v>3436</v>
      </c>
      <c r="F7730" s="403" t="s">
        <v>337</v>
      </c>
      <c r="G7730" s="403"/>
      <c r="H7730" s="285" t="s">
        <v>59</v>
      </c>
      <c r="I7730" s="288">
        <v>1</v>
      </c>
      <c r="J7730" s="287"/>
      <c r="K7730" s="287">
        <v>2509.94</v>
      </c>
      <c r="L7730" s="287">
        <v>2509.94</v>
      </c>
    </row>
    <row r="7731" spans="2:12" ht="15" customHeight="1" x14ac:dyDescent="0.2">
      <c r="B7731" s="278" t="s">
        <v>321</v>
      </c>
      <c r="C7731" s="291" t="s">
        <v>503</v>
      </c>
      <c r="D7731" s="278" t="s">
        <v>40</v>
      </c>
      <c r="E7731" s="278" t="s">
        <v>504</v>
      </c>
      <c r="F7731" s="407" t="s">
        <v>328</v>
      </c>
      <c r="G7731" s="407"/>
      <c r="H7731" s="290" t="s">
        <v>329</v>
      </c>
      <c r="I7731" s="294">
        <v>12.7788</v>
      </c>
      <c r="J7731" s="294">
        <v>0</v>
      </c>
      <c r="K7731" s="292">
        <v>0.53</v>
      </c>
      <c r="L7731" s="292">
        <v>6.77</v>
      </c>
    </row>
    <row r="7732" spans="2:12" ht="15" customHeight="1" x14ac:dyDescent="0.2">
      <c r="B7732" s="278" t="s">
        <v>321</v>
      </c>
      <c r="C7732" s="291" t="s">
        <v>442</v>
      </c>
      <c r="D7732" s="278" t="s">
        <v>40</v>
      </c>
      <c r="E7732" s="278" t="s">
        <v>443</v>
      </c>
      <c r="F7732" s="407" t="s">
        <v>328</v>
      </c>
      <c r="G7732" s="407"/>
      <c r="H7732" s="290" t="s">
        <v>330</v>
      </c>
      <c r="I7732" s="294">
        <v>0.313</v>
      </c>
      <c r="J7732" s="294">
        <v>0</v>
      </c>
      <c r="K7732" s="292">
        <v>41.08</v>
      </c>
      <c r="L7732" s="292">
        <v>12.85</v>
      </c>
    </row>
    <row r="7733" spans="2:12" ht="15" customHeight="1" x14ac:dyDescent="0.2">
      <c r="B7733" s="278" t="s">
        <v>321</v>
      </c>
      <c r="C7733" s="291" t="s">
        <v>444</v>
      </c>
      <c r="D7733" s="278" t="s">
        <v>40</v>
      </c>
      <c r="E7733" s="278" t="s">
        <v>445</v>
      </c>
      <c r="F7733" s="407" t="s">
        <v>328</v>
      </c>
      <c r="G7733" s="407"/>
      <c r="H7733" s="290" t="s">
        <v>329</v>
      </c>
      <c r="I7733" s="294">
        <v>0.42259999999999998</v>
      </c>
      <c r="J7733" s="294">
        <v>0</v>
      </c>
      <c r="K7733" s="292">
        <v>39.799999999999997</v>
      </c>
      <c r="L7733" s="292">
        <v>16.809999999999999</v>
      </c>
    </row>
    <row r="7734" spans="2:12" ht="15" customHeight="1" x14ac:dyDescent="0.2">
      <c r="B7734" s="278" t="s">
        <v>321</v>
      </c>
      <c r="C7734" s="291" t="s">
        <v>322</v>
      </c>
      <c r="D7734" s="278" t="s">
        <v>40</v>
      </c>
      <c r="E7734" s="278" t="s">
        <v>323</v>
      </c>
      <c r="F7734" s="407" t="s">
        <v>324</v>
      </c>
      <c r="G7734" s="407"/>
      <c r="H7734" s="290" t="s">
        <v>325</v>
      </c>
      <c r="I7734" s="294">
        <v>22.497399999999999</v>
      </c>
      <c r="J7734" s="294">
        <v>0</v>
      </c>
      <c r="K7734" s="292">
        <v>23.08</v>
      </c>
      <c r="L7734" s="292">
        <v>519.23</v>
      </c>
    </row>
    <row r="7735" spans="2:12" ht="15" customHeight="1" x14ac:dyDescent="0.2">
      <c r="B7735" s="278" t="s">
        <v>321</v>
      </c>
      <c r="C7735" s="291" t="s">
        <v>454</v>
      </c>
      <c r="D7735" s="278" t="s">
        <v>40</v>
      </c>
      <c r="E7735" s="278" t="s">
        <v>455</v>
      </c>
      <c r="F7735" s="407" t="s">
        <v>324</v>
      </c>
      <c r="G7735" s="407"/>
      <c r="H7735" s="290" t="s">
        <v>325</v>
      </c>
      <c r="I7735" s="294">
        <v>3.6779999999999999</v>
      </c>
      <c r="J7735" s="294">
        <v>0</v>
      </c>
      <c r="K7735" s="292">
        <v>26.33</v>
      </c>
      <c r="L7735" s="292">
        <v>96.84</v>
      </c>
    </row>
    <row r="7736" spans="2:12" ht="15" customHeight="1" x14ac:dyDescent="0.2">
      <c r="B7736" s="278" t="s">
        <v>321</v>
      </c>
      <c r="C7736" s="291" t="s">
        <v>3547</v>
      </c>
      <c r="D7736" s="278" t="s">
        <v>40</v>
      </c>
      <c r="E7736" s="278" t="s">
        <v>3548</v>
      </c>
      <c r="F7736" s="407" t="s">
        <v>337</v>
      </c>
      <c r="G7736" s="407"/>
      <c r="H7736" s="290" t="s">
        <v>59</v>
      </c>
      <c r="I7736" s="294">
        <v>1.2</v>
      </c>
      <c r="J7736" s="294">
        <v>0</v>
      </c>
      <c r="K7736" s="292">
        <v>545.66</v>
      </c>
      <c r="L7736" s="292">
        <v>654.79</v>
      </c>
    </row>
    <row r="7737" spans="2:12" ht="15" customHeight="1" x14ac:dyDescent="0.2">
      <c r="B7737" s="278" t="s">
        <v>321</v>
      </c>
      <c r="C7737" s="291" t="s">
        <v>468</v>
      </c>
      <c r="D7737" s="278" t="s">
        <v>40</v>
      </c>
      <c r="E7737" s="278" t="s">
        <v>469</v>
      </c>
      <c r="F7737" s="407" t="s">
        <v>324</v>
      </c>
      <c r="G7737" s="407"/>
      <c r="H7737" s="290" t="s">
        <v>325</v>
      </c>
      <c r="I7737" s="294">
        <v>22.497399999999999</v>
      </c>
      <c r="J7737" s="294">
        <v>0</v>
      </c>
      <c r="K7737" s="292">
        <v>27.93</v>
      </c>
      <c r="L7737" s="292">
        <v>628.35</v>
      </c>
    </row>
    <row r="7738" spans="2:12" ht="15" customHeight="1" x14ac:dyDescent="0.2">
      <c r="B7738" s="278" t="s">
        <v>321</v>
      </c>
      <c r="C7738" s="291" t="s">
        <v>980</v>
      </c>
      <c r="D7738" s="278" t="s">
        <v>40</v>
      </c>
      <c r="E7738" s="278" t="s">
        <v>981</v>
      </c>
      <c r="F7738" s="407" t="s">
        <v>337</v>
      </c>
      <c r="G7738" s="407"/>
      <c r="H7738" s="290" t="s">
        <v>65</v>
      </c>
      <c r="I7738" s="294">
        <v>28.936900000000001</v>
      </c>
      <c r="J7738" s="294">
        <v>0</v>
      </c>
      <c r="K7738" s="292">
        <v>15.65</v>
      </c>
      <c r="L7738" s="292">
        <v>452.86</v>
      </c>
    </row>
    <row r="7739" spans="2:12" ht="15" customHeight="1" x14ac:dyDescent="0.2">
      <c r="B7739" s="278" t="s">
        <v>321</v>
      </c>
      <c r="C7739" s="291" t="s">
        <v>501</v>
      </c>
      <c r="D7739" s="278" t="s">
        <v>40</v>
      </c>
      <c r="E7739" s="278" t="s">
        <v>502</v>
      </c>
      <c r="F7739" s="407" t="s">
        <v>328</v>
      </c>
      <c r="G7739" s="407"/>
      <c r="H7739" s="290" t="s">
        <v>330</v>
      </c>
      <c r="I7739" s="294">
        <v>4.6864999999999997</v>
      </c>
      <c r="J7739" s="294">
        <v>0</v>
      </c>
      <c r="K7739" s="292">
        <v>1.32</v>
      </c>
      <c r="L7739" s="292">
        <v>6.18</v>
      </c>
    </row>
    <row r="7740" spans="2:12" ht="15" customHeight="1" x14ac:dyDescent="0.2">
      <c r="B7740" s="278" t="s">
        <v>321</v>
      </c>
      <c r="C7740" s="291" t="s">
        <v>440</v>
      </c>
      <c r="D7740" s="278" t="s">
        <v>40</v>
      </c>
      <c r="E7740" s="278" t="s">
        <v>441</v>
      </c>
      <c r="F7740" s="407" t="s">
        <v>324</v>
      </c>
      <c r="G7740" s="407"/>
      <c r="H7740" s="290" t="s">
        <v>325</v>
      </c>
      <c r="I7740" s="294">
        <v>0.73560000000000003</v>
      </c>
      <c r="J7740" s="294">
        <v>0</v>
      </c>
      <c r="K7740" s="292">
        <v>24.23</v>
      </c>
      <c r="L7740" s="292">
        <v>17.82</v>
      </c>
    </row>
    <row r="7741" spans="2:12" ht="15" customHeight="1" x14ac:dyDescent="0.2">
      <c r="B7741" s="274" t="s">
        <v>347</v>
      </c>
      <c r="C7741" s="296" t="s">
        <v>477</v>
      </c>
      <c r="D7741" s="274" t="s">
        <v>40</v>
      </c>
      <c r="E7741" s="274" t="s">
        <v>478</v>
      </c>
      <c r="F7741" s="404" t="s">
        <v>348</v>
      </c>
      <c r="G7741" s="404"/>
      <c r="H7741" s="295" t="s">
        <v>65</v>
      </c>
      <c r="I7741" s="298">
        <v>0.26190000000000002</v>
      </c>
      <c r="J7741" s="298">
        <v>0</v>
      </c>
      <c r="K7741" s="297">
        <v>16.89</v>
      </c>
      <c r="L7741" s="297">
        <v>4.42</v>
      </c>
    </row>
    <row r="7742" spans="2:12" ht="15" customHeight="1" x14ac:dyDescent="0.2">
      <c r="B7742" s="274" t="s">
        <v>347</v>
      </c>
      <c r="C7742" s="296" t="s">
        <v>471</v>
      </c>
      <c r="D7742" s="274" t="s">
        <v>40</v>
      </c>
      <c r="E7742" s="274" t="s">
        <v>472</v>
      </c>
      <c r="F7742" s="404" t="s">
        <v>348</v>
      </c>
      <c r="G7742" s="404"/>
      <c r="H7742" s="295" t="s">
        <v>465</v>
      </c>
      <c r="I7742" s="298">
        <v>5.67E-2</v>
      </c>
      <c r="J7742" s="298">
        <v>0</v>
      </c>
      <c r="K7742" s="297">
        <v>7.46</v>
      </c>
      <c r="L7742" s="297">
        <v>0.42</v>
      </c>
    </row>
    <row r="7743" spans="2:12" ht="15" customHeight="1" x14ac:dyDescent="0.2">
      <c r="B7743" s="274" t="s">
        <v>347</v>
      </c>
      <c r="C7743" s="296" t="s">
        <v>470</v>
      </c>
      <c r="D7743" s="274" t="s">
        <v>40</v>
      </c>
      <c r="E7743" s="274" t="s">
        <v>1855</v>
      </c>
      <c r="F7743" s="404" t="s">
        <v>348</v>
      </c>
      <c r="G7743" s="404"/>
      <c r="H7743" s="295" t="s">
        <v>41</v>
      </c>
      <c r="I7743" s="298">
        <v>1.3111999999999999</v>
      </c>
      <c r="J7743" s="298">
        <v>0</v>
      </c>
      <c r="K7743" s="297">
        <v>62.3</v>
      </c>
      <c r="L7743" s="297">
        <v>81.680000000000007</v>
      </c>
    </row>
    <row r="7744" spans="2:12" ht="15" customHeight="1" x14ac:dyDescent="0.2">
      <c r="B7744" s="274" t="s">
        <v>347</v>
      </c>
      <c r="C7744" s="296" t="s">
        <v>475</v>
      </c>
      <c r="D7744" s="274" t="s">
        <v>40</v>
      </c>
      <c r="E7744" s="274" t="s">
        <v>476</v>
      </c>
      <c r="F7744" s="404" t="s">
        <v>348</v>
      </c>
      <c r="G7744" s="404"/>
      <c r="H7744" s="295" t="s">
        <v>55</v>
      </c>
      <c r="I7744" s="298">
        <v>4.4770000000000003</v>
      </c>
      <c r="J7744" s="298">
        <v>0</v>
      </c>
      <c r="K7744" s="297">
        <v>2.44</v>
      </c>
      <c r="L7744" s="297">
        <v>10.92</v>
      </c>
    </row>
    <row r="7745" spans="2:12" ht="15" customHeight="1" x14ac:dyDescent="0.2">
      <c r="B7745" s="275"/>
      <c r="C7745" s="275"/>
      <c r="D7745" s="275"/>
      <c r="E7745" s="275"/>
      <c r="F7745" s="275"/>
      <c r="G7745" s="275" t="s">
        <v>331</v>
      </c>
      <c r="H7745" s="302">
        <v>1229.72</v>
      </c>
      <c r="I7745" s="275" t="s">
        <v>332</v>
      </c>
      <c r="J7745" s="302">
        <v>0</v>
      </c>
      <c r="K7745" s="275" t="s">
        <v>333</v>
      </c>
      <c r="L7745" s="302">
        <v>1229.72</v>
      </c>
    </row>
    <row r="7746" spans="2:12" ht="15" customHeight="1" thickBot="1" x14ac:dyDescent="0.25">
      <c r="B7746" s="275"/>
      <c r="C7746" s="275"/>
      <c r="D7746" s="275"/>
      <c r="E7746" s="275"/>
      <c r="F7746" s="275"/>
      <c r="G7746" s="275" t="s">
        <v>334</v>
      </c>
      <c r="H7746" s="302">
        <v>522.30999999999995</v>
      </c>
      <c r="I7746" s="409"/>
      <c r="J7746" s="409" t="s">
        <v>335</v>
      </c>
      <c r="K7746" s="275"/>
      <c r="L7746" s="302">
        <v>3032.25</v>
      </c>
    </row>
    <row r="7747" spans="2:12" ht="15" customHeight="1" thickTop="1" x14ac:dyDescent="0.2">
      <c r="B7747" s="289"/>
      <c r="C7747" s="289"/>
      <c r="D7747" s="289"/>
      <c r="E7747" s="289"/>
      <c r="F7747" s="289"/>
      <c r="G7747" s="289"/>
      <c r="H7747" s="289"/>
      <c r="I7747" s="289"/>
      <c r="J7747" s="289"/>
      <c r="K7747" s="289"/>
      <c r="L7747" s="281"/>
    </row>
    <row r="7748" spans="2:12" ht="15" customHeight="1" x14ac:dyDescent="0.2">
      <c r="B7748" s="276"/>
      <c r="C7748" s="277" t="s">
        <v>28</v>
      </c>
      <c r="D7748" s="276" t="s">
        <v>29</v>
      </c>
      <c r="E7748" s="276" t="s">
        <v>30</v>
      </c>
      <c r="F7748" s="405" t="s">
        <v>318</v>
      </c>
      <c r="G7748" s="405"/>
      <c r="H7748" s="284" t="s">
        <v>31</v>
      </c>
      <c r="I7748" s="277" t="s">
        <v>32</v>
      </c>
      <c r="J7748" s="277" t="s">
        <v>2407</v>
      </c>
      <c r="K7748" s="277" t="s">
        <v>33</v>
      </c>
      <c r="L7748" s="277" t="s">
        <v>35</v>
      </c>
    </row>
    <row r="7749" spans="2:12" ht="15" customHeight="1" x14ac:dyDescent="0.2">
      <c r="B7749" s="273" t="s">
        <v>319</v>
      </c>
      <c r="C7749" s="286" t="s">
        <v>456</v>
      </c>
      <c r="D7749" s="273" t="s">
        <v>40</v>
      </c>
      <c r="E7749" s="273" t="s">
        <v>457</v>
      </c>
      <c r="F7749" s="403" t="s">
        <v>324</v>
      </c>
      <c r="G7749" s="403"/>
      <c r="H7749" s="285" t="s">
        <v>325</v>
      </c>
      <c r="I7749" s="288">
        <v>1</v>
      </c>
      <c r="J7749" s="287"/>
      <c r="K7749" s="287">
        <v>29.41</v>
      </c>
      <c r="L7749" s="287">
        <v>29.41</v>
      </c>
    </row>
    <row r="7750" spans="2:12" ht="15" customHeight="1" x14ac:dyDescent="0.2">
      <c r="B7750" s="278" t="s">
        <v>321</v>
      </c>
      <c r="C7750" s="291" t="s">
        <v>1138</v>
      </c>
      <c r="D7750" s="278" t="s">
        <v>40</v>
      </c>
      <c r="E7750" s="278" t="s">
        <v>1139</v>
      </c>
      <c r="F7750" s="407" t="s">
        <v>324</v>
      </c>
      <c r="G7750" s="407"/>
      <c r="H7750" s="290" t="s">
        <v>325</v>
      </c>
      <c r="I7750" s="294">
        <v>1</v>
      </c>
      <c r="J7750" s="294">
        <v>0</v>
      </c>
      <c r="K7750" s="292">
        <v>0.36</v>
      </c>
      <c r="L7750" s="292">
        <v>0.36</v>
      </c>
    </row>
    <row r="7751" spans="2:12" ht="15" customHeight="1" x14ac:dyDescent="0.2">
      <c r="B7751" s="274" t="s">
        <v>347</v>
      </c>
      <c r="C7751" s="296" t="s">
        <v>930</v>
      </c>
      <c r="D7751" s="274" t="s">
        <v>40</v>
      </c>
      <c r="E7751" s="274" t="s">
        <v>931</v>
      </c>
      <c r="F7751" s="404" t="s">
        <v>348</v>
      </c>
      <c r="G7751" s="404"/>
      <c r="H7751" s="295" t="s">
        <v>325</v>
      </c>
      <c r="I7751" s="298">
        <v>1</v>
      </c>
      <c r="J7751" s="298">
        <v>0</v>
      </c>
      <c r="K7751" s="297">
        <v>1.34</v>
      </c>
      <c r="L7751" s="297">
        <v>1.34</v>
      </c>
    </row>
    <row r="7752" spans="2:12" ht="15" customHeight="1" x14ac:dyDescent="0.2">
      <c r="B7752" s="274" t="s">
        <v>347</v>
      </c>
      <c r="C7752" s="296" t="s">
        <v>926</v>
      </c>
      <c r="D7752" s="274" t="s">
        <v>40</v>
      </c>
      <c r="E7752" s="274" t="s">
        <v>927</v>
      </c>
      <c r="F7752" s="404" t="s">
        <v>348</v>
      </c>
      <c r="G7752" s="404"/>
      <c r="H7752" s="295" t="s">
        <v>325</v>
      </c>
      <c r="I7752" s="298">
        <v>1</v>
      </c>
      <c r="J7752" s="298">
        <v>0</v>
      </c>
      <c r="K7752" s="297">
        <v>1.4</v>
      </c>
      <c r="L7752" s="297">
        <v>1.4</v>
      </c>
    </row>
    <row r="7753" spans="2:12" ht="15" customHeight="1" x14ac:dyDescent="0.2">
      <c r="B7753" s="274" t="s">
        <v>347</v>
      </c>
      <c r="C7753" s="296" t="s">
        <v>1246</v>
      </c>
      <c r="D7753" s="274" t="s">
        <v>40</v>
      </c>
      <c r="E7753" s="274" t="s">
        <v>1247</v>
      </c>
      <c r="F7753" s="404" t="s">
        <v>348</v>
      </c>
      <c r="G7753" s="404"/>
      <c r="H7753" s="295" t="s">
        <v>325</v>
      </c>
      <c r="I7753" s="298">
        <v>1</v>
      </c>
      <c r="J7753" s="298">
        <v>0</v>
      </c>
      <c r="K7753" s="297">
        <v>1.97</v>
      </c>
      <c r="L7753" s="297">
        <v>1.97</v>
      </c>
    </row>
    <row r="7754" spans="2:12" ht="15" customHeight="1" x14ac:dyDescent="0.2">
      <c r="B7754" s="274" t="s">
        <v>347</v>
      </c>
      <c r="C7754" s="296" t="s">
        <v>928</v>
      </c>
      <c r="D7754" s="274" t="s">
        <v>40</v>
      </c>
      <c r="E7754" s="274" t="s">
        <v>929</v>
      </c>
      <c r="F7754" s="404" t="s">
        <v>348</v>
      </c>
      <c r="G7754" s="404"/>
      <c r="H7754" s="295" t="s">
        <v>325</v>
      </c>
      <c r="I7754" s="298">
        <v>1</v>
      </c>
      <c r="J7754" s="298">
        <v>0</v>
      </c>
      <c r="K7754" s="297">
        <v>1.01</v>
      </c>
      <c r="L7754" s="297">
        <v>1.01</v>
      </c>
    </row>
    <row r="7755" spans="2:12" ht="15" customHeight="1" x14ac:dyDescent="0.2">
      <c r="B7755" s="274" t="s">
        <v>347</v>
      </c>
      <c r="C7755" s="296" t="s">
        <v>1140</v>
      </c>
      <c r="D7755" s="274" t="s">
        <v>40</v>
      </c>
      <c r="E7755" s="274" t="s">
        <v>1141</v>
      </c>
      <c r="F7755" s="404" t="s">
        <v>586</v>
      </c>
      <c r="G7755" s="404"/>
      <c r="H7755" s="295" t="s">
        <v>325</v>
      </c>
      <c r="I7755" s="298">
        <v>1</v>
      </c>
      <c r="J7755" s="298">
        <v>0</v>
      </c>
      <c r="K7755" s="297">
        <v>21.56</v>
      </c>
      <c r="L7755" s="297">
        <v>21.56</v>
      </c>
    </row>
    <row r="7756" spans="2:12" ht="15" customHeight="1" x14ac:dyDescent="0.2">
      <c r="B7756" s="274" t="s">
        <v>347</v>
      </c>
      <c r="C7756" s="296" t="s">
        <v>932</v>
      </c>
      <c r="D7756" s="274" t="s">
        <v>40</v>
      </c>
      <c r="E7756" s="274" t="s">
        <v>933</v>
      </c>
      <c r="F7756" s="404" t="s">
        <v>348</v>
      </c>
      <c r="G7756" s="404"/>
      <c r="H7756" s="295" t="s">
        <v>325</v>
      </c>
      <c r="I7756" s="298">
        <v>1</v>
      </c>
      <c r="J7756" s="298">
        <v>0</v>
      </c>
      <c r="K7756" s="297">
        <v>0.04</v>
      </c>
      <c r="L7756" s="297">
        <v>0.04</v>
      </c>
    </row>
    <row r="7757" spans="2:12" ht="15" customHeight="1" x14ac:dyDescent="0.2">
      <c r="B7757" s="274" t="s">
        <v>347</v>
      </c>
      <c r="C7757" s="296" t="s">
        <v>1248</v>
      </c>
      <c r="D7757" s="274" t="s">
        <v>40</v>
      </c>
      <c r="E7757" s="274" t="s">
        <v>1249</v>
      </c>
      <c r="F7757" s="404" t="s">
        <v>348</v>
      </c>
      <c r="G7757" s="404"/>
      <c r="H7757" s="295" t="s">
        <v>325</v>
      </c>
      <c r="I7757" s="298">
        <v>1</v>
      </c>
      <c r="J7757" s="298">
        <v>0</v>
      </c>
      <c r="K7757" s="297">
        <v>1.73</v>
      </c>
      <c r="L7757" s="297">
        <v>1.73</v>
      </c>
    </row>
    <row r="7758" spans="2:12" ht="15" customHeight="1" x14ac:dyDescent="0.2">
      <c r="B7758" s="275"/>
      <c r="C7758" s="275"/>
      <c r="D7758" s="275"/>
      <c r="E7758" s="275"/>
      <c r="F7758" s="275"/>
      <c r="G7758" s="275" t="s">
        <v>331</v>
      </c>
      <c r="H7758" s="302">
        <v>21.92</v>
      </c>
      <c r="I7758" s="275" t="s">
        <v>332</v>
      </c>
      <c r="J7758" s="302">
        <v>0</v>
      </c>
      <c r="K7758" s="275" t="s">
        <v>333</v>
      </c>
      <c r="L7758" s="302">
        <v>21.92</v>
      </c>
    </row>
    <row r="7759" spans="2:12" ht="15" customHeight="1" thickBot="1" x14ac:dyDescent="0.25">
      <c r="B7759" s="275"/>
      <c r="C7759" s="275"/>
      <c r="D7759" s="275"/>
      <c r="E7759" s="275"/>
      <c r="F7759" s="275"/>
      <c r="G7759" s="275" t="s">
        <v>334</v>
      </c>
      <c r="H7759" s="302">
        <v>6.12</v>
      </c>
      <c r="I7759" s="409"/>
      <c r="J7759" s="409" t="s">
        <v>335</v>
      </c>
      <c r="K7759" s="275"/>
      <c r="L7759" s="302">
        <v>35.53</v>
      </c>
    </row>
    <row r="7760" spans="2:12" ht="15" customHeight="1" thickTop="1" x14ac:dyDescent="0.2">
      <c r="B7760" s="289"/>
      <c r="C7760" s="289"/>
      <c r="D7760" s="289"/>
      <c r="E7760" s="289"/>
      <c r="F7760" s="289"/>
      <c r="G7760" s="289"/>
      <c r="H7760" s="289"/>
      <c r="I7760" s="289"/>
      <c r="J7760" s="289"/>
      <c r="K7760" s="289"/>
      <c r="L7760" s="281"/>
    </row>
    <row r="7761" spans="2:12" ht="15" customHeight="1" x14ac:dyDescent="0.2">
      <c r="B7761" s="276"/>
      <c r="C7761" s="277" t="s">
        <v>28</v>
      </c>
      <c r="D7761" s="276" t="s">
        <v>29</v>
      </c>
      <c r="E7761" s="276" t="s">
        <v>30</v>
      </c>
      <c r="F7761" s="405" t="s">
        <v>318</v>
      </c>
      <c r="G7761" s="405"/>
      <c r="H7761" s="284" t="s">
        <v>31</v>
      </c>
      <c r="I7761" s="277" t="s">
        <v>32</v>
      </c>
      <c r="J7761" s="277" t="s">
        <v>2407</v>
      </c>
      <c r="K7761" s="277" t="s">
        <v>33</v>
      </c>
      <c r="L7761" s="277" t="s">
        <v>35</v>
      </c>
    </row>
    <row r="7762" spans="2:12" ht="15" customHeight="1" x14ac:dyDescent="0.2">
      <c r="B7762" s="273" t="s">
        <v>319</v>
      </c>
      <c r="C7762" s="286" t="s">
        <v>2495</v>
      </c>
      <c r="D7762" s="273" t="s">
        <v>40</v>
      </c>
      <c r="E7762" s="273" t="s">
        <v>2496</v>
      </c>
      <c r="F7762" s="403" t="s">
        <v>341</v>
      </c>
      <c r="G7762" s="403"/>
      <c r="H7762" s="285" t="s">
        <v>41</v>
      </c>
      <c r="I7762" s="288">
        <v>1</v>
      </c>
      <c r="J7762" s="287"/>
      <c r="K7762" s="287">
        <v>11.79</v>
      </c>
      <c r="L7762" s="287">
        <v>11.79</v>
      </c>
    </row>
    <row r="7763" spans="2:12" ht="15" customHeight="1" x14ac:dyDescent="0.2">
      <c r="B7763" s="278" t="s">
        <v>321</v>
      </c>
      <c r="C7763" s="291" t="s">
        <v>456</v>
      </c>
      <c r="D7763" s="278" t="s">
        <v>40</v>
      </c>
      <c r="E7763" s="278" t="s">
        <v>457</v>
      </c>
      <c r="F7763" s="407" t="s">
        <v>324</v>
      </c>
      <c r="G7763" s="407"/>
      <c r="H7763" s="290" t="s">
        <v>325</v>
      </c>
      <c r="I7763" s="294">
        <v>6.3500000000000001E-2</v>
      </c>
      <c r="J7763" s="294">
        <v>0</v>
      </c>
      <c r="K7763" s="292">
        <v>29.41</v>
      </c>
      <c r="L7763" s="292">
        <v>1.86</v>
      </c>
    </row>
    <row r="7764" spans="2:12" ht="15" customHeight="1" x14ac:dyDescent="0.2">
      <c r="B7764" s="274" t="s">
        <v>347</v>
      </c>
      <c r="C7764" s="296" t="s">
        <v>732</v>
      </c>
      <c r="D7764" s="274" t="s">
        <v>40</v>
      </c>
      <c r="E7764" s="274" t="s">
        <v>733</v>
      </c>
      <c r="F7764" s="404" t="s">
        <v>348</v>
      </c>
      <c r="G7764" s="404"/>
      <c r="H7764" s="295" t="s">
        <v>465</v>
      </c>
      <c r="I7764" s="298">
        <v>5.7500000000000002E-2</v>
      </c>
      <c r="J7764" s="298">
        <v>0</v>
      </c>
      <c r="K7764" s="297">
        <v>23.98</v>
      </c>
      <c r="L7764" s="297">
        <v>1.37</v>
      </c>
    </row>
    <row r="7765" spans="2:12" ht="15" customHeight="1" x14ac:dyDescent="0.2">
      <c r="B7765" s="274" t="s">
        <v>347</v>
      </c>
      <c r="C7765" s="296" t="s">
        <v>1250</v>
      </c>
      <c r="D7765" s="274" t="s">
        <v>40</v>
      </c>
      <c r="E7765" s="274" t="s">
        <v>1251</v>
      </c>
      <c r="F7765" s="404" t="s">
        <v>348</v>
      </c>
      <c r="G7765" s="404"/>
      <c r="H7765" s="295" t="s">
        <v>465</v>
      </c>
      <c r="I7765" s="298">
        <v>0.1908</v>
      </c>
      <c r="J7765" s="298">
        <v>0</v>
      </c>
      <c r="K7765" s="297">
        <v>44.91</v>
      </c>
      <c r="L7765" s="297">
        <v>8.56</v>
      </c>
    </row>
    <row r="7766" spans="2:12" ht="15" customHeight="1" x14ac:dyDescent="0.2">
      <c r="B7766" s="275"/>
      <c r="C7766" s="275"/>
      <c r="D7766" s="275"/>
      <c r="E7766" s="275"/>
      <c r="F7766" s="275"/>
      <c r="G7766" s="275" t="s">
        <v>331</v>
      </c>
      <c r="H7766" s="302">
        <v>1.39</v>
      </c>
      <c r="I7766" s="275" t="s">
        <v>332</v>
      </c>
      <c r="J7766" s="302">
        <v>0</v>
      </c>
      <c r="K7766" s="275" t="s">
        <v>333</v>
      </c>
      <c r="L7766" s="302">
        <v>1.39</v>
      </c>
    </row>
    <row r="7767" spans="2:12" ht="15" customHeight="1" thickBot="1" x14ac:dyDescent="0.25">
      <c r="B7767" s="275"/>
      <c r="C7767" s="275"/>
      <c r="D7767" s="275"/>
      <c r="E7767" s="275"/>
      <c r="F7767" s="275"/>
      <c r="G7767" s="275" t="s">
        <v>334</v>
      </c>
      <c r="H7767" s="302">
        <v>2.4500000000000002</v>
      </c>
      <c r="I7767" s="409"/>
      <c r="J7767" s="409" t="s">
        <v>335</v>
      </c>
      <c r="K7767" s="275"/>
      <c r="L7767" s="302">
        <v>14.24</v>
      </c>
    </row>
    <row r="7768" spans="2:12" ht="15" customHeight="1" thickTop="1" x14ac:dyDescent="0.2">
      <c r="B7768" s="289"/>
      <c r="C7768" s="289"/>
      <c r="D7768" s="289"/>
      <c r="E7768" s="289"/>
      <c r="F7768" s="289"/>
      <c r="G7768" s="289"/>
      <c r="H7768" s="289"/>
      <c r="I7768" s="289"/>
      <c r="J7768" s="289"/>
      <c r="K7768" s="289"/>
      <c r="L7768" s="281"/>
    </row>
    <row r="7769" spans="2:12" ht="15" customHeight="1" x14ac:dyDescent="0.2">
      <c r="B7769" s="276"/>
      <c r="C7769" s="277" t="s">
        <v>28</v>
      </c>
      <c r="D7769" s="276" t="s">
        <v>29</v>
      </c>
      <c r="E7769" s="276" t="s">
        <v>30</v>
      </c>
      <c r="F7769" s="405" t="s">
        <v>318</v>
      </c>
      <c r="G7769" s="405"/>
      <c r="H7769" s="284" t="s">
        <v>31</v>
      </c>
      <c r="I7769" s="277" t="s">
        <v>32</v>
      </c>
      <c r="J7769" s="277" t="s">
        <v>2407</v>
      </c>
      <c r="K7769" s="277" t="s">
        <v>33</v>
      </c>
      <c r="L7769" s="277" t="s">
        <v>35</v>
      </c>
    </row>
    <row r="7770" spans="2:12" ht="15" customHeight="1" x14ac:dyDescent="0.2">
      <c r="B7770" s="273" t="s">
        <v>319</v>
      </c>
      <c r="C7770" s="286" t="s">
        <v>430</v>
      </c>
      <c r="D7770" s="273" t="s">
        <v>40</v>
      </c>
      <c r="E7770" s="273" t="s">
        <v>431</v>
      </c>
      <c r="F7770" s="403" t="s">
        <v>341</v>
      </c>
      <c r="G7770" s="403"/>
      <c r="H7770" s="285" t="s">
        <v>41</v>
      </c>
      <c r="I7770" s="288">
        <v>1</v>
      </c>
      <c r="J7770" s="287"/>
      <c r="K7770" s="287">
        <v>23.7</v>
      </c>
      <c r="L7770" s="287">
        <v>23.7</v>
      </c>
    </row>
    <row r="7771" spans="2:12" ht="15" customHeight="1" x14ac:dyDescent="0.2">
      <c r="B7771" s="278" t="s">
        <v>321</v>
      </c>
      <c r="C7771" s="291" t="s">
        <v>456</v>
      </c>
      <c r="D7771" s="278" t="s">
        <v>40</v>
      </c>
      <c r="E7771" s="278" t="s">
        <v>457</v>
      </c>
      <c r="F7771" s="407" t="s">
        <v>324</v>
      </c>
      <c r="G7771" s="407"/>
      <c r="H7771" s="290" t="s">
        <v>325</v>
      </c>
      <c r="I7771" s="294">
        <v>0.45290000000000002</v>
      </c>
      <c r="J7771" s="294">
        <v>0</v>
      </c>
      <c r="K7771" s="292">
        <v>29.41</v>
      </c>
      <c r="L7771" s="292">
        <v>13.31</v>
      </c>
    </row>
    <row r="7772" spans="2:12" ht="15" customHeight="1" x14ac:dyDescent="0.2">
      <c r="B7772" s="274" t="s">
        <v>347</v>
      </c>
      <c r="C7772" s="296" t="s">
        <v>1252</v>
      </c>
      <c r="D7772" s="274" t="s">
        <v>40</v>
      </c>
      <c r="E7772" s="274" t="s">
        <v>1253</v>
      </c>
      <c r="F7772" s="404" t="s">
        <v>348</v>
      </c>
      <c r="G7772" s="404"/>
      <c r="H7772" s="295" t="s">
        <v>465</v>
      </c>
      <c r="I7772" s="298">
        <v>0.32569999999999999</v>
      </c>
      <c r="J7772" s="298">
        <v>0</v>
      </c>
      <c r="K7772" s="297">
        <v>31.91</v>
      </c>
      <c r="L7772" s="297">
        <v>10.39</v>
      </c>
    </row>
    <row r="7773" spans="2:12" ht="15" customHeight="1" x14ac:dyDescent="0.2">
      <c r="B7773" s="275"/>
      <c r="C7773" s="275"/>
      <c r="D7773" s="275"/>
      <c r="E7773" s="275"/>
      <c r="F7773" s="275"/>
      <c r="G7773" s="275" t="s">
        <v>331</v>
      </c>
      <c r="H7773" s="302">
        <v>9.92</v>
      </c>
      <c r="I7773" s="275" t="s">
        <v>332</v>
      </c>
      <c r="J7773" s="302">
        <v>0</v>
      </c>
      <c r="K7773" s="275" t="s">
        <v>333</v>
      </c>
      <c r="L7773" s="302">
        <v>9.92</v>
      </c>
    </row>
    <row r="7774" spans="2:12" ht="15" customHeight="1" thickBot="1" x14ac:dyDescent="0.25">
      <c r="B7774" s="275"/>
      <c r="C7774" s="275"/>
      <c r="D7774" s="275"/>
      <c r="E7774" s="275"/>
      <c r="F7774" s="275"/>
      <c r="G7774" s="275" t="s">
        <v>334</v>
      </c>
      <c r="H7774" s="302">
        <v>4.93</v>
      </c>
      <c r="I7774" s="409"/>
      <c r="J7774" s="409" t="s">
        <v>335</v>
      </c>
      <c r="K7774" s="275"/>
      <c r="L7774" s="302">
        <v>28.63</v>
      </c>
    </row>
    <row r="7775" spans="2:12" ht="15" customHeight="1" thickTop="1" x14ac:dyDescent="0.2">
      <c r="B7775" s="289"/>
      <c r="C7775" s="289"/>
      <c r="D7775" s="289"/>
      <c r="E7775" s="289"/>
      <c r="F7775" s="289"/>
      <c r="G7775" s="289"/>
      <c r="H7775" s="289"/>
      <c r="I7775" s="289"/>
      <c r="J7775" s="289"/>
      <c r="K7775" s="289"/>
      <c r="L7775" s="281"/>
    </row>
    <row r="7776" spans="2:12" ht="15" customHeight="1" x14ac:dyDescent="0.2">
      <c r="B7776" s="276"/>
      <c r="C7776" s="277" t="s">
        <v>28</v>
      </c>
      <c r="D7776" s="276" t="s">
        <v>29</v>
      </c>
      <c r="E7776" s="276" t="s">
        <v>30</v>
      </c>
      <c r="F7776" s="405" t="s">
        <v>318</v>
      </c>
      <c r="G7776" s="405"/>
      <c r="H7776" s="284" t="s">
        <v>31</v>
      </c>
      <c r="I7776" s="277" t="s">
        <v>32</v>
      </c>
      <c r="J7776" s="277" t="s">
        <v>2407</v>
      </c>
      <c r="K7776" s="277" t="s">
        <v>33</v>
      </c>
      <c r="L7776" s="277" t="s">
        <v>35</v>
      </c>
    </row>
    <row r="7777" spans="2:12" ht="15" customHeight="1" x14ac:dyDescent="0.2">
      <c r="B7777" s="273" t="s">
        <v>319</v>
      </c>
      <c r="C7777" s="286" t="s">
        <v>2975</v>
      </c>
      <c r="D7777" s="273" t="s">
        <v>40</v>
      </c>
      <c r="E7777" s="273" t="s">
        <v>2976</v>
      </c>
      <c r="F7777" s="403" t="s">
        <v>328</v>
      </c>
      <c r="G7777" s="403"/>
      <c r="H7777" s="285" t="s">
        <v>329</v>
      </c>
      <c r="I7777" s="288">
        <v>1</v>
      </c>
      <c r="J7777" s="287"/>
      <c r="K7777" s="287">
        <v>0.72</v>
      </c>
      <c r="L7777" s="287">
        <v>0.72</v>
      </c>
    </row>
    <row r="7778" spans="2:12" ht="15" customHeight="1" x14ac:dyDescent="0.2">
      <c r="B7778" s="278" t="s">
        <v>321</v>
      </c>
      <c r="C7778" s="291" t="s">
        <v>3027</v>
      </c>
      <c r="D7778" s="278" t="s">
        <v>40</v>
      </c>
      <c r="E7778" s="278" t="s">
        <v>3028</v>
      </c>
      <c r="F7778" s="407" t="s">
        <v>328</v>
      </c>
      <c r="G7778" s="407"/>
      <c r="H7778" s="290" t="s">
        <v>325</v>
      </c>
      <c r="I7778" s="294">
        <v>1</v>
      </c>
      <c r="J7778" s="294">
        <v>0</v>
      </c>
      <c r="K7778" s="292">
        <v>0.15</v>
      </c>
      <c r="L7778" s="292">
        <v>0.15</v>
      </c>
    </row>
    <row r="7779" spans="2:12" ht="15" customHeight="1" x14ac:dyDescent="0.2">
      <c r="B7779" s="278" t="s">
        <v>321</v>
      </c>
      <c r="C7779" s="291" t="s">
        <v>3025</v>
      </c>
      <c r="D7779" s="278" t="s">
        <v>40</v>
      </c>
      <c r="E7779" s="278" t="s">
        <v>3026</v>
      </c>
      <c r="F7779" s="407" t="s">
        <v>328</v>
      </c>
      <c r="G7779" s="407"/>
      <c r="H7779" s="290" t="s">
        <v>325</v>
      </c>
      <c r="I7779" s="294">
        <v>1</v>
      </c>
      <c r="J7779" s="294">
        <v>0</v>
      </c>
      <c r="K7779" s="292">
        <v>0.56999999999999995</v>
      </c>
      <c r="L7779" s="292">
        <v>0.56999999999999995</v>
      </c>
    </row>
    <row r="7780" spans="2:12" ht="15" customHeight="1" x14ac:dyDescent="0.2">
      <c r="B7780" s="275"/>
      <c r="C7780" s="275"/>
      <c r="D7780" s="275"/>
      <c r="E7780" s="275"/>
      <c r="F7780" s="275"/>
      <c r="G7780" s="275" t="s">
        <v>331</v>
      </c>
      <c r="H7780" s="302">
        <v>0</v>
      </c>
      <c r="I7780" s="275" t="s">
        <v>332</v>
      </c>
      <c r="J7780" s="302">
        <v>0</v>
      </c>
      <c r="K7780" s="275" t="s">
        <v>333</v>
      </c>
      <c r="L7780" s="302">
        <v>0</v>
      </c>
    </row>
    <row r="7781" spans="2:12" ht="15" customHeight="1" thickBot="1" x14ac:dyDescent="0.25">
      <c r="B7781" s="275"/>
      <c r="C7781" s="275"/>
      <c r="D7781" s="275"/>
      <c r="E7781" s="275"/>
      <c r="F7781" s="275"/>
      <c r="G7781" s="275" t="s">
        <v>334</v>
      </c>
      <c r="H7781" s="302">
        <v>0.14000000000000001</v>
      </c>
      <c r="I7781" s="409"/>
      <c r="J7781" s="409" t="s">
        <v>335</v>
      </c>
      <c r="K7781" s="275"/>
      <c r="L7781" s="302">
        <v>0.86</v>
      </c>
    </row>
    <row r="7782" spans="2:12" ht="15" customHeight="1" thickTop="1" x14ac:dyDescent="0.2">
      <c r="B7782" s="289"/>
      <c r="C7782" s="289"/>
      <c r="D7782" s="289"/>
      <c r="E7782" s="289"/>
      <c r="F7782" s="289"/>
      <c r="G7782" s="289"/>
      <c r="H7782" s="289"/>
      <c r="I7782" s="289"/>
      <c r="J7782" s="289"/>
      <c r="K7782" s="289"/>
      <c r="L7782" s="281"/>
    </row>
    <row r="7783" spans="2:12" ht="15" customHeight="1" x14ac:dyDescent="0.2">
      <c r="B7783" s="276"/>
      <c r="C7783" s="277" t="s">
        <v>28</v>
      </c>
      <c r="D7783" s="276" t="s">
        <v>29</v>
      </c>
      <c r="E7783" s="276" t="s">
        <v>30</v>
      </c>
      <c r="F7783" s="405" t="s">
        <v>318</v>
      </c>
      <c r="G7783" s="405"/>
      <c r="H7783" s="284" t="s">
        <v>31</v>
      </c>
      <c r="I7783" s="277" t="s">
        <v>32</v>
      </c>
      <c r="J7783" s="277" t="s">
        <v>2407</v>
      </c>
      <c r="K7783" s="277" t="s">
        <v>33</v>
      </c>
      <c r="L7783" s="277" t="s">
        <v>35</v>
      </c>
    </row>
    <row r="7784" spans="2:12" ht="15" customHeight="1" x14ac:dyDescent="0.2">
      <c r="B7784" s="273" t="s">
        <v>319</v>
      </c>
      <c r="C7784" s="286" t="s">
        <v>2973</v>
      </c>
      <c r="D7784" s="273" t="s">
        <v>40</v>
      </c>
      <c r="E7784" s="273" t="s">
        <v>2974</v>
      </c>
      <c r="F7784" s="403" t="s">
        <v>328</v>
      </c>
      <c r="G7784" s="403"/>
      <c r="H7784" s="285" t="s">
        <v>330</v>
      </c>
      <c r="I7784" s="288">
        <v>1</v>
      </c>
      <c r="J7784" s="287"/>
      <c r="K7784" s="287">
        <v>10.130000000000001</v>
      </c>
      <c r="L7784" s="287">
        <v>10.130000000000001</v>
      </c>
    </row>
    <row r="7785" spans="2:12" ht="15" customHeight="1" x14ac:dyDescent="0.2">
      <c r="B7785" s="278" t="s">
        <v>321</v>
      </c>
      <c r="C7785" s="291" t="s">
        <v>3029</v>
      </c>
      <c r="D7785" s="278" t="s">
        <v>40</v>
      </c>
      <c r="E7785" s="278" t="s">
        <v>3030</v>
      </c>
      <c r="F7785" s="407" t="s">
        <v>328</v>
      </c>
      <c r="G7785" s="407"/>
      <c r="H7785" s="290" t="s">
        <v>325</v>
      </c>
      <c r="I7785" s="294">
        <v>1</v>
      </c>
      <c r="J7785" s="294">
        <v>0</v>
      </c>
      <c r="K7785" s="292">
        <v>8.69</v>
      </c>
      <c r="L7785" s="292">
        <v>8.69</v>
      </c>
    </row>
    <row r="7786" spans="2:12" ht="15" customHeight="1" x14ac:dyDescent="0.2">
      <c r="B7786" s="278" t="s">
        <v>321</v>
      </c>
      <c r="C7786" s="291" t="s">
        <v>3031</v>
      </c>
      <c r="D7786" s="278" t="s">
        <v>40</v>
      </c>
      <c r="E7786" s="278" t="s">
        <v>3032</v>
      </c>
      <c r="F7786" s="407" t="s">
        <v>328</v>
      </c>
      <c r="G7786" s="407"/>
      <c r="H7786" s="290" t="s">
        <v>325</v>
      </c>
      <c r="I7786" s="294">
        <v>1</v>
      </c>
      <c r="J7786" s="294">
        <v>0</v>
      </c>
      <c r="K7786" s="292">
        <v>0.72</v>
      </c>
      <c r="L7786" s="292">
        <v>0.72</v>
      </c>
    </row>
    <row r="7787" spans="2:12" ht="15" customHeight="1" x14ac:dyDescent="0.2">
      <c r="B7787" s="278" t="s">
        <v>321</v>
      </c>
      <c r="C7787" s="291" t="s">
        <v>3027</v>
      </c>
      <c r="D7787" s="278" t="s">
        <v>40</v>
      </c>
      <c r="E7787" s="278" t="s">
        <v>3028</v>
      </c>
      <c r="F7787" s="407" t="s">
        <v>328</v>
      </c>
      <c r="G7787" s="407"/>
      <c r="H7787" s="290" t="s">
        <v>325</v>
      </c>
      <c r="I7787" s="294">
        <v>1</v>
      </c>
      <c r="J7787" s="294">
        <v>0</v>
      </c>
      <c r="K7787" s="292">
        <v>0.15</v>
      </c>
      <c r="L7787" s="292">
        <v>0.15</v>
      </c>
    </row>
    <row r="7788" spans="2:12" ht="15" customHeight="1" x14ac:dyDescent="0.2">
      <c r="B7788" s="278" t="s">
        <v>321</v>
      </c>
      <c r="C7788" s="291" t="s">
        <v>3025</v>
      </c>
      <c r="D7788" s="278" t="s">
        <v>40</v>
      </c>
      <c r="E7788" s="278" t="s">
        <v>3026</v>
      </c>
      <c r="F7788" s="407" t="s">
        <v>328</v>
      </c>
      <c r="G7788" s="407"/>
      <c r="H7788" s="290" t="s">
        <v>325</v>
      </c>
      <c r="I7788" s="294">
        <v>1</v>
      </c>
      <c r="J7788" s="294">
        <v>0</v>
      </c>
      <c r="K7788" s="292">
        <v>0.56999999999999995</v>
      </c>
      <c r="L7788" s="292">
        <v>0.56999999999999995</v>
      </c>
    </row>
    <row r="7789" spans="2:12" ht="15" customHeight="1" x14ac:dyDescent="0.2">
      <c r="B7789" s="275"/>
      <c r="C7789" s="275"/>
      <c r="D7789" s="275"/>
      <c r="E7789" s="275"/>
      <c r="F7789" s="275"/>
      <c r="G7789" s="275" t="s">
        <v>331</v>
      </c>
      <c r="H7789" s="302">
        <v>0</v>
      </c>
      <c r="I7789" s="275" t="s">
        <v>332</v>
      </c>
      <c r="J7789" s="302">
        <v>0</v>
      </c>
      <c r="K7789" s="275" t="s">
        <v>333</v>
      </c>
      <c r="L7789" s="302">
        <v>0</v>
      </c>
    </row>
    <row r="7790" spans="2:12" ht="15" customHeight="1" thickBot="1" x14ac:dyDescent="0.25">
      <c r="B7790" s="275"/>
      <c r="C7790" s="275"/>
      <c r="D7790" s="275"/>
      <c r="E7790" s="275"/>
      <c r="F7790" s="275"/>
      <c r="G7790" s="275" t="s">
        <v>334</v>
      </c>
      <c r="H7790" s="302">
        <v>2.1</v>
      </c>
      <c r="I7790" s="409"/>
      <c r="J7790" s="409" t="s">
        <v>335</v>
      </c>
      <c r="K7790" s="275"/>
      <c r="L7790" s="302">
        <v>12.23</v>
      </c>
    </row>
    <row r="7791" spans="2:12" ht="15" customHeight="1" thickTop="1" x14ac:dyDescent="0.2">
      <c r="B7791" s="289"/>
      <c r="C7791" s="289"/>
      <c r="D7791" s="289"/>
      <c r="E7791" s="289"/>
      <c r="F7791" s="289"/>
      <c r="G7791" s="289"/>
      <c r="H7791" s="289"/>
      <c r="I7791" s="289"/>
      <c r="J7791" s="289"/>
      <c r="K7791" s="289"/>
      <c r="L7791" s="281"/>
    </row>
    <row r="7792" spans="2:12" ht="15" customHeight="1" x14ac:dyDescent="0.2">
      <c r="B7792" s="276"/>
      <c r="C7792" s="277" t="s">
        <v>28</v>
      </c>
      <c r="D7792" s="276" t="s">
        <v>29</v>
      </c>
      <c r="E7792" s="276" t="s">
        <v>30</v>
      </c>
      <c r="F7792" s="405" t="s">
        <v>318</v>
      </c>
      <c r="G7792" s="405"/>
      <c r="H7792" s="284" t="s">
        <v>31</v>
      </c>
      <c r="I7792" s="277" t="s">
        <v>32</v>
      </c>
      <c r="J7792" s="277" t="s">
        <v>2407</v>
      </c>
      <c r="K7792" s="277" t="s">
        <v>33</v>
      </c>
      <c r="L7792" s="277" t="s">
        <v>35</v>
      </c>
    </row>
    <row r="7793" spans="2:12" ht="15" customHeight="1" x14ac:dyDescent="0.2">
      <c r="B7793" s="273" t="s">
        <v>319</v>
      </c>
      <c r="C7793" s="286" t="s">
        <v>3025</v>
      </c>
      <c r="D7793" s="273" t="s">
        <v>40</v>
      </c>
      <c r="E7793" s="273" t="s">
        <v>3026</v>
      </c>
      <c r="F7793" s="403" t="s">
        <v>328</v>
      </c>
      <c r="G7793" s="403"/>
      <c r="H7793" s="285" t="s">
        <v>325</v>
      </c>
      <c r="I7793" s="288">
        <v>1</v>
      </c>
      <c r="J7793" s="287"/>
      <c r="K7793" s="287">
        <v>0.56999999999999995</v>
      </c>
      <c r="L7793" s="287">
        <v>0.56999999999999995</v>
      </c>
    </row>
    <row r="7794" spans="2:12" ht="15" customHeight="1" x14ac:dyDescent="0.2">
      <c r="B7794" s="274" t="s">
        <v>347</v>
      </c>
      <c r="C7794" s="296" t="s">
        <v>3033</v>
      </c>
      <c r="D7794" s="274" t="s">
        <v>40</v>
      </c>
      <c r="E7794" s="274" t="s">
        <v>3034</v>
      </c>
      <c r="F7794" s="404" t="s">
        <v>4145</v>
      </c>
      <c r="G7794" s="404"/>
      <c r="H7794" s="295" t="s">
        <v>44</v>
      </c>
      <c r="I7794" s="298">
        <v>5.3300000000000001E-5</v>
      </c>
      <c r="J7794" s="298">
        <v>0</v>
      </c>
      <c r="K7794" s="297">
        <v>10795.03</v>
      </c>
      <c r="L7794" s="297">
        <v>0.56999999999999995</v>
      </c>
    </row>
    <row r="7795" spans="2:12" ht="15" customHeight="1" x14ac:dyDescent="0.2">
      <c r="B7795" s="275"/>
      <c r="C7795" s="275"/>
      <c r="D7795" s="275"/>
      <c r="E7795" s="275"/>
      <c r="F7795" s="275"/>
      <c r="G7795" s="275" t="s">
        <v>331</v>
      </c>
      <c r="H7795" s="302">
        <v>0</v>
      </c>
      <c r="I7795" s="275" t="s">
        <v>332</v>
      </c>
      <c r="J7795" s="302">
        <v>0</v>
      </c>
      <c r="K7795" s="275" t="s">
        <v>333</v>
      </c>
      <c r="L7795" s="302">
        <v>0</v>
      </c>
    </row>
    <row r="7796" spans="2:12" ht="15" customHeight="1" thickBot="1" x14ac:dyDescent="0.25">
      <c r="B7796" s="275"/>
      <c r="C7796" s="275"/>
      <c r="D7796" s="275"/>
      <c r="E7796" s="275"/>
      <c r="F7796" s="275"/>
      <c r="G7796" s="275" t="s">
        <v>334</v>
      </c>
      <c r="H7796" s="302">
        <v>0.11</v>
      </c>
      <c r="I7796" s="409"/>
      <c r="J7796" s="409" t="s">
        <v>335</v>
      </c>
      <c r="K7796" s="275"/>
      <c r="L7796" s="302">
        <v>0.68</v>
      </c>
    </row>
    <row r="7797" spans="2:12" ht="15" customHeight="1" thickTop="1" x14ac:dyDescent="0.2">
      <c r="B7797" s="289"/>
      <c r="C7797" s="289"/>
      <c r="D7797" s="289"/>
      <c r="E7797" s="289"/>
      <c r="F7797" s="289"/>
      <c r="G7797" s="289"/>
      <c r="H7797" s="289"/>
      <c r="I7797" s="289"/>
      <c r="J7797" s="289"/>
      <c r="K7797" s="289"/>
      <c r="L7797" s="281"/>
    </row>
    <row r="7798" spans="2:12" ht="15" customHeight="1" x14ac:dyDescent="0.2">
      <c r="B7798" s="276"/>
      <c r="C7798" s="277" t="s">
        <v>28</v>
      </c>
      <c r="D7798" s="276" t="s">
        <v>29</v>
      </c>
      <c r="E7798" s="276" t="s">
        <v>30</v>
      </c>
      <c r="F7798" s="405" t="s">
        <v>318</v>
      </c>
      <c r="G7798" s="405"/>
      <c r="H7798" s="284" t="s">
        <v>31</v>
      </c>
      <c r="I7798" s="277" t="s">
        <v>32</v>
      </c>
      <c r="J7798" s="277" t="s">
        <v>2407</v>
      </c>
      <c r="K7798" s="277" t="s">
        <v>33</v>
      </c>
      <c r="L7798" s="277" t="s">
        <v>35</v>
      </c>
    </row>
    <row r="7799" spans="2:12" ht="15" customHeight="1" x14ac:dyDescent="0.2">
      <c r="B7799" s="273" t="s">
        <v>319</v>
      </c>
      <c r="C7799" s="286" t="s">
        <v>3027</v>
      </c>
      <c r="D7799" s="273" t="s">
        <v>40</v>
      </c>
      <c r="E7799" s="273" t="s">
        <v>3028</v>
      </c>
      <c r="F7799" s="403" t="s">
        <v>328</v>
      </c>
      <c r="G7799" s="403"/>
      <c r="H7799" s="285" t="s">
        <v>325</v>
      </c>
      <c r="I7799" s="288">
        <v>1</v>
      </c>
      <c r="J7799" s="287"/>
      <c r="K7799" s="287">
        <v>0.15</v>
      </c>
      <c r="L7799" s="287">
        <v>0.15</v>
      </c>
    </row>
    <row r="7800" spans="2:12" ht="15" customHeight="1" x14ac:dyDescent="0.2">
      <c r="B7800" s="274" t="s">
        <v>347</v>
      </c>
      <c r="C7800" s="296" t="s">
        <v>3033</v>
      </c>
      <c r="D7800" s="274" t="s">
        <v>40</v>
      </c>
      <c r="E7800" s="274" t="s">
        <v>3034</v>
      </c>
      <c r="F7800" s="404" t="s">
        <v>4145</v>
      </c>
      <c r="G7800" s="404"/>
      <c r="H7800" s="295" t="s">
        <v>44</v>
      </c>
      <c r="I7800" s="298">
        <v>1.43E-5</v>
      </c>
      <c r="J7800" s="298">
        <v>0</v>
      </c>
      <c r="K7800" s="297">
        <v>10795.03</v>
      </c>
      <c r="L7800" s="297">
        <v>0.15</v>
      </c>
    </row>
    <row r="7801" spans="2:12" ht="15" customHeight="1" x14ac:dyDescent="0.2">
      <c r="B7801" s="275"/>
      <c r="C7801" s="275"/>
      <c r="D7801" s="275"/>
      <c r="E7801" s="275"/>
      <c r="F7801" s="275"/>
      <c r="G7801" s="275" t="s">
        <v>331</v>
      </c>
      <c r="H7801" s="302">
        <v>0</v>
      </c>
      <c r="I7801" s="275" t="s">
        <v>332</v>
      </c>
      <c r="J7801" s="302">
        <v>0</v>
      </c>
      <c r="K7801" s="275" t="s">
        <v>333</v>
      </c>
      <c r="L7801" s="302">
        <v>0</v>
      </c>
    </row>
    <row r="7802" spans="2:12" ht="15" customHeight="1" thickBot="1" x14ac:dyDescent="0.25">
      <c r="B7802" s="275"/>
      <c r="C7802" s="275"/>
      <c r="D7802" s="275"/>
      <c r="E7802" s="275"/>
      <c r="F7802" s="275"/>
      <c r="G7802" s="275" t="s">
        <v>334</v>
      </c>
      <c r="H7802" s="302">
        <v>0.03</v>
      </c>
      <c r="I7802" s="409"/>
      <c r="J7802" s="409" t="s">
        <v>335</v>
      </c>
      <c r="K7802" s="275"/>
      <c r="L7802" s="302">
        <v>0.18</v>
      </c>
    </row>
    <row r="7803" spans="2:12" ht="15" customHeight="1" thickTop="1" x14ac:dyDescent="0.2">
      <c r="B7803" s="289"/>
      <c r="C7803" s="289"/>
      <c r="D7803" s="289"/>
      <c r="E7803" s="289"/>
      <c r="F7803" s="289"/>
      <c r="G7803" s="289"/>
      <c r="H7803" s="289"/>
      <c r="I7803" s="289"/>
      <c r="J7803" s="289"/>
      <c r="K7803" s="289"/>
      <c r="L7803" s="281"/>
    </row>
    <row r="7804" spans="2:12" ht="15" customHeight="1" x14ac:dyDescent="0.2">
      <c r="B7804" s="276"/>
      <c r="C7804" s="277" t="s">
        <v>28</v>
      </c>
      <c r="D7804" s="276" t="s">
        <v>29</v>
      </c>
      <c r="E7804" s="276" t="s">
        <v>30</v>
      </c>
      <c r="F7804" s="405" t="s">
        <v>318</v>
      </c>
      <c r="G7804" s="405"/>
      <c r="H7804" s="284" t="s">
        <v>31</v>
      </c>
      <c r="I7804" s="277" t="s">
        <v>32</v>
      </c>
      <c r="J7804" s="277" t="s">
        <v>2407</v>
      </c>
      <c r="K7804" s="277" t="s">
        <v>33</v>
      </c>
      <c r="L7804" s="277" t="s">
        <v>35</v>
      </c>
    </row>
    <row r="7805" spans="2:12" ht="15" customHeight="1" x14ac:dyDescent="0.2">
      <c r="B7805" s="273" t="s">
        <v>319</v>
      </c>
      <c r="C7805" s="286" t="s">
        <v>3031</v>
      </c>
      <c r="D7805" s="273" t="s">
        <v>40</v>
      </c>
      <c r="E7805" s="273" t="s">
        <v>3032</v>
      </c>
      <c r="F7805" s="403" t="s">
        <v>328</v>
      </c>
      <c r="G7805" s="403"/>
      <c r="H7805" s="285" t="s">
        <v>325</v>
      </c>
      <c r="I7805" s="288">
        <v>1</v>
      </c>
      <c r="J7805" s="287"/>
      <c r="K7805" s="287">
        <v>0.72</v>
      </c>
      <c r="L7805" s="287">
        <v>0.72</v>
      </c>
    </row>
    <row r="7806" spans="2:12" ht="15" customHeight="1" x14ac:dyDescent="0.2">
      <c r="B7806" s="274" t="s">
        <v>347</v>
      </c>
      <c r="C7806" s="296" t="s">
        <v>3033</v>
      </c>
      <c r="D7806" s="274" t="s">
        <v>40</v>
      </c>
      <c r="E7806" s="274" t="s">
        <v>3034</v>
      </c>
      <c r="F7806" s="404" t="s">
        <v>4145</v>
      </c>
      <c r="G7806" s="404"/>
      <c r="H7806" s="295" t="s">
        <v>44</v>
      </c>
      <c r="I7806" s="298">
        <v>6.6699999999999995E-5</v>
      </c>
      <c r="J7806" s="298">
        <v>0</v>
      </c>
      <c r="K7806" s="297">
        <v>10795.03</v>
      </c>
      <c r="L7806" s="297">
        <v>0.72</v>
      </c>
    </row>
    <row r="7807" spans="2:12" ht="15" customHeight="1" x14ac:dyDescent="0.2">
      <c r="B7807" s="275"/>
      <c r="C7807" s="275"/>
      <c r="D7807" s="275"/>
      <c r="E7807" s="275"/>
      <c r="F7807" s="275"/>
      <c r="G7807" s="275" t="s">
        <v>331</v>
      </c>
      <c r="H7807" s="302">
        <v>0</v>
      </c>
      <c r="I7807" s="275" t="s">
        <v>332</v>
      </c>
      <c r="J7807" s="302">
        <v>0</v>
      </c>
      <c r="K7807" s="275" t="s">
        <v>333</v>
      </c>
      <c r="L7807" s="302">
        <v>0</v>
      </c>
    </row>
    <row r="7808" spans="2:12" ht="15" customHeight="1" thickBot="1" x14ac:dyDescent="0.25">
      <c r="B7808" s="275"/>
      <c r="C7808" s="275"/>
      <c r="D7808" s="275"/>
      <c r="E7808" s="275"/>
      <c r="F7808" s="275"/>
      <c r="G7808" s="275" t="s">
        <v>334</v>
      </c>
      <c r="H7808" s="302">
        <v>0.14000000000000001</v>
      </c>
      <c r="I7808" s="409"/>
      <c r="J7808" s="409" t="s">
        <v>335</v>
      </c>
      <c r="K7808" s="275"/>
      <c r="L7808" s="302">
        <v>0.86</v>
      </c>
    </row>
    <row r="7809" spans="2:12" ht="15" customHeight="1" thickTop="1" x14ac:dyDescent="0.2">
      <c r="B7809" s="289"/>
      <c r="C7809" s="289"/>
      <c r="D7809" s="289"/>
      <c r="E7809" s="289"/>
      <c r="F7809" s="289"/>
      <c r="G7809" s="289"/>
      <c r="H7809" s="289"/>
      <c r="I7809" s="289"/>
      <c r="J7809" s="289"/>
      <c r="K7809" s="289"/>
      <c r="L7809" s="281"/>
    </row>
    <row r="7810" spans="2:12" ht="15" customHeight="1" x14ac:dyDescent="0.2">
      <c r="B7810" s="276"/>
      <c r="C7810" s="277" t="s">
        <v>28</v>
      </c>
      <c r="D7810" s="276" t="s">
        <v>29</v>
      </c>
      <c r="E7810" s="276" t="s">
        <v>30</v>
      </c>
      <c r="F7810" s="405" t="s">
        <v>318</v>
      </c>
      <c r="G7810" s="405"/>
      <c r="H7810" s="284" t="s">
        <v>31</v>
      </c>
      <c r="I7810" s="277" t="s">
        <v>32</v>
      </c>
      <c r="J7810" s="277" t="s">
        <v>2407</v>
      </c>
      <c r="K7810" s="277" t="s">
        <v>33</v>
      </c>
      <c r="L7810" s="277" t="s">
        <v>35</v>
      </c>
    </row>
    <row r="7811" spans="2:12" ht="15" customHeight="1" x14ac:dyDescent="0.2">
      <c r="B7811" s="273" t="s">
        <v>319</v>
      </c>
      <c r="C7811" s="286" t="s">
        <v>3029</v>
      </c>
      <c r="D7811" s="273" t="s">
        <v>40</v>
      </c>
      <c r="E7811" s="273" t="s">
        <v>3030</v>
      </c>
      <c r="F7811" s="403" t="s">
        <v>328</v>
      </c>
      <c r="G7811" s="403"/>
      <c r="H7811" s="285" t="s">
        <v>325</v>
      </c>
      <c r="I7811" s="288">
        <v>1</v>
      </c>
      <c r="J7811" s="287"/>
      <c r="K7811" s="287">
        <v>8.69</v>
      </c>
      <c r="L7811" s="287">
        <v>8.69</v>
      </c>
    </row>
    <row r="7812" spans="2:12" ht="15" customHeight="1" x14ac:dyDescent="0.2">
      <c r="B7812" s="274" t="s">
        <v>347</v>
      </c>
      <c r="C7812" s="296" t="s">
        <v>1075</v>
      </c>
      <c r="D7812" s="274" t="s">
        <v>40</v>
      </c>
      <c r="E7812" s="274" t="s">
        <v>1076</v>
      </c>
      <c r="F7812" s="404" t="s">
        <v>348</v>
      </c>
      <c r="G7812" s="404"/>
      <c r="H7812" s="295" t="s">
        <v>465</v>
      </c>
      <c r="I7812" s="298">
        <v>1.44</v>
      </c>
      <c r="J7812" s="298">
        <v>0</v>
      </c>
      <c r="K7812" s="297">
        <v>6.04</v>
      </c>
      <c r="L7812" s="297">
        <v>8.69</v>
      </c>
    </row>
    <row r="7813" spans="2:12" ht="15" customHeight="1" x14ac:dyDescent="0.2">
      <c r="B7813" s="275"/>
      <c r="C7813" s="275"/>
      <c r="D7813" s="275"/>
      <c r="E7813" s="275"/>
      <c r="F7813" s="275"/>
      <c r="G7813" s="275" t="s">
        <v>331</v>
      </c>
      <c r="H7813" s="302">
        <v>0</v>
      </c>
      <c r="I7813" s="275" t="s">
        <v>332</v>
      </c>
      <c r="J7813" s="302">
        <v>0</v>
      </c>
      <c r="K7813" s="275" t="s">
        <v>333</v>
      </c>
      <c r="L7813" s="302">
        <v>0</v>
      </c>
    </row>
    <row r="7814" spans="2:12" ht="15" customHeight="1" thickBot="1" x14ac:dyDescent="0.25">
      <c r="B7814" s="275"/>
      <c r="C7814" s="275"/>
      <c r="D7814" s="275"/>
      <c r="E7814" s="275"/>
      <c r="F7814" s="275"/>
      <c r="G7814" s="275" t="s">
        <v>334</v>
      </c>
      <c r="H7814" s="302">
        <v>1.8</v>
      </c>
      <c r="I7814" s="409"/>
      <c r="J7814" s="409" t="s">
        <v>335</v>
      </c>
      <c r="K7814" s="275"/>
      <c r="L7814" s="302">
        <v>10.49</v>
      </c>
    </row>
    <row r="7815" spans="2:12" ht="15" customHeight="1" thickTop="1" x14ac:dyDescent="0.2">
      <c r="B7815" s="289"/>
      <c r="C7815" s="289"/>
      <c r="D7815" s="289"/>
      <c r="E7815" s="289"/>
      <c r="F7815" s="289"/>
      <c r="G7815" s="289"/>
      <c r="H7815" s="289"/>
      <c r="I7815" s="289"/>
      <c r="J7815" s="289"/>
      <c r="K7815" s="289"/>
      <c r="L7815" s="281"/>
    </row>
    <row r="7816" spans="2:12" ht="15" customHeight="1" x14ac:dyDescent="0.2">
      <c r="B7816" s="276"/>
      <c r="C7816" s="277" t="s">
        <v>28</v>
      </c>
      <c r="D7816" s="276" t="s">
        <v>29</v>
      </c>
      <c r="E7816" s="276" t="s">
        <v>30</v>
      </c>
      <c r="F7816" s="405" t="s">
        <v>318</v>
      </c>
      <c r="G7816" s="405"/>
      <c r="H7816" s="284" t="s">
        <v>31</v>
      </c>
      <c r="I7816" s="277" t="s">
        <v>32</v>
      </c>
      <c r="J7816" s="277" t="s">
        <v>2407</v>
      </c>
      <c r="K7816" s="277" t="s">
        <v>33</v>
      </c>
      <c r="L7816" s="277" t="s">
        <v>35</v>
      </c>
    </row>
    <row r="7817" spans="2:12" ht="15" customHeight="1" x14ac:dyDescent="0.2">
      <c r="B7817" s="273" t="s">
        <v>319</v>
      </c>
      <c r="C7817" s="286" t="s">
        <v>359</v>
      </c>
      <c r="D7817" s="273" t="s">
        <v>40</v>
      </c>
      <c r="E7817" s="273" t="s">
        <v>360</v>
      </c>
      <c r="F7817" s="403" t="s">
        <v>344</v>
      </c>
      <c r="G7817" s="403"/>
      <c r="H7817" s="285" t="s">
        <v>44</v>
      </c>
      <c r="I7817" s="288">
        <v>1</v>
      </c>
      <c r="J7817" s="287"/>
      <c r="K7817" s="287">
        <v>440.85</v>
      </c>
      <c r="L7817" s="287">
        <v>440.85</v>
      </c>
    </row>
    <row r="7818" spans="2:12" ht="15" customHeight="1" x14ac:dyDescent="0.2">
      <c r="B7818" s="278" t="s">
        <v>321</v>
      </c>
      <c r="C7818" s="291" t="s">
        <v>454</v>
      </c>
      <c r="D7818" s="278" t="s">
        <v>40</v>
      </c>
      <c r="E7818" s="278" t="s">
        <v>455</v>
      </c>
      <c r="F7818" s="407" t="s">
        <v>324</v>
      </c>
      <c r="G7818" s="407"/>
      <c r="H7818" s="290" t="s">
        <v>325</v>
      </c>
      <c r="I7818" s="294">
        <v>1.546</v>
      </c>
      <c r="J7818" s="294">
        <v>0</v>
      </c>
      <c r="K7818" s="292">
        <v>26.33</v>
      </c>
      <c r="L7818" s="292">
        <v>40.700000000000003</v>
      </c>
    </row>
    <row r="7819" spans="2:12" ht="15" customHeight="1" x14ac:dyDescent="0.2">
      <c r="B7819" s="278" t="s">
        <v>321</v>
      </c>
      <c r="C7819" s="291" t="s">
        <v>322</v>
      </c>
      <c r="D7819" s="278" t="s">
        <v>40</v>
      </c>
      <c r="E7819" s="278" t="s">
        <v>323</v>
      </c>
      <c r="F7819" s="407" t="s">
        <v>324</v>
      </c>
      <c r="G7819" s="407"/>
      <c r="H7819" s="290" t="s">
        <v>325</v>
      </c>
      <c r="I7819" s="294">
        <v>0.77300000000000002</v>
      </c>
      <c r="J7819" s="294">
        <v>0</v>
      </c>
      <c r="K7819" s="292">
        <v>23.08</v>
      </c>
      <c r="L7819" s="292">
        <v>17.84</v>
      </c>
    </row>
    <row r="7820" spans="2:12" ht="15" customHeight="1" x14ac:dyDescent="0.2">
      <c r="B7820" s="274" t="s">
        <v>347</v>
      </c>
      <c r="C7820" s="296" t="s">
        <v>820</v>
      </c>
      <c r="D7820" s="274" t="s">
        <v>40</v>
      </c>
      <c r="E7820" s="274" t="s">
        <v>821</v>
      </c>
      <c r="F7820" s="404" t="s">
        <v>348</v>
      </c>
      <c r="G7820" s="404"/>
      <c r="H7820" s="295" t="s">
        <v>44</v>
      </c>
      <c r="I7820" s="298">
        <v>19.8</v>
      </c>
      <c r="J7820" s="298">
        <v>0</v>
      </c>
      <c r="K7820" s="297">
        <v>7.0000000000000007E-2</v>
      </c>
      <c r="L7820" s="297">
        <v>1.38</v>
      </c>
    </row>
    <row r="7821" spans="2:12" ht="15" customHeight="1" x14ac:dyDescent="0.2">
      <c r="B7821" s="274" t="s">
        <v>347</v>
      </c>
      <c r="C7821" s="296" t="s">
        <v>1256</v>
      </c>
      <c r="D7821" s="274" t="s">
        <v>40</v>
      </c>
      <c r="E7821" s="274" t="s">
        <v>1257</v>
      </c>
      <c r="F7821" s="404" t="s">
        <v>348</v>
      </c>
      <c r="G7821" s="404"/>
      <c r="H7821" s="295" t="s">
        <v>44</v>
      </c>
      <c r="I7821" s="298">
        <v>1</v>
      </c>
      <c r="J7821" s="298">
        <v>0</v>
      </c>
      <c r="K7821" s="297">
        <v>278.63</v>
      </c>
      <c r="L7821" s="297">
        <v>278.63</v>
      </c>
    </row>
    <row r="7822" spans="2:12" ht="15" customHeight="1" x14ac:dyDescent="0.2">
      <c r="B7822" s="274" t="s">
        <v>347</v>
      </c>
      <c r="C7822" s="296" t="s">
        <v>819</v>
      </c>
      <c r="D7822" s="274" t="s">
        <v>40</v>
      </c>
      <c r="E7822" s="274" t="s">
        <v>4298</v>
      </c>
      <c r="F7822" s="404" t="s">
        <v>348</v>
      </c>
      <c r="G7822" s="404"/>
      <c r="H7822" s="295" t="s">
        <v>44</v>
      </c>
      <c r="I7822" s="298">
        <v>3</v>
      </c>
      <c r="J7822" s="298">
        <v>0</v>
      </c>
      <c r="K7822" s="297">
        <v>34.1</v>
      </c>
      <c r="L7822" s="297">
        <v>102.3</v>
      </c>
    </row>
    <row r="7823" spans="2:12" ht="15" customHeight="1" x14ac:dyDescent="0.2">
      <c r="B7823" s="275"/>
      <c r="C7823" s="275"/>
      <c r="D7823" s="275"/>
      <c r="E7823" s="275"/>
      <c r="F7823" s="275"/>
      <c r="G7823" s="275" t="s">
        <v>331</v>
      </c>
      <c r="H7823" s="302">
        <v>45.28</v>
      </c>
      <c r="I7823" s="275" t="s">
        <v>332</v>
      </c>
      <c r="J7823" s="302">
        <v>0</v>
      </c>
      <c r="K7823" s="275" t="s">
        <v>333</v>
      </c>
      <c r="L7823" s="302">
        <v>45.28</v>
      </c>
    </row>
    <row r="7824" spans="2:12" ht="15" customHeight="1" thickBot="1" x14ac:dyDescent="0.25">
      <c r="B7824" s="275"/>
      <c r="C7824" s="275"/>
      <c r="D7824" s="275"/>
      <c r="E7824" s="275"/>
      <c r="F7824" s="275"/>
      <c r="G7824" s="275" t="s">
        <v>334</v>
      </c>
      <c r="H7824" s="302">
        <v>91.74</v>
      </c>
      <c r="I7824" s="409"/>
      <c r="J7824" s="409" t="s">
        <v>335</v>
      </c>
      <c r="K7824" s="275"/>
      <c r="L7824" s="302">
        <v>532.59</v>
      </c>
    </row>
    <row r="7825" spans="2:12" ht="15" customHeight="1" thickTop="1" x14ac:dyDescent="0.2">
      <c r="B7825" s="289"/>
      <c r="C7825" s="289"/>
      <c r="D7825" s="289"/>
      <c r="E7825" s="289"/>
      <c r="F7825" s="289"/>
      <c r="G7825" s="289"/>
      <c r="H7825" s="289"/>
      <c r="I7825" s="289"/>
      <c r="J7825" s="289"/>
      <c r="K7825" s="289"/>
      <c r="L7825" s="281"/>
    </row>
    <row r="7826" spans="2:12" ht="15" customHeight="1" x14ac:dyDescent="0.2">
      <c r="B7826" s="276"/>
      <c r="C7826" s="277" t="s">
        <v>28</v>
      </c>
      <c r="D7826" s="276" t="s">
        <v>29</v>
      </c>
      <c r="E7826" s="276" t="s">
        <v>30</v>
      </c>
      <c r="F7826" s="405" t="s">
        <v>318</v>
      </c>
      <c r="G7826" s="405"/>
      <c r="H7826" s="284" t="s">
        <v>31</v>
      </c>
      <c r="I7826" s="277" t="s">
        <v>32</v>
      </c>
      <c r="J7826" s="277" t="s">
        <v>2407</v>
      </c>
      <c r="K7826" s="277" t="s">
        <v>33</v>
      </c>
      <c r="L7826" s="277" t="s">
        <v>35</v>
      </c>
    </row>
    <row r="7827" spans="2:12" ht="15" customHeight="1" x14ac:dyDescent="0.2">
      <c r="B7827" s="273" t="s">
        <v>319</v>
      </c>
      <c r="C7827" s="286" t="s">
        <v>2517</v>
      </c>
      <c r="D7827" s="273" t="s">
        <v>40</v>
      </c>
      <c r="E7827" s="273" t="s">
        <v>2518</v>
      </c>
      <c r="F7827" s="403" t="s">
        <v>344</v>
      </c>
      <c r="G7827" s="403"/>
      <c r="H7827" s="285" t="s">
        <v>44</v>
      </c>
      <c r="I7827" s="288">
        <v>1</v>
      </c>
      <c r="J7827" s="287"/>
      <c r="K7827" s="287">
        <v>537.67999999999995</v>
      </c>
      <c r="L7827" s="287">
        <v>537.67999999999995</v>
      </c>
    </row>
    <row r="7828" spans="2:12" ht="15" customHeight="1" x14ac:dyDescent="0.2">
      <c r="B7828" s="278" t="s">
        <v>321</v>
      </c>
      <c r="C7828" s="291" t="s">
        <v>454</v>
      </c>
      <c r="D7828" s="278" t="s">
        <v>40</v>
      </c>
      <c r="E7828" s="278" t="s">
        <v>455</v>
      </c>
      <c r="F7828" s="407" t="s">
        <v>324</v>
      </c>
      <c r="G7828" s="407"/>
      <c r="H7828" s="290" t="s">
        <v>325</v>
      </c>
      <c r="I7828" s="294">
        <v>1.6779999999999999</v>
      </c>
      <c r="J7828" s="294">
        <v>0</v>
      </c>
      <c r="K7828" s="292">
        <v>26.33</v>
      </c>
      <c r="L7828" s="292">
        <v>44.18</v>
      </c>
    </row>
    <row r="7829" spans="2:12" ht="15" customHeight="1" x14ac:dyDescent="0.2">
      <c r="B7829" s="278" t="s">
        <v>321</v>
      </c>
      <c r="C7829" s="291" t="s">
        <v>322</v>
      </c>
      <c r="D7829" s="278" t="s">
        <v>40</v>
      </c>
      <c r="E7829" s="278" t="s">
        <v>323</v>
      </c>
      <c r="F7829" s="407" t="s">
        <v>324</v>
      </c>
      <c r="G7829" s="407"/>
      <c r="H7829" s="290" t="s">
        <v>325</v>
      </c>
      <c r="I7829" s="294">
        <v>0.83899999999999997</v>
      </c>
      <c r="J7829" s="294">
        <v>0</v>
      </c>
      <c r="K7829" s="292">
        <v>23.08</v>
      </c>
      <c r="L7829" s="292">
        <v>19.36</v>
      </c>
    </row>
    <row r="7830" spans="2:12" ht="15" customHeight="1" x14ac:dyDescent="0.2">
      <c r="B7830" s="274" t="s">
        <v>347</v>
      </c>
      <c r="C7830" s="296" t="s">
        <v>820</v>
      </c>
      <c r="D7830" s="274" t="s">
        <v>40</v>
      </c>
      <c r="E7830" s="274" t="s">
        <v>821</v>
      </c>
      <c r="F7830" s="404" t="s">
        <v>348</v>
      </c>
      <c r="G7830" s="404"/>
      <c r="H7830" s="295" t="s">
        <v>44</v>
      </c>
      <c r="I7830" s="298">
        <v>19.8</v>
      </c>
      <c r="J7830" s="298">
        <v>0</v>
      </c>
      <c r="K7830" s="297">
        <v>7.0000000000000007E-2</v>
      </c>
      <c r="L7830" s="297">
        <v>1.38</v>
      </c>
    </row>
    <row r="7831" spans="2:12" ht="15" customHeight="1" x14ac:dyDescent="0.2">
      <c r="B7831" s="274" t="s">
        <v>347</v>
      </c>
      <c r="C7831" s="296" t="s">
        <v>2757</v>
      </c>
      <c r="D7831" s="274" t="s">
        <v>40</v>
      </c>
      <c r="E7831" s="274" t="s">
        <v>2758</v>
      </c>
      <c r="F7831" s="404" t="s">
        <v>348</v>
      </c>
      <c r="G7831" s="404"/>
      <c r="H7831" s="295" t="s">
        <v>44</v>
      </c>
      <c r="I7831" s="298">
        <v>1</v>
      </c>
      <c r="J7831" s="298">
        <v>0</v>
      </c>
      <c r="K7831" s="297">
        <v>370.46</v>
      </c>
      <c r="L7831" s="297">
        <v>370.46</v>
      </c>
    </row>
    <row r="7832" spans="2:12" ht="15" customHeight="1" x14ac:dyDescent="0.2">
      <c r="B7832" s="274" t="s">
        <v>347</v>
      </c>
      <c r="C7832" s="296" t="s">
        <v>819</v>
      </c>
      <c r="D7832" s="274" t="s">
        <v>40</v>
      </c>
      <c r="E7832" s="274" t="s">
        <v>4298</v>
      </c>
      <c r="F7832" s="404" t="s">
        <v>348</v>
      </c>
      <c r="G7832" s="404"/>
      <c r="H7832" s="295" t="s">
        <v>44</v>
      </c>
      <c r="I7832" s="298">
        <v>3</v>
      </c>
      <c r="J7832" s="298">
        <v>0</v>
      </c>
      <c r="K7832" s="297">
        <v>34.1</v>
      </c>
      <c r="L7832" s="297">
        <v>102.3</v>
      </c>
    </row>
    <row r="7833" spans="2:12" ht="15" customHeight="1" x14ac:dyDescent="0.2">
      <c r="B7833" s="275"/>
      <c r="C7833" s="275"/>
      <c r="D7833" s="275"/>
      <c r="E7833" s="275"/>
      <c r="F7833" s="275"/>
      <c r="G7833" s="275" t="s">
        <v>331</v>
      </c>
      <c r="H7833" s="302">
        <v>49.15</v>
      </c>
      <c r="I7833" s="275" t="s">
        <v>332</v>
      </c>
      <c r="J7833" s="302">
        <v>0</v>
      </c>
      <c r="K7833" s="275" t="s">
        <v>333</v>
      </c>
      <c r="L7833" s="302">
        <v>49.15</v>
      </c>
    </row>
    <row r="7834" spans="2:12" ht="15" customHeight="1" thickBot="1" x14ac:dyDescent="0.25">
      <c r="B7834" s="275"/>
      <c r="C7834" s="275"/>
      <c r="D7834" s="275"/>
      <c r="E7834" s="275"/>
      <c r="F7834" s="275"/>
      <c r="G7834" s="275" t="s">
        <v>334</v>
      </c>
      <c r="H7834" s="302">
        <v>111.89</v>
      </c>
      <c r="I7834" s="409"/>
      <c r="J7834" s="409" t="s">
        <v>335</v>
      </c>
      <c r="K7834" s="275"/>
      <c r="L7834" s="302">
        <v>649.57000000000005</v>
      </c>
    </row>
    <row r="7835" spans="2:12" ht="15" customHeight="1" thickTop="1" x14ac:dyDescent="0.2">
      <c r="B7835" s="289"/>
      <c r="C7835" s="289"/>
      <c r="D7835" s="289"/>
      <c r="E7835" s="289"/>
      <c r="F7835" s="289"/>
      <c r="G7835" s="289"/>
      <c r="H7835" s="289"/>
      <c r="I7835" s="289"/>
      <c r="J7835" s="289"/>
      <c r="K7835" s="289"/>
      <c r="L7835" s="281"/>
    </row>
    <row r="7836" spans="2:12" ht="15" customHeight="1" x14ac:dyDescent="0.2">
      <c r="B7836" s="276"/>
      <c r="C7836" s="277" t="s">
        <v>28</v>
      </c>
      <c r="D7836" s="276" t="s">
        <v>29</v>
      </c>
      <c r="E7836" s="276" t="s">
        <v>30</v>
      </c>
      <c r="F7836" s="405" t="s">
        <v>318</v>
      </c>
      <c r="G7836" s="405"/>
      <c r="H7836" s="284" t="s">
        <v>31</v>
      </c>
      <c r="I7836" s="277" t="s">
        <v>32</v>
      </c>
      <c r="J7836" s="277" t="s">
        <v>2407</v>
      </c>
      <c r="K7836" s="277" t="s">
        <v>33</v>
      </c>
      <c r="L7836" s="277" t="s">
        <v>35</v>
      </c>
    </row>
    <row r="7837" spans="2:12" ht="15" customHeight="1" x14ac:dyDescent="0.2">
      <c r="B7837" s="273" t="s">
        <v>319</v>
      </c>
      <c r="C7837" s="286" t="s">
        <v>3439</v>
      </c>
      <c r="D7837" s="273" t="s">
        <v>40</v>
      </c>
      <c r="E7837" s="273" t="s">
        <v>3440</v>
      </c>
      <c r="F7837" s="403" t="s">
        <v>346</v>
      </c>
      <c r="G7837" s="403"/>
      <c r="H7837" s="285" t="s">
        <v>41</v>
      </c>
      <c r="I7837" s="288">
        <v>1</v>
      </c>
      <c r="J7837" s="287"/>
      <c r="K7837" s="287">
        <v>3.29</v>
      </c>
      <c r="L7837" s="287">
        <v>3.29</v>
      </c>
    </row>
    <row r="7838" spans="2:12" ht="15" customHeight="1" x14ac:dyDescent="0.2">
      <c r="B7838" s="278" t="s">
        <v>321</v>
      </c>
      <c r="C7838" s="291" t="s">
        <v>468</v>
      </c>
      <c r="D7838" s="278" t="s">
        <v>40</v>
      </c>
      <c r="E7838" s="278" t="s">
        <v>469</v>
      </c>
      <c r="F7838" s="407" t="s">
        <v>324</v>
      </c>
      <c r="G7838" s="407"/>
      <c r="H7838" s="290" t="s">
        <v>325</v>
      </c>
      <c r="I7838" s="294">
        <v>5.0700000000000002E-2</v>
      </c>
      <c r="J7838" s="294">
        <v>0</v>
      </c>
      <c r="K7838" s="292">
        <v>27.93</v>
      </c>
      <c r="L7838" s="292">
        <v>1.41</v>
      </c>
    </row>
    <row r="7839" spans="2:12" ht="15" customHeight="1" x14ac:dyDescent="0.2">
      <c r="B7839" s="278" t="s">
        <v>321</v>
      </c>
      <c r="C7839" s="291" t="s">
        <v>1061</v>
      </c>
      <c r="D7839" s="278" t="s">
        <v>40</v>
      </c>
      <c r="E7839" s="278" t="s">
        <v>1062</v>
      </c>
      <c r="F7839" s="407" t="s">
        <v>328</v>
      </c>
      <c r="G7839" s="407"/>
      <c r="H7839" s="290" t="s">
        <v>329</v>
      </c>
      <c r="I7839" s="294">
        <v>1.6000000000000001E-3</v>
      </c>
      <c r="J7839" s="294">
        <v>0</v>
      </c>
      <c r="K7839" s="292">
        <v>40.74</v>
      </c>
      <c r="L7839" s="292">
        <v>0.06</v>
      </c>
    </row>
    <row r="7840" spans="2:12" ht="15" customHeight="1" x14ac:dyDescent="0.2">
      <c r="B7840" s="278" t="s">
        <v>321</v>
      </c>
      <c r="C7840" s="291" t="s">
        <v>513</v>
      </c>
      <c r="D7840" s="278" t="s">
        <v>40</v>
      </c>
      <c r="E7840" s="278" t="s">
        <v>514</v>
      </c>
      <c r="F7840" s="407" t="s">
        <v>328</v>
      </c>
      <c r="G7840" s="407"/>
      <c r="H7840" s="290" t="s">
        <v>330</v>
      </c>
      <c r="I7840" s="294">
        <v>1.6000000000000001E-3</v>
      </c>
      <c r="J7840" s="294">
        <v>0</v>
      </c>
      <c r="K7840" s="292">
        <v>48.02</v>
      </c>
      <c r="L7840" s="292">
        <v>7.0000000000000007E-2</v>
      </c>
    </row>
    <row r="7841" spans="2:12" ht="15" customHeight="1" x14ac:dyDescent="0.2">
      <c r="B7841" s="278" t="s">
        <v>321</v>
      </c>
      <c r="C7841" s="291" t="s">
        <v>322</v>
      </c>
      <c r="D7841" s="278" t="s">
        <v>40</v>
      </c>
      <c r="E7841" s="278" t="s">
        <v>323</v>
      </c>
      <c r="F7841" s="407" t="s">
        <v>324</v>
      </c>
      <c r="G7841" s="407"/>
      <c r="H7841" s="290" t="s">
        <v>325</v>
      </c>
      <c r="I7841" s="294">
        <v>7.5999999999999998E-2</v>
      </c>
      <c r="J7841" s="294">
        <v>0</v>
      </c>
      <c r="K7841" s="292">
        <v>23.08</v>
      </c>
      <c r="L7841" s="292">
        <v>1.75</v>
      </c>
    </row>
    <row r="7842" spans="2:12" ht="15" customHeight="1" x14ac:dyDescent="0.2">
      <c r="B7842" s="275"/>
      <c r="C7842" s="275"/>
      <c r="D7842" s="275"/>
      <c r="E7842" s="275"/>
      <c r="F7842" s="275"/>
      <c r="G7842" s="275" t="s">
        <v>331</v>
      </c>
      <c r="H7842" s="302">
        <v>2.52</v>
      </c>
      <c r="I7842" s="275" t="s">
        <v>332</v>
      </c>
      <c r="J7842" s="302">
        <v>0</v>
      </c>
      <c r="K7842" s="275" t="s">
        <v>333</v>
      </c>
      <c r="L7842" s="302">
        <v>2.52</v>
      </c>
    </row>
    <row r="7843" spans="2:12" ht="15" customHeight="1" thickBot="1" x14ac:dyDescent="0.25">
      <c r="B7843" s="275"/>
      <c r="C7843" s="275"/>
      <c r="D7843" s="275"/>
      <c r="E7843" s="275"/>
      <c r="F7843" s="275"/>
      <c r="G7843" s="275" t="s">
        <v>334</v>
      </c>
      <c r="H7843" s="302">
        <v>0.68</v>
      </c>
      <c r="I7843" s="409"/>
      <c r="J7843" s="409" t="s">
        <v>335</v>
      </c>
      <c r="K7843" s="275"/>
      <c r="L7843" s="302">
        <v>3.97</v>
      </c>
    </row>
    <row r="7844" spans="2:12" ht="15" customHeight="1" thickTop="1" x14ac:dyDescent="0.2">
      <c r="B7844" s="289"/>
      <c r="C7844" s="289"/>
      <c r="D7844" s="289"/>
      <c r="E7844" s="289"/>
      <c r="F7844" s="289"/>
      <c r="G7844" s="289"/>
      <c r="H7844" s="289"/>
      <c r="I7844" s="289"/>
      <c r="J7844" s="289"/>
      <c r="K7844" s="289"/>
      <c r="L7844" s="281"/>
    </row>
    <row r="7845" spans="2:12" ht="15" customHeight="1" x14ac:dyDescent="0.2">
      <c r="B7845" s="276"/>
      <c r="C7845" s="277" t="s">
        <v>28</v>
      </c>
      <c r="D7845" s="276" t="s">
        <v>29</v>
      </c>
      <c r="E7845" s="276" t="s">
        <v>30</v>
      </c>
      <c r="F7845" s="405" t="s">
        <v>318</v>
      </c>
      <c r="G7845" s="405"/>
      <c r="H7845" s="284" t="s">
        <v>31</v>
      </c>
      <c r="I7845" s="277" t="s">
        <v>32</v>
      </c>
      <c r="J7845" s="277" t="s">
        <v>2407</v>
      </c>
      <c r="K7845" s="277" t="s">
        <v>33</v>
      </c>
      <c r="L7845" s="277" t="s">
        <v>35</v>
      </c>
    </row>
    <row r="7846" spans="2:12" ht="15" customHeight="1" x14ac:dyDescent="0.2">
      <c r="B7846" s="273" t="s">
        <v>319</v>
      </c>
      <c r="C7846" s="286" t="s">
        <v>691</v>
      </c>
      <c r="D7846" s="273" t="s">
        <v>40</v>
      </c>
      <c r="E7846" s="273" t="s">
        <v>692</v>
      </c>
      <c r="F7846" s="403" t="s">
        <v>346</v>
      </c>
      <c r="G7846" s="403"/>
      <c r="H7846" s="285" t="s">
        <v>41</v>
      </c>
      <c r="I7846" s="288">
        <v>1</v>
      </c>
      <c r="J7846" s="287"/>
      <c r="K7846" s="287">
        <v>6.68</v>
      </c>
      <c r="L7846" s="287">
        <v>6.68</v>
      </c>
    </row>
    <row r="7847" spans="2:12" ht="15" customHeight="1" x14ac:dyDescent="0.2">
      <c r="B7847" s="278" t="s">
        <v>321</v>
      </c>
      <c r="C7847" s="291" t="s">
        <v>513</v>
      </c>
      <c r="D7847" s="278" t="s">
        <v>40</v>
      </c>
      <c r="E7847" s="278" t="s">
        <v>514</v>
      </c>
      <c r="F7847" s="407" t="s">
        <v>328</v>
      </c>
      <c r="G7847" s="407"/>
      <c r="H7847" s="290" t="s">
        <v>330</v>
      </c>
      <c r="I7847" s="294">
        <v>3.5999999999999999E-3</v>
      </c>
      <c r="J7847" s="294">
        <v>0</v>
      </c>
      <c r="K7847" s="292">
        <v>48.02</v>
      </c>
      <c r="L7847" s="292">
        <v>0.17</v>
      </c>
    </row>
    <row r="7848" spans="2:12" ht="15" customHeight="1" x14ac:dyDescent="0.2">
      <c r="B7848" s="278" t="s">
        <v>321</v>
      </c>
      <c r="C7848" s="291" t="s">
        <v>1061</v>
      </c>
      <c r="D7848" s="278" t="s">
        <v>40</v>
      </c>
      <c r="E7848" s="278" t="s">
        <v>1062</v>
      </c>
      <c r="F7848" s="407" t="s">
        <v>328</v>
      </c>
      <c r="G7848" s="407"/>
      <c r="H7848" s="290" t="s">
        <v>329</v>
      </c>
      <c r="I7848" s="294">
        <v>3.5999999999999999E-3</v>
      </c>
      <c r="J7848" s="294">
        <v>0</v>
      </c>
      <c r="K7848" s="292">
        <v>40.74</v>
      </c>
      <c r="L7848" s="292">
        <v>0.14000000000000001</v>
      </c>
    </row>
    <row r="7849" spans="2:12" ht="15" customHeight="1" x14ac:dyDescent="0.2">
      <c r="B7849" s="278" t="s">
        <v>321</v>
      </c>
      <c r="C7849" s="291" t="s">
        <v>322</v>
      </c>
      <c r="D7849" s="278" t="s">
        <v>40</v>
      </c>
      <c r="E7849" s="278" t="s">
        <v>323</v>
      </c>
      <c r="F7849" s="407" t="s">
        <v>324</v>
      </c>
      <c r="G7849" s="407"/>
      <c r="H7849" s="290" t="s">
        <v>325</v>
      </c>
      <c r="I7849" s="294">
        <v>0.15310000000000001</v>
      </c>
      <c r="J7849" s="294">
        <v>0</v>
      </c>
      <c r="K7849" s="292">
        <v>23.08</v>
      </c>
      <c r="L7849" s="292">
        <v>3.53</v>
      </c>
    </row>
    <row r="7850" spans="2:12" ht="15" customHeight="1" x14ac:dyDescent="0.2">
      <c r="B7850" s="278" t="s">
        <v>321</v>
      </c>
      <c r="C7850" s="291" t="s">
        <v>468</v>
      </c>
      <c r="D7850" s="278" t="s">
        <v>40</v>
      </c>
      <c r="E7850" s="278" t="s">
        <v>469</v>
      </c>
      <c r="F7850" s="407" t="s">
        <v>324</v>
      </c>
      <c r="G7850" s="407"/>
      <c r="H7850" s="290" t="s">
        <v>325</v>
      </c>
      <c r="I7850" s="294">
        <v>0.10199999999999999</v>
      </c>
      <c r="J7850" s="294">
        <v>0</v>
      </c>
      <c r="K7850" s="292">
        <v>27.93</v>
      </c>
      <c r="L7850" s="292">
        <v>2.84</v>
      </c>
    </row>
    <row r="7851" spans="2:12" ht="15" customHeight="1" x14ac:dyDescent="0.2">
      <c r="B7851" s="275"/>
      <c r="C7851" s="275"/>
      <c r="D7851" s="275"/>
      <c r="E7851" s="275"/>
      <c r="F7851" s="275"/>
      <c r="G7851" s="275" t="s">
        <v>331</v>
      </c>
      <c r="H7851" s="302">
        <v>5.14</v>
      </c>
      <c r="I7851" s="275" t="s">
        <v>332</v>
      </c>
      <c r="J7851" s="302">
        <v>0</v>
      </c>
      <c r="K7851" s="275" t="s">
        <v>333</v>
      </c>
      <c r="L7851" s="302">
        <v>5.14</v>
      </c>
    </row>
    <row r="7852" spans="2:12" ht="15" customHeight="1" thickBot="1" x14ac:dyDescent="0.25">
      <c r="B7852" s="275"/>
      <c r="C7852" s="275"/>
      <c r="D7852" s="275"/>
      <c r="E7852" s="275"/>
      <c r="F7852" s="275"/>
      <c r="G7852" s="275" t="s">
        <v>334</v>
      </c>
      <c r="H7852" s="302">
        <v>1.39</v>
      </c>
      <c r="I7852" s="409"/>
      <c r="J7852" s="409" t="s">
        <v>335</v>
      </c>
      <c r="K7852" s="275"/>
      <c r="L7852" s="302">
        <v>8.07</v>
      </c>
    </row>
    <row r="7853" spans="2:12" ht="15" customHeight="1" thickTop="1" x14ac:dyDescent="0.2">
      <c r="B7853" s="289"/>
      <c r="C7853" s="289"/>
      <c r="D7853" s="289"/>
      <c r="E7853" s="289"/>
      <c r="F7853" s="289"/>
      <c r="G7853" s="289"/>
      <c r="H7853" s="289"/>
      <c r="I7853" s="289"/>
      <c r="J7853" s="289"/>
      <c r="K7853" s="289"/>
      <c r="L7853" s="281"/>
    </row>
    <row r="7854" spans="2:12" ht="15" customHeight="1" x14ac:dyDescent="0.2">
      <c r="B7854" s="276"/>
      <c r="C7854" s="277" t="s">
        <v>28</v>
      </c>
      <c r="D7854" s="276" t="s">
        <v>29</v>
      </c>
      <c r="E7854" s="276" t="s">
        <v>30</v>
      </c>
      <c r="F7854" s="405" t="s">
        <v>318</v>
      </c>
      <c r="G7854" s="405"/>
      <c r="H7854" s="284" t="s">
        <v>31</v>
      </c>
      <c r="I7854" s="277" t="s">
        <v>32</v>
      </c>
      <c r="J7854" s="277" t="s">
        <v>2407</v>
      </c>
      <c r="K7854" s="277" t="s">
        <v>33</v>
      </c>
      <c r="L7854" s="277" t="s">
        <v>35</v>
      </c>
    </row>
    <row r="7855" spans="2:12" ht="15" customHeight="1" x14ac:dyDescent="0.2">
      <c r="B7855" s="273" t="s">
        <v>319</v>
      </c>
      <c r="C7855" s="286" t="s">
        <v>687</v>
      </c>
      <c r="D7855" s="273" t="s">
        <v>40</v>
      </c>
      <c r="E7855" s="273" t="s">
        <v>688</v>
      </c>
      <c r="F7855" s="403" t="s">
        <v>346</v>
      </c>
      <c r="G7855" s="403"/>
      <c r="H7855" s="285" t="s">
        <v>59</v>
      </c>
      <c r="I7855" s="288">
        <v>1</v>
      </c>
      <c r="J7855" s="287"/>
      <c r="K7855" s="287">
        <v>239.31</v>
      </c>
      <c r="L7855" s="287">
        <v>239.31</v>
      </c>
    </row>
    <row r="7856" spans="2:12" ht="15" customHeight="1" x14ac:dyDescent="0.2">
      <c r="B7856" s="278" t="s">
        <v>321</v>
      </c>
      <c r="C7856" s="291" t="s">
        <v>468</v>
      </c>
      <c r="D7856" s="278" t="s">
        <v>40</v>
      </c>
      <c r="E7856" s="278" t="s">
        <v>469</v>
      </c>
      <c r="F7856" s="407" t="s">
        <v>324</v>
      </c>
      <c r="G7856" s="407"/>
      <c r="H7856" s="290" t="s">
        <v>325</v>
      </c>
      <c r="I7856" s="294">
        <v>2.0219</v>
      </c>
      <c r="J7856" s="294">
        <v>0</v>
      </c>
      <c r="K7856" s="292">
        <v>27.93</v>
      </c>
      <c r="L7856" s="292">
        <v>56.47</v>
      </c>
    </row>
    <row r="7857" spans="2:12" ht="15" customHeight="1" x14ac:dyDescent="0.2">
      <c r="B7857" s="278" t="s">
        <v>321</v>
      </c>
      <c r="C7857" s="291" t="s">
        <v>1061</v>
      </c>
      <c r="D7857" s="278" t="s">
        <v>40</v>
      </c>
      <c r="E7857" s="278" t="s">
        <v>1062</v>
      </c>
      <c r="F7857" s="407" t="s">
        <v>328</v>
      </c>
      <c r="G7857" s="407"/>
      <c r="H7857" s="290" t="s">
        <v>329</v>
      </c>
      <c r="I7857" s="294">
        <v>6.6600000000000006E-2</v>
      </c>
      <c r="J7857" s="294">
        <v>0</v>
      </c>
      <c r="K7857" s="292">
        <v>40.74</v>
      </c>
      <c r="L7857" s="292">
        <v>2.71</v>
      </c>
    </row>
    <row r="7858" spans="2:12" ht="15" customHeight="1" x14ac:dyDescent="0.2">
      <c r="B7858" s="278" t="s">
        <v>321</v>
      </c>
      <c r="C7858" s="291" t="s">
        <v>513</v>
      </c>
      <c r="D7858" s="278" t="s">
        <v>40</v>
      </c>
      <c r="E7858" s="278" t="s">
        <v>514</v>
      </c>
      <c r="F7858" s="407" t="s">
        <v>328</v>
      </c>
      <c r="G7858" s="407"/>
      <c r="H7858" s="290" t="s">
        <v>330</v>
      </c>
      <c r="I7858" s="294">
        <v>7.1800000000000003E-2</v>
      </c>
      <c r="J7858" s="294">
        <v>0</v>
      </c>
      <c r="K7858" s="292">
        <v>48.02</v>
      </c>
      <c r="L7858" s="292">
        <v>3.44</v>
      </c>
    </row>
    <row r="7859" spans="2:12" ht="15" customHeight="1" x14ac:dyDescent="0.2">
      <c r="B7859" s="278" t="s">
        <v>321</v>
      </c>
      <c r="C7859" s="291" t="s">
        <v>322</v>
      </c>
      <c r="D7859" s="278" t="s">
        <v>40</v>
      </c>
      <c r="E7859" s="278" t="s">
        <v>323</v>
      </c>
      <c r="F7859" s="407" t="s">
        <v>324</v>
      </c>
      <c r="G7859" s="407"/>
      <c r="H7859" s="290" t="s">
        <v>325</v>
      </c>
      <c r="I7859" s="294">
        <v>3.0329000000000002</v>
      </c>
      <c r="J7859" s="294">
        <v>0</v>
      </c>
      <c r="K7859" s="292">
        <v>23.08</v>
      </c>
      <c r="L7859" s="292">
        <v>69.989999999999995</v>
      </c>
    </row>
    <row r="7860" spans="2:12" ht="15" customHeight="1" x14ac:dyDescent="0.2">
      <c r="B7860" s="274" t="s">
        <v>347</v>
      </c>
      <c r="C7860" s="296" t="s">
        <v>815</v>
      </c>
      <c r="D7860" s="274" t="s">
        <v>40</v>
      </c>
      <c r="E7860" s="274" t="s">
        <v>816</v>
      </c>
      <c r="F7860" s="404" t="s">
        <v>348</v>
      </c>
      <c r="G7860" s="404"/>
      <c r="H7860" s="295" t="s">
        <v>59</v>
      </c>
      <c r="I7860" s="298">
        <v>1.1000000000000001</v>
      </c>
      <c r="J7860" s="298">
        <v>0</v>
      </c>
      <c r="K7860" s="297">
        <v>97</v>
      </c>
      <c r="L7860" s="297">
        <v>106.7</v>
      </c>
    </row>
    <row r="7861" spans="2:12" ht="15" customHeight="1" x14ac:dyDescent="0.2">
      <c r="B7861" s="275"/>
      <c r="C7861" s="275"/>
      <c r="D7861" s="275"/>
      <c r="E7861" s="275"/>
      <c r="F7861" s="275"/>
      <c r="G7861" s="275" t="s">
        <v>331</v>
      </c>
      <c r="H7861" s="302">
        <v>102.1</v>
      </c>
      <c r="I7861" s="275" t="s">
        <v>332</v>
      </c>
      <c r="J7861" s="302">
        <v>0</v>
      </c>
      <c r="K7861" s="275" t="s">
        <v>333</v>
      </c>
      <c r="L7861" s="302">
        <v>102.1</v>
      </c>
    </row>
    <row r="7862" spans="2:12" ht="15" customHeight="1" thickBot="1" x14ac:dyDescent="0.25">
      <c r="B7862" s="275"/>
      <c r="C7862" s="275"/>
      <c r="D7862" s="275"/>
      <c r="E7862" s="275"/>
      <c r="F7862" s="275"/>
      <c r="G7862" s="275" t="s">
        <v>334</v>
      </c>
      <c r="H7862" s="302">
        <v>49.8</v>
      </c>
      <c r="I7862" s="409"/>
      <c r="J7862" s="409" t="s">
        <v>335</v>
      </c>
      <c r="K7862" s="275"/>
      <c r="L7862" s="302">
        <v>289.11</v>
      </c>
    </row>
    <row r="7863" spans="2:12" ht="15" customHeight="1" thickTop="1" x14ac:dyDescent="0.2">
      <c r="B7863" s="289"/>
      <c r="C7863" s="289"/>
      <c r="D7863" s="289"/>
      <c r="E7863" s="289"/>
      <c r="F7863" s="289"/>
      <c r="G7863" s="289"/>
      <c r="H7863" s="289"/>
      <c r="I7863" s="289"/>
      <c r="J7863" s="289"/>
      <c r="K7863" s="289"/>
      <c r="L7863" s="281"/>
    </row>
    <row r="7864" spans="2:12" ht="15" customHeight="1" x14ac:dyDescent="0.2">
      <c r="B7864" s="276"/>
      <c r="C7864" s="277" t="s">
        <v>28</v>
      </c>
      <c r="D7864" s="276" t="s">
        <v>29</v>
      </c>
      <c r="E7864" s="276" t="s">
        <v>30</v>
      </c>
      <c r="F7864" s="405" t="s">
        <v>318</v>
      </c>
      <c r="G7864" s="405"/>
      <c r="H7864" s="284" t="s">
        <v>31</v>
      </c>
      <c r="I7864" s="277" t="s">
        <v>32</v>
      </c>
      <c r="J7864" s="277" t="s">
        <v>2407</v>
      </c>
      <c r="K7864" s="277" t="s">
        <v>33</v>
      </c>
      <c r="L7864" s="277" t="s">
        <v>35</v>
      </c>
    </row>
    <row r="7865" spans="2:12" ht="15" customHeight="1" x14ac:dyDescent="0.2">
      <c r="B7865" s="273" t="s">
        <v>319</v>
      </c>
      <c r="C7865" s="286" t="s">
        <v>1034</v>
      </c>
      <c r="D7865" s="273" t="s">
        <v>40</v>
      </c>
      <c r="E7865" s="273" t="s">
        <v>1035</v>
      </c>
      <c r="F7865" s="403" t="s">
        <v>346</v>
      </c>
      <c r="G7865" s="403"/>
      <c r="H7865" s="285" t="s">
        <v>59</v>
      </c>
      <c r="I7865" s="288">
        <v>1</v>
      </c>
      <c r="J7865" s="287"/>
      <c r="K7865" s="287">
        <v>273.29000000000002</v>
      </c>
      <c r="L7865" s="287">
        <v>273.29000000000002</v>
      </c>
    </row>
    <row r="7866" spans="2:12" ht="15" customHeight="1" x14ac:dyDescent="0.2">
      <c r="B7866" s="278" t="s">
        <v>321</v>
      </c>
      <c r="C7866" s="291" t="s">
        <v>468</v>
      </c>
      <c r="D7866" s="278" t="s">
        <v>40</v>
      </c>
      <c r="E7866" s="278" t="s">
        <v>469</v>
      </c>
      <c r="F7866" s="407" t="s">
        <v>324</v>
      </c>
      <c r="G7866" s="407"/>
      <c r="H7866" s="290" t="s">
        <v>325</v>
      </c>
      <c r="I7866" s="294">
        <v>2.4937999999999998</v>
      </c>
      <c r="J7866" s="294">
        <v>0</v>
      </c>
      <c r="K7866" s="292">
        <v>27.93</v>
      </c>
      <c r="L7866" s="292">
        <v>69.650000000000006</v>
      </c>
    </row>
    <row r="7867" spans="2:12" ht="15" customHeight="1" x14ac:dyDescent="0.2">
      <c r="B7867" s="278" t="s">
        <v>321</v>
      </c>
      <c r="C7867" s="291" t="s">
        <v>322</v>
      </c>
      <c r="D7867" s="278" t="s">
        <v>40</v>
      </c>
      <c r="E7867" s="278" t="s">
        <v>323</v>
      </c>
      <c r="F7867" s="407" t="s">
        <v>324</v>
      </c>
      <c r="G7867" s="407"/>
      <c r="H7867" s="290" t="s">
        <v>325</v>
      </c>
      <c r="I7867" s="294">
        <v>3.7406999999999999</v>
      </c>
      <c r="J7867" s="294">
        <v>0</v>
      </c>
      <c r="K7867" s="292">
        <v>23.08</v>
      </c>
      <c r="L7867" s="292">
        <v>86.33</v>
      </c>
    </row>
    <row r="7868" spans="2:12" ht="15" customHeight="1" x14ac:dyDescent="0.2">
      <c r="B7868" s="278" t="s">
        <v>321</v>
      </c>
      <c r="C7868" s="291" t="s">
        <v>1061</v>
      </c>
      <c r="D7868" s="278" t="s">
        <v>40</v>
      </c>
      <c r="E7868" s="278" t="s">
        <v>1062</v>
      </c>
      <c r="F7868" s="407" t="s">
        <v>328</v>
      </c>
      <c r="G7868" s="407"/>
      <c r="H7868" s="290" t="s">
        <v>329</v>
      </c>
      <c r="I7868" s="294">
        <v>6.6600000000000006E-2</v>
      </c>
      <c r="J7868" s="294">
        <v>0</v>
      </c>
      <c r="K7868" s="292">
        <v>40.74</v>
      </c>
      <c r="L7868" s="292">
        <v>2.71</v>
      </c>
    </row>
    <row r="7869" spans="2:12" ht="15" customHeight="1" x14ac:dyDescent="0.2">
      <c r="B7869" s="278" t="s">
        <v>321</v>
      </c>
      <c r="C7869" s="291" t="s">
        <v>513</v>
      </c>
      <c r="D7869" s="278" t="s">
        <v>40</v>
      </c>
      <c r="E7869" s="278" t="s">
        <v>514</v>
      </c>
      <c r="F7869" s="407" t="s">
        <v>328</v>
      </c>
      <c r="G7869" s="407"/>
      <c r="H7869" s="290" t="s">
        <v>330</v>
      </c>
      <c r="I7869" s="294">
        <v>7.1800000000000003E-2</v>
      </c>
      <c r="J7869" s="294">
        <v>0</v>
      </c>
      <c r="K7869" s="292">
        <v>48.02</v>
      </c>
      <c r="L7869" s="292">
        <v>3.44</v>
      </c>
    </row>
    <row r="7870" spans="2:12" ht="15" customHeight="1" x14ac:dyDescent="0.2">
      <c r="B7870" s="274" t="s">
        <v>347</v>
      </c>
      <c r="C7870" s="296" t="s">
        <v>1197</v>
      </c>
      <c r="D7870" s="274" t="s">
        <v>40</v>
      </c>
      <c r="E7870" s="274" t="s">
        <v>1198</v>
      </c>
      <c r="F7870" s="404" t="s">
        <v>348</v>
      </c>
      <c r="G7870" s="404"/>
      <c r="H7870" s="295" t="s">
        <v>59</v>
      </c>
      <c r="I7870" s="298">
        <v>1.1000000000000001</v>
      </c>
      <c r="J7870" s="298">
        <v>0</v>
      </c>
      <c r="K7870" s="297">
        <v>101.06</v>
      </c>
      <c r="L7870" s="297">
        <v>111.16</v>
      </c>
    </row>
    <row r="7871" spans="2:12" ht="15" customHeight="1" x14ac:dyDescent="0.2">
      <c r="B7871" s="275"/>
      <c r="C7871" s="275"/>
      <c r="D7871" s="275"/>
      <c r="E7871" s="275"/>
      <c r="F7871" s="275"/>
      <c r="G7871" s="275" t="s">
        <v>331</v>
      </c>
      <c r="H7871" s="302">
        <v>124.8</v>
      </c>
      <c r="I7871" s="275" t="s">
        <v>332</v>
      </c>
      <c r="J7871" s="302">
        <v>0</v>
      </c>
      <c r="K7871" s="275" t="s">
        <v>333</v>
      </c>
      <c r="L7871" s="302">
        <v>124.8</v>
      </c>
    </row>
    <row r="7872" spans="2:12" ht="15" customHeight="1" thickBot="1" x14ac:dyDescent="0.25">
      <c r="B7872" s="275"/>
      <c r="C7872" s="275"/>
      <c r="D7872" s="275"/>
      <c r="E7872" s="275"/>
      <c r="F7872" s="275"/>
      <c r="G7872" s="275" t="s">
        <v>334</v>
      </c>
      <c r="H7872" s="302">
        <v>56.87</v>
      </c>
      <c r="I7872" s="409"/>
      <c r="J7872" s="409" t="s">
        <v>335</v>
      </c>
      <c r="K7872" s="275"/>
      <c r="L7872" s="302">
        <v>330.16</v>
      </c>
    </row>
    <row r="7873" spans="2:12" ht="15" customHeight="1" thickTop="1" x14ac:dyDescent="0.2">
      <c r="B7873" s="289"/>
      <c r="C7873" s="289"/>
      <c r="D7873" s="289"/>
      <c r="E7873" s="289"/>
      <c r="F7873" s="289"/>
      <c r="G7873" s="289"/>
      <c r="H7873" s="289"/>
      <c r="I7873" s="289"/>
      <c r="J7873" s="289"/>
      <c r="K7873" s="289"/>
      <c r="L7873" s="281"/>
    </row>
    <row r="7874" spans="2:12" ht="15" customHeight="1" x14ac:dyDescent="0.2">
      <c r="B7874" s="276"/>
      <c r="C7874" s="277" t="s">
        <v>28</v>
      </c>
      <c r="D7874" s="276" t="s">
        <v>29</v>
      </c>
      <c r="E7874" s="276" t="s">
        <v>30</v>
      </c>
      <c r="F7874" s="405" t="s">
        <v>318</v>
      </c>
      <c r="G7874" s="405"/>
      <c r="H7874" s="284" t="s">
        <v>31</v>
      </c>
      <c r="I7874" s="277" t="s">
        <v>32</v>
      </c>
      <c r="J7874" s="277" t="s">
        <v>33</v>
      </c>
      <c r="K7874" s="277" t="s">
        <v>35</v>
      </c>
      <c r="L7874" s="281"/>
    </row>
    <row r="7875" spans="2:12" ht="15" customHeight="1" x14ac:dyDescent="0.2">
      <c r="B7875" s="273" t="s">
        <v>319</v>
      </c>
      <c r="C7875" s="286" t="s">
        <v>2759</v>
      </c>
      <c r="D7875" s="273" t="s">
        <v>143</v>
      </c>
      <c r="E7875" s="273" t="s">
        <v>2411</v>
      </c>
      <c r="F7875" s="403" t="s">
        <v>574</v>
      </c>
      <c r="G7875" s="403"/>
      <c r="H7875" s="285" t="s">
        <v>41</v>
      </c>
      <c r="I7875" s="288">
        <v>1</v>
      </c>
      <c r="J7875" s="287">
        <v>50.72</v>
      </c>
      <c r="K7875" s="287">
        <v>50.72</v>
      </c>
      <c r="L7875" s="281"/>
    </row>
    <row r="7876" spans="2:12" ht="15" customHeight="1" x14ac:dyDescent="0.2">
      <c r="B7876" s="276" t="s">
        <v>27</v>
      </c>
      <c r="C7876" s="277" t="s">
        <v>28</v>
      </c>
      <c r="D7876" s="276" t="s">
        <v>29</v>
      </c>
      <c r="E7876" s="276" t="s">
        <v>30</v>
      </c>
      <c r="F7876" s="405" t="s">
        <v>318</v>
      </c>
      <c r="G7876" s="406"/>
      <c r="H7876" s="284" t="s">
        <v>31</v>
      </c>
      <c r="I7876" s="277" t="s">
        <v>32</v>
      </c>
      <c r="J7876" s="277" t="s">
        <v>33</v>
      </c>
      <c r="K7876" s="277" t="s">
        <v>35</v>
      </c>
      <c r="L7876" s="281"/>
    </row>
    <row r="7877" spans="2:12" ht="15" customHeight="1" x14ac:dyDescent="0.2">
      <c r="B7877" s="274" t="s">
        <v>347</v>
      </c>
      <c r="C7877" s="296" t="s">
        <v>3639</v>
      </c>
      <c r="D7877" s="274" t="s">
        <v>143</v>
      </c>
      <c r="E7877" s="274" t="s">
        <v>2427</v>
      </c>
      <c r="F7877" s="404" t="s">
        <v>586</v>
      </c>
      <c r="G7877" s="404"/>
      <c r="H7877" s="295" t="s">
        <v>578</v>
      </c>
      <c r="I7877" s="298">
        <v>0.53</v>
      </c>
      <c r="J7877" s="297" t="s">
        <v>3640</v>
      </c>
      <c r="K7877" s="280" t="s">
        <v>4299</v>
      </c>
      <c r="L7877" s="281"/>
    </row>
    <row r="7878" spans="2:12" ht="15" customHeight="1" x14ac:dyDescent="0.2">
      <c r="B7878" s="278" t="s">
        <v>319</v>
      </c>
      <c r="C7878" s="291" t="s">
        <v>579</v>
      </c>
      <c r="D7878" s="278" t="s">
        <v>143</v>
      </c>
      <c r="E7878" s="278" t="s">
        <v>580</v>
      </c>
      <c r="F7878" s="407" t="s">
        <v>577</v>
      </c>
      <c r="G7878" s="407"/>
      <c r="H7878" s="290" t="s">
        <v>578</v>
      </c>
      <c r="I7878" s="294">
        <v>0.53</v>
      </c>
      <c r="J7878" s="292" t="s">
        <v>3693</v>
      </c>
      <c r="K7878" s="293" t="s">
        <v>4300</v>
      </c>
      <c r="L7878" s="281"/>
    </row>
    <row r="7879" spans="2:12" ht="15" customHeight="1" x14ac:dyDescent="0.2">
      <c r="B7879" s="278" t="s">
        <v>319</v>
      </c>
      <c r="C7879" s="291" t="s">
        <v>2707</v>
      </c>
      <c r="D7879" s="278" t="s">
        <v>143</v>
      </c>
      <c r="E7879" s="278" t="s">
        <v>2708</v>
      </c>
      <c r="F7879" s="407" t="s">
        <v>2574</v>
      </c>
      <c r="G7879" s="407"/>
      <c r="H7879" s="290" t="s">
        <v>59</v>
      </c>
      <c r="I7879" s="294">
        <v>7.0000000000000007E-2</v>
      </c>
      <c r="J7879" s="292" t="s">
        <v>4301</v>
      </c>
      <c r="K7879" s="293" t="s">
        <v>4302</v>
      </c>
      <c r="L7879" s="281"/>
    </row>
    <row r="7880" spans="2:12" ht="15" customHeight="1" x14ac:dyDescent="0.2">
      <c r="B7880" s="408" t="s">
        <v>2416</v>
      </c>
      <c r="C7880" s="406"/>
      <c r="D7880" s="406"/>
      <c r="E7880" s="406"/>
      <c r="F7880" s="406"/>
      <c r="G7880" s="406"/>
      <c r="H7880" s="406"/>
      <c r="I7880" s="406"/>
      <c r="J7880" s="406"/>
      <c r="K7880" s="406"/>
      <c r="L7880" s="281"/>
    </row>
    <row r="7881" spans="2:12" ht="15" customHeight="1" x14ac:dyDescent="0.2">
      <c r="B7881" s="276" t="s">
        <v>27</v>
      </c>
      <c r="C7881" s="277" t="s">
        <v>28</v>
      </c>
      <c r="D7881" s="276" t="s">
        <v>29</v>
      </c>
      <c r="E7881" s="276" t="s">
        <v>30</v>
      </c>
      <c r="F7881" s="405" t="s">
        <v>318</v>
      </c>
      <c r="G7881" s="406"/>
      <c r="H7881" s="284" t="s">
        <v>31</v>
      </c>
      <c r="I7881" s="277" t="s">
        <v>32</v>
      </c>
      <c r="J7881" s="277" t="s">
        <v>33</v>
      </c>
      <c r="K7881" s="277" t="s">
        <v>35</v>
      </c>
      <c r="L7881" s="281"/>
    </row>
    <row r="7882" spans="2:12" ht="15" customHeight="1" x14ac:dyDescent="0.2">
      <c r="B7882" s="274" t="s">
        <v>347</v>
      </c>
      <c r="C7882" s="296" t="s">
        <v>3615</v>
      </c>
      <c r="D7882" s="274" t="s">
        <v>143</v>
      </c>
      <c r="E7882" s="274" t="s">
        <v>2418</v>
      </c>
      <c r="F7882" s="404" t="s">
        <v>586</v>
      </c>
      <c r="G7882" s="404"/>
      <c r="H7882" s="295" t="s">
        <v>578</v>
      </c>
      <c r="I7882" s="298">
        <v>8.5400000000000004E-2</v>
      </c>
      <c r="J7882" s="297" t="s">
        <v>2419</v>
      </c>
      <c r="K7882" s="280" t="s">
        <v>2482</v>
      </c>
      <c r="L7882" s="281"/>
    </row>
    <row r="7883" spans="2:12" ht="15" customHeight="1" x14ac:dyDescent="0.2">
      <c r="B7883" s="274" t="s">
        <v>347</v>
      </c>
      <c r="C7883" s="296" t="s">
        <v>3634</v>
      </c>
      <c r="D7883" s="274" t="s">
        <v>143</v>
      </c>
      <c r="E7883" s="274" t="s">
        <v>1168</v>
      </c>
      <c r="F7883" s="404" t="s">
        <v>348</v>
      </c>
      <c r="G7883" s="404"/>
      <c r="H7883" s="295" t="s">
        <v>165</v>
      </c>
      <c r="I7883" s="298">
        <v>2.8827000000000002E-3</v>
      </c>
      <c r="J7883" s="297" t="s">
        <v>2138</v>
      </c>
      <c r="K7883" s="280" t="s">
        <v>2135</v>
      </c>
      <c r="L7883" s="281"/>
    </row>
    <row r="7884" spans="2:12" ht="15" customHeight="1" x14ac:dyDescent="0.2">
      <c r="B7884" s="274" t="s">
        <v>347</v>
      </c>
      <c r="C7884" s="296" t="s">
        <v>3604</v>
      </c>
      <c r="D7884" s="274" t="s">
        <v>143</v>
      </c>
      <c r="E7884" s="274" t="s">
        <v>1164</v>
      </c>
      <c r="F7884" s="404" t="s">
        <v>809</v>
      </c>
      <c r="G7884" s="404"/>
      <c r="H7884" s="295" t="s">
        <v>165</v>
      </c>
      <c r="I7884" s="298">
        <v>2.8827000000000002E-3</v>
      </c>
      <c r="J7884" s="297" t="s">
        <v>2145</v>
      </c>
      <c r="K7884" s="280" t="s">
        <v>2125</v>
      </c>
      <c r="L7884" s="281"/>
    </row>
    <row r="7885" spans="2:12" ht="15" customHeight="1" x14ac:dyDescent="0.2">
      <c r="B7885" s="274" t="s">
        <v>347</v>
      </c>
      <c r="C7885" s="296" t="s">
        <v>3611</v>
      </c>
      <c r="D7885" s="274" t="s">
        <v>143</v>
      </c>
      <c r="E7885" s="274" t="s">
        <v>1190</v>
      </c>
      <c r="F7885" s="404" t="s">
        <v>348</v>
      </c>
      <c r="G7885" s="404"/>
      <c r="H7885" s="295" t="s">
        <v>197</v>
      </c>
      <c r="I7885" s="298">
        <v>3.8863999999999999E-4</v>
      </c>
      <c r="J7885" s="297" t="s">
        <v>2154</v>
      </c>
      <c r="K7885" s="280" t="s">
        <v>2117</v>
      </c>
      <c r="L7885" s="281"/>
    </row>
    <row r="7886" spans="2:12" ht="15" customHeight="1" x14ac:dyDescent="0.2">
      <c r="B7886" s="274" t="s">
        <v>347</v>
      </c>
      <c r="C7886" s="296" t="s">
        <v>3586</v>
      </c>
      <c r="D7886" s="274" t="s">
        <v>143</v>
      </c>
      <c r="E7886" s="274" t="s">
        <v>1162</v>
      </c>
      <c r="F7886" s="404" t="s">
        <v>348</v>
      </c>
      <c r="G7886" s="404"/>
      <c r="H7886" s="295" t="s">
        <v>165</v>
      </c>
      <c r="I7886" s="298">
        <v>2.5619999999999999E-5</v>
      </c>
      <c r="J7886" s="297" t="s">
        <v>2140</v>
      </c>
      <c r="K7886" s="280" t="s">
        <v>2117</v>
      </c>
    </row>
    <row r="7887" spans="2:12" ht="15" customHeight="1" x14ac:dyDescent="0.2">
      <c r="B7887" s="274" t="s">
        <v>347</v>
      </c>
      <c r="C7887" s="296" t="s">
        <v>3649</v>
      </c>
      <c r="D7887" s="274" t="s">
        <v>143</v>
      </c>
      <c r="E7887" s="274" t="s">
        <v>1185</v>
      </c>
      <c r="F7887" s="404" t="s">
        <v>348</v>
      </c>
      <c r="G7887" s="404"/>
      <c r="H7887" s="295" t="s">
        <v>165</v>
      </c>
      <c r="I7887" s="298">
        <v>1.1103999999999999E-4</v>
      </c>
      <c r="J7887" s="297" t="s">
        <v>3650</v>
      </c>
      <c r="K7887" s="280" t="s">
        <v>2117</v>
      </c>
    </row>
    <row r="7888" spans="2:12" ht="15" customHeight="1" x14ac:dyDescent="0.2">
      <c r="B7888" s="274" t="s">
        <v>347</v>
      </c>
      <c r="C7888" s="296" t="s">
        <v>3587</v>
      </c>
      <c r="D7888" s="274" t="s">
        <v>143</v>
      </c>
      <c r="E7888" s="274" t="s">
        <v>2436</v>
      </c>
      <c r="F7888" s="404" t="s">
        <v>348</v>
      </c>
      <c r="G7888" s="404"/>
      <c r="H7888" s="295" t="s">
        <v>165</v>
      </c>
      <c r="I7888" s="298">
        <v>1.2812000000000001E-4</v>
      </c>
      <c r="J7888" s="297" t="s">
        <v>3588</v>
      </c>
      <c r="K7888" s="280" t="s">
        <v>2117</v>
      </c>
    </row>
    <row r="7889" spans="2:11" ht="15" customHeight="1" x14ac:dyDescent="0.2">
      <c r="B7889" s="274" t="s">
        <v>347</v>
      </c>
      <c r="C7889" s="296" t="s">
        <v>3646</v>
      </c>
      <c r="D7889" s="274" t="s">
        <v>143</v>
      </c>
      <c r="E7889" s="274" t="s">
        <v>3647</v>
      </c>
      <c r="F7889" s="404" t="s">
        <v>348</v>
      </c>
      <c r="G7889" s="404"/>
      <c r="H7889" s="295" t="s">
        <v>1160</v>
      </c>
      <c r="I7889" s="298">
        <v>5.1248000000000005E-4</v>
      </c>
      <c r="J7889" s="297" t="s">
        <v>3648</v>
      </c>
      <c r="K7889" s="280" t="s">
        <v>2117</v>
      </c>
    </row>
    <row r="7890" spans="2:11" ht="15" customHeight="1" x14ac:dyDescent="0.2">
      <c r="B7890" s="274" t="s">
        <v>347</v>
      </c>
      <c r="C7890" s="296" t="s">
        <v>3616</v>
      </c>
      <c r="D7890" s="274" t="s">
        <v>143</v>
      </c>
      <c r="E7890" s="274" t="s">
        <v>1170</v>
      </c>
      <c r="F7890" s="404" t="s">
        <v>809</v>
      </c>
      <c r="G7890" s="404"/>
      <c r="H7890" s="295" t="s">
        <v>165</v>
      </c>
      <c r="I7890" s="298">
        <v>6.5213080000000007E-2</v>
      </c>
      <c r="J7890" s="297" t="s">
        <v>1858</v>
      </c>
      <c r="K7890" s="280" t="s">
        <v>2128</v>
      </c>
    </row>
    <row r="7891" spans="2:11" ht="15" customHeight="1" x14ac:dyDescent="0.2">
      <c r="B7891" s="274" t="s">
        <v>347</v>
      </c>
      <c r="C7891" s="296" t="s">
        <v>3584</v>
      </c>
      <c r="D7891" s="274" t="s">
        <v>143</v>
      </c>
      <c r="E7891" s="274" t="s">
        <v>1191</v>
      </c>
      <c r="F7891" s="404" t="s">
        <v>348</v>
      </c>
      <c r="G7891" s="404"/>
      <c r="H7891" s="295" t="s">
        <v>165</v>
      </c>
      <c r="I7891" s="298">
        <v>5.5519999999999997E-5</v>
      </c>
      <c r="J7891" s="297" t="s">
        <v>2156</v>
      </c>
      <c r="K7891" s="280" t="s">
        <v>2135</v>
      </c>
    </row>
    <row r="7892" spans="2:11" ht="15" customHeight="1" x14ac:dyDescent="0.2">
      <c r="B7892" s="274" t="s">
        <v>347</v>
      </c>
      <c r="C7892" s="296" t="s">
        <v>3638</v>
      </c>
      <c r="D7892" s="274" t="s">
        <v>143</v>
      </c>
      <c r="E7892" s="274" t="s">
        <v>1186</v>
      </c>
      <c r="F7892" s="404" t="s">
        <v>348</v>
      </c>
      <c r="G7892" s="404"/>
      <c r="H7892" s="295" t="s">
        <v>165</v>
      </c>
      <c r="I7892" s="298">
        <v>1.1103999999999999E-4</v>
      </c>
      <c r="J7892" s="297" t="s">
        <v>2162</v>
      </c>
      <c r="K7892" s="280" t="s">
        <v>2117</v>
      </c>
    </row>
    <row r="7893" spans="2:11" ht="15" customHeight="1" x14ac:dyDescent="0.2">
      <c r="B7893" s="274" t="s">
        <v>347</v>
      </c>
      <c r="C7893" s="296" t="s">
        <v>3633</v>
      </c>
      <c r="D7893" s="274" t="s">
        <v>143</v>
      </c>
      <c r="E7893" s="274" t="s">
        <v>1187</v>
      </c>
      <c r="F7893" s="404" t="s">
        <v>348</v>
      </c>
      <c r="G7893" s="404"/>
      <c r="H7893" s="295" t="s">
        <v>165</v>
      </c>
      <c r="I7893" s="298">
        <v>5.5519999999999997E-5</v>
      </c>
      <c r="J7893" s="297" t="s">
        <v>2150</v>
      </c>
      <c r="K7893" s="280" t="s">
        <v>2117</v>
      </c>
    </row>
    <row r="7894" spans="2:11" ht="15" customHeight="1" x14ac:dyDescent="0.2">
      <c r="B7894" s="274" t="s">
        <v>347</v>
      </c>
      <c r="C7894" s="296" t="s">
        <v>3625</v>
      </c>
      <c r="D7894" s="274" t="s">
        <v>143</v>
      </c>
      <c r="E7894" s="274" t="s">
        <v>1188</v>
      </c>
      <c r="F7894" s="404" t="s">
        <v>348</v>
      </c>
      <c r="G7894" s="404"/>
      <c r="H7894" s="295" t="s">
        <v>165</v>
      </c>
      <c r="I7894" s="298">
        <v>5.5519999999999997E-5</v>
      </c>
      <c r="J7894" s="297" t="s">
        <v>1865</v>
      </c>
      <c r="K7894" s="280" t="s">
        <v>2117</v>
      </c>
    </row>
    <row r="7895" spans="2:11" ht="15" customHeight="1" x14ac:dyDescent="0.2">
      <c r="B7895" s="274" t="s">
        <v>347</v>
      </c>
      <c r="C7895" s="296" t="s">
        <v>3605</v>
      </c>
      <c r="D7895" s="274" t="s">
        <v>143</v>
      </c>
      <c r="E7895" s="274" t="s">
        <v>1192</v>
      </c>
      <c r="F7895" s="404" t="s">
        <v>348</v>
      </c>
      <c r="G7895" s="404"/>
      <c r="H7895" s="295" t="s">
        <v>165</v>
      </c>
      <c r="I7895" s="298">
        <v>1.1103999999999999E-4</v>
      </c>
      <c r="J7895" s="297" t="s">
        <v>2153</v>
      </c>
      <c r="K7895" s="280" t="s">
        <v>2117</v>
      </c>
    </row>
    <row r="7896" spans="2:11" ht="15" customHeight="1" x14ac:dyDescent="0.2">
      <c r="B7896" s="274" t="s">
        <v>347</v>
      </c>
      <c r="C7896" s="296" t="s">
        <v>3613</v>
      </c>
      <c r="D7896" s="274" t="s">
        <v>143</v>
      </c>
      <c r="E7896" s="274" t="s">
        <v>1163</v>
      </c>
      <c r="F7896" s="404" t="s">
        <v>348</v>
      </c>
      <c r="G7896" s="404"/>
      <c r="H7896" s="295" t="s">
        <v>165</v>
      </c>
      <c r="I7896" s="298">
        <v>8.5399999999999996E-6</v>
      </c>
      <c r="J7896" s="297" t="s">
        <v>3614</v>
      </c>
      <c r="K7896" s="280" t="s">
        <v>2117</v>
      </c>
    </row>
    <row r="7897" spans="2:11" ht="15" customHeight="1" x14ac:dyDescent="0.2">
      <c r="B7897" s="274" t="s">
        <v>347</v>
      </c>
      <c r="C7897" s="296" t="s">
        <v>3606</v>
      </c>
      <c r="D7897" s="274" t="s">
        <v>143</v>
      </c>
      <c r="E7897" s="274" t="s">
        <v>1166</v>
      </c>
      <c r="F7897" s="404" t="s">
        <v>809</v>
      </c>
      <c r="G7897" s="404"/>
      <c r="H7897" s="295" t="s">
        <v>1167</v>
      </c>
      <c r="I7897" s="298">
        <v>2.5624000000000003E-4</v>
      </c>
      <c r="J7897" s="297" t="s">
        <v>2136</v>
      </c>
      <c r="K7897" s="280" t="s">
        <v>2124</v>
      </c>
    </row>
    <row r="7898" spans="2:11" ht="15" customHeight="1" x14ac:dyDescent="0.2">
      <c r="B7898" s="274" t="s">
        <v>347</v>
      </c>
      <c r="C7898" s="296" t="s">
        <v>3639</v>
      </c>
      <c r="D7898" s="274" t="s">
        <v>143</v>
      </c>
      <c r="E7898" s="274" t="s">
        <v>2427</v>
      </c>
      <c r="F7898" s="404" t="s">
        <v>586</v>
      </c>
      <c r="G7898" s="404"/>
      <c r="H7898" s="295" t="s">
        <v>578</v>
      </c>
      <c r="I7898" s="298">
        <v>0.55520000000000003</v>
      </c>
      <c r="J7898" s="297" t="s">
        <v>3640</v>
      </c>
      <c r="K7898" s="280" t="s">
        <v>3641</v>
      </c>
    </row>
    <row r="7899" spans="2:11" ht="15" customHeight="1" x14ac:dyDescent="0.2">
      <c r="B7899" s="274" t="s">
        <v>347</v>
      </c>
      <c r="C7899" s="296" t="s">
        <v>3601</v>
      </c>
      <c r="D7899" s="274" t="s">
        <v>143</v>
      </c>
      <c r="E7899" s="274" t="s">
        <v>1165</v>
      </c>
      <c r="F7899" s="404" t="s">
        <v>348</v>
      </c>
      <c r="G7899" s="404"/>
      <c r="H7899" s="295" t="s">
        <v>165</v>
      </c>
      <c r="I7899" s="298">
        <v>2.8827000000000002E-3</v>
      </c>
      <c r="J7899" s="297" t="s">
        <v>3602</v>
      </c>
      <c r="K7899" s="280" t="s">
        <v>4099</v>
      </c>
    </row>
    <row r="7900" spans="2:11" ht="15" customHeight="1" x14ac:dyDescent="0.2">
      <c r="B7900" s="274" t="s">
        <v>347</v>
      </c>
      <c r="C7900" s="296" t="s">
        <v>3636</v>
      </c>
      <c r="D7900" s="274" t="s">
        <v>143</v>
      </c>
      <c r="E7900" s="274" t="s">
        <v>2432</v>
      </c>
      <c r="F7900" s="404" t="s">
        <v>348</v>
      </c>
      <c r="G7900" s="404"/>
      <c r="H7900" s="295" t="s">
        <v>2433</v>
      </c>
      <c r="I7900" s="298">
        <v>5.1248000000000005E-4</v>
      </c>
      <c r="J7900" s="297" t="s">
        <v>3637</v>
      </c>
      <c r="K7900" s="280" t="s">
        <v>2125</v>
      </c>
    </row>
    <row r="7901" spans="2:11" ht="15" customHeight="1" x14ac:dyDescent="0.2">
      <c r="B7901" s="274" t="s">
        <v>347</v>
      </c>
      <c r="C7901" s="296" t="s">
        <v>3645</v>
      </c>
      <c r="D7901" s="274" t="s">
        <v>143</v>
      </c>
      <c r="E7901" s="274" t="s">
        <v>1161</v>
      </c>
      <c r="F7901" s="404" t="s">
        <v>348</v>
      </c>
      <c r="G7901" s="404"/>
      <c r="H7901" s="295" t="s">
        <v>165</v>
      </c>
      <c r="I7901" s="298">
        <v>4.4346219999999999E-2</v>
      </c>
      <c r="J7901" s="297" t="s">
        <v>2143</v>
      </c>
      <c r="K7901" s="280" t="s">
        <v>2165</v>
      </c>
    </row>
    <row r="7902" spans="2:11" ht="15" customHeight="1" x14ac:dyDescent="0.2">
      <c r="B7902" s="274" t="s">
        <v>347</v>
      </c>
      <c r="C7902" s="296" t="s">
        <v>3651</v>
      </c>
      <c r="D7902" s="274" t="s">
        <v>143</v>
      </c>
      <c r="E7902" s="274" t="s">
        <v>1184</v>
      </c>
      <c r="F7902" s="404" t="s">
        <v>348</v>
      </c>
      <c r="G7902" s="404"/>
      <c r="H7902" s="295" t="s">
        <v>165</v>
      </c>
      <c r="I7902" s="298">
        <v>2.2207999999999999E-4</v>
      </c>
      <c r="J7902" s="297" t="s">
        <v>2163</v>
      </c>
      <c r="K7902" s="280" t="s">
        <v>2117</v>
      </c>
    </row>
    <row r="7903" spans="2:11" ht="15" customHeight="1" x14ac:dyDescent="0.2">
      <c r="B7903" s="274" t="s">
        <v>347</v>
      </c>
      <c r="C7903" s="296" t="s">
        <v>3626</v>
      </c>
      <c r="D7903" s="274" t="s">
        <v>143</v>
      </c>
      <c r="E7903" s="274" t="s">
        <v>2434</v>
      </c>
      <c r="F7903" s="404" t="s">
        <v>348</v>
      </c>
      <c r="G7903" s="404"/>
      <c r="H7903" s="295" t="s">
        <v>2433</v>
      </c>
      <c r="I7903" s="298">
        <v>1.47338E-3</v>
      </c>
      <c r="J7903" s="297" t="s">
        <v>3627</v>
      </c>
      <c r="K7903" s="280" t="s">
        <v>2135</v>
      </c>
    </row>
    <row r="7904" spans="2:11" ht="15" customHeight="1" x14ac:dyDescent="0.2">
      <c r="B7904" s="274" t="s">
        <v>347</v>
      </c>
      <c r="C7904" s="296" t="s">
        <v>3596</v>
      </c>
      <c r="D7904" s="274" t="s">
        <v>143</v>
      </c>
      <c r="E7904" s="274" t="s">
        <v>2437</v>
      </c>
      <c r="F7904" s="404" t="s">
        <v>348</v>
      </c>
      <c r="G7904" s="404"/>
      <c r="H7904" s="295" t="s">
        <v>165</v>
      </c>
      <c r="I7904" s="298">
        <v>3.8435999999999999E-4</v>
      </c>
      <c r="J7904" s="297" t="s">
        <v>3597</v>
      </c>
      <c r="K7904" s="280" t="s">
        <v>2117</v>
      </c>
    </row>
    <row r="7905" spans="2:12" ht="15" customHeight="1" x14ac:dyDescent="0.2">
      <c r="B7905" s="274" t="s">
        <v>347</v>
      </c>
      <c r="C7905" s="296" t="s">
        <v>3594</v>
      </c>
      <c r="D7905" s="274" t="s">
        <v>143</v>
      </c>
      <c r="E7905" s="274" t="s">
        <v>1171</v>
      </c>
      <c r="F7905" s="404" t="s">
        <v>348</v>
      </c>
      <c r="G7905" s="404"/>
      <c r="H7905" s="295" t="s">
        <v>165</v>
      </c>
      <c r="I7905" s="298">
        <v>1.7079999999999999E-5</v>
      </c>
      <c r="J7905" s="297" t="s">
        <v>2139</v>
      </c>
      <c r="K7905" s="280" t="s">
        <v>2117</v>
      </c>
    </row>
    <row r="7906" spans="2:12" ht="15" customHeight="1" x14ac:dyDescent="0.2">
      <c r="B7906" s="274" t="s">
        <v>347</v>
      </c>
      <c r="C7906" s="296" t="s">
        <v>3600</v>
      </c>
      <c r="D7906" s="274" t="s">
        <v>143</v>
      </c>
      <c r="E7906" s="274" t="s">
        <v>1189</v>
      </c>
      <c r="F7906" s="404" t="s">
        <v>348</v>
      </c>
      <c r="G7906" s="404"/>
      <c r="H7906" s="295" t="s">
        <v>165</v>
      </c>
      <c r="I7906" s="298">
        <v>3.8863999999999999E-4</v>
      </c>
      <c r="J7906" s="297" t="s">
        <v>2148</v>
      </c>
      <c r="K7906" s="280" t="s">
        <v>2117</v>
      </c>
    </row>
    <row r="7907" spans="2:12" ht="15" customHeight="1" x14ac:dyDescent="0.2">
      <c r="B7907" s="274" t="s">
        <v>347</v>
      </c>
      <c r="C7907" s="296" t="s">
        <v>3591</v>
      </c>
      <c r="D7907" s="274" t="s">
        <v>143</v>
      </c>
      <c r="E7907" s="274" t="s">
        <v>1183</v>
      </c>
      <c r="F7907" s="404" t="s">
        <v>348</v>
      </c>
      <c r="G7907" s="404"/>
      <c r="H7907" s="295" t="s">
        <v>165</v>
      </c>
      <c r="I7907" s="298">
        <v>2.7760000000000003E-4</v>
      </c>
      <c r="J7907" s="297" t="s">
        <v>3592</v>
      </c>
      <c r="K7907" s="280" t="s">
        <v>2117</v>
      </c>
    </row>
    <row r="7908" spans="2:12" ht="15" customHeight="1" x14ac:dyDescent="0.2">
      <c r="B7908" s="274" t="s">
        <v>347</v>
      </c>
      <c r="C7908" s="296" t="s">
        <v>3635</v>
      </c>
      <c r="D7908" s="274" t="s">
        <v>143</v>
      </c>
      <c r="E7908" s="274" t="s">
        <v>1169</v>
      </c>
      <c r="F7908" s="404" t="s">
        <v>348</v>
      </c>
      <c r="G7908" s="404"/>
      <c r="H7908" s="295" t="s">
        <v>165</v>
      </c>
      <c r="I7908" s="298">
        <v>1.1530799999999999E-3</v>
      </c>
      <c r="J7908" s="297" t="s">
        <v>1868</v>
      </c>
      <c r="K7908" s="280" t="s">
        <v>2144</v>
      </c>
    </row>
    <row r="7909" spans="2:12" ht="15" customHeight="1" x14ac:dyDescent="0.2">
      <c r="B7909" s="274" t="s">
        <v>347</v>
      </c>
      <c r="C7909" s="296" t="s">
        <v>3622</v>
      </c>
      <c r="D7909" s="274" t="s">
        <v>143</v>
      </c>
      <c r="E7909" s="274" t="s">
        <v>2422</v>
      </c>
      <c r="F7909" s="404" t="s">
        <v>348</v>
      </c>
      <c r="G7909" s="404"/>
      <c r="H7909" s="295" t="s">
        <v>59</v>
      </c>
      <c r="I7909" s="298">
        <v>7.0000000000000007E-2</v>
      </c>
      <c r="J7909" s="297" t="s">
        <v>3623</v>
      </c>
      <c r="K7909" s="280" t="s">
        <v>3624</v>
      </c>
    </row>
    <row r="7910" spans="2:12" ht="15" customHeight="1" x14ac:dyDescent="0.2">
      <c r="B7910" s="274" t="s">
        <v>347</v>
      </c>
      <c r="C7910" s="296" t="s">
        <v>3598</v>
      </c>
      <c r="D7910" s="274" t="s">
        <v>143</v>
      </c>
      <c r="E7910" s="274" t="s">
        <v>1159</v>
      </c>
      <c r="F7910" s="404" t="s">
        <v>348</v>
      </c>
      <c r="G7910" s="404"/>
      <c r="H7910" s="295" t="s">
        <v>165</v>
      </c>
      <c r="I7910" s="298">
        <v>9.6089999999999999E-4</v>
      </c>
      <c r="J7910" s="297" t="s">
        <v>3599</v>
      </c>
      <c r="K7910" s="280" t="s">
        <v>2188</v>
      </c>
    </row>
    <row r="7911" spans="2:12" ht="15" customHeight="1" x14ac:dyDescent="0.2">
      <c r="B7911" s="274" t="s">
        <v>347</v>
      </c>
      <c r="C7911" s="296" t="s">
        <v>3631</v>
      </c>
      <c r="D7911" s="274" t="s">
        <v>143</v>
      </c>
      <c r="E7911" s="274" t="s">
        <v>2435</v>
      </c>
      <c r="F7911" s="404" t="s">
        <v>348</v>
      </c>
      <c r="G7911" s="404"/>
      <c r="H7911" s="295" t="s">
        <v>165</v>
      </c>
      <c r="I7911" s="298">
        <v>1.7079999999999999E-5</v>
      </c>
      <c r="J7911" s="297" t="s">
        <v>2122</v>
      </c>
      <c r="K7911" s="280" t="s">
        <v>2117</v>
      </c>
    </row>
    <row r="7912" spans="2:12" ht="15" customHeight="1" x14ac:dyDescent="0.2">
      <c r="B7912" s="274" t="s">
        <v>347</v>
      </c>
      <c r="C7912" s="296" t="s">
        <v>3619</v>
      </c>
      <c r="D7912" s="274" t="s">
        <v>143</v>
      </c>
      <c r="E7912" s="274" t="s">
        <v>2424</v>
      </c>
      <c r="F7912" s="404" t="s">
        <v>348</v>
      </c>
      <c r="G7912" s="404"/>
      <c r="H7912" s="295" t="s">
        <v>59</v>
      </c>
      <c r="I7912" s="298">
        <v>7.0000000000000007E-2</v>
      </c>
      <c r="J7912" s="297" t="s">
        <v>3620</v>
      </c>
      <c r="K7912" s="280" t="s">
        <v>3621</v>
      </c>
    </row>
    <row r="7913" spans="2:12" ht="15" customHeight="1" x14ac:dyDescent="0.2">
      <c r="B7913" s="274" t="s">
        <v>347</v>
      </c>
      <c r="C7913" s="296" t="s">
        <v>3583</v>
      </c>
      <c r="D7913" s="274" t="s">
        <v>143</v>
      </c>
      <c r="E7913" s="274" t="s">
        <v>1158</v>
      </c>
      <c r="F7913" s="404" t="s">
        <v>348</v>
      </c>
      <c r="G7913" s="404"/>
      <c r="H7913" s="295" t="s">
        <v>165</v>
      </c>
      <c r="I7913" s="298">
        <v>6.5213080000000007E-2</v>
      </c>
      <c r="J7913" s="297" t="s">
        <v>1850</v>
      </c>
      <c r="K7913" s="280" t="s">
        <v>2655</v>
      </c>
    </row>
    <row r="7914" spans="2:12" ht="15" customHeight="1" x14ac:dyDescent="0.2">
      <c r="B7914" s="274" t="s">
        <v>347</v>
      </c>
      <c r="C7914" s="296" t="s">
        <v>3632</v>
      </c>
      <c r="D7914" s="274" t="s">
        <v>143</v>
      </c>
      <c r="E7914" s="274" t="s">
        <v>1193</v>
      </c>
      <c r="F7914" s="404" t="s">
        <v>348</v>
      </c>
      <c r="G7914" s="404"/>
      <c r="H7914" s="295" t="s">
        <v>165</v>
      </c>
      <c r="I7914" s="298">
        <v>2.2207999999999999E-4</v>
      </c>
      <c r="J7914" s="297" t="s">
        <v>2159</v>
      </c>
      <c r="K7914" s="280" t="s">
        <v>2117</v>
      </c>
    </row>
    <row r="7915" spans="2:12" ht="15" customHeight="1" x14ac:dyDescent="0.2">
      <c r="B7915" s="275"/>
      <c r="C7915" s="275"/>
      <c r="D7915" s="275"/>
      <c r="E7915" s="275"/>
      <c r="F7915" s="275" t="s">
        <v>331</v>
      </c>
      <c r="G7915" s="302">
        <v>11.78</v>
      </c>
      <c r="H7915" s="275" t="s">
        <v>332</v>
      </c>
      <c r="I7915" s="302">
        <v>0</v>
      </c>
      <c r="J7915" s="275" t="s">
        <v>333</v>
      </c>
      <c r="K7915" s="302">
        <v>11.78</v>
      </c>
    </row>
    <row r="7916" spans="2:12" ht="15" customHeight="1" thickBot="1" x14ac:dyDescent="0.25">
      <c r="B7916" s="275"/>
      <c r="C7916" s="275"/>
      <c r="D7916" s="275"/>
      <c r="E7916" s="275"/>
      <c r="F7916" s="275" t="s">
        <v>334</v>
      </c>
      <c r="G7916" s="302">
        <v>10.55</v>
      </c>
      <c r="H7916" s="275"/>
      <c r="I7916" s="409" t="s">
        <v>335</v>
      </c>
      <c r="J7916" s="409"/>
      <c r="K7916" s="302">
        <v>61.27</v>
      </c>
    </row>
    <row r="7917" spans="2:12" ht="15" customHeight="1" thickTop="1" x14ac:dyDescent="0.2">
      <c r="B7917" s="289"/>
      <c r="C7917" s="289"/>
      <c r="D7917" s="289"/>
      <c r="E7917" s="289"/>
      <c r="F7917" s="289"/>
      <c r="G7917" s="289"/>
      <c r="H7917" s="289"/>
      <c r="I7917" s="289"/>
      <c r="J7917" s="289"/>
      <c r="K7917" s="289"/>
    </row>
    <row r="7918" spans="2:12" ht="15" customHeight="1" x14ac:dyDescent="0.2">
      <c r="B7918" s="276"/>
      <c r="C7918" s="277" t="s">
        <v>28</v>
      </c>
      <c r="D7918" s="276" t="s">
        <v>29</v>
      </c>
      <c r="E7918" s="276" t="s">
        <v>30</v>
      </c>
      <c r="F7918" s="405" t="s">
        <v>318</v>
      </c>
      <c r="G7918" s="405"/>
      <c r="H7918" s="284" t="s">
        <v>31</v>
      </c>
      <c r="I7918" s="277" t="s">
        <v>32</v>
      </c>
      <c r="J7918" s="277" t="s">
        <v>2407</v>
      </c>
      <c r="K7918" s="277" t="s">
        <v>33</v>
      </c>
      <c r="L7918" s="277" t="s">
        <v>35</v>
      </c>
    </row>
    <row r="7919" spans="2:12" ht="15" customHeight="1" x14ac:dyDescent="0.2">
      <c r="B7919" s="273" t="s">
        <v>319</v>
      </c>
      <c r="C7919" s="286" t="s">
        <v>2969</v>
      </c>
      <c r="D7919" s="273" t="s">
        <v>40</v>
      </c>
      <c r="E7919" s="273" t="s">
        <v>2970</v>
      </c>
      <c r="F7919" s="403" t="s">
        <v>328</v>
      </c>
      <c r="G7919" s="403"/>
      <c r="H7919" s="285" t="s">
        <v>329</v>
      </c>
      <c r="I7919" s="288">
        <v>1</v>
      </c>
      <c r="J7919" s="287"/>
      <c r="K7919" s="287">
        <v>69.89</v>
      </c>
      <c r="L7919" s="287">
        <v>69.89</v>
      </c>
    </row>
    <row r="7920" spans="2:12" ht="15" customHeight="1" x14ac:dyDescent="0.2">
      <c r="B7920" s="278" t="s">
        <v>321</v>
      </c>
      <c r="C7920" s="291" t="s">
        <v>3023</v>
      </c>
      <c r="D7920" s="278" t="s">
        <v>40</v>
      </c>
      <c r="E7920" s="278" t="s">
        <v>3024</v>
      </c>
      <c r="F7920" s="407" t="s">
        <v>324</v>
      </c>
      <c r="G7920" s="407"/>
      <c r="H7920" s="290" t="s">
        <v>325</v>
      </c>
      <c r="I7920" s="294">
        <v>1</v>
      </c>
      <c r="J7920" s="294">
        <v>0</v>
      </c>
      <c r="K7920" s="292">
        <v>37.24</v>
      </c>
      <c r="L7920" s="292">
        <v>37.24</v>
      </c>
    </row>
    <row r="7921" spans="2:12" ht="15" customHeight="1" x14ac:dyDescent="0.2">
      <c r="B7921" s="278" t="s">
        <v>321</v>
      </c>
      <c r="C7921" s="291" t="s">
        <v>3035</v>
      </c>
      <c r="D7921" s="278" t="s">
        <v>40</v>
      </c>
      <c r="E7921" s="278" t="s">
        <v>3036</v>
      </c>
      <c r="F7921" s="407" t="s">
        <v>328</v>
      </c>
      <c r="G7921" s="407"/>
      <c r="H7921" s="290" t="s">
        <v>325</v>
      </c>
      <c r="I7921" s="294">
        <v>1</v>
      </c>
      <c r="J7921" s="294">
        <v>0</v>
      </c>
      <c r="K7921" s="292">
        <v>6.82</v>
      </c>
      <c r="L7921" s="292">
        <v>6.82</v>
      </c>
    </row>
    <row r="7922" spans="2:12" ht="15" customHeight="1" x14ac:dyDescent="0.2">
      <c r="B7922" s="278" t="s">
        <v>321</v>
      </c>
      <c r="C7922" s="291" t="s">
        <v>3037</v>
      </c>
      <c r="D7922" s="278" t="s">
        <v>40</v>
      </c>
      <c r="E7922" s="278" t="s">
        <v>3038</v>
      </c>
      <c r="F7922" s="407" t="s">
        <v>328</v>
      </c>
      <c r="G7922" s="407"/>
      <c r="H7922" s="290" t="s">
        <v>325</v>
      </c>
      <c r="I7922" s="294">
        <v>1</v>
      </c>
      <c r="J7922" s="294">
        <v>0</v>
      </c>
      <c r="K7922" s="292">
        <v>25.83</v>
      </c>
      <c r="L7922" s="292">
        <v>25.83</v>
      </c>
    </row>
    <row r="7923" spans="2:12" ht="15" customHeight="1" x14ac:dyDescent="0.2">
      <c r="B7923" s="275"/>
      <c r="C7923" s="275"/>
      <c r="D7923" s="275"/>
      <c r="E7923" s="275"/>
      <c r="F7923" s="275"/>
      <c r="G7923" s="275" t="s">
        <v>331</v>
      </c>
      <c r="H7923" s="302">
        <v>32.58</v>
      </c>
      <c r="I7923" s="275" t="s">
        <v>332</v>
      </c>
      <c r="J7923" s="302">
        <v>0</v>
      </c>
      <c r="K7923" s="275" t="s">
        <v>333</v>
      </c>
      <c r="L7923" s="302">
        <v>32.58</v>
      </c>
    </row>
    <row r="7924" spans="2:12" ht="15" customHeight="1" thickBot="1" x14ac:dyDescent="0.25">
      <c r="B7924" s="275"/>
      <c r="C7924" s="275"/>
      <c r="D7924" s="275"/>
      <c r="E7924" s="275"/>
      <c r="F7924" s="275"/>
      <c r="G7924" s="275" t="s">
        <v>334</v>
      </c>
      <c r="H7924" s="302">
        <v>14.54</v>
      </c>
      <c r="I7924" s="409"/>
      <c r="J7924" s="409" t="s">
        <v>335</v>
      </c>
      <c r="K7924" s="275"/>
      <c r="L7924" s="302">
        <v>84.43</v>
      </c>
    </row>
    <row r="7925" spans="2:12" ht="15" customHeight="1" thickTop="1" x14ac:dyDescent="0.2">
      <c r="B7925" s="289"/>
      <c r="C7925" s="289"/>
      <c r="D7925" s="289"/>
      <c r="E7925" s="289"/>
      <c r="F7925" s="289"/>
      <c r="G7925" s="289"/>
      <c r="H7925" s="289"/>
      <c r="I7925" s="289"/>
      <c r="J7925" s="289"/>
      <c r="K7925" s="289"/>
      <c r="L7925" s="281"/>
    </row>
    <row r="7926" spans="2:12" ht="15" customHeight="1" x14ac:dyDescent="0.2">
      <c r="B7926" s="276"/>
      <c r="C7926" s="277" t="s">
        <v>28</v>
      </c>
      <c r="D7926" s="276" t="s">
        <v>29</v>
      </c>
      <c r="E7926" s="276" t="s">
        <v>30</v>
      </c>
      <c r="F7926" s="405" t="s">
        <v>318</v>
      </c>
      <c r="G7926" s="405"/>
      <c r="H7926" s="284" t="s">
        <v>31</v>
      </c>
      <c r="I7926" s="277" t="s">
        <v>32</v>
      </c>
      <c r="J7926" s="277" t="s">
        <v>2407</v>
      </c>
      <c r="K7926" s="277" t="s">
        <v>33</v>
      </c>
      <c r="L7926" s="277" t="s">
        <v>35</v>
      </c>
    </row>
    <row r="7927" spans="2:12" ht="15" customHeight="1" x14ac:dyDescent="0.2">
      <c r="B7927" s="273" t="s">
        <v>319</v>
      </c>
      <c r="C7927" s="286" t="s">
        <v>2971</v>
      </c>
      <c r="D7927" s="273" t="s">
        <v>40</v>
      </c>
      <c r="E7927" s="273" t="s">
        <v>2972</v>
      </c>
      <c r="F7927" s="403" t="s">
        <v>328</v>
      </c>
      <c r="G7927" s="403"/>
      <c r="H7927" s="285" t="s">
        <v>330</v>
      </c>
      <c r="I7927" s="288">
        <v>1</v>
      </c>
      <c r="J7927" s="287"/>
      <c r="K7927" s="287">
        <v>153.86000000000001</v>
      </c>
      <c r="L7927" s="287">
        <v>153.86000000000001</v>
      </c>
    </row>
    <row r="7928" spans="2:12" ht="15" customHeight="1" x14ac:dyDescent="0.2">
      <c r="B7928" s="278" t="s">
        <v>321</v>
      </c>
      <c r="C7928" s="291" t="s">
        <v>3023</v>
      </c>
      <c r="D7928" s="278" t="s">
        <v>40</v>
      </c>
      <c r="E7928" s="278" t="s">
        <v>3024</v>
      </c>
      <c r="F7928" s="407" t="s">
        <v>324</v>
      </c>
      <c r="G7928" s="407"/>
      <c r="H7928" s="290" t="s">
        <v>325</v>
      </c>
      <c r="I7928" s="294">
        <v>1</v>
      </c>
      <c r="J7928" s="294">
        <v>0</v>
      </c>
      <c r="K7928" s="292">
        <v>37.24</v>
      </c>
      <c r="L7928" s="292">
        <v>37.24</v>
      </c>
    </row>
    <row r="7929" spans="2:12" ht="15" customHeight="1" x14ac:dyDescent="0.2">
      <c r="B7929" s="278" t="s">
        <v>321</v>
      </c>
      <c r="C7929" s="291" t="s">
        <v>3035</v>
      </c>
      <c r="D7929" s="278" t="s">
        <v>40</v>
      </c>
      <c r="E7929" s="278" t="s">
        <v>3036</v>
      </c>
      <c r="F7929" s="407" t="s">
        <v>328</v>
      </c>
      <c r="G7929" s="407"/>
      <c r="H7929" s="290" t="s">
        <v>325</v>
      </c>
      <c r="I7929" s="294">
        <v>1</v>
      </c>
      <c r="J7929" s="294">
        <v>0</v>
      </c>
      <c r="K7929" s="292">
        <v>6.82</v>
      </c>
      <c r="L7929" s="292">
        <v>6.82</v>
      </c>
    </row>
    <row r="7930" spans="2:12" ht="15" customHeight="1" x14ac:dyDescent="0.2">
      <c r="B7930" s="278" t="s">
        <v>321</v>
      </c>
      <c r="C7930" s="291" t="s">
        <v>3041</v>
      </c>
      <c r="D7930" s="278" t="s">
        <v>40</v>
      </c>
      <c r="E7930" s="278" t="s">
        <v>3042</v>
      </c>
      <c r="F7930" s="407" t="s">
        <v>328</v>
      </c>
      <c r="G7930" s="407"/>
      <c r="H7930" s="290" t="s">
        <v>325</v>
      </c>
      <c r="I7930" s="294">
        <v>1</v>
      </c>
      <c r="J7930" s="294">
        <v>0</v>
      </c>
      <c r="K7930" s="292">
        <v>32.28</v>
      </c>
      <c r="L7930" s="292">
        <v>32.28</v>
      </c>
    </row>
    <row r="7931" spans="2:12" ht="15" customHeight="1" x14ac:dyDescent="0.2">
      <c r="B7931" s="278" t="s">
        <v>321</v>
      </c>
      <c r="C7931" s="291" t="s">
        <v>3039</v>
      </c>
      <c r="D7931" s="278" t="s">
        <v>40</v>
      </c>
      <c r="E7931" s="278" t="s">
        <v>3040</v>
      </c>
      <c r="F7931" s="407" t="s">
        <v>328</v>
      </c>
      <c r="G7931" s="407"/>
      <c r="H7931" s="290" t="s">
        <v>325</v>
      </c>
      <c r="I7931" s="294">
        <v>1</v>
      </c>
      <c r="J7931" s="294">
        <v>0</v>
      </c>
      <c r="K7931" s="292">
        <v>51.69</v>
      </c>
      <c r="L7931" s="292">
        <v>51.69</v>
      </c>
    </row>
    <row r="7932" spans="2:12" ht="15" customHeight="1" x14ac:dyDescent="0.2">
      <c r="B7932" s="278" t="s">
        <v>321</v>
      </c>
      <c r="C7932" s="291" t="s">
        <v>3037</v>
      </c>
      <c r="D7932" s="278" t="s">
        <v>40</v>
      </c>
      <c r="E7932" s="278" t="s">
        <v>3038</v>
      </c>
      <c r="F7932" s="407" t="s">
        <v>328</v>
      </c>
      <c r="G7932" s="407"/>
      <c r="H7932" s="290" t="s">
        <v>325</v>
      </c>
      <c r="I7932" s="294">
        <v>1</v>
      </c>
      <c r="J7932" s="294">
        <v>0</v>
      </c>
      <c r="K7932" s="292">
        <v>25.83</v>
      </c>
      <c r="L7932" s="292">
        <v>25.83</v>
      </c>
    </row>
    <row r="7933" spans="2:12" ht="15" customHeight="1" x14ac:dyDescent="0.2">
      <c r="B7933" s="275"/>
      <c r="C7933" s="275"/>
      <c r="D7933" s="275"/>
      <c r="E7933" s="275"/>
      <c r="F7933" s="275"/>
      <c r="G7933" s="275" t="s">
        <v>331</v>
      </c>
      <c r="H7933" s="302">
        <v>32.58</v>
      </c>
      <c r="I7933" s="275" t="s">
        <v>332</v>
      </c>
      <c r="J7933" s="302">
        <v>0</v>
      </c>
      <c r="K7933" s="275" t="s">
        <v>333</v>
      </c>
      <c r="L7933" s="302">
        <v>32.58</v>
      </c>
    </row>
    <row r="7934" spans="2:12" ht="15" customHeight="1" thickBot="1" x14ac:dyDescent="0.25">
      <c r="B7934" s="275"/>
      <c r="C7934" s="275"/>
      <c r="D7934" s="275"/>
      <c r="E7934" s="275"/>
      <c r="F7934" s="275"/>
      <c r="G7934" s="275" t="s">
        <v>334</v>
      </c>
      <c r="H7934" s="302">
        <v>32.01</v>
      </c>
      <c r="I7934" s="409"/>
      <c r="J7934" s="409" t="s">
        <v>335</v>
      </c>
      <c r="K7934" s="275"/>
      <c r="L7934" s="302">
        <v>185.87</v>
      </c>
    </row>
    <row r="7935" spans="2:12" ht="15" customHeight="1" thickTop="1" x14ac:dyDescent="0.2">
      <c r="B7935" s="289"/>
      <c r="C7935" s="289"/>
      <c r="D7935" s="289"/>
      <c r="E7935" s="289"/>
      <c r="F7935" s="289"/>
      <c r="G7935" s="289"/>
      <c r="H7935" s="289"/>
      <c r="I7935" s="289"/>
      <c r="J7935" s="289"/>
      <c r="K7935" s="289"/>
      <c r="L7935" s="281"/>
    </row>
    <row r="7936" spans="2:12" ht="15" customHeight="1" x14ac:dyDescent="0.2">
      <c r="B7936" s="276"/>
      <c r="C7936" s="277" t="s">
        <v>28</v>
      </c>
      <c r="D7936" s="276" t="s">
        <v>29</v>
      </c>
      <c r="E7936" s="276" t="s">
        <v>30</v>
      </c>
      <c r="F7936" s="405" t="s">
        <v>318</v>
      </c>
      <c r="G7936" s="405"/>
      <c r="H7936" s="284" t="s">
        <v>31</v>
      </c>
      <c r="I7936" s="277" t="s">
        <v>32</v>
      </c>
      <c r="J7936" s="277" t="s">
        <v>2407</v>
      </c>
      <c r="K7936" s="277" t="s">
        <v>33</v>
      </c>
      <c r="L7936" s="277" t="s">
        <v>35</v>
      </c>
    </row>
    <row r="7937" spans="2:12" ht="15" customHeight="1" x14ac:dyDescent="0.2">
      <c r="B7937" s="273" t="s">
        <v>319</v>
      </c>
      <c r="C7937" s="286" t="s">
        <v>3037</v>
      </c>
      <c r="D7937" s="273" t="s">
        <v>40</v>
      </c>
      <c r="E7937" s="273" t="s">
        <v>3038</v>
      </c>
      <c r="F7937" s="403" t="s">
        <v>328</v>
      </c>
      <c r="G7937" s="403"/>
      <c r="H7937" s="285" t="s">
        <v>325</v>
      </c>
      <c r="I7937" s="288">
        <v>1</v>
      </c>
      <c r="J7937" s="287"/>
      <c r="K7937" s="287">
        <v>25.83</v>
      </c>
      <c r="L7937" s="287">
        <v>25.83</v>
      </c>
    </row>
    <row r="7938" spans="2:12" ht="15" customHeight="1" x14ac:dyDescent="0.2">
      <c r="B7938" s="274" t="s">
        <v>347</v>
      </c>
      <c r="C7938" s="296" t="s">
        <v>3043</v>
      </c>
      <c r="D7938" s="274" t="s">
        <v>40</v>
      </c>
      <c r="E7938" s="274" t="s">
        <v>4303</v>
      </c>
      <c r="F7938" s="404" t="s">
        <v>4145</v>
      </c>
      <c r="G7938" s="404"/>
      <c r="H7938" s="295" t="s">
        <v>44</v>
      </c>
      <c r="I7938" s="298">
        <v>5.5999999999999999E-5</v>
      </c>
      <c r="J7938" s="298">
        <v>0</v>
      </c>
      <c r="K7938" s="297">
        <v>461280.45</v>
      </c>
      <c r="L7938" s="297">
        <v>25.83</v>
      </c>
    </row>
    <row r="7939" spans="2:12" ht="15" customHeight="1" x14ac:dyDescent="0.2">
      <c r="B7939" s="275"/>
      <c r="C7939" s="275"/>
      <c r="D7939" s="275"/>
      <c r="E7939" s="275"/>
      <c r="F7939" s="275"/>
      <c r="G7939" s="275" t="s">
        <v>331</v>
      </c>
      <c r="H7939" s="302">
        <v>0</v>
      </c>
      <c r="I7939" s="275" t="s">
        <v>332</v>
      </c>
      <c r="J7939" s="302">
        <v>0</v>
      </c>
      <c r="K7939" s="275" t="s">
        <v>333</v>
      </c>
      <c r="L7939" s="302">
        <v>0</v>
      </c>
    </row>
    <row r="7940" spans="2:12" ht="15" customHeight="1" thickBot="1" x14ac:dyDescent="0.25">
      <c r="B7940" s="275"/>
      <c r="C7940" s="275"/>
      <c r="D7940" s="275"/>
      <c r="E7940" s="275"/>
      <c r="F7940" s="275"/>
      <c r="G7940" s="275" t="s">
        <v>334</v>
      </c>
      <c r="H7940" s="302">
        <v>5.37</v>
      </c>
      <c r="I7940" s="409"/>
      <c r="J7940" s="409" t="s">
        <v>335</v>
      </c>
      <c r="K7940" s="275"/>
      <c r="L7940" s="302">
        <v>31.2</v>
      </c>
    </row>
    <row r="7941" spans="2:12" ht="15" customHeight="1" thickTop="1" x14ac:dyDescent="0.2">
      <c r="B7941" s="289"/>
      <c r="C7941" s="289"/>
      <c r="D7941" s="289"/>
      <c r="E7941" s="289"/>
      <c r="F7941" s="289"/>
      <c r="G7941" s="289"/>
      <c r="H7941" s="289"/>
      <c r="I7941" s="289"/>
      <c r="J7941" s="289"/>
      <c r="K7941" s="289"/>
      <c r="L7941" s="281"/>
    </row>
    <row r="7942" spans="2:12" ht="15" customHeight="1" x14ac:dyDescent="0.2">
      <c r="B7942" s="276"/>
      <c r="C7942" s="277" t="s">
        <v>28</v>
      </c>
      <c r="D7942" s="276" t="s">
        <v>29</v>
      </c>
      <c r="E7942" s="276" t="s">
        <v>30</v>
      </c>
      <c r="F7942" s="405" t="s">
        <v>318</v>
      </c>
      <c r="G7942" s="405"/>
      <c r="H7942" s="284" t="s">
        <v>31</v>
      </c>
      <c r="I7942" s="277" t="s">
        <v>32</v>
      </c>
      <c r="J7942" s="277" t="s">
        <v>2407</v>
      </c>
      <c r="K7942" s="277" t="s">
        <v>33</v>
      </c>
      <c r="L7942" s="277" t="s">
        <v>35</v>
      </c>
    </row>
    <row r="7943" spans="2:12" ht="15" customHeight="1" x14ac:dyDescent="0.2">
      <c r="B7943" s="273" t="s">
        <v>319</v>
      </c>
      <c r="C7943" s="286" t="s">
        <v>3035</v>
      </c>
      <c r="D7943" s="273" t="s">
        <v>40</v>
      </c>
      <c r="E7943" s="273" t="s">
        <v>3036</v>
      </c>
      <c r="F7943" s="403" t="s">
        <v>328</v>
      </c>
      <c r="G7943" s="403"/>
      <c r="H7943" s="285" t="s">
        <v>325</v>
      </c>
      <c r="I7943" s="288">
        <v>1</v>
      </c>
      <c r="J7943" s="287"/>
      <c r="K7943" s="287">
        <v>6.82</v>
      </c>
      <c r="L7943" s="287">
        <v>6.82</v>
      </c>
    </row>
    <row r="7944" spans="2:12" ht="15" customHeight="1" x14ac:dyDescent="0.2">
      <c r="B7944" s="274" t="s">
        <v>347</v>
      </c>
      <c r="C7944" s="296" t="s">
        <v>3043</v>
      </c>
      <c r="D7944" s="274" t="s">
        <v>40</v>
      </c>
      <c r="E7944" s="274" t="s">
        <v>4303</v>
      </c>
      <c r="F7944" s="404" t="s">
        <v>4145</v>
      </c>
      <c r="G7944" s="404"/>
      <c r="H7944" s="295" t="s">
        <v>44</v>
      </c>
      <c r="I7944" s="298">
        <v>1.4800000000000001E-5</v>
      </c>
      <c r="J7944" s="298">
        <v>0</v>
      </c>
      <c r="K7944" s="297">
        <v>461280.45</v>
      </c>
      <c r="L7944" s="297">
        <v>6.82</v>
      </c>
    </row>
    <row r="7945" spans="2:12" ht="15" customHeight="1" x14ac:dyDescent="0.2">
      <c r="B7945" s="275"/>
      <c r="C7945" s="275"/>
      <c r="D7945" s="275"/>
      <c r="E7945" s="275"/>
      <c r="F7945" s="275"/>
      <c r="G7945" s="275" t="s">
        <v>331</v>
      </c>
      <c r="H7945" s="302">
        <v>0</v>
      </c>
      <c r="I7945" s="275" t="s">
        <v>332</v>
      </c>
      <c r="J7945" s="302">
        <v>0</v>
      </c>
      <c r="K7945" s="275" t="s">
        <v>333</v>
      </c>
      <c r="L7945" s="302">
        <v>0</v>
      </c>
    </row>
    <row r="7946" spans="2:12" ht="15" customHeight="1" thickBot="1" x14ac:dyDescent="0.25">
      <c r="B7946" s="275"/>
      <c r="C7946" s="275"/>
      <c r="D7946" s="275"/>
      <c r="E7946" s="275"/>
      <c r="F7946" s="275"/>
      <c r="G7946" s="275" t="s">
        <v>334</v>
      </c>
      <c r="H7946" s="302">
        <v>1.41</v>
      </c>
      <c r="I7946" s="409"/>
      <c r="J7946" s="409" t="s">
        <v>335</v>
      </c>
      <c r="K7946" s="275"/>
      <c r="L7946" s="302">
        <v>8.23</v>
      </c>
    </row>
    <row r="7947" spans="2:12" ht="15" customHeight="1" thickTop="1" x14ac:dyDescent="0.2">
      <c r="B7947" s="289"/>
      <c r="C7947" s="289"/>
      <c r="D7947" s="289"/>
      <c r="E7947" s="289"/>
      <c r="F7947" s="289"/>
      <c r="G7947" s="289"/>
      <c r="H7947" s="289"/>
      <c r="I7947" s="289"/>
      <c r="J7947" s="289"/>
      <c r="K7947" s="289"/>
      <c r="L7947" s="281"/>
    </row>
    <row r="7948" spans="2:12" ht="15" customHeight="1" x14ac:dyDescent="0.2">
      <c r="B7948" s="276"/>
      <c r="C7948" s="277" t="s">
        <v>28</v>
      </c>
      <c r="D7948" s="276" t="s">
        <v>29</v>
      </c>
      <c r="E7948" s="276" t="s">
        <v>30</v>
      </c>
      <c r="F7948" s="405" t="s">
        <v>318</v>
      </c>
      <c r="G7948" s="405"/>
      <c r="H7948" s="284" t="s">
        <v>31</v>
      </c>
      <c r="I7948" s="277" t="s">
        <v>32</v>
      </c>
      <c r="J7948" s="277" t="s">
        <v>2407</v>
      </c>
      <c r="K7948" s="277" t="s">
        <v>33</v>
      </c>
      <c r="L7948" s="277" t="s">
        <v>35</v>
      </c>
    </row>
    <row r="7949" spans="2:12" ht="15" customHeight="1" x14ac:dyDescent="0.2">
      <c r="B7949" s="273" t="s">
        <v>319</v>
      </c>
      <c r="C7949" s="286" t="s">
        <v>3041</v>
      </c>
      <c r="D7949" s="273" t="s">
        <v>40</v>
      </c>
      <c r="E7949" s="273" t="s">
        <v>3042</v>
      </c>
      <c r="F7949" s="403" t="s">
        <v>328</v>
      </c>
      <c r="G7949" s="403"/>
      <c r="H7949" s="285" t="s">
        <v>325</v>
      </c>
      <c r="I7949" s="288">
        <v>1</v>
      </c>
      <c r="J7949" s="287"/>
      <c r="K7949" s="287">
        <v>32.28</v>
      </c>
      <c r="L7949" s="287">
        <v>32.28</v>
      </c>
    </row>
    <row r="7950" spans="2:12" ht="15" customHeight="1" x14ac:dyDescent="0.2">
      <c r="B7950" s="274" t="s">
        <v>347</v>
      </c>
      <c r="C7950" s="296" t="s">
        <v>3043</v>
      </c>
      <c r="D7950" s="274" t="s">
        <v>40</v>
      </c>
      <c r="E7950" s="274" t="s">
        <v>4303</v>
      </c>
      <c r="F7950" s="404" t="s">
        <v>4145</v>
      </c>
      <c r="G7950" s="404"/>
      <c r="H7950" s="295" t="s">
        <v>44</v>
      </c>
      <c r="I7950" s="298">
        <v>6.9999999999999994E-5</v>
      </c>
      <c r="J7950" s="298">
        <v>0</v>
      </c>
      <c r="K7950" s="297">
        <v>461280.45</v>
      </c>
      <c r="L7950" s="297">
        <v>32.28</v>
      </c>
    </row>
    <row r="7951" spans="2:12" ht="15" customHeight="1" x14ac:dyDescent="0.2">
      <c r="B7951" s="275"/>
      <c r="C7951" s="275"/>
      <c r="D7951" s="275"/>
      <c r="E7951" s="275"/>
      <c r="F7951" s="275"/>
      <c r="G7951" s="275" t="s">
        <v>331</v>
      </c>
      <c r="H7951" s="302">
        <v>0</v>
      </c>
      <c r="I7951" s="275" t="s">
        <v>332</v>
      </c>
      <c r="J7951" s="302">
        <v>0</v>
      </c>
      <c r="K7951" s="275" t="s">
        <v>333</v>
      </c>
      <c r="L7951" s="302">
        <v>0</v>
      </c>
    </row>
    <row r="7952" spans="2:12" ht="15" customHeight="1" thickBot="1" x14ac:dyDescent="0.25">
      <c r="B7952" s="275"/>
      <c r="C7952" s="275"/>
      <c r="D7952" s="275"/>
      <c r="E7952" s="275"/>
      <c r="F7952" s="275"/>
      <c r="G7952" s="275" t="s">
        <v>334</v>
      </c>
      <c r="H7952" s="302">
        <v>6.71</v>
      </c>
      <c r="I7952" s="409"/>
      <c r="J7952" s="409" t="s">
        <v>335</v>
      </c>
      <c r="K7952" s="275"/>
      <c r="L7952" s="302">
        <v>38.99</v>
      </c>
    </row>
    <row r="7953" spans="2:12" ht="15" customHeight="1" thickTop="1" x14ac:dyDescent="0.2">
      <c r="B7953" s="289"/>
      <c r="C7953" s="289"/>
      <c r="D7953" s="289"/>
      <c r="E7953" s="289"/>
      <c r="F7953" s="289"/>
      <c r="G7953" s="289"/>
      <c r="H7953" s="289"/>
      <c r="I7953" s="289"/>
      <c r="J7953" s="289"/>
      <c r="K7953" s="289"/>
      <c r="L7953" s="281"/>
    </row>
    <row r="7954" spans="2:12" ht="15" customHeight="1" x14ac:dyDescent="0.2">
      <c r="B7954" s="276"/>
      <c r="C7954" s="277" t="s">
        <v>28</v>
      </c>
      <c r="D7954" s="276" t="s">
        <v>29</v>
      </c>
      <c r="E7954" s="276" t="s">
        <v>30</v>
      </c>
      <c r="F7954" s="405" t="s">
        <v>318</v>
      </c>
      <c r="G7954" s="405"/>
      <c r="H7954" s="284" t="s">
        <v>31</v>
      </c>
      <c r="I7954" s="277" t="s">
        <v>32</v>
      </c>
      <c r="J7954" s="277" t="s">
        <v>2407</v>
      </c>
      <c r="K7954" s="277" t="s">
        <v>33</v>
      </c>
      <c r="L7954" s="277" t="s">
        <v>35</v>
      </c>
    </row>
    <row r="7955" spans="2:12" ht="15" customHeight="1" x14ac:dyDescent="0.2">
      <c r="B7955" s="273" t="s">
        <v>319</v>
      </c>
      <c r="C7955" s="286" t="s">
        <v>3039</v>
      </c>
      <c r="D7955" s="273" t="s">
        <v>40</v>
      </c>
      <c r="E7955" s="273" t="s">
        <v>3040</v>
      </c>
      <c r="F7955" s="403" t="s">
        <v>328</v>
      </c>
      <c r="G7955" s="403"/>
      <c r="H7955" s="285" t="s">
        <v>325</v>
      </c>
      <c r="I7955" s="288">
        <v>1</v>
      </c>
      <c r="J7955" s="287"/>
      <c r="K7955" s="287">
        <v>51.69</v>
      </c>
      <c r="L7955" s="287">
        <v>51.69</v>
      </c>
    </row>
    <row r="7956" spans="2:12" ht="15" customHeight="1" x14ac:dyDescent="0.2">
      <c r="B7956" s="274" t="s">
        <v>347</v>
      </c>
      <c r="C7956" s="296" t="s">
        <v>1039</v>
      </c>
      <c r="D7956" s="274" t="s">
        <v>40</v>
      </c>
      <c r="E7956" s="274" t="s">
        <v>1040</v>
      </c>
      <c r="F7956" s="404" t="s">
        <v>348</v>
      </c>
      <c r="G7956" s="404"/>
      <c r="H7956" s="295" t="s">
        <v>465</v>
      </c>
      <c r="I7956" s="298">
        <v>8.5299999999999994</v>
      </c>
      <c r="J7956" s="298">
        <v>0</v>
      </c>
      <c r="K7956" s="297">
        <v>6.06</v>
      </c>
      <c r="L7956" s="297">
        <v>51.69</v>
      </c>
    </row>
    <row r="7957" spans="2:12" ht="15" customHeight="1" x14ac:dyDescent="0.2">
      <c r="B7957" s="275"/>
      <c r="C7957" s="275"/>
      <c r="D7957" s="275"/>
      <c r="E7957" s="275"/>
      <c r="F7957" s="275"/>
      <c r="G7957" s="275" t="s">
        <v>331</v>
      </c>
      <c r="H7957" s="302">
        <v>0</v>
      </c>
      <c r="I7957" s="275" t="s">
        <v>332</v>
      </c>
      <c r="J7957" s="302">
        <v>0</v>
      </c>
      <c r="K7957" s="275" t="s">
        <v>333</v>
      </c>
      <c r="L7957" s="302">
        <v>0</v>
      </c>
    </row>
    <row r="7958" spans="2:12" ht="15" customHeight="1" thickBot="1" x14ac:dyDescent="0.25">
      <c r="B7958" s="275"/>
      <c r="C7958" s="275"/>
      <c r="D7958" s="275"/>
      <c r="E7958" s="275"/>
      <c r="F7958" s="275"/>
      <c r="G7958" s="275" t="s">
        <v>334</v>
      </c>
      <c r="H7958" s="302">
        <v>10.75</v>
      </c>
      <c r="I7958" s="409"/>
      <c r="J7958" s="409" t="s">
        <v>335</v>
      </c>
      <c r="K7958" s="275"/>
      <c r="L7958" s="302">
        <v>62.44</v>
      </c>
    </row>
    <row r="7959" spans="2:12" ht="15" customHeight="1" thickTop="1" x14ac:dyDescent="0.2">
      <c r="B7959" s="289"/>
      <c r="C7959" s="289"/>
      <c r="D7959" s="289"/>
      <c r="E7959" s="289"/>
      <c r="F7959" s="289"/>
      <c r="G7959" s="289"/>
      <c r="H7959" s="289"/>
      <c r="I7959" s="289"/>
      <c r="J7959" s="289"/>
      <c r="K7959" s="289"/>
      <c r="L7959" s="281"/>
    </row>
    <row r="7960" spans="2:12" ht="15" customHeight="1" x14ac:dyDescent="0.2">
      <c r="B7960" s="276"/>
      <c r="C7960" s="277" t="s">
        <v>28</v>
      </c>
      <c r="D7960" s="276" t="s">
        <v>29</v>
      </c>
      <c r="E7960" s="276" t="s">
        <v>30</v>
      </c>
      <c r="F7960" s="405" t="s">
        <v>318</v>
      </c>
      <c r="G7960" s="405"/>
      <c r="H7960" s="284" t="s">
        <v>31</v>
      </c>
      <c r="I7960" s="277" t="s">
        <v>32</v>
      </c>
      <c r="J7960" s="277" t="s">
        <v>33</v>
      </c>
      <c r="K7960" s="277" t="s">
        <v>35</v>
      </c>
      <c r="L7960" s="281"/>
    </row>
    <row r="7961" spans="2:12" ht="15" customHeight="1" x14ac:dyDescent="0.2">
      <c r="B7961" s="273" t="s">
        <v>319</v>
      </c>
      <c r="C7961" s="286" t="s">
        <v>2760</v>
      </c>
      <c r="D7961" s="273" t="s">
        <v>143</v>
      </c>
      <c r="E7961" s="273" t="s">
        <v>2575</v>
      </c>
      <c r="F7961" s="403" t="s">
        <v>2576</v>
      </c>
      <c r="G7961" s="403"/>
      <c r="H7961" s="285" t="s">
        <v>59</v>
      </c>
      <c r="I7961" s="288">
        <v>1</v>
      </c>
      <c r="J7961" s="287">
        <v>34.97</v>
      </c>
      <c r="K7961" s="287">
        <v>34.97</v>
      </c>
      <c r="L7961" s="281"/>
    </row>
    <row r="7962" spans="2:12" ht="15" customHeight="1" x14ac:dyDescent="0.2">
      <c r="B7962" s="276" t="s">
        <v>27</v>
      </c>
      <c r="C7962" s="277" t="s">
        <v>28</v>
      </c>
      <c r="D7962" s="276" t="s">
        <v>29</v>
      </c>
      <c r="E7962" s="276" t="s">
        <v>30</v>
      </c>
      <c r="F7962" s="405" t="s">
        <v>318</v>
      </c>
      <c r="G7962" s="406"/>
      <c r="H7962" s="284" t="s">
        <v>31</v>
      </c>
      <c r="I7962" s="277" t="s">
        <v>32</v>
      </c>
      <c r="J7962" s="277" t="s">
        <v>33</v>
      </c>
      <c r="K7962" s="277" t="s">
        <v>35</v>
      </c>
      <c r="L7962" s="281"/>
    </row>
    <row r="7963" spans="2:12" ht="15" customHeight="1" x14ac:dyDescent="0.2">
      <c r="B7963" s="274" t="s">
        <v>347</v>
      </c>
      <c r="C7963" s="296" t="s">
        <v>3615</v>
      </c>
      <c r="D7963" s="274" t="s">
        <v>143</v>
      </c>
      <c r="E7963" s="274" t="s">
        <v>2418</v>
      </c>
      <c r="F7963" s="404" t="s">
        <v>586</v>
      </c>
      <c r="G7963" s="404"/>
      <c r="H7963" s="295" t="s">
        <v>578</v>
      </c>
      <c r="I7963" s="298">
        <v>2</v>
      </c>
      <c r="J7963" s="297" t="s">
        <v>2419</v>
      </c>
      <c r="K7963" s="280" t="s">
        <v>2761</v>
      </c>
      <c r="L7963" s="281"/>
    </row>
    <row r="7964" spans="2:12" ht="15" customHeight="1" x14ac:dyDescent="0.2">
      <c r="B7964" s="278" t="s">
        <v>319</v>
      </c>
      <c r="C7964" s="291" t="s">
        <v>575</v>
      </c>
      <c r="D7964" s="278" t="s">
        <v>143</v>
      </c>
      <c r="E7964" s="278" t="s">
        <v>576</v>
      </c>
      <c r="F7964" s="407" t="s">
        <v>577</v>
      </c>
      <c r="G7964" s="407"/>
      <c r="H7964" s="290" t="s">
        <v>578</v>
      </c>
      <c r="I7964" s="294">
        <v>2</v>
      </c>
      <c r="J7964" s="292" t="s">
        <v>3684</v>
      </c>
      <c r="K7964" s="293" t="s">
        <v>3557</v>
      </c>
      <c r="L7964" s="281"/>
    </row>
    <row r="7965" spans="2:12" ht="15" customHeight="1" x14ac:dyDescent="0.2">
      <c r="B7965" s="408" t="s">
        <v>2416</v>
      </c>
      <c r="C7965" s="406"/>
      <c r="D7965" s="406"/>
      <c r="E7965" s="406"/>
      <c r="F7965" s="406"/>
      <c r="G7965" s="406"/>
      <c r="H7965" s="406"/>
      <c r="I7965" s="406"/>
      <c r="J7965" s="406"/>
      <c r="K7965" s="406"/>
      <c r="L7965" s="281"/>
    </row>
    <row r="7966" spans="2:12" ht="15" customHeight="1" x14ac:dyDescent="0.2">
      <c r="B7966" s="276" t="s">
        <v>27</v>
      </c>
      <c r="C7966" s="277" t="s">
        <v>28</v>
      </c>
      <c r="D7966" s="276" t="s">
        <v>29</v>
      </c>
      <c r="E7966" s="276" t="s">
        <v>30</v>
      </c>
      <c r="F7966" s="405" t="s">
        <v>318</v>
      </c>
      <c r="G7966" s="406"/>
      <c r="H7966" s="284" t="s">
        <v>31</v>
      </c>
      <c r="I7966" s="277" t="s">
        <v>32</v>
      </c>
      <c r="J7966" s="277" t="s">
        <v>33</v>
      </c>
      <c r="K7966" s="277" t="s">
        <v>35</v>
      </c>
    </row>
    <row r="7967" spans="2:12" ht="15" customHeight="1" x14ac:dyDescent="0.2">
      <c r="B7967" s="274" t="s">
        <v>347</v>
      </c>
      <c r="C7967" s="296" t="s">
        <v>3598</v>
      </c>
      <c r="D7967" s="274" t="s">
        <v>143</v>
      </c>
      <c r="E7967" s="274" t="s">
        <v>1159</v>
      </c>
      <c r="F7967" s="404" t="s">
        <v>348</v>
      </c>
      <c r="G7967" s="404"/>
      <c r="H7967" s="295" t="s">
        <v>165</v>
      </c>
      <c r="I7967" s="298">
        <v>3.0000000000000001E-3</v>
      </c>
      <c r="J7967" s="297" t="s">
        <v>3599</v>
      </c>
      <c r="K7967" s="280" t="s">
        <v>3841</v>
      </c>
    </row>
    <row r="7968" spans="2:12" ht="15" customHeight="1" x14ac:dyDescent="0.2">
      <c r="B7968" s="274" t="s">
        <v>347</v>
      </c>
      <c r="C7968" s="296" t="s">
        <v>3631</v>
      </c>
      <c r="D7968" s="274" t="s">
        <v>143</v>
      </c>
      <c r="E7968" s="274" t="s">
        <v>2435</v>
      </c>
      <c r="F7968" s="404" t="s">
        <v>348</v>
      </c>
      <c r="G7968" s="404"/>
      <c r="H7968" s="295" t="s">
        <v>165</v>
      </c>
      <c r="I7968" s="298">
        <v>4.0000000000000002E-4</v>
      </c>
      <c r="J7968" s="297" t="s">
        <v>2122</v>
      </c>
      <c r="K7968" s="280" t="s">
        <v>2141</v>
      </c>
      <c r="L7968" s="180"/>
    </row>
    <row r="7969" spans="2:12" ht="15" customHeight="1" x14ac:dyDescent="0.2">
      <c r="B7969" s="274" t="s">
        <v>347</v>
      </c>
      <c r="C7969" s="296" t="s">
        <v>3606</v>
      </c>
      <c r="D7969" s="274" t="s">
        <v>143</v>
      </c>
      <c r="E7969" s="274" t="s">
        <v>1166</v>
      </c>
      <c r="F7969" s="404" t="s">
        <v>809</v>
      </c>
      <c r="G7969" s="404"/>
      <c r="H7969" s="295" t="s">
        <v>1167</v>
      </c>
      <c r="I7969" s="298">
        <v>8.0000000000000004E-4</v>
      </c>
      <c r="J7969" s="297" t="s">
        <v>2136</v>
      </c>
      <c r="K7969" s="280" t="s">
        <v>2171</v>
      </c>
      <c r="L7969" s="178"/>
    </row>
    <row r="7970" spans="2:12" ht="15" customHeight="1" x14ac:dyDescent="0.2">
      <c r="B7970" s="274" t="s">
        <v>347</v>
      </c>
      <c r="C7970" s="296" t="s">
        <v>3613</v>
      </c>
      <c r="D7970" s="274" t="s">
        <v>143</v>
      </c>
      <c r="E7970" s="274" t="s">
        <v>1163</v>
      </c>
      <c r="F7970" s="404" t="s">
        <v>348</v>
      </c>
      <c r="G7970" s="404"/>
      <c r="H7970" s="295" t="s">
        <v>165</v>
      </c>
      <c r="I7970" s="298">
        <v>2.0000000000000001E-4</v>
      </c>
      <c r="J7970" s="297" t="s">
        <v>3614</v>
      </c>
      <c r="K7970" s="280" t="s">
        <v>2117</v>
      </c>
      <c r="L7970" s="182"/>
    </row>
    <row r="7971" spans="2:12" ht="15" customHeight="1" x14ac:dyDescent="0.2">
      <c r="B7971" s="274" t="s">
        <v>347</v>
      </c>
      <c r="C7971" s="296" t="s">
        <v>3604</v>
      </c>
      <c r="D7971" s="274" t="s">
        <v>143</v>
      </c>
      <c r="E7971" s="274" t="s">
        <v>1164</v>
      </c>
      <c r="F7971" s="404" t="s">
        <v>809</v>
      </c>
      <c r="G7971" s="404"/>
      <c r="H7971" s="295" t="s">
        <v>165</v>
      </c>
      <c r="I7971" s="298">
        <v>8.9999999999999993E-3</v>
      </c>
      <c r="J7971" s="297" t="s">
        <v>2145</v>
      </c>
      <c r="K7971" s="280" t="s">
        <v>2560</v>
      </c>
      <c r="L7971" s="182"/>
    </row>
    <row r="7972" spans="2:12" ht="15" customHeight="1" x14ac:dyDescent="0.2">
      <c r="B7972" s="274" t="s">
        <v>347</v>
      </c>
      <c r="C7972" s="296" t="s">
        <v>3645</v>
      </c>
      <c r="D7972" s="274" t="s">
        <v>143</v>
      </c>
      <c r="E7972" s="274" t="s">
        <v>1161</v>
      </c>
      <c r="F7972" s="404" t="s">
        <v>348</v>
      </c>
      <c r="G7972" s="404"/>
      <c r="H7972" s="295" t="s">
        <v>165</v>
      </c>
      <c r="I7972" s="298">
        <v>0.18820000000000001</v>
      </c>
      <c r="J7972" s="297" t="s">
        <v>2143</v>
      </c>
      <c r="K7972" s="280" t="s">
        <v>4304</v>
      </c>
      <c r="L7972" s="182"/>
    </row>
    <row r="7973" spans="2:12" ht="15" customHeight="1" x14ac:dyDescent="0.2">
      <c r="B7973" s="274" t="s">
        <v>347</v>
      </c>
      <c r="C7973" s="296" t="s">
        <v>3587</v>
      </c>
      <c r="D7973" s="274" t="s">
        <v>143</v>
      </c>
      <c r="E7973" s="274" t="s">
        <v>2436</v>
      </c>
      <c r="F7973" s="404" t="s">
        <v>348</v>
      </c>
      <c r="G7973" s="404"/>
      <c r="H7973" s="295" t="s">
        <v>165</v>
      </c>
      <c r="I7973" s="298">
        <v>4.0000000000000002E-4</v>
      </c>
      <c r="J7973" s="297" t="s">
        <v>3588</v>
      </c>
      <c r="K7973" s="280" t="s">
        <v>2117</v>
      </c>
      <c r="L7973" s="183"/>
    </row>
    <row r="7974" spans="2:12" ht="15" customHeight="1" x14ac:dyDescent="0.2">
      <c r="B7974" s="274" t="s">
        <v>347</v>
      </c>
      <c r="C7974" s="296" t="s">
        <v>3601</v>
      </c>
      <c r="D7974" s="274" t="s">
        <v>143</v>
      </c>
      <c r="E7974" s="274" t="s">
        <v>1165</v>
      </c>
      <c r="F7974" s="404" t="s">
        <v>348</v>
      </c>
      <c r="G7974" s="404"/>
      <c r="H7974" s="295" t="s">
        <v>165</v>
      </c>
      <c r="I7974" s="298">
        <v>8.9999999999999993E-3</v>
      </c>
      <c r="J7974" s="297" t="s">
        <v>3602</v>
      </c>
      <c r="K7974" s="280" t="s">
        <v>4033</v>
      </c>
      <c r="L7974" s="183"/>
    </row>
    <row r="7975" spans="2:12" ht="15" customHeight="1" x14ac:dyDescent="0.2">
      <c r="B7975" s="274" t="s">
        <v>347</v>
      </c>
      <c r="C7975" s="296" t="s">
        <v>3594</v>
      </c>
      <c r="D7975" s="274" t="s">
        <v>143</v>
      </c>
      <c r="E7975" s="274" t="s">
        <v>1171</v>
      </c>
      <c r="F7975" s="404" t="s">
        <v>348</v>
      </c>
      <c r="G7975" s="404"/>
      <c r="H7975" s="295" t="s">
        <v>165</v>
      </c>
      <c r="I7975" s="298">
        <v>4.0000000000000002E-4</v>
      </c>
      <c r="J7975" s="297" t="s">
        <v>2139</v>
      </c>
      <c r="K7975" s="280" t="s">
        <v>2135</v>
      </c>
    </row>
    <row r="7976" spans="2:12" ht="15" customHeight="1" x14ac:dyDescent="0.2">
      <c r="B7976" s="274" t="s">
        <v>347</v>
      </c>
      <c r="C7976" s="296" t="s">
        <v>3583</v>
      </c>
      <c r="D7976" s="274" t="s">
        <v>143</v>
      </c>
      <c r="E7976" s="274" t="s">
        <v>1158</v>
      </c>
      <c r="F7976" s="404" t="s">
        <v>348</v>
      </c>
      <c r="G7976" s="404"/>
      <c r="H7976" s="295" t="s">
        <v>165</v>
      </c>
      <c r="I7976" s="298">
        <v>0.2036</v>
      </c>
      <c r="J7976" s="297" t="s">
        <v>1850</v>
      </c>
      <c r="K7976" s="280" t="s">
        <v>4034</v>
      </c>
      <c r="L7976" s="180"/>
    </row>
    <row r="7977" spans="2:12" ht="15" customHeight="1" x14ac:dyDescent="0.2">
      <c r="B7977" s="274" t="s">
        <v>347</v>
      </c>
      <c r="C7977" s="296" t="s">
        <v>3646</v>
      </c>
      <c r="D7977" s="274" t="s">
        <v>143</v>
      </c>
      <c r="E7977" s="274" t="s">
        <v>3647</v>
      </c>
      <c r="F7977" s="404" t="s">
        <v>348</v>
      </c>
      <c r="G7977" s="404"/>
      <c r="H7977" s="295" t="s">
        <v>1160</v>
      </c>
      <c r="I7977" s="298">
        <v>1.6000000000000001E-3</v>
      </c>
      <c r="J7977" s="297" t="s">
        <v>3648</v>
      </c>
      <c r="K7977" s="280" t="s">
        <v>2135</v>
      </c>
      <c r="L7977" s="178"/>
    </row>
    <row r="7978" spans="2:12" ht="15" customHeight="1" x14ac:dyDescent="0.2">
      <c r="B7978" s="274" t="s">
        <v>347</v>
      </c>
      <c r="C7978" s="296" t="s">
        <v>3586</v>
      </c>
      <c r="D7978" s="274" t="s">
        <v>143</v>
      </c>
      <c r="E7978" s="274" t="s">
        <v>1162</v>
      </c>
      <c r="F7978" s="404" t="s">
        <v>348</v>
      </c>
      <c r="G7978" s="404"/>
      <c r="H7978" s="295" t="s">
        <v>165</v>
      </c>
      <c r="I7978" s="298">
        <v>5.9999999999999995E-4</v>
      </c>
      <c r="J7978" s="297" t="s">
        <v>2140</v>
      </c>
      <c r="K7978" s="280" t="s">
        <v>2135</v>
      </c>
      <c r="L7978" s="182"/>
    </row>
    <row r="7979" spans="2:12" ht="15" customHeight="1" x14ac:dyDescent="0.2">
      <c r="B7979" s="274" t="s">
        <v>347</v>
      </c>
      <c r="C7979" s="296" t="s">
        <v>3615</v>
      </c>
      <c r="D7979" s="274" t="s">
        <v>143</v>
      </c>
      <c r="E7979" s="274" t="s">
        <v>2418</v>
      </c>
      <c r="F7979" s="404" t="s">
        <v>586</v>
      </c>
      <c r="G7979" s="404"/>
      <c r="H7979" s="295" t="s">
        <v>578</v>
      </c>
      <c r="I7979" s="298">
        <v>2</v>
      </c>
      <c r="J7979" s="297" t="s">
        <v>2419</v>
      </c>
      <c r="K7979" s="280" t="s">
        <v>2761</v>
      </c>
      <c r="L7979" s="182"/>
    </row>
    <row r="7980" spans="2:12" ht="15" customHeight="1" x14ac:dyDescent="0.2">
      <c r="B7980" s="274" t="s">
        <v>347</v>
      </c>
      <c r="C7980" s="296" t="s">
        <v>3596</v>
      </c>
      <c r="D7980" s="274" t="s">
        <v>143</v>
      </c>
      <c r="E7980" s="274" t="s">
        <v>2437</v>
      </c>
      <c r="F7980" s="404" t="s">
        <v>348</v>
      </c>
      <c r="G7980" s="404"/>
      <c r="H7980" s="295" t="s">
        <v>165</v>
      </c>
      <c r="I7980" s="298">
        <v>1.1999999999999999E-3</v>
      </c>
      <c r="J7980" s="297" t="s">
        <v>3597</v>
      </c>
      <c r="K7980" s="280" t="s">
        <v>2135</v>
      </c>
      <c r="L7980" s="182"/>
    </row>
    <row r="7981" spans="2:12" ht="15" customHeight="1" x14ac:dyDescent="0.2">
      <c r="B7981" s="274" t="s">
        <v>347</v>
      </c>
      <c r="C7981" s="296" t="s">
        <v>3626</v>
      </c>
      <c r="D7981" s="274" t="s">
        <v>143</v>
      </c>
      <c r="E7981" s="274" t="s">
        <v>2434</v>
      </c>
      <c r="F7981" s="404" t="s">
        <v>348</v>
      </c>
      <c r="G7981" s="404"/>
      <c r="H7981" s="295" t="s">
        <v>2433</v>
      </c>
      <c r="I7981" s="298">
        <v>4.5999999999999999E-3</v>
      </c>
      <c r="J7981" s="297" t="s">
        <v>3627</v>
      </c>
      <c r="K7981" s="280" t="s">
        <v>2137</v>
      </c>
      <c r="L7981" s="182"/>
    </row>
    <row r="7982" spans="2:12" ht="15" customHeight="1" x14ac:dyDescent="0.2">
      <c r="B7982" s="274" t="s">
        <v>347</v>
      </c>
      <c r="C7982" s="296" t="s">
        <v>3616</v>
      </c>
      <c r="D7982" s="274" t="s">
        <v>143</v>
      </c>
      <c r="E7982" s="274" t="s">
        <v>1170</v>
      </c>
      <c r="F7982" s="404" t="s">
        <v>809</v>
      </c>
      <c r="G7982" s="404"/>
      <c r="H7982" s="295" t="s">
        <v>165</v>
      </c>
      <c r="I7982" s="298">
        <v>0.2036</v>
      </c>
      <c r="J7982" s="297" t="s">
        <v>1858</v>
      </c>
      <c r="K7982" s="280" t="s">
        <v>4035</v>
      </c>
      <c r="L7982" s="182"/>
    </row>
    <row r="7983" spans="2:12" ht="15" customHeight="1" x14ac:dyDescent="0.2">
      <c r="B7983" s="274" t="s">
        <v>347</v>
      </c>
      <c r="C7983" s="296" t="s">
        <v>3635</v>
      </c>
      <c r="D7983" s="274" t="s">
        <v>143</v>
      </c>
      <c r="E7983" s="274" t="s">
        <v>1169</v>
      </c>
      <c r="F7983" s="404" t="s">
        <v>348</v>
      </c>
      <c r="G7983" s="404"/>
      <c r="H7983" s="295" t="s">
        <v>165</v>
      </c>
      <c r="I7983" s="298">
        <v>3.5999999999999999E-3</v>
      </c>
      <c r="J7983" s="297" t="s">
        <v>1868</v>
      </c>
      <c r="K7983" s="280" t="s">
        <v>2141</v>
      </c>
      <c r="L7983" s="183"/>
    </row>
    <row r="7984" spans="2:12" ht="15" customHeight="1" x14ac:dyDescent="0.2">
      <c r="B7984" s="274" t="s">
        <v>347</v>
      </c>
      <c r="C7984" s="296" t="s">
        <v>3636</v>
      </c>
      <c r="D7984" s="274" t="s">
        <v>143</v>
      </c>
      <c r="E7984" s="274" t="s">
        <v>2432</v>
      </c>
      <c r="F7984" s="404" t="s">
        <v>348</v>
      </c>
      <c r="G7984" s="404"/>
      <c r="H7984" s="295" t="s">
        <v>2433</v>
      </c>
      <c r="I7984" s="298">
        <v>1.6000000000000001E-3</v>
      </c>
      <c r="J7984" s="297" t="s">
        <v>3637</v>
      </c>
      <c r="K7984" s="280" t="s">
        <v>2179</v>
      </c>
      <c r="L7984" s="183"/>
    </row>
    <row r="7985" spans="2:12" ht="15" customHeight="1" x14ac:dyDescent="0.2">
      <c r="B7985" s="274" t="s">
        <v>347</v>
      </c>
      <c r="C7985" s="296" t="s">
        <v>3634</v>
      </c>
      <c r="D7985" s="274" t="s">
        <v>143</v>
      </c>
      <c r="E7985" s="274" t="s">
        <v>1168</v>
      </c>
      <c r="F7985" s="404" t="s">
        <v>348</v>
      </c>
      <c r="G7985" s="404"/>
      <c r="H7985" s="295" t="s">
        <v>165</v>
      </c>
      <c r="I7985" s="298">
        <v>8.9999999999999993E-3</v>
      </c>
      <c r="J7985" s="297" t="s">
        <v>2138</v>
      </c>
      <c r="K7985" s="280" t="s">
        <v>2170</v>
      </c>
    </row>
    <row r="7986" spans="2:12" ht="15" customHeight="1" x14ac:dyDescent="0.2">
      <c r="B7986" s="275"/>
      <c r="C7986" s="275"/>
      <c r="D7986" s="275"/>
      <c r="E7986" s="275"/>
      <c r="F7986" s="275" t="s">
        <v>331</v>
      </c>
      <c r="G7986" s="302">
        <v>27.29</v>
      </c>
      <c r="H7986" s="275" t="s">
        <v>332</v>
      </c>
      <c r="I7986" s="302">
        <v>0</v>
      </c>
      <c r="J7986" s="275" t="s">
        <v>333</v>
      </c>
      <c r="K7986" s="302">
        <v>27.29</v>
      </c>
      <c r="L7986" s="180"/>
    </row>
    <row r="7987" spans="2:12" ht="15" customHeight="1" thickBot="1" x14ac:dyDescent="0.25">
      <c r="B7987" s="275"/>
      <c r="C7987" s="275"/>
      <c r="D7987" s="275"/>
      <c r="E7987" s="275"/>
      <c r="F7987" s="275" t="s">
        <v>334</v>
      </c>
      <c r="G7987" s="302">
        <v>7.27</v>
      </c>
      <c r="H7987" s="275"/>
      <c r="I7987" s="409" t="s">
        <v>335</v>
      </c>
      <c r="J7987" s="409"/>
      <c r="K7987" s="302">
        <v>42.24</v>
      </c>
      <c r="L7987" s="178"/>
    </row>
    <row r="7988" spans="2:12" ht="15" customHeight="1" thickTop="1" x14ac:dyDescent="0.2">
      <c r="B7988" s="289"/>
      <c r="C7988" s="289"/>
      <c r="D7988" s="289"/>
      <c r="E7988" s="289"/>
      <c r="F7988" s="289"/>
      <c r="G7988" s="289"/>
      <c r="H7988" s="289"/>
      <c r="I7988" s="289"/>
      <c r="J7988" s="289"/>
      <c r="K7988" s="289"/>
      <c r="L7988" s="185"/>
    </row>
    <row r="7989" spans="2:12" ht="15" customHeight="1" x14ac:dyDescent="0.2">
      <c r="B7989" s="276"/>
      <c r="C7989" s="277" t="s">
        <v>28</v>
      </c>
      <c r="D7989" s="276" t="s">
        <v>29</v>
      </c>
      <c r="E7989" s="276" t="s">
        <v>30</v>
      </c>
      <c r="F7989" s="405" t="s">
        <v>318</v>
      </c>
      <c r="G7989" s="405"/>
      <c r="H7989" s="284" t="s">
        <v>31</v>
      </c>
      <c r="I7989" s="277" t="s">
        <v>32</v>
      </c>
      <c r="J7989" s="277" t="s">
        <v>33</v>
      </c>
      <c r="K7989" s="277" t="s">
        <v>35</v>
      </c>
      <c r="L7989" s="183"/>
    </row>
    <row r="7990" spans="2:12" ht="15" customHeight="1" x14ac:dyDescent="0.2">
      <c r="B7990" s="273" t="s">
        <v>319</v>
      </c>
      <c r="C7990" s="286" t="s">
        <v>2006</v>
      </c>
      <c r="D7990" s="273" t="s">
        <v>143</v>
      </c>
      <c r="E7990" s="273" t="s">
        <v>2007</v>
      </c>
      <c r="F7990" s="403" t="s">
        <v>583</v>
      </c>
      <c r="G7990" s="403"/>
      <c r="H7990" s="285" t="s">
        <v>41</v>
      </c>
      <c r="I7990" s="288">
        <v>1</v>
      </c>
      <c r="J7990" s="287">
        <v>35.479999999999997</v>
      </c>
      <c r="K7990" s="287">
        <v>35.479999999999997</v>
      </c>
      <c r="L7990" s="183"/>
    </row>
    <row r="7991" spans="2:12" ht="15" customHeight="1" x14ac:dyDescent="0.2">
      <c r="B7991" s="276" t="s">
        <v>27</v>
      </c>
      <c r="C7991" s="277" t="s">
        <v>28</v>
      </c>
      <c r="D7991" s="276" t="s">
        <v>29</v>
      </c>
      <c r="E7991" s="276" t="s">
        <v>30</v>
      </c>
      <c r="F7991" s="405" t="s">
        <v>318</v>
      </c>
      <c r="G7991" s="406"/>
      <c r="H7991" s="284" t="s">
        <v>31</v>
      </c>
      <c r="I7991" s="277" t="s">
        <v>32</v>
      </c>
      <c r="J7991" s="277" t="s">
        <v>33</v>
      </c>
      <c r="K7991" s="277" t="s">
        <v>35</v>
      </c>
    </row>
    <row r="7992" spans="2:12" ht="15" customHeight="1" x14ac:dyDescent="0.2">
      <c r="B7992" s="278" t="s">
        <v>319</v>
      </c>
      <c r="C7992" s="291" t="s">
        <v>575</v>
      </c>
      <c r="D7992" s="278" t="s">
        <v>143</v>
      </c>
      <c r="E7992" s="278" t="s">
        <v>576</v>
      </c>
      <c r="F7992" s="407" t="s">
        <v>577</v>
      </c>
      <c r="G7992" s="407"/>
      <c r="H7992" s="290" t="s">
        <v>578</v>
      </c>
      <c r="I7992" s="294">
        <v>0.6</v>
      </c>
      <c r="J7992" s="292" t="s">
        <v>3684</v>
      </c>
      <c r="K7992" s="293" t="s">
        <v>4062</v>
      </c>
      <c r="L7992" s="180"/>
    </row>
    <row r="7993" spans="2:12" ht="15" customHeight="1" x14ac:dyDescent="0.2">
      <c r="B7993" s="278" t="s">
        <v>319</v>
      </c>
      <c r="C7993" s="291" t="s">
        <v>579</v>
      </c>
      <c r="D7993" s="278" t="s">
        <v>143</v>
      </c>
      <c r="E7993" s="278" t="s">
        <v>580</v>
      </c>
      <c r="F7993" s="407" t="s">
        <v>577</v>
      </c>
      <c r="G7993" s="407"/>
      <c r="H7993" s="290" t="s">
        <v>578</v>
      </c>
      <c r="I7993" s="294">
        <v>0.6</v>
      </c>
      <c r="J7993" s="292" t="s">
        <v>3693</v>
      </c>
      <c r="K7993" s="293" t="s">
        <v>4065</v>
      </c>
      <c r="L7993" s="178"/>
    </row>
    <row r="7994" spans="2:12" ht="15" customHeight="1" x14ac:dyDescent="0.2">
      <c r="B7994" s="274" t="s">
        <v>347</v>
      </c>
      <c r="C7994" s="296" t="s">
        <v>3639</v>
      </c>
      <c r="D7994" s="274" t="s">
        <v>143</v>
      </c>
      <c r="E7994" s="274" t="s">
        <v>2427</v>
      </c>
      <c r="F7994" s="404" t="s">
        <v>586</v>
      </c>
      <c r="G7994" s="404"/>
      <c r="H7994" s="295" t="s">
        <v>578</v>
      </c>
      <c r="I7994" s="298">
        <v>0.6</v>
      </c>
      <c r="J7994" s="297" t="s">
        <v>3640</v>
      </c>
      <c r="K7994" s="280" t="s">
        <v>4063</v>
      </c>
      <c r="L7994" s="185"/>
    </row>
    <row r="7995" spans="2:12" ht="15" customHeight="1" x14ac:dyDescent="0.2">
      <c r="B7995" s="274" t="s">
        <v>347</v>
      </c>
      <c r="C7995" s="296" t="s">
        <v>3615</v>
      </c>
      <c r="D7995" s="274" t="s">
        <v>143</v>
      </c>
      <c r="E7995" s="274" t="s">
        <v>2418</v>
      </c>
      <c r="F7995" s="404" t="s">
        <v>586</v>
      </c>
      <c r="G7995" s="404"/>
      <c r="H7995" s="295" t="s">
        <v>578</v>
      </c>
      <c r="I7995" s="298">
        <v>0.6</v>
      </c>
      <c r="J7995" s="297" t="s">
        <v>2419</v>
      </c>
      <c r="K7995" s="280" t="s">
        <v>2624</v>
      </c>
      <c r="L7995" s="183"/>
    </row>
    <row r="7996" spans="2:12" ht="15" customHeight="1" x14ac:dyDescent="0.2">
      <c r="B7996" s="278" t="s">
        <v>319</v>
      </c>
      <c r="C7996" s="291" t="s">
        <v>2033</v>
      </c>
      <c r="D7996" s="278" t="s">
        <v>143</v>
      </c>
      <c r="E7996" s="278" t="s">
        <v>2685</v>
      </c>
      <c r="F7996" s="407" t="s">
        <v>662</v>
      </c>
      <c r="G7996" s="407"/>
      <c r="H7996" s="290" t="s">
        <v>59</v>
      </c>
      <c r="I7996" s="294">
        <v>0.02</v>
      </c>
      <c r="J7996" s="292" t="s">
        <v>4213</v>
      </c>
      <c r="K7996" s="293" t="s">
        <v>4305</v>
      </c>
      <c r="L7996" s="183"/>
    </row>
    <row r="7997" spans="2:12" ht="15" customHeight="1" x14ac:dyDescent="0.2">
      <c r="B7997" s="408" t="s">
        <v>2416</v>
      </c>
      <c r="C7997" s="406"/>
      <c r="D7997" s="406"/>
      <c r="E7997" s="406"/>
      <c r="F7997" s="406"/>
      <c r="G7997" s="406"/>
      <c r="H7997" s="406"/>
      <c r="I7997" s="406"/>
      <c r="J7997" s="406"/>
      <c r="K7997" s="406"/>
    </row>
    <row r="7998" spans="2:12" ht="15" customHeight="1" x14ac:dyDescent="0.2">
      <c r="B7998" s="276" t="s">
        <v>27</v>
      </c>
      <c r="C7998" s="277" t="s">
        <v>28</v>
      </c>
      <c r="D7998" s="276" t="s">
        <v>29</v>
      </c>
      <c r="E7998" s="276" t="s">
        <v>30</v>
      </c>
      <c r="F7998" s="405" t="s">
        <v>318</v>
      </c>
      <c r="G7998" s="406"/>
      <c r="H7998" s="284" t="s">
        <v>31</v>
      </c>
      <c r="I7998" s="277" t="s">
        <v>32</v>
      </c>
      <c r="J7998" s="277" t="s">
        <v>33</v>
      </c>
      <c r="K7998" s="277" t="s">
        <v>35</v>
      </c>
      <c r="L7998" s="180"/>
    </row>
    <row r="7999" spans="2:12" ht="15" customHeight="1" x14ac:dyDescent="0.2">
      <c r="B7999" s="274" t="s">
        <v>347</v>
      </c>
      <c r="C7999" s="296" t="s">
        <v>3631</v>
      </c>
      <c r="D7999" s="274" t="s">
        <v>143</v>
      </c>
      <c r="E7999" s="274" t="s">
        <v>2435</v>
      </c>
      <c r="F7999" s="404" t="s">
        <v>348</v>
      </c>
      <c r="G7999" s="404"/>
      <c r="H7999" s="295" t="s">
        <v>165</v>
      </c>
      <c r="I7999" s="298">
        <v>1.36E-4</v>
      </c>
      <c r="J7999" s="297" t="s">
        <v>2122</v>
      </c>
      <c r="K7999" s="280" t="s">
        <v>2144</v>
      </c>
      <c r="L7999" s="178"/>
    </row>
    <row r="8000" spans="2:12" ht="15" customHeight="1" x14ac:dyDescent="0.2">
      <c r="B8000" s="274" t="s">
        <v>347</v>
      </c>
      <c r="C8000" s="296" t="s">
        <v>3615</v>
      </c>
      <c r="D8000" s="274" t="s">
        <v>143</v>
      </c>
      <c r="E8000" s="274" t="s">
        <v>2418</v>
      </c>
      <c r="F8000" s="404" t="s">
        <v>586</v>
      </c>
      <c r="G8000" s="404"/>
      <c r="H8000" s="295" t="s">
        <v>578</v>
      </c>
      <c r="I8000" s="298">
        <v>0.68</v>
      </c>
      <c r="J8000" s="297" t="s">
        <v>2419</v>
      </c>
      <c r="K8000" s="280" t="s">
        <v>2762</v>
      </c>
      <c r="L8000" s="185"/>
    </row>
    <row r="8001" spans="2:12" ht="15" customHeight="1" x14ac:dyDescent="0.2">
      <c r="B8001" s="274" t="s">
        <v>347</v>
      </c>
      <c r="C8001" s="296" t="s">
        <v>3638</v>
      </c>
      <c r="D8001" s="274" t="s">
        <v>143</v>
      </c>
      <c r="E8001" s="274" t="s">
        <v>1186</v>
      </c>
      <c r="F8001" s="404" t="s">
        <v>348</v>
      </c>
      <c r="G8001" s="404"/>
      <c r="H8001" s="295" t="s">
        <v>165</v>
      </c>
      <c r="I8001" s="298">
        <v>1.2E-4</v>
      </c>
      <c r="J8001" s="297" t="s">
        <v>2162</v>
      </c>
      <c r="K8001" s="280" t="s">
        <v>2117</v>
      </c>
      <c r="L8001" s="183"/>
    </row>
    <row r="8002" spans="2:12" ht="15" customHeight="1" x14ac:dyDescent="0.2">
      <c r="B8002" s="274" t="s">
        <v>347</v>
      </c>
      <c r="C8002" s="296" t="s">
        <v>3636</v>
      </c>
      <c r="D8002" s="274" t="s">
        <v>143</v>
      </c>
      <c r="E8002" s="274" t="s">
        <v>2432</v>
      </c>
      <c r="F8002" s="404" t="s">
        <v>348</v>
      </c>
      <c r="G8002" s="404"/>
      <c r="H8002" s="295" t="s">
        <v>2433</v>
      </c>
      <c r="I8002" s="298">
        <v>1.024E-3</v>
      </c>
      <c r="J8002" s="297" t="s">
        <v>3637</v>
      </c>
      <c r="K8002" s="280" t="s">
        <v>2141</v>
      </c>
      <c r="L8002" s="183"/>
    </row>
    <row r="8003" spans="2:12" ht="15" customHeight="1" x14ac:dyDescent="0.2">
      <c r="B8003" s="274" t="s">
        <v>347</v>
      </c>
      <c r="C8003" s="296" t="s">
        <v>3613</v>
      </c>
      <c r="D8003" s="274" t="s">
        <v>143</v>
      </c>
      <c r="E8003" s="274" t="s">
        <v>1163</v>
      </c>
      <c r="F8003" s="404" t="s">
        <v>348</v>
      </c>
      <c r="G8003" s="404"/>
      <c r="H8003" s="295" t="s">
        <v>165</v>
      </c>
      <c r="I8003" s="298">
        <v>6.7999999999999999E-5</v>
      </c>
      <c r="J8003" s="297" t="s">
        <v>3614</v>
      </c>
      <c r="K8003" s="280" t="s">
        <v>2117</v>
      </c>
    </row>
    <row r="8004" spans="2:12" ht="15" customHeight="1" x14ac:dyDescent="0.2">
      <c r="B8004" s="274" t="s">
        <v>347</v>
      </c>
      <c r="C8004" s="296" t="s">
        <v>3600</v>
      </c>
      <c r="D8004" s="274" t="s">
        <v>143</v>
      </c>
      <c r="E8004" s="274" t="s">
        <v>1189</v>
      </c>
      <c r="F8004" s="404" t="s">
        <v>348</v>
      </c>
      <c r="G8004" s="404"/>
      <c r="H8004" s="295" t="s">
        <v>165</v>
      </c>
      <c r="I8004" s="298">
        <v>4.2000000000000002E-4</v>
      </c>
      <c r="J8004" s="297" t="s">
        <v>2148</v>
      </c>
      <c r="K8004" s="280" t="s">
        <v>2117</v>
      </c>
      <c r="L8004" s="180"/>
    </row>
    <row r="8005" spans="2:12" ht="15" customHeight="1" x14ac:dyDescent="0.2">
      <c r="B8005" s="274" t="s">
        <v>347</v>
      </c>
      <c r="C8005" s="296" t="s">
        <v>3611</v>
      </c>
      <c r="D8005" s="274" t="s">
        <v>143</v>
      </c>
      <c r="E8005" s="274" t="s">
        <v>1190</v>
      </c>
      <c r="F8005" s="404" t="s">
        <v>348</v>
      </c>
      <c r="G8005" s="404"/>
      <c r="H8005" s="295" t="s">
        <v>197</v>
      </c>
      <c r="I8005" s="298">
        <v>4.2000000000000002E-4</v>
      </c>
      <c r="J8005" s="297" t="s">
        <v>2154</v>
      </c>
      <c r="K8005" s="280" t="s">
        <v>2117</v>
      </c>
      <c r="L8005" s="178"/>
    </row>
    <row r="8006" spans="2:12" ht="15" customHeight="1" x14ac:dyDescent="0.2">
      <c r="B8006" s="274" t="s">
        <v>347</v>
      </c>
      <c r="C8006" s="296" t="s">
        <v>3646</v>
      </c>
      <c r="D8006" s="274" t="s">
        <v>143</v>
      </c>
      <c r="E8006" s="274" t="s">
        <v>3647</v>
      </c>
      <c r="F8006" s="404" t="s">
        <v>348</v>
      </c>
      <c r="G8006" s="404"/>
      <c r="H8006" s="295" t="s">
        <v>1160</v>
      </c>
      <c r="I8006" s="298">
        <v>1.024E-3</v>
      </c>
      <c r="J8006" s="297" t="s">
        <v>3648</v>
      </c>
      <c r="K8006" s="280" t="s">
        <v>2117</v>
      </c>
      <c r="L8006" s="185"/>
    </row>
    <row r="8007" spans="2:12" ht="15" customHeight="1" x14ac:dyDescent="0.2">
      <c r="B8007" s="274" t="s">
        <v>347</v>
      </c>
      <c r="C8007" s="296" t="s">
        <v>3634</v>
      </c>
      <c r="D8007" s="274" t="s">
        <v>143</v>
      </c>
      <c r="E8007" s="274" t="s">
        <v>1168</v>
      </c>
      <c r="F8007" s="404" t="s">
        <v>348</v>
      </c>
      <c r="G8007" s="404"/>
      <c r="H8007" s="295" t="s">
        <v>165</v>
      </c>
      <c r="I8007" s="298">
        <v>5.7600000000000004E-3</v>
      </c>
      <c r="J8007" s="297" t="s">
        <v>2138</v>
      </c>
      <c r="K8007" s="280" t="s">
        <v>2144</v>
      </c>
      <c r="L8007" s="183"/>
    </row>
    <row r="8008" spans="2:12" ht="15" customHeight="1" x14ac:dyDescent="0.2">
      <c r="B8008" s="274" t="s">
        <v>347</v>
      </c>
      <c r="C8008" s="296" t="s">
        <v>3639</v>
      </c>
      <c r="D8008" s="274" t="s">
        <v>143</v>
      </c>
      <c r="E8008" s="274" t="s">
        <v>2427</v>
      </c>
      <c r="F8008" s="404" t="s">
        <v>586</v>
      </c>
      <c r="G8008" s="404"/>
      <c r="H8008" s="295" t="s">
        <v>578</v>
      </c>
      <c r="I8008" s="298">
        <v>0.6</v>
      </c>
      <c r="J8008" s="297" t="s">
        <v>3640</v>
      </c>
      <c r="K8008" s="280" t="s">
        <v>4063</v>
      </c>
      <c r="L8008" s="183"/>
    </row>
    <row r="8009" spans="2:12" ht="15" customHeight="1" x14ac:dyDescent="0.2">
      <c r="B8009" s="274" t="s">
        <v>347</v>
      </c>
      <c r="C8009" s="296" t="s">
        <v>3635</v>
      </c>
      <c r="D8009" s="274" t="s">
        <v>143</v>
      </c>
      <c r="E8009" s="274" t="s">
        <v>1169</v>
      </c>
      <c r="F8009" s="404" t="s">
        <v>348</v>
      </c>
      <c r="G8009" s="404"/>
      <c r="H8009" s="295" t="s">
        <v>165</v>
      </c>
      <c r="I8009" s="298">
        <v>2.3040000000000001E-3</v>
      </c>
      <c r="J8009" s="297" t="s">
        <v>1868</v>
      </c>
      <c r="K8009" s="280" t="s">
        <v>2170</v>
      </c>
    </row>
    <row r="8010" spans="2:12" ht="15" customHeight="1" x14ac:dyDescent="0.2">
      <c r="B8010" s="274" t="s">
        <v>347</v>
      </c>
      <c r="C8010" s="296" t="s">
        <v>3919</v>
      </c>
      <c r="D8010" s="274" t="s">
        <v>143</v>
      </c>
      <c r="E8010" s="274" t="s">
        <v>2579</v>
      </c>
      <c r="F8010" s="404" t="s">
        <v>348</v>
      </c>
      <c r="G8010" s="404"/>
      <c r="H8010" s="295" t="s">
        <v>900</v>
      </c>
      <c r="I8010" s="298">
        <v>3.64</v>
      </c>
      <c r="J8010" s="297" t="s">
        <v>2198</v>
      </c>
      <c r="K8010" s="280" t="s">
        <v>4014</v>
      </c>
      <c r="L8010" s="180"/>
    </row>
    <row r="8011" spans="2:12" ht="15" customHeight="1" x14ac:dyDescent="0.2">
      <c r="B8011" s="274" t="s">
        <v>347</v>
      </c>
      <c r="C8011" s="296" t="s">
        <v>3606</v>
      </c>
      <c r="D8011" s="274" t="s">
        <v>143</v>
      </c>
      <c r="E8011" s="274" t="s">
        <v>1166</v>
      </c>
      <c r="F8011" s="404" t="s">
        <v>809</v>
      </c>
      <c r="G8011" s="404"/>
      <c r="H8011" s="295" t="s">
        <v>1167</v>
      </c>
      <c r="I8011" s="298">
        <v>5.1199999999999998E-4</v>
      </c>
      <c r="J8011" s="297" t="s">
        <v>2136</v>
      </c>
      <c r="K8011" s="280" t="s">
        <v>2158</v>
      </c>
      <c r="L8011" s="178"/>
    </row>
    <row r="8012" spans="2:12" ht="15" customHeight="1" x14ac:dyDescent="0.2">
      <c r="B8012" s="274" t="s">
        <v>347</v>
      </c>
      <c r="C8012" s="296" t="s">
        <v>3601</v>
      </c>
      <c r="D8012" s="274" t="s">
        <v>143</v>
      </c>
      <c r="E8012" s="274" t="s">
        <v>1165</v>
      </c>
      <c r="F8012" s="404" t="s">
        <v>348</v>
      </c>
      <c r="G8012" s="404"/>
      <c r="H8012" s="295" t="s">
        <v>165</v>
      </c>
      <c r="I8012" s="298">
        <v>5.7600000000000004E-3</v>
      </c>
      <c r="J8012" s="297" t="s">
        <v>3602</v>
      </c>
      <c r="K8012" s="280" t="s">
        <v>2671</v>
      </c>
      <c r="L8012" s="182"/>
    </row>
    <row r="8013" spans="2:12" ht="15" customHeight="1" x14ac:dyDescent="0.2">
      <c r="B8013" s="274" t="s">
        <v>347</v>
      </c>
      <c r="C8013" s="296" t="s">
        <v>3591</v>
      </c>
      <c r="D8013" s="274" t="s">
        <v>143</v>
      </c>
      <c r="E8013" s="274" t="s">
        <v>1183</v>
      </c>
      <c r="F8013" s="404" t="s">
        <v>348</v>
      </c>
      <c r="G8013" s="404"/>
      <c r="H8013" s="295" t="s">
        <v>165</v>
      </c>
      <c r="I8013" s="298">
        <v>2.9999999999999997E-4</v>
      </c>
      <c r="J8013" s="297" t="s">
        <v>3592</v>
      </c>
      <c r="K8013" s="280" t="s">
        <v>2117</v>
      </c>
      <c r="L8013" s="185"/>
    </row>
    <row r="8014" spans="2:12" ht="15" customHeight="1" x14ac:dyDescent="0.2">
      <c r="B8014" s="274" t="s">
        <v>347</v>
      </c>
      <c r="C8014" s="296" t="s">
        <v>3626</v>
      </c>
      <c r="D8014" s="274" t="s">
        <v>143</v>
      </c>
      <c r="E8014" s="274" t="s">
        <v>2434</v>
      </c>
      <c r="F8014" s="404" t="s">
        <v>348</v>
      </c>
      <c r="G8014" s="404"/>
      <c r="H8014" s="295" t="s">
        <v>2433</v>
      </c>
      <c r="I8014" s="298">
        <v>2.944E-3</v>
      </c>
      <c r="J8014" s="297" t="s">
        <v>3627</v>
      </c>
      <c r="K8014" s="280" t="s">
        <v>2125</v>
      </c>
      <c r="L8014" s="185"/>
    </row>
    <row r="8015" spans="2:12" ht="15" customHeight="1" x14ac:dyDescent="0.2">
      <c r="B8015" s="274" t="s">
        <v>347</v>
      </c>
      <c r="C8015" s="296" t="s">
        <v>3587</v>
      </c>
      <c r="D8015" s="274" t="s">
        <v>143</v>
      </c>
      <c r="E8015" s="274" t="s">
        <v>2436</v>
      </c>
      <c r="F8015" s="404" t="s">
        <v>348</v>
      </c>
      <c r="G8015" s="404"/>
      <c r="H8015" s="295" t="s">
        <v>165</v>
      </c>
      <c r="I8015" s="298">
        <v>2.5599999999999999E-4</v>
      </c>
      <c r="J8015" s="297" t="s">
        <v>3588</v>
      </c>
      <c r="K8015" s="280" t="s">
        <v>2117</v>
      </c>
      <c r="L8015" s="185"/>
    </row>
    <row r="8016" spans="2:12" ht="15" customHeight="1" x14ac:dyDescent="0.2">
      <c r="B8016" s="274" t="s">
        <v>347</v>
      </c>
      <c r="C8016" s="296" t="s">
        <v>3586</v>
      </c>
      <c r="D8016" s="274" t="s">
        <v>143</v>
      </c>
      <c r="E8016" s="274" t="s">
        <v>1162</v>
      </c>
      <c r="F8016" s="404" t="s">
        <v>348</v>
      </c>
      <c r="G8016" s="404"/>
      <c r="H8016" s="295" t="s">
        <v>165</v>
      </c>
      <c r="I8016" s="298">
        <v>2.04E-4</v>
      </c>
      <c r="J8016" s="297" t="s">
        <v>2140</v>
      </c>
      <c r="K8016" s="280" t="s">
        <v>2117</v>
      </c>
      <c r="L8016" s="185"/>
    </row>
    <row r="8017" spans="2:12" ht="15" customHeight="1" x14ac:dyDescent="0.2">
      <c r="B8017" s="274" t="s">
        <v>347</v>
      </c>
      <c r="C8017" s="296" t="s">
        <v>3649</v>
      </c>
      <c r="D8017" s="274" t="s">
        <v>143</v>
      </c>
      <c r="E8017" s="274" t="s">
        <v>1185</v>
      </c>
      <c r="F8017" s="404" t="s">
        <v>348</v>
      </c>
      <c r="G8017" s="404"/>
      <c r="H8017" s="295" t="s">
        <v>165</v>
      </c>
      <c r="I8017" s="298">
        <v>1.2E-4</v>
      </c>
      <c r="J8017" s="297" t="s">
        <v>3650</v>
      </c>
      <c r="K8017" s="280" t="s">
        <v>2117</v>
      </c>
      <c r="L8017" s="185"/>
    </row>
    <row r="8018" spans="2:12" ht="15" customHeight="1" x14ac:dyDescent="0.2">
      <c r="B8018" s="274" t="s">
        <v>347</v>
      </c>
      <c r="C8018" s="296" t="s">
        <v>3632</v>
      </c>
      <c r="D8018" s="274" t="s">
        <v>143</v>
      </c>
      <c r="E8018" s="274" t="s">
        <v>1193</v>
      </c>
      <c r="F8018" s="404" t="s">
        <v>348</v>
      </c>
      <c r="G8018" s="404"/>
      <c r="H8018" s="295" t="s">
        <v>165</v>
      </c>
      <c r="I8018" s="298">
        <v>2.4000000000000001E-4</v>
      </c>
      <c r="J8018" s="297" t="s">
        <v>2159</v>
      </c>
      <c r="K8018" s="280" t="s">
        <v>2117</v>
      </c>
      <c r="L8018" s="185"/>
    </row>
    <row r="8019" spans="2:12" ht="15" customHeight="1" x14ac:dyDescent="0.2">
      <c r="B8019" s="274" t="s">
        <v>347</v>
      </c>
      <c r="C8019" s="296" t="s">
        <v>3598</v>
      </c>
      <c r="D8019" s="274" t="s">
        <v>143</v>
      </c>
      <c r="E8019" s="274" t="s">
        <v>1159</v>
      </c>
      <c r="F8019" s="404" t="s">
        <v>348</v>
      </c>
      <c r="G8019" s="404"/>
      <c r="H8019" s="295" t="s">
        <v>165</v>
      </c>
      <c r="I8019" s="298">
        <v>1.92E-3</v>
      </c>
      <c r="J8019" s="297" t="s">
        <v>3599</v>
      </c>
      <c r="K8019" s="280" t="s">
        <v>3918</v>
      </c>
      <c r="L8019" s="185"/>
    </row>
    <row r="8020" spans="2:12" ht="15" customHeight="1" x14ac:dyDescent="0.2">
      <c r="B8020" s="274" t="s">
        <v>347</v>
      </c>
      <c r="C8020" s="296" t="s">
        <v>3633</v>
      </c>
      <c r="D8020" s="274" t="s">
        <v>143</v>
      </c>
      <c r="E8020" s="274" t="s">
        <v>1187</v>
      </c>
      <c r="F8020" s="404" t="s">
        <v>348</v>
      </c>
      <c r="G8020" s="404"/>
      <c r="H8020" s="295" t="s">
        <v>165</v>
      </c>
      <c r="I8020" s="298">
        <v>6.0000000000000002E-5</v>
      </c>
      <c r="J8020" s="297" t="s">
        <v>2150</v>
      </c>
      <c r="K8020" s="280" t="s">
        <v>2117</v>
      </c>
      <c r="L8020" s="183"/>
    </row>
    <row r="8021" spans="2:12" ht="15" customHeight="1" x14ac:dyDescent="0.2">
      <c r="B8021" s="274" t="s">
        <v>347</v>
      </c>
      <c r="C8021" s="296" t="s">
        <v>3584</v>
      </c>
      <c r="D8021" s="274" t="s">
        <v>143</v>
      </c>
      <c r="E8021" s="274" t="s">
        <v>1191</v>
      </c>
      <c r="F8021" s="404" t="s">
        <v>348</v>
      </c>
      <c r="G8021" s="404"/>
      <c r="H8021" s="295" t="s">
        <v>165</v>
      </c>
      <c r="I8021" s="298">
        <v>6.0000000000000002E-5</v>
      </c>
      <c r="J8021" s="297" t="s">
        <v>2156</v>
      </c>
      <c r="K8021" s="280" t="s">
        <v>2135</v>
      </c>
      <c r="L8021" s="183"/>
    </row>
    <row r="8022" spans="2:12" ht="15" customHeight="1" x14ac:dyDescent="0.2">
      <c r="B8022" s="274" t="s">
        <v>347</v>
      </c>
      <c r="C8022" s="296" t="s">
        <v>3686</v>
      </c>
      <c r="D8022" s="274" t="s">
        <v>143</v>
      </c>
      <c r="E8022" s="274" t="s">
        <v>3687</v>
      </c>
      <c r="F8022" s="404" t="s">
        <v>348</v>
      </c>
      <c r="G8022" s="404"/>
      <c r="H8022" s="295" t="s">
        <v>59</v>
      </c>
      <c r="I8022" s="298">
        <v>2.4320000000000001E-2</v>
      </c>
      <c r="J8022" s="297" t="s">
        <v>3688</v>
      </c>
      <c r="K8022" s="280" t="s">
        <v>4306</v>
      </c>
    </row>
    <row r="8023" spans="2:12" ht="15" customHeight="1" x14ac:dyDescent="0.2">
      <c r="B8023" s="274" t="s">
        <v>347</v>
      </c>
      <c r="C8023" s="296" t="s">
        <v>3594</v>
      </c>
      <c r="D8023" s="274" t="s">
        <v>143</v>
      </c>
      <c r="E8023" s="274" t="s">
        <v>1171</v>
      </c>
      <c r="F8023" s="404" t="s">
        <v>348</v>
      </c>
      <c r="G8023" s="404"/>
      <c r="H8023" s="295" t="s">
        <v>165</v>
      </c>
      <c r="I8023" s="298">
        <v>1.36E-4</v>
      </c>
      <c r="J8023" s="297" t="s">
        <v>2139</v>
      </c>
      <c r="K8023" s="280" t="s">
        <v>2117</v>
      </c>
      <c r="L8023" s="180"/>
    </row>
    <row r="8024" spans="2:12" ht="15" customHeight="1" x14ac:dyDescent="0.2">
      <c r="B8024" s="274" t="s">
        <v>347</v>
      </c>
      <c r="C8024" s="296" t="s">
        <v>3605</v>
      </c>
      <c r="D8024" s="274" t="s">
        <v>143</v>
      </c>
      <c r="E8024" s="274" t="s">
        <v>1192</v>
      </c>
      <c r="F8024" s="404" t="s">
        <v>348</v>
      </c>
      <c r="G8024" s="404"/>
      <c r="H8024" s="295" t="s">
        <v>165</v>
      </c>
      <c r="I8024" s="298">
        <v>1.2E-4</v>
      </c>
      <c r="J8024" s="297" t="s">
        <v>2153</v>
      </c>
      <c r="K8024" s="280" t="s">
        <v>2117</v>
      </c>
      <c r="L8024" s="178"/>
    </row>
    <row r="8025" spans="2:12" ht="15" customHeight="1" x14ac:dyDescent="0.2">
      <c r="B8025" s="274" t="s">
        <v>347</v>
      </c>
      <c r="C8025" s="296" t="s">
        <v>3625</v>
      </c>
      <c r="D8025" s="274" t="s">
        <v>143</v>
      </c>
      <c r="E8025" s="274" t="s">
        <v>1188</v>
      </c>
      <c r="F8025" s="404" t="s">
        <v>348</v>
      </c>
      <c r="G8025" s="404"/>
      <c r="H8025" s="295" t="s">
        <v>165</v>
      </c>
      <c r="I8025" s="298">
        <v>6.0000000000000002E-5</v>
      </c>
      <c r="J8025" s="297" t="s">
        <v>1865</v>
      </c>
      <c r="K8025" s="280" t="s">
        <v>2117</v>
      </c>
      <c r="L8025" s="182"/>
    </row>
    <row r="8026" spans="2:12" ht="15" customHeight="1" x14ac:dyDescent="0.2">
      <c r="B8026" s="274" t="s">
        <v>347</v>
      </c>
      <c r="C8026" s="296" t="s">
        <v>3583</v>
      </c>
      <c r="D8026" s="274" t="s">
        <v>143</v>
      </c>
      <c r="E8026" s="274" t="s">
        <v>1158</v>
      </c>
      <c r="F8026" s="404" t="s">
        <v>348</v>
      </c>
      <c r="G8026" s="404"/>
      <c r="H8026" s="295" t="s">
        <v>165</v>
      </c>
      <c r="I8026" s="298">
        <v>0.130304</v>
      </c>
      <c r="J8026" s="297" t="s">
        <v>1850</v>
      </c>
      <c r="K8026" s="280" t="s">
        <v>2192</v>
      </c>
      <c r="L8026" s="182"/>
    </row>
    <row r="8027" spans="2:12" ht="15" customHeight="1" x14ac:dyDescent="0.2">
      <c r="B8027" s="274" t="s">
        <v>347</v>
      </c>
      <c r="C8027" s="296" t="s">
        <v>3645</v>
      </c>
      <c r="D8027" s="274" t="s">
        <v>143</v>
      </c>
      <c r="E8027" s="274" t="s">
        <v>1161</v>
      </c>
      <c r="F8027" s="404" t="s">
        <v>348</v>
      </c>
      <c r="G8027" s="404"/>
      <c r="H8027" s="295" t="s">
        <v>165</v>
      </c>
      <c r="I8027" s="298">
        <v>0.103228</v>
      </c>
      <c r="J8027" s="297" t="s">
        <v>2143</v>
      </c>
      <c r="K8027" s="280" t="s">
        <v>4121</v>
      </c>
      <c r="L8027" s="185"/>
    </row>
    <row r="8028" spans="2:12" ht="15" customHeight="1" x14ac:dyDescent="0.2">
      <c r="B8028" s="274" t="s">
        <v>347</v>
      </c>
      <c r="C8028" s="296" t="s">
        <v>3651</v>
      </c>
      <c r="D8028" s="274" t="s">
        <v>143</v>
      </c>
      <c r="E8028" s="274" t="s">
        <v>1184</v>
      </c>
      <c r="F8028" s="404" t="s">
        <v>348</v>
      </c>
      <c r="G8028" s="404"/>
      <c r="H8028" s="295" t="s">
        <v>165</v>
      </c>
      <c r="I8028" s="298">
        <v>2.4000000000000001E-4</v>
      </c>
      <c r="J8028" s="297" t="s">
        <v>2163</v>
      </c>
      <c r="K8028" s="280" t="s">
        <v>2117</v>
      </c>
      <c r="L8028" s="185"/>
    </row>
    <row r="8029" spans="2:12" ht="15" customHeight="1" x14ac:dyDescent="0.2">
      <c r="B8029" s="274" t="s">
        <v>347</v>
      </c>
      <c r="C8029" s="296" t="s">
        <v>3682</v>
      </c>
      <c r="D8029" s="274" t="s">
        <v>143</v>
      </c>
      <c r="E8029" s="274" t="s">
        <v>2480</v>
      </c>
      <c r="F8029" s="404" t="s">
        <v>348</v>
      </c>
      <c r="G8029" s="404"/>
      <c r="H8029" s="295" t="s">
        <v>900</v>
      </c>
      <c r="I8029" s="298">
        <v>3.64</v>
      </c>
      <c r="J8029" s="297" t="s">
        <v>3683</v>
      </c>
      <c r="K8029" s="280" t="s">
        <v>2701</v>
      </c>
      <c r="L8029" s="183"/>
    </row>
    <row r="8030" spans="2:12" ht="15" customHeight="1" x14ac:dyDescent="0.2">
      <c r="B8030" s="274" t="s">
        <v>347</v>
      </c>
      <c r="C8030" s="296" t="s">
        <v>3604</v>
      </c>
      <c r="D8030" s="274" t="s">
        <v>143</v>
      </c>
      <c r="E8030" s="274" t="s">
        <v>1164</v>
      </c>
      <c r="F8030" s="404" t="s">
        <v>809</v>
      </c>
      <c r="G8030" s="404"/>
      <c r="H8030" s="295" t="s">
        <v>165</v>
      </c>
      <c r="I8030" s="298">
        <v>5.7600000000000004E-3</v>
      </c>
      <c r="J8030" s="297" t="s">
        <v>2145</v>
      </c>
      <c r="K8030" s="280" t="s">
        <v>2124</v>
      </c>
      <c r="L8030" s="183"/>
    </row>
    <row r="8031" spans="2:12" ht="15" customHeight="1" x14ac:dyDescent="0.2">
      <c r="B8031" s="274" t="s">
        <v>347</v>
      </c>
      <c r="C8031" s="296" t="s">
        <v>3596</v>
      </c>
      <c r="D8031" s="274" t="s">
        <v>143</v>
      </c>
      <c r="E8031" s="274" t="s">
        <v>2437</v>
      </c>
      <c r="F8031" s="404" t="s">
        <v>348</v>
      </c>
      <c r="G8031" s="404"/>
      <c r="H8031" s="295" t="s">
        <v>165</v>
      </c>
      <c r="I8031" s="298">
        <v>7.6800000000000002E-4</v>
      </c>
      <c r="J8031" s="297" t="s">
        <v>3597</v>
      </c>
      <c r="K8031" s="280" t="s">
        <v>2135</v>
      </c>
    </row>
    <row r="8032" spans="2:12" ht="15" customHeight="1" x14ac:dyDescent="0.2">
      <c r="B8032" s="274" t="s">
        <v>347</v>
      </c>
      <c r="C8032" s="296" t="s">
        <v>3616</v>
      </c>
      <c r="D8032" s="274" t="s">
        <v>143</v>
      </c>
      <c r="E8032" s="274" t="s">
        <v>1170</v>
      </c>
      <c r="F8032" s="404" t="s">
        <v>809</v>
      </c>
      <c r="G8032" s="404"/>
      <c r="H8032" s="295" t="s">
        <v>165</v>
      </c>
      <c r="I8032" s="298">
        <v>0.130304</v>
      </c>
      <c r="J8032" s="297" t="s">
        <v>1858</v>
      </c>
      <c r="K8032" s="280" t="s">
        <v>3979</v>
      </c>
      <c r="L8032" s="180"/>
    </row>
    <row r="8033" spans="2:12" ht="15" customHeight="1" x14ac:dyDescent="0.2">
      <c r="B8033" s="275"/>
      <c r="C8033" s="275"/>
      <c r="D8033" s="275"/>
      <c r="E8033" s="275"/>
      <c r="F8033" s="275" t="s">
        <v>331</v>
      </c>
      <c r="G8033" s="302">
        <v>20.74</v>
      </c>
      <c r="H8033" s="275" t="s">
        <v>332</v>
      </c>
      <c r="I8033" s="302">
        <v>0</v>
      </c>
      <c r="J8033" s="275" t="s">
        <v>333</v>
      </c>
      <c r="K8033" s="302">
        <v>20.74</v>
      </c>
      <c r="L8033" s="178"/>
    </row>
    <row r="8034" spans="2:12" ht="15" customHeight="1" thickBot="1" x14ac:dyDescent="0.25">
      <c r="B8034" s="275"/>
      <c r="C8034" s="275"/>
      <c r="D8034" s="275"/>
      <c r="E8034" s="275"/>
      <c r="F8034" s="275" t="s">
        <v>334</v>
      </c>
      <c r="G8034" s="302">
        <v>7.38</v>
      </c>
      <c r="H8034" s="275"/>
      <c r="I8034" s="409" t="s">
        <v>335</v>
      </c>
      <c r="J8034" s="409"/>
      <c r="K8034" s="302">
        <v>42.86</v>
      </c>
      <c r="L8034" s="182"/>
    </row>
    <row r="8035" spans="2:12" ht="15" customHeight="1" thickTop="1" x14ac:dyDescent="0.2">
      <c r="B8035" s="289"/>
      <c r="C8035" s="289"/>
      <c r="D8035" s="289"/>
      <c r="E8035" s="289"/>
      <c r="F8035" s="289"/>
      <c r="G8035" s="289"/>
      <c r="H8035" s="289"/>
      <c r="I8035" s="289"/>
      <c r="J8035" s="289"/>
      <c r="K8035" s="289"/>
      <c r="L8035" s="182"/>
    </row>
    <row r="8036" spans="2:12" ht="15" customHeight="1" x14ac:dyDescent="0.2">
      <c r="B8036" s="276"/>
      <c r="C8036" s="277" t="s">
        <v>28</v>
      </c>
      <c r="D8036" s="276" t="s">
        <v>29</v>
      </c>
      <c r="E8036" s="276" t="s">
        <v>30</v>
      </c>
      <c r="F8036" s="405" t="s">
        <v>318</v>
      </c>
      <c r="G8036" s="405"/>
      <c r="H8036" s="284" t="s">
        <v>31</v>
      </c>
      <c r="I8036" s="277" t="s">
        <v>32</v>
      </c>
      <c r="J8036" s="277" t="s">
        <v>33</v>
      </c>
      <c r="K8036" s="277" t="s">
        <v>35</v>
      </c>
      <c r="L8036" s="185"/>
    </row>
    <row r="8037" spans="2:12" ht="15" customHeight="1" x14ac:dyDescent="0.2">
      <c r="B8037" s="273" t="s">
        <v>319</v>
      </c>
      <c r="C8037" s="286" t="s">
        <v>2763</v>
      </c>
      <c r="D8037" s="273" t="s">
        <v>143</v>
      </c>
      <c r="E8037" s="273" t="s">
        <v>2409</v>
      </c>
      <c r="F8037" s="403" t="s">
        <v>2410</v>
      </c>
      <c r="G8037" s="403"/>
      <c r="H8037" s="285" t="s">
        <v>41</v>
      </c>
      <c r="I8037" s="288">
        <v>1</v>
      </c>
      <c r="J8037" s="287">
        <v>5.16</v>
      </c>
      <c r="K8037" s="287">
        <v>5.16</v>
      </c>
      <c r="L8037" s="185"/>
    </row>
    <row r="8038" spans="2:12" ht="15" customHeight="1" x14ac:dyDescent="0.2">
      <c r="B8038" s="276" t="s">
        <v>27</v>
      </c>
      <c r="C8038" s="277" t="s">
        <v>28</v>
      </c>
      <c r="D8038" s="276" t="s">
        <v>29</v>
      </c>
      <c r="E8038" s="276" t="s">
        <v>30</v>
      </c>
      <c r="F8038" s="405" t="s">
        <v>318</v>
      </c>
      <c r="G8038" s="406"/>
      <c r="H8038" s="284" t="s">
        <v>31</v>
      </c>
      <c r="I8038" s="277" t="s">
        <v>32</v>
      </c>
      <c r="J8038" s="277" t="s">
        <v>33</v>
      </c>
      <c r="K8038" s="277" t="s">
        <v>35</v>
      </c>
      <c r="L8038" s="185"/>
    </row>
    <row r="8039" spans="2:12" ht="15" customHeight="1" x14ac:dyDescent="0.2">
      <c r="B8039" s="278" t="s">
        <v>319</v>
      </c>
      <c r="C8039" s="291" t="s">
        <v>575</v>
      </c>
      <c r="D8039" s="278" t="s">
        <v>143</v>
      </c>
      <c r="E8039" s="278" t="s">
        <v>576</v>
      </c>
      <c r="F8039" s="407" t="s">
        <v>577</v>
      </c>
      <c r="G8039" s="407"/>
      <c r="H8039" s="290" t="s">
        <v>578</v>
      </c>
      <c r="I8039" s="294">
        <v>0.3</v>
      </c>
      <c r="J8039" s="292" t="s">
        <v>3684</v>
      </c>
      <c r="K8039" s="293" t="s">
        <v>3910</v>
      </c>
      <c r="L8039" s="183"/>
    </row>
    <row r="8040" spans="2:12" ht="15" customHeight="1" x14ac:dyDescent="0.2">
      <c r="B8040" s="274" t="s">
        <v>347</v>
      </c>
      <c r="C8040" s="296" t="s">
        <v>3615</v>
      </c>
      <c r="D8040" s="274" t="s">
        <v>143</v>
      </c>
      <c r="E8040" s="274" t="s">
        <v>2418</v>
      </c>
      <c r="F8040" s="404" t="s">
        <v>586</v>
      </c>
      <c r="G8040" s="404"/>
      <c r="H8040" s="295" t="s">
        <v>578</v>
      </c>
      <c r="I8040" s="298">
        <v>0.3</v>
      </c>
      <c r="J8040" s="297" t="s">
        <v>2419</v>
      </c>
      <c r="K8040" s="280" t="s">
        <v>2672</v>
      </c>
      <c r="L8040" s="183"/>
    </row>
    <row r="8041" spans="2:12" ht="15" customHeight="1" x14ac:dyDescent="0.2">
      <c r="B8041" s="408" t="s">
        <v>2416</v>
      </c>
      <c r="C8041" s="406"/>
      <c r="D8041" s="406"/>
      <c r="E8041" s="406"/>
      <c r="F8041" s="406"/>
      <c r="G8041" s="406"/>
      <c r="H8041" s="406"/>
      <c r="I8041" s="406"/>
      <c r="J8041" s="406"/>
      <c r="K8041" s="406"/>
    </row>
    <row r="8042" spans="2:12" ht="15" customHeight="1" x14ac:dyDescent="0.2">
      <c r="B8042" s="276" t="s">
        <v>27</v>
      </c>
      <c r="C8042" s="277" t="s">
        <v>28</v>
      </c>
      <c r="D8042" s="276" t="s">
        <v>29</v>
      </c>
      <c r="E8042" s="276" t="s">
        <v>30</v>
      </c>
      <c r="F8042" s="405" t="s">
        <v>318</v>
      </c>
      <c r="G8042" s="406"/>
      <c r="H8042" s="284" t="s">
        <v>31</v>
      </c>
      <c r="I8042" s="277" t="s">
        <v>32</v>
      </c>
      <c r="J8042" s="277" t="s">
        <v>33</v>
      </c>
      <c r="K8042" s="277" t="s">
        <v>35</v>
      </c>
      <c r="L8042" s="180"/>
    </row>
    <row r="8043" spans="2:12" ht="15" customHeight="1" x14ac:dyDescent="0.2">
      <c r="B8043" s="274" t="s">
        <v>347</v>
      </c>
      <c r="C8043" s="296" t="s">
        <v>3615</v>
      </c>
      <c r="D8043" s="274" t="s">
        <v>143</v>
      </c>
      <c r="E8043" s="274" t="s">
        <v>2418</v>
      </c>
      <c r="F8043" s="404" t="s">
        <v>586</v>
      </c>
      <c r="G8043" s="404"/>
      <c r="H8043" s="295" t="s">
        <v>578</v>
      </c>
      <c r="I8043" s="298">
        <v>0.3</v>
      </c>
      <c r="J8043" s="297" t="s">
        <v>2419</v>
      </c>
      <c r="K8043" s="280" t="s">
        <v>2672</v>
      </c>
      <c r="L8043" s="178"/>
    </row>
    <row r="8044" spans="2:12" ht="15" customHeight="1" x14ac:dyDescent="0.2">
      <c r="B8044" s="274" t="s">
        <v>347</v>
      </c>
      <c r="C8044" s="296" t="s">
        <v>3636</v>
      </c>
      <c r="D8044" s="274" t="s">
        <v>143</v>
      </c>
      <c r="E8044" s="274" t="s">
        <v>2432</v>
      </c>
      <c r="F8044" s="404" t="s">
        <v>348</v>
      </c>
      <c r="G8044" s="404"/>
      <c r="H8044" s="295" t="s">
        <v>2433</v>
      </c>
      <c r="I8044" s="298">
        <v>2.4000000000000001E-4</v>
      </c>
      <c r="J8044" s="297" t="s">
        <v>3637</v>
      </c>
      <c r="K8044" s="280" t="s">
        <v>2135</v>
      </c>
      <c r="L8044" s="182"/>
    </row>
    <row r="8045" spans="2:12" ht="15" customHeight="1" x14ac:dyDescent="0.2">
      <c r="B8045" s="274" t="s">
        <v>347</v>
      </c>
      <c r="C8045" s="296" t="s">
        <v>3631</v>
      </c>
      <c r="D8045" s="274" t="s">
        <v>143</v>
      </c>
      <c r="E8045" s="274" t="s">
        <v>2435</v>
      </c>
      <c r="F8045" s="404" t="s">
        <v>348</v>
      </c>
      <c r="G8045" s="404"/>
      <c r="H8045" s="295" t="s">
        <v>165</v>
      </c>
      <c r="I8045" s="298">
        <v>6.0000000000000002E-5</v>
      </c>
      <c r="J8045" s="297" t="s">
        <v>2122</v>
      </c>
      <c r="K8045" s="280" t="s">
        <v>2117</v>
      </c>
      <c r="L8045" s="185"/>
    </row>
    <row r="8046" spans="2:12" ht="15" customHeight="1" x14ac:dyDescent="0.2">
      <c r="B8046" s="274" t="s">
        <v>347</v>
      </c>
      <c r="C8046" s="296" t="s">
        <v>3635</v>
      </c>
      <c r="D8046" s="274" t="s">
        <v>143</v>
      </c>
      <c r="E8046" s="274" t="s">
        <v>1169</v>
      </c>
      <c r="F8046" s="404" t="s">
        <v>348</v>
      </c>
      <c r="G8046" s="404"/>
      <c r="H8046" s="295" t="s">
        <v>165</v>
      </c>
      <c r="I8046" s="298">
        <v>5.4000000000000001E-4</v>
      </c>
      <c r="J8046" s="297" t="s">
        <v>1868</v>
      </c>
      <c r="K8046" s="280" t="s">
        <v>2117</v>
      </c>
      <c r="L8046" s="185"/>
    </row>
    <row r="8047" spans="2:12" ht="15" customHeight="1" x14ac:dyDescent="0.2">
      <c r="B8047" s="274" t="s">
        <v>347</v>
      </c>
      <c r="C8047" s="296" t="s">
        <v>3601</v>
      </c>
      <c r="D8047" s="274" t="s">
        <v>143</v>
      </c>
      <c r="E8047" s="274" t="s">
        <v>1165</v>
      </c>
      <c r="F8047" s="404" t="s">
        <v>348</v>
      </c>
      <c r="G8047" s="404"/>
      <c r="H8047" s="295" t="s">
        <v>165</v>
      </c>
      <c r="I8047" s="298">
        <v>1.3500000000000001E-3</v>
      </c>
      <c r="J8047" s="297" t="s">
        <v>3602</v>
      </c>
      <c r="K8047" s="280" t="s">
        <v>3745</v>
      </c>
      <c r="L8047" s="185"/>
    </row>
    <row r="8048" spans="2:12" ht="15" customHeight="1" x14ac:dyDescent="0.2">
      <c r="B8048" s="274" t="s">
        <v>347</v>
      </c>
      <c r="C8048" s="296" t="s">
        <v>3616</v>
      </c>
      <c r="D8048" s="274" t="s">
        <v>143</v>
      </c>
      <c r="E8048" s="274" t="s">
        <v>1170</v>
      </c>
      <c r="F8048" s="404" t="s">
        <v>809</v>
      </c>
      <c r="G8048" s="404"/>
      <c r="H8048" s="295" t="s">
        <v>165</v>
      </c>
      <c r="I8048" s="298">
        <v>3.0540000000000001E-2</v>
      </c>
      <c r="J8048" s="297" t="s">
        <v>1858</v>
      </c>
      <c r="K8048" s="280" t="s">
        <v>2158</v>
      </c>
      <c r="L8048" s="185"/>
    </row>
    <row r="8049" spans="2:12" ht="15" customHeight="1" x14ac:dyDescent="0.2">
      <c r="B8049" s="274" t="s">
        <v>347</v>
      </c>
      <c r="C8049" s="296" t="s">
        <v>3604</v>
      </c>
      <c r="D8049" s="274" t="s">
        <v>143</v>
      </c>
      <c r="E8049" s="274" t="s">
        <v>1164</v>
      </c>
      <c r="F8049" s="404" t="s">
        <v>809</v>
      </c>
      <c r="G8049" s="404"/>
      <c r="H8049" s="295" t="s">
        <v>165</v>
      </c>
      <c r="I8049" s="298">
        <v>1.3500000000000001E-3</v>
      </c>
      <c r="J8049" s="297" t="s">
        <v>2145</v>
      </c>
      <c r="K8049" s="280" t="s">
        <v>2135</v>
      </c>
      <c r="L8049" s="185"/>
    </row>
    <row r="8050" spans="2:12" ht="15" customHeight="1" x14ac:dyDescent="0.2">
      <c r="B8050" s="274" t="s">
        <v>347</v>
      </c>
      <c r="C8050" s="296" t="s">
        <v>3596</v>
      </c>
      <c r="D8050" s="274" t="s">
        <v>143</v>
      </c>
      <c r="E8050" s="274" t="s">
        <v>2437</v>
      </c>
      <c r="F8050" s="404" t="s">
        <v>348</v>
      </c>
      <c r="G8050" s="404"/>
      <c r="H8050" s="295" t="s">
        <v>165</v>
      </c>
      <c r="I8050" s="298">
        <v>1.8000000000000001E-4</v>
      </c>
      <c r="J8050" s="297" t="s">
        <v>3597</v>
      </c>
      <c r="K8050" s="280" t="s">
        <v>2117</v>
      </c>
      <c r="L8050" s="185"/>
    </row>
    <row r="8051" spans="2:12" ht="15" customHeight="1" x14ac:dyDescent="0.2">
      <c r="B8051" s="274" t="s">
        <v>347</v>
      </c>
      <c r="C8051" s="296" t="s">
        <v>3634</v>
      </c>
      <c r="D8051" s="274" t="s">
        <v>143</v>
      </c>
      <c r="E8051" s="274" t="s">
        <v>1168</v>
      </c>
      <c r="F8051" s="404" t="s">
        <v>348</v>
      </c>
      <c r="G8051" s="404"/>
      <c r="H8051" s="295" t="s">
        <v>165</v>
      </c>
      <c r="I8051" s="298">
        <v>1.3500000000000001E-3</v>
      </c>
      <c r="J8051" s="297" t="s">
        <v>2138</v>
      </c>
      <c r="K8051" s="280" t="s">
        <v>2117</v>
      </c>
      <c r="L8051" s="185"/>
    </row>
    <row r="8052" spans="2:12" ht="15" customHeight="1" x14ac:dyDescent="0.2">
      <c r="B8052" s="274" t="s">
        <v>347</v>
      </c>
      <c r="C8052" s="296" t="s">
        <v>3586</v>
      </c>
      <c r="D8052" s="274" t="s">
        <v>143</v>
      </c>
      <c r="E8052" s="274" t="s">
        <v>1162</v>
      </c>
      <c r="F8052" s="404" t="s">
        <v>348</v>
      </c>
      <c r="G8052" s="404"/>
      <c r="H8052" s="295" t="s">
        <v>165</v>
      </c>
      <c r="I8052" s="298">
        <v>9.0000000000000006E-5</v>
      </c>
      <c r="J8052" s="297" t="s">
        <v>2140</v>
      </c>
      <c r="K8052" s="280" t="s">
        <v>2117</v>
      </c>
      <c r="L8052" s="183"/>
    </row>
    <row r="8053" spans="2:12" ht="15" customHeight="1" x14ac:dyDescent="0.2">
      <c r="B8053" s="274" t="s">
        <v>347</v>
      </c>
      <c r="C8053" s="296" t="s">
        <v>3645</v>
      </c>
      <c r="D8053" s="274" t="s">
        <v>143</v>
      </c>
      <c r="E8053" s="274" t="s">
        <v>1161</v>
      </c>
      <c r="F8053" s="404" t="s">
        <v>348</v>
      </c>
      <c r="G8053" s="404"/>
      <c r="H8053" s="295" t="s">
        <v>165</v>
      </c>
      <c r="I8053" s="298">
        <v>2.8230000000000002E-2</v>
      </c>
      <c r="J8053" s="297" t="s">
        <v>2143</v>
      </c>
      <c r="K8053" s="280" t="s">
        <v>2196</v>
      </c>
      <c r="L8053" s="183"/>
    </row>
    <row r="8054" spans="2:12" ht="15" customHeight="1" x14ac:dyDescent="0.2">
      <c r="B8054" s="274" t="s">
        <v>347</v>
      </c>
      <c r="C8054" s="296" t="s">
        <v>3613</v>
      </c>
      <c r="D8054" s="274" t="s">
        <v>143</v>
      </c>
      <c r="E8054" s="274" t="s">
        <v>1163</v>
      </c>
      <c r="F8054" s="404" t="s">
        <v>348</v>
      </c>
      <c r="G8054" s="404"/>
      <c r="H8054" s="295" t="s">
        <v>165</v>
      </c>
      <c r="I8054" s="298">
        <v>3.0000000000000001E-5</v>
      </c>
      <c r="J8054" s="297" t="s">
        <v>3614</v>
      </c>
      <c r="K8054" s="280" t="s">
        <v>2117</v>
      </c>
    </row>
    <row r="8055" spans="2:12" ht="15" customHeight="1" x14ac:dyDescent="0.2">
      <c r="B8055" s="274" t="s">
        <v>347</v>
      </c>
      <c r="C8055" s="296" t="s">
        <v>3594</v>
      </c>
      <c r="D8055" s="274" t="s">
        <v>143</v>
      </c>
      <c r="E8055" s="274" t="s">
        <v>1171</v>
      </c>
      <c r="F8055" s="404" t="s">
        <v>348</v>
      </c>
      <c r="G8055" s="404"/>
      <c r="H8055" s="295" t="s">
        <v>165</v>
      </c>
      <c r="I8055" s="298">
        <v>6.0000000000000002E-5</v>
      </c>
      <c r="J8055" s="297" t="s">
        <v>2139</v>
      </c>
      <c r="K8055" s="280" t="s">
        <v>2117</v>
      </c>
      <c r="L8055" s="180"/>
    </row>
    <row r="8056" spans="2:12" ht="15" customHeight="1" x14ac:dyDescent="0.2">
      <c r="B8056" s="274" t="s">
        <v>347</v>
      </c>
      <c r="C8056" s="296" t="s">
        <v>3587</v>
      </c>
      <c r="D8056" s="274" t="s">
        <v>143</v>
      </c>
      <c r="E8056" s="274" t="s">
        <v>2436</v>
      </c>
      <c r="F8056" s="404" t="s">
        <v>348</v>
      </c>
      <c r="G8056" s="404"/>
      <c r="H8056" s="295" t="s">
        <v>165</v>
      </c>
      <c r="I8056" s="298">
        <v>6.0000000000000002E-5</v>
      </c>
      <c r="J8056" s="297" t="s">
        <v>3588</v>
      </c>
      <c r="K8056" s="280" t="s">
        <v>2117</v>
      </c>
      <c r="L8056" s="178"/>
    </row>
    <row r="8057" spans="2:12" ht="15" customHeight="1" x14ac:dyDescent="0.2">
      <c r="B8057" s="274" t="s">
        <v>347</v>
      </c>
      <c r="C8057" s="296" t="s">
        <v>3626</v>
      </c>
      <c r="D8057" s="274" t="s">
        <v>143</v>
      </c>
      <c r="E8057" s="274" t="s">
        <v>2434</v>
      </c>
      <c r="F8057" s="404" t="s">
        <v>348</v>
      </c>
      <c r="G8057" s="404"/>
      <c r="H8057" s="295" t="s">
        <v>2433</v>
      </c>
      <c r="I8057" s="298">
        <v>6.8999999999999997E-4</v>
      </c>
      <c r="J8057" s="297" t="s">
        <v>3627</v>
      </c>
      <c r="K8057" s="280" t="s">
        <v>2117</v>
      </c>
      <c r="L8057" s="182"/>
    </row>
    <row r="8058" spans="2:12" ht="15" customHeight="1" x14ac:dyDescent="0.2">
      <c r="B8058" s="274" t="s">
        <v>347</v>
      </c>
      <c r="C8058" s="296" t="s">
        <v>3606</v>
      </c>
      <c r="D8058" s="274" t="s">
        <v>143</v>
      </c>
      <c r="E8058" s="274" t="s">
        <v>1166</v>
      </c>
      <c r="F8058" s="404" t="s">
        <v>809</v>
      </c>
      <c r="G8058" s="404"/>
      <c r="H8058" s="295" t="s">
        <v>1167</v>
      </c>
      <c r="I8058" s="298">
        <v>1.2E-4</v>
      </c>
      <c r="J8058" s="297" t="s">
        <v>2136</v>
      </c>
      <c r="K8058" s="280" t="s">
        <v>2125</v>
      </c>
      <c r="L8058" s="182"/>
    </row>
    <row r="8059" spans="2:12" ht="15" customHeight="1" x14ac:dyDescent="0.2">
      <c r="B8059" s="274" t="s">
        <v>347</v>
      </c>
      <c r="C8059" s="296" t="s">
        <v>3646</v>
      </c>
      <c r="D8059" s="274" t="s">
        <v>143</v>
      </c>
      <c r="E8059" s="274" t="s">
        <v>3647</v>
      </c>
      <c r="F8059" s="404" t="s">
        <v>348</v>
      </c>
      <c r="G8059" s="404"/>
      <c r="H8059" s="295" t="s">
        <v>1160</v>
      </c>
      <c r="I8059" s="298">
        <v>2.4000000000000001E-4</v>
      </c>
      <c r="J8059" s="297" t="s">
        <v>3648</v>
      </c>
      <c r="K8059" s="280" t="s">
        <v>2117</v>
      </c>
      <c r="L8059" s="185"/>
    </row>
    <row r="8060" spans="2:12" ht="15" customHeight="1" x14ac:dyDescent="0.2">
      <c r="B8060" s="274" t="s">
        <v>347</v>
      </c>
      <c r="C8060" s="296" t="s">
        <v>3598</v>
      </c>
      <c r="D8060" s="274" t="s">
        <v>143</v>
      </c>
      <c r="E8060" s="274" t="s">
        <v>1159</v>
      </c>
      <c r="F8060" s="404" t="s">
        <v>348</v>
      </c>
      <c r="G8060" s="404"/>
      <c r="H8060" s="295" t="s">
        <v>165</v>
      </c>
      <c r="I8060" s="298">
        <v>4.4999999999999999E-4</v>
      </c>
      <c r="J8060" s="297" t="s">
        <v>3599</v>
      </c>
      <c r="K8060" s="280" t="s">
        <v>2129</v>
      </c>
      <c r="L8060" s="185"/>
    </row>
    <row r="8061" spans="2:12" ht="15" customHeight="1" x14ac:dyDescent="0.2">
      <c r="B8061" s="274" t="s">
        <v>347</v>
      </c>
      <c r="C8061" s="296" t="s">
        <v>3583</v>
      </c>
      <c r="D8061" s="274" t="s">
        <v>143</v>
      </c>
      <c r="E8061" s="274" t="s">
        <v>1158</v>
      </c>
      <c r="F8061" s="404" t="s">
        <v>348</v>
      </c>
      <c r="G8061" s="404"/>
      <c r="H8061" s="295" t="s">
        <v>165</v>
      </c>
      <c r="I8061" s="298">
        <v>3.0540000000000001E-2</v>
      </c>
      <c r="J8061" s="297" t="s">
        <v>1850</v>
      </c>
      <c r="K8061" s="280" t="s">
        <v>2178</v>
      </c>
      <c r="L8061" s="183"/>
    </row>
    <row r="8062" spans="2:12" ht="15" customHeight="1" x14ac:dyDescent="0.2">
      <c r="B8062" s="275"/>
      <c r="C8062" s="275"/>
      <c r="D8062" s="275"/>
      <c r="E8062" s="275"/>
      <c r="F8062" s="275" t="s">
        <v>331</v>
      </c>
      <c r="G8062" s="302">
        <v>4.09</v>
      </c>
      <c r="H8062" s="275" t="s">
        <v>332</v>
      </c>
      <c r="I8062" s="302">
        <v>0</v>
      </c>
      <c r="J8062" s="275" t="s">
        <v>333</v>
      </c>
      <c r="K8062" s="302">
        <v>4.09</v>
      </c>
      <c r="L8062" s="281"/>
    </row>
    <row r="8063" spans="2:12" ht="15" customHeight="1" thickBot="1" x14ac:dyDescent="0.25">
      <c r="B8063" s="275"/>
      <c r="C8063" s="275"/>
      <c r="D8063" s="275"/>
      <c r="E8063" s="275"/>
      <c r="F8063" s="275" t="s">
        <v>334</v>
      </c>
      <c r="G8063" s="302">
        <v>1.07</v>
      </c>
      <c r="H8063" s="275"/>
      <c r="I8063" s="409" t="s">
        <v>335</v>
      </c>
      <c r="J8063" s="409"/>
      <c r="K8063" s="302">
        <v>6.23</v>
      </c>
      <c r="L8063" s="281"/>
    </row>
    <row r="8064" spans="2:12" ht="15" customHeight="1" thickTop="1" x14ac:dyDescent="0.2">
      <c r="B8064" s="289"/>
      <c r="C8064" s="289"/>
      <c r="D8064" s="289"/>
      <c r="E8064" s="289"/>
      <c r="F8064" s="289"/>
      <c r="G8064" s="289"/>
      <c r="H8064" s="289"/>
      <c r="I8064" s="289"/>
      <c r="J8064" s="289"/>
      <c r="K8064" s="289"/>
      <c r="L8064" s="281"/>
    </row>
    <row r="8065" spans="2:12" ht="15" customHeight="1" x14ac:dyDescent="0.2">
      <c r="B8065" s="276"/>
      <c r="C8065" s="277" t="s">
        <v>28</v>
      </c>
      <c r="D8065" s="276" t="s">
        <v>29</v>
      </c>
      <c r="E8065" s="276" t="s">
        <v>30</v>
      </c>
      <c r="F8065" s="405" t="s">
        <v>318</v>
      </c>
      <c r="G8065" s="405"/>
      <c r="H8065" s="284" t="s">
        <v>31</v>
      </c>
      <c r="I8065" s="277" t="s">
        <v>32</v>
      </c>
      <c r="J8065" s="277" t="s">
        <v>2407</v>
      </c>
      <c r="K8065" s="277" t="s">
        <v>33</v>
      </c>
      <c r="L8065" s="277" t="s">
        <v>35</v>
      </c>
    </row>
    <row r="8066" spans="2:12" ht="15" customHeight="1" x14ac:dyDescent="0.2">
      <c r="B8066" s="273" t="s">
        <v>319</v>
      </c>
      <c r="C8066" s="286" t="s">
        <v>444</v>
      </c>
      <c r="D8066" s="273" t="s">
        <v>40</v>
      </c>
      <c r="E8066" s="273" t="s">
        <v>445</v>
      </c>
      <c r="F8066" s="403" t="s">
        <v>328</v>
      </c>
      <c r="G8066" s="403"/>
      <c r="H8066" s="285" t="s">
        <v>329</v>
      </c>
      <c r="I8066" s="288">
        <v>1</v>
      </c>
      <c r="J8066" s="287"/>
      <c r="K8066" s="287">
        <v>39.799999999999997</v>
      </c>
      <c r="L8066" s="287">
        <v>39.799999999999997</v>
      </c>
    </row>
    <row r="8067" spans="2:12" ht="15" customHeight="1" x14ac:dyDescent="0.2">
      <c r="B8067" s="278" t="s">
        <v>321</v>
      </c>
      <c r="C8067" s="291" t="s">
        <v>1063</v>
      </c>
      <c r="D8067" s="278" t="s">
        <v>40</v>
      </c>
      <c r="E8067" s="278" t="s">
        <v>1064</v>
      </c>
      <c r="F8067" s="407" t="s">
        <v>324</v>
      </c>
      <c r="G8067" s="407"/>
      <c r="H8067" s="290" t="s">
        <v>325</v>
      </c>
      <c r="I8067" s="294">
        <v>1</v>
      </c>
      <c r="J8067" s="294">
        <v>0</v>
      </c>
      <c r="K8067" s="292">
        <v>39.68</v>
      </c>
      <c r="L8067" s="292">
        <v>39.68</v>
      </c>
    </row>
    <row r="8068" spans="2:12" ht="15" customHeight="1" x14ac:dyDescent="0.2">
      <c r="B8068" s="278" t="s">
        <v>321</v>
      </c>
      <c r="C8068" s="291" t="s">
        <v>1262</v>
      </c>
      <c r="D8068" s="278" t="s">
        <v>40</v>
      </c>
      <c r="E8068" s="278" t="s">
        <v>1263</v>
      </c>
      <c r="F8068" s="407" t="s">
        <v>328</v>
      </c>
      <c r="G8068" s="407"/>
      <c r="H8068" s="290" t="s">
        <v>325</v>
      </c>
      <c r="I8068" s="294">
        <v>1</v>
      </c>
      <c r="J8068" s="294">
        <v>0</v>
      </c>
      <c r="K8068" s="292">
        <v>0.02</v>
      </c>
      <c r="L8068" s="292">
        <v>0.02</v>
      </c>
    </row>
    <row r="8069" spans="2:12" ht="15" customHeight="1" x14ac:dyDescent="0.2">
      <c r="B8069" s="278" t="s">
        <v>321</v>
      </c>
      <c r="C8069" s="291" t="s">
        <v>1260</v>
      </c>
      <c r="D8069" s="278" t="s">
        <v>40</v>
      </c>
      <c r="E8069" s="278" t="s">
        <v>1261</v>
      </c>
      <c r="F8069" s="407" t="s">
        <v>328</v>
      </c>
      <c r="G8069" s="407"/>
      <c r="H8069" s="290" t="s">
        <v>325</v>
      </c>
      <c r="I8069" s="294">
        <v>1</v>
      </c>
      <c r="J8069" s="294">
        <v>0</v>
      </c>
      <c r="K8069" s="292">
        <v>0.1</v>
      </c>
      <c r="L8069" s="292">
        <v>0.1</v>
      </c>
    </row>
    <row r="8070" spans="2:12" ht="15" customHeight="1" x14ac:dyDescent="0.2">
      <c r="B8070" s="275"/>
      <c r="C8070" s="275"/>
      <c r="D8070" s="275"/>
      <c r="E8070" s="275"/>
      <c r="F8070" s="275"/>
      <c r="G8070" s="275" t="s">
        <v>331</v>
      </c>
      <c r="H8070" s="302">
        <v>35.020000000000003</v>
      </c>
      <c r="I8070" s="275" t="s">
        <v>332</v>
      </c>
      <c r="J8070" s="302">
        <v>0</v>
      </c>
      <c r="K8070" s="275" t="s">
        <v>333</v>
      </c>
      <c r="L8070" s="302">
        <v>35.020000000000003</v>
      </c>
    </row>
    <row r="8071" spans="2:12" ht="15" customHeight="1" thickBot="1" x14ac:dyDescent="0.25">
      <c r="B8071" s="275"/>
      <c r="C8071" s="275"/>
      <c r="D8071" s="275"/>
      <c r="E8071" s="275"/>
      <c r="F8071" s="275"/>
      <c r="G8071" s="275" t="s">
        <v>334</v>
      </c>
      <c r="H8071" s="302">
        <v>8.2799999999999994</v>
      </c>
      <c r="I8071" s="409"/>
      <c r="J8071" s="409" t="s">
        <v>335</v>
      </c>
      <c r="K8071" s="275"/>
      <c r="L8071" s="302">
        <v>48.08</v>
      </c>
    </row>
    <row r="8072" spans="2:12" ht="15" customHeight="1" thickTop="1" x14ac:dyDescent="0.2">
      <c r="B8072" s="289"/>
      <c r="C8072" s="289"/>
      <c r="D8072" s="289"/>
      <c r="E8072" s="289"/>
      <c r="F8072" s="289"/>
      <c r="G8072" s="289"/>
      <c r="H8072" s="289"/>
      <c r="I8072" s="289"/>
      <c r="J8072" s="289"/>
      <c r="K8072" s="289"/>
      <c r="L8072" s="281"/>
    </row>
    <row r="8073" spans="2:12" ht="15" customHeight="1" x14ac:dyDescent="0.2">
      <c r="B8073" s="276"/>
      <c r="C8073" s="277" t="s">
        <v>28</v>
      </c>
      <c r="D8073" s="276" t="s">
        <v>29</v>
      </c>
      <c r="E8073" s="276" t="s">
        <v>30</v>
      </c>
      <c r="F8073" s="405" t="s">
        <v>318</v>
      </c>
      <c r="G8073" s="405"/>
      <c r="H8073" s="284" t="s">
        <v>31</v>
      </c>
      <c r="I8073" s="277" t="s">
        <v>32</v>
      </c>
      <c r="J8073" s="277" t="s">
        <v>2407</v>
      </c>
      <c r="K8073" s="277" t="s">
        <v>33</v>
      </c>
      <c r="L8073" s="277" t="s">
        <v>35</v>
      </c>
    </row>
    <row r="8074" spans="2:12" ht="15" customHeight="1" x14ac:dyDescent="0.2">
      <c r="B8074" s="273" t="s">
        <v>319</v>
      </c>
      <c r="C8074" s="286" t="s">
        <v>442</v>
      </c>
      <c r="D8074" s="273" t="s">
        <v>40</v>
      </c>
      <c r="E8074" s="273" t="s">
        <v>443</v>
      </c>
      <c r="F8074" s="403" t="s">
        <v>328</v>
      </c>
      <c r="G8074" s="403"/>
      <c r="H8074" s="285" t="s">
        <v>330</v>
      </c>
      <c r="I8074" s="288">
        <v>1</v>
      </c>
      <c r="J8074" s="287"/>
      <c r="K8074" s="287">
        <v>41.08</v>
      </c>
      <c r="L8074" s="287">
        <v>41.08</v>
      </c>
    </row>
    <row r="8075" spans="2:12" ht="15" customHeight="1" x14ac:dyDescent="0.2">
      <c r="B8075" s="278" t="s">
        <v>321</v>
      </c>
      <c r="C8075" s="291" t="s">
        <v>1262</v>
      </c>
      <c r="D8075" s="278" t="s">
        <v>40</v>
      </c>
      <c r="E8075" s="278" t="s">
        <v>1263</v>
      </c>
      <c r="F8075" s="407" t="s">
        <v>328</v>
      </c>
      <c r="G8075" s="407"/>
      <c r="H8075" s="290" t="s">
        <v>325</v>
      </c>
      <c r="I8075" s="294">
        <v>1</v>
      </c>
      <c r="J8075" s="294">
        <v>0</v>
      </c>
      <c r="K8075" s="292">
        <v>0.02</v>
      </c>
      <c r="L8075" s="292">
        <v>0.02</v>
      </c>
    </row>
    <row r="8076" spans="2:12" ht="15" customHeight="1" x14ac:dyDescent="0.2">
      <c r="B8076" s="278" t="s">
        <v>321</v>
      </c>
      <c r="C8076" s="291" t="s">
        <v>1266</v>
      </c>
      <c r="D8076" s="278" t="s">
        <v>40</v>
      </c>
      <c r="E8076" s="278" t="s">
        <v>1267</v>
      </c>
      <c r="F8076" s="407" t="s">
        <v>328</v>
      </c>
      <c r="G8076" s="407"/>
      <c r="H8076" s="290" t="s">
        <v>325</v>
      </c>
      <c r="I8076" s="294">
        <v>1</v>
      </c>
      <c r="J8076" s="294">
        <v>0</v>
      </c>
      <c r="K8076" s="292">
        <v>1.21</v>
      </c>
      <c r="L8076" s="292">
        <v>1.21</v>
      </c>
    </row>
    <row r="8077" spans="2:12" ht="15" customHeight="1" x14ac:dyDescent="0.2">
      <c r="B8077" s="278" t="s">
        <v>321</v>
      </c>
      <c r="C8077" s="291" t="s">
        <v>1264</v>
      </c>
      <c r="D8077" s="278" t="s">
        <v>40</v>
      </c>
      <c r="E8077" s="278" t="s">
        <v>1265</v>
      </c>
      <c r="F8077" s="407" t="s">
        <v>328</v>
      </c>
      <c r="G8077" s="407"/>
      <c r="H8077" s="290" t="s">
        <v>325</v>
      </c>
      <c r="I8077" s="294">
        <v>1</v>
      </c>
      <c r="J8077" s="294">
        <v>0</v>
      </c>
      <c r="K8077" s="292">
        <v>7.0000000000000007E-2</v>
      </c>
      <c r="L8077" s="292">
        <v>7.0000000000000007E-2</v>
      </c>
    </row>
    <row r="8078" spans="2:12" ht="15" customHeight="1" x14ac:dyDescent="0.2">
      <c r="B8078" s="278" t="s">
        <v>321</v>
      </c>
      <c r="C8078" s="291" t="s">
        <v>1063</v>
      </c>
      <c r="D8078" s="278" t="s">
        <v>40</v>
      </c>
      <c r="E8078" s="278" t="s">
        <v>1064</v>
      </c>
      <c r="F8078" s="407" t="s">
        <v>324</v>
      </c>
      <c r="G8078" s="407"/>
      <c r="H8078" s="290" t="s">
        <v>325</v>
      </c>
      <c r="I8078" s="294">
        <v>1</v>
      </c>
      <c r="J8078" s="294">
        <v>0</v>
      </c>
      <c r="K8078" s="292">
        <v>39.68</v>
      </c>
      <c r="L8078" s="292">
        <v>39.68</v>
      </c>
    </row>
    <row r="8079" spans="2:12" ht="15" customHeight="1" x14ac:dyDescent="0.2">
      <c r="B8079" s="278" t="s">
        <v>321</v>
      </c>
      <c r="C8079" s="291" t="s">
        <v>1260</v>
      </c>
      <c r="D8079" s="278" t="s">
        <v>40</v>
      </c>
      <c r="E8079" s="278" t="s">
        <v>1261</v>
      </c>
      <c r="F8079" s="407" t="s">
        <v>328</v>
      </c>
      <c r="G8079" s="407"/>
      <c r="H8079" s="290" t="s">
        <v>325</v>
      </c>
      <c r="I8079" s="294">
        <v>1</v>
      </c>
      <c r="J8079" s="294">
        <v>0</v>
      </c>
      <c r="K8079" s="292">
        <v>0.1</v>
      </c>
      <c r="L8079" s="292">
        <v>0.1</v>
      </c>
    </row>
    <row r="8080" spans="2:12" ht="15" customHeight="1" x14ac:dyDescent="0.2">
      <c r="B8080" s="275"/>
      <c r="C8080" s="275"/>
      <c r="D8080" s="275"/>
      <c r="E8080" s="275"/>
      <c r="F8080" s="275"/>
      <c r="G8080" s="275" t="s">
        <v>331</v>
      </c>
      <c r="H8080" s="302">
        <v>35.020000000000003</v>
      </c>
      <c r="I8080" s="275" t="s">
        <v>332</v>
      </c>
      <c r="J8080" s="302">
        <v>0</v>
      </c>
      <c r="K8080" s="275" t="s">
        <v>333</v>
      </c>
      <c r="L8080" s="302">
        <v>35.020000000000003</v>
      </c>
    </row>
    <row r="8081" spans="2:12" ht="15" customHeight="1" thickBot="1" x14ac:dyDescent="0.25">
      <c r="B8081" s="275"/>
      <c r="C8081" s="275"/>
      <c r="D8081" s="275"/>
      <c r="E8081" s="275"/>
      <c r="F8081" s="275"/>
      <c r="G8081" s="275" t="s">
        <v>334</v>
      </c>
      <c r="H8081" s="302">
        <v>8.5399999999999991</v>
      </c>
      <c r="I8081" s="409"/>
      <c r="J8081" s="409" t="s">
        <v>335</v>
      </c>
      <c r="K8081" s="275"/>
      <c r="L8081" s="302">
        <v>49.62</v>
      </c>
    </row>
    <row r="8082" spans="2:12" ht="15" customHeight="1" thickTop="1" x14ac:dyDescent="0.2">
      <c r="B8082" s="289"/>
      <c r="C8082" s="289"/>
      <c r="D8082" s="289"/>
      <c r="E8082" s="289"/>
      <c r="F8082" s="289"/>
      <c r="G8082" s="289"/>
      <c r="H8082" s="289"/>
      <c r="I8082" s="289"/>
      <c r="J8082" s="289"/>
      <c r="K8082" s="289"/>
      <c r="L8082" s="281"/>
    </row>
    <row r="8083" spans="2:12" ht="15" customHeight="1" x14ac:dyDescent="0.2">
      <c r="B8083" s="276"/>
      <c r="C8083" s="277" t="s">
        <v>28</v>
      </c>
      <c r="D8083" s="276" t="s">
        <v>29</v>
      </c>
      <c r="E8083" s="276" t="s">
        <v>30</v>
      </c>
      <c r="F8083" s="405" t="s">
        <v>318</v>
      </c>
      <c r="G8083" s="405"/>
      <c r="H8083" s="284" t="s">
        <v>31</v>
      </c>
      <c r="I8083" s="277" t="s">
        <v>32</v>
      </c>
      <c r="J8083" s="277" t="s">
        <v>2407</v>
      </c>
      <c r="K8083" s="277" t="s">
        <v>33</v>
      </c>
      <c r="L8083" s="277" t="s">
        <v>35</v>
      </c>
    </row>
    <row r="8084" spans="2:12" ht="15" customHeight="1" x14ac:dyDescent="0.2">
      <c r="B8084" s="273" t="s">
        <v>319</v>
      </c>
      <c r="C8084" s="286" t="s">
        <v>1260</v>
      </c>
      <c r="D8084" s="273" t="s">
        <v>40</v>
      </c>
      <c r="E8084" s="273" t="s">
        <v>1261</v>
      </c>
      <c r="F8084" s="403" t="s">
        <v>328</v>
      </c>
      <c r="G8084" s="403"/>
      <c r="H8084" s="285" t="s">
        <v>325</v>
      </c>
      <c r="I8084" s="288">
        <v>1</v>
      </c>
      <c r="J8084" s="287"/>
      <c r="K8084" s="287">
        <v>0.1</v>
      </c>
      <c r="L8084" s="287">
        <v>0.1</v>
      </c>
    </row>
    <row r="8085" spans="2:12" ht="15" customHeight="1" x14ac:dyDescent="0.2">
      <c r="B8085" s="274" t="s">
        <v>347</v>
      </c>
      <c r="C8085" s="296" t="s">
        <v>1268</v>
      </c>
      <c r="D8085" s="274" t="s">
        <v>40</v>
      </c>
      <c r="E8085" s="274" t="s">
        <v>1269</v>
      </c>
      <c r="F8085" s="404" t="s">
        <v>4145</v>
      </c>
      <c r="G8085" s="404"/>
      <c r="H8085" s="295" t="s">
        <v>44</v>
      </c>
      <c r="I8085" s="298">
        <v>7.2000000000000002E-5</v>
      </c>
      <c r="J8085" s="298">
        <v>0</v>
      </c>
      <c r="K8085" s="297">
        <v>1504.57</v>
      </c>
      <c r="L8085" s="297">
        <v>0.1</v>
      </c>
    </row>
    <row r="8086" spans="2:12" ht="15" customHeight="1" x14ac:dyDescent="0.2">
      <c r="B8086" s="275"/>
      <c r="C8086" s="275"/>
      <c r="D8086" s="275"/>
      <c r="E8086" s="275"/>
      <c r="F8086" s="275"/>
      <c r="G8086" s="275" t="s">
        <v>331</v>
      </c>
      <c r="H8086" s="302">
        <v>0</v>
      </c>
      <c r="I8086" s="275" t="s">
        <v>332</v>
      </c>
      <c r="J8086" s="302">
        <v>0</v>
      </c>
      <c r="K8086" s="275" t="s">
        <v>333</v>
      </c>
      <c r="L8086" s="302">
        <v>0</v>
      </c>
    </row>
    <row r="8087" spans="2:12" ht="15" customHeight="1" thickBot="1" x14ac:dyDescent="0.25">
      <c r="B8087" s="275"/>
      <c r="C8087" s="275"/>
      <c r="D8087" s="275"/>
      <c r="E8087" s="275"/>
      <c r="F8087" s="275"/>
      <c r="G8087" s="275" t="s">
        <v>334</v>
      </c>
      <c r="H8087" s="302">
        <v>0.02</v>
      </c>
      <c r="I8087" s="409"/>
      <c r="J8087" s="409" t="s">
        <v>335</v>
      </c>
      <c r="K8087" s="275"/>
      <c r="L8087" s="302">
        <v>0.12</v>
      </c>
    </row>
    <row r="8088" spans="2:12" ht="15" customHeight="1" thickTop="1" x14ac:dyDescent="0.2">
      <c r="B8088" s="289"/>
      <c r="C8088" s="289"/>
      <c r="D8088" s="289"/>
      <c r="E8088" s="289"/>
      <c r="F8088" s="289"/>
      <c r="G8088" s="289"/>
      <c r="H8088" s="289"/>
      <c r="I8088" s="289"/>
      <c r="J8088" s="289"/>
      <c r="K8088" s="289"/>
      <c r="L8088" s="281"/>
    </row>
    <row r="8089" spans="2:12" ht="15" customHeight="1" x14ac:dyDescent="0.2">
      <c r="B8089" s="276"/>
      <c r="C8089" s="277" t="s">
        <v>28</v>
      </c>
      <c r="D8089" s="276" t="s">
        <v>29</v>
      </c>
      <c r="E8089" s="276" t="s">
        <v>30</v>
      </c>
      <c r="F8089" s="405" t="s">
        <v>318</v>
      </c>
      <c r="G8089" s="405"/>
      <c r="H8089" s="284" t="s">
        <v>31</v>
      </c>
      <c r="I8089" s="277" t="s">
        <v>32</v>
      </c>
      <c r="J8089" s="277" t="s">
        <v>2407</v>
      </c>
      <c r="K8089" s="277" t="s">
        <v>33</v>
      </c>
      <c r="L8089" s="277" t="s">
        <v>35</v>
      </c>
    </row>
    <row r="8090" spans="2:12" ht="15" customHeight="1" x14ac:dyDescent="0.2">
      <c r="B8090" s="273" t="s">
        <v>319</v>
      </c>
      <c r="C8090" s="286" t="s">
        <v>1262</v>
      </c>
      <c r="D8090" s="273" t="s">
        <v>40</v>
      </c>
      <c r="E8090" s="273" t="s">
        <v>1263</v>
      </c>
      <c r="F8090" s="403" t="s">
        <v>328</v>
      </c>
      <c r="G8090" s="403"/>
      <c r="H8090" s="285" t="s">
        <v>325</v>
      </c>
      <c r="I8090" s="288">
        <v>1</v>
      </c>
      <c r="J8090" s="287"/>
      <c r="K8090" s="287">
        <v>0.02</v>
      </c>
      <c r="L8090" s="287">
        <v>0.02</v>
      </c>
    </row>
    <row r="8091" spans="2:12" ht="15" customHeight="1" x14ac:dyDescent="0.2">
      <c r="B8091" s="274" t="s">
        <v>347</v>
      </c>
      <c r="C8091" s="296" t="s">
        <v>1268</v>
      </c>
      <c r="D8091" s="274" t="s">
        <v>40</v>
      </c>
      <c r="E8091" s="274" t="s">
        <v>1269</v>
      </c>
      <c r="F8091" s="404" t="s">
        <v>4145</v>
      </c>
      <c r="G8091" s="404"/>
      <c r="H8091" s="295" t="s">
        <v>44</v>
      </c>
      <c r="I8091" s="298">
        <v>1.4800000000000001E-5</v>
      </c>
      <c r="J8091" s="298">
        <v>0</v>
      </c>
      <c r="K8091" s="297">
        <v>1504.57</v>
      </c>
      <c r="L8091" s="297">
        <v>0.02</v>
      </c>
    </row>
    <row r="8092" spans="2:12" ht="15" customHeight="1" x14ac:dyDescent="0.2">
      <c r="B8092" s="275"/>
      <c r="C8092" s="275"/>
      <c r="D8092" s="275"/>
      <c r="E8092" s="275"/>
      <c r="F8092" s="275"/>
      <c r="G8092" s="275" t="s">
        <v>331</v>
      </c>
      <c r="H8092" s="302">
        <v>0</v>
      </c>
      <c r="I8092" s="275" t="s">
        <v>332</v>
      </c>
      <c r="J8092" s="302">
        <v>0</v>
      </c>
      <c r="K8092" s="275" t="s">
        <v>333</v>
      </c>
      <c r="L8092" s="302">
        <v>0</v>
      </c>
    </row>
    <row r="8093" spans="2:12" ht="15" customHeight="1" thickBot="1" x14ac:dyDescent="0.25">
      <c r="B8093" s="275"/>
      <c r="C8093" s="275"/>
      <c r="D8093" s="275"/>
      <c r="E8093" s="275"/>
      <c r="F8093" s="275"/>
      <c r="G8093" s="275" t="s">
        <v>334</v>
      </c>
      <c r="H8093" s="302">
        <v>0</v>
      </c>
      <c r="I8093" s="409"/>
      <c r="J8093" s="409" t="s">
        <v>335</v>
      </c>
      <c r="K8093" s="275"/>
      <c r="L8093" s="302">
        <v>0.02</v>
      </c>
    </row>
    <row r="8094" spans="2:12" ht="15" customHeight="1" thickTop="1" x14ac:dyDescent="0.2">
      <c r="B8094" s="289"/>
      <c r="C8094" s="289"/>
      <c r="D8094" s="289"/>
      <c r="E8094" s="289"/>
      <c r="F8094" s="289"/>
      <c r="G8094" s="289"/>
      <c r="H8094" s="289"/>
      <c r="I8094" s="289"/>
      <c r="J8094" s="289"/>
      <c r="K8094" s="289"/>
      <c r="L8094" s="281"/>
    </row>
    <row r="8095" spans="2:12" ht="15" customHeight="1" x14ac:dyDescent="0.2">
      <c r="B8095" s="276"/>
      <c r="C8095" s="277" t="s">
        <v>28</v>
      </c>
      <c r="D8095" s="276" t="s">
        <v>29</v>
      </c>
      <c r="E8095" s="276" t="s">
        <v>30</v>
      </c>
      <c r="F8095" s="405" t="s">
        <v>318</v>
      </c>
      <c r="G8095" s="405"/>
      <c r="H8095" s="284" t="s">
        <v>31</v>
      </c>
      <c r="I8095" s="277" t="s">
        <v>32</v>
      </c>
      <c r="J8095" s="277" t="s">
        <v>2407</v>
      </c>
      <c r="K8095" s="277" t="s">
        <v>33</v>
      </c>
      <c r="L8095" s="277" t="s">
        <v>35</v>
      </c>
    </row>
    <row r="8096" spans="2:12" ht="15" customHeight="1" x14ac:dyDescent="0.2">
      <c r="B8096" s="273" t="s">
        <v>319</v>
      </c>
      <c r="C8096" s="286" t="s">
        <v>1264</v>
      </c>
      <c r="D8096" s="273" t="s">
        <v>40</v>
      </c>
      <c r="E8096" s="273" t="s">
        <v>1265</v>
      </c>
      <c r="F8096" s="403" t="s">
        <v>328</v>
      </c>
      <c r="G8096" s="403"/>
      <c r="H8096" s="285" t="s">
        <v>325</v>
      </c>
      <c r="I8096" s="288">
        <v>1</v>
      </c>
      <c r="J8096" s="287"/>
      <c r="K8096" s="287">
        <v>7.0000000000000007E-2</v>
      </c>
      <c r="L8096" s="287">
        <v>7.0000000000000007E-2</v>
      </c>
    </row>
    <row r="8097" spans="2:12" ht="15" customHeight="1" x14ac:dyDescent="0.2">
      <c r="B8097" s="274" t="s">
        <v>347</v>
      </c>
      <c r="C8097" s="296" t="s">
        <v>1268</v>
      </c>
      <c r="D8097" s="274" t="s">
        <v>40</v>
      </c>
      <c r="E8097" s="274" t="s">
        <v>1269</v>
      </c>
      <c r="F8097" s="404" t="s">
        <v>4145</v>
      </c>
      <c r="G8097" s="404"/>
      <c r="H8097" s="295" t="s">
        <v>44</v>
      </c>
      <c r="I8097" s="298">
        <v>5.0000000000000002E-5</v>
      </c>
      <c r="J8097" s="298">
        <v>0</v>
      </c>
      <c r="K8097" s="297">
        <v>1504.57</v>
      </c>
      <c r="L8097" s="297">
        <v>7.0000000000000007E-2</v>
      </c>
    </row>
    <row r="8098" spans="2:12" ht="15" customHeight="1" x14ac:dyDescent="0.2">
      <c r="B8098" s="275"/>
      <c r="C8098" s="275"/>
      <c r="D8098" s="275"/>
      <c r="E8098" s="275"/>
      <c r="F8098" s="275"/>
      <c r="G8098" s="275" t="s">
        <v>331</v>
      </c>
      <c r="H8098" s="302">
        <v>0</v>
      </c>
      <c r="I8098" s="275" t="s">
        <v>332</v>
      </c>
      <c r="J8098" s="302">
        <v>0</v>
      </c>
      <c r="K8098" s="275" t="s">
        <v>333</v>
      </c>
      <c r="L8098" s="302">
        <v>0</v>
      </c>
    </row>
    <row r="8099" spans="2:12" ht="15" customHeight="1" thickBot="1" x14ac:dyDescent="0.25">
      <c r="B8099" s="275"/>
      <c r="C8099" s="275"/>
      <c r="D8099" s="275"/>
      <c r="E8099" s="275"/>
      <c r="F8099" s="275"/>
      <c r="G8099" s="275" t="s">
        <v>334</v>
      </c>
      <c r="H8099" s="302">
        <v>0.01</v>
      </c>
      <c r="I8099" s="409"/>
      <c r="J8099" s="409" t="s">
        <v>335</v>
      </c>
      <c r="K8099" s="275"/>
      <c r="L8099" s="302">
        <v>0.08</v>
      </c>
    </row>
    <row r="8100" spans="2:12" ht="15" customHeight="1" thickTop="1" x14ac:dyDescent="0.2">
      <c r="B8100" s="289"/>
      <c r="C8100" s="289"/>
      <c r="D8100" s="289"/>
      <c r="E8100" s="289"/>
      <c r="F8100" s="289"/>
      <c r="G8100" s="289"/>
      <c r="H8100" s="289"/>
      <c r="I8100" s="289"/>
      <c r="J8100" s="289"/>
      <c r="K8100" s="289"/>
      <c r="L8100" s="281"/>
    </row>
    <row r="8101" spans="2:12" ht="15" customHeight="1" x14ac:dyDescent="0.2">
      <c r="B8101" s="276"/>
      <c r="C8101" s="277" t="s">
        <v>28</v>
      </c>
      <c r="D8101" s="276" t="s">
        <v>29</v>
      </c>
      <c r="E8101" s="276" t="s">
        <v>30</v>
      </c>
      <c r="F8101" s="405" t="s">
        <v>318</v>
      </c>
      <c r="G8101" s="405"/>
      <c r="H8101" s="284" t="s">
        <v>31</v>
      </c>
      <c r="I8101" s="277" t="s">
        <v>32</v>
      </c>
      <c r="J8101" s="277" t="s">
        <v>2407</v>
      </c>
      <c r="K8101" s="277" t="s">
        <v>33</v>
      </c>
      <c r="L8101" s="277" t="s">
        <v>35</v>
      </c>
    </row>
    <row r="8102" spans="2:12" ht="15" customHeight="1" x14ac:dyDescent="0.2">
      <c r="B8102" s="273" t="s">
        <v>319</v>
      </c>
      <c r="C8102" s="286" t="s">
        <v>1266</v>
      </c>
      <c r="D8102" s="273" t="s">
        <v>40</v>
      </c>
      <c r="E8102" s="273" t="s">
        <v>1267</v>
      </c>
      <c r="F8102" s="403" t="s">
        <v>328</v>
      </c>
      <c r="G8102" s="403"/>
      <c r="H8102" s="285" t="s">
        <v>325</v>
      </c>
      <c r="I8102" s="288">
        <v>1</v>
      </c>
      <c r="J8102" s="287"/>
      <c r="K8102" s="287">
        <v>1.21</v>
      </c>
      <c r="L8102" s="287">
        <v>1.21</v>
      </c>
    </row>
    <row r="8103" spans="2:12" ht="15" customHeight="1" x14ac:dyDescent="0.2">
      <c r="B8103" s="274" t="s">
        <v>347</v>
      </c>
      <c r="C8103" s="296" t="s">
        <v>1021</v>
      </c>
      <c r="D8103" s="274" t="s">
        <v>40</v>
      </c>
      <c r="E8103" s="274" t="s">
        <v>1022</v>
      </c>
      <c r="F8103" s="404" t="s">
        <v>4139</v>
      </c>
      <c r="G8103" s="404"/>
      <c r="H8103" s="295" t="s">
        <v>4140</v>
      </c>
      <c r="I8103" s="298">
        <v>1.36</v>
      </c>
      <c r="J8103" s="298">
        <v>0</v>
      </c>
      <c r="K8103" s="297">
        <v>0.89</v>
      </c>
      <c r="L8103" s="297">
        <v>1.21</v>
      </c>
    </row>
    <row r="8104" spans="2:12" ht="15" customHeight="1" x14ac:dyDescent="0.2">
      <c r="B8104" s="275"/>
      <c r="C8104" s="275"/>
      <c r="D8104" s="275"/>
      <c r="E8104" s="275"/>
      <c r="F8104" s="275"/>
      <c r="G8104" s="275" t="s">
        <v>331</v>
      </c>
      <c r="H8104" s="302">
        <v>0</v>
      </c>
      <c r="I8104" s="275" t="s">
        <v>332</v>
      </c>
      <c r="J8104" s="302">
        <v>0</v>
      </c>
      <c r="K8104" s="275" t="s">
        <v>333</v>
      </c>
      <c r="L8104" s="302">
        <v>0</v>
      </c>
    </row>
    <row r="8105" spans="2:12" ht="15" customHeight="1" thickBot="1" x14ac:dyDescent="0.25">
      <c r="B8105" s="275"/>
      <c r="C8105" s="275"/>
      <c r="D8105" s="275"/>
      <c r="E8105" s="275"/>
      <c r="F8105" s="275"/>
      <c r="G8105" s="275" t="s">
        <v>334</v>
      </c>
      <c r="H8105" s="302">
        <v>0.25</v>
      </c>
      <c r="I8105" s="409"/>
      <c r="J8105" s="409" t="s">
        <v>335</v>
      </c>
      <c r="K8105" s="275"/>
      <c r="L8105" s="302">
        <v>1.46</v>
      </c>
    </row>
    <row r="8106" spans="2:12" ht="15" customHeight="1" thickTop="1" x14ac:dyDescent="0.2">
      <c r="B8106" s="289"/>
      <c r="C8106" s="289"/>
      <c r="D8106" s="289"/>
      <c r="E8106" s="289"/>
      <c r="F8106" s="289"/>
      <c r="G8106" s="289"/>
      <c r="H8106" s="289"/>
      <c r="I8106" s="289"/>
      <c r="J8106" s="289"/>
      <c r="K8106" s="289"/>
      <c r="L8106" s="281"/>
    </row>
    <row r="8107" spans="2:12" ht="15" customHeight="1" x14ac:dyDescent="0.2">
      <c r="B8107" s="276"/>
      <c r="C8107" s="277" t="s">
        <v>28</v>
      </c>
      <c r="D8107" s="276" t="s">
        <v>29</v>
      </c>
      <c r="E8107" s="276" t="s">
        <v>30</v>
      </c>
      <c r="F8107" s="405" t="s">
        <v>318</v>
      </c>
      <c r="G8107" s="405"/>
      <c r="H8107" s="284" t="s">
        <v>31</v>
      </c>
      <c r="I8107" s="277" t="s">
        <v>32</v>
      </c>
      <c r="J8107" s="277" t="s">
        <v>2407</v>
      </c>
      <c r="K8107" s="277" t="s">
        <v>33</v>
      </c>
      <c r="L8107" s="277" t="s">
        <v>35</v>
      </c>
    </row>
    <row r="8108" spans="2:12" ht="15" customHeight="1" x14ac:dyDescent="0.2">
      <c r="B8108" s="273" t="s">
        <v>319</v>
      </c>
      <c r="C8108" s="286" t="s">
        <v>322</v>
      </c>
      <c r="D8108" s="273" t="s">
        <v>40</v>
      </c>
      <c r="E8108" s="273" t="s">
        <v>323</v>
      </c>
      <c r="F8108" s="403" t="s">
        <v>324</v>
      </c>
      <c r="G8108" s="403"/>
      <c r="H8108" s="285" t="s">
        <v>325</v>
      </c>
      <c r="I8108" s="288">
        <v>1</v>
      </c>
      <c r="J8108" s="287"/>
      <c r="K8108" s="287">
        <v>23.08</v>
      </c>
      <c r="L8108" s="287">
        <v>23.08</v>
      </c>
    </row>
    <row r="8109" spans="2:12" ht="15" customHeight="1" x14ac:dyDescent="0.2">
      <c r="B8109" s="278" t="s">
        <v>321</v>
      </c>
      <c r="C8109" s="291" t="s">
        <v>1142</v>
      </c>
      <c r="D8109" s="278" t="s">
        <v>40</v>
      </c>
      <c r="E8109" s="278" t="s">
        <v>1143</v>
      </c>
      <c r="F8109" s="407" t="s">
        <v>324</v>
      </c>
      <c r="G8109" s="407"/>
      <c r="H8109" s="290" t="s">
        <v>325</v>
      </c>
      <c r="I8109" s="294">
        <v>1</v>
      </c>
      <c r="J8109" s="294">
        <v>0</v>
      </c>
      <c r="K8109" s="292">
        <v>0.41</v>
      </c>
      <c r="L8109" s="292">
        <v>0.41</v>
      </c>
    </row>
    <row r="8110" spans="2:12" ht="15" customHeight="1" x14ac:dyDescent="0.2">
      <c r="B8110" s="274" t="s">
        <v>347</v>
      </c>
      <c r="C8110" s="296" t="s">
        <v>956</v>
      </c>
      <c r="D8110" s="274" t="s">
        <v>40</v>
      </c>
      <c r="E8110" s="274" t="s">
        <v>957</v>
      </c>
      <c r="F8110" s="404" t="s">
        <v>348</v>
      </c>
      <c r="G8110" s="404"/>
      <c r="H8110" s="295" t="s">
        <v>325</v>
      </c>
      <c r="I8110" s="298">
        <v>1</v>
      </c>
      <c r="J8110" s="298">
        <v>0</v>
      </c>
      <c r="K8110" s="297">
        <v>1.33</v>
      </c>
      <c r="L8110" s="297">
        <v>1.33</v>
      </c>
    </row>
    <row r="8111" spans="2:12" ht="15" customHeight="1" x14ac:dyDescent="0.2">
      <c r="B8111" s="274" t="s">
        <v>347</v>
      </c>
      <c r="C8111" s="296" t="s">
        <v>928</v>
      </c>
      <c r="D8111" s="274" t="s">
        <v>40</v>
      </c>
      <c r="E8111" s="274" t="s">
        <v>929</v>
      </c>
      <c r="F8111" s="404" t="s">
        <v>348</v>
      </c>
      <c r="G8111" s="404"/>
      <c r="H8111" s="295" t="s">
        <v>325</v>
      </c>
      <c r="I8111" s="298">
        <v>1</v>
      </c>
      <c r="J8111" s="298">
        <v>0</v>
      </c>
      <c r="K8111" s="297">
        <v>1.01</v>
      </c>
      <c r="L8111" s="297">
        <v>1.01</v>
      </c>
    </row>
    <row r="8112" spans="2:12" ht="15" customHeight="1" x14ac:dyDescent="0.2">
      <c r="B8112" s="274" t="s">
        <v>347</v>
      </c>
      <c r="C8112" s="296" t="s">
        <v>954</v>
      </c>
      <c r="D8112" s="274" t="s">
        <v>40</v>
      </c>
      <c r="E8112" s="274" t="s">
        <v>955</v>
      </c>
      <c r="F8112" s="404" t="s">
        <v>348</v>
      </c>
      <c r="G8112" s="404"/>
      <c r="H8112" s="295" t="s">
        <v>325</v>
      </c>
      <c r="I8112" s="298">
        <v>1</v>
      </c>
      <c r="J8112" s="298">
        <v>0</v>
      </c>
      <c r="K8112" s="297">
        <v>0.61</v>
      </c>
      <c r="L8112" s="297">
        <v>0.61</v>
      </c>
    </row>
    <row r="8113" spans="2:12" ht="15" customHeight="1" x14ac:dyDescent="0.2">
      <c r="B8113" s="274" t="s">
        <v>347</v>
      </c>
      <c r="C8113" s="296" t="s">
        <v>926</v>
      </c>
      <c r="D8113" s="274" t="s">
        <v>40</v>
      </c>
      <c r="E8113" s="274" t="s">
        <v>927</v>
      </c>
      <c r="F8113" s="404" t="s">
        <v>348</v>
      </c>
      <c r="G8113" s="404"/>
      <c r="H8113" s="295" t="s">
        <v>325</v>
      </c>
      <c r="I8113" s="298">
        <v>1</v>
      </c>
      <c r="J8113" s="298">
        <v>0</v>
      </c>
      <c r="K8113" s="297">
        <v>1.4</v>
      </c>
      <c r="L8113" s="297">
        <v>1.4</v>
      </c>
    </row>
    <row r="8114" spans="2:12" ht="15" customHeight="1" x14ac:dyDescent="0.2">
      <c r="B8114" s="274" t="s">
        <v>347</v>
      </c>
      <c r="C8114" s="296" t="s">
        <v>587</v>
      </c>
      <c r="D8114" s="274" t="s">
        <v>40</v>
      </c>
      <c r="E8114" s="274" t="s">
        <v>588</v>
      </c>
      <c r="F8114" s="404" t="s">
        <v>586</v>
      </c>
      <c r="G8114" s="404"/>
      <c r="H8114" s="295" t="s">
        <v>325</v>
      </c>
      <c r="I8114" s="298">
        <v>1</v>
      </c>
      <c r="J8114" s="298">
        <v>0</v>
      </c>
      <c r="K8114" s="297">
        <v>16.940000000000001</v>
      </c>
      <c r="L8114" s="297">
        <v>16.940000000000001</v>
      </c>
    </row>
    <row r="8115" spans="2:12" ht="15" customHeight="1" x14ac:dyDescent="0.2">
      <c r="B8115" s="274" t="s">
        <v>347</v>
      </c>
      <c r="C8115" s="296" t="s">
        <v>930</v>
      </c>
      <c r="D8115" s="274" t="s">
        <v>40</v>
      </c>
      <c r="E8115" s="274" t="s">
        <v>931</v>
      </c>
      <c r="F8115" s="404" t="s">
        <v>348</v>
      </c>
      <c r="G8115" s="404"/>
      <c r="H8115" s="295" t="s">
        <v>325</v>
      </c>
      <c r="I8115" s="298">
        <v>1</v>
      </c>
      <c r="J8115" s="298">
        <v>0</v>
      </c>
      <c r="K8115" s="297">
        <v>1.34</v>
      </c>
      <c r="L8115" s="297">
        <v>1.34</v>
      </c>
    </row>
    <row r="8116" spans="2:12" ht="15" customHeight="1" x14ac:dyDescent="0.2">
      <c r="B8116" s="274" t="s">
        <v>347</v>
      </c>
      <c r="C8116" s="296" t="s">
        <v>932</v>
      </c>
      <c r="D8116" s="274" t="s">
        <v>40</v>
      </c>
      <c r="E8116" s="274" t="s">
        <v>933</v>
      </c>
      <c r="F8116" s="404" t="s">
        <v>348</v>
      </c>
      <c r="G8116" s="404"/>
      <c r="H8116" s="295" t="s">
        <v>325</v>
      </c>
      <c r="I8116" s="298">
        <v>1</v>
      </c>
      <c r="J8116" s="298">
        <v>0</v>
      </c>
      <c r="K8116" s="297">
        <v>0.04</v>
      </c>
      <c r="L8116" s="297">
        <v>0.04</v>
      </c>
    </row>
    <row r="8117" spans="2:12" ht="15" customHeight="1" x14ac:dyDescent="0.2">
      <c r="B8117" s="275"/>
      <c r="C8117" s="275"/>
      <c r="D8117" s="275"/>
      <c r="E8117" s="275"/>
      <c r="F8117" s="275"/>
      <c r="G8117" s="275" t="s">
        <v>331</v>
      </c>
      <c r="H8117" s="302">
        <v>17.350000000000001</v>
      </c>
      <c r="I8117" s="275" t="s">
        <v>332</v>
      </c>
      <c r="J8117" s="302">
        <v>0</v>
      </c>
      <c r="K8117" s="275" t="s">
        <v>333</v>
      </c>
      <c r="L8117" s="302">
        <v>17.350000000000001</v>
      </c>
    </row>
    <row r="8118" spans="2:12" ht="15" customHeight="1" thickBot="1" x14ac:dyDescent="0.25">
      <c r="B8118" s="275"/>
      <c r="C8118" s="275"/>
      <c r="D8118" s="275"/>
      <c r="E8118" s="275"/>
      <c r="F8118" s="275"/>
      <c r="G8118" s="275" t="s">
        <v>334</v>
      </c>
      <c r="H8118" s="302">
        <v>4.8</v>
      </c>
      <c r="I8118" s="409"/>
      <c r="J8118" s="409" t="s">
        <v>335</v>
      </c>
      <c r="K8118" s="275"/>
      <c r="L8118" s="302">
        <v>27.88</v>
      </c>
    </row>
    <row r="8119" spans="2:12" ht="15" customHeight="1" thickTop="1" x14ac:dyDescent="0.2">
      <c r="B8119" s="289"/>
      <c r="C8119" s="289"/>
      <c r="D8119" s="289"/>
      <c r="E8119" s="289"/>
      <c r="F8119" s="289"/>
      <c r="G8119" s="289"/>
      <c r="H8119" s="289"/>
      <c r="I8119" s="289"/>
      <c r="J8119" s="289"/>
      <c r="K8119" s="289"/>
      <c r="L8119" s="281"/>
    </row>
    <row r="8120" spans="2:12" ht="15" customHeight="1" x14ac:dyDescent="0.2">
      <c r="B8120" s="276"/>
      <c r="C8120" s="277" t="s">
        <v>28</v>
      </c>
      <c r="D8120" s="276" t="s">
        <v>29</v>
      </c>
      <c r="E8120" s="276" t="s">
        <v>30</v>
      </c>
      <c r="F8120" s="405" t="s">
        <v>318</v>
      </c>
      <c r="G8120" s="405"/>
      <c r="H8120" s="284" t="s">
        <v>31</v>
      </c>
      <c r="I8120" s="277" t="s">
        <v>32</v>
      </c>
      <c r="J8120" s="277" t="s">
        <v>2407</v>
      </c>
      <c r="K8120" s="277" t="s">
        <v>33</v>
      </c>
      <c r="L8120" s="277" t="s">
        <v>35</v>
      </c>
    </row>
    <row r="8121" spans="2:12" ht="15" customHeight="1" x14ac:dyDescent="0.2">
      <c r="B8121" s="273" t="s">
        <v>319</v>
      </c>
      <c r="C8121" s="286" t="s">
        <v>764</v>
      </c>
      <c r="D8121" s="273" t="s">
        <v>40</v>
      </c>
      <c r="E8121" s="273" t="s">
        <v>765</v>
      </c>
      <c r="F8121" s="403" t="s">
        <v>338</v>
      </c>
      <c r="G8121" s="403"/>
      <c r="H8121" s="285" t="s">
        <v>44</v>
      </c>
      <c r="I8121" s="288">
        <v>1</v>
      </c>
      <c r="J8121" s="287"/>
      <c r="K8121" s="287">
        <v>12.5</v>
      </c>
      <c r="L8121" s="287">
        <v>12.5</v>
      </c>
    </row>
    <row r="8122" spans="2:12" ht="15" customHeight="1" x14ac:dyDescent="0.2">
      <c r="B8122" s="278" t="s">
        <v>321</v>
      </c>
      <c r="C8122" s="291" t="s">
        <v>397</v>
      </c>
      <c r="D8122" s="278" t="s">
        <v>40</v>
      </c>
      <c r="E8122" s="278" t="s">
        <v>398</v>
      </c>
      <c r="F8122" s="407" t="s">
        <v>324</v>
      </c>
      <c r="G8122" s="407"/>
      <c r="H8122" s="290" t="s">
        <v>325</v>
      </c>
      <c r="I8122" s="294">
        <v>0.128</v>
      </c>
      <c r="J8122" s="294">
        <v>0</v>
      </c>
      <c r="K8122" s="292">
        <v>29.9</v>
      </c>
      <c r="L8122" s="292">
        <v>3.82</v>
      </c>
    </row>
    <row r="8123" spans="2:12" ht="15" customHeight="1" x14ac:dyDescent="0.2">
      <c r="B8123" s="278" t="s">
        <v>321</v>
      </c>
      <c r="C8123" s="291" t="s">
        <v>395</v>
      </c>
      <c r="D8123" s="278" t="s">
        <v>40</v>
      </c>
      <c r="E8123" s="278" t="s">
        <v>396</v>
      </c>
      <c r="F8123" s="407" t="s">
        <v>324</v>
      </c>
      <c r="G8123" s="407"/>
      <c r="H8123" s="290" t="s">
        <v>325</v>
      </c>
      <c r="I8123" s="294">
        <v>0.128</v>
      </c>
      <c r="J8123" s="294">
        <v>0</v>
      </c>
      <c r="K8123" s="292">
        <v>24.84</v>
      </c>
      <c r="L8123" s="292">
        <v>3.17</v>
      </c>
    </row>
    <row r="8124" spans="2:12" ht="15" customHeight="1" x14ac:dyDescent="0.2">
      <c r="B8124" s="274" t="s">
        <v>347</v>
      </c>
      <c r="C8124" s="296" t="s">
        <v>1270</v>
      </c>
      <c r="D8124" s="274" t="s">
        <v>40</v>
      </c>
      <c r="E8124" s="274" t="s">
        <v>1271</v>
      </c>
      <c r="F8124" s="404" t="s">
        <v>348</v>
      </c>
      <c r="G8124" s="404"/>
      <c r="H8124" s="295" t="s">
        <v>44</v>
      </c>
      <c r="I8124" s="298">
        <v>1</v>
      </c>
      <c r="J8124" s="298">
        <v>0</v>
      </c>
      <c r="K8124" s="297">
        <v>3.63</v>
      </c>
      <c r="L8124" s="297">
        <v>3.63</v>
      </c>
    </row>
    <row r="8125" spans="2:12" ht="15" customHeight="1" x14ac:dyDescent="0.2">
      <c r="B8125" s="274" t="s">
        <v>347</v>
      </c>
      <c r="C8125" s="296" t="s">
        <v>1272</v>
      </c>
      <c r="D8125" s="274" t="s">
        <v>40</v>
      </c>
      <c r="E8125" s="274" t="s">
        <v>1273</v>
      </c>
      <c r="F8125" s="404" t="s">
        <v>348</v>
      </c>
      <c r="G8125" s="404"/>
      <c r="H8125" s="295" t="s">
        <v>44</v>
      </c>
      <c r="I8125" s="298">
        <v>1</v>
      </c>
      <c r="J8125" s="298">
        <v>0</v>
      </c>
      <c r="K8125" s="297">
        <v>1.88</v>
      </c>
      <c r="L8125" s="297">
        <v>1.88</v>
      </c>
    </row>
    <row r="8126" spans="2:12" ht="15" customHeight="1" x14ac:dyDescent="0.2">
      <c r="B8126" s="275"/>
      <c r="C8126" s="275"/>
      <c r="D8126" s="275"/>
      <c r="E8126" s="275"/>
      <c r="F8126" s="275"/>
      <c r="G8126" s="275" t="s">
        <v>331</v>
      </c>
      <c r="H8126" s="302">
        <v>5.5</v>
      </c>
      <c r="I8126" s="275" t="s">
        <v>332</v>
      </c>
      <c r="J8126" s="302">
        <v>0</v>
      </c>
      <c r="K8126" s="275" t="s">
        <v>333</v>
      </c>
      <c r="L8126" s="302">
        <v>5.5</v>
      </c>
    </row>
    <row r="8127" spans="2:12" ht="15" customHeight="1" thickBot="1" x14ac:dyDescent="0.25">
      <c r="B8127" s="275"/>
      <c r="C8127" s="275"/>
      <c r="D8127" s="275"/>
      <c r="E8127" s="275"/>
      <c r="F8127" s="275"/>
      <c r="G8127" s="275" t="s">
        <v>334</v>
      </c>
      <c r="H8127" s="302">
        <v>2.6</v>
      </c>
      <c r="I8127" s="409"/>
      <c r="J8127" s="409" t="s">
        <v>335</v>
      </c>
      <c r="K8127" s="275"/>
      <c r="L8127" s="302">
        <v>15.1</v>
      </c>
    </row>
    <row r="8128" spans="2:12" ht="15" customHeight="1" thickTop="1" x14ac:dyDescent="0.2">
      <c r="B8128" s="289"/>
      <c r="C8128" s="289"/>
      <c r="D8128" s="289"/>
      <c r="E8128" s="289"/>
      <c r="F8128" s="289"/>
      <c r="G8128" s="289"/>
      <c r="H8128" s="289"/>
      <c r="I8128" s="289"/>
      <c r="J8128" s="289"/>
      <c r="K8128" s="289"/>
      <c r="L8128" s="281"/>
    </row>
    <row r="8129" spans="2:12" ht="15" customHeight="1" x14ac:dyDescent="0.2">
      <c r="B8129" s="276"/>
      <c r="C8129" s="277" t="s">
        <v>28</v>
      </c>
      <c r="D8129" s="276" t="s">
        <v>29</v>
      </c>
      <c r="E8129" s="276" t="s">
        <v>30</v>
      </c>
      <c r="F8129" s="405" t="s">
        <v>318</v>
      </c>
      <c r="G8129" s="405"/>
      <c r="H8129" s="284" t="s">
        <v>31</v>
      </c>
      <c r="I8129" s="277" t="s">
        <v>32</v>
      </c>
      <c r="J8129" s="277" t="s">
        <v>2407</v>
      </c>
      <c r="K8129" s="277" t="s">
        <v>33</v>
      </c>
      <c r="L8129" s="277" t="s">
        <v>35</v>
      </c>
    </row>
    <row r="8130" spans="2:12" ht="15" customHeight="1" x14ac:dyDescent="0.2">
      <c r="B8130" s="273" t="s">
        <v>319</v>
      </c>
      <c r="C8130" s="286" t="s">
        <v>868</v>
      </c>
      <c r="D8130" s="273" t="s">
        <v>40</v>
      </c>
      <c r="E8130" s="273" t="s">
        <v>869</v>
      </c>
      <c r="F8130" s="403" t="s">
        <v>343</v>
      </c>
      <c r="G8130" s="403"/>
      <c r="H8130" s="285" t="s">
        <v>44</v>
      </c>
      <c r="I8130" s="288">
        <v>1</v>
      </c>
      <c r="J8130" s="287"/>
      <c r="K8130" s="287">
        <v>697.61</v>
      </c>
      <c r="L8130" s="287">
        <v>697.61</v>
      </c>
    </row>
    <row r="8131" spans="2:12" ht="15" customHeight="1" x14ac:dyDescent="0.2">
      <c r="B8131" s="278" t="s">
        <v>321</v>
      </c>
      <c r="C8131" s="291" t="s">
        <v>322</v>
      </c>
      <c r="D8131" s="278" t="s">
        <v>40</v>
      </c>
      <c r="E8131" s="278" t="s">
        <v>323</v>
      </c>
      <c r="F8131" s="407" t="s">
        <v>324</v>
      </c>
      <c r="G8131" s="407"/>
      <c r="H8131" s="290" t="s">
        <v>325</v>
      </c>
      <c r="I8131" s="294">
        <v>0.71109999999999995</v>
      </c>
      <c r="J8131" s="294">
        <v>0</v>
      </c>
      <c r="K8131" s="292">
        <v>23.08</v>
      </c>
      <c r="L8131" s="292">
        <v>16.41</v>
      </c>
    </row>
    <row r="8132" spans="2:12" ht="15" customHeight="1" x14ac:dyDescent="0.2">
      <c r="B8132" s="278" t="s">
        <v>321</v>
      </c>
      <c r="C8132" s="291" t="s">
        <v>371</v>
      </c>
      <c r="D8132" s="278" t="s">
        <v>40</v>
      </c>
      <c r="E8132" s="278" t="s">
        <v>372</v>
      </c>
      <c r="F8132" s="407" t="s">
        <v>324</v>
      </c>
      <c r="G8132" s="407"/>
      <c r="H8132" s="290" t="s">
        <v>325</v>
      </c>
      <c r="I8132" s="294">
        <v>1.7688999999999999</v>
      </c>
      <c r="J8132" s="294">
        <v>0</v>
      </c>
      <c r="K8132" s="292">
        <v>29.16</v>
      </c>
      <c r="L8132" s="292">
        <v>51.58</v>
      </c>
    </row>
    <row r="8133" spans="2:12" ht="15" customHeight="1" x14ac:dyDescent="0.2">
      <c r="B8133" s="274" t="s">
        <v>347</v>
      </c>
      <c r="C8133" s="296" t="s">
        <v>1010</v>
      </c>
      <c r="D8133" s="274" t="s">
        <v>40</v>
      </c>
      <c r="E8133" s="274" t="s">
        <v>1011</v>
      </c>
      <c r="F8133" s="404" t="s">
        <v>348</v>
      </c>
      <c r="G8133" s="404"/>
      <c r="H8133" s="295" t="s">
        <v>65</v>
      </c>
      <c r="I8133" s="298">
        <v>7.0199999999999999E-2</v>
      </c>
      <c r="J8133" s="298">
        <v>0</v>
      </c>
      <c r="K8133" s="297">
        <v>98.93</v>
      </c>
      <c r="L8133" s="297">
        <v>6.94</v>
      </c>
    </row>
    <row r="8134" spans="2:12" ht="15" customHeight="1" x14ac:dyDescent="0.2">
      <c r="B8134" s="274" t="s">
        <v>347</v>
      </c>
      <c r="C8134" s="296" t="s">
        <v>1274</v>
      </c>
      <c r="D8134" s="274" t="s">
        <v>40</v>
      </c>
      <c r="E8134" s="274" t="s">
        <v>1275</v>
      </c>
      <c r="F8134" s="404" t="s">
        <v>348</v>
      </c>
      <c r="G8134" s="404"/>
      <c r="H8134" s="295" t="s">
        <v>44</v>
      </c>
      <c r="I8134" s="298">
        <v>1</v>
      </c>
      <c r="J8134" s="298">
        <v>0</v>
      </c>
      <c r="K8134" s="297">
        <v>521.46</v>
      </c>
      <c r="L8134" s="297">
        <v>521.46</v>
      </c>
    </row>
    <row r="8135" spans="2:12" ht="15" customHeight="1" x14ac:dyDescent="0.2">
      <c r="B8135" s="274" t="s">
        <v>347</v>
      </c>
      <c r="C8135" s="296" t="s">
        <v>876</v>
      </c>
      <c r="D8135" s="274" t="s">
        <v>40</v>
      </c>
      <c r="E8135" s="274" t="s">
        <v>877</v>
      </c>
      <c r="F8135" s="404" t="s">
        <v>348</v>
      </c>
      <c r="G8135" s="404"/>
      <c r="H8135" s="295" t="s">
        <v>44</v>
      </c>
      <c r="I8135" s="298">
        <v>6</v>
      </c>
      <c r="J8135" s="298">
        <v>0</v>
      </c>
      <c r="K8135" s="297">
        <v>16.87</v>
      </c>
      <c r="L8135" s="297">
        <v>101.22</v>
      </c>
    </row>
    <row r="8136" spans="2:12" ht="15" customHeight="1" x14ac:dyDescent="0.2">
      <c r="B8136" s="275"/>
      <c r="C8136" s="275"/>
      <c r="D8136" s="275"/>
      <c r="E8136" s="275"/>
      <c r="F8136" s="275"/>
      <c r="G8136" s="275" t="s">
        <v>331</v>
      </c>
      <c r="H8136" s="302">
        <v>54.78</v>
      </c>
      <c r="I8136" s="275" t="s">
        <v>332</v>
      </c>
      <c r="J8136" s="302">
        <v>0</v>
      </c>
      <c r="K8136" s="275" t="s">
        <v>333</v>
      </c>
      <c r="L8136" s="302">
        <v>54.78</v>
      </c>
    </row>
    <row r="8137" spans="2:12" ht="15" customHeight="1" thickBot="1" x14ac:dyDescent="0.25">
      <c r="B8137" s="275"/>
      <c r="C8137" s="275"/>
      <c r="D8137" s="275"/>
      <c r="E8137" s="275"/>
      <c r="F8137" s="275"/>
      <c r="G8137" s="275" t="s">
        <v>334</v>
      </c>
      <c r="H8137" s="302">
        <v>145.16999999999999</v>
      </c>
      <c r="I8137" s="409"/>
      <c r="J8137" s="409" t="s">
        <v>335</v>
      </c>
      <c r="K8137" s="275"/>
      <c r="L8137" s="302">
        <v>842.78</v>
      </c>
    </row>
    <row r="8138" spans="2:12" ht="15" customHeight="1" thickTop="1" x14ac:dyDescent="0.2">
      <c r="B8138" s="289"/>
      <c r="C8138" s="289"/>
      <c r="D8138" s="289"/>
      <c r="E8138" s="289"/>
      <c r="F8138" s="289"/>
      <c r="G8138" s="289"/>
      <c r="H8138" s="289"/>
      <c r="I8138" s="289"/>
      <c r="J8138" s="289"/>
      <c r="K8138" s="289"/>
      <c r="L8138" s="281"/>
    </row>
    <row r="8139" spans="2:12" ht="15" customHeight="1" x14ac:dyDescent="0.2">
      <c r="B8139" s="276"/>
      <c r="C8139" s="277" t="s">
        <v>28</v>
      </c>
      <c r="D8139" s="276" t="s">
        <v>29</v>
      </c>
      <c r="E8139" s="276" t="s">
        <v>30</v>
      </c>
      <c r="F8139" s="405" t="s">
        <v>318</v>
      </c>
      <c r="G8139" s="405"/>
      <c r="H8139" s="284" t="s">
        <v>31</v>
      </c>
      <c r="I8139" s="277" t="s">
        <v>32</v>
      </c>
      <c r="J8139" s="277" t="s">
        <v>2407</v>
      </c>
      <c r="K8139" s="277" t="s">
        <v>33</v>
      </c>
      <c r="L8139" s="277" t="s">
        <v>35</v>
      </c>
    </row>
    <row r="8140" spans="2:12" ht="15" customHeight="1" x14ac:dyDescent="0.2">
      <c r="B8140" s="273" t="s">
        <v>319</v>
      </c>
      <c r="C8140" s="286" t="s">
        <v>589</v>
      </c>
      <c r="D8140" s="273" t="s">
        <v>40</v>
      </c>
      <c r="E8140" s="273" t="s">
        <v>590</v>
      </c>
      <c r="F8140" s="403" t="s">
        <v>324</v>
      </c>
      <c r="G8140" s="403"/>
      <c r="H8140" s="285" t="s">
        <v>325</v>
      </c>
      <c r="I8140" s="288">
        <v>1</v>
      </c>
      <c r="J8140" s="287"/>
      <c r="K8140" s="287">
        <v>27.27</v>
      </c>
      <c r="L8140" s="287">
        <v>27.27</v>
      </c>
    </row>
    <row r="8141" spans="2:12" ht="15" customHeight="1" x14ac:dyDescent="0.2">
      <c r="B8141" s="278" t="s">
        <v>321</v>
      </c>
      <c r="C8141" s="291" t="s">
        <v>1144</v>
      </c>
      <c r="D8141" s="278" t="s">
        <v>40</v>
      </c>
      <c r="E8141" s="278" t="s">
        <v>1145</v>
      </c>
      <c r="F8141" s="407" t="s">
        <v>324</v>
      </c>
      <c r="G8141" s="407"/>
      <c r="H8141" s="290" t="s">
        <v>325</v>
      </c>
      <c r="I8141" s="294">
        <v>1</v>
      </c>
      <c r="J8141" s="294">
        <v>0</v>
      </c>
      <c r="K8141" s="292">
        <v>0.28000000000000003</v>
      </c>
      <c r="L8141" s="292">
        <v>0.28000000000000003</v>
      </c>
    </row>
    <row r="8142" spans="2:12" ht="15" customHeight="1" x14ac:dyDescent="0.2">
      <c r="B8142" s="274" t="s">
        <v>347</v>
      </c>
      <c r="C8142" s="296" t="s">
        <v>926</v>
      </c>
      <c r="D8142" s="274" t="s">
        <v>40</v>
      </c>
      <c r="E8142" s="274" t="s">
        <v>927</v>
      </c>
      <c r="F8142" s="404" t="s">
        <v>348</v>
      </c>
      <c r="G8142" s="404"/>
      <c r="H8142" s="295" t="s">
        <v>325</v>
      </c>
      <c r="I8142" s="298">
        <v>1</v>
      </c>
      <c r="J8142" s="298">
        <v>0</v>
      </c>
      <c r="K8142" s="297">
        <v>1.4</v>
      </c>
      <c r="L8142" s="297">
        <v>1.4</v>
      </c>
    </row>
    <row r="8143" spans="2:12" ht="15" customHeight="1" x14ac:dyDescent="0.2">
      <c r="B8143" s="274" t="s">
        <v>347</v>
      </c>
      <c r="C8143" s="296" t="s">
        <v>932</v>
      </c>
      <c r="D8143" s="274" t="s">
        <v>40</v>
      </c>
      <c r="E8143" s="274" t="s">
        <v>933</v>
      </c>
      <c r="F8143" s="404" t="s">
        <v>348</v>
      </c>
      <c r="G8143" s="404"/>
      <c r="H8143" s="295" t="s">
        <v>325</v>
      </c>
      <c r="I8143" s="298">
        <v>1</v>
      </c>
      <c r="J8143" s="298">
        <v>0</v>
      </c>
      <c r="K8143" s="297">
        <v>0.04</v>
      </c>
      <c r="L8143" s="297">
        <v>0.04</v>
      </c>
    </row>
    <row r="8144" spans="2:12" ht="15" customHeight="1" x14ac:dyDescent="0.2">
      <c r="B8144" s="274" t="s">
        <v>347</v>
      </c>
      <c r="C8144" s="296" t="s">
        <v>928</v>
      </c>
      <c r="D8144" s="274" t="s">
        <v>40</v>
      </c>
      <c r="E8144" s="274" t="s">
        <v>929</v>
      </c>
      <c r="F8144" s="404" t="s">
        <v>348</v>
      </c>
      <c r="G8144" s="404"/>
      <c r="H8144" s="295" t="s">
        <v>325</v>
      </c>
      <c r="I8144" s="298">
        <v>1</v>
      </c>
      <c r="J8144" s="298">
        <v>0</v>
      </c>
      <c r="K8144" s="297">
        <v>1.01</v>
      </c>
      <c r="L8144" s="297">
        <v>1.01</v>
      </c>
    </row>
    <row r="8145" spans="2:12" ht="15" customHeight="1" x14ac:dyDescent="0.2">
      <c r="B8145" s="274" t="s">
        <v>347</v>
      </c>
      <c r="C8145" s="296" t="s">
        <v>944</v>
      </c>
      <c r="D8145" s="274" t="s">
        <v>40</v>
      </c>
      <c r="E8145" s="274" t="s">
        <v>945</v>
      </c>
      <c r="F8145" s="404" t="s">
        <v>348</v>
      </c>
      <c r="G8145" s="404"/>
      <c r="H8145" s="295" t="s">
        <v>325</v>
      </c>
      <c r="I8145" s="298">
        <v>1</v>
      </c>
      <c r="J8145" s="298">
        <v>0</v>
      </c>
      <c r="K8145" s="297">
        <v>1.43</v>
      </c>
      <c r="L8145" s="297">
        <v>1.43</v>
      </c>
    </row>
    <row r="8146" spans="2:12" ht="15" customHeight="1" x14ac:dyDescent="0.2">
      <c r="B8146" s="274" t="s">
        <v>347</v>
      </c>
      <c r="C8146" s="296" t="s">
        <v>930</v>
      </c>
      <c r="D8146" s="274" t="s">
        <v>40</v>
      </c>
      <c r="E8146" s="274" t="s">
        <v>931</v>
      </c>
      <c r="F8146" s="404" t="s">
        <v>348</v>
      </c>
      <c r="G8146" s="404"/>
      <c r="H8146" s="295" t="s">
        <v>325</v>
      </c>
      <c r="I8146" s="298">
        <v>1</v>
      </c>
      <c r="J8146" s="298">
        <v>0</v>
      </c>
      <c r="K8146" s="297">
        <v>1.34</v>
      </c>
      <c r="L8146" s="297">
        <v>1.34</v>
      </c>
    </row>
    <row r="8147" spans="2:12" ht="15" customHeight="1" x14ac:dyDescent="0.2">
      <c r="B8147" s="274" t="s">
        <v>347</v>
      </c>
      <c r="C8147" s="296" t="s">
        <v>942</v>
      </c>
      <c r="D8147" s="274" t="s">
        <v>40</v>
      </c>
      <c r="E8147" s="274" t="s">
        <v>943</v>
      </c>
      <c r="F8147" s="404" t="s">
        <v>348</v>
      </c>
      <c r="G8147" s="404"/>
      <c r="H8147" s="295" t="s">
        <v>325</v>
      </c>
      <c r="I8147" s="298">
        <v>1</v>
      </c>
      <c r="J8147" s="298">
        <v>0</v>
      </c>
      <c r="K8147" s="297">
        <v>0.49</v>
      </c>
      <c r="L8147" s="297">
        <v>0.49</v>
      </c>
    </row>
    <row r="8148" spans="2:12" ht="15" customHeight="1" x14ac:dyDescent="0.2">
      <c r="B8148" s="274" t="s">
        <v>347</v>
      </c>
      <c r="C8148" s="296" t="s">
        <v>1146</v>
      </c>
      <c r="D8148" s="274" t="s">
        <v>40</v>
      </c>
      <c r="E8148" s="274" t="s">
        <v>4235</v>
      </c>
      <c r="F8148" s="404" t="s">
        <v>586</v>
      </c>
      <c r="G8148" s="404"/>
      <c r="H8148" s="295" t="s">
        <v>325</v>
      </c>
      <c r="I8148" s="298">
        <v>1</v>
      </c>
      <c r="J8148" s="298">
        <v>0</v>
      </c>
      <c r="K8148" s="297">
        <v>21.28</v>
      </c>
      <c r="L8148" s="297">
        <v>21.28</v>
      </c>
    </row>
    <row r="8149" spans="2:12" ht="15" customHeight="1" x14ac:dyDescent="0.2">
      <c r="B8149" s="275"/>
      <c r="C8149" s="275"/>
      <c r="D8149" s="275"/>
      <c r="E8149" s="275"/>
      <c r="F8149" s="275"/>
      <c r="G8149" s="275" t="s">
        <v>331</v>
      </c>
      <c r="H8149" s="302">
        <v>21.56</v>
      </c>
      <c r="I8149" s="275" t="s">
        <v>332</v>
      </c>
      <c r="J8149" s="302">
        <v>0</v>
      </c>
      <c r="K8149" s="275" t="s">
        <v>333</v>
      </c>
      <c r="L8149" s="302">
        <v>21.56</v>
      </c>
    </row>
    <row r="8150" spans="2:12" ht="15" customHeight="1" thickBot="1" x14ac:dyDescent="0.25">
      <c r="B8150" s="275"/>
      <c r="C8150" s="275"/>
      <c r="D8150" s="275"/>
      <c r="E8150" s="275"/>
      <c r="F8150" s="275"/>
      <c r="G8150" s="275" t="s">
        <v>334</v>
      </c>
      <c r="H8150" s="302">
        <v>5.67</v>
      </c>
      <c r="I8150" s="409"/>
      <c r="J8150" s="409" t="s">
        <v>335</v>
      </c>
      <c r="K8150" s="275"/>
      <c r="L8150" s="302">
        <v>32.94</v>
      </c>
    </row>
    <row r="8151" spans="2:12" ht="15" customHeight="1" thickTop="1" x14ac:dyDescent="0.2">
      <c r="B8151" s="289"/>
      <c r="C8151" s="289"/>
      <c r="D8151" s="289"/>
      <c r="E8151" s="289"/>
      <c r="F8151" s="289"/>
      <c r="G8151" s="289"/>
      <c r="H8151" s="289"/>
      <c r="I8151" s="289"/>
      <c r="J8151" s="289"/>
      <c r="K8151" s="289"/>
      <c r="L8151" s="281"/>
    </row>
    <row r="8152" spans="2:12" ht="15" customHeight="1" x14ac:dyDescent="0.2">
      <c r="B8152" s="276"/>
      <c r="C8152" s="277" t="s">
        <v>28</v>
      </c>
      <c r="D8152" s="276" t="s">
        <v>29</v>
      </c>
      <c r="E8152" s="276" t="s">
        <v>30</v>
      </c>
      <c r="F8152" s="405" t="s">
        <v>318</v>
      </c>
      <c r="G8152" s="405"/>
      <c r="H8152" s="284" t="s">
        <v>31</v>
      </c>
      <c r="I8152" s="277" t="s">
        <v>32</v>
      </c>
      <c r="J8152" s="277" t="s">
        <v>2407</v>
      </c>
      <c r="K8152" s="277" t="s">
        <v>33</v>
      </c>
      <c r="L8152" s="277" t="s">
        <v>35</v>
      </c>
    </row>
    <row r="8153" spans="2:12" ht="15" customHeight="1" x14ac:dyDescent="0.2">
      <c r="B8153" s="273" t="s">
        <v>319</v>
      </c>
      <c r="C8153" s="286" t="s">
        <v>871</v>
      </c>
      <c r="D8153" s="273" t="s">
        <v>40</v>
      </c>
      <c r="E8153" s="273" t="s">
        <v>2546</v>
      </c>
      <c r="F8153" s="403" t="s">
        <v>343</v>
      </c>
      <c r="G8153" s="403"/>
      <c r="H8153" s="285" t="s">
        <v>44</v>
      </c>
      <c r="I8153" s="288">
        <v>1</v>
      </c>
      <c r="J8153" s="287"/>
      <c r="K8153" s="287">
        <v>154.51</v>
      </c>
      <c r="L8153" s="287">
        <v>154.51</v>
      </c>
    </row>
    <row r="8154" spans="2:12" ht="15" customHeight="1" x14ac:dyDescent="0.2">
      <c r="B8154" s="278" t="s">
        <v>321</v>
      </c>
      <c r="C8154" s="291" t="s">
        <v>371</v>
      </c>
      <c r="D8154" s="278" t="s">
        <v>40</v>
      </c>
      <c r="E8154" s="278" t="s">
        <v>372</v>
      </c>
      <c r="F8154" s="407" t="s">
        <v>324</v>
      </c>
      <c r="G8154" s="407"/>
      <c r="H8154" s="290" t="s">
        <v>325</v>
      </c>
      <c r="I8154" s="294">
        <v>0.1525</v>
      </c>
      <c r="J8154" s="294">
        <v>0</v>
      </c>
      <c r="K8154" s="292">
        <v>29.16</v>
      </c>
      <c r="L8154" s="292">
        <v>4.4400000000000004</v>
      </c>
    </row>
    <row r="8155" spans="2:12" ht="15" customHeight="1" x14ac:dyDescent="0.2">
      <c r="B8155" s="278" t="s">
        <v>321</v>
      </c>
      <c r="C8155" s="291" t="s">
        <v>322</v>
      </c>
      <c r="D8155" s="278" t="s">
        <v>40</v>
      </c>
      <c r="E8155" s="278" t="s">
        <v>323</v>
      </c>
      <c r="F8155" s="407" t="s">
        <v>324</v>
      </c>
      <c r="G8155" s="407"/>
      <c r="H8155" s="290" t="s">
        <v>325</v>
      </c>
      <c r="I8155" s="294">
        <v>4.8099999999999997E-2</v>
      </c>
      <c r="J8155" s="294">
        <v>0</v>
      </c>
      <c r="K8155" s="292">
        <v>23.08</v>
      </c>
      <c r="L8155" s="292">
        <v>1.1100000000000001</v>
      </c>
    </row>
    <row r="8156" spans="2:12" ht="15" customHeight="1" x14ac:dyDescent="0.2">
      <c r="B8156" s="274" t="s">
        <v>347</v>
      </c>
      <c r="C8156" s="296" t="s">
        <v>642</v>
      </c>
      <c r="D8156" s="274" t="s">
        <v>40</v>
      </c>
      <c r="E8156" s="274" t="s">
        <v>3775</v>
      </c>
      <c r="F8156" s="404" t="s">
        <v>348</v>
      </c>
      <c r="G8156" s="404"/>
      <c r="H8156" s="295" t="s">
        <v>44</v>
      </c>
      <c r="I8156" s="298">
        <v>2.1000000000000001E-2</v>
      </c>
      <c r="J8156" s="298">
        <v>0</v>
      </c>
      <c r="K8156" s="297">
        <v>4.49</v>
      </c>
      <c r="L8156" s="297">
        <v>0.09</v>
      </c>
    </row>
    <row r="8157" spans="2:12" ht="15" customHeight="1" x14ac:dyDescent="0.2">
      <c r="B8157" s="274" t="s">
        <v>347</v>
      </c>
      <c r="C8157" s="296" t="s">
        <v>1276</v>
      </c>
      <c r="D8157" s="274" t="s">
        <v>40</v>
      </c>
      <c r="E8157" s="274" t="s">
        <v>4307</v>
      </c>
      <c r="F8157" s="404" t="s">
        <v>348</v>
      </c>
      <c r="G8157" s="404"/>
      <c r="H8157" s="295" t="s">
        <v>44</v>
      </c>
      <c r="I8157" s="298">
        <v>1</v>
      </c>
      <c r="J8157" s="298">
        <v>0</v>
      </c>
      <c r="K8157" s="297">
        <v>148.87</v>
      </c>
      <c r="L8157" s="297">
        <v>148.87</v>
      </c>
    </row>
    <row r="8158" spans="2:12" ht="15" customHeight="1" x14ac:dyDescent="0.2">
      <c r="B8158" s="275"/>
      <c r="C8158" s="275"/>
      <c r="D8158" s="275"/>
      <c r="E8158" s="275"/>
      <c r="F8158" s="275"/>
      <c r="G8158" s="275" t="s">
        <v>331</v>
      </c>
      <c r="H8158" s="302">
        <v>4.49</v>
      </c>
      <c r="I8158" s="275" t="s">
        <v>332</v>
      </c>
      <c r="J8158" s="302">
        <v>0</v>
      </c>
      <c r="K8158" s="275" t="s">
        <v>333</v>
      </c>
      <c r="L8158" s="302">
        <v>4.49</v>
      </c>
    </row>
    <row r="8159" spans="2:12" ht="15" customHeight="1" thickBot="1" x14ac:dyDescent="0.25">
      <c r="B8159" s="275"/>
      <c r="C8159" s="275"/>
      <c r="D8159" s="275"/>
      <c r="E8159" s="275"/>
      <c r="F8159" s="275"/>
      <c r="G8159" s="275" t="s">
        <v>334</v>
      </c>
      <c r="H8159" s="302">
        <v>32.15</v>
      </c>
      <c r="I8159" s="409"/>
      <c r="J8159" s="409" t="s">
        <v>335</v>
      </c>
      <c r="K8159" s="275"/>
      <c r="L8159" s="302">
        <v>186.66</v>
      </c>
    </row>
    <row r="8160" spans="2:12" ht="15" customHeight="1" thickTop="1" x14ac:dyDescent="0.2">
      <c r="B8160" s="289"/>
      <c r="C8160" s="289"/>
      <c r="D8160" s="289"/>
      <c r="E8160" s="289"/>
      <c r="F8160" s="289"/>
      <c r="G8160" s="289"/>
      <c r="H8160" s="289"/>
      <c r="I8160" s="289"/>
      <c r="J8160" s="289"/>
      <c r="K8160" s="289"/>
      <c r="L8160" s="281"/>
    </row>
    <row r="8161" spans="2:12" ht="15" customHeight="1" x14ac:dyDescent="0.2">
      <c r="B8161" s="276"/>
      <c r="C8161" s="277" t="s">
        <v>28</v>
      </c>
      <c r="D8161" s="276" t="s">
        <v>29</v>
      </c>
      <c r="E8161" s="276" t="s">
        <v>30</v>
      </c>
      <c r="F8161" s="405" t="s">
        <v>318</v>
      </c>
      <c r="G8161" s="405"/>
      <c r="H8161" s="284" t="s">
        <v>31</v>
      </c>
      <c r="I8161" s="277" t="s">
        <v>32</v>
      </c>
      <c r="J8161" s="277" t="s">
        <v>2407</v>
      </c>
      <c r="K8161" s="277" t="s">
        <v>33</v>
      </c>
      <c r="L8161" s="277" t="s">
        <v>35</v>
      </c>
    </row>
    <row r="8162" spans="2:12" ht="15" customHeight="1" x14ac:dyDescent="0.2">
      <c r="B8162" s="273" t="s">
        <v>319</v>
      </c>
      <c r="C8162" s="286" t="s">
        <v>858</v>
      </c>
      <c r="D8162" s="273" t="s">
        <v>40</v>
      </c>
      <c r="E8162" s="273" t="s">
        <v>2543</v>
      </c>
      <c r="F8162" s="403" t="s">
        <v>343</v>
      </c>
      <c r="G8162" s="403"/>
      <c r="H8162" s="285" t="s">
        <v>44</v>
      </c>
      <c r="I8162" s="288">
        <v>1</v>
      </c>
      <c r="J8162" s="287"/>
      <c r="K8162" s="287">
        <v>117.87</v>
      </c>
      <c r="L8162" s="287">
        <v>117.87</v>
      </c>
    </row>
    <row r="8163" spans="2:12" ht="15" customHeight="1" x14ac:dyDescent="0.2">
      <c r="B8163" s="278" t="s">
        <v>321</v>
      </c>
      <c r="C8163" s="291" t="s">
        <v>371</v>
      </c>
      <c r="D8163" s="278" t="s">
        <v>40</v>
      </c>
      <c r="E8163" s="278" t="s">
        <v>372</v>
      </c>
      <c r="F8163" s="407" t="s">
        <v>324</v>
      </c>
      <c r="G8163" s="407"/>
      <c r="H8163" s="290" t="s">
        <v>325</v>
      </c>
      <c r="I8163" s="294">
        <v>9.6000000000000002E-2</v>
      </c>
      <c r="J8163" s="294">
        <v>0</v>
      </c>
      <c r="K8163" s="292">
        <v>29.16</v>
      </c>
      <c r="L8163" s="292">
        <v>2.79</v>
      </c>
    </row>
    <row r="8164" spans="2:12" ht="15" customHeight="1" x14ac:dyDescent="0.2">
      <c r="B8164" s="278" t="s">
        <v>321</v>
      </c>
      <c r="C8164" s="291" t="s">
        <v>322</v>
      </c>
      <c r="D8164" s="278" t="s">
        <v>40</v>
      </c>
      <c r="E8164" s="278" t="s">
        <v>323</v>
      </c>
      <c r="F8164" s="407" t="s">
        <v>324</v>
      </c>
      <c r="G8164" s="407"/>
      <c r="H8164" s="290" t="s">
        <v>325</v>
      </c>
      <c r="I8164" s="294">
        <v>3.0300000000000001E-2</v>
      </c>
      <c r="J8164" s="294">
        <v>0</v>
      </c>
      <c r="K8164" s="292">
        <v>23.08</v>
      </c>
      <c r="L8164" s="292">
        <v>0.69</v>
      </c>
    </row>
    <row r="8165" spans="2:12" ht="15" customHeight="1" x14ac:dyDescent="0.2">
      <c r="B8165" s="274" t="s">
        <v>347</v>
      </c>
      <c r="C8165" s="296" t="s">
        <v>642</v>
      </c>
      <c r="D8165" s="274" t="s">
        <v>40</v>
      </c>
      <c r="E8165" s="274" t="s">
        <v>3775</v>
      </c>
      <c r="F8165" s="404" t="s">
        <v>348</v>
      </c>
      <c r="G8165" s="404"/>
      <c r="H8165" s="295" t="s">
        <v>44</v>
      </c>
      <c r="I8165" s="298">
        <v>2.1000000000000001E-2</v>
      </c>
      <c r="J8165" s="298">
        <v>0</v>
      </c>
      <c r="K8165" s="297">
        <v>4.49</v>
      </c>
      <c r="L8165" s="297">
        <v>0.09</v>
      </c>
    </row>
    <row r="8166" spans="2:12" ht="15" customHeight="1" x14ac:dyDescent="0.2">
      <c r="B8166" s="274" t="s">
        <v>347</v>
      </c>
      <c r="C8166" s="296" t="s">
        <v>1277</v>
      </c>
      <c r="D8166" s="274" t="s">
        <v>40</v>
      </c>
      <c r="E8166" s="274" t="s">
        <v>4308</v>
      </c>
      <c r="F8166" s="404" t="s">
        <v>348</v>
      </c>
      <c r="G8166" s="404"/>
      <c r="H8166" s="295" t="s">
        <v>44</v>
      </c>
      <c r="I8166" s="298">
        <v>1</v>
      </c>
      <c r="J8166" s="298">
        <v>0</v>
      </c>
      <c r="K8166" s="297">
        <v>114.3</v>
      </c>
      <c r="L8166" s="297">
        <v>114.3</v>
      </c>
    </row>
    <row r="8167" spans="2:12" ht="15" customHeight="1" x14ac:dyDescent="0.2">
      <c r="B8167" s="275"/>
      <c r="C8167" s="275"/>
      <c r="D8167" s="275"/>
      <c r="E8167" s="275"/>
      <c r="F8167" s="275"/>
      <c r="G8167" s="275" t="s">
        <v>331</v>
      </c>
      <c r="H8167" s="302">
        <v>2.82</v>
      </c>
      <c r="I8167" s="275" t="s">
        <v>332</v>
      </c>
      <c r="J8167" s="302">
        <v>0</v>
      </c>
      <c r="K8167" s="275" t="s">
        <v>333</v>
      </c>
      <c r="L8167" s="302">
        <v>2.82</v>
      </c>
    </row>
    <row r="8168" spans="2:12" ht="15" customHeight="1" thickBot="1" x14ac:dyDescent="0.25">
      <c r="B8168" s="275"/>
      <c r="C8168" s="275"/>
      <c r="D8168" s="275"/>
      <c r="E8168" s="275"/>
      <c r="F8168" s="275"/>
      <c r="G8168" s="275" t="s">
        <v>334</v>
      </c>
      <c r="H8168" s="302">
        <v>24.52</v>
      </c>
      <c r="I8168" s="409"/>
      <c r="J8168" s="409" t="s">
        <v>335</v>
      </c>
      <c r="K8168" s="275"/>
      <c r="L8168" s="302">
        <v>142.38999999999999</v>
      </c>
    </row>
    <row r="8169" spans="2:12" ht="15" customHeight="1" thickTop="1" x14ac:dyDescent="0.2">
      <c r="B8169" s="289"/>
      <c r="C8169" s="289"/>
      <c r="D8169" s="289"/>
      <c r="E8169" s="289"/>
      <c r="F8169" s="289"/>
      <c r="G8169" s="289"/>
      <c r="H8169" s="289"/>
      <c r="I8169" s="289"/>
      <c r="J8169" s="289"/>
      <c r="K8169" s="289"/>
      <c r="L8169" s="281"/>
    </row>
    <row r="8170" spans="2:12" ht="15" customHeight="1" x14ac:dyDescent="0.2">
      <c r="B8170" s="276"/>
      <c r="C8170" s="277" t="s">
        <v>28</v>
      </c>
      <c r="D8170" s="276" t="s">
        <v>29</v>
      </c>
      <c r="E8170" s="276" t="s">
        <v>30</v>
      </c>
      <c r="F8170" s="405" t="s">
        <v>318</v>
      </c>
      <c r="G8170" s="405"/>
      <c r="H8170" s="284" t="s">
        <v>31</v>
      </c>
      <c r="I8170" s="277" t="s">
        <v>32</v>
      </c>
      <c r="J8170" s="277" t="s">
        <v>2407</v>
      </c>
      <c r="K8170" s="277" t="s">
        <v>33</v>
      </c>
      <c r="L8170" s="277" t="s">
        <v>35</v>
      </c>
    </row>
    <row r="8171" spans="2:12" ht="15" customHeight="1" x14ac:dyDescent="0.2">
      <c r="B8171" s="273" t="s">
        <v>319</v>
      </c>
      <c r="C8171" s="286" t="s">
        <v>1243</v>
      </c>
      <c r="D8171" s="273" t="s">
        <v>40</v>
      </c>
      <c r="E8171" s="273" t="s">
        <v>1244</v>
      </c>
      <c r="F8171" s="403" t="s">
        <v>324</v>
      </c>
      <c r="G8171" s="403"/>
      <c r="H8171" s="285" t="s">
        <v>1245</v>
      </c>
      <c r="I8171" s="288">
        <v>1</v>
      </c>
      <c r="J8171" s="287"/>
      <c r="K8171" s="287">
        <v>14.12</v>
      </c>
      <c r="L8171" s="287">
        <v>14.12</v>
      </c>
    </row>
    <row r="8172" spans="2:12" ht="15" customHeight="1" x14ac:dyDescent="0.2">
      <c r="B8172" s="278" t="s">
        <v>321</v>
      </c>
      <c r="C8172" s="291" t="s">
        <v>322</v>
      </c>
      <c r="D8172" s="278" t="s">
        <v>40</v>
      </c>
      <c r="E8172" s="278" t="s">
        <v>323</v>
      </c>
      <c r="F8172" s="407" t="s">
        <v>324</v>
      </c>
      <c r="G8172" s="407"/>
      <c r="H8172" s="290" t="s">
        <v>325</v>
      </c>
      <c r="I8172" s="294">
        <v>0.61180000000000001</v>
      </c>
      <c r="J8172" s="294">
        <v>0</v>
      </c>
      <c r="K8172" s="292">
        <v>23.08</v>
      </c>
      <c r="L8172" s="292">
        <v>14.12</v>
      </c>
    </row>
    <row r="8173" spans="2:12" ht="15" customHeight="1" x14ac:dyDescent="0.2">
      <c r="B8173" s="275"/>
      <c r="C8173" s="275"/>
      <c r="D8173" s="275"/>
      <c r="E8173" s="275"/>
      <c r="F8173" s="275"/>
      <c r="G8173" s="275" t="s">
        <v>331</v>
      </c>
      <c r="H8173" s="302">
        <v>10.61</v>
      </c>
      <c r="I8173" s="275" t="s">
        <v>332</v>
      </c>
      <c r="J8173" s="302">
        <v>0</v>
      </c>
      <c r="K8173" s="275" t="s">
        <v>333</v>
      </c>
      <c r="L8173" s="302">
        <v>10.61</v>
      </c>
    </row>
    <row r="8174" spans="2:12" ht="15" customHeight="1" thickBot="1" x14ac:dyDescent="0.25">
      <c r="B8174" s="275"/>
      <c r="C8174" s="275"/>
      <c r="D8174" s="275"/>
      <c r="E8174" s="275"/>
      <c r="F8174" s="275"/>
      <c r="G8174" s="275" t="s">
        <v>334</v>
      </c>
      <c r="H8174" s="302">
        <v>2.93</v>
      </c>
      <c r="I8174" s="409"/>
      <c r="J8174" s="409" t="s">
        <v>335</v>
      </c>
      <c r="K8174" s="275"/>
      <c r="L8174" s="302">
        <v>17.05</v>
      </c>
    </row>
    <row r="8175" spans="2:12" ht="15" customHeight="1" thickTop="1" x14ac:dyDescent="0.2">
      <c r="B8175" s="289"/>
      <c r="C8175" s="289"/>
      <c r="D8175" s="289"/>
      <c r="E8175" s="289"/>
      <c r="F8175" s="289"/>
      <c r="G8175" s="289"/>
      <c r="H8175" s="289"/>
      <c r="I8175" s="289"/>
      <c r="J8175" s="289"/>
      <c r="K8175" s="289"/>
      <c r="L8175" s="281"/>
    </row>
    <row r="8176" spans="2:12" ht="15" customHeight="1" x14ac:dyDescent="0.2">
      <c r="B8176" s="276"/>
      <c r="C8176" s="277" t="s">
        <v>28</v>
      </c>
      <c r="D8176" s="276" t="s">
        <v>29</v>
      </c>
      <c r="E8176" s="276" t="s">
        <v>30</v>
      </c>
      <c r="F8176" s="405" t="s">
        <v>318</v>
      </c>
      <c r="G8176" s="405"/>
      <c r="H8176" s="284" t="s">
        <v>31</v>
      </c>
      <c r="I8176" s="277" t="s">
        <v>32</v>
      </c>
      <c r="J8176" s="277" t="s">
        <v>2407</v>
      </c>
      <c r="K8176" s="277" t="s">
        <v>33</v>
      </c>
      <c r="L8176" s="277" t="s">
        <v>35</v>
      </c>
    </row>
    <row r="8177" spans="2:12" ht="15" customHeight="1" x14ac:dyDescent="0.2">
      <c r="B8177" s="273" t="s">
        <v>319</v>
      </c>
      <c r="C8177" s="286" t="s">
        <v>507</v>
      </c>
      <c r="D8177" s="273" t="s">
        <v>40</v>
      </c>
      <c r="E8177" s="273" t="s">
        <v>508</v>
      </c>
      <c r="F8177" s="403" t="s">
        <v>328</v>
      </c>
      <c r="G8177" s="403"/>
      <c r="H8177" s="285" t="s">
        <v>329</v>
      </c>
      <c r="I8177" s="288">
        <v>1</v>
      </c>
      <c r="J8177" s="287"/>
      <c r="K8177" s="287">
        <v>102.4</v>
      </c>
      <c r="L8177" s="287">
        <v>102.4</v>
      </c>
    </row>
    <row r="8178" spans="2:12" ht="15" customHeight="1" x14ac:dyDescent="0.2">
      <c r="B8178" s="278" t="s">
        <v>321</v>
      </c>
      <c r="C8178" s="291" t="s">
        <v>1280</v>
      </c>
      <c r="D8178" s="278" t="s">
        <v>40</v>
      </c>
      <c r="E8178" s="278" t="s">
        <v>1281</v>
      </c>
      <c r="F8178" s="407" t="s">
        <v>328</v>
      </c>
      <c r="G8178" s="407"/>
      <c r="H8178" s="290" t="s">
        <v>325</v>
      </c>
      <c r="I8178" s="294">
        <v>1</v>
      </c>
      <c r="J8178" s="294">
        <v>0</v>
      </c>
      <c r="K8178" s="292">
        <v>43.54</v>
      </c>
      <c r="L8178" s="292">
        <v>43.54</v>
      </c>
    </row>
    <row r="8179" spans="2:12" ht="15" customHeight="1" x14ac:dyDescent="0.2">
      <c r="B8179" s="278" t="s">
        <v>321</v>
      </c>
      <c r="C8179" s="291" t="s">
        <v>1282</v>
      </c>
      <c r="D8179" s="278" t="s">
        <v>40</v>
      </c>
      <c r="E8179" s="278" t="s">
        <v>1283</v>
      </c>
      <c r="F8179" s="407" t="s">
        <v>328</v>
      </c>
      <c r="G8179" s="407"/>
      <c r="H8179" s="290" t="s">
        <v>325</v>
      </c>
      <c r="I8179" s="294">
        <v>1</v>
      </c>
      <c r="J8179" s="294">
        <v>0</v>
      </c>
      <c r="K8179" s="292">
        <v>19.18</v>
      </c>
      <c r="L8179" s="292">
        <v>19.18</v>
      </c>
    </row>
    <row r="8180" spans="2:12" ht="15" customHeight="1" x14ac:dyDescent="0.2">
      <c r="B8180" s="278" t="s">
        <v>321</v>
      </c>
      <c r="C8180" s="291" t="s">
        <v>1278</v>
      </c>
      <c r="D8180" s="278" t="s">
        <v>40</v>
      </c>
      <c r="E8180" s="278" t="s">
        <v>1279</v>
      </c>
      <c r="F8180" s="407" t="s">
        <v>324</v>
      </c>
      <c r="G8180" s="407"/>
      <c r="H8180" s="290" t="s">
        <v>325</v>
      </c>
      <c r="I8180" s="294">
        <v>1</v>
      </c>
      <c r="J8180" s="294">
        <v>0</v>
      </c>
      <c r="K8180" s="292">
        <v>39.68</v>
      </c>
      <c r="L8180" s="292">
        <v>39.68</v>
      </c>
    </row>
    <row r="8181" spans="2:12" ht="15" customHeight="1" x14ac:dyDescent="0.2">
      <c r="B8181" s="275"/>
      <c r="C8181" s="275"/>
      <c r="D8181" s="275"/>
      <c r="E8181" s="275"/>
      <c r="F8181" s="275"/>
      <c r="G8181" s="275" t="s">
        <v>331</v>
      </c>
      <c r="H8181" s="302">
        <v>35.020000000000003</v>
      </c>
      <c r="I8181" s="275" t="s">
        <v>332</v>
      </c>
      <c r="J8181" s="302">
        <v>0</v>
      </c>
      <c r="K8181" s="275" t="s">
        <v>333</v>
      </c>
      <c r="L8181" s="302">
        <v>35.020000000000003</v>
      </c>
    </row>
    <row r="8182" spans="2:12" ht="15" customHeight="1" thickBot="1" x14ac:dyDescent="0.25">
      <c r="B8182" s="275"/>
      <c r="C8182" s="275"/>
      <c r="D8182" s="275"/>
      <c r="E8182" s="275"/>
      <c r="F8182" s="275"/>
      <c r="G8182" s="275" t="s">
        <v>334</v>
      </c>
      <c r="H8182" s="302">
        <v>21.3</v>
      </c>
      <c r="I8182" s="409"/>
      <c r="J8182" s="409" t="s">
        <v>335</v>
      </c>
      <c r="K8182" s="275"/>
      <c r="L8182" s="302">
        <v>123.7</v>
      </c>
    </row>
    <row r="8183" spans="2:12" ht="15" customHeight="1" thickTop="1" x14ac:dyDescent="0.2">
      <c r="B8183" s="289"/>
      <c r="C8183" s="289"/>
      <c r="D8183" s="289"/>
      <c r="E8183" s="289"/>
      <c r="F8183" s="289"/>
      <c r="G8183" s="289"/>
      <c r="H8183" s="289"/>
      <c r="I8183" s="289"/>
      <c r="J8183" s="289"/>
      <c r="K8183" s="289"/>
      <c r="L8183" s="281"/>
    </row>
    <row r="8184" spans="2:12" ht="15" customHeight="1" x14ac:dyDescent="0.2">
      <c r="B8184" s="276"/>
      <c r="C8184" s="277" t="s">
        <v>28</v>
      </c>
      <c r="D8184" s="276" t="s">
        <v>29</v>
      </c>
      <c r="E8184" s="276" t="s">
        <v>30</v>
      </c>
      <c r="F8184" s="405" t="s">
        <v>318</v>
      </c>
      <c r="G8184" s="405"/>
      <c r="H8184" s="284" t="s">
        <v>31</v>
      </c>
      <c r="I8184" s="277" t="s">
        <v>32</v>
      </c>
      <c r="J8184" s="277" t="s">
        <v>2407</v>
      </c>
      <c r="K8184" s="277" t="s">
        <v>33</v>
      </c>
      <c r="L8184" s="277" t="s">
        <v>35</v>
      </c>
    </row>
    <row r="8185" spans="2:12" ht="15" customHeight="1" x14ac:dyDescent="0.2">
      <c r="B8185" s="273" t="s">
        <v>319</v>
      </c>
      <c r="C8185" s="286" t="s">
        <v>505</v>
      </c>
      <c r="D8185" s="273" t="s">
        <v>40</v>
      </c>
      <c r="E8185" s="273" t="s">
        <v>506</v>
      </c>
      <c r="F8185" s="403" t="s">
        <v>328</v>
      </c>
      <c r="G8185" s="403"/>
      <c r="H8185" s="285" t="s">
        <v>330</v>
      </c>
      <c r="I8185" s="288">
        <v>1</v>
      </c>
      <c r="J8185" s="287"/>
      <c r="K8185" s="287">
        <v>275.2</v>
      </c>
      <c r="L8185" s="287">
        <v>275.2</v>
      </c>
    </row>
    <row r="8186" spans="2:12" ht="15" customHeight="1" x14ac:dyDescent="0.2">
      <c r="B8186" s="278" t="s">
        <v>321</v>
      </c>
      <c r="C8186" s="291" t="s">
        <v>1278</v>
      </c>
      <c r="D8186" s="278" t="s">
        <v>40</v>
      </c>
      <c r="E8186" s="278" t="s">
        <v>1279</v>
      </c>
      <c r="F8186" s="407" t="s">
        <v>324</v>
      </c>
      <c r="G8186" s="407"/>
      <c r="H8186" s="290" t="s">
        <v>325</v>
      </c>
      <c r="I8186" s="294">
        <v>1</v>
      </c>
      <c r="J8186" s="294">
        <v>0</v>
      </c>
      <c r="K8186" s="292">
        <v>39.68</v>
      </c>
      <c r="L8186" s="292">
        <v>39.68</v>
      </c>
    </row>
    <row r="8187" spans="2:12" ht="15" customHeight="1" x14ac:dyDescent="0.2">
      <c r="B8187" s="278" t="s">
        <v>321</v>
      </c>
      <c r="C8187" s="291" t="s">
        <v>1286</v>
      </c>
      <c r="D8187" s="278" t="s">
        <v>40</v>
      </c>
      <c r="E8187" s="278" t="s">
        <v>1287</v>
      </c>
      <c r="F8187" s="407" t="s">
        <v>328</v>
      </c>
      <c r="G8187" s="407"/>
      <c r="H8187" s="290" t="s">
        <v>325</v>
      </c>
      <c r="I8187" s="294">
        <v>1</v>
      </c>
      <c r="J8187" s="294">
        <v>0</v>
      </c>
      <c r="K8187" s="292">
        <v>94.96</v>
      </c>
      <c r="L8187" s="292">
        <v>94.96</v>
      </c>
    </row>
    <row r="8188" spans="2:12" ht="15" customHeight="1" x14ac:dyDescent="0.2">
      <c r="B8188" s="278" t="s">
        <v>321</v>
      </c>
      <c r="C8188" s="291" t="s">
        <v>1280</v>
      </c>
      <c r="D8188" s="278" t="s">
        <v>40</v>
      </c>
      <c r="E8188" s="278" t="s">
        <v>1281</v>
      </c>
      <c r="F8188" s="407" t="s">
        <v>328</v>
      </c>
      <c r="G8188" s="407"/>
      <c r="H8188" s="290" t="s">
        <v>325</v>
      </c>
      <c r="I8188" s="294">
        <v>1</v>
      </c>
      <c r="J8188" s="294">
        <v>0</v>
      </c>
      <c r="K8188" s="292">
        <v>43.54</v>
      </c>
      <c r="L8188" s="292">
        <v>43.54</v>
      </c>
    </row>
    <row r="8189" spans="2:12" ht="15" customHeight="1" x14ac:dyDescent="0.2">
      <c r="B8189" s="278" t="s">
        <v>321</v>
      </c>
      <c r="C8189" s="291" t="s">
        <v>1282</v>
      </c>
      <c r="D8189" s="278" t="s">
        <v>40</v>
      </c>
      <c r="E8189" s="278" t="s">
        <v>1283</v>
      </c>
      <c r="F8189" s="407" t="s">
        <v>328</v>
      </c>
      <c r="G8189" s="407"/>
      <c r="H8189" s="290" t="s">
        <v>325</v>
      </c>
      <c r="I8189" s="294">
        <v>1</v>
      </c>
      <c r="J8189" s="294">
        <v>0</v>
      </c>
      <c r="K8189" s="292">
        <v>19.18</v>
      </c>
      <c r="L8189" s="292">
        <v>19.18</v>
      </c>
    </row>
    <row r="8190" spans="2:12" ht="15" customHeight="1" x14ac:dyDescent="0.2">
      <c r="B8190" s="278" t="s">
        <v>321</v>
      </c>
      <c r="C8190" s="291" t="s">
        <v>1284</v>
      </c>
      <c r="D8190" s="278" t="s">
        <v>40</v>
      </c>
      <c r="E8190" s="278" t="s">
        <v>1285</v>
      </c>
      <c r="F8190" s="407" t="s">
        <v>328</v>
      </c>
      <c r="G8190" s="407"/>
      <c r="H8190" s="290" t="s">
        <v>325</v>
      </c>
      <c r="I8190" s="294">
        <v>1</v>
      </c>
      <c r="J8190" s="294">
        <v>0</v>
      </c>
      <c r="K8190" s="292">
        <v>77.84</v>
      </c>
      <c r="L8190" s="292">
        <v>77.84</v>
      </c>
    </row>
    <row r="8191" spans="2:12" ht="15" customHeight="1" x14ac:dyDescent="0.2">
      <c r="B8191" s="275"/>
      <c r="C8191" s="275"/>
      <c r="D8191" s="275"/>
      <c r="E8191" s="275"/>
      <c r="F8191" s="275"/>
      <c r="G8191" s="275" t="s">
        <v>331</v>
      </c>
      <c r="H8191" s="302">
        <v>35.020000000000003</v>
      </c>
      <c r="I8191" s="275" t="s">
        <v>332</v>
      </c>
      <c r="J8191" s="302">
        <v>0</v>
      </c>
      <c r="K8191" s="275" t="s">
        <v>333</v>
      </c>
      <c r="L8191" s="302">
        <v>35.020000000000003</v>
      </c>
    </row>
    <row r="8192" spans="2:12" ht="15" customHeight="1" thickBot="1" x14ac:dyDescent="0.25">
      <c r="B8192" s="275"/>
      <c r="C8192" s="275"/>
      <c r="D8192" s="275"/>
      <c r="E8192" s="275"/>
      <c r="F8192" s="275"/>
      <c r="G8192" s="275" t="s">
        <v>334</v>
      </c>
      <c r="H8192" s="302">
        <v>57.26</v>
      </c>
      <c r="I8192" s="409"/>
      <c r="J8192" s="409" t="s">
        <v>335</v>
      </c>
      <c r="K8192" s="275"/>
      <c r="L8192" s="302">
        <v>332.46</v>
      </c>
    </row>
    <row r="8193" spans="2:12" ht="15" customHeight="1" thickTop="1" x14ac:dyDescent="0.2">
      <c r="B8193" s="289"/>
      <c r="C8193" s="289"/>
      <c r="D8193" s="289"/>
      <c r="E8193" s="289"/>
      <c r="F8193" s="289"/>
      <c r="G8193" s="289"/>
      <c r="H8193" s="289"/>
      <c r="I8193" s="289"/>
      <c r="J8193" s="289"/>
      <c r="K8193" s="289"/>
      <c r="L8193" s="281"/>
    </row>
    <row r="8194" spans="2:12" ht="15" customHeight="1" x14ac:dyDescent="0.2">
      <c r="B8194" s="276"/>
      <c r="C8194" s="277" t="s">
        <v>28</v>
      </c>
      <c r="D8194" s="276" t="s">
        <v>29</v>
      </c>
      <c r="E8194" s="276" t="s">
        <v>30</v>
      </c>
      <c r="F8194" s="405" t="s">
        <v>318</v>
      </c>
      <c r="G8194" s="405"/>
      <c r="H8194" s="284" t="s">
        <v>31</v>
      </c>
      <c r="I8194" s="277" t="s">
        <v>32</v>
      </c>
      <c r="J8194" s="277" t="s">
        <v>2407</v>
      </c>
      <c r="K8194" s="277" t="s">
        <v>33</v>
      </c>
      <c r="L8194" s="277" t="s">
        <v>35</v>
      </c>
    </row>
    <row r="8195" spans="2:12" ht="15" customHeight="1" x14ac:dyDescent="0.2">
      <c r="B8195" s="273" t="s">
        <v>319</v>
      </c>
      <c r="C8195" s="286" t="s">
        <v>1280</v>
      </c>
      <c r="D8195" s="273" t="s">
        <v>40</v>
      </c>
      <c r="E8195" s="273" t="s">
        <v>1281</v>
      </c>
      <c r="F8195" s="403" t="s">
        <v>328</v>
      </c>
      <c r="G8195" s="403"/>
      <c r="H8195" s="285" t="s">
        <v>325</v>
      </c>
      <c r="I8195" s="288">
        <v>1</v>
      </c>
      <c r="J8195" s="287"/>
      <c r="K8195" s="287">
        <v>43.54</v>
      </c>
      <c r="L8195" s="287">
        <v>43.54</v>
      </c>
    </row>
    <row r="8196" spans="2:12" ht="15" customHeight="1" x14ac:dyDescent="0.2">
      <c r="B8196" s="274" t="s">
        <v>347</v>
      </c>
      <c r="C8196" s="296" t="s">
        <v>1288</v>
      </c>
      <c r="D8196" s="274" t="s">
        <v>40</v>
      </c>
      <c r="E8196" s="274" t="s">
        <v>1289</v>
      </c>
      <c r="F8196" s="404" t="s">
        <v>4145</v>
      </c>
      <c r="G8196" s="404"/>
      <c r="H8196" s="295" t="s">
        <v>44</v>
      </c>
      <c r="I8196" s="298">
        <v>3.1099999999999997E-5</v>
      </c>
      <c r="J8196" s="298">
        <v>0</v>
      </c>
      <c r="K8196" s="297">
        <v>1400000</v>
      </c>
      <c r="L8196" s="297">
        <v>43.54</v>
      </c>
    </row>
    <row r="8197" spans="2:12" ht="15" customHeight="1" x14ac:dyDescent="0.2">
      <c r="B8197" s="275"/>
      <c r="C8197" s="275"/>
      <c r="D8197" s="275"/>
      <c r="E8197" s="275"/>
      <c r="F8197" s="275"/>
      <c r="G8197" s="275" t="s">
        <v>331</v>
      </c>
      <c r="H8197" s="302">
        <v>0</v>
      </c>
      <c r="I8197" s="275" t="s">
        <v>332</v>
      </c>
      <c r="J8197" s="302">
        <v>0</v>
      </c>
      <c r="K8197" s="275" t="s">
        <v>333</v>
      </c>
      <c r="L8197" s="302">
        <v>0</v>
      </c>
    </row>
    <row r="8198" spans="2:12" ht="15" customHeight="1" thickBot="1" x14ac:dyDescent="0.25">
      <c r="B8198" s="275"/>
      <c r="C8198" s="275"/>
      <c r="D8198" s="275"/>
      <c r="E8198" s="275"/>
      <c r="F8198" s="275"/>
      <c r="G8198" s="275" t="s">
        <v>334</v>
      </c>
      <c r="H8198" s="302">
        <v>9.06</v>
      </c>
      <c r="I8198" s="409"/>
      <c r="J8198" s="409" t="s">
        <v>335</v>
      </c>
      <c r="K8198" s="275"/>
      <c r="L8198" s="302">
        <v>52.6</v>
      </c>
    </row>
    <row r="8199" spans="2:12" ht="15" customHeight="1" thickTop="1" x14ac:dyDescent="0.2">
      <c r="B8199" s="289"/>
      <c r="C8199" s="289"/>
      <c r="D8199" s="289"/>
      <c r="E8199" s="289"/>
      <c r="F8199" s="289"/>
      <c r="G8199" s="289"/>
      <c r="H8199" s="289"/>
      <c r="I8199" s="289"/>
      <c r="J8199" s="289"/>
      <c r="K8199" s="289"/>
      <c r="L8199" s="281"/>
    </row>
    <row r="8200" spans="2:12" ht="15" customHeight="1" x14ac:dyDescent="0.2">
      <c r="B8200" s="276"/>
      <c r="C8200" s="277" t="s">
        <v>28</v>
      </c>
      <c r="D8200" s="276" t="s">
        <v>29</v>
      </c>
      <c r="E8200" s="276" t="s">
        <v>30</v>
      </c>
      <c r="F8200" s="405" t="s">
        <v>318</v>
      </c>
      <c r="G8200" s="405"/>
      <c r="H8200" s="284" t="s">
        <v>31</v>
      </c>
      <c r="I8200" s="277" t="s">
        <v>32</v>
      </c>
      <c r="J8200" s="277" t="s">
        <v>2407</v>
      </c>
      <c r="K8200" s="277" t="s">
        <v>33</v>
      </c>
      <c r="L8200" s="277" t="s">
        <v>35</v>
      </c>
    </row>
    <row r="8201" spans="2:12" ht="15" customHeight="1" x14ac:dyDescent="0.2">
      <c r="B8201" s="273" t="s">
        <v>319</v>
      </c>
      <c r="C8201" s="286" t="s">
        <v>1282</v>
      </c>
      <c r="D8201" s="273" t="s">
        <v>40</v>
      </c>
      <c r="E8201" s="273" t="s">
        <v>1283</v>
      </c>
      <c r="F8201" s="403" t="s">
        <v>328</v>
      </c>
      <c r="G8201" s="403"/>
      <c r="H8201" s="285" t="s">
        <v>325</v>
      </c>
      <c r="I8201" s="288">
        <v>1</v>
      </c>
      <c r="J8201" s="287"/>
      <c r="K8201" s="287">
        <v>19.18</v>
      </c>
      <c r="L8201" s="287">
        <v>19.18</v>
      </c>
    </row>
    <row r="8202" spans="2:12" ht="15" customHeight="1" x14ac:dyDescent="0.2">
      <c r="B8202" s="274" t="s">
        <v>347</v>
      </c>
      <c r="C8202" s="296" t="s">
        <v>1288</v>
      </c>
      <c r="D8202" s="274" t="s">
        <v>40</v>
      </c>
      <c r="E8202" s="274" t="s">
        <v>1289</v>
      </c>
      <c r="F8202" s="404" t="s">
        <v>4145</v>
      </c>
      <c r="G8202" s="404"/>
      <c r="H8202" s="295" t="s">
        <v>44</v>
      </c>
      <c r="I8202" s="298">
        <v>1.3699999999999999E-5</v>
      </c>
      <c r="J8202" s="298">
        <v>0</v>
      </c>
      <c r="K8202" s="297">
        <v>1400000</v>
      </c>
      <c r="L8202" s="297">
        <v>19.18</v>
      </c>
    </row>
    <row r="8203" spans="2:12" ht="15" customHeight="1" x14ac:dyDescent="0.2">
      <c r="B8203" s="275"/>
      <c r="C8203" s="275"/>
      <c r="D8203" s="275"/>
      <c r="E8203" s="275"/>
      <c r="F8203" s="275"/>
      <c r="G8203" s="275" t="s">
        <v>331</v>
      </c>
      <c r="H8203" s="302">
        <v>0</v>
      </c>
      <c r="I8203" s="275" t="s">
        <v>332</v>
      </c>
      <c r="J8203" s="302">
        <v>0</v>
      </c>
      <c r="K8203" s="275" t="s">
        <v>333</v>
      </c>
      <c r="L8203" s="302">
        <v>0</v>
      </c>
    </row>
    <row r="8204" spans="2:12" ht="15" customHeight="1" thickBot="1" x14ac:dyDescent="0.25">
      <c r="B8204" s="275"/>
      <c r="C8204" s="275"/>
      <c r="D8204" s="275"/>
      <c r="E8204" s="275"/>
      <c r="F8204" s="275"/>
      <c r="G8204" s="275" t="s">
        <v>334</v>
      </c>
      <c r="H8204" s="302">
        <v>3.99</v>
      </c>
      <c r="I8204" s="409"/>
      <c r="J8204" s="409" t="s">
        <v>335</v>
      </c>
      <c r="K8204" s="275"/>
      <c r="L8204" s="302">
        <v>23.17</v>
      </c>
    </row>
    <row r="8205" spans="2:12" ht="15" customHeight="1" thickTop="1" x14ac:dyDescent="0.2">
      <c r="B8205" s="289"/>
      <c r="C8205" s="289"/>
      <c r="D8205" s="289"/>
      <c r="E8205" s="289"/>
      <c r="F8205" s="289"/>
      <c r="G8205" s="289"/>
      <c r="H8205" s="289"/>
      <c r="I8205" s="289"/>
      <c r="J8205" s="289"/>
      <c r="K8205" s="289"/>
      <c r="L8205" s="281"/>
    </row>
    <row r="8206" spans="2:12" ht="15" customHeight="1" x14ac:dyDescent="0.2">
      <c r="B8206" s="276"/>
      <c r="C8206" s="277" t="s">
        <v>28</v>
      </c>
      <c r="D8206" s="276" t="s">
        <v>29</v>
      </c>
      <c r="E8206" s="276" t="s">
        <v>30</v>
      </c>
      <c r="F8206" s="405" t="s">
        <v>318</v>
      </c>
      <c r="G8206" s="405"/>
      <c r="H8206" s="284" t="s">
        <v>31</v>
      </c>
      <c r="I8206" s="277" t="s">
        <v>32</v>
      </c>
      <c r="J8206" s="277" t="s">
        <v>2407</v>
      </c>
      <c r="K8206" s="277" t="s">
        <v>33</v>
      </c>
      <c r="L8206" s="277" t="s">
        <v>35</v>
      </c>
    </row>
    <row r="8207" spans="2:12" ht="15" customHeight="1" x14ac:dyDescent="0.2">
      <c r="B8207" s="273" t="s">
        <v>319</v>
      </c>
      <c r="C8207" s="286" t="s">
        <v>1284</v>
      </c>
      <c r="D8207" s="273" t="s">
        <v>40</v>
      </c>
      <c r="E8207" s="273" t="s">
        <v>1285</v>
      </c>
      <c r="F8207" s="403" t="s">
        <v>328</v>
      </c>
      <c r="G8207" s="403"/>
      <c r="H8207" s="285" t="s">
        <v>325</v>
      </c>
      <c r="I8207" s="288">
        <v>1</v>
      </c>
      <c r="J8207" s="287"/>
      <c r="K8207" s="287">
        <v>77.84</v>
      </c>
      <c r="L8207" s="287">
        <v>77.84</v>
      </c>
    </row>
    <row r="8208" spans="2:12" ht="15" customHeight="1" x14ac:dyDescent="0.2">
      <c r="B8208" s="274" t="s">
        <v>347</v>
      </c>
      <c r="C8208" s="296" t="s">
        <v>1288</v>
      </c>
      <c r="D8208" s="274" t="s">
        <v>40</v>
      </c>
      <c r="E8208" s="274" t="s">
        <v>1289</v>
      </c>
      <c r="F8208" s="404" t="s">
        <v>4145</v>
      </c>
      <c r="G8208" s="404"/>
      <c r="H8208" s="295" t="s">
        <v>44</v>
      </c>
      <c r="I8208" s="298">
        <v>5.5600000000000003E-5</v>
      </c>
      <c r="J8208" s="298">
        <v>0</v>
      </c>
      <c r="K8208" s="297">
        <v>1400000</v>
      </c>
      <c r="L8208" s="297">
        <v>77.84</v>
      </c>
    </row>
    <row r="8209" spans="2:12" ht="15" customHeight="1" x14ac:dyDescent="0.2">
      <c r="B8209" s="275"/>
      <c r="C8209" s="275"/>
      <c r="D8209" s="275"/>
      <c r="E8209" s="275"/>
      <c r="F8209" s="275"/>
      <c r="G8209" s="275" t="s">
        <v>331</v>
      </c>
      <c r="H8209" s="302">
        <v>0</v>
      </c>
      <c r="I8209" s="275" t="s">
        <v>332</v>
      </c>
      <c r="J8209" s="302">
        <v>0</v>
      </c>
      <c r="K8209" s="275" t="s">
        <v>333</v>
      </c>
      <c r="L8209" s="302">
        <v>0</v>
      </c>
    </row>
    <row r="8210" spans="2:12" ht="15" customHeight="1" thickBot="1" x14ac:dyDescent="0.25">
      <c r="B8210" s="275"/>
      <c r="C8210" s="275"/>
      <c r="D8210" s="275"/>
      <c r="E8210" s="275"/>
      <c r="F8210" s="275"/>
      <c r="G8210" s="275" t="s">
        <v>334</v>
      </c>
      <c r="H8210" s="302">
        <v>16.190000000000001</v>
      </c>
      <c r="I8210" s="409"/>
      <c r="J8210" s="409" t="s">
        <v>335</v>
      </c>
      <c r="K8210" s="275"/>
      <c r="L8210" s="302">
        <v>94.03</v>
      </c>
    </row>
    <row r="8211" spans="2:12" ht="15" customHeight="1" thickTop="1" x14ac:dyDescent="0.2">
      <c r="B8211" s="289"/>
      <c r="C8211" s="289"/>
      <c r="D8211" s="289"/>
      <c r="E8211" s="289"/>
      <c r="F8211" s="289"/>
      <c r="G8211" s="289"/>
      <c r="H8211" s="289"/>
      <c r="I8211" s="289"/>
      <c r="J8211" s="289"/>
      <c r="K8211" s="289"/>
      <c r="L8211" s="281"/>
    </row>
    <row r="8212" spans="2:12" ht="15" customHeight="1" x14ac:dyDescent="0.2">
      <c r="B8212" s="276"/>
      <c r="C8212" s="277" t="s">
        <v>28</v>
      </c>
      <c r="D8212" s="276" t="s">
        <v>29</v>
      </c>
      <c r="E8212" s="276" t="s">
        <v>30</v>
      </c>
      <c r="F8212" s="405" t="s">
        <v>318</v>
      </c>
      <c r="G8212" s="405"/>
      <c r="H8212" s="284" t="s">
        <v>31</v>
      </c>
      <c r="I8212" s="277" t="s">
        <v>32</v>
      </c>
      <c r="J8212" s="277" t="s">
        <v>2407</v>
      </c>
      <c r="K8212" s="277" t="s">
        <v>33</v>
      </c>
      <c r="L8212" s="277" t="s">
        <v>35</v>
      </c>
    </row>
    <row r="8213" spans="2:12" ht="15" customHeight="1" x14ac:dyDescent="0.2">
      <c r="B8213" s="273" t="s">
        <v>319</v>
      </c>
      <c r="C8213" s="286" t="s">
        <v>1286</v>
      </c>
      <c r="D8213" s="273" t="s">
        <v>40</v>
      </c>
      <c r="E8213" s="273" t="s">
        <v>1287</v>
      </c>
      <c r="F8213" s="403" t="s">
        <v>328</v>
      </c>
      <c r="G8213" s="403"/>
      <c r="H8213" s="285" t="s">
        <v>325</v>
      </c>
      <c r="I8213" s="288">
        <v>1</v>
      </c>
      <c r="J8213" s="287"/>
      <c r="K8213" s="287">
        <v>94.96</v>
      </c>
      <c r="L8213" s="287">
        <v>94.96</v>
      </c>
    </row>
    <row r="8214" spans="2:12" ht="15" customHeight="1" x14ac:dyDescent="0.2">
      <c r="B8214" s="274" t="s">
        <v>347</v>
      </c>
      <c r="C8214" s="296" t="s">
        <v>1039</v>
      </c>
      <c r="D8214" s="274" t="s">
        <v>40</v>
      </c>
      <c r="E8214" s="274" t="s">
        <v>1040</v>
      </c>
      <c r="F8214" s="404" t="s">
        <v>348</v>
      </c>
      <c r="G8214" s="404"/>
      <c r="H8214" s="295" t="s">
        <v>465</v>
      </c>
      <c r="I8214" s="298">
        <v>15.67</v>
      </c>
      <c r="J8214" s="298">
        <v>0</v>
      </c>
      <c r="K8214" s="297">
        <v>6.06</v>
      </c>
      <c r="L8214" s="297">
        <v>94.96</v>
      </c>
    </row>
    <row r="8215" spans="2:12" ht="15" customHeight="1" x14ac:dyDescent="0.2">
      <c r="B8215" s="275"/>
      <c r="C8215" s="275"/>
      <c r="D8215" s="275"/>
      <c r="E8215" s="275"/>
      <c r="F8215" s="275"/>
      <c r="G8215" s="275" t="s">
        <v>331</v>
      </c>
      <c r="H8215" s="302">
        <v>0</v>
      </c>
      <c r="I8215" s="275" t="s">
        <v>332</v>
      </c>
      <c r="J8215" s="302">
        <v>0</v>
      </c>
      <c r="K8215" s="275" t="s">
        <v>333</v>
      </c>
      <c r="L8215" s="302">
        <v>0</v>
      </c>
    </row>
    <row r="8216" spans="2:12" ht="15" customHeight="1" thickBot="1" x14ac:dyDescent="0.25">
      <c r="B8216" s="275"/>
      <c r="C8216" s="275"/>
      <c r="D8216" s="275"/>
      <c r="E8216" s="275"/>
      <c r="F8216" s="275"/>
      <c r="G8216" s="275" t="s">
        <v>334</v>
      </c>
      <c r="H8216" s="302">
        <v>19.760000000000002</v>
      </c>
      <c r="I8216" s="409"/>
      <c r="J8216" s="409" t="s">
        <v>335</v>
      </c>
      <c r="K8216" s="275"/>
      <c r="L8216" s="302">
        <v>114.72</v>
      </c>
    </row>
    <row r="8217" spans="2:12" ht="15" customHeight="1" thickTop="1" x14ac:dyDescent="0.2">
      <c r="B8217" s="289"/>
      <c r="C8217" s="289"/>
      <c r="D8217" s="289"/>
      <c r="E8217" s="289"/>
      <c r="F8217" s="289"/>
      <c r="G8217" s="289"/>
      <c r="H8217" s="289"/>
      <c r="I8217" s="289"/>
      <c r="J8217" s="289"/>
      <c r="K8217" s="289"/>
      <c r="L8217" s="281"/>
    </row>
    <row r="8218" spans="2:12" ht="15" customHeight="1" x14ac:dyDescent="0.2">
      <c r="B8218" s="276"/>
      <c r="C8218" s="277" t="s">
        <v>28</v>
      </c>
      <c r="D8218" s="276" t="s">
        <v>29</v>
      </c>
      <c r="E8218" s="276" t="s">
        <v>30</v>
      </c>
      <c r="F8218" s="405" t="s">
        <v>318</v>
      </c>
      <c r="G8218" s="405"/>
      <c r="H8218" s="284" t="s">
        <v>31</v>
      </c>
      <c r="I8218" s="277" t="s">
        <v>32</v>
      </c>
      <c r="J8218" s="277" t="s">
        <v>2407</v>
      </c>
      <c r="K8218" s="277" t="s">
        <v>33</v>
      </c>
      <c r="L8218" s="277" t="s">
        <v>35</v>
      </c>
    </row>
    <row r="8219" spans="2:12" ht="15" customHeight="1" x14ac:dyDescent="0.2">
      <c r="B8219" s="273" t="s">
        <v>319</v>
      </c>
      <c r="C8219" s="286" t="s">
        <v>1278</v>
      </c>
      <c r="D8219" s="273" t="s">
        <v>40</v>
      </c>
      <c r="E8219" s="273" t="s">
        <v>1279</v>
      </c>
      <c r="F8219" s="403" t="s">
        <v>324</v>
      </c>
      <c r="G8219" s="403"/>
      <c r="H8219" s="285" t="s">
        <v>325</v>
      </c>
      <c r="I8219" s="288">
        <v>1</v>
      </c>
      <c r="J8219" s="287"/>
      <c r="K8219" s="287">
        <v>39.68</v>
      </c>
      <c r="L8219" s="287">
        <v>39.68</v>
      </c>
    </row>
    <row r="8220" spans="2:12" ht="15" customHeight="1" x14ac:dyDescent="0.2">
      <c r="B8220" s="278" t="s">
        <v>321</v>
      </c>
      <c r="C8220" s="291" t="s">
        <v>1147</v>
      </c>
      <c r="D8220" s="278" t="s">
        <v>40</v>
      </c>
      <c r="E8220" s="278" t="s">
        <v>1148</v>
      </c>
      <c r="F8220" s="407" t="s">
        <v>324</v>
      </c>
      <c r="G8220" s="407"/>
      <c r="H8220" s="290" t="s">
        <v>325</v>
      </c>
      <c r="I8220" s="294">
        <v>1</v>
      </c>
      <c r="J8220" s="294">
        <v>0</v>
      </c>
      <c r="K8220" s="292">
        <v>0.45</v>
      </c>
      <c r="L8220" s="292">
        <v>0.45</v>
      </c>
    </row>
    <row r="8221" spans="2:12" ht="15" customHeight="1" x14ac:dyDescent="0.2">
      <c r="B8221" s="274" t="s">
        <v>347</v>
      </c>
      <c r="C8221" s="296" t="s">
        <v>946</v>
      </c>
      <c r="D8221" s="274" t="s">
        <v>40</v>
      </c>
      <c r="E8221" s="274" t="s">
        <v>947</v>
      </c>
      <c r="F8221" s="404" t="s">
        <v>348</v>
      </c>
      <c r="G8221" s="404"/>
      <c r="H8221" s="295" t="s">
        <v>325</v>
      </c>
      <c r="I8221" s="298">
        <v>1</v>
      </c>
      <c r="J8221" s="298">
        <v>0</v>
      </c>
      <c r="K8221" s="297">
        <v>0.01</v>
      </c>
      <c r="L8221" s="297">
        <v>0.01</v>
      </c>
    </row>
    <row r="8222" spans="2:12" ht="15" customHeight="1" x14ac:dyDescent="0.2">
      <c r="B8222" s="274" t="s">
        <v>347</v>
      </c>
      <c r="C8222" s="296" t="s">
        <v>928</v>
      </c>
      <c r="D8222" s="274" t="s">
        <v>40</v>
      </c>
      <c r="E8222" s="274" t="s">
        <v>929</v>
      </c>
      <c r="F8222" s="404" t="s">
        <v>348</v>
      </c>
      <c r="G8222" s="404"/>
      <c r="H8222" s="295" t="s">
        <v>325</v>
      </c>
      <c r="I8222" s="298">
        <v>1</v>
      </c>
      <c r="J8222" s="298">
        <v>0</v>
      </c>
      <c r="K8222" s="297">
        <v>1.01</v>
      </c>
      <c r="L8222" s="297">
        <v>1.01</v>
      </c>
    </row>
    <row r="8223" spans="2:12" ht="15" customHeight="1" x14ac:dyDescent="0.2">
      <c r="B8223" s="274" t="s">
        <v>347</v>
      </c>
      <c r="C8223" s="296" t="s">
        <v>930</v>
      </c>
      <c r="D8223" s="274" t="s">
        <v>40</v>
      </c>
      <c r="E8223" s="274" t="s">
        <v>931</v>
      </c>
      <c r="F8223" s="404" t="s">
        <v>348</v>
      </c>
      <c r="G8223" s="404"/>
      <c r="H8223" s="295" t="s">
        <v>325</v>
      </c>
      <c r="I8223" s="298">
        <v>1</v>
      </c>
      <c r="J8223" s="298">
        <v>0</v>
      </c>
      <c r="K8223" s="297">
        <v>1.34</v>
      </c>
      <c r="L8223" s="297">
        <v>1.34</v>
      </c>
    </row>
    <row r="8224" spans="2:12" ht="15" customHeight="1" x14ac:dyDescent="0.2">
      <c r="B8224" s="274" t="s">
        <v>347</v>
      </c>
      <c r="C8224" s="296" t="s">
        <v>948</v>
      </c>
      <c r="D8224" s="274" t="s">
        <v>40</v>
      </c>
      <c r="E8224" s="274" t="s">
        <v>949</v>
      </c>
      <c r="F8224" s="404" t="s">
        <v>348</v>
      </c>
      <c r="G8224" s="404"/>
      <c r="H8224" s="295" t="s">
        <v>325</v>
      </c>
      <c r="I8224" s="298">
        <v>1</v>
      </c>
      <c r="J8224" s="298">
        <v>0</v>
      </c>
      <c r="K8224" s="297">
        <v>0.86</v>
      </c>
      <c r="L8224" s="297">
        <v>0.86</v>
      </c>
    </row>
    <row r="8225" spans="2:12" ht="15" customHeight="1" x14ac:dyDescent="0.2">
      <c r="B8225" s="274" t="s">
        <v>347</v>
      </c>
      <c r="C8225" s="296" t="s">
        <v>932</v>
      </c>
      <c r="D8225" s="274" t="s">
        <v>40</v>
      </c>
      <c r="E8225" s="274" t="s">
        <v>933</v>
      </c>
      <c r="F8225" s="404" t="s">
        <v>348</v>
      </c>
      <c r="G8225" s="404"/>
      <c r="H8225" s="295" t="s">
        <v>325</v>
      </c>
      <c r="I8225" s="298">
        <v>1</v>
      </c>
      <c r="J8225" s="298">
        <v>0</v>
      </c>
      <c r="K8225" s="297">
        <v>0.04</v>
      </c>
      <c r="L8225" s="297">
        <v>0.04</v>
      </c>
    </row>
    <row r="8226" spans="2:12" ht="15" customHeight="1" x14ac:dyDescent="0.2">
      <c r="B8226" s="274" t="s">
        <v>347</v>
      </c>
      <c r="C8226" s="296" t="s">
        <v>926</v>
      </c>
      <c r="D8226" s="274" t="s">
        <v>40</v>
      </c>
      <c r="E8226" s="274" t="s">
        <v>927</v>
      </c>
      <c r="F8226" s="404" t="s">
        <v>348</v>
      </c>
      <c r="G8226" s="404"/>
      <c r="H8226" s="295" t="s">
        <v>325</v>
      </c>
      <c r="I8226" s="298">
        <v>1</v>
      </c>
      <c r="J8226" s="298">
        <v>0</v>
      </c>
      <c r="K8226" s="297">
        <v>1.4</v>
      </c>
      <c r="L8226" s="297">
        <v>1.4</v>
      </c>
    </row>
    <row r="8227" spans="2:12" ht="15" customHeight="1" x14ac:dyDescent="0.2">
      <c r="B8227" s="274" t="s">
        <v>347</v>
      </c>
      <c r="C8227" s="296" t="s">
        <v>1134</v>
      </c>
      <c r="D8227" s="274" t="s">
        <v>40</v>
      </c>
      <c r="E8227" s="274" t="s">
        <v>1135</v>
      </c>
      <c r="F8227" s="404" t="s">
        <v>586</v>
      </c>
      <c r="G8227" s="404"/>
      <c r="H8227" s="295" t="s">
        <v>325</v>
      </c>
      <c r="I8227" s="298">
        <v>1</v>
      </c>
      <c r="J8227" s="298">
        <v>0</v>
      </c>
      <c r="K8227" s="297">
        <v>34.57</v>
      </c>
      <c r="L8227" s="297">
        <v>34.57</v>
      </c>
    </row>
    <row r="8228" spans="2:12" ht="15" customHeight="1" x14ac:dyDescent="0.2">
      <c r="B8228" s="275"/>
      <c r="C8228" s="275"/>
      <c r="D8228" s="275"/>
      <c r="E8228" s="275"/>
      <c r="F8228" s="275"/>
      <c r="G8228" s="275" t="s">
        <v>331</v>
      </c>
      <c r="H8228" s="302">
        <v>35.020000000000003</v>
      </c>
      <c r="I8228" s="275" t="s">
        <v>332</v>
      </c>
      <c r="J8228" s="302">
        <v>0</v>
      </c>
      <c r="K8228" s="275" t="s">
        <v>333</v>
      </c>
      <c r="L8228" s="302">
        <v>35.020000000000003</v>
      </c>
    </row>
    <row r="8229" spans="2:12" ht="15" customHeight="1" thickBot="1" x14ac:dyDescent="0.25">
      <c r="B8229" s="275"/>
      <c r="C8229" s="275"/>
      <c r="D8229" s="275"/>
      <c r="E8229" s="275"/>
      <c r="F8229" s="275"/>
      <c r="G8229" s="275" t="s">
        <v>334</v>
      </c>
      <c r="H8229" s="302">
        <v>8.25</v>
      </c>
      <c r="I8229" s="409"/>
      <c r="J8229" s="409" t="s">
        <v>335</v>
      </c>
      <c r="K8229" s="275"/>
      <c r="L8229" s="302">
        <v>47.93</v>
      </c>
    </row>
    <row r="8230" spans="2:12" ht="15" customHeight="1" thickTop="1" x14ac:dyDescent="0.2">
      <c r="B8230" s="289"/>
      <c r="C8230" s="289"/>
      <c r="D8230" s="289"/>
      <c r="E8230" s="289"/>
      <c r="F8230" s="289"/>
      <c r="G8230" s="289"/>
      <c r="H8230" s="289"/>
      <c r="I8230" s="289"/>
      <c r="J8230" s="289"/>
      <c r="K8230" s="289"/>
      <c r="L8230" s="281"/>
    </row>
    <row r="8231" spans="2:12" ht="15" customHeight="1" x14ac:dyDescent="0.2">
      <c r="B8231" s="276"/>
      <c r="C8231" s="277" t="s">
        <v>28</v>
      </c>
      <c r="D8231" s="276" t="s">
        <v>29</v>
      </c>
      <c r="E8231" s="276" t="s">
        <v>30</v>
      </c>
      <c r="F8231" s="405" t="s">
        <v>318</v>
      </c>
      <c r="G8231" s="405"/>
      <c r="H8231" s="284" t="s">
        <v>31</v>
      </c>
      <c r="I8231" s="277" t="s">
        <v>32</v>
      </c>
      <c r="J8231" s="277" t="s">
        <v>2407</v>
      </c>
      <c r="K8231" s="277" t="s">
        <v>33</v>
      </c>
      <c r="L8231" s="277" t="s">
        <v>35</v>
      </c>
    </row>
    <row r="8232" spans="2:12" ht="15" customHeight="1" x14ac:dyDescent="0.2">
      <c r="B8232" s="273" t="s">
        <v>319</v>
      </c>
      <c r="C8232" s="286" t="s">
        <v>2642</v>
      </c>
      <c r="D8232" s="273" t="s">
        <v>40</v>
      </c>
      <c r="E8232" s="273" t="s">
        <v>2643</v>
      </c>
      <c r="F8232" s="403" t="s">
        <v>343</v>
      </c>
      <c r="G8232" s="403"/>
      <c r="H8232" s="285" t="s">
        <v>55</v>
      </c>
      <c r="I8232" s="288">
        <v>1</v>
      </c>
      <c r="J8232" s="287"/>
      <c r="K8232" s="287">
        <v>57.52</v>
      </c>
      <c r="L8232" s="287">
        <v>57.52</v>
      </c>
    </row>
    <row r="8233" spans="2:12" ht="15" customHeight="1" x14ac:dyDescent="0.2">
      <c r="B8233" s="278" t="s">
        <v>321</v>
      </c>
      <c r="C8233" s="291" t="s">
        <v>371</v>
      </c>
      <c r="D8233" s="278" t="s">
        <v>40</v>
      </c>
      <c r="E8233" s="278" t="s">
        <v>372</v>
      </c>
      <c r="F8233" s="407" t="s">
        <v>324</v>
      </c>
      <c r="G8233" s="407"/>
      <c r="H8233" s="290" t="s">
        <v>325</v>
      </c>
      <c r="I8233" s="294">
        <v>7.0999999999999994E-2</v>
      </c>
      <c r="J8233" s="294">
        <v>0</v>
      </c>
      <c r="K8233" s="292">
        <v>29.16</v>
      </c>
      <c r="L8233" s="292">
        <v>2.0699999999999998</v>
      </c>
    </row>
    <row r="8234" spans="2:12" ht="15" customHeight="1" x14ac:dyDescent="0.2">
      <c r="B8234" s="278" t="s">
        <v>321</v>
      </c>
      <c r="C8234" s="291" t="s">
        <v>369</v>
      </c>
      <c r="D8234" s="278" t="s">
        <v>40</v>
      </c>
      <c r="E8234" s="278" t="s">
        <v>370</v>
      </c>
      <c r="F8234" s="407" t="s">
        <v>324</v>
      </c>
      <c r="G8234" s="407"/>
      <c r="H8234" s="290" t="s">
        <v>325</v>
      </c>
      <c r="I8234" s="294">
        <v>7.0999999999999994E-2</v>
      </c>
      <c r="J8234" s="294">
        <v>0</v>
      </c>
      <c r="K8234" s="292">
        <v>23.75</v>
      </c>
      <c r="L8234" s="292">
        <v>1.68</v>
      </c>
    </row>
    <row r="8235" spans="2:12" ht="15" customHeight="1" x14ac:dyDescent="0.2">
      <c r="B8235" s="274" t="s">
        <v>347</v>
      </c>
      <c r="C8235" s="296" t="s">
        <v>2766</v>
      </c>
      <c r="D8235" s="274" t="s">
        <v>40</v>
      </c>
      <c r="E8235" s="274" t="s">
        <v>2767</v>
      </c>
      <c r="F8235" s="404" t="s">
        <v>348</v>
      </c>
      <c r="G8235" s="404"/>
      <c r="H8235" s="295" t="s">
        <v>55</v>
      </c>
      <c r="I8235" s="298">
        <v>1.0210999999999999</v>
      </c>
      <c r="J8235" s="298">
        <v>0</v>
      </c>
      <c r="K8235" s="297">
        <v>11.93</v>
      </c>
      <c r="L8235" s="297">
        <v>12.18</v>
      </c>
    </row>
    <row r="8236" spans="2:12" ht="15" customHeight="1" x14ac:dyDescent="0.2">
      <c r="B8236" s="274" t="s">
        <v>347</v>
      </c>
      <c r="C8236" s="296" t="s">
        <v>2764</v>
      </c>
      <c r="D8236" s="274" t="s">
        <v>40</v>
      </c>
      <c r="E8236" s="274" t="s">
        <v>2765</v>
      </c>
      <c r="F8236" s="404" t="s">
        <v>348</v>
      </c>
      <c r="G8236" s="404"/>
      <c r="H8236" s="295" t="s">
        <v>55</v>
      </c>
      <c r="I8236" s="298">
        <v>1.0210999999999999</v>
      </c>
      <c r="J8236" s="298">
        <v>0</v>
      </c>
      <c r="K8236" s="297">
        <v>40.74</v>
      </c>
      <c r="L8236" s="297">
        <v>41.59</v>
      </c>
    </row>
    <row r="8237" spans="2:12" ht="15" customHeight="1" x14ac:dyDescent="0.2">
      <c r="B8237" s="275"/>
      <c r="C8237" s="275"/>
      <c r="D8237" s="275"/>
      <c r="E8237" s="275"/>
      <c r="F8237" s="275"/>
      <c r="G8237" s="275" t="s">
        <v>331</v>
      </c>
      <c r="H8237" s="302">
        <v>3.01</v>
      </c>
      <c r="I8237" s="275" t="s">
        <v>332</v>
      </c>
      <c r="J8237" s="302">
        <v>0</v>
      </c>
      <c r="K8237" s="275" t="s">
        <v>333</v>
      </c>
      <c r="L8237" s="302">
        <v>3.01</v>
      </c>
    </row>
    <row r="8238" spans="2:12" ht="15" customHeight="1" thickBot="1" x14ac:dyDescent="0.25">
      <c r="B8238" s="275"/>
      <c r="C8238" s="275"/>
      <c r="D8238" s="275"/>
      <c r="E8238" s="275"/>
      <c r="F8238" s="275"/>
      <c r="G8238" s="275" t="s">
        <v>334</v>
      </c>
      <c r="H8238" s="302">
        <v>11.96</v>
      </c>
      <c r="I8238" s="409"/>
      <c r="J8238" s="409" t="s">
        <v>335</v>
      </c>
      <c r="K8238" s="275"/>
      <c r="L8238" s="302">
        <v>69.48</v>
      </c>
    </row>
    <row r="8239" spans="2:12" ht="15" customHeight="1" thickTop="1" x14ac:dyDescent="0.2">
      <c r="B8239" s="289"/>
      <c r="C8239" s="289"/>
      <c r="D8239" s="289"/>
      <c r="E8239" s="289"/>
      <c r="F8239" s="289"/>
      <c r="G8239" s="289"/>
      <c r="H8239" s="289"/>
      <c r="I8239" s="289"/>
      <c r="J8239" s="289"/>
      <c r="K8239" s="289"/>
      <c r="L8239" s="281"/>
    </row>
    <row r="8240" spans="2:12" ht="15" customHeight="1" x14ac:dyDescent="0.2">
      <c r="B8240" s="276"/>
      <c r="C8240" s="277" t="s">
        <v>28</v>
      </c>
      <c r="D8240" s="276" t="s">
        <v>29</v>
      </c>
      <c r="E8240" s="276" t="s">
        <v>30</v>
      </c>
      <c r="F8240" s="405" t="s">
        <v>318</v>
      </c>
      <c r="G8240" s="405"/>
      <c r="H8240" s="284" t="s">
        <v>31</v>
      </c>
      <c r="I8240" s="277" t="s">
        <v>32</v>
      </c>
      <c r="J8240" s="277" t="s">
        <v>2407</v>
      </c>
      <c r="K8240" s="277" t="s">
        <v>33</v>
      </c>
      <c r="L8240" s="277" t="s">
        <v>35</v>
      </c>
    </row>
    <row r="8241" spans="2:12" ht="15" customHeight="1" x14ac:dyDescent="0.2">
      <c r="B8241" s="273" t="s">
        <v>319</v>
      </c>
      <c r="C8241" s="286" t="s">
        <v>2640</v>
      </c>
      <c r="D8241" s="273" t="s">
        <v>40</v>
      </c>
      <c r="E8241" s="273" t="s">
        <v>2641</v>
      </c>
      <c r="F8241" s="403" t="s">
        <v>343</v>
      </c>
      <c r="G8241" s="403"/>
      <c r="H8241" s="285" t="s">
        <v>55</v>
      </c>
      <c r="I8241" s="288">
        <v>1</v>
      </c>
      <c r="J8241" s="287"/>
      <c r="K8241" s="287">
        <v>45.16</v>
      </c>
      <c r="L8241" s="287">
        <v>45.16</v>
      </c>
    </row>
    <row r="8242" spans="2:12" ht="15" customHeight="1" x14ac:dyDescent="0.2">
      <c r="B8242" s="278" t="s">
        <v>321</v>
      </c>
      <c r="C8242" s="291" t="s">
        <v>369</v>
      </c>
      <c r="D8242" s="278" t="s">
        <v>40</v>
      </c>
      <c r="E8242" s="278" t="s">
        <v>370</v>
      </c>
      <c r="F8242" s="407" t="s">
        <v>324</v>
      </c>
      <c r="G8242" s="407"/>
      <c r="H8242" s="290" t="s">
        <v>325</v>
      </c>
      <c r="I8242" s="294">
        <v>6.5000000000000002E-2</v>
      </c>
      <c r="J8242" s="294">
        <v>0</v>
      </c>
      <c r="K8242" s="292">
        <v>23.75</v>
      </c>
      <c r="L8242" s="292">
        <v>1.54</v>
      </c>
    </row>
    <row r="8243" spans="2:12" ht="15" customHeight="1" x14ac:dyDescent="0.2">
      <c r="B8243" s="278" t="s">
        <v>321</v>
      </c>
      <c r="C8243" s="291" t="s">
        <v>371</v>
      </c>
      <c r="D8243" s="278" t="s">
        <v>40</v>
      </c>
      <c r="E8243" s="278" t="s">
        <v>372</v>
      </c>
      <c r="F8243" s="407" t="s">
        <v>324</v>
      </c>
      <c r="G8243" s="407"/>
      <c r="H8243" s="290" t="s">
        <v>325</v>
      </c>
      <c r="I8243" s="294">
        <v>6.5000000000000002E-2</v>
      </c>
      <c r="J8243" s="294">
        <v>0</v>
      </c>
      <c r="K8243" s="292">
        <v>29.16</v>
      </c>
      <c r="L8243" s="292">
        <v>1.89</v>
      </c>
    </row>
    <row r="8244" spans="2:12" ht="15" customHeight="1" x14ac:dyDescent="0.2">
      <c r="B8244" s="274" t="s">
        <v>347</v>
      </c>
      <c r="C8244" s="296" t="s">
        <v>2770</v>
      </c>
      <c r="D8244" s="274" t="s">
        <v>40</v>
      </c>
      <c r="E8244" s="274" t="s">
        <v>2771</v>
      </c>
      <c r="F8244" s="404" t="s">
        <v>348</v>
      </c>
      <c r="G8244" s="404"/>
      <c r="H8244" s="295" t="s">
        <v>55</v>
      </c>
      <c r="I8244" s="298">
        <v>1.0210999999999999</v>
      </c>
      <c r="J8244" s="298">
        <v>0</v>
      </c>
      <c r="K8244" s="297">
        <v>10.85</v>
      </c>
      <c r="L8244" s="297">
        <v>11.07</v>
      </c>
    </row>
    <row r="8245" spans="2:12" ht="15" customHeight="1" x14ac:dyDescent="0.2">
      <c r="B8245" s="274" t="s">
        <v>347</v>
      </c>
      <c r="C8245" s="296" t="s">
        <v>2768</v>
      </c>
      <c r="D8245" s="274" t="s">
        <v>40</v>
      </c>
      <c r="E8245" s="274" t="s">
        <v>2769</v>
      </c>
      <c r="F8245" s="404" t="s">
        <v>348</v>
      </c>
      <c r="G8245" s="404"/>
      <c r="H8245" s="295" t="s">
        <v>55</v>
      </c>
      <c r="I8245" s="298">
        <v>1.0210999999999999</v>
      </c>
      <c r="J8245" s="298">
        <v>0</v>
      </c>
      <c r="K8245" s="297">
        <v>30.03</v>
      </c>
      <c r="L8245" s="297">
        <v>30.66</v>
      </c>
    </row>
    <row r="8246" spans="2:12" ht="15" customHeight="1" x14ac:dyDescent="0.2">
      <c r="B8246" s="275"/>
      <c r="C8246" s="275"/>
      <c r="D8246" s="275"/>
      <c r="E8246" s="275"/>
      <c r="F8246" s="275"/>
      <c r="G8246" s="275" t="s">
        <v>331</v>
      </c>
      <c r="H8246" s="302">
        <v>2.76</v>
      </c>
      <c r="I8246" s="275" t="s">
        <v>332</v>
      </c>
      <c r="J8246" s="302">
        <v>0</v>
      </c>
      <c r="K8246" s="275" t="s">
        <v>333</v>
      </c>
      <c r="L8246" s="302">
        <v>2.76</v>
      </c>
    </row>
    <row r="8247" spans="2:12" ht="15" customHeight="1" thickBot="1" x14ac:dyDescent="0.25">
      <c r="B8247" s="275"/>
      <c r="C8247" s="275"/>
      <c r="D8247" s="275"/>
      <c r="E8247" s="275"/>
      <c r="F8247" s="275"/>
      <c r="G8247" s="275" t="s">
        <v>334</v>
      </c>
      <c r="H8247" s="302">
        <v>9.39</v>
      </c>
      <c r="I8247" s="409"/>
      <c r="J8247" s="409" t="s">
        <v>335</v>
      </c>
      <c r="K8247" s="275"/>
      <c r="L8247" s="302">
        <v>54.55</v>
      </c>
    </row>
    <row r="8248" spans="2:12" ht="15" customHeight="1" thickTop="1" x14ac:dyDescent="0.2">
      <c r="B8248" s="289"/>
      <c r="C8248" s="289"/>
      <c r="D8248" s="289"/>
      <c r="E8248" s="289"/>
      <c r="F8248" s="289"/>
      <c r="G8248" s="289"/>
      <c r="H8248" s="289"/>
      <c r="I8248" s="289"/>
      <c r="J8248" s="289"/>
      <c r="K8248" s="289"/>
      <c r="L8248" s="281"/>
    </row>
    <row r="8249" spans="2:12" ht="15" customHeight="1" x14ac:dyDescent="0.2">
      <c r="B8249" s="276"/>
      <c r="C8249" s="277" t="s">
        <v>28</v>
      </c>
      <c r="D8249" s="276" t="s">
        <v>29</v>
      </c>
      <c r="E8249" s="276" t="s">
        <v>30</v>
      </c>
      <c r="F8249" s="405" t="s">
        <v>318</v>
      </c>
      <c r="G8249" s="405"/>
      <c r="H8249" s="284" t="s">
        <v>31</v>
      </c>
      <c r="I8249" s="277" t="s">
        <v>32</v>
      </c>
      <c r="J8249" s="277" t="s">
        <v>33</v>
      </c>
      <c r="K8249" s="277" t="s">
        <v>35</v>
      </c>
      <c r="L8249" s="281"/>
    </row>
    <row r="8250" spans="2:12" ht="15" customHeight="1" x14ac:dyDescent="0.2">
      <c r="B8250" s="273" t="s">
        <v>319</v>
      </c>
      <c r="C8250" s="286" t="s">
        <v>2772</v>
      </c>
      <c r="D8250" s="273" t="s">
        <v>143</v>
      </c>
      <c r="E8250" s="273" t="s">
        <v>2412</v>
      </c>
      <c r="F8250" s="403" t="s">
        <v>1677</v>
      </c>
      <c r="G8250" s="403"/>
      <c r="H8250" s="285" t="s">
        <v>41</v>
      </c>
      <c r="I8250" s="288">
        <v>1</v>
      </c>
      <c r="J8250" s="287">
        <v>39.79</v>
      </c>
      <c r="K8250" s="287">
        <v>39.79</v>
      </c>
      <c r="L8250" s="281"/>
    </row>
    <row r="8251" spans="2:12" ht="15" customHeight="1" x14ac:dyDescent="0.2">
      <c r="B8251" s="276" t="s">
        <v>27</v>
      </c>
      <c r="C8251" s="277" t="s">
        <v>28</v>
      </c>
      <c r="D8251" s="276" t="s">
        <v>29</v>
      </c>
      <c r="E8251" s="276" t="s">
        <v>30</v>
      </c>
      <c r="F8251" s="405" t="s">
        <v>318</v>
      </c>
      <c r="G8251" s="406"/>
      <c r="H8251" s="284" t="s">
        <v>31</v>
      </c>
      <c r="I8251" s="277" t="s">
        <v>32</v>
      </c>
      <c r="J8251" s="277" t="s">
        <v>33</v>
      </c>
      <c r="K8251" s="277" t="s">
        <v>35</v>
      </c>
      <c r="L8251" s="281"/>
    </row>
    <row r="8252" spans="2:12" ht="15" customHeight="1" x14ac:dyDescent="0.2">
      <c r="B8252" s="274" t="s">
        <v>347</v>
      </c>
      <c r="C8252" s="296" t="s">
        <v>3617</v>
      </c>
      <c r="D8252" s="274" t="s">
        <v>143</v>
      </c>
      <c r="E8252" s="274" t="s">
        <v>2429</v>
      </c>
      <c r="F8252" s="404" t="s">
        <v>348</v>
      </c>
      <c r="G8252" s="404"/>
      <c r="H8252" s="295" t="s">
        <v>1167</v>
      </c>
      <c r="I8252" s="298">
        <v>1.42</v>
      </c>
      <c r="J8252" s="297" t="s">
        <v>2127</v>
      </c>
      <c r="K8252" s="280" t="s">
        <v>3618</v>
      </c>
      <c r="L8252" s="281"/>
    </row>
    <row r="8253" spans="2:12" ht="15" customHeight="1" x14ac:dyDescent="0.2">
      <c r="B8253" s="278" t="s">
        <v>319</v>
      </c>
      <c r="C8253" s="291" t="s">
        <v>575</v>
      </c>
      <c r="D8253" s="278" t="s">
        <v>143</v>
      </c>
      <c r="E8253" s="278" t="s">
        <v>576</v>
      </c>
      <c r="F8253" s="407" t="s">
        <v>577</v>
      </c>
      <c r="G8253" s="407"/>
      <c r="H8253" s="290" t="s">
        <v>578</v>
      </c>
      <c r="I8253" s="294">
        <v>0.22</v>
      </c>
      <c r="J8253" s="292" t="s">
        <v>3684</v>
      </c>
      <c r="K8253" s="293" t="s">
        <v>2132</v>
      </c>
      <c r="L8253" s="281"/>
    </row>
    <row r="8254" spans="2:12" ht="15" customHeight="1" x14ac:dyDescent="0.2">
      <c r="B8254" s="274" t="s">
        <v>347</v>
      </c>
      <c r="C8254" s="296" t="s">
        <v>3628</v>
      </c>
      <c r="D8254" s="274" t="s">
        <v>143</v>
      </c>
      <c r="E8254" s="274" t="s">
        <v>2423</v>
      </c>
      <c r="F8254" s="404" t="s">
        <v>348</v>
      </c>
      <c r="G8254" s="404"/>
      <c r="H8254" s="295" t="s">
        <v>41</v>
      </c>
      <c r="I8254" s="298">
        <v>1.17</v>
      </c>
      <c r="J8254" s="297" t="s">
        <v>3629</v>
      </c>
      <c r="K8254" s="280" t="s">
        <v>3630</v>
      </c>
      <c r="L8254" s="183"/>
    </row>
    <row r="8255" spans="2:12" ht="15" customHeight="1" x14ac:dyDescent="0.2">
      <c r="B8255" s="274" t="s">
        <v>347</v>
      </c>
      <c r="C8255" s="296" t="s">
        <v>3607</v>
      </c>
      <c r="D8255" s="274" t="s">
        <v>143</v>
      </c>
      <c r="E8255" s="274" t="s">
        <v>3608</v>
      </c>
      <c r="F8255" s="404" t="s">
        <v>348</v>
      </c>
      <c r="G8255" s="404"/>
      <c r="H8255" s="295" t="s">
        <v>165</v>
      </c>
      <c r="I8255" s="298">
        <v>1.42</v>
      </c>
      <c r="J8255" s="297" t="s">
        <v>3609</v>
      </c>
      <c r="K8255" s="280" t="s">
        <v>3610</v>
      </c>
    </row>
    <row r="8256" spans="2:12" ht="15" customHeight="1" x14ac:dyDescent="0.2">
      <c r="B8256" s="274" t="s">
        <v>347</v>
      </c>
      <c r="C8256" s="296" t="s">
        <v>3642</v>
      </c>
      <c r="D8256" s="274" t="s">
        <v>143</v>
      </c>
      <c r="E8256" s="274" t="s">
        <v>3643</v>
      </c>
      <c r="F8256" s="404" t="s">
        <v>586</v>
      </c>
      <c r="G8256" s="404"/>
      <c r="H8256" s="295" t="s">
        <v>578</v>
      </c>
      <c r="I8256" s="298">
        <v>0.22</v>
      </c>
      <c r="J8256" s="297" t="s">
        <v>3640</v>
      </c>
      <c r="K8256" s="280" t="s">
        <v>4309</v>
      </c>
    </row>
    <row r="8257" spans="2:11" ht="15" customHeight="1" x14ac:dyDescent="0.2">
      <c r="B8257" s="274" t="s">
        <v>347</v>
      </c>
      <c r="C8257" s="296" t="s">
        <v>3615</v>
      </c>
      <c r="D8257" s="274" t="s">
        <v>143</v>
      </c>
      <c r="E8257" s="274" t="s">
        <v>2418</v>
      </c>
      <c r="F8257" s="404" t="s">
        <v>586</v>
      </c>
      <c r="G8257" s="404"/>
      <c r="H8257" s="295" t="s">
        <v>578</v>
      </c>
      <c r="I8257" s="298">
        <v>0.22</v>
      </c>
      <c r="J8257" s="297" t="s">
        <v>2419</v>
      </c>
      <c r="K8257" s="280" t="s">
        <v>1857</v>
      </c>
    </row>
    <row r="8258" spans="2:11" ht="15" customHeight="1" x14ac:dyDescent="0.2">
      <c r="B8258" s="278" t="s">
        <v>319</v>
      </c>
      <c r="C8258" s="291" t="s">
        <v>826</v>
      </c>
      <c r="D8258" s="278" t="s">
        <v>143</v>
      </c>
      <c r="E8258" s="278" t="s">
        <v>827</v>
      </c>
      <c r="F8258" s="407" t="s">
        <v>577</v>
      </c>
      <c r="G8258" s="407"/>
      <c r="H8258" s="290" t="s">
        <v>578</v>
      </c>
      <c r="I8258" s="294">
        <v>0.22</v>
      </c>
      <c r="J8258" s="292" t="s">
        <v>4266</v>
      </c>
      <c r="K8258" s="293" t="s">
        <v>2676</v>
      </c>
    </row>
    <row r="8259" spans="2:11" ht="15" customHeight="1" x14ac:dyDescent="0.2">
      <c r="B8259" s="408" t="s">
        <v>2416</v>
      </c>
      <c r="C8259" s="406"/>
      <c r="D8259" s="406"/>
      <c r="E8259" s="406"/>
      <c r="F8259" s="406"/>
      <c r="G8259" s="406"/>
      <c r="H8259" s="406"/>
      <c r="I8259" s="406"/>
      <c r="J8259" s="406"/>
      <c r="K8259" s="406"/>
    </row>
    <row r="8260" spans="2:11" ht="15" customHeight="1" x14ac:dyDescent="0.2">
      <c r="B8260" s="276" t="s">
        <v>27</v>
      </c>
      <c r="C8260" s="277" t="s">
        <v>28</v>
      </c>
      <c r="D8260" s="276" t="s">
        <v>29</v>
      </c>
      <c r="E8260" s="276" t="s">
        <v>30</v>
      </c>
      <c r="F8260" s="405" t="s">
        <v>318</v>
      </c>
      <c r="G8260" s="406"/>
      <c r="H8260" s="284" t="s">
        <v>31</v>
      </c>
      <c r="I8260" s="277" t="s">
        <v>32</v>
      </c>
      <c r="J8260" s="277" t="s">
        <v>33</v>
      </c>
      <c r="K8260" s="277" t="s">
        <v>35</v>
      </c>
    </row>
    <row r="8261" spans="2:11" ht="15" customHeight="1" x14ac:dyDescent="0.2">
      <c r="B8261" s="274" t="s">
        <v>347</v>
      </c>
      <c r="C8261" s="296" t="s">
        <v>3634</v>
      </c>
      <c r="D8261" s="274" t="s">
        <v>143</v>
      </c>
      <c r="E8261" s="274" t="s">
        <v>1168</v>
      </c>
      <c r="F8261" s="404" t="s">
        <v>348</v>
      </c>
      <c r="G8261" s="404"/>
      <c r="H8261" s="295" t="s">
        <v>165</v>
      </c>
      <c r="I8261" s="298">
        <v>1.98E-3</v>
      </c>
      <c r="J8261" s="297" t="s">
        <v>2138</v>
      </c>
      <c r="K8261" s="280" t="s">
        <v>2117</v>
      </c>
    </row>
    <row r="8262" spans="2:11" ht="15" customHeight="1" x14ac:dyDescent="0.2">
      <c r="B8262" s="274" t="s">
        <v>347</v>
      </c>
      <c r="C8262" s="296" t="s">
        <v>3617</v>
      </c>
      <c r="D8262" s="274" t="s">
        <v>143</v>
      </c>
      <c r="E8262" s="274" t="s">
        <v>2429</v>
      </c>
      <c r="F8262" s="404" t="s">
        <v>348</v>
      </c>
      <c r="G8262" s="404"/>
      <c r="H8262" s="295" t="s">
        <v>1167</v>
      </c>
      <c r="I8262" s="298">
        <v>1.42</v>
      </c>
      <c r="J8262" s="297" t="s">
        <v>2127</v>
      </c>
      <c r="K8262" s="280" t="s">
        <v>3618</v>
      </c>
    </row>
    <row r="8263" spans="2:11" ht="15" customHeight="1" x14ac:dyDescent="0.2">
      <c r="B8263" s="274" t="s">
        <v>347</v>
      </c>
      <c r="C8263" s="296" t="s">
        <v>3628</v>
      </c>
      <c r="D8263" s="274" t="s">
        <v>143</v>
      </c>
      <c r="E8263" s="274" t="s">
        <v>2423</v>
      </c>
      <c r="F8263" s="404" t="s">
        <v>348</v>
      </c>
      <c r="G8263" s="404"/>
      <c r="H8263" s="295" t="s">
        <v>41</v>
      </c>
      <c r="I8263" s="298">
        <v>1.17</v>
      </c>
      <c r="J8263" s="297" t="s">
        <v>3629</v>
      </c>
      <c r="K8263" s="280" t="s">
        <v>3630</v>
      </c>
    </row>
    <row r="8264" spans="2:11" ht="15" customHeight="1" x14ac:dyDescent="0.2">
      <c r="B8264" s="274" t="s">
        <v>347</v>
      </c>
      <c r="C8264" s="296" t="s">
        <v>3595</v>
      </c>
      <c r="D8264" s="274" t="s">
        <v>143</v>
      </c>
      <c r="E8264" s="274" t="s">
        <v>1825</v>
      </c>
      <c r="F8264" s="404" t="s">
        <v>364</v>
      </c>
      <c r="G8264" s="404"/>
      <c r="H8264" s="295" t="s">
        <v>165</v>
      </c>
      <c r="I8264" s="298">
        <v>2.1999999999999999E-5</v>
      </c>
      <c r="J8264" s="297" t="s">
        <v>2152</v>
      </c>
      <c r="K8264" s="280" t="s">
        <v>2117</v>
      </c>
    </row>
    <row r="8265" spans="2:11" ht="15" customHeight="1" x14ac:dyDescent="0.2">
      <c r="B8265" s="274" t="s">
        <v>347</v>
      </c>
      <c r="C8265" s="296" t="s">
        <v>3607</v>
      </c>
      <c r="D8265" s="274" t="s">
        <v>143</v>
      </c>
      <c r="E8265" s="274" t="s">
        <v>3608</v>
      </c>
      <c r="F8265" s="404" t="s">
        <v>348</v>
      </c>
      <c r="G8265" s="404"/>
      <c r="H8265" s="295" t="s">
        <v>165</v>
      </c>
      <c r="I8265" s="298">
        <v>1.42</v>
      </c>
      <c r="J8265" s="297" t="s">
        <v>3609</v>
      </c>
      <c r="K8265" s="280" t="s">
        <v>3610</v>
      </c>
    </row>
    <row r="8266" spans="2:11" ht="15" customHeight="1" x14ac:dyDescent="0.2">
      <c r="B8266" s="274" t="s">
        <v>347</v>
      </c>
      <c r="C8266" s="296" t="s">
        <v>3653</v>
      </c>
      <c r="D8266" s="274" t="s">
        <v>143</v>
      </c>
      <c r="E8266" s="274" t="s">
        <v>1172</v>
      </c>
      <c r="F8266" s="404" t="s">
        <v>348</v>
      </c>
      <c r="G8266" s="404"/>
      <c r="H8266" s="295" t="s">
        <v>165</v>
      </c>
      <c r="I8266" s="298">
        <v>4.3999999999999999E-5</v>
      </c>
      <c r="J8266" s="297" t="s">
        <v>2157</v>
      </c>
      <c r="K8266" s="280" t="s">
        <v>2117</v>
      </c>
    </row>
    <row r="8267" spans="2:11" ht="15" customHeight="1" x14ac:dyDescent="0.2">
      <c r="B8267" s="274" t="s">
        <v>347</v>
      </c>
      <c r="C8267" s="296" t="s">
        <v>3645</v>
      </c>
      <c r="D8267" s="274" t="s">
        <v>143</v>
      </c>
      <c r="E8267" s="274" t="s">
        <v>1161</v>
      </c>
      <c r="F8267" s="404" t="s">
        <v>348</v>
      </c>
      <c r="G8267" s="404"/>
      <c r="H8267" s="295" t="s">
        <v>165</v>
      </c>
      <c r="I8267" s="298">
        <v>3.5090000000000003E-2</v>
      </c>
      <c r="J8267" s="297" t="s">
        <v>2143</v>
      </c>
      <c r="K8267" s="280" t="s">
        <v>2158</v>
      </c>
    </row>
    <row r="8268" spans="2:11" ht="15" customHeight="1" x14ac:dyDescent="0.2">
      <c r="B8268" s="274" t="s">
        <v>347</v>
      </c>
      <c r="C8268" s="296" t="s">
        <v>3594</v>
      </c>
      <c r="D8268" s="274" t="s">
        <v>143</v>
      </c>
      <c r="E8268" s="274" t="s">
        <v>1171</v>
      </c>
      <c r="F8268" s="404" t="s">
        <v>348</v>
      </c>
      <c r="G8268" s="404"/>
      <c r="H8268" s="295" t="s">
        <v>165</v>
      </c>
      <c r="I8268" s="298">
        <v>4.3999999999999999E-5</v>
      </c>
      <c r="J8268" s="297" t="s">
        <v>2139</v>
      </c>
      <c r="K8268" s="280" t="s">
        <v>2117</v>
      </c>
    </row>
    <row r="8269" spans="2:11" ht="15" customHeight="1" x14ac:dyDescent="0.2">
      <c r="B8269" s="274" t="s">
        <v>347</v>
      </c>
      <c r="C8269" s="296" t="s">
        <v>3642</v>
      </c>
      <c r="D8269" s="274" t="s">
        <v>143</v>
      </c>
      <c r="E8269" s="274" t="s">
        <v>3643</v>
      </c>
      <c r="F8269" s="404" t="s">
        <v>586</v>
      </c>
      <c r="G8269" s="404"/>
      <c r="H8269" s="295" t="s">
        <v>578</v>
      </c>
      <c r="I8269" s="298">
        <v>0.22</v>
      </c>
      <c r="J8269" s="297" t="s">
        <v>3640</v>
      </c>
      <c r="K8269" s="280" t="s">
        <v>4309</v>
      </c>
    </row>
    <row r="8270" spans="2:11" ht="15" customHeight="1" x14ac:dyDescent="0.2">
      <c r="B8270" s="274" t="s">
        <v>347</v>
      </c>
      <c r="C8270" s="296" t="s">
        <v>3596</v>
      </c>
      <c r="D8270" s="274" t="s">
        <v>143</v>
      </c>
      <c r="E8270" s="274" t="s">
        <v>2437</v>
      </c>
      <c r="F8270" s="404" t="s">
        <v>348</v>
      </c>
      <c r="G8270" s="404"/>
      <c r="H8270" s="295" t="s">
        <v>165</v>
      </c>
      <c r="I8270" s="298">
        <v>2.6400000000000002E-4</v>
      </c>
      <c r="J8270" s="297" t="s">
        <v>3597</v>
      </c>
      <c r="K8270" s="280" t="s">
        <v>2117</v>
      </c>
    </row>
    <row r="8271" spans="2:11" ht="15" customHeight="1" x14ac:dyDescent="0.2">
      <c r="B8271" s="274" t="s">
        <v>347</v>
      </c>
      <c r="C8271" s="296" t="s">
        <v>3636</v>
      </c>
      <c r="D8271" s="274" t="s">
        <v>143</v>
      </c>
      <c r="E8271" s="274" t="s">
        <v>2432</v>
      </c>
      <c r="F8271" s="404" t="s">
        <v>348</v>
      </c>
      <c r="G8271" s="404"/>
      <c r="H8271" s="295" t="s">
        <v>2433</v>
      </c>
      <c r="I8271" s="298">
        <v>3.3E-4</v>
      </c>
      <c r="J8271" s="297" t="s">
        <v>3637</v>
      </c>
      <c r="K8271" s="280" t="s">
        <v>2144</v>
      </c>
    </row>
    <row r="8272" spans="2:11" ht="15" customHeight="1" x14ac:dyDescent="0.2">
      <c r="B8272" s="274" t="s">
        <v>347</v>
      </c>
      <c r="C8272" s="296" t="s">
        <v>3601</v>
      </c>
      <c r="D8272" s="274" t="s">
        <v>143</v>
      </c>
      <c r="E8272" s="274" t="s">
        <v>1165</v>
      </c>
      <c r="F8272" s="404" t="s">
        <v>348</v>
      </c>
      <c r="G8272" s="404"/>
      <c r="H8272" s="295" t="s">
        <v>165</v>
      </c>
      <c r="I8272" s="298">
        <v>1.98E-3</v>
      </c>
      <c r="J8272" s="297" t="s">
        <v>3602</v>
      </c>
      <c r="K8272" s="280" t="s">
        <v>2180</v>
      </c>
    </row>
    <row r="8273" spans="2:12" ht="15" customHeight="1" x14ac:dyDescent="0.2">
      <c r="B8273" s="274" t="s">
        <v>347</v>
      </c>
      <c r="C8273" s="296" t="s">
        <v>3646</v>
      </c>
      <c r="D8273" s="274" t="s">
        <v>143</v>
      </c>
      <c r="E8273" s="274" t="s">
        <v>3647</v>
      </c>
      <c r="F8273" s="404" t="s">
        <v>348</v>
      </c>
      <c r="G8273" s="404"/>
      <c r="H8273" s="295" t="s">
        <v>1160</v>
      </c>
      <c r="I8273" s="298">
        <v>3.3E-4</v>
      </c>
      <c r="J8273" s="297" t="s">
        <v>3648</v>
      </c>
      <c r="K8273" s="280" t="s">
        <v>2117</v>
      </c>
    </row>
    <row r="8274" spans="2:12" ht="15" customHeight="1" x14ac:dyDescent="0.2">
      <c r="B8274" s="274" t="s">
        <v>347</v>
      </c>
      <c r="C8274" s="296" t="s">
        <v>3615</v>
      </c>
      <c r="D8274" s="274" t="s">
        <v>143</v>
      </c>
      <c r="E8274" s="274" t="s">
        <v>2418</v>
      </c>
      <c r="F8274" s="404" t="s">
        <v>586</v>
      </c>
      <c r="G8274" s="404"/>
      <c r="H8274" s="295" t="s">
        <v>578</v>
      </c>
      <c r="I8274" s="298">
        <v>0.22</v>
      </c>
      <c r="J8274" s="297" t="s">
        <v>2419</v>
      </c>
      <c r="K8274" s="280" t="s">
        <v>1857</v>
      </c>
    </row>
    <row r="8275" spans="2:12" ht="15" customHeight="1" x14ac:dyDescent="0.2">
      <c r="B8275" s="274" t="s">
        <v>347</v>
      </c>
      <c r="C8275" s="296" t="s">
        <v>3585</v>
      </c>
      <c r="D8275" s="274" t="s">
        <v>143</v>
      </c>
      <c r="E8275" s="274" t="s">
        <v>1823</v>
      </c>
      <c r="F8275" s="404" t="s">
        <v>348</v>
      </c>
      <c r="G8275" s="404"/>
      <c r="H8275" s="295" t="s">
        <v>165</v>
      </c>
      <c r="I8275" s="298">
        <v>4.3999999999999999E-5</v>
      </c>
      <c r="J8275" s="297" t="s">
        <v>2160</v>
      </c>
      <c r="K8275" s="280" t="s">
        <v>2117</v>
      </c>
    </row>
    <row r="8276" spans="2:12" ht="15" customHeight="1" x14ac:dyDescent="0.2">
      <c r="B8276" s="274" t="s">
        <v>347</v>
      </c>
      <c r="C8276" s="296" t="s">
        <v>3606</v>
      </c>
      <c r="D8276" s="274" t="s">
        <v>143</v>
      </c>
      <c r="E8276" s="274" t="s">
        <v>1166</v>
      </c>
      <c r="F8276" s="404" t="s">
        <v>809</v>
      </c>
      <c r="G8276" s="404"/>
      <c r="H8276" s="295" t="s">
        <v>1167</v>
      </c>
      <c r="I8276" s="298">
        <v>1.76E-4</v>
      </c>
      <c r="J8276" s="297" t="s">
        <v>2136</v>
      </c>
      <c r="K8276" s="280" t="s">
        <v>2137</v>
      </c>
    </row>
    <row r="8277" spans="2:12" ht="15" customHeight="1" x14ac:dyDescent="0.2">
      <c r="B8277" s="274" t="s">
        <v>347</v>
      </c>
      <c r="C8277" s="296" t="s">
        <v>3631</v>
      </c>
      <c r="D8277" s="274" t="s">
        <v>143</v>
      </c>
      <c r="E8277" s="274" t="s">
        <v>2435</v>
      </c>
      <c r="F8277" s="404" t="s">
        <v>348</v>
      </c>
      <c r="G8277" s="404"/>
      <c r="H8277" s="295" t="s">
        <v>165</v>
      </c>
      <c r="I8277" s="298">
        <v>4.3999999999999999E-5</v>
      </c>
      <c r="J8277" s="297" t="s">
        <v>2122</v>
      </c>
      <c r="K8277" s="280" t="s">
        <v>2117</v>
      </c>
    </row>
    <row r="8278" spans="2:12" ht="15" customHeight="1" x14ac:dyDescent="0.2">
      <c r="B8278" s="274" t="s">
        <v>347</v>
      </c>
      <c r="C8278" s="296" t="s">
        <v>3635</v>
      </c>
      <c r="D8278" s="274" t="s">
        <v>143</v>
      </c>
      <c r="E8278" s="274" t="s">
        <v>1169</v>
      </c>
      <c r="F8278" s="404" t="s">
        <v>348</v>
      </c>
      <c r="G8278" s="404"/>
      <c r="H8278" s="295" t="s">
        <v>165</v>
      </c>
      <c r="I8278" s="298">
        <v>7.9199999999999995E-4</v>
      </c>
      <c r="J8278" s="297" t="s">
        <v>1868</v>
      </c>
      <c r="K8278" s="280" t="s">
        <v>2135</v>
      </c>
    </row>
    <row r="8279" spans="2:12" ht="15" customHeight="1" x14ac:dyDescent="0.2">
      <c r="B8279" s="274" t="s">
        <v>347</v>
      </c>
      <c r="C8279" s="296" t="s">
        <v>3586</v>
      </c>
      <c r="D8279" s="274" t="s">
        <v>143</v>
      </c>
      <c r="E8279" s="274" t="s">
        <v>1162</v>
      </c>
      <c r="F8279" s="404" t="s">
        <v>348</v>
      </c>
      <c r="G8279" s="404"/>
      <c r="H8279" s="295" t="s">
        <v>165</v>
      </c>
      <c r="I8279" s="298">
        <v>6.6000000000000005E-5</v>
      </c>
      <c r="J8279" s="297" t="s">
        <v>2140</v>
      </c>
      <c r="K8279" s="280" t="s">
        <v>2117</v>
      </c>
    </row>
    <row r="8280" spans="2:12" ht="15" customHeight="1" x14ac:dyDescent="0.2">
      <c r="B8280" s="274" t="s">
        <v>347</v>
      </c>
      <c r="C8280" s="296" t="s">
        <v>3654</v>
      </c>
      <c r="D8280" s="274" t="s">
        <v>143</v>
      </c>
      <c r="E8280" s="274" t="s">
        <v>1822</v>
      </c>
      <c r="F8280" s="404" t="s">
        <v>348</v>
      </c>
      <c r="G8280" s="404"/>
      <c r="H8280" s="295" t="s">
        <v>165</v>
      </c>
      <c r="I8280" s="298">
        <v>2.1999999999999999E-5</v>
      </c>
      <c r="J8280" s="297" t="s">
        <v>2155</v>
      </c>
      <c r="K8280" s="280" t="s">
        <v>2117</v>
      </c>
    </row>
    <row r="8281" spans="2:12" ht="15" customHeight="1" x14ac:dyDescent="0.2">
      <c r="B8281" s="274" t="s">
        <v>347</v>
      </c>
      <c r="C8281" s="296" t="s">
        <v>3589</v>
      </c>
      <c r="D8281" s="274" t="s">
        <v>143</v>
      </c>
      <c r="E8281" s="274" t="s">
        <v>1826</v>
      </c>
      <c r="F8281" s="404" t="s">
        <v>364</v>
      </c>
      <c r="G8281" s="404"/>
      <c r="H8281" s="295" t="s">
        <v>165</v>
      </c>
      <c r="I8281" s="298">
        <v>2.1999999999999999E-5</v>
      </c>
      <c r="J8281" s="297" t="s">
        <v>3590</v>
      </c>
      <c r="K8281" s="280" t="s">
        <v>2135</v>
      </c>
    </row>
    <row r="8282" spans="2:12" ht="15" customHeight="1" x14ac:dyDescent="0.2">
      <c r="B8282" s="274" t="s">
        <v>347</v>
      </c>
      <c r="C8282" s="296" t="s">
        <v>3598</v>
      </c>
      <c r="D8282" s="274" t="s">
        <v>143</v>
      </c>
      <c r="E8282" s="274" t="s">
        <v>1159</v>
      </c>
      <c r="F8282" s="404" t="s">
        <v>348</v>
      </c>
      <c r="G8282" s="404"/>
      <c r="H8282" s="295" t="s">
        <v>165</v>
      </c>
      <c r="I8282" s="298">
        <v>6.6E-4</v>
      </c>
      <c r="J8282" s="297" t="s">
        <v>3599</v>
      </c>
      <c r="K8282" s="280" t="s">
        <v>2196</v>
      </c>
    </row>
    <row r="8283" spans="2:12" ht="15" customHeight="1" x14ac:dyDescent="0.2">
      <c r="B8283" s="274" t="s">
        <v>347</v>
      </c>
      <c r="C8283" s="296" t="s">
        <v>3583</v>
      </c>
      <c r="D8283" s="274" t="s">
        <v>143</v>
      </c>
      <c r="E8283" s="274" t="s">
        <v>1158</v>
      </c>
      <c r="F8283" s="404" t="s">
        <v>348</v>
      </c>
      <c r="G8283" s="404"/>
      <c r="H8283" s="295" t="s">
        <v>165</v>
      </c>
      <c r="I8283" s="298">
        <v>4.4791999999999998E-2</v>
      </c>
      <c r="J8283" s="297" t="s">
        <v>1850</v>
      </c>
      <c r="K8283" s="280" t="s">
        <v>4255</v>
      </c>
    </row>
    <row r="8284" spans="2:12" ht="15" customHeight="1" x14ac:dyDescent="0.2">
      <c r="B8284" s="274" t="s">
        <v>347</v>
      </c>
      <c r="C8284" s="296" t="s">
        <v>3613</v>
      </c>
      <c r="D8284" s="274" t="s">
        <v>143</v>
      </c>
      <c r="E8284" s="274" t="s">
        <v>1163</v>
      </c>
      <c r="F8284" s="404" t="s">
        <v>348</v>
      </c>
      <c r="G8284" s="404"/>
      <c r="H8284" s="295" t="s">
        <v>165</v>
      </c>
      <c r="I8284" s="298">
        <v>2.1999999999999999E-5</v>
      </c>
      <c r="J8284" s="297" t="s">
        <v>3614</v>
      </c>
      <c r="K8284" s="280" t="s">
        <v>2117</v>
      </c>
    </row>
    <row r="8285" spans="2:12" ht="15" customHeight="1" x14ac:dyDescent="0.2">
      <c r="B8285" s="274" t="s">
        <v>347</v>
      </c>
      <c r="C8285" s="296" t="s">
        <v>3652</v>
      </c>
      <c r="D8285" s="274" t="s">
        <v>143</v>
      </c>
      <c r="E8285" s="274" t="s">
        <v>1824</v>
      </c>
      <c r="F8285" s="404" t="s">
        <v>348</v>
      </c>
      <c r="G8285" s="404"/>
      <c r="H8285" s="295" t="s">
        <v>165</v>
      </c>
      <c r="I8285" s="298">
        <v>4.3999999999999999E-5</v>
      </c>
      <c r="J8285" s="297" t="s">
        <v>2417</v>
      </c>
      <c r="K8285" s="280" t="s">
        <v>2117</v>
      </c>
    </row>
    <row r="8286" spans="2:12" ht="15" customHeight="1" x14ac:dyDescent="0.2">
      <c r="B8286" s="274" t="s">
        <v>347</v>
      </c>
      <c r="C8286" s="296" t="s">
        <v>3587</v>
      </c>
      <c r="D8286" s="274" t="s">
        <v>143</v>
      </c>
      <c r="E8286" s="274" t="s">
        <v>2436</v>
      </c>
      <c r="F8286" s="404" t="s">
        <v>348</v>
      </c>
      <c r="G8286" s="404"/>
      <c r="H8286" s="295" t="s">
        <v>165</v>
      </c>
      <c r="I8286" s="298">
        <v>8.7999999999999998E-5</v>
      </c>
      <c r="J8286" s="297" t="s">
        <v>3588</v>
      </c>
      <c r="K8286" s="280" t="s">
        <v>2117</v>
      </c>
      <c r="L8286" s="281"/>
    </row>
    <row r="8287" spans="2:12" ht="15" customHeight="1" x14ac:dyDescent="0.2">
      <c r="B8287" s="274" t="s">
        <v>347</v>
      </c>
      <c r="C8287" s="296" t="s">
        <v>3604</v>
      </c>
      <c r="D8287" s="274" t="s">
        <v>143</v>
      </c>
      <c r="E8287" s="274" t="s">
        <v>1164</v>
      </c>
      <c r="F8287" s="404" t="s">
        <v>809</v>
      </c>
      <c r="G8287" s="404"/>
      <c r="H8287" s="295" t="s">
        <v>165</v>
      </c>
      <c r="I8287" s="298">
        <v>1.98E-3</v>
      </c>
      <c r="J8287" s="297" t="s">
        <v>2145</v>
      </c>
      <c r="K8287" s="280" t="s">
        <v>2144</v>
      </c>
      <c r="L8287" s="281"/>
    </row>
    <row r="8288" spans="2:12" ht="15" customHeight="1" x14ac:dyDescent="0.2">
      <c r="B8288" s="274" t="s">
        <v>347</v>
      </c>
      <c r="C8288" s="296" t="s">
        <v>3626</v>
      </c>
      <c r="D8288" s="274" t="s">
        <v>143</v>
      </c>
      <c r="E8288" s="274" t="s">
        <v>2434</v>
      </c>
      <c r="F8288" s="404" t="s">
        <v>348</v>
      </c>
      <c r="G8288" s="404"/>
      <c r="H8288" s="295" t="s">
        <v>2433</v>
      </c>
      <c r="I8288" s="298">
        <v>1.0120000000000001E-3</v>
      </c>
      <c r="J8288" s="297" t="s">
        <v>3627</v>
      </c>
      <c r="K8288" s="280" t="s">
        <v>2135</v>
      </c>
      <c r="L8288" s="281"/>
    </row>
    <row r="8289" spans="2:12" ht="15" customHeight="1" x14ac:dyDescent="0.2">
      <c r="B8289" s="274" t="s">
        <v>347</v>
      </c>
      <c r="C8289" s="296" t="s">
        <v>3616</v>
      </c>
      <c r="D8289" s="274" t="s">
        <v>143</v>
      </c>
      <c r="E8289" s="274" t="s">
        <v>1170</v>
      </c>
      <c r="F8289" s="404" t="s">
        <v>809</v>
      </c>
      <c r="G8289" s="404"/>
      <c r="H8289" s="295" t="s">
        <v>165</v>
      </c>
      <c r="I8289" s="298">
        <v>4.4791999999999998E-2</v>
      </c>
      <c r="J8289" s="297" t="s">
        <v>1858</v>
      </c>
      <c r="K8289" s="280" t="s">
        <v>2151</v>
      </c>
      <c r="L8289" s="281"/>
    </row>
    <row r="8290" spans="2:12" ht="15" customHeight="1" x14ac:dyDescent="0.2">
      <c r="B8290" s="275"/>
      <c r="C8290" s="275"/>
      <c r="D8290" s="275"/>
      <c r="E8290" s="275"/>
      <c r="F8290" s="275" t="s">
        <v>331</v>
      </c>
      <c r="G8290" s="302">
        <v>7.2</v>
      </c>
      <c r="H8290" s="275" t="s">
        <v>332</v>
      </c>
      <c r="I8290" s="302">
        <v>0</v>
      </c>
      <c r="J8290" s="275" t="s">
        <v>333</v>
      </c>
      <c r="K8290" s="302">
        <v>7.2</v>
      </c>
      <c r="L8290" s="281"/>
    </row>
    <row r="8291" spans="2:12" ht="15" customHeight="1" thickBot="1" x14ac:dyDescent="0.25">
      <c r="B8291" s="275"/>
      <c r="C8291" s="275"/>
      <c r="D8291" s="275"/>
      <c r="E8291" s="275"/>
      <c r="F8291" s="275" t="s">
        <v>334</v>
      </c>
      <c r="G8291" s="302">
        <v>8.2799999999999994</v>
      </c>
      <c r="H8291" s="275"/>
      <c r="I8291" s="409" t="s">
        <v>335</v>
      </c>
      <c r="J8291" s="409"/>
      <c r="K8291" s="302">
        <v>48.07</v>
      </c>
      <c r="L8291" s="281"/>
    </row>
    <row r="8292" spans="2:12" ht="15" customHeight="1" thickTop="1" x14ac:dyDescent="0.2">
      <c r="B8292" s="289"/>
      <c r="C8292" s="289"/>
      <c r="D8292" s="289"/>
      <c r="E8292" s="289"/>
      <c r="F8292" s="289"/>
      <c r="G8292" s="289"/>
      <c r="H8292" s="289"/>
      <c r="I8292" s="289"/>
      <c r="J8292" s="289"/>
      <c r="K8292" s="289"/>
      <c r="L8292" s="281"/>
    </row>
    <row r="8293" spans="2:12" ht="15" customHeight="1" x14ac:dyDescent="0.2">
      <c r="B8293" s="276"/>
      <c r="C8293" s="277" t="s">
        <v>28</v>
      </c>
      <c r="D8293" s="276" t="s">
        <v>29</v>
      </c>
      <c r="E8293" s="276" t="s">
        <v>30</v>
      </c>
      <c r="F8293" s="405" t="s">
        <v>318</v>
      </c>
      <c r="G8293" s="405"/>
      <c r="H8293" s="284" t="s">
        <v>31</v>
      </c>
      <c r="I8293" s="277" t="s">
        <v>32</v>
      </c>
      <c r="J8293" s="277" t="s">
        <v>2407</v>
      </c>
      <c r="K8293" s="277" t="s">
        <v>33</v>
      </c>
      <c r="L8293" s="277" t="s">
        <v>35</v>
      </c>
    </row>
    <row r="8294" spans="2:12" ht="15" customHeight="1" x14ac:dyDescent="0.2">
      <c r="B8294" s="273" t="s">
        <v>319</v>
      </c>
      <c r="C8294" s="286" t="s">
        <v>355</v>
      </c>
      <c r="D8294" s="273" t="s">
        <v>40</v>
      </c>
      <c r="E8294" s="273" t="s">
        <v>356</v>
      </c>
      <c r="F8294" s="403" t="s">
        <v>343</v>
      </c>
      <c r="G8294" s="403"/>
      <c r="H8294" s="285" t="s">
        <v>44</v>
      </c>
      <c r="I8294" s="288">
        <v>1</v>
      </c>
      <c r="J8294" s="287"/>
      <c r="K8294" s="287">
        <v>471.33</v>
      </c>
      <c r="L8294" s="287">
        <v>471.33</v>
      </c>
    </row>
    <row r="8295" spans="2:12" ht="15" customHeight="1" x14ac:dyDescent="0.2">
      <c r="B8295" s="278" t="s">
        <v>321</v>
      </c>
      <c r="C8295" s="291" t="s">
        <v>371</v>
      </c>
      <c r="D8295" s="278" t="s">
        <v>40</v>
      </c>
      <c r="E8295" s="278" t="s">
        <v>372</v>
      </c>
      <c r="F8295" s="407" t="s">
        <v>324</v>
      </c>
      <c r="G8295" s="407"/>
      <c r="H8295" s="290" t="s">
        <v>325</v>
      </c>
      <c r="I8295" s="294">
        <v>0.77910000000000001</v>
      </c>
      <c r="J8295" s="294">
        <v>0</v>
      </c>
      <c r="K8295" s="292">
        <v>29.16</v>
      </c>
      <c r="L8295" s="292">
        <v>22.71</v>
      </c>
    </row>
    <row r="8296" spans="2:12" ht="15" customHeight="1" x14ac:dyDescent="0.2">
      <c r="B8296" s="278" t="s">
        <v>321</v>
      </c>
      <c r="C8296" s="291" t="s">
        <v>322</v>
      </c>
      <c r="D8296" s="278" t="s">
        <v>40</v>
      </c>
      <c r="E8296" s="278" t="s">
        <v>323</v>
      </c>
      <c r="F8296" s="407" t="s">
        <v>324</v>
      </c>
      <c r="G8296" s="407"/>
      <c r="H8296" s="290" t="s">
        <v>325</v>
      </c>
      <c r="I8296" s="294">
        <v>0.43840000000000001</v>
      </c>
      <c r="J8296" s="294">
        <v>0</v>
      </c>
      <c r="K8296" s="292">
        <v>23.08</v>
      </c>
      <c r="L8296" s="292">
        <v>10.11</v>
      </c>
    </row>
    <row r="8297" spans="2:12" ht="15" customHeight="1" x14ac:dyDescent="0.2">
      <c r="B8297" s="274" t="s">
        <v>347</v>
      </c>
      <c r="C8297" s="296" t="s">
        <v>1010</v>
      </c>
      <c r="D8297" s="274" t="s">
        <v>40</v>
      </c>
      <c r="E8297" s="274" t="s">
        <v>1011</v>
      </c>
      <c r="F8297" s="404" t="s">
        <v>348</v>
      </c>
      <c r="G8297" s="404"/>
      <c r="H8297" s="295" t="s">
        <v>65</v>
      </c>
      <c r="I8297" s="298">
        <v>8.8099999999999998E-2</v>
      </c>
      <c r="J8297" s="298">
        <v>0</v>
      </c>
      <c r="K8297" s="297">
        <v>98.93</v>
      </c>
      <c r="L8297" s="297">
        <v>8.7100000000000009</v>
      </c>
    </row>
    <row r="8298" spans="2:12" ht="15" customHeight="1" x14ac:dyDescent="0.2">
      <c r="B8298" s="274" t="s">
        <v>347</v>
      </c>
      <c r="C8298" s="296" t="s">
        <v>1294</v>
      </c>
      <c r="D8298" s="274" t="s">
        <v>40</v>
      </c>
      <c r="E8298" s="274" t="s">
        <v>1295</v>
      </c>
      <c r="F8298" s="404" t="s">
        <v>348</v>
      </c>
      <c r="G8298" s="404"/>
      <c r="H8298" s="295" t="s">
        <v>44</v>
      </c>
      <c r="I8298" s="298">
        <v>2</v>
      </c>
      <c r="J8298" s="298">
        <v>0</v>
      </c>
      <c r="K8298" s="297">
        <v>22.75</v>
      </c>
      <c r="L8298" s="297">
        <v>45.5</v>
      </c>
    </row>
    <row r="8299" spans="2:12" ht="15" customHeight="1" x14ac:dyDescent="0.2">
      <c r="B8299" s="274" t="s">
        <v>347</v>
      </c>
      <c r="C8299" s="296" t="s">
        <v>1296</v>
      </c>
      <c r="D8299" s="274" t="s">
        <v>40</v>
      </c>
      <c r="E8299" s="274" t="s">
        <v>1297</v>
      </c>
      <c r="F8299" s="404" t="s">
        <v>348</v>
      </c>
      <c r="G8299" s="404"/>
      <c r="H8299" s="295" t="s">
        <v>44</v>
      </c>
      <c r="I8299" s="298">
        <v>1</v>
      </c>
      <c r="J8299" s="298">
        <v>0</v>
      </c>
      <c r="K8299" s="297">
        <v>10.65</v>
      </c>
      <c r="L8299" s="297">
        <v>10.65</v>
      </c>
    </row>
    <row r="8300" spans="2:12" ht="15" customHeight="1" x14ac:dyDescent="0.2">
      <c r="B8300" s="274" t="s">
        <v>347</v>
      </c>
      <c r="C8300" s="296" t="s">
        <v>1298</v>
      </c>
      <c r="D8300" s="274" t="s">
        <v>40</v>
      </c>
      <c r="E8300" s="274" t="s">
        <v>1299</v>
      </c>
      <c r="F8300" s="404" t="s">
        <v>348</v>
      </c>
      <c r="G8300" s="404"/>
      <c r="H8300" s="295" t="s">
        <v>44</v>
      </c>
      <c r="I8300" s="298">
        <v>1</v>
      </c>
      <c r="J8300" s="298">
        <v>0</v>
      </c>
      <c r="K8300" s="297">
        <v>373.65</v>
      </c>
      <c r="L8300" s="297">
        <v>373.65</v>
      </c>
    </row>
    <row r="8301" spans="2:12" ht="15" customHeight="1" x14ac:dyDescent="0.2">
      <c r="B8301" s="275"/>
      <c r="C8301" s="275"/>
      <c r="D8301" s="275"/>
      <c r="E8301" s="275"/>
      <c r="F8301" s="275"/>
      <c r="G8301" s="275" t="s">
        <v>331</v>
      </c>
      <c r="H8301" s="302">
        <v>26.29</v>
      </c>
      <c r="I8301" s="275" t="s">
        <v>332</v>
      </c>
      <c r="J8301" s="302">
        <v>0</v>
      </c>
      <c r="K8301" s="275" t="s">
        <v>333</v>
      </c>
      <c r="L8301" s="302">
        <v>26.29</v>
      </c>
    </row>
    <row r="8302" spans="2:12" ht="15" customHeight="1" thickBot="1" x14ac:dyDescent="0.25">
      <c r="B8302" s="275"/>
      <c r="C8302" s="275"/>
      <c r="D8302" s="275"/>
      <c r="E8302" s="275"/>
      <c r="F8302" s="275"/>
      <c r="G8302" s="275" t="s">
        <v>334</v>
      </c>
      <c r="H8302" s="302">
        <v>98.08</v>
      </c>
      <c r="I8302" s="409"/>
      <c r="J8302" s="409" t="s">
        <v>335</v>
      </c>
      <c r="K8302" s="275"/>
      <c r="L8302" s="302">
        <v>569.41</v>
      </c>
    </row>
    <row r="8303" spans="2:12" ht="15" customHeight="1" thickTop="1" x14ac:dyDescent="0.2">
      <c r="B8303" s="289"/>
      <c r="C8303" s="289"/>
      <c r="D8303" s="289"/>
      <c r="E8303" s="289"/>
      <c r="F8303" s="289"/>
      <c r="G8303" s="289"/>
      <c r="H8303" s="289"/>
      <c r="I8303" s="289"/>
      <c r="J8303" s="289"/>
      <c r="K8303" s="289"/>
      <c r="L8303" s="281"/>
    </row>
    <row r="8304" spans="2:12" ht="15" customHeight="1" x14ac:dyDescent="0.2">
      <c r="B8304" s="276"/>
      <c r="C8304" s="277" t="s">
        <v>28</v>
      </c>
      <c r="D8304" s="276" t="s">
        <v>29</v>
      </c>
      <c r="E8304" s="276" t="s">
        <v>30</v>
      </c>
      <c r="F8304" s="405" t="s">
        <v>318</v>
      </c>
      <c r="G8304" s="405"/>
      <c r="H8304" s="284" t="s">
        <v>31</v>
      </c>
      <c r="I8304" s="277" t="s">
        <v>32</v>
      </c>
      <c r="J8304" s="277" t="s">
        <v>2407</v>
      </c>
      <c r="K8304" s="277" t="s">
        <v>33</v>
      </c>
      <c r="L8304" s="277" t="s">
        <v>35</v>
      </c>
    </row>
    <row r="8305" spans="2:12" ht="15" customHeight="1" x14ac:dyDescent="0.2">
      <c r="B8305" s="273" t="s">
        <v>319</v>
      </c>
      <c r="C8305" s="286" t="s">
        <v>503</v>
      </c>
      <c r="D8305" s="273" t="s">
        <v>40</v>
      </c>
      <c r="E8305" s="273" t="s">
        <v>504</v>
      </c>
      <c r="F8305" s="403" t="s">
        <v>328</v>
      </c>
      <c r="G8305" s="403"/>
      <c r="H8305" s="285" t="s">
        <v>329</v>
      </c>
      <c r="I8305" s="288">
        <v>1</v>
      </c>
      <c r="J8305" s="287"/>
      <c r="K8305" s="287">
        <v>0.53</v>
      </c>
      <c r="L8305" s="287">
        <v>0.53</v>
      </c>
    </row>
    <row r="8306" spans="2:12" ht="15" customHeight="1" x14ac:dyDescent="0.2">
      <c r="B8306" s="278" t="s">
        <v>321</v>
      </c>
      <c r="C8306" s="291" t="s">
        <v>1300</v>
      </c>
      <c r="D8306" s="278" t="s">
        <v>40</v>
      </c>
      <c r="E8306" s="278" t="s">
        <v>1301</v>
      </c>
      <c r="F8306" s="407" t="s">
        <v>328</v>
      </c>
      <c r="G8306" s="407"/>
      <c r="H8306" s="290" t="s">
        <v>325</v>
      </c>
      <c r="I8306" s="294">
        <v>1</v>
      </c>
      <c r="J8306" s="294">
        <v>0</v>
      </c>
      <c r="K8306" s="292">
        <v>0.43</v>
      </c>
      <c r="L8306" s="292">
        <v>0.43</v>
      </c>
    </row>
    <row r="8307" spans="2:12" ht="15" customHeight="1" x14ac:dyDescent="0.2">
      <c r="B8307" s="278" t="s">
        <v>321</v>
      </c>
      <c r="C8307" s="291" t="s">
        <v>1302</v>
      </c>
      <c r="D8307" s="278" t="s">
        <v>40</v>
      </c>
      <c r="E8307" s="278" t="s">
        <v>1303</v>
      </c>
      <c r="F8307" s="407" t="s">
        <v>328</v>
      </c>
      <c r="G8307" s="407"/>
      <c r="H8307" s="290" t="s">
        <v>325</v>
      </c>
      <c r="I8307" s="294">
        <v>1</v>
      </c>
      <c r="J8307" s="294">
        <v>0</v>
      </c>
      <c r="K8307" s="292">
        <v>0.1</v>
      </c>
      <c r="L8307" s="292">
        <v>0.1</v>
      </c>
    </row>
    <row r="8308" spans="2:12" ht="15" customHeight="1" x14ac:dyDescent="0.2">
      <c r="B8308" s="275"/>
      <c r="C8308" s="275"/>
      <c r="D8308" s="275"/>
      <c r="E8308" s="275"/>
      <c r="F8308" s="275"/>
      <c r="G8308" s="275" t="s">
        <v>331</v>
      </c>
      <c r="H8308" s="302">
        <v>0</v>
      </c>
      <c r="I8308" s="275" t="s">
        <v>332</v>
      </c>
      <c r="J8308" s="302">
        <v>0</v>
      </c>
      <c r="K8308" s="275" t="s">
        <v>333</v>
      </c>
      <c r="L8308" s="302">
        <v>0</v>
      </c>
    </row>
    <row r="8309" spans="2:12" ht="15" customHeight="1" thickBot="1" x14ac:dyDescent="0.25">
      <c r="B8309" s="275"/>
      <c r="C8309" s="275"/>
      <c r="D8309" s="275"/>
      <c r="E8309" s="275"/>
      <c r="F8309" s="275"/>
      <c r="G8309" s="275" t="s">
        <v>334</v>
      </c>
      <c r="H8309" s="302">
        <v>0.11</v>
      </c>
      <c r="I8309" s="409"/>
      <c r="J8309" s="409" t="s">
        <v>335</v>
      </c>
      <c r="K8309" s="275"/>
      <c r="L8309" s="302">
        <v>0.64</v>
      </c>
    </row>
    <row r="8310" spans="2:12" ht="15" customHeight="1" thickTop="1" x14ac:dyDescent="0.2">
      <c r="B8310" s="289"/>
      <c r="C8310" s="289"/>
      <c r="D8310" s="289"/>
      <c r="E8310" s="289"/>
      <c r="F8310" s="289"/>
      <c r="G8310" s="289"/>
      <c r="H8310" s="289"/>
      <c r="I8310" s="289"/>
      <c r="J8310" s="289"/>
      <c r="K8310" s="289"/>
      <c r="L8310" s="281"/>
    </row>
    <row r="8311" spans="2:12" ht="15" customHeight="1" x14ac:dyDescent="0.2">
      <c r="B8311" s="276"/>
      <c r="C8311" s="277" t="s">
        <v>28</v>
      </c>
      <c r="D8311" s="276" t="s">
        <v>29</v>
      </c>
      <c r="E8311" s="276" t="s">
        <v>30</v>
      </c>
      <c r="F8311" s="405" t="s">
        <v>318</v>
      </c>
      <c r="G8311" s="405"/>
      <c r="H8311" s="284" t="s">
        <v>31</v>
      </c>
      <c r="I8311" s="277" t="s">
        <v>32</v>
      </c>
      <c r="J8311" s="277" t="s">
        <v>2407</v>
      </c>
      <c r="K8311" s="277" t="s">
        <v>33</v>
      </c>
      <c r="L8311" s="277" t="s">
        <v>35</v>
      </c>
    </row>
    <row r="8312" spans="2:12" ht="15" customHeight="1" x14ac:dyDescent="0.2">
      <c r="B8312" s="273" t="s">
        <v>319</v>
      </c>
      <c r="C8312" s="286" t="s">
        <v>501</v>
      </c>
      <c r="D8312" s="273" t="s">
        <v>40</v>
      </c>
      <c r="E8312" s="273" t="s">
        <v>502</v>
      </c>
      <c r="F8312" s="403" t="s">
        <v>328</v>
      </c>
      <c r="G8312" s="403"/>
      <c r="H8312" s="285" t="s">
        <v>330</v>
      </c>
      <c r="I8312" s="288">
        <v>1</v>
      </c>
      <c r="J8312" s="287"/>
      <c r="K8312" s="287">
        <v>1.32</v>
      </c>
      <c r="L8312" s="287">
        <v>1.32</v>
      </c>
    </row>
    <row r="8313" spans="2:12" ht="15" customHeight="1" x14ac:dyDescent="0.2">
      <c r="B8313" s="278" t="s">
        <v>321</v>
      </c>
      <c r="C8313" s="291" t="s">
        <v>1304</v>
      </c>
      <c r="D8313" s="278" t="s">
        <v>40</v>
      </c>
      <c r="E8313" s="278" t="s">
        <v>1305</v>
      </c>
      <c r="F8313" s="407" t="s">
        <v>328</v>
      </c>
      <c r="G8313" s="407"/>
      <c r="H8313" s="290" t="s">
        <v>325</v>
      </c>
      <c r="I8313" s="294">
        <v>1</v>
      </c>
      <c r="J8313" s="294">
        <v>0</v>
      </c>
      <c r="K8313" s="292">
        <v>0.33</v>
      </c>
      <c r="L8313" s="292">
        <v>0.33</v>
      </c>
    </row>
    <row r="8314" spans="2:12" ht="15" customHeight="1" x14ac:dyDescent="0.2">
      <c r="B8314" s="278" t="s">
        <v>321</v>
      </c>
      <c r="C8314" s="291" t="s">
        <v>1306</v>
      </c>
      <c r="D8314" s="278" t="s">
        <v>40</v>
      </c>
      <c r="E8314" s="278" t="s">
        <v>1307</v>
      </c>
      <c r="F8314" s="407" t="s">
        <v>328</v>
      </c>
      <c r="G8314" s="407"/>
      <c r="H8314" s="290" t="s">
        <v>325</v>
      </c>
      <c r="I8314" s="294">
        <v>1</v>
      </c>
      <c r="J8314" s="294">
        <v>0</v>
      </c>
      <c r="K8314" s="292">
        <v>0.46</v>
      </c>
      <c r="L8314" s="292">
        <v>0.46</v>
      </c>
    </row>
    <row r="8315" spans="2:12" ht="15" customHeight="1" x14ac:dyDescent="0.2">
      <c r="B8315" s="278" t="s">
        <v>321</v>
      </c>
      <c r="C8315" s="291" t="s">
        <v>1300</v>
      </c>
      <c r="D8315" s="278" t="s">
        <v>40</v>
      </c>
      <c r="E8315" s="278" t="s">
        <v>1301</v>
      </c>
      <c r="F8315" s="407" t="s">
        <v>328</v>
      </c>
      <c r="G8315" s="407"/>
      <c r="H8315" s="290" t="s">
        <v>325</v>
      </c>
      <c r="I8315" s="294">
        <v>1</v>
      </c>
      <c r="J8315" s="294">
        <v>0</v>
      </c>
      <c r="K8315" s="292">
        <v>0.43</v>
      </c>
      <c r="L8315" s="292">
        <v>0.43</v>
      </c>
    </row>
    <row r="8316" spans="2:12" ht="15" customHeight="1" x14ac:dyDescent="0.2">
      <c r="B8316" s="278" t="s">
        <v>321</v>
      </c>
      <c r="C8316" s="291" t="s">
        <v>1302</v>
      </c>
      <c r="D8316" s="278" t="s">
        <v>40</v>
      </c>
      <c r="E8316" s="278" t="s">
        <v>1303</v>
      </c>
      <c r="F8316" s="407" t="s">
        <v>328</v>
      </c>
      <c r="G8316" s="407"/>
      <c r="H8316" s="290" t="s">
        <v>325</v>
      </c>
      <c r="I8316" s="294">
        <v>1</v>
      </c>
      <c r="J8316" s="294">
        <v>0</v>
      </c>
      <c r="K8316" s="292">
        <v>0.1</v>
      </c>
      <c r="L8316" s="292">
        <v>0.1</v>
      </c>
    </row>
    <row r="8317" spans="2:12" ht="15" customHeight="1" x14ac:dyDescent="0.2">
      <c r="B8317" s="275"/>
      <c r="C8317" s="275"/>
      <c r="D8317" s="275"/>
      <c r="E8317" s="275"/>
      <c r="F8317" s="275"/>
      <c r="G8317" s="275" t="s">
        <v>331</v>
      </c>
      <c r="H8317" s="302">
        <v>0</v>
      </c>
      <c r="I8317" s="275" t="s">
        <v>332</v>
      </c>
      <c r="J8317" s="302">
        <v>0</v>
      </c>
      <c r="K8317" s="275" t="s">
        <v>333</v>
      </c>
      <c r="L8317" s="302">
        <v>0</v>
      </c>
    </row>
    <row r="8318" spans="2:12" ht="15" customHeight="1" thickBot="1" x14ac:dyDescent="0.25">
      <c r="B8318" s="275"/>
      <c r="C8318" s="275"/>
      <c r="D8318" s="275"/>
      <c r="E8318" s="275"/>
      <c r="F8318" s="275"/>
      <c r="G8318" s="275" t="s">
        <v>334</v>
      </c>
      <c r="H8318" s="302">
        <v>0.27</v>
      </c>
      <c r="I8318" s="409"/>
      <c r="J8318" s="409" t="s">
        <v>335</v>
      </c>
      <c r="K8318" s="275"/>
      <c r="L8318" s="302">
        <v>1.59</v>
      </c>
    </row>
    <row r="8319" spans="2:12" ht="15" customHeight="1" thickTop="1" x14ac:dyDescent="0.2">
      <c r="B8319" s="289"/>
      <c r="C8319" s="289"/>
      <c r="D8319" s="289"/>
      <c r="E8319" s="289"/>
      <c r="F8319" s="289"/>
      <c r="G8319" s="289"/>
      <c r="H8319" s="289"/>
      <c r="I8319" s="289"/>
      <c r="J8319" s="289"/>
      <c r="K8319" s="289"/>
      <c r="L8319" s="281"/>
    </row>
    <row r="8320" spans="2:12" ht="15" customHeight="1" x14ac:dyDescent="0.2">
      <c r="B8320" s="276"/>
      <c r="C8320" s="277" t="s">
        <v>28</v>
      </c>
      <c r="D8320" s="276" t="s">
        <v>29</v>
      </c>
      <c r="E8320" s="276" t="s">
        <v>30</v>
      </c>
      <c r="F8320" s="405" t="s">
        <v>318</v>
      </c>
      <c r="G8320" s="405"/>
      <c r="H8320" s="284" t="s">
        <v>31</v>
      </c>
      <c r="I8320" s="277" t="s">
        <v>32</v>
      </c>
      <c r="J8320" s="277" t="s">
        <v>2407</v>
      </c>
      <c r="K8320" s="277" t="s">
        <v>33</v>
      </c>
      <c r="L8320" s="277" t="s">
        <v>35</v>
      </c>
    </row>
    <row r="8321" spans="2:12" ht="15" customHeight="1" x14ac:dyDescent="0.2">
      <c r="B8321" s="273" t="s">
        <v>319</v>
      </c>
      <c r="C8321" s="286" t="s">
        <v>1300</v>
      </c>
      <c r="D8321" s="273" t="s">
        <v>40</v>
      </c>
      <c r="E8321" s="273" t="s">
        <v>1301</v>
      </c>
      <c r="F8321" s="403" t="s">
        <v>328</v>
      </c>
      <c r="G8321" s="403"/>
      <c r="H8321" s="285" t="s">
        <v>325</v>
      </c>
      <c r="I8321" s="288">
        <v>1</v>
      </c>
      <c r="J8321" s="287"/>
      <c r="K8321" s="287">
        <v>0.43</v>
      </c>
      <c r="L8321" s="287">
        <v>0.43</v>
      </c>
    </row>
    <row r="8322" spans="2:12" ht="15" customHeight="1" x14ac:dyDescent="0.2">
      <c r="B8322" s="274" t="s">
        <v>347</v>
      </c>
      <c r="C8322" s="296" t="s">
        <v>1308</v>
      </c>
      <c r="D8322" s="274" t="s">
        <v>40</v>
      </c>
      <c r="E8322" s="274" t="s">
        <v>1309</v>
      </c>
      <c r="F8322" s="404" t="s">
        <v>4145</v>
      </c>
      <c r="G8322" s="404"/>
      <c r="H8322" s="295" t="s">
        <v>44</v>
      </c>
      <c r="I8322" s="298">
        <v>1.2799999999999999E-4</v>
      </c>
      <c r="J8322" s="298">
        <v>0</v>
      </c>
      <c r="K8322" s="297">
        <v>3390.99</v>
      </c>
      <c r="L8322" s="297">
        <v>0.43</v>
      </c>
    </row>
    <row r="8323" spans="2:12" ht="15" customHeight="1" x14ac:dyDescent="0.2">
      <c r="B8323" s="275"/>
      <c r="C8323" s="275"/>
      <c r="D8323" s="275"/>
      <c r="E8323" s="275"/>
      <c r="F8323" s="275"/>
      <c r="G8323" s="275" t="s">
        <v>331</v>
      </c>
      <c r="H8323" s="302">
        <v>0</v>
      </c>
      <c r="I8323" s="275" t="s">
        <v>332</v>
      </c>
      <c r="J8323" s="302">
        <v>0</v>
      </c>
      <c r="K8323" s="275" t="s">
        <v>333</v>
      </c>
      <c r="L8323" s="302">
        <v>0</v>
      </c>
    </row>
    <row r="8324" spans="2:12" ht="15" customHeight="1" thickBot="1" x14ac:dyDescent="0.25">
      <c r="B8324" s="275"/>
      <c r="C8324" s="275"/>
      <c r="D8324" s="275"/>
      <c r="E8324" s="275"/>
      <c r="F8324" s="275"/>
      <c r="G8324" s="275" t="s">
        <v>334</v>
      </c>
      <c r="H8324" s="302">
        <v>0.08</v>
      </c>
      <c r="I8324" s="409"/>
      <c r="J8324" s="409" t="s">
        <v>335</v>
      </c>
      <c r="K8324" s="275"/>
      <c r="L8324" s="302">
        <v>0.51</v>
      </c>
    </row>
    <row r="8325" spans="2:12" ht="15" customHeight="1" thickTop="1" x14ac:dyDescent="0.2">
      <c r="B8325" s="289"/>
      <c r="C8325" s="289"/>
      <c r="D8325" s="289"/>
      <c r="E8325" s="289"/>
      <c r="F8325" s="289"/>
      <c r="G8325" s="289"/>
      <c r="H8325" s="289"/>
      <c r="I8325" s="289"/>
      <c r="J8325" s="289"/>
      <c r="K8325" s="289"/>
      <c r="L8325" s="281"/>
    </row>
    <row r="8326" spans="2:12" ht="15" customHeight="1" x14ac:dyDescent="0.2">
      <c r="B8326" s="276"/>
      <c r="C8326" s="277" t="s">
        <v>28</v>
      </c>
      <c r="D8326" s="276" t="s">
        <v>29</v>
      </c>
      <c r="E8326" s="276" t="s">
        <v>30</v>
      </c>
      <c r="F8326" s="405" t="s">
        <v>318</v>
      </c>
      <c r="G8326" s="405"/>
      <c r="H8326" s="284" t="s">
        <v>31</v>
      </c>
      <c r="I8326" s="277" t="s">
        <v>32</v>
      </c>
      <c r="J8326" s="277" t="s">
        <v>2407</v>
      </c>
      <c r="K8326" s="277" t="s">
        <v>33</v>
      </c>
      <c r="L8326" s="277" t="s">
        <v>35</v>
      </c>
    </row>
    <row r="8327" spans="2:12" ht="15" customHeight="1" x14ac:dyDescent="0.2">
      <c r="B8327" s="273" t="s">
        <v>319</v>
      </c>
      <c r="C8327" s="286" t="s">
        <v>1302</v>
      </c>
      <c r="D8327" s="273" t="s">
        <v>40</v>
      </c>
      <c r="E8327" s="273" t="s">
        <v>1303</v>
      </c>
      <c r="F8327" s="403" t="s">
        <v>328</v>
      </c>
      <c r="G8327" s="403"/>
      <c r="H8327" s="285" t="s">
        <v>325</v>
      </c>
      <c r="I8327" s="288">
        <v>1</v>
      </c>
      <c r="J8327" s="287"/>
      <c r="K8327" s="287">
        <v>0.1</v>
      </c>
      <c r="L8327" s="287">
        <v>0.1</v>
      </c>
    </row>
    <row r="8328" spans="2:12" ht="15" customHeight="1" x14ac:dyDescent="0.2">
      <c r="B8328" s="274" t="s">
        <v>347</v>
      </c>
      <c r="C8328" s="296" t="s">
        <v>1308</v>
      </c>
      <c r="D8328" s="274" t="s">
        <v>40</v>
      </c>
      <c r="E8328" s="274" t="s">
        <v>1309</v>
      </c>
      <c r="F8328" s="404" t="s">
        <v>4145</v>
      </c>
      <c r="G8328" s="404"/>
      <c r="H8328" s="295" t="s">
        <v>44</v>
      </c>
      <c r="I8328" s="298">
        <v>2.9600000000000001E-5</v>
      </c>
      <c r="J8328" s="298">
        <v>0</v>
      </c>
      <c r="K8328" s="297">
        <v>3390.99</v>
      </c>
      <c r="L8328" s="297">
        <v>0.1</v>
      </c>
    </row>
    <row r="8329" spans="2:12" ht="15" customHeight="1" x14ac:dyDescent="0.2">
      <c r="B8329" s="275"/>
      <c r="C8329" s="275"/>
      <c r="D8329" s="275"/>
      <c r="E8329" s="275"/>
      <c r="F8329" s="275"/>
      <c r="G8329" s="275" t="s">
        <v>331</v>
      </c>
      <c r="H8329" s="302">
        <v>0</v>
      </c>
      <c r="I8329" s="275" t="s">
        <v>332</v>
      </c>
      <c r="J8329" s="302">
        <v>0</v>
      </c>
      <c r="K8329" s="275" t="s">
        <v>333</v>
      </c>
      <c r="L8329" s="302">
        <v>0</v>
      </c>
    </row>
    <row r="8330" spans="2:12" ht="15" customHeight="1" thickBot="1" x14ac:dyDescent="0.25">
      <c r="B8330" s="275"/>
      <c r="C8330" s="275"/>
      <c r="D8330" s="275"/>
      <c r="E8330" s="275"/>
      <c r="F8330" s="275"/>
      <c r="G8330" s="275" t="s">
        <v>334</v>
      </c>
      <c r="H8330" s="302">
        <v>0.02</v>
      </c>
      <c r="I8330" s="409"/>
      <c r="J8330" s="409" t="s">
        <v>335</v>
      </c>
      <c r="K8330" s="275"/>
      <c r="L8330" s="302">
        <v>0.12</v>
      </c>
    </row>
    <row r="8331" spans="2:12" ht="15" customHeight="1" thickTop="1" x14ac:dyDescent="0.2">
      <c r="B8331" s="289"/>
      <c r="C8331" s="289"/>
      <c r="D8331" s="289"/>
      <c r="E8331" s="289"/>
      <c r="F8331" s="289"/>
      <c r="G8331" s="289"/>
      <c r="H8331" s="289"/>
      <c r="I8331" s="289"/>
      <c r="J8331" s="289"/>
      <c r="K8331" s="289"/>
      <c r="L8331" s="281"/>
    </row>
    <row r="8332" spans="2:12" ht="15" customHeight="1" x14ac:dyDescent="0.2">
      <c r="B8332" s="276"/>
      <c r="C8332" s="277" t="s">
        <v>28</v>
      </c>
      <c r="D8332" s="276" t="s">
        <v>29</v>
      </c>
      <c r="E8332" s="276" t="s">
        <v>30</v>
      </c>
      <c r="F8332" s="405" t="s">
        <v>318</v>
      </c>
      <c r="G8332" s="405"/>
      <c r="H8332" s="284" t="s">
        <v>31</v>
      </c>
      <c r="I8332" s="277" t="s">
        <v>32</v>
      </c>
      <c r="J8332" s="277" t="s">
        <v>2407</v>
      </c>
      <c r="K8332" s="277" t="s">
        <v>33</v>
      </c>
      <c r="L8332" s="277" t="s">
        <v>35</v>
      </c>
    </row>
    <row r="8333" spans="2:12" ht="15" customHeight="1" x14ac:dyDescent="0.2">
      <c r="B8333" s="273" t="s">
        <v>319</v>
      </c>
      <c r="C8333" s="286" t="s">
        <v>1304</v>
      </c>
      <c r="D8333" s="273" t="s">
        <v>40</v>
      </c>
      <c r="E8333" s="273" t="s">
        <v>1305</v>
      </c>
      <c r="F8333" s="403" t="s">
        <v>328</v>
      </c>
      <c r="G8333" s="403"/>
      <c r="H8333" s="285" t="s">
        <v>325</v>
      </c>
      <c r="I8333" s="288">
        <v>1</v>
      </c>
      <c r="J8333" s="287"/>
      <c r="K8333" s="287">
        <v>0.33</v>
      </c>
      <c r="L8333" s="287">
        <v>0.33</v>
      </c>
    </row>
    <row r="8334" spans="2:12" ht="15" customHeight="1" x14ac:dyDescent="0.2">
      <c r="B8334" s="274" t="s">
        <v>347</v>
      </c>
      <c r="C8334" s="296" t="s">
        <v>1308</v>
      </c>
      <c r="D8334" s="274" t="s">
        <v>40</v>
      </c>
      <c r="E8334" s="274" t="s">
        <v>1309</v>
      </c>
      <c r="F8334" s="404" t="s">
        <v>4145</v>
      </c>
      <c r="G8334" s="404"/>
      <c r="H8334" s="295" t="s">
        <v>44</v>
      </c>
      <c r="I8334" s="298">
        <v>1E-4</v>
      </c>
      <c r="J8334" s="298">
        <v>0</v>
      </c>
      <c r="K8334" s="297">
        <v>3390.99</v>
      </c>
      <c r="L8334" s="297">
        <v>0.33</v>
      </c>
    </row>
    <row r="8335" spans="2:12" ht="15" customHeight="1" x14ac:dyDescent="0.2">
      <c r="B8335" s="275"/>
      <c r="C8335" s="275"/>
      <c r="D8335" s="275"/>
      <c r="E8335" s="275"/>
      <c r="F8335" s="275"/>
      <c r="G8335" s="275" t="s">
        <v>331</v>
      </c>
      <c r="H8335" s="302">
        <v>0</v>
      </c>
      <c r="I8335" s="275" t="s">
        <v>332</v>
      </c>
      <c r="J8335" s="302">
        <v>0</v>
      </c>
      <c r="K8335" s="275" t="s">
        <v>333</v>
      </c>
      <c r="L8335" s="302">
        <v>0</v>
      </c>
    </row>
    <row r="8336" spans="2:12" ht="15" customHeight="1" thickBot="1" x14ac:dyDescent="0.25">
      <c r="B8336" s="275"/>
      <c r="C8336" s="275"/>
      <c r="D8336" s="275"/>
      <c r="E8336" s="275"/>
      <c r="F8336" s="275"/>
      <c r="G8336" s="275" t="s">
        <v>334</v>
      </c>
      <c r="H8336" s="302">
        <v>0.06</v>
      </c>
      <c r="I8336" s="409"/>
      <c r="J8336" s="409" t="s">
        <v>335</v>
      </c>
      <c r="K8336" s="275"/>
      <c r="L8336" s="302">
        <v>0.39</v>
      </c>
    </row>
    <row r="8337" spans="2:12" ht="15" customHeight="1" thickTop="1" x14ac:dyDescent="0.2">
      <c r="B8337" s="289"/>
      <c r="C8337" s="289"/>
      <c r="D8337" s="289"/>
      <c r="E8337" s="289"/>
      <c r="F8337" s="289"/>
      <c r="G8337" s="289"/>
      <c r="H8337" s="289"/>
      <c r="I8337" s="289"/>
      <c r="J8337" s="289"/>
      <c r="K8337" s="289"/>
      <c r="L8337" s="281"/>
    </row>
    <row r="8338" spans="2:12" ht="15" customHeight="1" x14ac:dyDescent="0.2">
      <c r="B8338" s="276"/>
      <c r="C8338" s="277" t="s">
        <v>28</v>
      </c>
      <c r="D8338" s="276" t="s">
        <v>29</v>
      </c>
      <c r="E8338" s="276" t="s">
        <v>30</v>
      </c>
      <c r="F8338" s="405" t="s">
        <v>318</v>
      </c>
      <c r="G8338" s="405"/>
      <c r="H8338" s="284" t="s">
        <v>31</v>
      </c>
      <c r="I8338" s="277" t="s">
        <v>32</v>
      </c>
      <c r="J8338" s="277" t="s">
        <v>2407</v>
      </c>
      <c r="K8338" s="277" t="s">
        <v>33</v>
      </c>
      <c r="L8338" s="277" t="s">
        <v>35</v>
      </c>
    </row>
    <row r="8339" spans="2:12" ht="15" customHeight="1" x14ac:dyDescent="0.2">
      <c r="B8339" s="273" t="s">
        <v>319</v>
      </c>
      <c r="C8339" s="286" t="s">
        <v>1306</v>
      </c>
      <c r="D8339" s="273" t="s">
        <v>40</v>
      </c>
      <c r="E8339" s="273" t="s">
        <v>1307</v>
      </c>
      <c r="F8339" s="403" t="s">
        <v>328</v>
      </c>
      <c r="G8339" s="403"/>
      <c r="H8339" s="285" t="s">
        <v>325</v>
      </c>
      <c r="I8339" s="288">
        <v>1</v>
      </c>
      <c r="J8339" s="287"/>
      <c r="K8339" s="287">
        <v>0.46</v>
      </c>
      <c r="L8339" s="287">
        <v>0.46</v>
      </c>
    </row>
    <row r="8340" spans="2:12" ht="15" customHeight="1" x14ac:dyDescent="0.2">
      <c r="B8340" s="274" t="s">
        <v>347</v>
      </c>
      <c r="C8340" s="296" t="s">
        <v>1021</v>
      </c>
      <c r="D8340" s="274" t="s">
        <v>40</v>
      </c>
      <c r="E8340" s="274" t="s">
        <v>1022</v>
      </c>
      <c r="F8340" s="404" t="s">
        <v>4139</v>
      </c>
      <c r="G8340" s="404"/>
      <c r="H8340" s="295" t="s">
        <v>4140</v>
      </c>
      <c r="I8340" s="298">
        <v>0.52</v>
      </c>
      <c r="J8340" s="298">
        <v>0</v>
      </c>
      <c r="K8340" s="297">
        <v>0.89</v>
      </c>
      <c r="L8340" s="297">
        <v>0.46</v>
      </c>
    </row>
    <row r="8341" spans="2:12" ht="15" customHeight="1" x14ac:dyDescent="0.2">
      <c r="B8341" s="275"/>
      <c r="C8341" s="275"/>
      <c r="D8341" s="275"/>
      <c r="E8341" s="275"/>
      <c r="F8341" s="275"/>
      <c r="G8341" s="275" t="s">
        <v>331</v>
      </c>
      <c r="H8341" s="302">
        <v>0</v>
      </c>
      <c r="I8341" s="275" t="s">
        <v>332</v>
      </c>
      <c r="J8341" s="302">
        <v>0</v>
      </c>
      <c r="K8341" s="275" t="s">
        <v>333</v>
      </c>
      <c r="L8341" s="302">
        <v>0</v>
      </c>
    </row>
    <row r="8342" spans="2:12" ht="15" customHeight="1" thickBot="1" x14ac:dyDescent="0.25">
      <c r="B8342" s="275"/>
      <c r="C8342" s="275"/>
      <c r="D8342" s="275"/>
      <c r="E8342" s="275"/>
      <c r="F8342" s="275"/>
      <c r="G8342" s="275" t="s">
        <v>334</v>
      </c>
      <c r="H8342" s="302">
        <v>0.09</v>
      </c>
      <c r="I8342" s="409"/>
      <c r="J8342" s="409" t="s">
        <v>335</v>
      </c>
      <c r="K8342" s="275"/>
      <c r="L8342" s="302">
        <v>0.55000000000000004</v>
      </c>
    </row>
    <row r="8343" spans="2:12" ht="15" customHeight="1" thickTop="1" x14ac:dyDescent="0.2">
      <c r="B8343" s="289"/>
      <c r="C8343" s="289"/>
      <c r="D8343" s="289"/>
      <c r="E8343" s="289"/>
      <c r="F8343" s="289"/>
      <c r="G8343" s="289"/>
      <c r="H8343" s="289"/>
      <c r="I8343" s="289"/>
      <c r="J8343" s="289"/>
      <c r="K8343" s="289"/>
      <c r="L8343" s="281"/>
    </row>
    <row r="8344" spans="2:12" ht="15" customHeight="1" x14ac:dyDescent="0.2">
      <c r="B8344" s="276"/>
      <c r="C8344" s="277" t="s">
        <v>28</v>
      </c>
      <c r="D8344" s="276" t="s">
        <v>29</v>
      </c>
      <c r="E8344" s="276" t="s">
        <v>30</v>
      </c>
      <c r="F8344" s="405" t="s">
        <v>318</v>
      </c>
      <c r="G8344" s="405"/>
      <c r="H8344" s="284" t="s">
        <v>31</v>
      </c>
      <c r="I8344" s="277" t="s">
        <v>32</v>
      </c>
      <c r="J8344" s="277" t="s">
        <v>2407</v>
      </c>
      <c r="K8344" s="277" t="s">
        <v>33</v>
      </c>
      <c r="L8344" s="277" t="s">
        <v>35</v>
      </c>
    </row>
    <row r="8345" spans="2:12" ht="15" customHeight="1" x14ac:dyDescent="0.2">
      <c r="B8345" s="273" t="s">
        <v>319</v>
      </c>
      <c r="C8345" s="286" t="s">
        <v>870</v>
      </c>
      <c r="D8345" s="273" t="s">
        <v>40</v>
      </c>
      <c r="E8345" s="273" t="s">
        <v>2545</v>
      </c>
      <c r="F8345" s="403" t="s">
        <v>343</v>
      </c>
      <c r="G8345" s="403"/>
      <c r="H8345" s="285" t="s">
        <v>44</v>
      </c>
      <c r="I8345" s="288">
        <v>1</v>
      </c>
      <c r="J8345" s="287"/>
      <c r="K8345" s="287">
        <v>95.61</v>
      </c>
      <c r="L8345" s="287">
        <v>95.61</v>
      </c>
    </row>
    <row r="8346" spans="2:12" ht="15" customHeight="1" x14ac:dyDescent="0.2">
      <c r="B8346" s="278" t="s">
        <v>321</v>
      </c>
      <c r="C8346" s="291" t="s">
        <v>371</v>
      </c>
      <c r="D8346" s="278" t="s">
        <v>40</v>
      </c>
      <c r="E8346" s="278" t="s">
        <v>372</v>
      </c>
      <c r="F8346" s="407" t="s">
        <v>324</v>
      </c>
      <c r="G8346" s="407"/>
      <c r="H8346" s="290" t="s">
        <v>325</v>
      </c>
      <c r="I8346" s="294">
        <v>0.17399999999999999</v>
      </c>
      <c r="J8346" s="294">
        <v>0</v>
      </c>
      <c r="K8346" s="292">
        <v>29.16</v>
      </c>
      <c r="L8346" s="292">
        <v>5.07</v>
      </c>
    </row>
    <row r="8347" spans="2:12" ht="15" customHeight="1" x14ac:dyDescent="0.2">
      <c r="B8347" s="278" t="s">
        <v>321</v>
      </c>
      <c r="C8347" s="291" t="s">
        <v>322</v>
      </c>
      <c r="D8347" s="278" t="s">
        <v>40</v>
      </c>
      <c r="E8347" s="278" t="s">
        <v>323</v>
      </c>
      <c r="F8347" s="407" t="s">
        <v>324</v>
      </c>
      <c r="G8347" s="407"/>
      <c r="H8347" s="290" t="s">
        <v>325</v>
      </c>
      <c r="I8347" s="294">
        <v>5.4800000000000001E-2</v>
      </c>
      <c r="J8347" s="294">
        <v>0</v>
      </c>
      <c r="K8347" s="292">
        <v>23.08</v>
      </c>
      <c r="L8347" s="292">
        <v>1.26</v>
      </c>
    </row>
    <row r="8348" spans="2:12" ht="15" customHeight="1" x14ac:dyDescent="0.2">
      <c r="B8348" s="274" t="s">
        <v>347</v>
      </c>
      <c r="C8348" s="296" t="s">
        <v>1310</v>
      </c>
      <c r="D8348" s="274" t="s">
        <v>40</v>
      </c>
      <c r="E8348" s="274" t="s">
        <v>1311</v>
      </c>
      <c r="F8348" s="404" t="s">
        <v>348</v>
      </c>
      <c r="G8348" s="404"/>
      <c r="H8348" s="295" t="s">
        <v>44</v>
      </c>
      <c r="I8348" s="298">
        <v>1</v>
      </c>
      <c r="J8348" s="298">
        <v>0</v>
      </c>
      <c r="K8348" s="297">
        <v>89.07</v>
      </c>
      <c r="L8348" s="297">
        <v>89.07</v>
      </c>
    </row>
    <row r="8349" spans="2:12" ht="15" customHeight="1" x14ac:dyDescent="0.2">
      <c r="B8349" s="274" t="s">
        <v>347</v>
      </c>
      <c r="C8349" s="296" t="s">
        <v>642</v>
      </c>
      <c r="D8349" s="274" t="s">
        <v>40</v>
      </c>
      <c r="E8349" s="274" t="s">
        <v>3775</v>
      </c>
      <c r="F8349" s="404" t="s">
        <v>348</v>
      </c>
      <c r="G8349" s="404"/>
      <c r="H8349" s="295" t="s">
        <v>44</v>
      </c>
      <c r="I8349" s="298">
        <v>4.8000000000000001E-2</v>
      </c>
      <c r="J8349" s="298">
        <v>0</v>
      </c>
      <c r="K8349" s="297">
        <v>4.49</v>
      </c>
      <c r="L8349" s="297">
        <v>0.21</v>
      </c>
    </row>
    <row r="8350" spans="2:12" ht="15" customHeight="1" x14ac:dyDescent="0.2">
      <c r="B8350" s="275"/>
      <c r="C8350" s="275"/>
      <c r="D8350" s="275"/>
      <c r="E8350" s="275"/>
      <c r="F8350" s="275"/>
      <c r="G8350" s="275" t="s">
        <v>331</v>
      </c>
      <c r="H8350" s="302">
        <v>5.12</v>
      </c>
      <c r="I8350" s="275" t="s">
        <v>332</v>
      </c>
      <c r="J8350" s="302">
        <v>0</v>
      </c>
      <c r="K8350" s="275" t="s">
        <v>333</v>
      </c>
      <c r="L8350" s="302">
        <v>5.12</v>
      </c>
    </row>
    <row r="8351" spans="2:12" ht="15" customHeight="1" thickBot="1" x14ac:dyDescent="0.25">
      <c r="B8351" s="275"/>
      <c r="C8351" s="275"/>
      <c r="D8351" s="275"/>
      <c r="E8351" s="275"/>
      <c r="F8351" s="275"/>
      <c r="G8351" s="275" t="s">
        <v>334</v>
      </c>
      <c r="H8351" s="302">
        <v>19.89</v>
      </c>
      <c r="I8351" s="409"/>
      <c r="J8351" s="409" t="s">
        <v>335</v>
      </c>
      <c r="K8351" s="275"/>
      <c r="L8351" s="302">
        <v>115.5</v>
      </c>
    </row>
    <row r="8352" spans="2:12" ht="15" customHeight="1" thickTop="1" x14ac:dyDescent="0.2">
      <c r="B8352" s="289"/>
      <c r="C8352" s="289"/>
      <c r="D8352" s="289"/>
      <c r="E8352" s="289"/>
      <c r="F8352" s="289"/>
      <c r="G8352" s="289"/>
      <c r="H8352" s="289"/>
      <c r="I8352" s="289"/>
      <c r="J8352" s="289"/>
      <c r="K8352" s="289"/>
      <c r="L8352" s="281"/>
    </row>
    <row r="8353" spans="2:12" ht="15" customHeight="1" x14ac:dyDescent="0.2">
      <c r="B8353" s="301"/>
      <c r="C8353" s="301"/>
      <c r="D8353" s="301"/>
      <c r="E8353" s="301"/>
      <c r="F8353" s="301"/>
      <c r="G8353" s="301"/>
      <c r="H8353" s="301"/>
      <c r="I8353" s="301"/>
      <c r="J8353" s="301"/>
      <c r="K8353" s="301"/>
      <c r="L8353" s="281"/>
    </row>
    <row r="8354" spans="2:12" ht="15" customHeight="1" x14ac:dyDescent="0.2">
      <c r="B8354" s="412"/>
      <c r="C8354" s="412"/>
      <c r="D8354" s="412"/>
      <c r="E8354" s="300"/>
      <c r="F8354" s="279"/>
      <c r="G8354" s="427"/>
      <c r="H8354" s="412"/>
      <c r="I8354" s="428"/>
      <c r="J8354" s="412"/>
      <c r="K8354" s="412"/>
      <c r="L8354" s="281"/>
    </row>
    <row r="8355" spans="2:12" ht="15" customHeight="1" x14ac:dyDescent="0.2">
      <c r="B8355" s="412"/>
      <c r="C8355" s="412"/>
      <c r="D8355" s="412"/>
      <c r="E8355" s="300"/>
      <c r="F8355" s="279"/>
      <c r="G8355" s="427"/>
      <c r="H8355" s="412"/>
      <c r="I8355" s="428"/>
      <c r="J8355" s="412"/>
      <c r="K8355" s="412"/>
      <c r="L8355" s="281"/>
    </row>
    <row r="8356" spans="2:12" ht="15" customHeight="1" x14ac:dyDescent="0.2">
      <c r="B8356" s="412"/>
      <c r="C8356" s="412"/>
      <c r="D8356" s="412"/>
      <c r="E8356" s="300"/>
      <c r="F8356" s="279"/>
      <c r="G8356" s="427"/>
      <c r="H8356" s="412"/>
      <c r="I8356" s="428"/>
      <c r="J8356" s="412"/>
      <c r="K8356" s="412"/>
      <c r="L8356" s="281"/>
    </row>
  </sheetData>
  <autoFilter ref="A16:X390" xr:uid="{00000000-0009-0000-0000-000003000000}"/>
  <mergeCells count="7106">
    <mergeCell ref="F76:G76"/>
    <mergeCell ref="F77:G77"/>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72:G72"/>
    <mergeCell ref="F73:G73"/>
    <mergeCell ref="F74:G74"/>
    <mergeCell ref="F75:G75"/>
    <mergeCell ref="F61:G61"/>
    <mergeCell ref="F62:G62"/>
    <mergeCell ref="F63:G63"/>
    <mergeCell ref="F64:G64"/>
    <mergeCell ref="F65:G65"/>
    <mergeCell ref="F66:G66"/>
    <mergeCell ref="F67:G67"/>
    <mergeCell ref="F137:G137"/>
    <mergeCell ref="F138:G138"/>
    <mergeCell ref="F99:G99"/>
    <mergeCell ref="F100:G100"/>
    <mergeCell ref="F101:G101"/>
    <mergeCell ref="F102:G102"/>
    <mergeCell ref="F103:G103"/>
    <mergeCell ref="F104:G104"/>
    <mergeCell ref="F105:G105"/>
    <mergeCell ref="F106:G106"/>
    <mergeCell ref="F107:G107"/>
    <mergeCell ref="F108:G108"/>
    <mergeCell ref="I110:J110"/>
    <mergeCell ref="F112:G112"/>
    <mergeCell ref="F113:G113"/>
    <mergeCell ref="F114:G114"/>
    <mergeCell ref="F115:G115"/>
    <mergeCell ref="F116:G116"/>
    <mergeCell ref="F117:G117"/>
    <mergeCell ref="F131:G131"/>
    <mergeCell ref="F132:G132"/>
    <mergeCell ref="F133:G133"/>
    <mergeCell ref="I135:J135"/>
    <mergeCell ref="F118:G118"/>
    <mergeCell ref="F119:G119"/>
    <mergeCell ref="F120:G120"/>
    <mergeCell ref="F121:G121"/>
    <mergeCell ref="F122:G122"/>
    <mergeCell ref="F123:G123"/>
    <mergeCell ref="F124:G124"/>
    <mergeCell ref="I126:J126"/>
    <mergeCell ref="F128:G128"/>
    <mergeCell ref="I195:J195"/>
    <mergeCell ref="F197:G197"/>
    <mergeCell ref="F156:G156"/>
    <mergeCell ref="F157:G157"/>
    <mergeCell ref="F158:G158"/>
    <mergeCell ref="F159:G159"/>
    <mergeCell ref="F160:G160"/>
    <mergeCell ref="I162:J162"/>
    <mergeCell ref="F164:G164"/>
    <mergeCell ref="F165:G165"/>
    <mergeCell ref="F166:G166"/>
    <mergeCell ref="F167:G167"/>
    <mergeCell ref="F168:G168"/>
    <mergeCell ref="F169:G169"/>
    <mergeCell ref="F170:G170"/>
    <mergeCell ref="F171:G171"/>
    <mergeCell ref="F172:G172"/>
    <mergeCell ref="I174:J174"/>
    <mergeCell ref="F176:G176"/>
    <mergeCell ref="F190:G190"/>
    <mergeCell ref="F191:G191"/>
    <mergeCell ref="F192:G192"/>
    <mergeCell ref="F193:G193"/>
    <mergeCell ref="F177:G177"/>
    <mergeCell ref="F178:G178"/>
    <mergeCell ref="F179:G179"/>
    <mergeCell ref="I181:J181"/>
    <mergeCell ref="F183:G183"/>
    <mergeCell ref="F184:G184"/>
    <mergeCell ref="F185:G185"/>
    <mergeCell ref="F186:G186"/>
    <mergeCell ref="F187:G187"/>
    <mergeCell ref="F253:G253"/>
    <mergeCell ref="F254:G254"/>
    <mergeCell ref="I256:J256"/>
    <mergeCell ref="F258:G258"/>
    <mergeCell ref="F259:G259"/>
    <mergeCell ref="F260:G260"/>
    <mergeCell ref="F217:G217"/>
    <mergeCell ref="F218:G218"/>
    <mergeCell ref="I220:J220"/>
    <mergeCell ref="F222:G222"/>
    <mergeCell ref="F223:G223"/>
    <mergeCell ref="F224:G224"/>
    <mergeCell ref="F225:G225"/>
    <mergeCell ref="I227:J227"/>
    <mergeCell ref="F229:G229"/>
    <mergeCell ref="F230:G230"/>
    <mergeCell ref="F231:G231"/>
    <mergeCell ref="F232:G232"/>
    <mergeCell ref="F233:G233"/>
    <mergeCell ref="F234:G234"/>
    <mergeCell ref="F235:G235"/>
    <mergeCell ref="F236:G236"/>
    <mergeCell ref="F237:G237"/>
    <mergeCell ref="F238:G238"/>
    <mergeCell ref="F239:G239"/>
    <mergeCell ref="F240:G240"/>
    <mergeCell ref="I242:J242"/>
    <mergeCell ref="F244:G244"/>
    <mergeCell ref="F245:G245"/>
    <mergeCell ref="F246:G246"/>
    <mergeCell ref="F247:G247"/>
    <mergeCell ref="F248:G248"/>
    <mergeCell ref="F261:G261"/>
    <mergeCell ref="F262:G262"/>
    <mergeCell ref="F263:G263"/>
    <mergeCell ref="F264:G264"/>
    <mergeCell ref="F265:G265"/>
    <mergeCell ref="I267:J267"/>
    <mergeCell ref="F269:G269"/>
    <mergeCell ref="F270:G270"/>
    <mergeCell ref="F271:G271"/>
    <mergeCell ref="F272:G272"/>
    <mergeCell ref="F273:G273"/>
    <mergeCell ref="F274:G274"/>
    <mergeCell ref="F275:G275"/>
    <mergeCell ref="F276:G276"/>
    <mergeCell ref="F277:G277"/>
    <mergeCell ref="F278:G278"/>
    <mergeCell ref="F279:G279"/>
    <mergeCell ref="F280:G280"/>
    <mergeCell ref="I282:J282"/>
    <mergeCell ref="F284:G284"/>
    <mergeCell ref="F285:G285"/>
    <mergeCell ref="F286:G286"/>
    <mergeCell ref="F287:G287"/>
    <mergeCell ref="F288:G288"/>
    <mergeCell ref="F289:G289"/>
    <mergeCell ref="F290:G290"/>
    <mergeCell ref="I292:J292"/>
    <mergeCell ref="F294:G294"/>
    <mergeCell ref="F295:G295"/>
    <mergeCell ref="F296:G296"/>
    <mergeCell ref="F297:G297"/>
    <mergeCell ref="F298:G298"/>
    <mergeCell ref="F299:G299"/>
    <mergeCell ref="F300:G300"/>
    <mergeCell ref="F364:G364"/>
    <mergeCell ref="F365:G365"/>
    <mergeCell ref="F324:G324"/>
    <mergeCell ref="F325:G325"/>
    <mergeCell ref="F326:G326"/>
    <mergeCell ref="F327:G327"/>
    <mergeCell ref="F328:G328"/>
    <mergeCell ref="F329:G329"/>
    <mergeCell ref="F330:G330"/>
    <mergeCell ref="I332:J332"/>
    <mergeCell ref="F334:G334"/>
    <mergeCell ref="F335:G335"/>
    <mergeCell ref="F336:G336"/>
    <mergeCell ref="F337:G337"/>
    <mergeCell ref="F338:G338"/>
    <mergeCell ref="F339:G339"/>
    <mergeCell ref="F340:G340"/>
    <mergeCell ref="I342:J342"/>
    <mergeCell ref="F344:G344"/>
    <mergeCell ref="F345:G345"/>
    <mergeCell ref="F346:G346"/>
    <mergeCell ref="F347:G347"/>
    <mergeCell ref="F348:G348"/>
    <mergeCell ref="F349:G349"/>
    <mergeCell ref="F350:G350"/>
    <mergeCell ref="I352:J352"/>
    <mergeCell ref="F354:G354"/>
    <mergeCell ref="F355:G355"/>
    <mergeCell ref="F356:G356"/>
    <mergeCell ref="F357:G357"/>
    <mergeCell ref="F358:G358"/>
    <mergeCell ref="I360:J360"/>
    <mergeCell ref="F366:G366"/>
    <mergeCell ref="F367:G367"/>
    <mergeCell ref="I369:J369"/>
    <mergeCell ref="F371:G371"/>
    <mergeCell ref="F372:G372"/>
    <mergeCell ref="F373:G373"/>
    <mergeCell ref="F374:G374"/>
    <mergeCell ref="F375:G375"/>
    <mergeCell ref="I377:J377"/>
    <mergeCell ref="F379:G379"/>
    <mergeCell ref="F380:G380"/>
    <mergeCell ref="F381:G381"/>
    <mergeCell ref="F382:G382"/>
    <mergeCell ref="F383:G383"/>
    <mergeCell ref="I385:J385"/>
    <mergeCell ref="F387:G387"/>
    <mergeCell ref="F388:G388"/>
    <mergeCell ref="F443:G443"/>
    <mergeCell ref="F444:G444"/>
    <mergeCell ref="F445:G445"/>
    <mergeCell ref="F446:G446"/>
    <mergeCell ref="F447:G447"/>
    <mergeCell ref="I449:J449"/>
    <mergeCell ref="F451:G451"/>
    <mergeCell ref="F410:G410"/>
    <mergeCell ref="F411:G411"/>
    <mergeCell ref="F412:G412"/>
    <mergeCell ref="F413:G413"/>
    <mergeCell ref="F414:G414"/>
    <mergeCell ref="F415:G415"/>
    <mergeCell ref="F416:G416"/>
    <mergeCell ref="I418:J418"/>
    <mergeCell ref="F420:G420"/>
    <mergeCell ref="F421:G421"/>
    <mergeCell ref="F422:G422"/>
    <mergeCell ref="F423:G423"/>
    <mergeCell ref="F424:G424"/>
    <mergeCell ref="F425:G425"/>
    <mergeCell ref="F426:G426"/>
    <mergeCell ref="I428:J428"/>
    <mergeCell ref="F430:G430"/>
    <mergeCell ref="F431:G431"/>
    <mergeCell ref="F432:G432"/>
    <mergeCell ref="F433:G433"/>
    <mergeCell ref="F434:G434"/>
    <mergeCell ref="F435:G435"/>
    <mergeCell ref="F436:G436"/>
    <mergeCell ref="I438:J438"/>
    <mergeCell ref="F440:G440"/>
    <mergeCell ref="F452:G452"/>
    <mergeCell ref="F453:G453"/>
    <mergeCell ref="F454:G454"/>
    <mergeCell ref="F455:G455"/>
    <mergeCell ref="F456:G456"/>
    <mergeCell ref="F457:G457"/>
    <mergeCell ref="F458:G458"/>
    <mergeCell ref="F459:G459"/>
    <mergeCell ref="F460:G460"/>
    <mergeCell ref="F461:G461"/>
    <mergeCell ref="F462:G462"/>
    <mergeCell ref="I464:J464"/>
    <mergeCell ref="F466:G466"/>
    <mergeCell ref="F467:G467"/>
    <mergeCell ref="F468:G468"/>
    <mergeCell ref="F469:G469"/>
    <mergeCell ref="F470:G470"/>
    <mergeCell ref="F532:G532"/>
    <mergeCell ref="F533:G533"/>
    <mergeCell ref="F492:G492"/>
    <mergeCell ref="I494:J494"/>
    <mergeCell ref="F496:G496"/>
    <mergeCell ref="F497:G497"/>
    <mergeCell ref="F498:G498"/>
    <mergeCell ref="F499:G499"/>
    <mergeCell ref="F500:G500"/>
    <mergeCell ref="F501:G501"/>
    <mergeCell ref="F502:G502"/>
    <mergeCell ref="F503:G503"/>
    <mergeCell ref="I505:J505"/>
    <mergeCell ref="F507:G507"/>
    <mergeCell ref="F508:G508"/>
    <mergeCell ref="F509:G509"/>
    <mergeCell ref="F510:G510"/>
    <mergeCell ref="F511:G511"/>
    <mergeCell ref="F512:G512"/>
    <mergeCell ref="F513:G513"/>
    <mergeCell ref="F514:G514"/>
    <mergeCell ref="I516:J516"/>
    <mergeCell ref="F518:G518"/>
    <mergeCell ref="F519:G519"/>
    <mergeCell ref="F520:G520"/>
    <mergeCell ref="F521:G521"/>
    <mergeCell ref="F522:G522"/>
    <mergeCell ref="F523:G523"/>
    <mergeCell ref="F524:G524"/>
    <mergeCell ref="I526:J526"/>
    <mergeCell ref="F528:G528"/>
    <mergeCell ref="F529:G529"/>
    <mergeCell ref="F576:G576"/>
    <mergeCell ref="F577:G577"/>
    <mergeCell ref="F534:G534"/>
    <mergeCell ref="I536:J536"/>
    <mergeCell ref="F538:G538"/>
    <mergeCell ref="F539:G539"/>
    <mergeCell ref="F540:G540"/>
    <mergeCell ref="F541:G541"/>
    <mergeCell ref="F542:G542"/>
    <mergeCell ref="F543:G543"/>
    <mergeCell ref="F544:G544"/>
    <mergeCell ref="I546:J546"/>
    <mergeCell ref="F548:G548"/>
    <mergeCell ref="F549:G549"/>
    <mergeCell ref="F550:G550"/>
    <mergeCell ref="F551:G551"/>
    <mergeCell ref="F552:G552"/>
    <mergeCell ref="F553:G553"/>
    <mergeCell ref="F554:G554"/>
    <mergeCell ref="I618:J618"/>
    <mergeCell ref="F578:G578"/>
    <mergeCell ref="F579:G579"/>
    <mergeCell ref="F580:G580"/>
    <mergeCell ref="F581:G581"/>
    <mergeCell ref="F582:G582"/>
    <mergeCell ref="I584:J584"/>
    <mergeCell ref="F586:G586"/>
    <mergeCell ref="F587:G587"/>
    <mergeCell ref="F588:G588"/>
    <mergeCell ref="F589:G589"/>
    <mergeCell ref="F590:G590"/>
    <mergeCell ref="F591:G591"/>
    <mergeCell ref="F592:G592"/>
    <mergeCell ref="F593:G593"/>
    <mergeCell ref="F594:G594"/>
    <mergeCell ref="I596:J596"/>
    <mergeCell ref="F598:G598"/>
    <mergeCell ref="F621:G621"/>
    <mergeCell ref="F622:G622"/>
    <mergeCell ref="F623:G623"/>
    <mergeCell ref="F624:G624"/>
    <mergeCell ref="F625:G625"/>
    <mergeCell ref="F626:G626"/>
    <mergeCell ref="F627:G627"/>
    <mergeCell ref="F628:G628"/>
    <mergeCell ref="F629:G629"/>
    <mergeCell ref="B630:K630"/>
    <mergeCell ref="F631:G631"/>
    <mergeCell ref="F632:G632"/>
    <mergeCell ref="F633:G633"/>
    <mergeCell ref="F634:G634"/>
    <mergeCell ref="F635:G635"/>
    <mergeCell ref="F636:G636"/>
    <mergeCell ref="F599:G599"/>
    <mergeCell ref="F600:G600"/>
    <mergeCell ref="F601:G601"/>
    <mergeCell ref="F602:G602"/>
    <mergeCell ref="F603:G603"/>
    <mergeCell ref="F604:G604"/>
    <mergeCell ref="F605:G605"/>
    <mergeCell ref="I607:J607"/>
    <mergeCell ref="F609:G609"/>
    <mergeCell ref="F610:G610"/>
    <mergeCell ref="F611:G611"/>
    <mergeCell ref="F612:G612"/>
    <mergeCell ref="F613:G613"/>
    <mergeCell ref="F614:G614"/>
    <mergeCell ref="F615:G615"/>
    <mergeCell ref="F616:G616"/>
    <mergeCell ref="F670:G670"/>
    <mergeCell ref="F671:G671"/>
    <mergeCell ref="F672:G672"/>
    <mergeCell ref="F637:G637"/>
    <mergeCell ref="F638:G638"/>
    <mergeCell ref="F639:G639"/>
    <mergeCell ref="F640:G640"/>
    <mergeCell ref="F641:G641"/>
    <mergeCell ref="F642:G642"/>
    <mergeCell ref="F643:G643"/>
    <mergeCell ref="F644:G644"/>
    <mergeCell ref="F645:G645"/>
    <mergeCell ref="F646:G646"/>
    <mergeCell ref="F647:G647"/>
    <mergeCell ref="F648:G648"/>
    <mergeCell ref="F649:G649"/>
    <mergeCell ref="F650:G650"/>
    <mergeCell ref="F651:G651"/>
    <mergeCell ref="F652:G652"/>
    <mergeCell ref="F653:G653"/>
    <mergeCell ref="F703:G703"/>
    <mergeCell ref="F704:G704"/>
    <mergeCell ref="F705:G705"/>
    <mergeCell ref="F706:G706"/>
    <mergeCell ref="F707:G707"/>
    <mergeCell ref="F708:G708"/>
    <mergeCell ref="F709:G709"/>
    <mergeCell ref="F710:G710"/>
    <mergeCell ref="F711:G711"/>
    <mergeCell ref="F712:G712"/>
    <mergeCell ref="F673:G673"/>
    <mergeCell ref="F674:G674"/>
    <mergeCell ref="F675:G675"/>
    <mergeCell ref="F676:G676"/>
    <mergeCell ref="F677:G677"/>
    <mergeCell ref="F678:G678"/>
    <mergeCell ref="I680:J680"/>
    <mergeCell ref="F682:G682"/>
    <mergeCell ref="F683:G683"/>
    <mergeCell ref="F684:G684"/>
    <mergeCell ref="F685:G685"/>
    <mergeCell ref="F686:G686"/>
    <mergeCell ref="F687:G687"/>
    <mergeCell ref="F688:G688"/>
    <mergeCell ref="F689:G689"/>
    <mergeCell ref="I691:J691"/>
    <mergeCell ref="F693:G693"/>
    <mergeCell ref="F694:G694"/>
    <mergeCell ref="F695:G695"/>
    <mergeCell ref="F696:G696"/>
    <mergeCell ref="F697:G697"/>
    <mergeCell ref="I699:J699"/>
    <mergeCell ref="F713:G713"/>
    <mergeCell ref="I715:J715"/>
    <mergeCell ref="F717:G717"/>
    <mergeCell ref="F718:G718"/>
    <mergeCell ref="F719:G719"/>
    <mergeCell ref="F720:G720"/>
    <mergeCell ref="F721:G721"/>
    <mergeCell ref="F722:G722"/>
    <mergeCell ref="F723:G723"/>
    <mergeCell ref="F724:G724"/>
    <mergeCell ref="F725:G725"/>
    <mergeCell ref="F726:G726"/>
    <mergeCell ref="F727:G727"/>
    <mergeCell ref="F728:G728"/>
    <mergeCell ref="F729:G729"/>
    <mergeCell ref="I731:J731"/>
    <mergeCell ref="F733:G733"/>
    <mergeCell ref="F774:G774"/>
    <mergeCell ref="F775:G775"/>
    <mergeCell ref="I777:J777"/>
    <mergeCell ref="F779:G779"/>
    <mergeCell ref="F780:G780"/>
    <mergeCell ref="F781:G781"/>
    <mergeCell ref="F782:G782"/>
    <mergeCell ref="B783:K783"/>
    <mergeCell ref="F784:G784"/>
    <mergeCell ref="F785:G785"/>
    <mergeCell ref="I787:J787"/>
    <mergeCell ref="F789:G789"/>
    <mergeCell ref="F790:G790"/>
    <mergeCell ref="F791:G791"/>
    <mergeCell ref="F792:G792"/>
    <mergeCell ref="F753:G753"/>
    <mergeCell ref="F754:G754"/>
    <mergeCell ref="F755:G755"/>
    <mergeCell ref="F756:G756"/>
    <mergeCell ref="F757:G757"/>
    <mergeCell ref="F758:G758"/>
    <mergeCell ref="F759:G759"/>
    <mergeCell ref="F760:G760"/>
    <mergeCell ref="F761:G761"/>
    <mergeCell ref="F762:G762"/>
    <mergeCell ref="F763:G763"/>
    <mergeCell ref="I765:J765"/>
    <mergeCell ref="F767:G767"/>
    <mergeCell ref="F768:G768"/>
    <mergeCell ref="F769:G769"/>
    <mergeCell ref="F770:G770"/>
    <mergeCell ref="F771:G771"/>
    <mergeCell ref="F793:G793"/>
    <mergeCell ref="F794:G794"/>
    <mergeCell ref="F795:G795"/>
    <mergeCell ref="F796:G796"/>
    <mergeCell ref="F797:G797"/>
    <mergeCell ref="F798:G798"/>
    <mergeCell ref="I800:J800"/>
    <mergeCell ref="F802:G802"/>
    <mergeCell ref="F803:G803"/>
    <mergeCell ref="F804:G804"/>
    <mergeCell ref="F805:G805"/>
    <mergeCell ref="F806:G806"/>
    <mergeCell ref="F807:G807"/>
    <mergeCell ref="F808:G808"/>
    <mergeCell ref="F809:G809"/>
    <mergeCell ref="F810:G810"/>
    <mergeCell ref="F811:G811"/>
    <mergeCell ref="F812:G812"/>
    <mergeCell ref="F813:G813"/>
    <mergeCell ref="I815:J815"/>
    <mergeCell ref="F817:G817"/>
    <mergeCell ref="F818:G818"/>
    <mergeCell ref="F819:G819"/>
    <mergeCell ref="F820:G820"/>
    <mergeCell ref="F821:G821"/>
    <mergeCell ref="F822:G822"/>
    <mergeCell ref="F823:G823"/>
    <mergeCell ref="F824:G824"/>
    <mergeCell ref="F825:G825"/>
    <mergeCell ref="F826:G826"/>
    <mergeCell ref="I828:J828"/>
    <mergeCell ref="F830:G830"/>
    <mergeCell ref="F831:G831"/>
    <mergeCell ref="F832:G832"/>
    <mergeCell ref="F892:G892"/>
    <mergeCell ref="F893:G893"/>
    <mergeCell ref="F854:G854"/>
    <mergeCell ref="F855:G855"/>
    <mergeCell ref="I857:J857"/>
    <mergeCell ref="F859:G859"/>
    <mergeCell ref="F860:G860"/>
    <mergeCell ref="F861:G861"/>
    <mergeCell ref="F862:G862"/>
    <mergeCell ref="F863:G863"/>
    <mergeCell ref="F864:G864"/>
    <mergeCell ref="F865:G865"/>
    <mergeCell ref="F866:G866"/>
    <mergeCell ref="F867:G867"/>
    <mergeCell ref="F868:G868"/>
    <mergeCell ref="F869:G869"/>
    <mergeCell ref="I871:J871"/>
    <mergeCell ref="F873:G873"/>
    <mergeCell ref="F874:G874"/>
    <mergeCell ref="F875:G875"/>
    <mergeCell ref="F876:G876"/>
    <mergeCell ref="F877:G877"/>
    <mergeCell ref="F878:G878"/>
    <mergeCell ref="F879:G879"/>
    <mergeCell ref="F880:G880"/>
    <mergeCell ref="F881:G881"/>
    <mergeCell ref="F882:G882"/>
    <mergeCell ref="F883:G883"/>
    <mergeCell ref="I885:J885"/>
    <mergeCell ref="F887:G887"/>
    <mergeCell ref="F888:G888"/>
    <mergeCell ref="F889:G889"/>
    <mergeCell ref="I923:J923"/>
    <mergeCell ref="F925:G925"/>
    <mergeCell ref="F926:G926"/>
    <mergeCell ref="F927:G927"/>
    <mergeCell ref="F928:G928"/>
    <mergeCell ref="F929:G929"/>
    <mergeCell ref="F930:G930"/>
    <mergeCell ref="I932:J932"/>
    <mergeCell ref="F934:G934"/>
    <mergeCell ref="F935:G935"/>
    <mergeCell ref="F936:G936"/>
    <mergeCell ref="F937:G937"/>
    <mergeCell ref="F894:G894"/>
    <mergeCell ref="F895:G895"/>
    <mergeCell ref="I897:J897"/>
    <mergeCell ref="F899:G899"/>
    <mergeCell ref="F900:G900"/>
    <mergeCell ref="F901:G901"/>
    <mergeCell ref="F902:G902"/>
    <mergeCell ref="F903:G903"/>
    <mergeCell ref="F904:G904"/>
    <mergeCell ref="I906:J906"/>
    <mergeCell ref="F908:G908"/>
    <mergeCell ref="F909:G909"/>
    <mergeCell ref="F910:G910"/>
    <mergeCell ref="F911:G911"/>
    <mergeCell ref="F912:G912"/>
    <mergeCell ref="I914:J914"/>
    <mergeCell ref="F916:G916"/>
    <mergeCell ref="F938:G938"/>
    <mergeCell ref="F939:G939"/>
    <mergeCell ref="F940:G940"/>
    <mergeCell ref="F941:G941"/>
    <mergeCell ref="F942:G942"/>
    <mergeCell ref="F943:G943"/>
    <mergeCell ref="F944:G944"/>
    <mergeCell ref="F945:G945"/>
    <mergeCell ref="I947:J947"/>
    <mergeCell ref="F949:G949"/>
    <mergeCell ref="F950:G950"/>
    <mergeCell ref="F951:G951"/>
    <mergeCell ref="F952:G952"/>
    <mergeCell ref="I954:J954"/>
    <mergeCell ref="F956:G956"/>
    <mergeCell ref="F957:G957"/>
    <mergeCell ref="F958:G958"/>
    <mergeCell ref="F959:G959"/>
    <mergeCell ref="F960:G960"/>
    <mergeCell ref="F961:G961"/>
    <mergeCell ref="F962:G962"/>
    <mergeCell ref="F963:G963"/>
    <mergeCell ref="F964:G964"/>
    <mergeCell ref="F965:G965"/>
    <mergeCell ref="F966:G966"/>
    <mergeCell ref="F967:G967"/>
    <mergeCell ref="F968:G968"/>
    <mergeCell ref="I970:J970"/>
    <mergeCell ref="F972:G972"/>
    <mergeCell ref="F973:G973"/>
    <mergeCell ref="F974:G974"/>
    <mergeCell ref="F975:G975"/>
    <mergeCell ref="F976:G976"/>
    <mergeCell ref="F977:G977"/>
    <mergeCell ref="F1017:G1017"/>
    <mergeCell ref="I1019:J1019"/>
    <mergeCell ref="F1021:G1021"/>
    <mergeCell ref="F978:G978"/>
    <mergeCell ref="F979:G979"/>
    <mergeCell ref="I981:J981"/>
    <mergeCell ref="F983:G983"/>
    <mergeCell ref="F984:G984"/>
    <mergeCell ref="F985:G985"/>
    <mergeCell ref="F986:G986"/>
    <mergeCell ref="F987:G987"/>
    <mergeCell ref="F988:G988"/>
    <mergeCell ref="F989:G989"/>
    <mergeCell ref="I991:J991"/>
    <mergeCell ref="F993:G993"/>
    <mergeCell ref="F994:G994"/>
    <mergeCell ref="F995:G995"/>
    <mergeCell ref="F996:G996"/>
    <mergeCell ref="F997:G997"/>
    <mergeCell ref="I999:J999"/>
    <mergeCell ref="I1067:J1067"/>
    <mergeCell ref="F1069:G1069"/>
    <mergeCell ref="F1070:G1070"/>
    <mergeCell ref="F1071:G1071"/>
    <mergeCell ref="F1072:G1072"/>
    <mergeCell ref="F1073:G1073"/>
    <mergeCell ref="F1052:G1052"/>
    <mergeCell ref="F1053:G1053"/>
    <mergeCell ref="F1054:G1054"/>
    <mergeCell ref="F1055:G1055"/>
    <mergeCell ref="F1022:G1022"/>
    <mergeCell ref="F1023:G1023"/>
    <mergeCell ref="F1024:G1024"/>
    <mergeCell ref="F1025:G1025"/>
    <mergeCell ref="F1026:G1026"/>
    <mergeCell ref="F1027:G1027"/>
    <mergeCell ref="F1028:G1028"/>
    <mergeCell ref="F1029:G1029"/>
    <mergeCell ref="B1030:K1030"/>
    <mergeCell ref="F1031:G1031"/>
    <mergeCell ref="F1032:G1032"/>
    <mergeCell ref="F1033:G1033"/>
    <mergeCell ref="F1034:G1034"/>
    <mergeCell ref="F1035:G1035"/>
    <mergeCell ref="F1036:G1036"/>
    <mergeCell ref="F1037:G1037"/>
    <mergeCell ref="F1038:G1038"/>
    <mergeCell ref="F1089:G1089"/>
    <mergeCell ref="F1090:G1090"/>
    <mergeCell ref="F1091:G1091"/>
    <mergeCell ref="F1092:G1092"/>
    <mergeCell ref="F1093:G1093"/>
    <mergeCell ref="F1094:G1094"/>
    <mergeCell ref="F1095:G1095"/>
    <mergeCell ref="F1056:G1056"/>
    <mergeCell ref="F1057:G1057"/>
    <mergeCell ref="F1058:G1058"/>
    <mergeCell ref="F1059:G1059"/>
    <mergeCell ref="F1060:G1060"/>
    <mergeCell ref="F1061:G1061"/>
    <mergeCell ref="F1062:G1062"/>
    <mergeCell ref="F1063:G1063"/>
    <mergeCell ref="F1064:G1064"/>
    <mergeCell ref="F1065:G1065"/>
    <mergeCell ref="F1119:G1119"/>
    <mergeCell ref="F1120:G1120"/>
    <mergeCell ref="F1121:G1121"/>
    <mergeCell ref="F1122:G1122"/>
    <mergeCell ref="F1123:G1123"/>
    <mergeCell ref="F1124:G1124"/>
    <mergeCell ref="F1125:G1125"/>
    <mergeCell ref="F1126:G1126"/>
    <mergeCell ref="F1127:G1127"/>
    <mergeCell ref="F1128:G1128"/>
    <mergeCell ref="F1129:G1129"/>
    <mergeCell ref="F1130:G1130"/>
    <mergeCell ref="F1131:G1131"/>
    <mergeCell ref="I1097:J1097"/>
    <mergeCell ref="F1099:G1099"/>
    <mergeCell ref="F1100:G1100"/>
    <mergeCell ref="F1101:G1101"/>
    <mergeCell ref="F1102:G1102"/>
    <mergeCell ref="F1103:G1103"/>
    <mergeCell ref="F1104:G1104"/>
    <mergeCell ref="F1105:G1105"/>
    <mergeCell ref="F1106:G1106"/>
    <mergeCell ref="F1107:G1107"/>
    <mergeCell ref="F1108:G1108"/>
    <mergeCell ref="F1109:G1109"/>
    <mergeCell ref="B1110:K1110"/>
    <mergeCell ref="F1111:G1111"/>
    <mergeCell ref="F1112:G1112"/>
    <mergeCell ref="F1113:G1113"/>
    <mergeCell ref="F1114:G1114"/>
    <mergeCell ref="F1115:G1115"/>
    <mergeCell ref="F1116:G1116"/>
    <mergeCell ref="F1165:G1165"/>
    <mergeCell ref="F1166:G1166"/>
    <mergeCell ref="F1167:G1167"/>
    <mergeCell ref="F1168:G1168"/>
    <mergeCell ref="F1169:G1169"/>
    <mergeCell ref="F1132:G1132"/>
    <mergeCell ref="F1133:G1133"/>
    <mergeCell ref="F1134:G1134"/>
    <mergeCell ref="F1135:G1135"/>
    <mergeCell ref="F1136:G1136"/>
    <mergeCell ref="F1137:G1137"/>
    <mergeCell ref="F1138:G1138"/>
    <mergeCell ref="F1139:G1139"/>
    <mergeCell ref="F1140:G1140"/>
    <mergeCell ref="F1141:G1141"/>
    <mergeCell ref="F1142:G1142"/>
    <mergeCell ref="F1143:G1143"/>
    <mergeCell ref="F1144:G1144"/>
    <mergeCell ref="F1145:G1145"/>
    <mergeCell ref="F1146:G1146"/>
    <mergeCell ref="F1150:G1150"/>
    <mergeCell ref="F1207:G1207"/>
    <mergeCell ref="F1170:G1170"/>
    <mergeCell ref="F1171:G1171"/>
    <mergeCell ref="F1172:G1172"/>
    <mergeCell ref="F1173:G1173"/>
    <mergeCell ref="F1174:G1174"/>
    <mergeCell ref="F1175:G1175"/>
    <mergeCell ref="F1176:G1176"/>
    <mergeCell ref="F1177:G1177"/>
    <mergeCell ref="F1178:G1178"/>
    <mergeCell ref="F1179:G1179"/>
    <mergeCell ref="F1180:G1180"/>
    <mergeCell ref="F1181:G1181"/>
    <mergeCell ref="F1182:G1182"/>
    <mergeCell ref="F1183:G1183"/>
    <mergeCell ref="F1184:G1184"/>
    <mergeCell ref="F1185:G1185"/>
    <mergeCell ref="F1236:G1236"/>
    <mergeCell ref="F1237:G1237"/>
    <mergeCell ref="F1238:G1238"/>
    <mergeCell ref="F1239:G1239"/>
    <mergeCell ref="I1241:J1241"/>
    <mergeCell ref="F1243:G1243"/>
    <mergeCell ref="F1244:G1244"/>
    <mergeCell ref="F1245:G1245"/>
    <mergeCell ref="F1246:G1246"/>
    <mergeCell ref="F1247:G1247"/>
    <mergeCell ref="I1249:J1249"/>
    <mergeCell ref="F1251:G1251"/>
    <mergeCell ref="F1208:G1208"/>
    <mergeCell ref="I1210:J1210"/>
    <mergeCell ref="F1212:G1212"/>
    <mergeCell ref="F1213:G1213"/>
    <mergeCell ref="F1214:G1214"/>
    <mergeCell ref="F1215:G1215"/>
    <mergeCell ref="F1216:G1216"/>
    <mergeCell ref="I1218:J1218"/>
    <mergeCell ref="F1220:G1220"/>
    <mergeCell ref="F1221:G1221"/>
    <mergeCell ref="F1222:G1222"/>
    <mergeCell ref="F1223:G1223"/>
    <mergeCell ref="F1224:G1224"/>
    <mergeCell ref="I1226:J1226"/>
    <mergeCell ref="F1228:G1228"/>
    <mergeCell ref="F1229:G1229"/>
    <mergeCell ref="F1230:G1230"/>
    <mergeCell ref="F1231:G1231"/>
    <mergeCell ref="F1232:G1232"/>
    <mergeCell ref="F1233:G1233"/>
    <mergeCell ref="F1252:G1252"/>
    <mergeCell ref="F1253:G1253"/>
    <mergeCell ref="F1254:G1254"/>
    <mergeCell ref="F1255:G1255"/>
    <mergeCell ref="I1257:J1257"/>
    <mergeCell ref="F1259:G1259"/>
    <mergeCell ref="F1260:G1260"/>
    <mergeCell ref="F1261:G1261"/>
    <mergeCell ref="F1262:G1262"/>
    <mergeCell ref="F1263:G1263"/>
    <mergeCell ref="I1265:J1265"/>
    <mergeCell ref="F1267:G1267"/>
    <mergeCell ref="F1268:G1268"/>
    <mergeCell ref="F1269:G1269"/>
    <mergeCell ref="F1270:G1270"/>
    <mergeCell ref="F1271:G1271"/>
    <mergeCell ref="F1272:G1272"/>
    <mergeCell ref="F1326:G1326"/>
    <mergeCell ref="F1327:G1327"/>
    <mergeCell ref="F1294:G1294"/>
    <mergeCell ref="F1295:G1295"/>
    <mergeCell ref="F1296:G1296"/>
    <mergeCell ref="F1297:G1297"/>
    <mergeCell ref="F1298:G1298"/>
    <mergeCell ref="B1299:K1299"/>
    <mergeCell ref="F1300:G1300"/>
    <mergeCell ref="F1301:G1301"/>
    <mergeCell ref="F1302:G1302"/>
    <mergeCell ref="F1303:G1303"/>
    <mergeCell ref="F1304:G1304"/>
    <mergeCell ref="F1305:G1305"/>
    <mergeCell ref="F1306:G1306"/>
    <mergeCell ref="F1307:G1307"/>
    <mergeCell ref="F1308:G1308"/>
    <mergeCell ref="F1309:G1309"/>
    <mergeCell ref="F1310:G1310"/>
    <mergeCell ref="F1311:G1311"/>
    <mergeCell ref="F1312:G1312"/>
    <mergeCell ref="F1313:G1313"/>
    <mergeCell ref="F1314:G1314"/>
    <mergeCell ref="F1315:G1315"/>
    <mergeCell ref="F1316:G1316"/>
    <mergeCell ref="F1317:G1317"/>
    <mergeCell ref="F1318:G1318"/>
    <mergeCell ref="F1319:G1319"/>
    <mergeCell ref="F1320:G1320"/>
    <mergeCell ref="F1321:G1321"/>
    <mergeCell ref="F1322:G1322"/>
    <mergeCell ref="F1323:G1323"/>
    <mergeCell ref="F1328:G1328"/>
    <mergeCell ref="F1329:G1329"/>
    <mergeCell ref="F1330:G1330"/>
    <mergeCell ref="F1331:G1331"/>
    <mergeCell ref="F1332:G1332"/>
    <mergeCell ref="F1333:G1333"/>
    <mergeCell ref="I1335:J1335"/>
    <mergeCell ref="F1337:G1337"/>
    <mergeCell ref="F1338:G1338"/>
    <mergeCell ref="F1339:G1339"/>
    <mergeCell ref="F1340:G1340"/>
    <mergeCell ref="F1341:G1341"/>
    <mergeCell ref="B1342:K1342"/>
    <mergeCell ref="F1343:G1343"/>
    <mergeCell ref="F1344:G1344"/>
    <mergeCell ref="F1345:G1345"/>
    <mergeCell ref="I1347:J1347"/>
    <mergeCell ref="F1406:G1406"/>
    <mergeCell ref="I1408:J1408"/>
    <mergeCell ref="F1368:G1368"/>
    <mergeCell ref="F1369:G1369"/>
    <mergeCell ref="I1371:J1371"/>
    <mergeCell ref="F1373:G1373"/>
    <mergeCell ref="F1374:G1374"/>
    <mergeCell ref="F1375:G1375"/>
    <mergeCell ref="F1376:G1376"/>
    <mergeCell ref="F1377:G1377"/>
    <mergeCell ref="F1378:G1378"/>
    <mergeCell ref="F1379:G1379"/>
    <mergeCell ref="F1380:G1380"/>
    <mergeCell ref="F1381:G1381"/>
    <mergeCell ref="F1382:G1382"/>
    <mergeCell ref="I1384:J1384"/>
    <mergeCell ref="F1386:G1386"/>
    <mergeCell ref="F1387:G1387"/>
    <mergeCell ref="F1388:G1388"/>
    <mergeCell ref="F1389:G1389"/>
    <mergeCell ref="F1390:G1390"/>
    <mergeCell ref="F1391:G1391"/>
    <mergeCell ref="F1392:G1392"/>
    <mergeCell ref="F1393:G1393"/>
    <mergeCell ref="F1394:G1394"/>
    <mergeCell ref="F1395:G1395"/>
    <mergeCell ref="F1396:G1396"/>
    <mergeCell ref="F1397:G1397"/>
    <mergeCell ref="F1398:G1398"/>
    <mergeCell ref="I1400:J1400"/>
    <mergeCell ref="F1402:G1402"/>
    <mergeCell ref="F1403:G1403"/>
    <mergeCell ref="F1440:G1440"/>
    <mergeCell ref="I1442:J1442"/>
    <mergeCell ref="F1444:G1444"/>
    <mergeCell ref="F1445:G1445"/>
    <mergeCell ref="F1446:G1446"/>
    <mergeCell ref="F1447:G1447"/>
    <mergeCell ref="F1448:G1448"/>
    <mergeCell ref="F1449:G1449"/>
    <mergeCell ref="I1451:J1451"/>
    <mergeCell ref="F1453:G1453"/>
    <mergeCell ref="F1410:G1410"/>
    <mergeCell ref="F1411:G1411"/>
    <mergeCell ref="F1412:G1412"/>
    <mergeCell ref="F1413:G1413"/>
    <mergeCell ref="F1414:G1414"/>
    <mergeCell ref="F1415:G1415"/>
    <mergeCell ref="I1417:J1417"/>
    <mergeCell ref="F1419:G1419"/>
    <mergeCell ref="F1420:G1420"/>
    <mergeCell ref="F1421:G1421"/>
    <mergeCell ref="F1422:G1422"/>
    <mergeCell ref="F1423:G1423"/>
    <mergeCell ref="F1424:G1424"/>
    <mergeCell ref="I1426:J1426"/>
    <mergeCell ref="F1428:G1428"/>
    <mergeCell ref="F1429:G1429"/>
    <mergeCell ref="F1430:G1430"/>
    <mergeCell ref="I1434:J1434"/>
    <mergeCell ref="F1454:G1454"/>
    <mergeCell ref="F1455:G1455"/>
    <mergeCell ref="F1456:G1456"/>
    <mergeCell ref="F1457:G1457"/>
    <mergeCell ref="I1459:J1459"/>
    <mergeCell ref="F1461:G1461"/>
    <mergeCell ref="F1462:G1462"/>
    <mergeCell ref="F1463:G1463"/>
    <mergeCell ref="F1464:G1464"/>
    <mergeCell ref="F1465:G1465"/>
    <mergeCell ref="F1466:G1466"/>
    <mergeCell ref="I1468:J1468"/>
    <mergeCell ref="F1470:G1470"/>
    <mergeCell ref="F1471:G1471"/>
    <mergeCell ref="F1472:G1472"/>
    <mergeCell ref="F1473:G1473"/>
    <mergeCell ref="F1474:G1474"/>
    <mergeCell ref="F1478:G1478"/>
    <mergeCell ref="F1479:G1479"/>
    <mergeCell ref="F1480:G1480"/>
    <mergeCell ref="F1481:G1481"/>
    <mergeCell ref="F1482:G1482"/>
    <mergeCell ref="F1483:G1483"/>
    <mergeCell ref="F1484:G1484"/>
    <mergeCell ref="F1485:G1485"/>
    <mergeCell ref="F1486:G1486"/>
    <mergeCell ref="B1487:K1487"/>
    <mergeCell ref="F1488:G1488"/>
    <mergeCell ref="F1489:G1489"/>
    <mergeCell ref="F1490:G1490"/>
    <mergeCell ref="F1491:G1491"/>
    <mergeCell ref="F1492:G1492"/>
    <mergeCell ref="F1493:G1493"/>
    <mergeCell ref="I1523:J1523"/>
    <mergeCell ref="F1494:G1494"/>
    <mergeCell ref="F1495:G1495"/>
    <mergeCell ref="F1496:G1496"/>
    <mergeCell ref="F1497:G1497"/>
    <mergeCell ref="F1498:G1498"/>
    <mergeCell ref="F1621:G1621"/>
    <mergeCell ref="F1622:G1622"/>
    <mergeCell ref="F1558:G1558"/>
    <mergeCell ref="F1559:G1559"/>
    <mergeCell ref="F1560:G1560"/>
    <mergeCell ref="F1561:G1561"/>
    <mergeCell ref="I1563:J1563"/>
    <mergeCell ref="F1565:G1565"/>
    <mergeCell ref="F1566:G1566"/>
    <mergeCell ref="F1567:G1567"/>
    <mergeCell ref="F1568:G1568"/>
    <mergeCell ref="F1569:G1569"/>
    <mergeCell ref="F1570:G1570"/>
    <mergeCell ref="I1572:J1572"/>
    <mergeCell ref="F1542:G1542"/>
    <mergeCell ref="F1543:G1543"/>
    <mergeCell ref="F1544:G1544"/>
    <mergeCell ref="F1545:G1545"/>
    <mergeCell ref="F1546:G1546"/>
    <mergeCell ref="F1547:G1547"/>
    <mergeCell ref="F1548:G1548"/>
    <mergeCell ref="F1549:G1549"/>
    <mergeCell ref="F1550:G1550"/>
    <mergeCell ref="B1582:F1582"/>
    <mergeCell ref="F1644:G1644"/>
    <mergeCell ref="F1645:G1645"/>
    <mergeCell ref="F1625:G1625"/>
    <mergeCell ref="F1626:G1626"/>
    <mergeCell ref="H1588:J1588"/>
    <mergeCell ref="H1589:J1589"/>
    <mergeCell ref="H1590:J1590"/>
    <mergeCell ref="B1591:F1591"/>
    <mergeCell ref="G1591:J1591"/>
    <mergeCell ref="I1593:J1593"/>
    <mergeCell ref="F1595:G1595"/>
    <mergeCell ref="F1596:G1596"/>
    <mergeCell ref="F1597:G1597"/>
    <mergeCell ref="F1598:G1598"/>
    <mergeCell ref="F1599:G1599"/>
    <mergeCell ref="F1600:G1600"/>
    <mergeCell ref="I1602:J1602"/>
    <mergeCell ref="F1604:G1604"/>
    <mergeCell ref="F1605:G1605"/>
    <mergeCell ref="F1606:G1606"/>
    <mergeCell ref="F1607:G1607"/>
    <mergeCell ref="F1608:G1608"/>
    <mergeCell ref="F1609:G1609"/>
    <mergeCell ref="I1611:J1611"/>
    <mergeCell ref="F1613:G1613"/>
    <mergeCell ref="F1614:G1614"/>
    <mergeCell ref="F1615:G1615"/>
    <mergeCell ref="F1616:G1616"/>
    <mergeCell ref="F1617:G1617"/>
    <mergeCell ref="F1618:G1618"/>
    <mergeCell ref="F1619:G1619"/>
    <mergeCell ref="F1620:G1620"/>
    <mergeCell ref="I1697:J1697"/>
    <mergeCell ref="F1699:G1699"/>
    <mergeCell ref="F1700:G1700"/>
    <mergeCell ref="F1701:G1701"/>
    <mergeCell ref="F1702:G1702"/>
    <mergeCell ref="F1703:G1703"/>
    <mergeCell ref="F1704:G1704"/>
    <mergeCell ref="F1663:G1663"/>
    <mergeCell ref="F1664:G1664"/>
    <mergeCell ref="F1665:G1665"/>
    <mergeCell ref="F1666:G1666"/>
    <mergeCell ref="F1667:G1667"/>
    <mergeCell ref="F1668:G1668"/>
    <mergeCell ref="I1670:J1670"/>
    <mergeCell ref="F1672:G1672"/>
    <mergeCell ref="F1673:G1673"/>
    <mergeCell ref="F1674:G1674"/>
    <mergeCell ref="F1675:G1675"/>
    <mergeCell ref="F1676:G1676"/>
    <mergeCell ref="F1677:G1677"/>
    <mergeCell ref="I1679:J1679"/>
    <mergeCell ref="F1681:G1681"/>
    <mergeCell ref="F1682:G1682"/>
    <mergeCell ref="F1683:G1683"/>
    <mergeCell ref="F1684:G1684"/>
    <mergeCell ref="F1685:G1685"/>
    <mergeCell ref="F1686:G1686"/>
    <mergeCell ref="I1688:J1688"/>
    <mergeCell ref="F1690:G1690"/>
    <mergeCell ref="F1691:G1691"/>
    <mergeCell ref="F1728:G1728"/>
    <mergeCell ref="F1729:G1729"/>
    <mergeCell ref="F1730:G1730"/>
    <mergeCell ref="F1731:G1731"/>
    <mergeCell ref="F1732:G1732"/>
    <mergeCell ref="F1733:G1733"/>
    <mergeCell ref="F1734:G1734"/>
    <mergeCell ref="F1735:G1735"/>
    <mergeCell ref="F1736:G1736"/>
    <mergeCell ref="F1737:G1737"/>
    <mergeCell ref="F1738:G1738"/>
    <mergeCell ref="F1739:G1739"/>
    <mergeCell ref="F1740:G1740"/>
    <mergeCell ref="I1706:J1706"/>
    <mergeCell ref="F1708:G1708"/>
    <mergeCell ref="F1709:G1709"/>
    <mergeCell ref="F1710:G1710"/>
    <mergeCell ref="F1711:G1711"/>
    <mergeCell ref="F1712:G1712"/>
    <mergeCell ref="F1713:G1713"/>
    <mergeCell ref="F1714:G1714"/>
    <mergeCell ref="F1715:G1715"/>
    <mergeCell ref="F1716:G1716"/>
    <mergeCell ref="B1717:K1717"/>
    <mergeCell ref="F1718:G1718"/>
    <mergeCell ref="F1719:G1719"/>
    <mergeCell ref="F1720:G1720"/>
    <mergeCell ref="F1721:G1721"/>
    <mergeCell ref="F1722:G1722"/>
    <mergeCell ref="F1723:G1723"/>
    <mergeCell ref="F1724:G1724"/>
    <mergeCell ref="F1725:G1725"/>
    <mergeCell ref="F1798:G1798"/>
    <mergeCell ref="F1799:G1799"/>
    <mergeCell ref="F1800:G1800"/>
    <mergeCell ref="F1801:G1801"/>
    <mergeCell ref="F1802:G1802"/>
    <mergeCell ref="F1803:G1803"/>
    <mergeCell ref="F1804:G1804"/>
    <mergeCell ref="F1805:G1805"/>
    <mergeCell ref="F1741:G1741"/>
    <mergeCell ref="F1742:G1742"/>
    <mergeCell ref="F1743:G1743"/>
    <mergeCell ref="F1744:G1744"/>
    <mergeCell ref="F1745:G1745"/>
    <mergeCell ref="F1746:G1746"/>
    <mergeCell ref="F1747:G1747"/>
    <mergeCell ref="I1749:J1749"/>
    <mergeCell ref="F1751:G1751"/>
    <mergeCell ref="F1752:G1752"/>
    <mergeCell ref="F1753:G1753"/>
    <mergeCell ref="F1754:G1754"/>
    <mergeCell ref="F1755:G1755"/>
    <mergeCell ref="F1756:G1756"/>
    <mergeCell ref="F1757:G1757"/>
    <mergeCell ref="B1758:K1758"/>
    <mergeCell ref="F1759:G1759"/>
    <mergeCell ref="F1777:G1777"/>
    <mergeCell ref="F1778:G1778"/>
    <mergeCell ref="F1779:G1779"/>
    <mergeCell ref="F1780:G1780"/>
    <mergeCell ref="F1781:G1781"/>
    <mergeCell ref="F1782:G1782"/>
    <mergeCell ref="F1783:G1783"/>
    <mergeCell ref="F1787:G1787"/>
    <mergeCell ref="F1788:G1788"/>
    <mergeCell ref="F1789:G1789"/>
    <mergeCell ref="F1790:G1790"/>
    <mergeCell ref="F1791:G1791"/>
    <mergeCell ref="F1792:G1792"/>
    <mergeCell ref="B1793:K1793"/>
    <mergeCell ref="F1794:G1794"/>
    <mergeCell ref="F1795:G1795"/>
    <mergeCell ref="F1796:G1796"/>
    <mergeCell ref="B1840:F1840"/>
    <mergeCell ref="G1840:J1840"/>
    <mergeCell ref="B1841:F1841"/>
    <mergeCell ref="G1841:J1841"/>
    <mergeCell ref="B1842:F1842"/>
    <mergeCell ref="G1842:J1842"/>
    <mergeCell ref="B1843:F1843"/>
    <mergeCell ref="G1843:J1843"/>
    <mergeCell ref="F1806:G1806"/>
    <mergeCell ref="F1807:G1807"/>
    <mergeCell ref="F1808:G1808"/>
    <mergeCell ref="F1809:G1809"/>
    <mergeCell ref="F1810:G1810"/>
    <mergeCell ref="F1811:G1811"/>
    <mergeCell ref="F1812:G1812"/>
    <mergeCell ref="F1818:G1818"/>
    <mergeCell ref="F1819:G1819"/>
    <mergeCell ref="F1829:G1829"/>
    <mergeCell ref="F1830:G1830"/>
    <mergeCell ref="I1832:J1832"/>
    <mergeCell ref="F1834:G1834"/>
    <mergeCell ref="F1835:G1835"/>
    <mergeCell ref="G1836:J1836"/>
    <mergeCell ref="B1839:F1839"/>
    <mergeCell ref="G1839:J1839"/>
    <mergeCell ref="F1820:G1820"/>
    <mergeCell ref="F1821:G1821"/>
    <mergeCell ref="I1823:J1823"/>
    <mergeCell ref="F1825:G1825"/>
    <mergeCell ref="F1826:G1826"/>
    <mergeCell ref="F1827:G1827"/>
    <mergeCell ref="F1828:G1828"/>
    <mergeCell ref="F1890:G1890"/>
    <mergeCell ref="I1848:J1848"/>
    <mergeCell ref="F1850:G1850"/>
    <mergeCell ref="F1851:G1851"/>
    <mergeCell ref="F1852:G1852"/>
    <mergeCell ref="F1853:G1853"/>
    <mergeCell ref="F1854:G1854"/>
    <mergeCell ref="F1855:G1855"/>
    <mergeCell ref="I1857:J1857"/>
    <mergeCell ref="F1859:G1859"/>
    <mergeCell ref="F1860:G1860"/>
    <mergeCell ref="F1861:G1861"/>
    <mergeCell ref="F1862:G1862"/>
    <mergeCell ref="F1863:G1863"/>
    <mergeCell ref="F1864:G1864"/>
    <mergeCell ref="F1865:G1865"/>
    <mergeCell ref="F1866:G1866"/>
    <mergeCell ref="I1868:J1868"/>
    <mergeCell ref="F1879:G1879"/>
    <mergeCell ref="F1880:G1880"/>
    <mergeCell ref="F1881:G1881"/>
    <mergeCell ref="F1882:G1882"/>
    <mergeCell ref="F1977:G1977"/>
    <mergeCell ref="F1978:G1978"/>
    <mergeCell ref="F1979:G1979"/>
    <mergeCell ref="F1980:G1980"/>
    <mergeCell ref="F1981:G1981"/>
    <mergeCell ref="I1983:J1983"/>
    <mergeCell ref="F1985:G1985"/>
    <mergeCell ref="F1986:G1986"/>
    <mergeCell ref="F1883:G1883"/>
    <mergeCell ref="I1885:J1885"/>
    <mergeCell ref="F1887:G1887"/>
    <mergeCell ref="F1888:G1888"/>
    <mergeCell ref="F1889:G1889"/>
    <mergeCell ref="F1940:G1940"/>
    <mergeCell ref="F1941:G1941"/>
    <mergeCell ref="F1942:G1942"/>
    <mergeCell ref="F1943:G1943"/>
    <mergeCell ref="F1944:G1944"/>
    <mergeCell ref="F1945:G1945"/>
    <mergeCell ref="F1946:G1946"/>
    <mergeCell ref="I1948:J1948"/>
    <mergeCell ref="F1950:G1950"/>
    <mergeCell ref="F1951:G1951"/>
    <mergeCell ref="F1952:G1952"/>
    <mergeCell ref="F1953:G1953"/>
    <mergeCell ref="F1912:G1912"/>
    <mergeCell ref="F1913:G1913"/>
    <mergeCell ref="F1914:G1914"/>
    <mergeCell ref="F1915:G1915"/>
    <mergeCell ref="I1917:J1917"/>
    <mergeCell ref="F1919:G1919"/>
    <mergeCell ref="F1920:G1920"/>
    <mergeCell ref="F1954:G1954"/>
    <mergeCell ref="I1956:J1956"/>
    <mergeCell ref="F1958:G1958"/>
    <mergeCell ref="F1959:G1959"/>
    <mergeCell ref="F1960:G1960"/>
    <mergeCell ref="F1961:G1961"/>
    <mergeCell ref="F1962:G1962"/>
    <mergeCell ref="F1963:G1963"/>
    <mergeCell ref="I1965:J1965"/>
    <mergeCell ref="F1967:G1967"/>
    <mergeCell ref="F1968:G1968"/>
    <mergeCell ref="F1969:G1969"/>
    <mergeCell ref="F1970:G1970"/>
    <mergeCell ref="F1971:G1971"/>
    <mergeCell ref="F1972:G1972"/>
    <mergeCell ref="I1974:J1974"/>
    <mergeCell ref="F1976:G1976"/>
    <mergeCell ref="F1987:G1987"/>
    <mergeCell ref="F1988:G1988"/>
    <mergeCell ref="F1989:G1989"/>
    <mergeCell ref="F1990:G1990"/>
    <mergeCell ref="I1992:J1992"/>
    <mergeCell ref="F1998:G1998"/>
    <mergeCell ref="I2000:J2000"/>
    <mergeCell ref="F2002:G2002"/>
    <mergeCell ref="F2003:G2003"/>
    <mergeCell ref="F2004:G2004"/>
    <mergeCell ref="F2005:G2005"/>
    <mergeCell ref="F2006:G2006"/>
    <mergeCell ref="I2008:J2008"/>
    <mergeCell ref="F2010:G2010"/>
    <mergeCell ref="F2011:G2011"/>
    <mergeCell ref="F2012:G2012"/>
    <mergeCell ref="F2013:G2013"/>
    <mergeCell ref="F1994:G1994"/>
    <mergeCell ref="F1995:G1995"/>
    <mergeCell ref="F1996:G1996"/>
    <mergeCell ref="F1997:G1997"/>
    <mergeCell ref="F2014:G2014"/>
    <mergeCell ref="F2015:G2015"/>
    <mergeCell ref="F2016:G2016"/>
    <mergeCell ref="F2017:G2017"/>
    <mergeCell ref="I2019:J2019"/>
    <mergeCell ref="F2065:G2065"/>
    <mergeCell ref="F2066:G2066"/>
    <mergeCell ref="F2067:G2067"/>
    <mergeCell ref="F2068:G2068"/>
    <mergeCell ref="F2069:G2069"/>
    <mergeCell ref="F2070:G2070"/>
    <mergeCell ref="F2021:G2021"/>
    <mergeCell ref="F2022:G2022"/>
    <mergeCell ref="F2023:G2023"/>
    <mergeCell ref="F2024:G2024"/>
    <mergeCell ref="F2025:G2025"/>
    <mergeCell ref="F2026:G2026"/>
    <mergeCell ref="F2027:G2027"/>
    <mergeCell ref="F2028:G2028"/>
    <mergeCell ref="I2030:J2030"/>
    <mergeCell ref="F2032:G2032"/>
    <mergeCell ref="F2033:G2033"/>
    <mergeCell ref="F2034:G2034"/>
    <mergeCell ref="F2035:G2035"/>
    <mergeCell ref="F2036:G2036"/>
    <mergeCell ref="F2037:G2037"/>
    <mergeCell ref="F2038:G2038"/>
    <mergeCell ref="F2039:G2039"/>
    <mergeCell ref="I2041:J2041"/>
    <mergeCell ref="F2043:G2043"/>
    <mergeCell ref="F2044:G2044"/>
    <mergeCell ref="F2045:G2045"/>
    <mergeCell ref="F2046:G2046"/>
    <mergeCell ref="F2047:G2047"/>
    <mergeCell ref="F2048:G2048"/>
    <mergeCell ref="F2049:G2049"/>
    <mergeCell ref="F2050:G2050"/>
    <mergeCell ref="I2052:J2052"/>
    <mergeCell ref="F2054:G2054"/>
    <mergeCell ref="F2055:G2055"/>
    <mergeCell ref="F2056:G2056"/>
    <mergeCell ref="F2057:G2057"/>
    <mergeCell ref="F2058:G2058"/>
    <mergeCell ref="F2059:G2059"/>
    <mergeCell ref="F2060:G2060"/>
    <mergeCell ref="F2112:G2112"/>
    <mergeCell ref="F2113:G2113"/>
    <mergeCell ref="F2114:G2114"/>
    <mergeCell ref="I2116:J2116"/>
    <mergeCell ref="F2100:G2100"/>
    <mergeCell ref="F2101:G2101"/>
    <mergeCell ref="F2102:G2102"/>
    <mergeCell ref="F2104:G2104"/>
    <mergeCell ref="F2105:G2105"/>
    <mergeCell ref="F2061:G2061"/>
    <mergeCell ref="I2063:J2063"/>
    <mergeCell ref="I2107:J2107"/>
    <mergeCell ref="F2109:G2109"/>
    <mergeCell ref="F2110:G2110"/>
    <mergeCell ref="F2111:G2111"/>
    <mergeCell ref="F2118:G2118"/>
    <mergeCell ref="F2119:G2119"/>
    <mergeCell ref="F2120:G2120"/>
    <mergeCell ref="F2121:G2121"/>
    <mergeCell ref="F2122:G2122"/>
    <mergeCell ref="F2123:G2123"/>
    <mergeCell ref="F2124:G2124"/>
    <mergeCell ref="F2125:G2125"/>
    <mergeCell ref="I2127:J2127"/>
    <mergeCell ref="F2071:G2071"/>
    <mergeCell ref="F2072:G2072"/>
    <mergeCell ref="I2074:J2074"/>
    <mergeCell ref="F2076:G2076"/>
    <mergeCell ref="F2077:G2077"/>
    <mergeCell ref="F2078:G2078"/>
    <mergeCell ref="F2079:G2079"/>
    <mergeCell ref="F2080:G2080"/>
    <mergeCell ref="F2081:G2081"/>
    <mergeCell ref="F2082:G2082"/>
    <mergeCell ref="F2083:G2083"/>
    <mergeCell ref="I2085:J2085"/>
    <mergeCell ref="F2087:G2087"/>
    <mergeCell ref="F2088:G2088"/>
    <mergeCell ref="F2089:G2089"/>
    <mergeCell ref="F2090:G2090"/>
    <mergeCell ref="F2091:G2091"/>
    <mergeCell ref="F2092:G2092"/>
    <mergeCell ref="F2093:G2093"/>
    <mergeCell ref="F2094:G2094"/>
    <mergeCell ref="I2096:J2096"/>
    <mergeCell ref="F2098:G2098"/>
    <mergeCell ref="F2099:G2099"/>
    <mergeCell ref="F2129:G2129"/>
    <mergeCell ref="F2130:G2130"/>
    <mergeCell ref="F2131:G2131"/>
    <mergeCell ref="F2132:G2132"/>
    <mergeCell ref="F2135:G2135"/>
    <mergeCell ref="F2136:G2136"/>
    <mergeCell ref="I2138:J2138"/>
    <mergeCell ref="F2140:G2140"/>
    <mergeCell ref="F2141:G2141"/>
    <mergeCell ref="F2142:G2142"/>
    <mergeCell ref="F2143:G2143"/>
    <mergeCell ref="F2144:G2144"/>
    <mergeCell ref="F2169:G2169"/>
    <mergeCell ref="I2171:J2171"/>
    <mergeCell ref="F2173:G2173"/>
    <mergeCell ref="F2174:G2174"/>
    <mergeCell ref="F2175:G2175"/>
    <mergeCell ref="F2133:G2133"/>
    <mergeCell ref="F2134:G2134"/>
    <mergeCell ref="F2176:G2176"/>
    <mergeCell ref="F2177:G2177"/>
    <mergeCell ref="F2178:G2178"/>
    <mergeCell ref="F2179:G2179"/>
    <mergeCell ref="F2145:G2145"/>
    <mergeCell ref="F2146:G2146"/>
    <mergeCell ref="F2147:G2147"/>
    <mergeCell ref="I2149:J2149"/>
    <mergeCell ref="F2151:G2151"/>
    <mergeCell ref="F2152:G2152"/>
    <mergeCell ref="F2153:G2153"/>
    <mergeCell ref="F2154:G2154"/>
    <mergeCell ref="F2155:G2155"/>
    <mergeCell ref="F2156:G2156"/>
    <mergeCell ref="F2157:G2157"/>
    <mergeCell ref="F2158:G2158"/>
    <mergeCell ref="I2160:J2160"/>
    <mergeCell ref="F2162:G2162"/>
    <mergeCell ref="F2163:G2163"/>
    <mergeCell ref="F2180:G2180"/>
    <mergeCell ref="F2181:G2181"/>
    <mergeCell ref="I2183:J2183"/>
    <mergeCell ref="F2185:G2185"/>
    <mergeCell ref="F2186:G2186"/>
    <mergeCell ref="F2204:G2204"/>
    <mergeCell ref="F2205:G2205"/>
    <mergeCell ref="F2164:G2164"/>
    <mergeCell ref="F2165:G2165"/>
    <mergeCell ref="F2255:G2255"/>
    <mergeCell ref="F2256:G2256"/>
    <mergeCell ref="F2257:G2257"/>
    <mergeCell ref="F2258:G2258"/>
    <mergeCell ref="F2259:G2259"/>
    <mergeCell ref="I2261:J2261"/>
    <mergeCell ref="F2263:G2263"/>
    <mergeCell ref="F2264:G2264"/>
    <mergeCell ref="F2208:G2208"/>
    <mergeCell ref="I2210:J2210"/>
    <mergeCell ref="F2212:G2212"/>
    <mergeCell ref="F2213:G2213"/>
    <mergeCell ref="F2214:G2214"/>
    <mergeCell ref="F2215:G2215"/>
    <mergeCell ref="F2216:G2216"/>
    <mergeCell ref="F2217:G2217"/>
    <mergeCell ref="I2219:J2219"/>
    <mergeCell ref="F2221:G2221"/>
    <mergeCell ref="F2222:G2222"/>
    <mergeCell ref="F2223:G2223"/>
    <mergeCell ref="F2224:G2224"/>
    <mergeCell ref="F2225:G2225"/>
    <mergeCell ref="F2226:G2226"/>
    <mergeCell ref="F2363:G2363"/>
    <mergeCell ref="F2227:G2227"/>
    <mergeCell ref="F2228:G2228"/>
    <mergeCell ref="F2315:G2315"/>
    <mergeCell ref="F2316:G2316"/>
    <mergeCell ref="F2317:G2317"/>
    <mergeCell ref="F2318:G2318"/>
    <mergeCell ref="F2319:G2319"/>
    <mergeCell ref="F2320:G2320"/>
    <mergeCell ref="F2321:G2321"/>
    <mergeCell ref="F2322:G2322"/>
    <mergeCell ref="F2323:G2323"/>
    <mergeCell ref="F2324:G2324"/>
    <mergeCell ref="F2325:G2325"/>
    <mergeCell ref="F2326:G2326"/>
    <mergeCell ref="F2327:G2327"/>
    <mergeCell ref="F2328:G2328"/>
    <mergeCell ref="F2329:G2329"/>
    <mergeCell ref="F2294:G2294"/>
    <mergeCell ref="F2295:G2295"/>
    <mergeCell ref="F2299:G2299"/>
    <mergeCell ref="F2300:G2300"/>
    <mergeCell ref="F2301:G2301"/>
    <mergeCell ref="F2302:G2302"/>
    <mergeCell ref="F2303:G2303"/>
    <mergeCell ref="F2304:G2304"/>
    <mergeCell ref="F2305:G2305"/>
    <mergeCell ref="F2306:G2306"/>
    <mergeCell ref="F2307:G2307"/>
    <mergeCell ref="F2308:G2308"/>
    <mergeCell ref="F2309:G2309"/>
    <mergeCell ref="F2310:G2310"/>
    <mergeCell ref="F2330:G2330"/>
    <mergeCell ref="F2331:G2331"/>
    <mergeCell ref="F2332:G2332"/>
    <mergeCell ref="F2333:G2333"/>
    <mergeCell ref="F2334:G2334"/>
    <mergeCell ref="F2335:G2335"/>
    <mergeCell ref="F2336:G2336"/>
    <mergeCell ref="F2337:G2337"/>
    <mergeCell ref="F2338:G2338"/>
    <mergeCell ref="F2339:G2339"/>
    <mergeCell ref="F2340:G2340"/>
    <mergeCell ref="F2341:G2341"/>
    <mergeCell ref="F2342:G2342"/>
    <mergeCell ref="F2343:G2343"/>
    <mergeCell ref="F2344:G2344"/>
    <mergeCell ref="F2345:G2345"/>
    <mergeCell ref="F2346:G2346"/>
    <mergeCell ref="F2439:G2439"/>
    <mergeCell ref="I2441:J2441"/>
    <mergeCell ref="F2443:G2443"/>
    <mergeCell ref="F2444:G2444"/>
    <mergeCell ref="F2445:G2445"/>
    <mergeCell ref="I2394:J2394"/>
    <mergeCell ref="F2396:G2396"/>
    <mergeCell ref="F2397:G2397"/>
    <mergeCell ref="F2398:G2398"/>
    <mergeCell ref="F2399:G2399"/>
    <mergeCell ref="F2400:G2400"/>
    <mergeCell ref="F2401:G2401"/>
    <mergeCell ref="I2403:J2403"/>
    <mergeCell ref="F2405:G2405"/>
    <mergeCell ref="F2364:G2364"/>
    <mergeCell ref="F2365:G2365"/>
    <mergeCell ref="F2366:G2366"/>
    <mergeCell ref="F2367:G2367"/>
    <mergeCell ref="F2368:G2368"/>
    <mergeCell ref="F2369:G2369"/>
    <mergeCell ref="F2370:G2370"/>
    <mergeCell ref="I2372:J2372"/>
    <mergeCell ref="F2374:G2374"/>
    <mergeCell ref="F2375:G2375"/>
    <mergeCell ref="F2376:G2376"/>
    <mergeCell ref="F2377:G2377"/>
    <mergeCell ref="F2378:G2378"/>
    <mergeCell ref="F2379:G2379"/>
    <mergeCell ref="F2380:G2380"/>
    <mergeCell ref="F2381:G2381"/>
    <mergeCell ref="I2383:J2383"/>
    <mergeCell ref="F2385:G2385"/>
    <mergeCell ref="F2469:G2469"/>
    <mergeCell ref="F2470:G2470"/>
    <mergeCell ref="F2471:G2471"/>
    <mergeCell ref="I2473:J2473"/>
    <mergeCell ref="F2475:G2475"/>
    <mergeCell ref="F2476:G2476"/>
    <mergeCell ref="F2477:G2477"/>
    <mergeCell ref="F2478:G2478"/>
    <mergeCell ref="F2479:G2479"/>
    <mergeCell ref="F2480:G2480"/>
    <mergeCell ref="F2481:G2481"/>
    <mergeCell ref="I2483:J2483"/>
    <mergeCell ref="F2446:G2446"/>
    <mergeCell ref="F2447:G2447"/>
    <mergeCell ref="F2406:G2406"/>
    <mergeCell ref="F2407:G2407"/>
    <mergeCell ref="F2408:G2408"/>
    <mergeCell ref="F2409:G2409"/>
    <mergeCell ref="F2410:G2410"/>
    <mergeCell ref="I2412:J2412"/>
    <mergeCell ref="F2414:G2414"/>
    <mergeCell ref="F2415:G2415"/>
    <mergeCell ref="F2416:G2416"/>
    <mergeCell ref="F2417:G2417"/>
    <mergeCell ref="F2418:G2418"/>
    <mergeCell ref="F2419:G2419"/>
    <mergeCell ref="I2421:J2421"/>
    <mergeCell ref="F2423:G2423"/>
    <mergeCell ref="F2424:G2424"/>
    <mergeCell ref="F2425:G2425"/>
    <mergeCell ref="F2426:G2426"/>
    <mergeCell ref="F2427:G2427"/>
    <mergeCell ref="F2448:G2448"/>
    <mergeCell ref="F2449:G2449"/>
    <mergeCell ref="F2450:G2450"/>
    <mergeCell ref="I2452:J2452"/>
    <mergeCell ref="F2454:G2454"/>
    <mergeCell ref="F2455:G2455"/>
    <mergeCell ref="F2456:G2456"/>
    <mergeCell ref="F2457:G2457"/>
    <mergeCell ref="F2458:G2458"/>
    <mergeCell ref="F2459:G2459"/>
    <mergeCell ref="F2460:G2460"/>
    <mergeCell ref="F2461:G2461"/>
    <mergeCell ref="I2463:J2463"/>
    <mergeCell ref="F2465:G2465"/>
    <mergeCell ref="F2466:G2466"/>
    <mergeCell ref="F2467:G2467"/>
    <mergeCell ref="F2468:G2468"/>
    <mergeCell ref="I2526:J2526"/>
    <mergeCell ref="F2528:G2528"/>
    <mergeCell ref="F2529:G2529"/>
    <mergeCell ref="F2530:G2530"/>
    <mergeCell ref="F2531:G2531"/>
    <mergeCell ref="F2490:G2490"/>
    <mergeCell ref="F2491:G2491"/>
    <mergeCell ref="I2493:J2493"/>
    <mergeCell ref="F2495:G2495"/>
    <mergeCell ref="F2496:G2496"/>
    <mergeCell ref="F2497:G2497"/>
    <mergeCell ref="F2498:G2498"/>
    <mergeCell ref="F2499:G2499"/>
    <mergeCell ref="F2500:G2500"/>
    <mergeCell ref="F2501:G2501"/>
    <mergeCell ref="F2502:G2502"/>
    <mergeCell ref="I2504:J2504"/>
    <mergeCell ref="F2506:G2506"/>
    <mergeCell ref="F2507:G2507"/>
    <mergeCell ref="F2508:G2508"/>
    <mergeCell ref="F2509:G2509"/>
    <mergeCell ref="F2510:G2510"/>
    <mergeCell ref="I2515:J2515"/>
    <mergeCell ref="F2523:G2523"/>
    <mergeCell ref="F2524:G2524"/>
    <mergeCell ref="I2558:J2558"/>
    <mergeCell ref="F2560:G2560"/>
    <mergeCell ref="F2561:G2561"/>
    <mergeCell ref="F2562:G2562"/>
    <mergeCell ref="F2563:G2563"/>
    <mergeCell ref="F2564:G2564"/>
    <mergeCell ref="F2565:G2565"/>
    <mergeCell ref="F2566:G2566"/>
    <mergeCell ref="I2568:J2568"/>
    <mergeCell ref="F2570:G2570"/>
    <mergeCell ref="F2571:G2571"/>
    <mergeCell ref="F2572:G2572"/>
    <mergeCell ref="F2573:G2573"/>
    <mergeCell ref="F2532:G2532"/>
    <mergeCell ref="F2533:G2533"/>
    <mergeCell ref="F2534:G2534"/>
    <mergeCell ref="F2535:G2535"/>
    <mergeCell ref="I2537:J2537"/>
    <mergeCell ref="F2539:G2539"/>
    <mergeCell ref="F2540:G2540"/>
    <mergeCell ref="F2541:G2541"/>
    <mergeCell ref="F2542:G2542"/>
    <mergeCell ref="F2543:G2543"/>
    <mergeCell ref="F2544:G2544"/>
    <mergeCell ref="F2545:G2545"/>
    <mergeCell ref="I2547:J2547"/>
    <mergeCell ref="F2549:G2549"/>
    <mergeCell ref="F2550:G2550"/>
    <mergeCell ref="F2551:G2551"/>
    <mergeCell ref="I2601:J2601"/>
    <mergeCell ref="F2603:G2603"/>
    <mergeCell ref="F2604:G2604"/>
    <mergeCell ref="F2605:G2605"/>
    <mergeCell ref="F2606:G2606"/>
    <mergeCell ref="F2607:G2607"/>
    <mergeCell ref="F2608:G2608"/>
    <mergeCell ref="F2609:G2609"/>
    <mergeCell ref="F2610:G2610"/>
    <mergeCell ref="I2612:J2612"/>
    <mergeCell ref="F2614:G2614"/>
    <mergeCell ref="F2615:G2615"/>
    <mergeCell ref="F2574:G2574"/>
    <mergeCell ref="F2575:G2575"/>
    <mergeCell ref="F2576:G2576"/>
    <mergeCell ref="F2577:G2577"/>
    <mergeCell ref="I2579:J2579"/>
    <mergeCell ref="F2581:G2581"/>
    <mergeCell ref="F2582:G2582"/>
    <mergeCell ref="F2583:G2583"/>
    <mergeCell ref="F2584:G2584"/>
    <mergeCell ref="F2585:G2585"/>
    <mergeCell ref="F2586:G2586"/>
    <mergeCell ref="F2587:G2587"/>
    <mergeCell ref="F2588:G2588"/>
    <mergeCell ref="I2590:J2590"/>
    <mergeCell ref="F2592:G2592"/>
    <mergeCell ref="F2593:G2593"/>
    <mergeCell ref="F2651:G2651"/>
    <mergeCell ref="F2652:G2652"/>
    <mergeCell ref="F2653:G2653"/>
    <mergeCell ref="F2654:G2654"/>
    <mergeCell ref="F2655:G2655"/>
    <mergeCell ref="F2616:G2616"/>
    <mergeCell ref="F2617:G2617"/>
    <mergeCell ref="F2618:G2618"/>
    <mergeCell ref="F2619:G2619"/>
    <mergeCell ref="F2620:G2620"/>
    <mergeCell ref="F2621:G2621"/>
    <mergeCell ref="I2623:J2623"/>
    <mergeCell ref="F2625:G2625"/>
    <mergeCell ref="F2626:G2626"/>
    <mergeCell ref="F2627:G2627"/>
    <mergeCell ref="F2628:G2628"/>
    <mergeCell ref="F2629:G2629"/>
    <mergeCell ref="F2630:G2630"/>
    <mergeCell ref="F2631:G2631"/>
    <mergeCell ref="F2632:G2632"/>
    <mergeCell ref="F2633:G2633"/>
    <mergeCell ref="I2635:J2635"/>
    <mergeCell ref="F2640:G2640"/>
    <mergeCell ref="F2641:G2641"/>
    <mergeCell ref="F2642:G2642"/>
    <mergeCell ref="F2643:G2643"/>
    <mergeCell ref="F2644:G2644"/>
    <mergeCell ref="F2645:G2645"/>
    <mergeCell ref="I2647:J2647"/>
    <mergeCell ref="F2649:G2649"/>
    <mergeCell ref="F2650:G2650"/>
    <mergeCell ref="F2637:G2637"/>
    <mergeCell ref="F2688:G2688"/>
    <mergeCell ref="F2689:G2689"/>
    <mergeCell ref="F2656:G2656"/>
    <mergeCell ref="F2657:G2657"/>
    <mergeCell ref="F2658:G2658"/>
    <mergeCell ref="B2659:K2659"/>
    <mergeCell ref="F2660:G2660"/>
    <mergeCell ref="F2661:G2661"/>
    <mergeCell ref="F2662:G2662"/>
    <mergeCell ref="F2663:G2663"/>
    <mergeCell ref="F2664:G2664"/>
    <mergeCell ref="F2665:G2665"/>
    <mergeCell ref="F2666:G2666"/>
    <mergeCell ref="F2667:G2667"/>
    <mergeCell ref="F2668:G2668"/>
    <mergeCell ref="F2669:G2669"/>
    <mergeCell ref="F2670:G2670"/>
    <mergeCell ref="F2671:G2671"/>
    <mergeCell ref="F2672:G2672"/>
    <mergeCell ref="F2690:G2690"/>
    <mergeCell ref="I2692:J2692"/>
    <mergeCell ref="F2694:G2694"/>
    <mergeCell ref="F2695:G2695"/>
    <mergeCell ref="F2696:G2696"/>
    <mergeCell ref="F2697:G2697"/>
    <mergeCell ref="F2698:G2698"/>
    <mergeCell ref="F2699:G2699"/>
    <mergeCell ref="F2700:G2700"/>
    <mergeCell ref="F2701:G2701"/>
    <mergeCell ref="I2703:J2703"/>
    <mergeCell ref="F2705:G2705"/>
    <mergeCell ref="F2706:G2706"/>
    <mergeCell ref="F2707:G2707"/>
    <mergeCell ref="F2708:G2708"/>
    <mergeCell ref="F2709:G2709"/>
    <mergeCell ref="F2710:G2710"/>
    <mergeCell ref="F2734:G2734"/>
    <mergeCell ref="F2735:G2735"/>
    <mergeCell ref="F2736:G2736"/>
    <mergeCell ref="F2737:G2737"/>
    <mergeCell ref="F2738:G2738"/>
    <mergeCell ref="F2739:G2739"/>
    <mergeCell ref="F2740:G2740"/>
    <mergeCell ref="F2741:G2741"/>
    <mergeCell ref="F2742:G2742"/>
    <mergeCell ref="F2743:G2743"/>
    <mergeCell ref="F2744:G2744"/>
    <mergeCell ref="F2745:G2745"/>
    <mergeCell ref="F2746:G2746"/>
    <mergeCell ref="F2724:G2724"/>
    <mergeCell ref="B2725:K2725"/>
    <mergeCell ref="F2726:G2726"/>
    <mergeCell ref="F2727:G2727"/>
    <mergeCell ref="F2728:G2728"/>
    <mergeCell ref="F2729:G2729"/>
    <mergeCell ref="F2772:G2772"/>
    <mergeCell ref="F2773:G2773"/>
    <mergeCell ref="F2774:G2774"/>
    <mergeCell ref="F2775:G2775"/>
    <mergeCell ref="F2776:G2776"/>
    <mergeCell ref="F2777:G2777"/>
    <mergeCell ref="F2778:G2778"/>
    <mergeCell ref="F2779:G2779"/>
    <mergeCell ref="F2780:G2780"/>
    <mergeCell ref="F2781:G2781"/>
    <mergeCell ref="F2782:G2782"/>
    <mergeCell ref="F2747:G2747"/>
    <mergeCell ref="F2748:G2748"/>
    <mergeCell ref="F2749:G2749"/>
    <mergeCell ref="F2750:G2750"/>
    <mergeCell ref="F2751:G2751"/>
    <mergeCell ref="F2752:G2752"/>
    <mergeCell ref="F2753:G2753"/>
    <mergeCell ref="F2754:G2754"/>
    <mergeCell ref="F2755:G2755"/>
    <mergeCell ref="F2759:G2759"/>
    <mergeCell ref="F2760:G2760"/>
    <mergeCell ref="F2761:G2761"/>
    <mergeCell ref="F2762:G2762"/>
    <mergeCell ref="F2763:G2763"/>
    <mergeCell ref="F2764:G2764"/>
    <mergeCell ref="F2765:G2765"/>
    <mergeCell ref="F2766:G2766"/>
    <mergeCell ref="F2767:G2767"/>
    <mergeCell ref="F2768:G2768"/>
    <mergeCell ref="F2769:G2769"/>
    <mergeCell ref="B2770:K2770"/>
    <mergeCell ref="F2783:G2783"/>
    <mergeCell ref="F2784:G2784"/>
    <mergeCell ref="F2785:G2785"/>
    <mergeCell ref="F2786:G2786"/>
    <mergeCell ref="F2787:G2787"/>
    <mergeCell ref="F2788:G2788"/>
    <mergeCell ref="F2789:G2789"/>
    <mergeCell ref="F2790:G2790"/>
    <mergeCell ref="F2791:G2791"/>
    <mergeCell ref="F2792:G2792"/>
    <mergeCell ref="F2793:G2793"/>
    <mergeCell ref="F2794:G2794"/>
    <mergeCell ref="F2795:G2795"/>
    <mergeCell ref="F2796:G2796"/>
    <mergeCell ref="F2797:G2797"/>
    <mergeCell ref="F2798:G2798"/>
    <mergeCell ref="F2799:G2799"/>
    <mergeCell ref="F2851:G2851"/>
    <mergeCell ref="F2852:G2852"/>
    <mergeCell ref="F2817:G2817"/>
    <mergeCell ref="F2818:G2818"/>
    <mergeCell ref="F2819:G2819"/>
    <mergeCell ref="F2820:G2820"/>
    <mergeCell ref="F2821:G2821"/>
    <mergeCell ref="F2822:G2822"/>
    <mergeCell ref="F2823:G2823"/>
    <mergeCell ref="F2824:G2824"/>
    <mergeCell ref="F2825:G2825"/>
    <mergeCell ref="F2826:G2826"/>
    <mergeCell ref="F2827:G2827"/>
    <mergeCell ref="F2828:G2828"/>
    <mergeCell ref="F2829:G2829"/>
    <mergeCell ref="F2830:G2830"/>
    <mergeCell ref="I2832:J2832"/>
    <mergeCell ref="F2834:G2834"/>
    <mergeCell ref="F2835:G2835"/>
    <mergeCell ref="F2836:G2836"/>
    <mergeCell ref="F2837:G2837"/>
    <mergeCell ref="F2838:G2838"/>
    <mergeCell ref="F2839:G2839"/>
    <mergeCell ref="F2840:G2840"/>
    <mergeCell ref="F2841:G2841"/>
    <mergeCell ref="F2842:G2842"/>
    <mergeCell ref="F2843:G2843"/>
    <mergeCell ref="F2844:G2844"/>
    <mergeCell ref="F2845:G2845"/>
    <mergeCell ref="F2846:G2846"/>
    <mergeCell ref="F2847:G2847"/>
    <mergeCell ref="F2848:G2848"/>
    <mergeCell ref="F2895:G2895"/>
    <mergeCell ref="F2896:G2896"/>
    <mergeCell ref="F2853:G2853"/>
    <mergeCell ref="F2854:G2854"/>
    <mergeCell ref="F2855:G2855"/>
    <mergeCell ref="F2856:G2856"/>
    <mergeCell ref="F2857:G2857"/>
    <mergeCell ref="I2859:J2859"/>
    <mergeCell ref="F2861:G2861"/>
    <mergeCell ref="F2862:G2862"/>
    <mergeCell ref="F2863:G2863"/>
    <mergeCell ref="F2864:G2864"/>
    <mergeCell ref="F2865:G2865"/>
    <mergeCell ref="I2867:J2867"/>
    <mergeCell ref="F2869:G2869"/>
    <mergeCell ref="F2870:G2870"/>
    <mergeCell ref="F2871:G2871"/>
    <mergeCell ref="F2872:G2872"/>
    <mergeCell ref="F2873:G2873"/>
    <mergeCell ref="F2926:G2926"/>
    <mergeCell ref="F2927:G2927"/>
    <mergeCell ref="F2928:G2928"/>
    <mergeCell ref="F2929:G2929"/>
    <mergeCell ref="F2930:G2930"/>
    <mergeCell ref="B2931:K2931"/>
    <mergeCell ref="F2932:G2932"/>
    <mergeCell ref="F2933:G2933"/>
    <mergeCell ref="F2934:G2934"/>
    <mergeCell ref="F2935:G2935"/>
    <mergeCell ref="F2936:G2936"/>
    <mergeCell ref="F2897:G2897"/>
    <mergeCell ref="F2898:G2898"/>
    <mergeCell ref="F2899:G2899"/>
    <mergeCell ref="F2900:G2900"/>
    <mergeCell ref="I2902:J2902"/>
    <mergeCell ref="F2904:G2904"/>
    <mergeCell ref="F2905:G2905"/>
    <mergeCell ref="F2906:G2906"/>
    <mergeCell ref="F2907:G2907"/>
    <mergeCell ref="F2908:G2908"/>
    <mergeCell ref="F2909:G2909"/>
    <mergeCell ref="F2910:G2910"/>
    <mergeCell ref="F2911:G2911"/>
    <mergeCell ref="I2913:J2913"/>
    <mergeCell ref="F2915:G2915"/>
    <mergeCell ref="F2916:G2916"/>
    <mergeCell ref="F2917:G2917"/>
    <mergeCell ref="F2918:G2918"/>
    <mergeCell ref="F2919:G2919"/>
    <mergeCell ref="F2920:G2920"/>
    <mergeCell ref="F2921:G2921"/>
    <mergeCell ref="F2958:G2958"/>
    <mergeCell ref="F2959:G2959"/>
    <mergeCell ref="F2960:G2960"/>
    <mergeCell ref="F2961:G2961"/>
    <mergeCell ref="I2963:J2963"/>
    <mergeCell ref="F2965:G2965"/>
    <mergeCell ref="F2966:G2966"/>
    <mergeCell ref="F2967:G2967"/>
    <mergeCell ref="F2968:G2968"/>
    <mergeCell ref="F2969:G2969"/>
    <mergeCell ref="F2970:G2970"/>
    <mergeCell ref="B2971:K2971"/>
    <mergeCell ref="F2972:G2972"/>
    <mergeCell ref="F2973:G2973"/>
    <mergeCell ref="F2974:G2974"/>
    <mergeCell ref="F2937:G2937"/>
    <mergeCell ref="F2938:G2938"/>
    <mergeCell ref="F2939:G2939"/>
    <mergeCell ref="F2940:G2940"/>
    <mergeCell ref="F2941:G2941"/>
    <mergeCell ref="F2942:G2942"/>
    <mergeCell ref="F2943:G2943"/>
    <mergeCell ref="F2944:G2944"/>
    <mergeCell ref="F2945:G2945"/>
    <mergeCell ref="F2946:G2946"/>
    <mergeCell ref="F2947:G2947"/>
    <mergeCell ref="F2948:G2948"/>
    <mergeCell ref="F2949:G2949"/>
    <mergeCell ref="F2950:G2950"/>
    <mergeCell ref="F2951:G2951"/>
    <mergeCell ref="F2952:G2952"/>
    <mergeCell ref="I2954:J2954"/>
    <mergeCell ref="F2975:G2975"/>
    <mergeCell ref="F2976:G2976"/>
    <mergeCell ref="F2977:G2977"/>
    <mergeCell ref="F2978:G2978"/>
    <mergeCell ref="F2979:G2979"/>
    <mergeCell ref="F2980:G2980"/>
    <mergeCell ref="F2981:G2981"/>
    <mergeCell ref="F2982:G2982"/>
    <mergeCell ref="F2983:G2983"/>
    <mergeCell ref="F2984:G2984"/>
    <mergeCell ref="F2985:G2985"/>
    <mergeCell ref="F2986:G2986"/>
    <mergeCell ref="F2987:G2987"/>
    <mergeCell ref="F2988:G2988"/>
    <mergeCell ref="F2989:G2989"/>
    <mergeCell ref="F2990:G2990"/>
    <mergeCell ref="F2991:G2991"/>
    <mergeCell ref="F2992:G2992"/>
    <mergeCell ref="I2994:J2994"/>
    <mergeCell ref="F2996:G2996"/>
    <mergeCell ref="F2997:G2997"/>
    <mergeCell ref="F2998:G2998"/>
    <mergeCell ref="F2999:G2999"/>
    <mergeCell ref="F3000:G3000"/>
    <mergeCell ref="I3002:J3002"/>
    <mergeCell ref="F3004:G3004"/>
    <mergeCell ref="F3005:G3005"/>
    <mergeCell ref="F3006:G3006"/>
    <mergeCell ref="F3007:G3007"/>
    <mergeCell ref="B3008:K3008"/>
    <mergeCell ref="F3009:G3009"/>
    <mergeCell ref="F3010:G3010"/>
    <mergeCell ref="I3012:J3012"/>
    <mergeCell ref="F3014:G3014"/>
    <mergeCell ref="F3040:G3040"/>
    <mergeCell ref="F3041:G3041"/>
    <mergeCell ref="F3042:G3042"/>
    <mergeCell ref="F3043:G3043"/>
    <mergeCell ref="F3044:G3044"/>
    <mergeCell ref="F3045:G3045"/>
    <mergeCell ref="F3046:G3046"/>
    <mergeCell ref="F3047:G3047"/>
    <mergeCell ref="F3048:G3048"/>
    <mergeCell ref="F3049:G3049"/>
    <mergeCell ref="F3025:G3025"/>
    <mergeCell ref="F3026:G3026"/>
    <mergeCell ref="F3027:G3027"/>
    <mergeCell ref="B3028:K3028"/>
    <mergeCell ref="F3029:G3029"/>
    <mergeCell ref="F3030:G3030"/>
    <mergeCell ref="F3031:G3031"/>
    <mergeCell ref="F3032:G3032"/>
    <mergeCell ref="F3033:G3033"/>
    <mergeCell ref="F3106:G3106"/>
    <mergeCell ref="F3107:G3107"/>
    <mergeCell ref="F3074:G3074"/>
    <mergeCell ref="F3075:G3075"/>
    <mergeCell ref="B3076:K3076"/>
    <mergeCell ref="F3077:G3077"/>
    <mergeCell ref="F3078:G3078"/>
    <mergeCell ref="F3079:G3079"/>
    <mergeCell ref="F3080:G3080"/>
    <mergeCell ref="F3081:G3081"/>
    <mergeCell ref="F3082:G3082"/>
    <mergeCell ref="F3083:G3083"/>
    <mergeCell ref="F3084:G3084"/>
    <mergeCell ref="F3085:G3085"/>
    <mergeCell ref="F3086:G3086"/>
    <mergeCell ref="F3087:G3087"/>
    <mergeCell ref="F3088:G3088"/>
    <mergeCell ref="F3089:G3089"/>
    <mergeCell ref="F3090:G3090"/>
    <mergeCell ref="F3091:G3091"/>
    <mergeCell ref="F3092:G3092"/>
    <mergeCell ref="F3093:G3093"/>
    <mergeCell ref="F3094:G3094"/>
    <mergeCell ref="F3095:G3095"/>
    <mergeCell ref="F3096:G3096"/>
    <mergeCell ref="F3097:G3097"/>
    <mergeCell ref="F3098:G3098"/>
    <mergeCell ref="F3099:G3099"/>
    <mergeCell ref="F3100:G3100"/>
    <mergeCell ref="F3101:G3101"/>
    <mergeCell ref="F3102:G3102"/>
    <mergeCell ref="F3103:G3103"/>
    <mergeCell ref="F3108:G3108"/>
    <mergeCell ref="F3109:G3109"/>
    <mergeCell ref="I3111:J3111"/>
    <mergeCell ref="F3113:G3113"/>
    <mergeCell ref="F3114:G3114"/>
    <mergeCell ref="G3115:J3115"/>
    <mergeCell ref="B3118:F3118"/>
    <mergeCell ref="G3118:J3118"/>
    <mergeCell ref="B3119:F3119"/>
    <mergeCell ref="G3119:J3119"/>
    <mergeCell ref="B3120:F3120"/>
    <mergeCell ref="G3120:J3120"/>
    <mergeCell ref="B3121:F3121"/>
    <mergeCell ref="G3121:J3121"/>
    <mergeCell ref="B3122:F3122"/>
    <mergeCell ref="G3122:J3122"/>
    <mergeCell ref="B3123:F3123"/>
    <mergeCell ref="F3178:G3178"/>
    <mergeCell ref="F3179:G3179"/>
    <mergeCell ref="F3144:G3144"/>
    <mergeCell ref="F3145:G3145"/>
    <mergeCell ref="B3146:K3146"/>
    <mergeCell ref="F3147:G3147"/>
    <mergeCell ref="F3148:G3148"/>
    <mergeCell ref="F3149:G3149"/>
    <mergeCell ref="F3150:G3150"/>
    <mergeCell ref="F3151:G3151"/>
    <mergeCell ref="F3152:G3152"/>
    <mergeCell ref="F3153:G3153"/>
    <mergeCell ref="F3154:G3154"/>
    <mergeCell ref="F3155:G3155"/>
    <mergeCell ref="F3156:G3156"/>
    <mergeCell ref="F3157:G3157"/>
    <mergeCell ref="F3158:G3158"/>
    <mergeCell ref="F3159:G3159"/>
    <mergeCell ref="F3160:G3160"/>
    <mergeCell ref="F3161:G3161"/>
    <mergeCell ref="F3162:G3162"/>
    <mergeCell ref="F3163:G3163"/>
    <mergeCell ref="F3164:G3164"/>
    <mergeCell ref="F3165:G3165"/>
    <mergeCell ref="F3166:G3166"/>
    <mergeCell ref="F3167:G3167"/>
    <mergeCell ref="F3168:G3168"/>
    <mergeCell ref="F3169:G3169"/>
    <mergeCell ref="F3170:G3170"/>
    <mergeCell ref="F3171:G3171"/>
    <mergeCell ref="F3172:G3172"/>
    <mergeCell ref="F3173:G3173"/>
    <mergeCell ref="F3222:G3222"/>
    <mergeCell ref="F3223:G3223"/>
    <mergeCell ref="F3180:G3180"/>
    <mergeCell ref="F3181:G3181"/>
    <mergeCell ref="F3182:G3182"/>
    <mergeCell ref="I3184:J3184"/>
    <mergeCell ref="F3186:G3186"/>
    <mergeCell ref="F3187:G3187"/>
    <mergeCell ref="F3188:G3188"/>
    <mergeCell ref="F3189:G3189"/>
    <mergeCell ref="F3190:G3190"/>
    <mergeCell ref="F3191:G3191"/>
    <mergeCell ref="I3193:J3193"/>
    <mergeCell ref="F3195:G3195"/>
    <mergeCell ref="F3196:G3196"/>
    <mergeCell ref="F3197:G3197"/>
    <mergeCell ref="F3198:G3198"/>
    <mergeCell ref="F3199:G3199"/>
    <mergeCell ref="I3201:J3201"/>
    <mergeCell ref="F3229:G3229"/>
    <mergeCell ref="F3230:G3230"/>
    <mergeCell ref="F3231:G3231"/>
    <mergeCell ref="F3232:G3232"/>
    <mergeCell ref="F3233:G3233"/>
    <mergeCell ref="F3234:G3234"/>
    <mergeCell ref="F3235:G3235"/>
    <mergeCell ref="F3236:G3236"/>
    <mergeCell ref="F3237:G3237"/>
    <mergeCell ref="F3238:G3238"/>
    <mergeCell ref="F3239:G3239"/>
    <mergeCell ref="F3240:G3240"/>
    <mergeCell ref="F3203:G3203"/>
    <mergeCell ref="F3204:G3204"/>
    <mergeCell ref="F3205:G3205"/>
    <mergeCell ref="F3206:G3206"/>
    <mergeCell ref="F3207:G3207"/>
    <mergeCell ref="F3208:G3208"/>
    <mergeCell ref="F3224:G3224"/>
    <mergeCell ref="F3225:G3225"/>
    <mergeCell ref="F3226:G3226"/>
    <mergeCell ref="F3227:G3227"/>
    <mergeCell ref="B3228:K3228"/>
    <mergeCell ref="I3210:J3210"/>
    <mergeCell ref="F3212:G3212"/>
    <mergeCell ref="F3213:G3213"/>
    <mergeCell ref="F3214:G3214"/>
    <mergeCell ref="F3215:G3215"/>
    <mergeCell ref="F3216:G3216"/>
    <mergeCell ref="I3218:J3218"/>
    <mergeCell ref="F3220:G3220"/>
    <mergeCell ref="F3221:G3221"/>
    <mergeCell ref="F3295:G3295"/>
    <mergeCell ref="I3297:J3297"/>
    <mergeCell ref="F3299:G3299"/>
    <mergeCell ref="F3300:G3300"/>
    <mergeCell ref="F3301:G3301"/>
    <mergeCell ref="F3302:G3302"/>
    <mergeCell ref="F3303:G3303"/>
    <mergeCell ref="F3279:G3279"/>
    <mergeCell ref="I3281:J3281"/>
    <mergeCell ref="F3241:G3241"/>
    <mergeCell ref="F3242:G3242"/>
    <mergeCell ref="F3243:G3243"/>
    <mergeCell ref="F3244:G3244"/>
    <mergeCell ref="F3245:G3245"/>
    <mergeCell ref="F3246:G3246"/>
    <mergeCell ref="F3247:G3247"/>
    <mergeCell ref="F3248:G3248"/>
    <mergeCell ref="F3249:G3249"/>
    <mergeCell ref="F3250:G3250"/>
    <mergeCell ref="F3251:G3251"/>
    <mergeCell ref="F3252:G3252"/>
    <mergeCell ref="F3253:G3253"/>
    <mergeCell ref="F3254:G3254"/>
    <mergeCell ref="I3256:J3256"/>
    <mergeCell ref="F3258:G3258"/>
    <mergeCell ref="F3259:G3259"/>
    <mergeCell ref="F3367:G3367"/>
    <mergeCell ref="I3369:J3369"/>
    <mergeCell ref="F3327:G3327"/>
    <mergeCell ref="F3328:G3328"/>
    <mergeCell ref="F3329:G3329"/>
    <mergeCell ref="F3330:G3330"/>
    <mergeCell ref="F3331:G3331"/>
    <mergeCell ref="I3333:J3333"/>
    <mergeCell ref="F3335:G3335"/>
    <mergeCell ref="F3336:G3336"/>
    <mergeCell ref="F3337:G3337"/>
    <mergeCell ref="F3338:G3338"/>
    <mergeCell ref="F3339:G3339"/>
    <mergeCell ref="F3340:G3340"/>
    <mergeCell ref="I3342:J3342"/>
    <mergeCell ref="F3344:G3344"/>
    <mergeCell ref="F3345:G3345"/>
    <mergeCell ref="F3346:G3346"/>
    <mergeCell ref="F3347:G3347"/>
    <mergeCell ref="F3348:G3348"/>
    <mergeCell ref="F3349:G3349"/>
    <mergeCell ref="I3351:J3351"/>
    <mergeCell ref="F3353:G3353"/>
    <mergeCell ref="F3354:G3354"/>
    <mergeCell ref="F3355:G3355"/>
    <mergeCell ref="F3356:G3356"/>
    <mergeCell ref="F3357:G3357"/>
    <mergeCell ref="F3358:G3358"/>
    <mergeCell ref="I3360:J3360"/>
    <mergeCell ref="F3362:G3362"/>
    <mergeCell ref="F3363:G3363"/>
    <mergeCell ref="F3364:G3364"/>
    <mergeCell ref="F3411:G3411"/>
    <mergeCell ref="F3412:G3412"/>
    <mergeCell ref="F3371:G3371"/>
    <mergeCell ref="F3372:G3372"/>
    <mergeCell ref="F3373:G3373"/>
    <mergeCell ref="F3374:G3374"/>
    <mergeCell ref="F3375:G3375"/>
    <mergeCell ref="F3376:G3376"/>
    <mergeCell ref="I3378:J3378"/>
    <mergeCell ref="F3380:G3380"/>
    <mergeCell ref="F3381:G3381"/>
    <mergeCell ref="F3382:G3382"/>
    <mergeCell ref="F3383:G3383"/>
    <mergeCell ref="F3384:G3384"/>
    <mergeCell ref="F3385:G3385"/>
    <mergeCell ref="I3387:J3387"/>
    <mergeCell ref="F3389:G3389"/>
    <mergeCell ref="F3390:G3390"/>
    <mergeCell ref="F3391:G3391"/>
    <mergeCell ref="I3458:J3458"/>
    <mergeCell ref="F3460:G3460"/>
    <mergeCell ref="F3413:G3413"/>
    <mergeCell ref="F3414:G3414"/>
    <mergeCell ref="I3416:J3416"/>
    <mergeCell ref="F3418:G3418"/>
    <mergeCell ref="F3419:G3419"/>
    <mergeCell ref="F3420:G3420"/>
    <mergeCell ref="F3421:G3421"/>
    <mergeCell ref="I3423:J3423"/>
    <mergeCell ref="F3425:G3425"/>
    <mergeCell ref="F3426:G3426"/>
    <mergeCell ref="F3427:G3427"/>
    <mergeCell ref="F3428:G3428"/>
    <mergeCell ref="I3430:J3430"/>
    <mergeCell ref="F3432:G3432"/>
    <mergeCell ref="F3433:G3433"/>
    <mergeCell ref="F3434:G3434"/>
    <mergeCell ref="F3435:G3435"/>
    <mergeCell ref="F3493:G3493"/>
    <mergeCell ref="F3494:G3494"/>
    <mergeCell ref="F3495:G3495"/>
    <mergeCell ref="F3496:G3496"/>
    <mergeCell ref="I3498:J3498"/>
    <mergeCell ref="F3500:G3500"/>
    <mergeCell ref="F3501:G3501"/>
    <mergeCell ref="F3502:G3502"/>
    <mergeCell ref="F3503:G3503"/>
    <mergeCell ref="F3504:G3504"/>
    <mergeCell ref="F3461:G3461"/>
    <mergeCell ref="F3462:G3462"/>
    <mergeCell ref="F3463:G3463"/>
    <mergeCell ref="F3464:G3464"/>
    <mergeCell ref="I3466:J3466"/>
    <mergeCell ref="F3468:G3468"/>
    <mergeCell ref="F3469:G3469"/>
    <mergeCell ref="F3470:G3470"/>
    <mergeCell ref="F3471:G3471"/>
    <mergeCell ref="F3472:G3472"/>
    <mergeCell ref="I3474:J3474"/>
    <mergeCell ref="F3476:G3476"/>
    <mergeCell ref="F3477:G3477"/>
    <mergeCell ref="F3478:G3478"/>
    <mergeCell ref="F3479:G3479"/>
    <mergeCell ref="I3481:J3481"/>
    <mergeCell ref="F3483:G3483"/>
    <mergeCell ref="F3484:G3484"/>
    <mergeCell ref="F3485:G3485"/>
    <mergeCell ref="F3486:G3486"/>
    <mergeCell ref="F3487:G3487"/>
    <mergeCell ref="I3489:J3489"/>
    <mergeCell ref="F3505:G3505"/>
    <mergeCell ref="I3507:J3507"/>
    <mergeCell ref="F3509:G3509"/>
    <mergeCell ref="F3510:G3510"/>
    <mergeCell ref="F3511:G3511"/>
    <mergeCell ref="F3512:G3512"/>
    <mergeCell ref="F3513:G3513"/>
    <mergeCell ref="F3514:G3514"/>
    <mergeCell ref="I3516:J3516"/>
    <mergeCell ref="F3518:G3518"/>
    <mergeCell ref="F3519:G3519"/>
    <mergeCell ref="F3520:G3520"/>
    <mergeCell ref="F3521:G3521"/>
    <mergeCell ref="F3522:G3522"/>
    <mergeCell ref="I3524:J3524"/>
    <mergeCell ref="F3526:G3526"/>
    <mergeCell ref="F3527:G3527"/>
    <mergeCell ref="F3597:G3597"/>
    <mergeCell ref="F3598:G3598"/>
    <mergeCell ref="I3600:J3600"/>
    <mergeCell ref="F3602:G3602"/>
    <mergeCell ref="F3603:G3603"/>
    <mergeCell ref="F3604:G3604"/>
    <mergeCell ref="F3605:G3605"/>
    <mergeCell ref="F3570:G3570"/>
    <mergeCell ref="F3571:G3571"/>
    <mergeCell ref="B3572:K3572"/>
    <mergeCell ref="F3573:G3573"/>
    <mergeCell ref="F3574:G3574"/>
    <mergeCell ref="F3575:G3575"/>
    <mergeCell ref="F3576:G3576"/>
    <mergeCell ref="F3577:G3577"/>
    <mergeCell ref="F3578:G3578"/>
    <mergeCell ref="F3579:G3579"/>
    <mergeCell ref="F3580:G3580"/>
    <mergeCell ref="F3581:G3581"/>
    <mergeCell ref="F3582:G3582"/>
    <mergeCell ref="F3583:G3583"/>
    <mergeCell ref="F3584:G3584"/>
    <mergeCell ref="F3585:G3585"/>
    <mergeCell ref="F3586:G3586"/>
    <mergeCell ref="F3593:G3593"/>
    <mergeCell ref="F3594:G3594"/>
    <mergeCell ref="F3595:G3595"/>
    <mergeCell ref="F3596:G3596"/>
    <mergeCell ref="F3587:G3587"/>
    <mergeCell ref="F3588:G3588"/>
    <mergeCell ref="F3642:G3642"/>
    <mergeCell ref="F3643:G3643"/>
    <mergeCell ref="I3645:J3645"/>
    <mergeCell ref="F3647:G3647"/>
    <mergeCell ref="F3648:G3648"/>
    <mergeCell ref="F3649:G3649"/>
    <mergeCell ref="F3606:G3606"/>
    <mergeCell ref="F3607:G3607"/>
    <mergeCell ref="I3609:J3609"/>
    <mergeCell ref="F3611:G3611"/>
    <mergeCell ref="F3612:G3612"/>
    <mergeCell ref="F3613:G3613"/>
    <mergeCell ref="F3614:G3614"/>
    <mergeCell ref="F3615:G3615"/>
    <mergeCell ref="F3616:G3616"/>
    <mergeCell ref="I3618:J3618"/>
    <mergeCell ref="F3620:G3620"/>
    <mergeCell ref="F3621:G3621"/>
    <mergeCell ref="F3622:G3622"/>
    <mergeCell ref="F3623:G3623"/>
    <mergeCell ref="F3624:G3624"/>
    <mergeCell ref="F3625:G3625"/>
    <mergeCell ref="I3627:J3627"/>
    <mergeCell ref="F3650:G3650"/>
    <mergeCell ref="F3651:G3651"/>
    <mergeCell ref="F3652:G3652"/>
    <mergeCell ref="I3654:J3654"/>
    <mergeCell ref="F3656:G3656"/>
    <mergeCell ref="F3657:G3657"/>
    <mergeCell ref="F3658:G3658"/>
    <mergeCell ref="F3659:G3659"/>
    <mergeCell ref="F3660:G3660"/>
    <mergeCell ref="F3661:G3661"/>
    <mergeCell ref="I3663:J3663"/>
    <mergeCell ref="F3665:G3665"/>
    <mergeCell ref="F3666:G3666"/>
    <mergeCell ref="F3667:G3667"/>
    <mergeCell ref="F3668:G3668"/>
    <mergeCell ref="F3669:G3669"/>
    <mergeCell ref="F3670:G3670"/>
    <mergeCell ref="I3672:J3672"/>
    <mergeCell ref="F3674:G3674"/>
    <mergeCell ref="F3675:G3675"/>
    <mergeCell ref="F3676:G3676"/>
    <mergeCell ref="F3677:G3677"/>
    <mergeCell ref="F3678:G3678"/>
    <mergeCell ref="F3679:G3679"/>
    <mergeCell ref="I3681:J3681"/>
    <mergeCell ref="F3683:G3683"/>
    <mergeCell ref="F3684:G3684"/>
    <mergeCell ref="F3685:G3685"/>
    <mergeCell ref="F3686:G3686"/>
    <mergeCell ref="F3687:G3687"/>
    <mergeCell ref="F3688:G3688"/>
    <mergeCell ref="F3689:G3689"/>
    <mergeCell ref="F3690:G3690"/>
    <mergeCell ref="B3691:K3691"/>
    <mergeCell ref="F3763:G3763"/>
    <mergeCell ref="G3764:J3764"/>
    <mergeCell ref="B3767:F3767"/>
    <mergeCell ref="G3767:J3767"/>
    <mergeCell ref="F3730:G3730"/>
    <mergeCell ref="F3731:G3731"/>
    <mergeCell ref="G3732:J3732"/>
    <mergeCell ref="B3735:F3735"/>
    <mergeCell ref="G3735:J3735"/>
    <mergeCell ref="B3736:F3736"/>
    <mergeCell ref="G3736:J3736"/>
    <mergeCell ref="B3737:F3737"/>
    <mergeCell ref="G3737:J3737"/>
    <mergeCell ref="B3738:F3738"/>
    <mergeCell ref="G3738:J3738"/>
    <mergeCell ref="B3739:F3739"/>
    <mergeCell ref="G3739:J3739"/>
    <mergeCell ref="B3740:F3740"/>
    <mergeCell ref="H3741:J3741"/>
    <mergeCell ref="B3742:F3742"/>
    <mergeCell ref="G3742:J3742"/>
    <mergeCell ref="F3747:G3747"/>
    <mergeCell ref="B3788:F3788"/>
    <mergeCell ref="H3789:J3789"/>
    <mergeCell ref="B3790:F3790"/>
    <mergeCell ref="G3790:J3790"/>
    <mergeCell ref="I3792:J3792"/>
    <mergeCell ref="F3794:G3794"/>
    <mergeCell ref="F3795:G3795"/>
    <mergeCell ref="F3796:G3796"/>
    <mergeCell ref="F3797:G3797"/>
    <mergeCell ref="B3768:F3768"/>
    <mergeCell ref="G3768:J3768"/>
    <mergeCell ref="B3769:F3769"/>
    <mergeCell ref="G3769:J3769"/>
    <mergeCell ref="B3770:F3770"/>
    <mergeCell ref="G3770:J3770"/>
    <mergeCell ref="B3771:F3771"/>
    <mergeCell ref="G3771:J3771"/>
    <mergeCell ref="B3772:F3772"/>
    <mergeCell ref="H3773:J3773"/>
    <mergeCell ref="B3774:F3774"/>
    <mergeCell ref="G3774:J3774"/>
    <mergeCell ref="I3776:J3776"/>
    <mergeCell ref="F3778:G3778"/>
    <mergeCell ref="F3779:G3779"/>
    <mergeCell ref="G3780:J3780"/>
    <mergeCell ref="B3783:F3783"/>
    <mergeCell ref="G3783:J3783"/>
    <mergeCell ref="F3825:G3825"/>
    <mergeCell ref="F3826:G3826"/>
    <mergeCell ref="F3827:G3827"/>
    <mergeCell ref="F3828:G3828"/>
    <mergeCell ref="F3829:G3829"/>
    <mergeCell ref="F3830:G3830"/>
    <mergeCell ref="F3831:G3831"/>
    <mergeCell ref="F3832:G3832"/>
    <mergeCell ref="F3833:G3833"/>
    <mergeCell ref="F3834:G3834"/>
    <mergeCell ref="F3835:G3835"/>
    <mergeCell ref="F3798:G3798"/>
    <mergeCell ref="I3800:J3800"/>
    <mergeCell ref="F3802:G3802"/>
    <mergeCell ref="F3803:G3803"/>
    <mergeCell ref="F3804:G3804"/>
    <mergeCell ref="F3805:G3805"/>
    <mergeCell ref="F3806:G3806"/>
    <mergeCell ref="I3808:J3808"/>
    <mergeCell ref="F3810:G3810"/>
    <mergeCell ref="F3811:G3811"/>
    <mergeCell ref="F3812:G3812"/>
    <mergeCell ref="F3813:G3813"/>
    <mergeCell ref="F3814:G3814"/>
    <mergeCell ref="F3815:G3815"/>
    <mergeCell ref="F3816:G3816"/>
    <mergeCell ref="F3817:G3817"/>
    <mergeCell ref="B3818:K3818"/>
    <mergeCell ref="F3819:G3819"/>
    <mergeCell ref="F3820:G3820"/>
    <mergeCell ref="F3821:G3821"/>
    <mergeCell ref="F3822:G3822"/>
    <mergeCell ref="F3836:G3836"/>
    <mergeCell ref="F3837:G3837"/>
    <mergeCell ref="F3838:G3838"/>
    <mergeCell ref="F3839:G3839"/>
    <mergeCell ref="F3840:G3840"/>
    <mergeCell ref="F3841:G3841"/>
    <mergeCell ref="F3842:G3842"/>
    <mergeCell ref="F3843:G3843"/>
    <mergeCell ref="F3844:G3844"/>
    <mergeCell ref="I3846:J3846"/>
    <mergeCell ref="F3848:G3848"/>
    <mergeCell ref="F3849:G3849"/>
    <mergeCell ref="F3850:G3850"/>
    <mergeCell ref="F3851:G3851"/>
    <mergeCell ref="F3852:G3852"/>
    <mergeCell ref="I3854:J3854"/>
    <mergeCell ref="F3856:G3856"/>
    <mergeCell ref="F3891:G3891"/>
    <mergeCell ref="F3892:G3892"/>
    <mergeCell ref="F3857:G3857"/>
    <mergeCell ref="F3858:G3858"/>
    <mergeCell ref="F3859:G3859"/>
    <mergeCell ref="F3860:G3860"/>
    <mergeCell ref="F3861:G3861"/>
    <mergeCell ref="I3863:J3863"/>
    <mergeCell ref="F3865:G3865"/>
    <mergeCell ref="F3866:G3866"/>
    <mergeCell ref="F3867:G3867"/>
    <mergeCell ref="F3868:G3868"/>
    <mergeCell ref="F3869:G3869"/>
    <mergeCell ref="F3870:G3870"/>
    <mergeCell ref="F3871:G3871"/>
    <mergeCell ref="F3872:G3872"/>
    <mergeCell ref="B3873:K3873"/>
    <mergeCell ref="F3874:G3874"/>
    <mergeCell ref="F3875:G3875"/>
    <mergeCell ref="F3926:G3926"/>
    <mergeCell ref="F3927:G3927"/>
    <mergeCell ref="F3928:G3928"/>
    <mergeCell ref="F3893:G3893"/>
    <mergeCell ref="F3894:G3894"/>
    <mergeCell ref="F3895:G3895"/>
    <mergeCell ref="F3896:G3896"/>
    <mergeCell ref="F3897:G3897"/>
    <mergeCell ref="F3898:G3898"/>
    <mergeCell ref="F3899:G3899"/>
    <mergeCell ref="F3903:G3903"/>
    <mergeCell ref="F3904:G3904"/>
    <mergeCell ref="F3905:G3905"/>
    <mergeCell ref="F3906:G3906"/>
    <mergeCell ref="F3907:G3907"/>
    <mergeCell ref="F3908:G3908"/>
    <mergeCell ref="F3909:G3909"/>
    <mergeCell ref="F3910:G3910"/>
    <mergeCell ref="B3911:K3911"/>
    <mergeCell ref="F3967:G3967"/>
    <mergeCell ref="F3968:G3968"/>
    <mergeCell ref="F3929:G3929"/>
    <mergeCell ref="F3930:G3930"/>
    <mergeCell ref="F3931:G3931"/>
    <mergeCell ref="F3932:G3932"/>
    <mergeCell ref="F3933:G3933"/>
    <mergeCell ref="F3934:G3934"/>
    <mergeCell ref="F3935:G3935"/>
    <mergeCell ref="F3936:G3936"/>
    <mergeCell ref="F3937:G3937"/>
    <mergeCell ref="I3939:J3939"/>
    <mergeCell ref="F3941:G3941"/>
    <mergeCell ref="F3942:G3942"/>
    <mergeCell ref="F3943:G3943"/>
    <mergeCell ref="F3944:G3944"/>
    <mergeCell ref="F3945:G3945"/>
    <mergeCell ref="I3947:J3947"/>
    <mergeCell ref="F3949:G3949"/>
    <mergeCell ref="F3950:G3950"/>
    <mergeCell ref="F3951:G3951"/>
    <mergeCell ref="F3952:G3952"/>
    <mergeCell ref="F3953:G3953"/>
    <mergeCell ref="I3955:J3955"/>
    <mergeCell ref="F3957:G3957"/>
    <mergeCell ref="F3958:G3958"/>
    <mergeCell ref="F3959:G3959"/>
    <mergeCell ref="F3960:G3960"/>
    <mergeCell ref="F3961:G3961"/>
    <mergeCell ref="F3962:G3962"/>
    <mergeCell ref="F3963:G3963"/>
    <mergeCell ref="F3964:G3964"/>
    <mergeCell ref="F3969:G3969"/>
    <mergeCell ref="F3970:G3970"/>
    <mergeCell ref="F3971:G3971"/>
    <mergeCell ref="F3972:G3972"/>
    <mergeCell ref="F3973:G3973"/>
    <mergeCell ref="F3974:G3974"/>
    <mergeCell ref="F3975:G3975"/>
    <mergeCell ref="F3976:G3976"/>
    <mergeCell ref="F3977:G3977"/>
    <mergeCell ref="F3978:G3978"/>
    <mergeCell ref="F3979:G3979"/>
    <mergeCell ref="F3980:G3980"/>
    <mergeCell ref="F3981:G3981"/>
    <mergeCell ref="F3982:G3982"/>
    <mergeCell ref="F3983:G3983"/>
    <mergeCell ref="F3984:G3984"/>
    <mergeCell ref="F3985:G3985"/>
    <mergeCell ref="F4049:G4049"/>
    <mergeCell ref="I4051:J4051"/>
    <mergeCell ref="F4007:G4007"/>
    <mergeCell ref="F4008:G4008"/>
    <mergeCell ref="F4009:G4009"/>
    <mergeCell ref="I4011:J4011"/>
    <mergeCell ref="F4013:G4013"/>
    <mergeCell ref="F4014:G4014"/>
    <mergeCell ref="F4015:G4015"/>
    <mergeCell ref="F4016:G4016"/>
    <mergeCell ref="F4017:G4017"/>
    <mergeCell ref="I4019:J4019"/>
    <mergeCell ref="F4021:G4021"/>
    <mergeCell ref="F4022:G4022"/>
    <mergeCell ref="F4023:G4023"/>
    <mergeCell ref="F4024:G4024"/>
    <mergeCell ref="F4025:G4025"/>
    <mergeCell ref="I4027:J4027"/>
    <mergeCell ref="F4029:G4029"/>
    <mergeCell ref="F4030:G4030"/>
    <mergeCell ref="F4031:G4031"/>
    <mergeCell ref="F4032:G4032"/>
    <mergeCell ref="F4033:G4033"/>
    <mergeCell ref="I4035:J4035"/>
    <mergeCell ref="F4037:G4037"/>
    <mergeCell ref="F4038:G4038"/>
    <mergeCell ref="F4039:G4039"/>
    <mergeCell ref="F4040:G4040"/>
    <mergeCell ref="F4041:G4041"/>
    <mergeCell ref="I4043:J4043"/>
    <mergeCell ref="F4045:G4045"/>
    <mergeCell ref="F4046:G4046"/>
    <mergeCell ref="F4053:G4053"/>
    <mergeCell ref="F4054:G4054"/>
    <mergeCell ref="F4055:G4055"/>
    <mergeCell ref="F4056:G4056"/>
    <mergeCell ref="F4057:G4057"/>
    <mergeCell ref="F4058:G4058"/>
    <mergeCell ref="F4059:G4059"/>
    <mergeCell ref="F4060:G4060"/>
    <mergeCell ref="B4061:K4061"/>
    <mergeCell ref="F4062:G4062"/>
    <mergeCell ref="F4063:G4063"/>
    <mergeCell ref="F4064:G4064"/>
    <mergeCell ref="F4065:G4065"/>
    <mergeCell ref="F4066:G4066"/>
    <mergeCell ref="F4067:G4067"/>
    <mergeCell ref="F4068:G4068"/>
    <mergeCell ref="F4069:G4069"/>
    <mergeCell ref="F4123:G4123"/>
    <mergeCell ref="F4124:G4124"/>
    <mergeCell ref="F4087:G4087"/>
    <mergeCell ref="I4089:J4089"/>
    <mergeCell ref="F4091:G4091"/>
    <mergeCell ref="F4092:G4092"/>
    <mergeCell ref="F4093:G4093"/>
    <mergeCell ref="F4094:G4094"/>
    <mergeCell ref="F4095:G4095"/>
    <mergeCell ref="F4096:G4096"/>
    <mergeCell ref="F4097:G4097"/>
    <mergeCell ref="F4098:G4098"/>
    <mergeCell ref="I4100:J4100"/>
    <mergeCell ref="F4102:G4102"/>
    <mergeCell ref="F4103:G4103"/>
    <mergeCell ref="F4104:G4104"/>
    <mergeCell ref="F4105:G4105"/>
    <mergeCell ref="F4106:G4106"/>
    <mergeCell ref="F4107:G4107"/>
    <mergeCell ref="F4108:G4108"/>
    <mergeCell ref="F4109:G4109"/>
    <mergeCell ref="F4110:G4110"/>
    <mergeCell ref="F4111:G4111"/>
    <mergeCell ref="F4112:G4112"/>
    <mergeCell ref="F4113:G4113"/>
    <mergeCell ref="F4114:G4114"/>
    <mergeCell ref="F4115:G4115"/>
    <mergeCell ref="F4116:G4116"/>
    <mergeCell ref="F4117:G4117"/>
    <mergeCell ref="B4118:K4118"/>
    <mergeCell ref="F4119:G4119"/>
    <mergeCell ref="F4120:G4120"/>
    <mergeCell ref="F4148:G4148"/>
    <mergeCell ref="F4149:G4149"/>
    <mergeCell ref="F4150:G4150"/>
    <mergeCell ref="F4151:G4151"/>
    <mergeCell ref="F4152:G4152"/>
    <mergeCell ref="I4154:J4154"/>
    <mergeCell ref="F4156:G4156"/>
    <mergeCell ref="F4157:G4157"/>
    <mergeCell ref="G4158:J4158"/>
    <mergeCell ref="B4161:F4161"/>
    <mergeCell ref="G4161:J4161"/>
    <mergeCell ref="F4125:G4125"/>
    <mergeCell ref="F4126:G4126"/>
    <mergeCell ref="F4127:G4127"/>
    <mergeCell ref="F4128:G4128"/>
    <mergeCell ref="F4129:G4129"/>
    <mergeCell ref="F4130:G4130"/>
    <mergeCell ref="F4131:G4131"/>
    <mergeCell ref="F4132:G4132"/>
    <mergeCell ref="F4133:G4133"/>
    <mergeCell ref="F4134:G4134"/>
    <mergeCell ref="F4135:G4135"/>
    <mergeCell ref="F4136:G4136"/>
    <mergeCell ref="F4137:G4137"/>
    <mergeCell ref="F4138:G4138"/>
    <mergeCell ref="F4139:G4139"/>
    <mergeCell ref="F4140:G4140"/>
    <mergeCell ref="F4141:G4141"/>
    <mergeCell ref="F4146:G4146"/>
    <mergeCell ref="F4147:G4147"/>
    <mergeCell ref="F4210:G4210"/>
    <mergeCell ref="F4211:G4211"/>
    <mergeCell ref="F4193:G4193"/>
    <mergeCell ref="F4194:G4194"/>
    <mergeCell ref="B4162:F4162"/>
    <mergeCell ref="G4162:J4162"/>
    <mergeCell ref="B4163:F4163"/>
    <mergeCell ref="G4163:J4163"/>
    <mergeCell ref="B4164:F4164"/>
    <mergeCell ref="G4164:J4164"/>
    <mergeCell ref="B4165:F4165"/>
    <mergeCell ref="G4165:J4165"/>
    <mergeCell ref="B4166:F4166"/>
    <mergeCell ref="H4167:J4167"/>
    <mergeCell ref="B4168:F4168"/>
    <mergeCell ref="G4168:J4168"/>
    <mergeCell ref="I4170:J4170"/>
    <mergeCell ref="F4172:G4172"/>
    <mergeCell ref="F4173:G4173"/>
    <mergeCell ref="F4174:G4174"/>
    <mergeCell ref="F4175:G4175"/>
    <mergeCell ref="F4239:G4239"/>
    <mergeCell ref="F4240:G4240"/>
    <mergeCell ref="F4241:G4241"/>
    <mergeCell ref="F4242:G4242"/>
    <mergeCell ref="F4243:G4243"/>
    <mergeCell ref="F4244:G4244"/>
    <mergeCell ref="F4245:G4245"/>
    <mergeCell ref="F4212:G4212"/>
    <mergeCell ref="F4213:G4213"/>
    <mergeCell ref="F4214:G4214"/>
    <mergeCell ref="F4215:G4215"/>
    <mergeCell ref="F4216:G4216"/>
    <mergeCell ref="F4217:G4217"/>
    <mergeCell ref="F4218:G4218"/>
    <mergeCell ref="F4219:G4219"/>
    <mergeCell ref="F4220:G4220"/>
    <mergeCell ref="F4221:G4221"/>
    <mergeCell ref="F4222:G4222"/>
    <mergeCell ref="F4223:G4223"/>
    <mergeCell ref="F4224:G4224"/>
    <mergeCell ref="F4225:G4225"/>
    <mergeCell ref="F4226:G4226"/>
    <mergeCell ref="F4227:G4227"/>
    <mergeCell ref="F4228:G4228"/>
    <mergeCell ref="F4229:G4229"/>
    <mergeCell ref="F4230:G4230"/>
    <mergeCell ref="F4231:G4231"/>
    <mergeCell ref="F4232:G4232"/>
    <mergeCell ref="F4233:G4233"/>
    <mergeCell ref="F4234:G4234"/>
    <mergeCell ref="F4235:G4235"/>
    <mergeCell ref="F4236:G4236"/>
    <mergeCell ref="I4247:J4247"/>
    <mergeCell ref="F4249:G4249"/>
    <mergeCell ref="F4250:G4250"/>
    <mergeCell ref="F4251:G4251"/>
    <mergeCell ref="F4252:G4252"/>
    <mergeCell ref="F4253:G4253"/>
    <mergeCell ref="F4254:G4254"/>
    <mergeCell ref="I4256:J4256"/>
    <mergeCell ref="F4258:G4258"/>
    <mergeCell ref="F4259:G4259"/>
    <mergeCell ref="F4260:G4260"/>
    <mergeCell ref="F4261:G4261"/>
    <mergeCell ref="F4262:G4262"/>
    <mergeCell ref="F4263:G4263"/>
    <mergeCell ref="I4265:J4265"/>
    <mergeCell ref="F4267:G4267"/>
    <mergeCell ref="F4268:G4268"/>
    <mergeCell ref="F4290:G4290"/>
    <mergeCell ref="F4294:G4294"/>
    <mergeCell ref="F4295:G4295"/>
    <mergeCell ref="F4296:G4296"/>
    <mergeCell ref="F4297:G4297"/>
    <mergeCell ref="F4298:G4298"/>
    <mergeCell ref="F4299:G4299"/>
    <mergeCell ref="F4300:G4300"/>
    <mergeCell ref="F4301:G4301"/>
    <mergeCell ref="B4302:K4302"/>
    <mergeCell ref="F4303:G4303"/>
    <mergeCell ref="F4304:G4304"/>
    <mergeCell ref="F4305:G4305"/>
    <mergeCell ref="F4306:G4306"/>
    <mergeCell ref="F4307:G4307"/>
    <mergeCell ref="F4308:G4308"/>
    <mergeCell ref="I4274:J4274"/>
    <mergeCell ref="F4276:G4276"/>
    <mergeCell ref="F4277:G4277"/>
    <mergeCell ref="F4278:G4278"/>
    <mergeCell ref="F4279:G4279"/>
    <mergeCell ref="F4280:G4280"/>
    <mergeCell ref="F4281:G4281"/>
    <mergeCell ref="I4283:J4283"/>
    <mergeCell ref="F4285:G4285"/>
    <mergeCell ref="F4286:G4286"/>
    <mergeCell ref="F4287:G4287"/>
    <mergeCell ref="F4288:G4288"/>
    <mergeCell ref="F4289:G4289"/>
    <mergeCell ref="F4335:G4335"/>
    <mergeCell ref="F4336:G4336"/>
    <mergeCell ref="F4337:G4337"/>
    <mergeCell ref="I4339:J4339"/>
    <mergeCell ref="F4341:G4341"/>
    <mergeCell ref="F4342:G4342"/>
    <mergeCell ref="F4343:G4343"/>
    <mergeCell ref="F4344:G4344"/>
    <mergeCell ref="F4345:G4345"/>
    <mergeCell ref="F4346:G4346"/>
    <mergeCell ref="F4310:G4310"/>
    <mergeCell ref="F4311:G4311"/>
    <mergeCell ref="F4312:G4312"/>
    <mergeCell ref="F4313:G4313"/>
    <mergeCell ref="F4314:G4314"/>
    <mergeCell ref="F4315:G4315"/>
    <mergeCell ref="F4316:G4316"/>
    <mergeCell ref="F4317:G4317"/>
    <mergeCell ref="F4318:G4318"/>
    <mergeCell ref="F4319:G4319"/>
    <mergeCell ref="F4320:G4320"/>
    <mergeCell ref="F4321:G4321"/>
    <mergeCell ref="F4322:G4322"/>
    <mergeCell ref="F4323:G4323"/>
    <mergeCell ref="F4324:G4324"/>
    <mergeCell ref="F4325:G4325"/>
    <mergeCell ref="F4402:G4402"/>
    <mergeCell ref="F4403:G4403"/>
    <mergeCell ref="F4364:G4364"/>
    <mergeCell ref="F4365:G4365"/>
    <mergeCell ref="F4366:G4366"/>
    <mergeCell ref="F4367:G4367"/>
    <mergeCell ref="F4368:G4368"/>
    <mergeCell ref="I4370:J4370"/>
    <mergeCell ref="F4372:G4372"/>
    <mergeCell ref="F4373:G4373"/>
    <mergeCell ref="F4374:G4374"/>
    <mergeCell ref="F4375:G4375"/>
    <mergeCell ref="F4376:G4376"/>
    <mergeCell ref="F4377:G4377"/>
    <mergeCell ref="F4378:G4378"/>
    <mergeCell ref="F4379:G4379"/>
    <mergeCell ref="F4380:G4380"/>
    <mergeCell ref="F4381:G4381"/>
    <mergeCell ref="F4382:G4382"/>
    <mergeCell ref="F4383:G4383"/>
    <mergeCell ref="F4384:G4384"/>
    <mergeCell ref="F4385:G4385"/>
    <mergeCell ref="F4386:G4386"/>
    <mergeCell ref="F4387:G4387"/>
    <mergeCell ref="F4388:G4388"/>
    <mergeCell ref="F4389:G4389"/>
    <mergeCell ref="I4391:J4391"/>
    <mergeCell ref="F4393:G4393"/>
    <mergeCell ref="F4394:G4394"/>
    <mergeCell ref="F4395:G4395"/>
    <mergeCell ref="F4396:G4396"/>
    <mergeCell ref="F4397:G4397"/>
    <mergeCell ref="F4436:G4436"/>
    <mergeCell ref="F4437:G4437"/>
    <mergeCell ref="F4438:G4438"/>
    <mergeCell ref="F4439:G4439"/>
    <mergeCell ref="F4440:G4440"/>
    <mergeCell ref="I4442:J4442"/>
    <mergeCell ref="F4444:G4444"/>
    <mergeCell ref="F4445:G4445"/>
    <mergeCell ref="F4446:G4446"/>
    <mergeCell ref="F4447:G4447"/>
    <mergeCell ref="F4404:G4404"/>
    <mergeCell ref="F4405:G4405"/>
    <mergeCell ref="F4406:G4406"/>
    <mergeCell ref="I4408:J4408"/>
    <mergeCell ref="F4410:G4410"/>
    <mergeCell ref="F4411:G4411"/>
    <mergeCell ref="F4412:G4412"/>
    <mergeCell ref="F4413:G4413"/>
    <mergeCell ref="F4414:G4414"/>
    <mergeCell ref="I4416:J4416"/>
    <mergeCell ref="F4418:G4418"/>
    <mergeCell ref="F4419:G4419"/>
    <mergeCell ref="F4420:G4420"/>
    <mergeCell ref="F4421:G4421"/>
    <mergeCell ref="F4422:G4422"/>
    <mergeCell ref="I4424:J4424"/>
    <mergeCell ref="F4426:G4426"/>
    <mergeCell ref="F4448:G4448"/>
    <mergeCell ref="I4450:J4450"/>
    <mergeCell ref="F4452:G4452"/>
    <mergeCell ref="F4453:G4453"/>
    <mergeCell ref="F4454:G4454"/>
    <mergeCell ref="F4455:G4455"/>
    <mergeCell ref="F4456:G4456"/>
    <mergeCell ref="I4458:J4458"/>
    <mergeCell ref="F4460:G4460"/>
    <mergeCell ref="F4461:G4461"/>
    <mergeCell ref="F4462:G4462"/>
    <mergeCell ref="F4463:G4463"/>
    <mergeCell ref="F4464:G4464"/>
    <mergeCell ref="I4466:J4466"/>
    <mergeCell ref="F4468:G4468"/>
    <mergeCell ref="F4469:G4469"/>
    <mergeCell ref="F4470:G4470"/>
    <mergeCell ref="F4494:G4494"/>
    <mergeCell ref="F4495:G4495"/>
    <mergeCell ref="F4496:G4496"/>
    <mergeCell ref="F4500:G4500"/>
    <mergeCell ref="F4501:G4501"/>
    <mergeCell ref="F4502:G4502"/>
    <mergeCell ref="F4503:G4503"/>
    <mergeCell ref="F4504:G4504"/>
    <mergeCell ref="F4505:G4505"/>
    <mergeCell ref="F4506:G4506"/>
    <mergeCell ref="F4507:G4507"/>
    <mergeCell ref="B4508:K4508"/>
    <mergeCell ref="F4509:G4509"/>
    <mergeCell ref="F4510:G4510"/>
    <mergeCell ref="F4511:G4511"/>
    <mergeCell ref="F4512:G4512"/>
    <mergeCell ref="F4478:G4478"/>
    <mergeCell ref="F4479:G4479"/>
    <mergeCell ref="F4480:G4480"/>
    <mergeCell ref="I4482:J4482"/>
    <mergeCell ref="F4484:G4484"/>
    <mergeCell ref="F4485:G4485"/>
    <mergeCell ref="F4486:G4486"/>
    <mergeCell ref="F4487:G4487"/>
    <mergeCell ref="I4489:J4489"/>
    <mergeCell ref="F4491:G4491"/>
    <mergeCell ref="F4492:G4492"/>
    <mergeCell ref="F4493:G4493"/>
    <mergeCell ref="F4570:G4570"/>
    <mergeCell ref="F4571:G4571"/>
    <mergeCell ref="F4530:G4530"/>
    <mergeCell ref="F4531:G4531"/>
    <mergeCell ref="F4532:G4532"/>
    <mergeCell ref="F4533:G4533"/>
    <mergeCell ref="F4534:G4534"/>
    <mergeCell ref="I4536:J4536"/>
    <mergeCell ref="F4538:G4538"/>
    <mergeCell ref="F4539:G4539"/>
    <mergeCell ref="F4540:G4540"/>
    <mergeCell ref="F4541:G4541"/>
    <mergeCell ref="F4542:G4542"/>
    <mergeCell ref="F4543:G4543"/>
    <mergeCell ref="F4544:G4544"/>
    <mergeCell ref="I4546:J4546"/>
    <mergeCell ref="F4548:G4548"/>
    <mergeCell ref="F4549:G4549"/>
    <mergeCell ref="F4550:G4550"/>
    <mergeCell ref="F4551:G4551"/>
    <mergeCell ref="F4552:G4552"/>
    <mergeCell ref="F4553:G4553"/>
    <mergeCell ref="F4554:G4554"/>
    <mergeCell ref="F4555:G4555"/>
    <mergeCell ref="F4556:G4556"/>
    <mergeCell ref="F4557:G4557"/>
    <mergeCell ref="I4559:J4559"/>
    <mergeCell ref="F4561:G4561"/>
    <mergeCell ref="F4562:G4562"/>
    <mergeCell ref="F4563:G4563"/>
    <mergeCell ref="F4564:G4564"/>
    <mergeCell ref="F4565:G4565"/>
    <mergeCell ref="F4606:G4606"/>
    <mergeCell ref="F4607:G4607"/>
    <mergeCell ref="F4572:G4572"/>
    <mergeCell ref="F4573:G4573"/>
    <mergeCell ref="I4575:J4575"/>
    <mergeCell ref="F4577:G4577"/>
    <mergeCell ref="F4578:G4578"/>
    <mergeCell ref="F4579:G4579"/>
    <mergeCell ref="F4580:G4580"/>
    <mergeCell ref="F4581:G4581"/>
    <mergeCell ref="F4582:G4582"/>
    <mergeCell ref="F4583:G4583"/>
    <mergeCell ref="F4584:G4584"/>
    <mergeCell ref="B4585:K4585"/>
    <mergeCell ref="F4586:G4586"/>
    <mergeCell ref="F4587:G4587"/>
    <mergeCell ref="F4588:G4588"/>
    <mergeCell ref="F4589:G4589"/>
    <mergeCell ref="F4590:G4590"/>
    <mergeCell ref="F4637:G4637"/>
    <mergeCell ref="F4638:G4638"/>
    <mergeCell ref="F4639:G4639"/>
    <mergeCell ref="F4640:G4640"/>
    <mergeCell ref="F4641:G4641"/>
    <mergeCell ref="F4642:G4642"/>
    <mergeCell ref="F4643:G4643"/>
    <mergeCell ref="F4608:G4608"/>
    <mergeCell ref="F4609:G4609"/>
    <mergeCell ref="F4610:G4610"/>
    <mergeCell ref="F4611:G4611"/>
    <mergeCell ref="I4613:J4613"/>
    <mergeCell ref="F4615:G4615"/>
    <mergeCell ref="F4616:G4616"/>
    <mergeCell ref="F4617:G4617"/>
    <mergeCell ref="F4618:G4618"/>
    <mergeCell ref="F4619:G4619"/>
    <mergeCell ref="F4620:G4620"/>
    <mergeCell ref="F4621:G4621"/>
    <mergeCell ref="F4622:G4622"/>
    <mergeCell ref="B4623:K4623"/>
    <mergeCell ref="F4624:G4624"/>
    <mergeCell ref="F4625:G4625"/>
    <mergeCell ref="F4626:G4626"/>
    <mergeCell ref="F4627:G4627"/>
    <mergeCell ref="F4628:G4628"/>
    <mergeCell ref="F4629:G4629"/>
    <mergeCell ref="F4630:G4630"/>
    <mergeCell ref="F4631:G4631"/>
    <mergeCell ref="F4632:G4632"/>
    <mergeCell ref="F4633:G4633"/>
    <mergeCell ref="F4634:G4634"/>
    <mergeCell ref="F4708:G4708"/>
    <mergeCell ref="F4683:G4683"/>
    <mergeCell ref="F4684:G4684"/>
    <mergeCell ref="F4685:G4685"/>
    <mergeCell ref="F4644:G4644"/>
    <mergeCell ref="F4645:G4645"/>
    <mergeCell ref="F4646:G4646"/>
    <mergeCell ref="F4647:G4647"/>
    <mergeCell ref="F4648:G4648"/>
    <mergeCell ref="F4649:G4649"/>
    <mergeCell ref="I4651:J4651"/>
    <mergeCell ref="F4653:G4653"/>
    <mergeCell ref="F4654:G4654"/>
    <mergeCell ref="F4655:G4655"/>
    <mergeCell ref="F4656:G4656"/>
    <mergeCell ref="F4657:G4657"/>
    <mergeCell ref="F4658:G4658"/>
    <mergeCell ref="F4659:G4659"/>
    <mergeCell ref="F4660:G4660"/>
    <mergeCell ref="F4661:G4661"/>
    <mergeCell ref="I4663:J4663"/>
    <mergeCell ref="I4711:J4711"/>
    <mergeCell ref="F4713:G4713"/>
    <mergeCell ref="F4714:G4714"/>
    <mergeCell ref="F4715:G4715"/>
    <mergeCell ref="F4716:G4716"/>
    <mergeCell ref="F4717:G4717"/>
    <mergeCell ref="I4719:J4719"/>
    <mergeCell ref="F4721:G4721"/>
    <mergeCell ref="F4722:G4722"/>
    <mergeCell ref="F4723:G4723"/>
    <mergeCell ref="F4724:G4724"/>
    <mergeCell ref="F4725:G4725"/>
    <mergeCell ref="F4726:G4726"/>
    <mergeCell ref="F4727:G4727"/>
    <mergeCell ref="F4728:G4728"/>
    <mergeCell ref="I4730:J4730"/>
    <mergeCell ref="I4687:J4687"/>
    <mergeCell ref="F4689:G4689"/>
    <mergeCell ref="F4690:G4690"/>
    <mergeCell ref="F4691:G4691"/>
    <mergeCell ref="F4692:G4692"/>
    <mergeCell ref="F4693:G4693"/>
    <mergeCell ref="I4695:J4695"/>
    <mergeCell ref="F4697:G4697"/>
    <mergeCell ref="F4698:G4698"/>
    <mergeCell ref="F4699:G4699"/>
    <mergeCell ref="F4700:G4700"/>
    <mergeCell ref="F4701:G4701"/>
    <mergeCell ref="I4703:J4703"/>
    <mergeCell ref="F4705:G4705"/>
    <mergeCell ref="F4706:G4706"/>
    <mergeCell ref="F4707:G4707"/>
    <mergeCell ref="B4770:K4770"/>
    <mergeCell ref="F4771:G4771"/>
    <mergeCell ref="F4732:G4732"/>
    <mergeCell ref="F4733:G4733"/>
    <mergeCell ref="F4734:G4734"/>
    <mergeCell ref="F4735:G4735"/>
    <mergeCell ref="F4736:G4736"/>
    <mergeCell ref="F4737:G4737"/>
    <mergeCell ref="F4738:G4738"/>
    <mergeCell ref="F4739:G4739"/>
    <mergeCell ref="I4741:J4741"/>
    <mergeCell ref="F4743:G4743"/>
    <mergeCell ref="F4744:G4744"/>
    <mergeCell ref="F4745:G4745"/>
    <mergeCell ref="F4746:G4746"/>
    <mergeCell ref="F4747:G4747"/>
    <mergeCell ref="F4748:G4748"/>
    <mergeCell ref="F4749:G4749"/>
    <mergeCell ref="F4750:G4750"/>
    <mergeCell ref="I4752:J4752"/>
    <mergeCell ref="F4754:G4754"/>
    <mergeCell ref="F4755:G4755"/>
    <mergeCell ref="F4756:G4756"/>
    <mergeCell ref="F4757:G4757"/>
    <mergeCell ref="F4758:G4758"/>
    <mergeCell ref="I4760:J4760"/>
    <mergeCell ref="F4762:G4762"/>
    <mergeCell ref="F4763:G4763"/>
    <mergeCell ref="F4764:G4764"/>
    <mergeCell ref="F4765:G4765"/>
    <mergeCell ref="F4766:G4766"/>
    <mergeCell ref="F4767:G4767"/>
    <mergeCell ref="F4772:G4772"/>
    <mergeCell ref="F4773:G4773"/>
    <mergeCell ref="F4774:G4774"/>
    <mergeCell ref="F4775:G4775"/>
    <mergeCell ref="F4776:G4776"/>
    <mergeCell ref="F4777:G4777"/>
    <mergeCell ref="F4778:G4778"/>
    <mergeCell ref="F4779:G4779"/>
    <mergeCell ref="F4780:G4780"/>
    <mergeCell ref="F4781:G4781"/>
    <mergeCell ref="F4782:G4782"/>
    <mergeCell ref="F4783:G4783"/>
    <mergeCell ref="F4784:G4784"/>
    <mergeCell ref="F4785:G4785"/>
    <mergeCell ref="F4786:G4786"/>
    <mergeCell ref="F4787:G4787"/>
    <mergeCell ref="F4788:G4788"/>
    <mergeCell ref="F4839:G4839"/>
    <mergeCell ref="F4840:G4840"/>
    <mergeCell ref="I4842:J4842"/>
    <mergeCell ref="F4808:G4808"/>
    <mergeCell ref="F4809:G4809"/>
    <mergeCell ref="F4810:G4810"/>
    <mergeCell ref="B4811:K4811"/>
    <mergeCell ref="F4812:G4812"/>
    <mergeCell ref="F4813:G4813"/>
    <mergeCell ref="F4814:G4814"/>
    <mergeCell ref="F4815:G4815"/>
    <mergeCell ref="F4816:G4816"/>
    <mergeCell ref="F4817:G4817"/>
    <mergeCell ref="F4818:G4818"/>
    <mergeCell ref="F4819:G4819"/>
    <mergeCell ref="F4820:G4820"/>
    <mergeCell ref="F4821:G4821"/>
    <mergeCell ref="F4822:G4822"/>
    <mergeCell ref="F4823:G4823"/>
    <mergeCell ref="F4824:G4824"/>
    <mergeCell ref="F4825:G4825"/>
    <mergeCell ref="F4826:G4826"/>
    <mergeCell ref="F4827:G4827"/>
    <mergeCell ref="F4828:G4828"/>
    <mergeCell ref="F4829:G4829"/>
    <mergeCell ref="F4830:G4830"/>
    <mergeCell ref="F4831:G4831"/>
    <mergeCell ref="F4832:G4832"/>
    <mergeCell ref="F4833:G4833"/>
    <mergeCell ref="F4834:G4834"/>
    <mergeCell ref="F4835:G4835"/>
    <mergeCell ref="F4836:G4836"/>
    <mergeCell ref="F4844:G4844"/>
    <mergeCell ref="F4845:G4845"/>
    <mergeCell ref="F4846:G4846"/>
    <mergeCell ref="F4847:G4847"/>
    <mergeCell ref="F4848:G4848"/>
    <mergeCell ref="F4849:G4849"/>
    <mergeCell ref="I4851:J4851"/>
    <mergeCell ref="F4853:G4853"/>
    <mergeCell ref="F4854:G4854"/>
    <mergeCell ref="F4855:G4855"/>
    <mergeCell ref="F4856:G4856"/>
    <mergeCell ref="F4857:G4857"/>
    <mergeCell ref="F4858:G4858"/>
    <mergeCell ref="F4859:G4859"/>
    <mergeCell ref="I4861:J4861"/>
    <mergeCell ref="F4863:G4863"/>
    <mergeCell ref="F4864:G4864"/>
    <mergeCell ref="F4865:G4865"/>
    <mergeCell ref="F4866:G4866"/>
    <mergeCell ref="F4867:G4867"/>
    <mergeCell ref="F4868:G4868"/>
    <mergeCell ref="F4869:G4869"/>
    <mergeCell ref="I4871:J4871"/>
    <mergeCell ref="F4873:G4873"/>
    <mergeCell ref="F4874:G4874"/>
    <mergeCell ref="F4875:G4875"/>
    <mergeCell ref="F4876:G4876"/>
    <mergeCell ref="F4877:G4877"/>
    <mergeCell ref="I4879:J4879"/>
    <mergeCell ref="F4881:G4881"/>
    <mergeCell ref="F4882:G4882"/>
    <mergeCell ref="F4883:G4883"/>
    <mergeCell ref="F4884:G4884"/>
    <mergeCell ref="F4885:G4885"/>
    <mergeCell ref="F4937:G4937"/>
    <mergeCell ref="F4938:G4938"/>
    <mergeCell ref="F4903:G4903"/>
    <mergeCell ref="F4904:G4904"/>
    <mergeCell ref="F4905:G4905"/>
    <mergeCell ref="F4906:G4906"/>
    <mergeCell ref="F4907:G4907"/>
    <mergeCell ref="F4908:G4908"/>
    <mergeCell ref="F4909:G4909"/>
    <mergeCell ref="F4910:G4910"/>
    <mergeCell ref="F4911:G4911"/>
    <mergeCell ref="F4912:G4912"/>
    <mergeCell ref="F4913:G4913"/>
    <mergeCell ref="F4914:G4914"/>
    <mergeCell ref="F4915:G4915"/>
    <mergeCell ref="I4917:J4917"/>
    <mergeCell ref="F4919:G4919"/>
    <mergeCell ref="F4920:G4920"/>
    <mergeCell ref="F4921:G4921"/>
    <mergeCell ref="F4922:G4922"/>
    <mergeCell ref="F4923:G4923"/>
    <mergeCell ref="F4924:G4924"/>
    <mergeCell ref="F4925:G4925"/>
    <mergeCell ref="B4926:K4926"/>
    <mergeCell ref="F4927:G4927"/>
    <mergeCell ref="F4928:G4928"/>
    <mergeCell ref="F4929:G4929"/>
    <mergeCell ref="F4930:G4930"/>
    <mergeCell ref="F4931:G4931"/>
    <mergeCell ref="F4932:G4932"/>
    <mergeCell ref="F4933:G4933"/>
    <mergeCell ref="F4934:G4934"/>
    <mergeCell ref="F4939:G4939"/>
    <mergeCell ref="F4940:G4940"/>
    <mergeCell ref="F4941:G4941"/>
    <mergeCell ref="F4942:G4942"/>
    <mergeCell ref="F4943:G4943"/>
    <mergeCell ref="F4944:G4944"/>
    <mergeCell ref="F4945:G4945"/>
    <mergeCell ref="F4946:G4946"/>
    <mergeCell ref="F4947:G4947"/>
    <mergeCell ref="F4948:G4948"/>
    <mergeCell ref="I4950:J4950"/>
    <mergeCell ref="F4952:G4952"/>
    <mergeCell ref="F4953:G4953"/>
    <mergeCell ref="F4954:G4954"/>
    <mergeCell ref="F4955:G4955"/>
    <mergeCell ref="F4956:G4956"/>
    <mergeCell ref="F4957:G4957"/>
    <mergeCell ref="F5013:G5013"/>
    <mergeCell ref="F5014:G5014"/>
    <mergeCell ref="F4975:G4975"/>
    <mergeCell ref="F4976:G4976"/>
    <mergeCell ref="F4977:G4977"/>
    <mergeCell ref="F4978:G4978"/>
    <mergeCell ref="F4979:G4979"/>
    <mergeCell ref="F4980:G4980"/>
    <mergeCell ref="F4981:G4981"/>
    <mergeCell ref="I4983:J4983"/>
    <mergeCell ref="B4985:L4985"/>
    <mergeCell ref="F4986:G4986"/>
    <mergeCell ref="F4987:G4987"/>
    <mergeCell ref="F4988:G4988"/>
    <mergeCell ref="F4989:G4989"/>
    <mergeCell ref="F4990:G4990"/>
    <mergeCell ref="F4991:G4991"/>
    <mergeCell ref="F4992:G4992"/>
    <mergeCell ref="F4993:G4993"/>
    <mergeCell ref="F4994:G4994"/>
    <mergeCell ref="F4995:G4995"/>
    <mergeCell ref="I4997:J4997"/>
    <mergeCell ref="F4999:G4999"/>
    <mergeCell ref="F5000:G5000"/>
    <mergeCell ref="F5001:G5001"/>
    <mergeCell ref="F5002:G5002"/>
    <mergeCell ref="F5003:G5003"/>
    <mergeCell ref="F5004:G5004"/>
    <mergeCell ref="F5005:G5005"/>
    <mergeCell ref="F5006:G5006"/>
    <mergeCell ref="F5007:G5007"/>
    <mergeCell ref="F5008:G5008"/>
    <mergeCell ref="F5051:G5051"/>
    <mergeCell ref="F5052:G5052"/>
    <mergeCell ref="I5054:J5054"/>
    <mergeCell ref="F5056:G5056"/>
    <mergeCell ref="F5015:G5015"/>
    <mergeCell ref="F5016:G5016"/>
    <mergeCell ref="F5017:G5017"/>
    <mergeCell ref="F5018:G5018"/>
    <mergeCell ref="F5019:G5019"/>
    <mergeCell ref="F5020:G5020"/>
    <mergeCell ref="F5021:G5021"/>
    <mergeCell ref="I5023:J5023"/>
    <mergeCell ref="F5025:G5025"/>
    <mergeCell ref="F5026:G5026"/>
    <mergeCell ref="F5027:G5027"/>
    <mergeCell ref="F5028:G5028"/>
    <mergeCell ref="F5029:G5029"/>
    <mergeCell ref="F5030:G5030"/>
    <mergeCell ref="F5031:G5031"/>
    <mergeCell ref="F5032:G5032"/>
    <mergeCell ref="F5033:G5033"/>
    <mergeCell ref="F5040:G5040"/>
    <mergeCell ref="F5041:G5041"/>
    <mergeCell ref="F5042:G5042"/>
    <mergeCell ref="F5043:G5043"/>
    <mergeCell ref="I5045:J5045"/>
    <mergeCell ref="F5047:G5047"/>
    <mergeCell ref="F5048:G5048"/>
    <mergeCell ref="F5049:G5049"/>
    <mergeCell ref="F5050:G5050"/>
    <mergeCell ref="F5034:G5034"/>
    <mergeCell ref="I5036:J5036"/>
    <mergeCell ref="I5087:J5087"/>
    <mergeCell ref="F5089:G5089"/>
    <mergeCell ref="F5090:G5090"/>
    <mergeCell ref="F5091:G5091"/>
    <mergeCell ref="F5092:G5092"/>
    <mergeCell ref="F5093:G5093"/>
    <mergeCell ref="F5094:G5094"/>
    <mergeCell ref="F5095:G5095"/>
    <mergeCell ref="F5096:G5096"/>
    <mergeCell ref="F5057:G5057"/>
    <mergeCell ref="F5058:G5058"/>
    <mergeCell ref="F5059:G5059"/>
    <mergeCell ref="F5060:G5060"/>
    <mergeCell ref="F5061:G5061"/>
    <mergeCell ref="F5062:G5062"/>
    <mergeCell ref="F5063:G5063"/>
    <mergeCell ref="I5065:J5065"/>
    <mergeCell ref="F5067:G5067"/>
    <mergeCell ref="F5068:G5068"/>
    <mergeCell ref="F5069:G5069"/>
    <mergeCell ref="F5070:G5070"/>
    <mergeCell ref="F5071:G5071"/>
    <mergeCell ref="F5072:G5072"/>
    <mergeCell ref="F5073:G5073"/>
    <mergeCell ref="F5074:G5074"/>
    <mergeCell ref="F5075:G5075"/>
    <mergeCell ref="I5077:J5077"/>
    <mergeCell ref="I5098:J5098"/>
    <mergeCell ref="F5100:G5100"/>
    <mergeCell ref="F5101:G5101"/>
    <mergeCell ref="F5102:G5102"/>
    <mergeCell ref="F5103:G5103"/>
    <mergeCell ref="F5104:G5104"/>
    <mergeCell ref="I5106:J5106"/>
    <mergeCell ref="F5108:G5108"/>
    <mergeCell ref="F5109:G5109"/>
    <mergeCell ref="F5110:G5110"/>
    <mergeCell ref="F5111:G5111"/>
    <mergeCell ref="F5112:G5112"/>
    <mergeCell ref="F5113:G5113"/>
    <mergeCell ref="F5114:G5114"/>
    <mergeCell ref="I5116:J5116"/>
    <mergeCell ref="F5118:G5118"/>
    <mergeCell ref="F5119:G5119"/>
    <mergeCell ref="F5144:G5144"/>
    <mergeCell ref="F5145:G5145"/>
    <mergeCell ref="F5146:G5146"/>
    <mergeCell ref="F5147:G5147"/>
    <mergeCell ref="F5148:G5148"/>
    <mergeCell ref="F5149:G5149"/>
    <mergeCell ref="I5151:J5151"/>
    <mergeCell ref="F5153:G5153"/>
    <mergeCell ref="F5154:G5154"/>
    <mergeCell ref="F5155:G5155"/>
    <mergeCell ref="F5156:G5156"/>
    <mergeCell ref="F5157:G5157"/>
    <mergeCell ref="I5159:J5159"/>
    <mergeCell ref="F5161:G5161"/>
    <mergeCell ref="F5132:G5132"/>
    <mergeCell ref="F5133:G5133"/>
    <mergeCell ref="F5134:G5134"/>
    <mergeCell ref="F5135:G5135"/>
    <mergeCell ref="F5136:G5136"/>
    <mergeCell ref="I5138:J5138"/>
    <mergeCell ref="F5140:G5140"/>
    <mergeCell ref="I5222:J5222"/>
    <mergeCell ref="F5224:G5224"/>
    <mergeCell ref="F5183:G5183"/>
    <mergeCell ref="F5184:G5184"/>
    <mergeCell ref="F5185:G5185"/>
    <mergeCell ref="I5187:J5187"/>
    <mergeCell ref="F5189:G5189"/>
    <mergeCell ref="F5190:G5190"/>
    <mergeCell ref="F5191:G5191"/>
    <mergeCell ref="F5192:G5192"/>
    <mergeCell ref="F5193:G5193"/>
    <mergeCell ref="F5194:G5194"/>
    <mergeCell ref="F5195:G5195"/>
    <mergeCell ref="F5196:G5196"/>
    <mergeCell ref="F5197:G5197"/>
    <mergeCell ref="F5198:G5198"/>
    <mergeCell ref="I5200:J5200"/>
    <mergeCell ref="F5202:G5202"/>
    <mergeCell ref="F5203:G5203"/>
    <mergeCell ref="F5204:G5204"/>
    <mergeCell ref="F5205:G5205"/>
    <mergeCell ref="F5206:G5206"/>
    <mergeCell ref="F5207:G5207"/>
    <mergeCell ref="I5209:J5209"/>
    <mergeCell ref="F5211:G5211"/>
    <mergeCell ref="F5212:G5212"/>
    <mergeCell ref="F5213:G5213"/>
    <mergeCell ref="F5214:G5214"/>
    <mergeCell ref="F5215:G5215"/>
    <mergeCell ref="F5216:G5216"/>
    <mergeCell ref="F5217:G5217"/>
    <mergeCell ref="F5218:G5218"/>
    <mergeCell ref="F5292:G5292"/>
    <mergeCell ref="F5225:G5225"/>
    <mergeCell ref="F5226:G5226"/>
    <mergeCell ref="F5227:G5227"/>
    <mergeCell ref="F5228:G5228"/>
    <mergeCell ref="F5229:G5229"/>
    <mergeCell ref="F5230:G5230"/>
    <mergeCell ref="F5231:G5231"/>
    <mergeCell ref="F5232:G5232"/>
    <mergeCell ref="F5233:G5233"/>
    <mergeCell ref="I5235:J5235"/>
    <mergeCell ref="F5237:G5237"/>
    <mergeCell ref="F5238:G5238"/>
    <mergeCell ref="F5239:G5239"/>
    <mergeCell ref="F5240:G5240"/>
    <mergeCell ref="F5241:G5241"/>
    <mergeCell ref="F5242:G5242"/>
    <mergeCell ref="F5243:G5243"/>
    <mergeCell ref="F5332:G5332"/>
    <mergeCell ref="F5295:G5295"/>
    <mergeCell ref="I5297:J5297"/>
    <mergeCell ref="F5263:G5263"/>
    <mergeCell ref="F5264:G5264"/>
    <mergeCell ref="F5265:G5265"/>
    <mergeCell ref="F5266:G5266"/>
    <mergeCell ref="F5267:G5267"/>
    <mergeCell ref="F5268:G5268"/>
    <mergeCell ref="F5269:G5269"/>
    <mergeCell ref="F5270:G5270"/>
    <mergeCell ref="F5271:G5271"/>
    <mergeCell ref="F5272:G5272"/>
    <mergeCell ref="F5273:G5273"/>
    <mergeCell ref="F5274:G5274"/>
    <mergeCell ref="F5275:G5275"/>
    <mergeCell ref="F5276:G5276"/>
    <mergeCell ref="F5277:G5277"/>
    <mergeCell ref="F5278:G5278"/>
    <mergeCell ref="F5279:G5279"/>
    <mergeCell ref="F5280:G5280"/>
    <mergeCell ref="F5281:G5281"/>
    <mergeCell ref="F5282:G5282"/>
    <mergeCell ref="F5283:G5283"/>
    <mergeCell ref="F5284:G5284"/>
    <mergeCell ref="F5285:G5285"/>
    <mergeCell ref="F5286:G5286"/>
    <mergeCell ref="F5287:G5287"/>
    <mergeCell ref="F5288:G5288"/>
    <mergeCell ref="F5289:G5289"/>
    <mergeCell ref="F5290:G5290"/>
    <mergeCell ref="F5291:G5291"/>
    <mergeCell ref="F5308:G5308"/>
    <mergeCell ref="F5309:G5309"/>
    <mergeCell ref="F5310:G5310"/>
    <mergeCell ref="F5311:G5311"/>
    <mergeCell ref="F5312:G5312"/>
    <mergeCell ref="F5313:G5313"/>
    <mergeCell ref="F5314:G5314"/>
    <mergeCell ref="F5315:G5315"/>
    <mergeCell ref="I5330:J5330"/>
    <mergeCell ref="F5318:G5318"/>
    <mergeCell ref="F5319:G5319"/>
    <mergeCell ref="F5320:G5320"/>
    <mergeCell ref="F5321:G5321"/>
    <mergeCell ref="F5322:G5322"/>
    <mergeCell ref="F5323:G5323"/>
    <mergeCell ref="F5324:G5324"/>
    <mergeCell ref="F5325:G5325"/>
    <mergeCell ref="F5326:G5326"/>
    <mergeCell ref="F5327:G5327"/>
    <mergeCell ref="F5328:G5328"/>
    <mergeCell ref="F5359:G5359"/>
    <mergeCell ref="F5360:G5360"/>
    <mergeCell ref="F5361:G5361"/>
    <mergeCell ref="I5363:J5363"/>
    <mergeCell ref="F5365:G5365"/>
    <mergeCell ref="F5366:G5366"/>
    <mergeCell ref="F5367:G5367"/>
    <mergeCell ref="F5368:G5368"/>
    <mergeCell ref="F5369:G5369"/>
    <mergeCell ref="F5370:G5370"/>
    <mergeCell ref="F5335:G5335"/>
    <mergeCell ref="F5336:G5336"/>
    <mergeCell ref="F5337:G5337"/>
    <mergeCell ref="F5338:G5338"/>
    <mergeCell ref="B5339:K5339"/>
    <mergeCell ref="F5340:G5340"/>
    <mergeCell ref="F5341:G5341"/>
    <mergeCell ref="F5342:G5342"/>
    <mergeCell ref="F5343:G5343"/>
    <mergeCell ref="F5344:G5344"/>
    <mergeCell ref="F5345:G5345"/>
    <mergeCell ref="F5346:G5346"/>
    <mergeCell ref="F5347:G5347"/>
    <mergeCell ref="F5348:G5348"/>
    <mergeCell ref="F5349:G5349"/>
    <mergeCell ref="F5350:G5350"/>
    <mergeCell ref="F5351:G5351"/>
    <mergeCell ref="F5352:G5352"/>
    <mergeCell ref="F5353:G5353"/>
    <mergeCell ref="F5354:G5354"/>
    <mergeCell ref="F5355:G5355"/>
    <mergeCell ref="F5356:G5356"/>
    <mergeCell ref="F5425:G5425"/>
    <mergeCell ref="F5426:G5426"/>
    <mergeCell ref="I5398:J5398"/>
    <mergeCell ref="F5400:G5400"/>
    <mergeCell ref="F5401:G5401"/>
    <mergeCell ref="F5402:G5402"/>
    <mergeCell ref="F5403:G5403"/>
    <mergeCell ref="F5404:G5404"/>
    <mergeCell ref="F5405:G5405"/>
    <mergeCell ref="F5406:G5406"/>
    <mergeCell ref="F5371:G5371"/>
    <mergeCell ref="F5372:G5372"/>
    <mergeCell ref="B5373:K5373"/>
    <mergeCell ref="F5374:G5374"/>
    <mergeCell ref="F5375:G5375"/>
    <mergeCell ref="F5376:G5376"/>
    <mergeCell ref="F5377:G5377"/>
    <mergeCell ref="F5378:G5378"/>
    <mergeCell ref="F5379:G5379"/>
    <mergeCell ref="F5380:G5380"/>
    <mergeCell ref="F5381:G5381"/>
    <mergeCell ref="F5382:G5382"/>
    <mergeCell ref="F5383:G5383"/>
    <mergeCell ref="F5384:G5384"/>
    <mergeCell ref="F5385:G5385"/>
    <mergeCell ref="F5386:G5386"/>
    <mergeCell ref="F5387:G5387"/>
    <mergeCell ref="F5396:G5396"/>
    <mergeCell ref="F5481:G5481"/>
    <mergeCell ref="F5482:G5482"/>
    <mergeCell ref="F5429:G5429"/>
    <mergeCell ref="F5430:G5430"/>
    <mergeCell ref="F5431:G5431"/>
    <mergeCell ref="F5432:G5432"/>
    <mergeCell ref="F5433:G5433"/>
    <mergeCell ref="F5434:G5434"/>
    <mergeCell ref="F5435:G5435"/>
    <mergeCell ref="F5436:G5436"/>
    <mergeCell ref="F5437:G5437"/>
    <mergeCell ref="F5438:G5438"/>
    <mergeCell ref="I5440:J5440"/>
    <mergeCell ref="F5442:G5442"/>
    <mergeCell ref="F5407:G5407"/>
    <mergeCell ref="F5408:G5408"/>
    <mergeCell ref="F5409:G5409"/>
    <mergeCell ref="F5410:G5410"/>
    <mergeCell ref="B5411:K5411"/>
    <mergeCell ref="F5412:G5412"/>
    <mergeCell ref="F5413:G5413"/>
    <mergeCell ref="F5414:G5414"/>
    <mergeCell ref="F5415:G5415"/>
    <mergeCell ref="F5416:G5416"/>
    <mergeCell ref="F5417:G5417"/>
    <mergeCell ref="F5418:G5418"/>
    <mergeCell ref="F5419:G5419"/>
    <mergeCell ref="F5420:G5420"/>
    <mergeCell ref="F5421:G5421"/>
    <mergeCell ref="F5422:G5422"/>
    <mergeCell ref="F5423:G5423"/>
    <mergeCell ref="F5424:G5424"/>
    <mergeCell ref="F5443:G5443"/>
    <mergeCell ref="F5444:G5444"/>
    <mergeCell ref="F5445:G5445"/>
    <mergeCell ref="F5446:G5446"/>
    <mergeCell ref="F5447:G5447"/>
    <mergeCell ref="F5448:G5448"/>
    <mergeCell ref="F5449:G5449"/>
    <mergeCell ref="F5450:G5450"/>
    <mergeCell ref="I5452:J5452"/>
    <mergeCell ref="F5454:G5454"/>
    <mergeCell ref="F5455:G5455"/>
    <mergeCell ref="F5456:G5456"/>
    <mergeCell ref="F5457:G5457"/>
    <mergeCell ref="F5458:G5458"/>
    <mergeCell ref="F5459:G5459"/>
    <mergeCell ref="F5460:G5460"/>
    <mergeCell ref="I5462:J5462"/>
    <mergeCell ref="F5563:G5563"/>
    <mergeCell ref="F5533:G5533"/>
    <mergeCell ref="F5534:G5534"/>
    <mergeCell ref="F5487:G5487"/>
    <mergeCell ref="F5488:G5488"/>
    <mergeCell ref="I5490:J5490"/>
    <mergeCell ref="F5492:G5492"/>
    <mergeCell ref="F5493:G5493"/>
    <mergeCell ref="F5494:G5494"/>
    <mergeCell ref="I5496:J5496"/>
    <mergeCell ref="F5498:G5498"/>
    <mergeCell ref="F5499:G5499"/>
    <mergeCell ref="F5500:G5500"/>
    <mergeCell ref="I5502:J5502"/>
    <mergeCell ref="F5504:G5504"/>
    <mergeCell ref="F5505:G5505"/>
    <mergeCell ref="F5506:G5506"/>
    <mergeCell ref="F5507:G5507"/>
    <mergeCell ref="I5509:J5509"/>
    <mergeCell ref="F5511:G5511"/>
    <mergeCell ref="F5619:G5619"/>
    <mergeCell ref="F5620:G5620"/>
    <mergeCell ref="F5564:G5564"/>
    <mergeCell ref="F5565:G5565"/>
    <mergeCell ref="F5566:G5566"/>
    <mergeCell ref="I5568:J5568"/>
    <mergeCell ref="F5570:G5570"/>
    <mergeCell ref="F5571:G5571"/>
    <mergeCell ref="F5572:G5572"/>
    <mergeCell ref="F5573:G5573"/>
    <mergeCell ref="F5574:G5574"/>
    <mergeCell ref="F5575:G5575"/>
    <mergeCell ref="F5576:G5576"/>
    <mergeCell ref="F5577:G5577"/>
    <mergeCell ref="I5579:J5579"/>
    <mergeCell ref="I5536:J5536"/>
    <mergeCell ref="F5538:G5538"/>
    <mergeCell ref="F5539:G5539"/>
    <mergeCell ref="F5540:G5540"/>
    <mergeCell ref="I5542:J5542"/>
    <mergeCell ref="F5544:G5544"/>
    <mergeCell ref="F5545:G5545"/>
    <mergeCell ref="F5546:G5546"/>
    <mergeCell ref="F5547:G5547"/>
    <mergeCell ref="F5548:G5548"/>
    <mergeCell ref="F5549:G5549"/>
    <mergeCell ref="I5551:J5551"/>
    <mergeCell ref="F5553:G5553"/>
    <mergeCell ref="F5554:G5554"/>
    <mergeCell ref="F5555:G5555"/>
    <mergeCell ref="F5556:G5556"/>
    <mergeCell ref="F5557:G5557"/>
    <mergeCell ref="F5596:G5596"/>
    <mergeCell ref="F5597:G5597"/>
    <mergeCell ref="F5598:G5598"/>
    <mergeCell ref="I5600:J5600"/>
    <mergeCell ref="F5602:G5602"/>
    <mergeCell ref="F5603:G5603"/>
    <mergeCell ref="F5604:G5604"/>
    <mergeCell ref="F5605:G5605"/>
    <mergeCell ref="I5607:J5607"/>
    <mergeCell ref="F5609:G5609"/>
    <mergeCell ref="F5610:G5610"/>
    <mergeCell ref="F5611:G5611"/>
    <mergeCell ref="I5613:J5613"/>
    <mergeCell ref="F5615:G5615"/>
    <mergeCell ref="F5616:G5616"/>
    <mergeCell ref="F5617:G5617"/>
    <mergeCell ref="F5618:G5618"/>
    <mergeCell ref="F5665:G5665"/>
    <mergeCell ref="F5666:G5666"/>
    <mergeCell ref="F5667:G5667"/>
    <mergeCell ref="I5669:J5669"/>
    <mergeCell ref="I5626:J5626"/>
    <mergeCell ref="F5628:G5628"/>
    <mergeCell ref="F5629:G5629"/>
    <mergeCell ref="F5630:G5630"/>
    <mergeCell ref="F5631:G5631"/>
    <mergeCell ref="F5632:G5632"/>
    <mergeCell ref="F5633:G5633"/>
    <mergeCell ref="F5634:G5634"/>
    <mergeCell ref="F5635:G5635"/>
    <mergeCell ref="F5636:G5636"/>
    <mergeCell ref="F5637:G5637"/>
    <mergeCell ref="I5639:J5639"/>
    <mergeCell ref="F5641:G5641"/>
    <mergeCell ref="F5642:G5642"/>
    <mergeCell ref="F5643:G5643"/>
    <mergeCell ref="F5644:G5644"/>
    <mergeCell ref="F5645:G5645"/>
    <mergeCell ref="I5647:J5647"/>
    <mergeCell ref="F5649:G5649"/>
    <mergeCell ref="F5650:G5650"/>
    <mergeCell ref="F5651:G5651"/>
    <mergeCell ref="F5652:G5652"/>
    <mergeCell ref="F5653:G5653"/>
    <mergeCell ref="F5654:G5654"/>
    <mergeCell ref="F5655:G5655"/>
    <mergeCell ref="I5657:J5657"/>
    <mergeCell ref="F5659:G5659"/>
    <mergeCell ref="F5660:G5660"/>
    <mergeCell ref="I5709:J5709"/>
    <mergeCell ref="F5711:G5711"/>
    <mergeCell ref="F5712:G5712"/>
    <mergeCell ref="F5713:G5713"/>
    <mergeCell ref="I5715:J5715"/>
    <mergeCell ref="F5717:G5717"/>
    <mergeCell ref="F5718:G5718"/>
    <mergeCell ref="F5671:G5671"/>
    <mergeCell ref="F5672:G5672"/>
    <mergeCell ref="F5673:G5673"/>
    <mergeCell ref="I5675:J5675"/>
    <mergeCell ref="F5677:G5677"/>
    <mergeCell ref="F5678:G5678"/>
    <mergeCell ref="F5679:G5679"/>
    <mergeCell ref="I5681:J5681"/>
    <mergeCell ref="F5683:G5683"/>
    <mergeCell ref="F5684:G5684"/>
    <mergeCell ref="F5685:G5685"/>
    <mergeCell ref="F5686:G5686"/>
    <mergeCell ref="I5688:J5688"/>
    <mergeCell ref="F5690:G5690"/>
    <mergeCell ref="F5691:G5691"/>
    <mergeCell ref="F5692:G5692"/>
    <mergeCell ref="F5693:G5693"/>
    <mergeCell ref="F5699:G5699"/>
    <mergeCell ref="F5700:G5700"/>
    <mergeCell ref="F5701:G5701"/>
    <mergeCell ref="I5703:J5703"/>
    <mergeCell ref="F5705:G5705"/>
    <mergeCell ref="F5706:G5706"/>
    <mergeCell ref="F5707:G5707"/>
    <mergeCell ref="F5745:G5745"/>
    <mergeCell ref="F5746:G5746"/>
    <mergeCell ref="F5747:G5747"/>
    <mergeCell ref="F5748:G5748"/>
    <mergeCell ref="F5749:G5749"/>
    <mergeCell ref="F5750:G5750"/>
    <mergeCell ref="I5752:J5752"/>
    <mergeCell ref="F5754:G5754"/>
    <mergeCell ref="F5755:G5755"/>
    <mergeCell ref="F5756:G5756"/>
    <mergeCell ref="F5757:G5757"/>
    <mergeCell ref="F5758:G5758"/>
    <mergeCell ref="F5759:G5759"/>
    <mergeCell ref="F5760:G5760"/>
    <mergeCell ref="F5719:G5719"/>
    <mergeCell ref="I5721:J5721"/>
    <mergeCell ref="F5723:G5723"/>
    <mergeCell ref="F5724:G5724"/>
    <mergeCell ref="F5725:G5725"/>
    <mergeCell ref="F5726:G5726"/>
    <mergeCell ref="F5727:G5727"/>
    <mergeCell ref="F5728:G5728"/>
    <mergeCell ref="I5730:J5730"/>
    <mergeCell ref="F5732:G5732"/>
    <mergeCell ref="F5733:G5733"/>
    <mergeCell ref="F5734:G5734"/>
    <mergeCell ref="F5735:G5735"/>
    <mergeCell ref="F5736:G5736"/>
    <mergeCell ref="F5737:G5737"/>
    <mergeCell ref="F5738:G5738"/>
    <mergeCell ref="I5740:J5740"/>
    <mergeCell ref="F5742:G5742"/>
    <mergeCell ref="I5801:J5801"/>
    <mergeCell ref="F5803:G5803"/>
    <mergeCell ref="F5804:G5804"/>
    <mergeCell ref="F5761:G5761"/>
    <mergeCell ref="F5762:G5762"/>
    <mergeCell ref="I5764:J5764"/>
    <mergeCell ref="F5766:G5766"/>
    <mergeCell ref="F5767:G5767"/>
    <mergeCell ref="F5768:G5768"/>
    <mergeCell ref="F5769:G5769"/>
    <mergeCell ref="F5770:G5770"/>
    <mergeCell ref="F5771:G5771"/>
    <mergeCell ref="F5772:G5772"/>
    <mergeCell ref="F5773:G5773"/>
    <mergeCell ref="F5774:G5774"/>
    <mergeCell ref="I5776:J5776"/>
    <mergeCell ref="F5778:G5778"/>
    <mergeCell ref="F5779:G5779"/>
    <mergeCell ref="F5780:G5780"/>
    <mergeCell ref="F5781:G5781"/>
    <mergeCell ref="I5785:J5785"/>
    <mergeCell ref="F5787:G5787"/>
    <mergeCell ref="F5788:G5788"/>
    <mergeCell ref="F5789:G5789"/>
    <mergeCell ref="F5790:G5790"/>
    <mergeCell ref="F5791:G5791"/>
    <mergeCell ref="I5793:J5793"/>
    <mergeCell ref="F5795:G5795"/>
    <mergeCell ref="F5796:G5796"/>
    <mergeCell ref="F5797:G5797"/>
    <mergeCell ref="F5798:G5798"/>
    <mergeCell ref="F5799:G5799"/>
    <mergeCell ref="F5845:G5845"/>
    <mergeCell ref="I5847:J5847"/>
    <mergeCell ref="F5849:G5849"/>
    <mergeCell ref="F5850:G5850"/>
    <mergeCell ref="F5805:G5805"/>
    <mergeCell ref="F5806:G5806"/>
    <mergeCell ref="F5807:G5807"/>
    <mergeCell ref="I5809:J5809"/>
    <mergeCell ref="F5811:G5811"/>
    <mergeCell ref="F5812:G5812"/>
    <mergeCell ref="F5813:G5813"/>
    <mergeCell ref="F5814:G5814"/>
    <mergeCell ref="F5815:G5815"/>
    <mergeCell ref="I5817:J5817"/>
    <mergeCell ref="F5819:G5819"/>
    <mergeCell ref="F5820:G5820"/>
    <mergeCell ref="F5821:G5821"/>
    <mergeCell ref="F5822:G5822"/>
    <mergeCell ref="I5824:J5824"/>
    <mergeCell ref="F5826:G5826"/>
    <mergeCell ref="F5827:G5827"/>
    <mergeCell ref="F5897:G5897"/>
    <mergeCell ref="I5899:J5899"/>
    <mergeCell ref="F5851:G5851"/>
    <mergeCell ref="F5852:G5852"/>
    <mergeCell ref="F5853:G5853"/>
    <mergeCell ref="I5855:J5855"/>
    <mergeCell ref="F5857:G5857"/>
    <mergeCell ref="F5858:G5858"/>
    <mergeCell ref="F5859:G5859"/>
    <mergeCell ref="F5860:G5860"/>
    <mergeCell ref="F5861:G5861"/>
    <mergeCell ref="I5863:J5863"/>
    <mergeCell ref="F5865:G5865"/>
    <mergeCell ref="F5866:G5866"/>
    <mergeCell ref="F5867:G5867"/>
    <mergeCell ref="I5869:J5869"/>
    <mergeCell ref="F5871:G5871"/>
    <mergeCell ref="F5872:G5872"/>
    <mergeCell ref="F5873:G5873"/>
    <mergeCell ref="F5949:G5949"/>
    <mergeCell ref="F5950:G5950"/>
    <mergeCell ref="F5901:G5901"/>
    <mergeCell ref="F5902:G5902"/>
    <mergeCell ref="F5903:G5903"/>
    <mergeCell ref="I5905:J5905"/>
    <mergeCell ref="F5907:G5907"/>
    <mergeCell ref="F5908:G5908"/>
    <mergeCell ref="F5909:G5909"/>
    <mergeCell ref="I5911:J5911"/>
    <mergeCell ref="F5913:G5913"/>
    <mergeCell ref="F5914:G5914"/>
    <mergeCell ref="F5915:G5915"/>
    <mergeCell ref="I5917:J5917"/>
    <mergeCell ref="F5919:G5919"/>
    <mergeCell ref="F5920:G5920"/>
    <mergeCell ref="F5921:G5921"/>
    <mergeCell ref="I5923:J5923"/>
    <mergeCell ref="F5925:G5925"/>
    <mergeCell ref="F5944:G5944"/>
    <mergeCell ref="F5945:G5945"/>
    <mergeCell ref="I5947:J5947"/>
    <mergeCell ref="I5989:J5989"/>
    <mergeCell ref="F5991:G5991"/>
    <mergeCell ref="F5992:G5992"/>
    <mergeCell ref="F5993:G5993"/>
    <mergeCell ref="I5995:J5995"/>
    <mergeCell ref="F5997:G5997"/>
    <mergeCell ref="F5998:G5998"/>
    <mergeCell ref="F5999:G5999"/>
    <mergeCell ref="I6001:J6001"/>
    <mergeCell ref="F5951:G5951"/>
    <mergeCell ref="I5953:J5953"/>
    <mergeCell ref="F5955:G5955"/>
    <mergeCell ref="F5956:G5956"/>
    <mergeCell ref="F5957:G5957"/>
    <mergeCell ref="I5959:J5959"/>
    <mergeCell ref="F5961:G5961"/>
    <mergeCell ref="F5962:G5962"/>
    <mergeCell ref="F5963:G5963"/>
    <mergeCell ref="I5965:J5965"/>
    <mergeCell ref="F5967:G5967"/>
    <mergeCell ref="F5968:G5968"/>
    <mergeCell ref="F5969:G5969"/>
    <mergeCell ref="I5971:J5971"/>
    <mergeCell ref="F5973:G5973"/>
    <mergeCell ref="F5974:G5974"/>
    <mergeCell ref="F5975:G5975"/>
    <mergeCell ref="I6037:J6037"/>
    <mergeCell ref="F6039:G6039"/>
    <mergeCell ref="F6040:G6040"/>
    <mergeCell ref="F6041:G6041"/>
    <mergeCell ref="I6043:J6043"/>
    <mergeCell ref="F6045:G6045"/>
    <mergeCell ref="F6046:G6046"/>
    <mergeCell ref="F6047:G6047"/>
    <mergeCell ref="I6049:J6049"/>
    <mergeCell ref="F6051:G6051"/>
    <mergeCell ref="F6052:G6052"/>
    <mergeCell ref="F6003:G6003"/>
    <mergeCell ref="F6004:G6004"/>
    <mergeCell ref="F6005:G6005"/>
    <mergeCell ref="I6007:J6007"/>
    <mergeCell ref="F6009:G6009"/>
    <mergeCell ref="F6010:G6010"/>
    <mergeCell ref="F6011:G6011"/>
    <mergeCell ref="I6013:J6013"/>
    <mergeCell ref="F6015:G6015"/>
    <mergeCell ref="F6016:G6016"/>
    <mergeCell ref="F6017:G6017"/>
    <mergeCell ref="I6019:J6019"/>
    <mergeCell ref="F6021:G6021"/>
    <mergeCell ref="F6022:G6022"/>
    <mergeCell ref="F6023:G6023"/>
    <mergeCell ref="I6025:J6025"/>
    <mergeCell ref="F6089:G6089"/>
    <mergeCell ref="F6090:G6090"/>
    <mergeCell ref="F6053:G6053"/>
    <mergeCell ref="F6054:G6054"/>
    <mergeCell ref="F6055:G6055"/>
    <mergeCell ref="I6057:J6057"/>
    <mergeCell ref="F6059:G6059"/>
    <mergeCell ref="F6060:G6060"/>
    <mergeCell ref="F6061:G6061"/>
    <mergeCell ref="F6062:G6062"/>
    <mergeCell ref="F6063:G6063"/>
    <mergeCell ref="I6065:J6065"/>
    <mergeCell ref="F6067:G6067"/>
    <mergeCell ref="F6068:G6068"/>
    <mergeCell ref="F6069:G6069"/>
    <mergeCell ref="F6070:G6070"/>
    <mergeCell ref="F6071:G6071"/>
    <mergeCell ref="F6072:G6072"/>
    <mergeCell ref="F6073:G6073"/>
    <mergeCell ref="F6074:G6074"/>
    <mergeCell ref="B6075:K6075"/>
    <mergeCell ref="F6076:G6076"/>
    <mergeCell ref="F6077:G6077"/>
    <mergeCell ref="F6078:G6078"/>
    <mergeCell ref="F6079:G6079"/>
    <mergeCell ref="F6080:G6080"/>
    <mergeCell ref="F6081:G6081"/>
    <mergeCell ref="F6082:G6082"/>
    <mergeCell ref="F6083:G6083"/>
    <mergeCell ref="F6084:G6084"/>
    <mergeCell ref="F6085:G6085"/>
    <mergeCell ref="F6086:G6086"/>
    <mergeCell ref="F6091:G6091"/>
    <mergeCell ref="F6092:G6092"/>
    <mergeCell ref="F6093:G6093"/>
    <mergeCell ref="F6094:G6094"/>
    <mergeCell ref="F6095:G6095"/>
    <mergeCell ref="F6096:G6096"/>
    <mergeCell ref="F6097:G6097"/>
    <mergeCell ref="F6098:G6098"/>
    <mergeCell ref="F6099:G6099"/>
    <mergeCell ref="F6100:G6100"/>
    <mergeCell ref="F6101:G6101"/>
    <mergeCell ref="F6102:G6102"/>
    <mergeCell ref="F6103:G6103"/>
    <mergeCell ref="F6104:G6104"/>
    <mergeCell ref="F6105:G6105"/>
    <mergeCell ref="F6106:G6106"/>
    <mergeCell ref="F6107:G6107"/>
    <mergeCell ref="F6161:G6161"/>
    <mergeCell ref="F6162:G6162"/>
    <mergeCell ref="F6127:G6127"/>
    <mergeCell ref="F6128:G6128"/>
    <mergeCell ref="F6129:G6129"/>
    <mergeCell ref="F6130:G6130"/>
    <mergeCell ref="F6131:G6131"/>
    <mergeCell ref="F6132:G6132"/>
    <mergeCell ref="F6133:G6133"/>
    <mergeCell ref="F6134:G6134"/>
    <mergeCell ref="F6135:G6135"/>
    <mergeCell ref="F6136:G6136"/>
    <mergeCell ref="F6137:G6137"/>
    <mergeCell ref="F6138:G6138"/>
    <mergeCell ref="F6139:G6139"/>
    <mergeCell ref="F6140:G6140"/>
    <mergeCell ref="F6141:G6141"/>
    <mergeCell ref="F6142:G6142"/>
    <mergeCell ref="F6143:G6143"/>
    <mergeCell ref="F6144:G6144"/>
    <mergeCell ref="F6145:G6145"/>
    <mergeCell ref="F6146:G6146"/>
    <mergeCell ref="F6163:G6163"/>
    <mergeCell ref="F6164:G6164"/>
    <mergeCell ref="F6165:G6165"/>
    <mergeCell ref="F6166:G6166"/>
    <mergeCell ref="F6167:G6167"/>
    <mergeCell ref="F6168:G6168"/>
    <mergeCell ref="F6169:G6169"/>
    <mergeCell ref="F6170:G6170"/>
    <mergeCell ref="F6171:G6171"/>
    <mergeCell ref="F6172:G6172"/>
    <mergeCell ref="F6173:G6173"/>
    <mergeCell ref="F6174:G6174"/>
    <mergeCell ref="F6175:G6175"/>
    <mergeCell ref="F6176:G6176"/>
    <mergeCell ref="F6177:G6177"/>
    <mergeCell ref="F6178:G6178"/>
    <mergeCell ref="F6179:G6179"/>
    <mergeCell ref="F6231:G6231"/>
    <mergeCell ref="F6232:G6232"/>
    <mergeCell ref="F6197:G6197"/>
    <mergeCell ref="F6198:G6198"/>
    <mergeCell ref="F6199:G6199"/>
    <mergeCell ref="F6200:G6200"/>
    <mergeCell ref="F6201:G6201"/>
    <mergeCell ref="I6203:J6203"/>
    <mergeCell ref="F6205:G6205"/>
    <mergeCell ref="F6206:G6206"/>
    <mergeCell ref="F6207:G6207"/>
    <mergeCell ref="F6208:G6208"/>
    <mergeCell ref="F6209:G6209"/>
    <mergeCell ref="B6210:K6210"/>
    <mergeCell ref="F6211:G6211"/>
    <mergeCell ref="F6212:G6212"/>
    <mergeCell ref="F6213:G6213"/>
    <mergeCell ref="F6214:G6214"/>
    <mergeCell ref="F6215:G6215"/>
    <mergeCell ref="F6216:G6216"/>
    <mergeCell ref="F6217:G6217"/>
    <mergeCell ref="F6218:G6218"/>
    <mergeCell ref="F6219:G6219"/>
    <mergeCell ref="F6220:G6220"/>
    <mergeCell ref="F6221:G6221"/>
    <mergeCell ref="F6222:G6222"/>
    <mergeCell ref="F6223:G6223"/>
    <mergeCell ref="F6224:G6224"/>
    <mergeCell ref="F6225:G6225"/>
    <mergeCell ref="F6226:G6226"/>
    <mergeCell ref="F6227:G6227"/>
    <mergeCell ref="F6228:G6228"/>
    <mergeCell ref="I6258:J6258"/>
    <mergeCell ref="F6260:G6260"/>
    <mergeCell ref="F6261:G6261"/>
    <mergeCell ref="F6262:G6262"/>
    <mergeCell ref="F6263:G6263"/>
    <mergeCell ref="F6264:G6264"/>
    <mergeCell ref="F6265:G6265"/>
    <mergeCell ref="F6266:G6266"/>
    <mergeCell ref="F6267:G6267"/>
    <mergeCell ref="F6268:G6268"/>
    <mergeCell ref="F6233:G6233"/>
    <mergeCell ref="F6234:G6234"/>
    <mergeCell ref="F6235:G6235"/>
    <mergeCell ref="F6236:G6236"/>
    <mergeCell ref="F6237:G6237"/>
    <mergeCell ref="F6238:G6238"/>
    <mergeCell ref="F6239:G6239"/>
    <mergeCell ref="F6240:G6240"/>
    <mergeCell ref="F6241:G6241"/>
    <mergeCell ref="F6242:G6242"/>
    <mergeCell ref="F6243:G6243"/>
    <mergeCell ref="F6244:G6244"/>
    <mergeCell ref="F6245:G6245"/>
    <mergeCell ref="F6246:G6246"/>
    <mergeCell ref="F6247:G6247"/>
    <mergeCell ref="F6248:G6248"/>
    <mergeCell ref="F6249:G6249"/>
    <mergeCell ref="F6275:G6275"/>
    <mergeCell ref="F6276:G6276"/>
    <mergeCell ref="F6277:G6277"/>
    <mergeCell ref="F6278:G6278"/>
    <mergeCell ref="F6279:G6279"/>
    <mergeCell ref="F6280:G6280"/>
    <mergeCell ref="F6281:G6281"/>
    <mergeCell ref="F6282:G6282"/>
    <mergeCell ref="F6283:G6283"/>
    <mergeCell ref="F6284:G6284"/>
    <mergeCell ref="F6285:G6285"/>
    <mergeCell ref="F6250:G6250"/>
    <mergeCell ref="F6251:G6251"/>
    <mergeCell ref="F6252:G6252"/>
    <mergeCell ref="F6253:G6253"/>
    <mergeCell ref="F6254:G6254"/>
    <mergeCell ref="F6255:G6255"/>
    <mergeCell ref="F6256:G6256"/>
    <mergeCell ref="F6332:G6332"/>
    <mergeCell ref="F6333:G6333"/>
    <mergeCell ref="F6334:G6334"/>
    <mergeCell ref="F6335:G6335"/>
    <mergeCell ref="F6336:G6336"/>
    <mergeCell ref="F6337:G6337"/>
    <mergeCell ref="F6320:G6320"/>
    <mergeCell ref="F6321:G6321"/>
    <mergeCell ref="F6286:G6286"/>
    <mergeCell ref="F6287:G6287"/>
    <mergeCell ref="F6288:G6288"/>
    <mergeCell ref="F6289:G6289"/>
    <mergeCell ref="F6290:G6290"/>
    <mergeCell ref="F6291:G6291"/>
    <mergeCell ref="F6292:G6292"/>
    <mergeCell ref="F6293:G6293"/>
    <mergeCell ref="I6295:J6295"/>
    <mergeCell ref="F6297:G6297"/>
    <mergeCell ref="F6298:G6298"/>
    <mergeCell ref="F6299:G6299"/>
    <mergeCell ref="F6300:G6300"/>
    <mergeCell ref="F6301:G6301"/>
    <mergeCell ref="F6302:G6302"/>
    <mergeCell ref="B6303:K6303"/>
    <mergeCell ref="F6304:G6304"/>
    <mergeCell ref="F6402:G6402"/>
    <mergeCell ref="F6403:G6403"/>
    <mergeCell ref="I6361:J6361"/>
    <mergeCell ref="F6363:G6363"/>
    <mergeCell ref="F6364:G6364"/>
    <mergeCell ref="F6365:G6365"/>
    <mergeCell ref="F6366:G6366"/>
    <mergeCell ref="F6367:G6367"/>
    <mergeCell ref="I6369:J6369"/>
    <mergeCell ref="F6371:G6371"/>
    <mergeCell ref="F6372:G6372"/>
    <mergeCell ref="F6373:G6373"/>
    <mergeCell ref="F6374:G6374"/>
    <mergeCell ref="F6375:G6375"/>
    <mergeCell ref="F6376:G6376"/>
    <mergeCell ref="F6377:G6377"/>
    <mergeCell ref="F6378:G6378"/>
    <mergeCell ref="F6379:G6379"/>
    <mergeCell ref="F6380:G6380"/>
    <mergeCell ref="I6382:J6382"/>
    <mergeCell ref="F6384:G6384"/>
    <mergeCell ref="F6385:G6385"/>
    <mergeCell ref="F6386:G6386"/>
    <mergeCell ref="F6387:G6387"/>
    <mergeCell ref="F6388:G6388"/>
    <mergeCell ref="F6389:G6389"/>
    <mergeCell ref="I6391:J6391"/>
    <mergeCell ref="F6393:G6393"/>
    <mergeCell ref="F6394:G6394"/>
    <mergeCell ref="F6395:G6395"/>
    <mergeCell ref="F6396:G6396"/>
    <mergeCell ref="F6397:G6397"/>
    <mergeCell ref="F6404:G6404"/>
    <mergeCell ref="I6406:J6406"/>
    <mergeCell ref="F6408:G6408"/>
    <mergeCell ref="F6409:G6409"/>
    <mergeCell ref="F6410:G6410"/>
    <mergeCell ref="F6411:G6411"/>
    <mergeCell ref="F6412:G6412"/>
    <mergeCell ref="F6413:G6413"/>
    <mergeCell ref="F6414:G6414"/>
    <mergeCell ref="F6415:G6415"/>
    <mergeCell ref="F6416:G6416"/>
    <mergeCell ref="F6417:G6417"/>
    <mergeCell ref="F6418:G6418"/>
    <mergeCell ref="F6419:G6419"/>
    <mergeCell ref="F6420:G6420"/>
    <mergeCell ref="F6421:G6421"/>
    <mergeCell ref="F6422:G6422"/>
    <mergeCell ref="F6423:G6423"/>
    <mergeCell ref="F6424:G6424"/>
    <mergeCell ref="F6425:G6425"/>
    <mergeCell ref="F6426:G6426"/>
    <mergeCell ref="F6427:G6427"/>
    <mergeCell ref="F6428:G6428"/>
    <mergeCell ref="B6429:K6429"/>
    <mergeCell ref="F6430:G6430"/>
    <mergeCell ref="F6431:G6431"/>
    <mergeCell ref="F6432:G6432"/>
    <mergeCell ref="F6433:G6433"/>
    <mergeCell ref="F6434:G6434"/>
    <mergeCell ref="F6435:G6435"/>
    <mergeCell ref="F6436:G6436"/>
    <mergeCell ref="F6437:G6437"/>
    <mergeCell ref="F6438:G6438"/>
    <mergeCell ref="F6439:G6439"/>
    <mergeCell ref="F6493:G6493"/>
    <mergeCell ref="F6494:G6494"/>
    <mergeCell ref="F6459:G6459"/>
    <mergeCell ref="F6460:G6460"/>
    <mergeCell ref="F6461:G6461"/>
    <mergeCell ref="F6462:G6462"/>
    <mergeCell ref="F6463:G6463"/>
    <mergeCell ref="F6464:G6464"/>
    <mergeCell ref="F6465:G6465"/>
    <mergeCell ref="F6466:G6466"/>
    <mergeCell ref="F6467:G6467"/>
    <mergeCell ref="F6468:G6468"/>
    <mergeCell ref="F6469:G6469"/>
    <mergeCell ref="F6470:G6470"/>
    <mergeCell ref="B6471:K6471"/>
    <mergeCell ref="F6472:G6472"/>
    <mergeCell ref="F6473:G6473"/>
    <mergeCell ref="F6474:G6474"/>
    <mergeCell ref="F6475:G6475"/>
    <mergeCell ref="F6476:G6476"/>
    <mergeCell ref="F6477:G6477"/>
    <mergeCell ref="F6478:G6478"/>
    <mergeCell ref="F6479:G6479"/>
    <mergeCell ref="F6480:G6480"/>
    <mergeCell ref="F6481:G6481"/>
    <mergeCell ref="F6482:G6482"/>
    <mergeCell ref="F6483:G6483"/>
    <mergeCell ref="F6484:G6484"/>
    <mergeCell ref="F6485:G6485"/>
    <mergeCell ref="F6486:G6486"/>
    <mergeCell ref="F6487:G6487"/>
    <mergeCell ref="F6488:G6488"/>
    <mergeCell ref="F6527:G6527"/>
    <mergeCell ref="F6528:G6528"/>
    <mergeCell ref="F6495:G6495"/>
    <mergeCell ref="F6496:G6496"/>
    <mergeCell ref="F6497:G6497"/>
    <mergeCell ref="F6498:G6498"/>
    <mergeCell ref="F6499:G6499"/>
    <mergeCell ref="F6500:G6500"/>
    <mergeCell ref="F6501:G6501"/>
    <mergeCell ref="F6502:G6502"/>
    <mergeCell ref="F6503:G6503"/>
    <mergeCell ref="F6504:G6504"/>
    <mergeCell ref="F6505:G6505"/>
    <mergeCell ref="F6506:G6506"/>
    <mergeCell ref="F6507:G6507"/>
    <mergeCell ref="F6508:G6508"/>
    <mergeCell ref="F6509:G6509"/>
    <mergeCell ref="F6510:G6510"/>
    <mergeCell ref="F6511:G6511"/>
    <mergeCell ref="F6563:G6563"/>
    <mergeCell ref="F6564:G6564"/>
    <mergeCell ref="F6529:G6529"/>
    <mergeCell ref="F6530:G6530"/>
    <mergeCell ref="F6531:G6531"/>
    <mergeCell ref="F6532:G6532"/>
    <mergeCell ref="F6533:G6533"/>
    <mergeCell ref="F6534:G6534"/>
    <mergeCell ref="F6535:G6535"/>
    <mergeCell ref="F6536:G6536"/>
    <mergeCell ref="I6538:J6538"/>
    <mergeCell ref="F6540:G6540"/>
    <mergeCell ref="F6541:G6541"/>
    <mergeCell ref="F6542:G6542"/>
    <mergeCell ref="F6543:G6543"/>
    <mergeCell ref="F6544:G6544"/>
    <mergeCell ref="F6545:G6545"/>
    <mergeCell ref="F6546:G6546"/>
    <mergeCell ref="F6547:G6547"/>
    <mergeCell ref="F6599:G6599"/>
    <mergeCell ref="F6600:G6600"/>
    <mergeCell ref="F6565:G6565"/>
    <mergeCell ref="F6566:G6566"/>
    <mergeCell ref="F6567:G6567"/>
    <mergeCell ref="F6568:G6568"/>
    <mergeCell ref="F6569:G6569"/>
    <mergeCell ref="F6570:G6570"/>
    <mergeCell ref="F6571:G6571"/>
    <mergeCell ref="F6572:G6572"/>
    <mergeCell ref="F6573:G6573"/>
    <mergeCell ref="F6574:G6574"/>
    <mergeCell ref="F6575:G6575"/>
    <mergeCell ref="F6576:G6576"/>
    <mergeCell ref="F6577:G6577"/>
    <mergeCell ref="F6578:G6578"/>
    <mergeCell ref="F6579:G6579"/>
    <mergeCell ref="F6580:G6580"/>
    <mergeCell ref="F6584:G6584"/>
    <mergeCell ref="F6585:G6585"/>
    <mergeCell ref="F6586:G6586"/>
    <mergeCell ref="F6587:G6587"/>
    <mergeCell ref="F6588:G6588"/>
    <mergeCell ref="F6589:G6589"/>
    <mergeCell ref="F6590:G6590"/>
    <mergeCell ref="F6591:G6591"/>
    <mergeCell ref="F6592:G6592"/>
    <mergeCell ref="F6593:G6593"/>
    <mergeCell ref="F6594:G6594"/>
    <mergeCell ref="F6595:G6595"/>
    <mergeCell ref="F6596:G6596"/>
    <mergeCell ref="F6597:G6597"/>
    <mergeCell ref="F6601:G6601"/>
    <mergeCell ref="F6602:G6602"/>
    <mergeCell ref="F6603:G6603"/>
    <mergeCell ref="F6604:G6604"/>
    <mergeCell ref="F6605:G6605"/>
    <mergeCell ref="F6606:G6606"/>
    <mergeCell ref="F6607:G6607"/>
    <mergeCell ref="B6608:K6608"/>
    <mergeCell ref="F6609:G6609"/>
    <mergeCell ref="F6610:G6610"/>
    <mergeCell ref="F6611:G6611"/>
    <mergeCell ref="F6612:G6612"/>
    <mergeCell ref="F6613:G6613"/>
    <mergeCell ref="F6614:G6614"/>
    <mergeCell ref="F6615:G6615"/>
    <mergeCell ref="F6616:G6616"/>
    <mergeCell ref="F6617:G6617"/>
    <mergeCell ref="F6668:G6668"/>
    <mergeCell ref="F6669:G6669"/>
    <mergeCell ref="F6670:G6670"/>
    <mergeCell ref="F6637:G6637"/>
    <mergeCell ref="F6638:G6638"/>
    <mergeCell ref="F6639:G6639"/>
    <mergeCell ref="F6640:G6640"/>
    <mergeCell ref="F6641:G6641"/>
    <mergeCell ref="F6642:G6642"/>
    <mergeCell ref="F6643:G6643"/>
    <mergeCell ref="F6644:G6644"/>
    <mergeCell ref="F6645:G6645"/>
    <mergeCell ref="F6646:G6646"/>
    <mergeCell ref="F6647:G6647"/>
    <mergeCell ref="F6648:G6648"/>
    <mergeCell ref="F6649:G6649"/>
    <mergeCell ref="F6650:G6650"/>
    <mergeCell ref="F6651:G6651"/>
    <mergeCell ref="F6652:G6652"/>
    <mergeCell ref="F6653:G6653"/>
    <mergeCell ref="F6654:G6654"/>
    <mergeCell ref="F6655:G6655"/>
    <mergeCell ref="F6656:G6656"/>
    <mergeCell ref="F6657:G6657"/>
    <mergeCell ref="F6658:G6658"/>
    <mergeCell ref="F6659:G6659"/>
    <mergeCell ref="F6660:G6660"/>
    <mergeCell ref="F6661:G6661"/>
    <mergeCell ref="B6662:K6662"/>
    <mergeCell ref="F6663:G6663"/>
    <mergeCell ref="F6664:G6664"/>
    <mergeCell ref="F6665:G6665"/>
    <mergeCell ref="F6701:G6701"/>
    <mergeCell ref="F6702:G6702"/>
    <mergeCell ref="F6703:G6703"/>
    <mergeCell ref="F6704:G6704"/>
    <mergeCell ref="F6705:G6705"/>
    <mergeCell ref="F6706:G6706"/>
    <mergeCell ref="F6671:G6671"/>
    <mergeCell ref="F6672:G6672"/>
    <mergeCell ref="F6673:G6673"/>
    <mergeCell ref="F6674:G6674"/>
    <mergeCell ref="F6675:G6675"/>
    <mergeCell ref="F6676:G6676"/>
    <mergeCell ref="F6677:G6677"/>
    <mergeCell ref="F6678:G6678"/>
    <mergeCell ref="F6679:G6679"/>
    <mergeCell ref="F6680:G6680"/>
    <mergeCell ref="F6681:G6681"/>
    <mergeCell ref="F6682:G6682"/>
    <mergeCell ref="F6683:G6683"/>
    <mergeCell ref="F6684:G6684"/>
    <mergeCell ref="F6685:G6685"/>
    <mergeCell ref="F6686:G6686"/>
    <mergeCell ref="F6687:G6687"/>
    <mergeCell ref="F6688:G6688"/>
    <mergeCell ref="I6734:J6734"/>
    <mergeCell ref="F6736:G6736"/>
    <mergeCell ref="F6737:G6737"/>
    <mergeCell ref="F6738:G6738"/>
    <mergeCell ref="F6739:G6739"/>
    <mergeCell ref="F6740:G6740"/>
    <mergeCell ref="B6741:K6741"/>
    <mergeCell ref="F6742:G6742"/>
    <mergeCell ref="F6707:G6707"/>
    <mergeCell ref="F6708:G6708"/>
    <mergeCell ref="F6709:G6709"/>
    <mergeCell ref="F6710:G6710"/>
    <mergeCell ref="F6711:G6711"/>
    <mergeCell ref="F6712:G6712"/>
    <mergeCell ref="B6713:K6713"/>
    <mergeCell ref="F6714:G6714"/>
    <mergeCell ref="F6715:G6715"/>
    <mergeCell ref="F6716:G6716"/>
    <mergeCell ref="F6717:G6717"/>
    <mergeCell ref="F6718:G6718"/>
    <mergeCell ref="F6719:G6719"/>
    <mergeCell ref="F6720:G6720"/>
    <mergeCell ref="F6721:G6721"/>
    <mergeCell ref="F6722:G6722"/>
    <mergeCell ref="F6723:G6723"/>
    <mergeCell ref="F6747:G6747"/>
    <mergeCell ref="F6748:G6748"/>
    <mergeCell ref="F6749:G6749"/>
    <mergeCell ref="F6750:G6750"/>
    <mergeCell ref="F6751:G6751"/>
    <mergeCell ref="F6752:G6752"/>
    <mergeCell ref="F6753:G6753"/>
    <mergeCell ref="F6754:G6754"/>
    <mergeCell ref="F6755:G6755"/>
    <mergeCell ref="F6756:G6756"/>
    <mergeCell ref="F6757:G6757"/>
    <mergeCell ref="F6758:G6758"/>
    <mergeCell ref="F6759:G6759"/>
    <mergeCell ref="F6724:G6724"/>
    <mergeCell ref="F6725:G6725"/>
    <mergeCell ref="F6726:G6726"/>
    <mergeCell ref="F6727:G6727"/>
    <mergeCell ref="F6728:G6728"/>
    <mergeCell ref="F6729:G6729"/>
    <mergeCell ref="F6730:G6730"/>
    <mergeCell ref="F6731:G6731"/>
    <mergeCell ref="F6732:G6732"/>
    <mergeCell ref="F6743:G6743"/>
    <mergeCell ref="F6744:G6744"/>
    <mergeCell ref="F6745:G6745"/>
    <mergeCell ref="F6746:G6746"/>
    <mergeCell ref="F6760:G6760"/>
    <mergeCell ref="F6761:G6761"/>
    <mergeCell ref="I6763:J6763"/>
    <mergeCell ref="F6765:G6765"/>
    <mergeCell ref="F6766:G6766"/>
    <mergeCell ref="F6767:G6767"/>
    <mergeCell ref="F6768:G6768"/>
    <mergeCell ref="F6769:G6769"/>
    <mergeCell ref="F6770:G6770"/>
    <mergeCell ref="F6771:G6771"/>
    <mergeCell ref="F6772:G6772"/>
    <mergeCell ref="I6774:J6774"/>
    <mergeCell ref="F6776:G6776"/>
    <mergeCell ref="F6777:G6777"/>
    <mergeCell ref="F6778:G6778"/>
    <mergeCell ref="F6779:G6779"/>
    <mergeCell ref="F6780:G6780"/>
    <mergeCell ref="F6825:G6825"/>
    <mergeCell ref="F6826:G6826"/>
    <mergeCell ref="F6827:G6827"/>
    <mergeCell ref="F6828:G6828"/>
    <mergeCell ref="I6830:J6830"/>
    <mergeCell ref="F6832:G6832"/>
    <mergeCell ref="F6833:G6833"/>
    <mergeCell ref="F6834:G6834"/>
    <mergeCell ref="F6835:G6835"/>
    <mergeCell ref="F6836:G6836"/>
    <mergeCell ref="F6837:G6837"/>
    <mergeCell ref="I6839:J6839"/>
    <mergeCell ref="F6841:G6841"/>
    <mergeCell ref="F6842:G6842"/>
    <mergeCell ref="F6843:G6843"/>
    <mergeCell ref="F6802:G6802"/>
    <mergeCell ref="F6803:G6803"/>
    <mergeCell ref="F6804:G6804"/>
    <mergeCell ref="F6805:G6805"/>
    <mergeCell ref="F6806:G6806"/>
    <mergeCell ref="F6807:G6807"/>
    <mergeCell ref="F6808:G6808"/>
    <mergeCell ref="I6810:J6810"/>
    <mergeCell ref="F6812:G6812"/>
    <mergeCell ref="F6813:G6813"/>
    <mergeCell ref="F6814:G6814"/>
    <mergeCell ref="F6815:G6815"/>
    <mergeCell ref="F6816:G6816"/>
    <mergeCell ref="F6817:G6817"/>
    <mergeCell ref="F6818:G6818"/>
    <mergeCell ref="F6819:G6819"/>
    <mergeCell ref="F6820:G6820"/>
    <mergeCell ref="F6844:G6844"/>
    <mergeCell ref="F6845:G6845"/>
    <mergeCell ref="I6847:J6847"/>
    <mergeCell ref="F6849:G6849"/>
    <mergeCell ref="F6850:G6850"/>
    <mergeCell ref="F6851:G6851"/>
    <mergeCell ref="F6852:G6852"/>
    <mergeCell ref="F6853:G6853"/>
    <mergeCell ref="F6854:G6854"/>
    <mergeCell ref="F6855:G6855"/>
    <mergeCell ref="F6856:G6856"/>
    <mergeCell ref="F6857:G6857"/>
    <mergeCell ref="F6858:G6858"/>
    <mergeCell ref="F6859:G6859"/>
    <mergeCell ref="F6860:G6860"/>
    <mergeCell ref="F6861:G6861"/>
    <mergeCell ref="B6862:K6862"/>
    <mergeCell ref="F6880:G6880"/>
    <mergeCell ref="F6881:G6881"/>
    <mergeCell ref="F6882:G6882"/>
    <mergeCell ref="F6883:G6883"/>
    <mergeCell ref="F6884:G6884"/>
    <mergeCell ref="F6885:G6885"/>
    <mergeCell ref="F6886:G6886"/>
    <mergeCell ref="F6887:G6887"/>
    <mergeCell ref="F6888:G6888"/>
    <mergeCell ref="F6889:G6889"/>
    <mergeCell ref="F6890:G6890"/>
    <mergeCell ref="F6891:G6891"/>
    <mergeCell ref="F6892:G6892"/>
    <mergeCell ref="F6893:G6893"/>
    <mergeCell ref="F6894:G6894"/>
    <mergeCell ref="F6895:G6895"/>
    <mergeCell ref="I6897:J6897"/>
    <mergeCell ref="F6937:G6937"/>
    <mergeCell ref="F6938:G6938"/>
    <mergeCell ref="F6939:G6939"/>
    <mergeCell ref="F6940:G6940"/>
    <mergeCell ref="F6941:G6941"/>
    <mergeCell ref="F6942:G6942"/>
    <mergeCell ref="F6943:G6943"/>
    <mergeCell ref="F6944:G6944"/>
    <mergeCell ref="F6945:G6945"/>
    <mergeCell ref="F6901:G6901"/>
    <mergeCell ref="F6902:G6902"/>
    <mergeCell ref="F6903:G6903"/>
    <mergeCell ref="F6904:G6904"/>
    <mergeCell ref="F6905:G6905"/>
    <mergeCell ref="F6906:G6906"/>
    <mergeCell ref="F6907:G6907"/>
    <mergeCell ref="F6908:G6908"/>
    <mergeCell ref="F6909:G6909"/>
    <mergeCell ref="F6910:G6910"/>
    <mergeCell ref="F6911:G6911"/>
    <mergeCell ref="B6912:K6912"/>
    <mergeCell ref="F6913:G6913"/>
    <mergeCell ref="F6914:G6914"/>
    <mergeCell ref="F6915:G6915"/>
    <mergeCell ref="F6920:G6920"/>
    <mergeCell ref="F6921:G6921"/>
    <mergeCell ref="F6922:G6922"/>
    <mergeCell ref="F6923:G6923"/>
    <mergeCell ref="F6924:G6924"/>
    <mergeCell ref="F6925:G6925"/>
    <mergeCell ref="F6926:G6926"/>
    <mergeCell ref="F6927:G6927"/>
    <mergeCell ref="F6928:G6928"/>
    <mergeCell ref="F6929:G6929"/>
    <mergeCell ref="F6930:G6930"/>
    <mergeCell ref="F6931:G6931"/>
    <mergeCell ref="F6932:G6932"/>
    <mergeCell ref="F6933:G6933"/>
    <mergeCell ref="F6934:G6934"/>
    <mergeCell ref="F6935:G6935"/>
    <mergeCell ref="F6936:G6936"/>
    <mergeCell ref="F6994:G6994"/>
    <mergeCell ref="I6996:J6996"/>
    <mergeCell ref="F6952:G6952"/>
    <mergeCell ref="F6953:G6953"/>
    <mergeCell ref="F6954:G6954"/>
    <mergeCell ref="F6955:G6955"/>
    <mergeCell ref="F6956:G6956"/>
    <mergeCell ref="F6957:G6957"/>
    <mergeCell ref="F6958:G6958"/>
    <mergeCell ref="I6960:J6960"/>
    <mergeCell ref="F6962:G6962"/>
    <mergeCell ref="F6963:G6963"/>
    <mergeCell ref="F6964:G6964"/>
    <mergeCell ref="F6965:G6965"/>
    <mergeCell ref="F6966:G6966"/>
    <mergeCell ref="I6968:J6968"/>
    <mergeCell ref="F6970:G6970"/>
    <mergeCell ref="F6971:G6971"/>
    <mergeCell ref="F6972:G6972"/>
    <mergeCell ref="F6973:G6973"/>
    <mergeCell ref="F6974:G6974"/>
    <mergeCell ref="I6976:J6976"/>
    <mergeCell ref="F6978:G6978"/>
    <mergeCell ref="F6979:G6979"/>
    <mergeCell ref="F6980:G6980"/>
    <mergeCell ref="F6981:G6981"/>
    <mergeCell ref="F6982:G6982"/>
    <mergeCell ref="I6984:J6984"/>
    <mergeCell ref="F6986:G6986"/>
    <mergeCell ref="F7040:G7040"/>
    <mergeCell ref="F7041:G7041"/>
    <mergeCell ref="F6998:G6998"/>
    <mergeCell ref="F6999:G6999"/>
    <mergeCell ref="F7000:G7000"/>
    <mergeCell ref="I7002:J7002"/>
    <mergeCell ref="F7004:G7004"/>
    <mergeCell ref="F7005:G7005"/>
    <mergeCell ref="F7006:G7006"/>
    <mergeCell ref="I7008:J7008"/>
    <mergeCell ref="F7010:G7010"/>
    <mergeCell ref="F7011:G7011"/>
    <mergeCell ref="F7012:G7012"/>
    <mergeCell ref="F7013:G7013"/>
    <mergeCell ref="F7014:G7014"/>
    <mergeCell ref="F7015:G7015"/>
    <mergeCell ref="F7016:G7016"/>
    <mergeCell ref="I7018:J7018"/>
    <mergeCell ref="F7020:G7020"/>
    <mergeCell ref="F7021:G7021"/>
    <mergeCell ref="F7022:G7022"/>
    <mergeCell ref="F7023:G7023"/>
    <mergeCell ref="F7024:G7024"/>
    <mergeCell ref="I7026:J7026"/>
    <mergeCell ref="F7028:G7028"/>
    <mergeCell ref="F7029:G7029"/>
    <mergeCell ref="F7030:G7030"/>
    <mergeCell ref="F7031:G7031"/>
    <mergeCell ref="F7032:G7032"/>
    <mergeCell ref="I7034:J7034"/>
    <mergeCell ref="F7036:G7036"/>
    <mergeCell ref="F7037:G7037"/>
    <mergeCell ref="F7086:G7086"/>
    <mergeCell ref="I7088:J7088"/>
    <mergeCell ref="F7042:G7042"/>
    <mergeCell ref="I7044:J7044"/>
    <mergeCell ref="F7046:G7046"/>
    <mergeCell ref="F7047:G7047"/>
    <mergeCell ref="F7048:G7048"/>
    <mergeCell ref="I7050:J7050"/>
    <mergeCell ref="F7052:G7052"/>
    <mergeCell ref="F7053:G7053"/>
    <mergeCell ref="F7054:G7054"/>
    <mergeCell ref="I7056:J7056"/>
    <mergeCell ref="F7058:G7058"/>
    <mergeCell ref="F7059:G7059"/>
    <mergeCell ref="F7060:G7060"/>
    <mergeCell ref="I7062:J7062"/>
    <mergeCell ref="F7064:G7064"/>
    <mergeCell ref="F7065:G7065"/>
    <mergeCell ref="F7066:G7066"/>
    <mergeCell ref="F7084:G7084"/>
    <mergeCell ref="F7085:G7085"/>
    <mergeCell ref="F7133:G7133"/>
    <mergeCell ref="F7134:G7134"/>
    <mergeCell ref="I7136:J7136"/>
    <mergeCell ref="F7090:G7090"/>
    <mergeCell ref="F7091:G7091"/>
    <mergeCell ref="F7092:G7092"/>
    <mergeCell ref="I7094:J7094"/>
    <mergeCell ref="F7096:G7096"/>
    <mergeCell ref="F7097:G7097"/>
    <mergeCell ref="F7098:G7098"/>
    <mergeCell ref="I7100:J7100"/>
    <mergeCell ref="F7102:G7102"/>
    <mergeCell ref="F7103:G7103"/>
    <mergeCell ref="F7104:G7104"/>
    <mergeCell ref="I7106:J7106"/>
    <mergeCell ref="F7108:G7108"/>
    <mergeCell ref="F7109:G7109"/>
    <mergeCell ref="F7110:G7110"/>
    <mergeCell ref="I7112:J7112"/>
    <mergeCell ref="F7114:G7114"/>
    <mergeCell ref="F7124:G7124"/>
    <mergeCell ref="F7125:G7125"/>
    <mergeCell ref="F7126:G7126"/>
    <mergeCell ref="F7127:G7127"/>
    <mergeCell ref="I7129:J7129"/>
    <mergeCell ref="F7131:G7131"/>
    <mergeCell ref="F7132:G7132"/>
    <mergeCell ref="F7180:G7180"/>
    <mergeCell ref="F7181:G7181"/>
    <mergeCell ref="F7138:G7138"/>
    <mergeCell ref="F7139:G7139"/>
    <mergeCell ref="F7140:G7140"/>
    <mergeCell ref="F7141:G7141"/>
    <mergeCell ref="I7143:J7143"/>
    <mergeCell ref="F7145:G7145"/>
    <mergeCell ref="F7146:G7146"/>
    <mergeCell ref="F7147:G7147"/>
    <mergeCell ref="F7148:G7148"/>
    <mergeCell ref="I7150:J7150"/>
    <mergeCell ref="F7152:G7152"/>
    <mergeCell ref="F7153:G7153"/>
    <mergeCell ref="F7154:G7154"/>
    <mergeCell ref="F7155:G7155"/>
    <mergeCell ref="I7157:J7157"/>
    <mergeCell ref="F7159:G7159"/>
    <mergeCell ref="F7160:G7160"/>
    <mergeCell ref="I7225:J7225"/>
    <mergeCell ref="F7227:G7227"/>
    <mergeCell ref="F7182:G7182"/>
    <mergeCell ref="I7184:J7184"/>
    <mergeCell ref="F7186:G7186"/>
    <mergeCell ref="F7187:G7187"/>
    <mergeCell ref="F7188:G7188"/>
    <mergeCell ref="F7189:G7189"/>
    <mergeCell ref="F7190:G7190"/>
    <mergeCell ref="I7192:J7192"/>
    <mergeCell ref="F7194:G7194"/>
    <mergeCell ref="F7195:G7195"/>
    <mergeCell ref="F7196:G7196"/>
    <mergeCell ref="F7197:G7197"/>
    <mergeCell ref="F7198:G7198"/>
    <mergeCell ref="I7200:J7200"/>
    <mergeCell ref="F7202:G7202"/>
    <mergeCell ref="F7203:G7203"/>
    <mergeCell ref="F7204:G7204"/>
    <mergeCell ref="F7254:G7254"/>
    <mergeCell ref="I7256:J7256"/>
    <mergeCell ref="F7258:G7258"/>
    <mergeCell ref="F7259:G7259"/>
    <mergeCell ref="F7260:G7260"/>
    <mergeCell ref="F7261:G7261"/>
    <mergeCell ref="F7262:G7262"/>
    <mergeCell ref="F7263:G7263"/>
    <mergeCell ref="F7264:G7264"/>
    <mergeCell ref="I7266:J7266"/>
    <mergeCell ref="F7268:G7268"/>
    <mergeCell ref="F7269:G7269"/>
    <mergeCell ref="F7228:G7228"/>
    <mergeCell ref="F7229:G7229"/>
    <mergeCell ref="F7230:G7230"/>
    <mergeCell ref="F7231:G7231"/>
    <mergeCell ref="I7233:J7233"/>
    <mergeCell ref="F7235:G7235"/>
    <mergeCell ref="F7236:G7236"/>
    <mergeCell ref="F7237:G7237"/>
    <mergeCell ref="F7238:G7238"/>
    <mergeCell ref="B7239:K7239"/>
    <mergeCell ref="F7240:G7240"/>
    <mergeCell ref="F7241:G7241"/>
    <mergeCell ref="I7243:J7243"/>
    <mergeCell ref="F7245:G7245"/>
    <mergeCell ref="F7246:G7246"/>
    <mergeCell ref="F7247:G7247"/>
    <mergeCell ref="F7248:G7248"/>
    <mergeCell ref="F7249:G7249"/>
    <mergeCell ref="F7250:G7250"/>
    <mergeCell ref="F7251:G7251"/>
    <mergeCell ref="F7308:G7308"/>
    <mergeCell ref="F7309:G7309"/>
    <mergeCell ref="F7270:G7270"/>
    <mergeCell ref="F7271:G7271"/>
    <mergeCell ref="F7272:G7272"/>
    <mergeCell ref="F7273:G7273"/>
    <mergeCell ref="F7274:G7274"/>
    <mergeCell ref="I7276:J7276"/>
    <mergeCell ref="F7278:G7278"/>
    <mergeCell ref="F7279:G7279"/>
    <mergeCell ref="F7280:G7280"/>
    <mergeCell ref="F7281:G7281"/>
    <mergeCell ref="F7282:G7282"/>
    <mergeCell ref="F7283:G7283"/>
    <mergeCell ref="F7284:G7284"/>
    <mergeCell ref="I7286:J7286"/>
    <mergeCell ref="F7288:G7288"/>
    <mergeCell ref="F7289:G7289"/>
    <mergeCell ref="F7290:G7290"/>
    <mergeCell ref="F7343:G7343"/>
    <mergeCell ref="F7310:G7310"/>
    <mergeCell ref="F7311:G7311"/>
    <mergeCell ref="F7312:G7312"/>
    <mergeCell ref="F7313:G7313"/>
    <mergeCell ref="F7314:G7314"/>
    <mergeCell ref="F7315:G7315"/>
    <mergeCell ref="F7316:G7316"/>
    <mergeCell ref="F7317:G7317"/>
    <mergeCell ref="F7318:G7318"/>
    <mergeCell ref="F7319:G7319"/>
    <mergeCell ref="F7320:G7320"/>
    <mergeCell ref="F7321:G7321"/>
    <mergeCell ref="F7322:G7322"/>
    <mergeCell ref="F7323:G7323"/>
    <mergeCell ref="F7324:G7324"/>
    <mergeCell ref="F7325:G7325"/>
    <mergeCell ref="F7326:G7326"/>
    <mergeCell ref="F7345:G7345"/>
    <mergeCell ref="F7346:G7346"/>
    <mergeCell ref="F7347:G7347"/>
    <mergeCell ref="F7348:G7348"/>
    <mergeCell ref="F7349:G7349"/>
    <mergeCell ref="I7351:J7351"/>
    <mergeCell ref="F7353:G7353"/>
    <mergeCell ref="F7354:G7354"/>
    <mergeCell ref="F7355:G7355"/>
    <mergeCell ref="F7356:G7356"/>
    <mergeCell ref="F7357:G7357"/>
    <mergeCell ref="F7358:G7358"/>
    <mergeCell ref="F7359:G7359"/>
    <mergeCell ref="B7360:K7360"/>
    <mergeCell ref="F7361:G7361"/>
    <mergeCell ref="F7362:G7362"/>
    <mergeCell ref="F7327:G7327"/>
    <mergeCell ref="F7328:G7328"/>
    <mergeCell ref="F7329:G7329"/>
    <mergeCell ref="F7330:G7330"/>
    <mergeCell ref="F7331:G7331"/>
    <mergeCell ref="F7332:G7332"/>
    <mergeCell ref="F7333:G7333"/>
    <mergeCell ref="F7334:G7334"/>
    <mergeCell ref="F7335:G7335"/>
    <mergeCell ref="F7336:G7336"/>
    <mergeCell ref="F7337:G7337"/>
    <mergeCell ref="F7338:G7338"/>
    <mergeCell ref="F7339:G7339"/>
    <mergeCell ref="F7340:G7340"/>
    <mergeCell ref="F7341:G7341"/>
    <mergeCell ref="F7342:G7342"/>
    <mergeCell ref="F7396:G7396"/>
    <mergeCell ref="F7397:G7397"/>
    <mergeCell ref="F7398:G7398"/>
    <mergeCell ref="F7363:G7363"/>
    <mergeCell ref="F7364:G7364"/>
    <mergeCell ref="F7365:G7365"/>
    <mergeCell ref="F7366:G7366"/>
    <mergeCell ref="F7367:G7367"/>
    <mergeCell ref="F7368:G7368"/>
    <mergeCell ref="F7369:G7369"/>
    <mergeCell ref="F7370:G7370"/>
    <mergeCell ref="F7371:G7371"/>
    <mergeCell ref="F7372:G7372"/>
    <mergeCell ref="F7373:G7373"/>
    <mergeCell ref="F7374:G7374"/>
    <mergeCell ref="F7375:G7375"/>
    <mergeCell ref="F7376:G7376"/>
    <mergeCell ref="F7377:G7377"/>
    <mergeCell ref="F7378:G7378"/>
    <mergeCell ref="F7379:G7379"/>
    <mergeCell ref="F7437:G7437"/>
    <mergeCell ref="F7438:G7438"/>
    <mergeCell ref="F7399:G7399"/>
    <mergeCell ref="F7400:G7400"/>
    <mergeCell ref="F7401:G7401"/>
    <mergeCell ref="F7402:G7402"/>
    <mergeCell ref="F7403:G7403"/>
    <mergeCell ref="F7404:G7404"/>
    <mergeCell ref="F7405:G7405"/>
    <mergeCell ref="I7407:J7407"/>
    <mergeCell ref="F7409:G7409"/>
    <mergeCell ref="F7410:G7410"/>
    <mergeCell ref="F7411:G7411"/>
    <mergeCell ref="F7412:G7412"/>
    <mergeCell ref="F7413:G7413"/>
    <mergeCell ref="F7414:G7414"/>
    <mergeCell ref="F7415:G7415"/>
    <mergeCell ref="F7416:G7416"/>
    <mergeCell ref="F7417:G7417"/>
    <mergeCell ref="F7418:G7418"/>
    <mergeCell ref="I7420:J7420"/>
    <mergeCell ref="F7422:G7422"/>
    <mergeCell ref="F7423:G7423"/>
    <mergeCell ref="F7424:G7424"/>
    <mergeCell ref="F7425:G7425"/>
    <mergeCell ref="F7426:G7426"/>
    <mergeCell ref="I7428:J7428"/>
    <mergeCell ref="F7430:G7430"/>
    <mergeCell ref="F7431:G7431"/>
    <mergeCell ref="F7432:G7432"/>
    <mergeCell ref="F7433:G7433"/>
    <mergeCell ref="F7434:G7434"/>
    <mergeCell ref="F7475:G7475"/>
    <mergeCell ref="F7476:G7476"/>
    <mergeCell ref="F7439:G7439"/>
    <mergeCell ref="I7441:J7441"/>
    <mergeCell ref="F7443:G7443"/>
    <mergeCell ref="F7444:G7444"/>
    <mergeCell ref="F7445:G7445"/>
    <mergeCell ref="F7446:G7446"/>
    <mergeCell ref="F7447:G7447"/>
    <mergeCell ref="F7448:G7448"/>
    <mergeCell ref="F7449:G7449"/>
    <mergeCell ref="F7450:G7450"/>
    <mergeCell ref="F7451:G7451"/>
    <mergeCell ref="F7452:G7452"/>
    <mergeCell ref="I7454:J7454"/>
    <mergeCell ref="F7456:G7456"/>
    <mergeCell ref="F7457:G7457"/>
    <mergeCell ref="F7458:G7458"/>
    <mergeCell ref="F7459:G7459"/>
    <mergeCell ref="F7512:G7512"/>
    <mergeCell ref="F7477:G7477"/>
    <mergeCell ref="F7478:G7478"/>
    <mergeCell ref="F7479:G7479"/>
    <mergeCell ref="F7480:G7480"/>
    <mergeCell ref="F7481:G7481"/>
    <mergeCell ref="F7482:G7482"/>
    <mergeCell ref="F7483:G7483"/>
    <mergeCell ref="F7484:G7484"/>
    <mergeCell ref="F7485:G7485"/>
    <mergeCell ref="F7486:G7486"/>
    <mergeCell ref="F7487:G7487"/>
    <mergeCell ref="F7488:G7488"/>
    <mergeCell ref="F7489:G7489"/>
    <mergeCell ref="F7490:G7490"/>
    <mergeCell ref="F7491:G7491"/>
    <mergeCell ref="F7492:G7492"/>
    <mergeCell ref="F7542:G7542"/>
    <mergeCell ref="F7543:G7543"/>
    <mergeCell ref="F7544:G7544"/>
    <mergeCell ref="F7545:G7545"/>
    <mergeCell ref="F7546:G7546"/>
    <mergeCell ref="F7547:G7547"/>
    <mergeCell ref="F7548:G7548"/>
    <mergeCell ref="F7513:G7513"/>
    <mergeCell ref="F7514:G7514"/>
    <mergeCell ref="F7515:G7515"/>
    <mergeCell ref="F7516:G7516"/>
    <mergeCell ref="F7517:G7517"/>
    <mergeCell ref="F7518:G7518"/>
    <mergeCell ref="F7519:G7519"/>
    <mergeCell ref="F7520:G7520"/>
    <mergeCell ref="F7521:G7521"/>
    <mergeCell ref="F7522:G7522"/>
    <mergeCell ref="F7523:G7523"/>
    <mergeCell ref="F7524:G7524"/>
    <mergeCell ref="F7525:G7525"/>
    <mergeCell ref="F7526:G7526"/>
    <mergeCell ref="F7527:G7527"/>
    <mergeCell ref="F7528:G7528"/>
    <mergeCell ref="F7532:G7532"/>
    <mergeCell ref="F7533:G7533"/>
    <mergeCell ref="F7534:G7534"/>
    <mergeCell ref="F7535:G7535"/>
    <mergeCell ref="F7536:G7536"/>
    <mergeCell ref="F7537:G7537"/>
    <mergeCell ref="F7538:G7538"/>
    <mergeCell ref="F7539:G7539"/>
    <mergeCell ref="F7540:G7540"/>
    <mergeCell ref="F7566:G7566"/>
    <mergeCell ref="F7567:G7567"/>
    <mergeCell ref="F7568:G7568"/>
    <mergeCell ref="F7569:G7569"/>
    <mergeCell ref="F7570:G7570"/>
    <mergeCell ref="I7572:J7572"/>
    <mergeCell ref="F7574:G7574"/>
    <mergeCell ref="F7575:G7575"/>
    <mergeCell ref="F7576:G7576"/>
    <mergeCell ref="F7577:G7577"/>
    <mergeCell ref="F7578:G7578"/>
    <mergeCell ref="I7580:J7580"/>
    <mergeCell ref="F7582:G7582"/>
    <mergeCell ref="F7583:G7583"/>
    <mergeCell ref="F7584:G7584"/>
    <mergeCell ref="F7585:G7585"/>
    <mergeCell ref="F7562:G7562"/>
    <mergeCell ref="F7563:G7563"/>
    <mergeCell ref="F7564:G7564"/>
    <mergeCell ref="F7565:G7565"/>
    <mergeCell ref="F7659:G7659"/>
    <mergeCell ref="F7660:G7660"/>
    <mergeCell ref="F7661:G7661"/>
    <mergeCell ref="F7662:G7662"/>
    <mergeCell ref="F7663:G7663"/>
    <mergeCell ref="F7664:G7664"/>
    <mergeCell ref="F7665:G7665"/>
    <mergeCell ref="F7666:G7666"/>
    <mergeCell ref="F7588:G7588"/>
    <mergeCell ref="I7590:J7590"/>
    <mergeCell ref="F7592:G7592"/>
    <mergeCell ref="F7593:G7593"/>
    <mergeCell ref="F7594:G7594"/>
    <mergeCell ref="F7595:G7595"/>
    <mergeCell ref="I7597:J7597"/>
    <mergeCell ref="F7599:G7599"/>
    <mergeCell ref="F7600:G7600"/>
    <mergeCell ref="F7601:G7601"/>
    <mergeCell ref="F7602:G7602"/>
    <mergeCell ref="I7604:J7604"/>
    <mergeCell ref="F7606:G7606"/>
    <mergeCell ref="F7607:G7607"/>
    <mergeCell ref="F7608:G7608"/>
    <mergeCell ref="F7609:G7609"/>
    <mergeCell ref="I7611:J7611"/>
    <mergeCell ref="F7613:G7613"/>
    <mergeCell ref="F7614:G7614"/>
    <mergeCell ref="F7615:G7615"/>
    <mergeCell ref="I7617:J7617"/>
    <mergeCell ref="F7619:G7619"/>
    <mergeCell ref="F7620:G7620"/>
    <mergeCell ref="F7621:G7621"/>
    <mergeCell ref="F7622:G7622"/>
    <mergeCell ref="F7623:G7623"/>
    <mergeCell ref="F7624:G7624"/>
    <mergeCell ref="F7625:G7625"/>
    <mergeCell ref="F7626:G7626"/>
    <mergeCell ref="F7627:G7627"/>
    <mergeCell ref="F7628:G7628"/>
    <mergeCell ref="I7630:J7630"/>
    <mergeCell ref="F7632:G7632"/>
    <mergeCell ref="F7671:G7671"/>
    <mergeCell ref="F7672:G7672"/>
    <mergeCell ref="F7673:G7673"/>
    <mergeCell ref="F7674:G7674"/>
    <mergeCell ref="F7675:G7675"/>
    <mergeCell ref="F7713:G7713"/>
    <mergeCell ref="F7652:G7652"/>
    <mergeCell ref="F7653:G7653"/>
    <mergeCell ref="F7654:G7654"/>
    <mergeCell ref="F7676:G7676"/>
    <mergeCell ref="F7677:G7677"/>
    <mergeCell ref="F7678:G7678"/>
    <mergeCell ref="F7679:G7679"/>
    <mergeCell ref="F7680:G7680"/>
    <mergeCell ref="I7708:J7708"/>
    <mergeCell ref="F7710:G7710"/>
    <mergeCell ref="F7711:G7711"/>
    <mergeCell ref="F7712:G7712"/>
    <mergeCell ref="F7667:G7667"/>
    <mergeCell ref="I7669:J7669"/>
    <mergeCell ref="I7656:J7656"/>
    <mergeCell ref="F7658:G7658"/>
    <mergeCell ref="F7714:G7714"/>
    <mergeCell ref="F7715:G7715"/>
    <mergeCell ref="F7716:G7716"/>
    <mergeCell ref="F7717:G7717"/>
    <mergeCell ref="F7718:G7718"/>
    <mergeCell ref="F7719:G7719"/>
    <mergeCell ref="F7720:G7720"/>
    <mergeCell ref="F7721:G7721"/>
    <mergeCell ref="F7722:G7722"/>
    <mergeCell ref="I7682:J7682"/>
    <mergeCell ref="F7684:G7684"/>
    <mergeCell ref="F7685:G7685"/>
    <mergeCell ref="F7686:G7686"/>
    <mergeCell ref="F7687:G7687"/>
    <mergeCell ref="F7723:G7723"/>
    <mergeCell ref="F7724:G7724"/>
    <mergeCell ref="F7725:G7725"/>
    <mergeCell ref="F7690:G7690"/>
    <mergeCell ref="F7691:G7691"/>
    <mergeCell ref="F7692:G7692"/>
    <mergeCell ref="F7693:G7693"/>
    <mergeCell ref="I7695:J7695"/>
    <mergeCell ref="F7697:G7697"/>
    <mergeCell ref="F7698:G7698"/>
    <mergeCell ref="F7699:G7699"/>
    <mergeCell ref="F7700:G7700"/>
    <mergeCell ref="F7701:G7701"/>
    <mergeCell ref="F7702:G7702"/>
    <mergeCell ref="F7703:G7703"/>
    <mergeCell ref="F7704:G7704"/>
    <mergeCell ref="F7705:G7705"/>
    <mergeCell ref="F7706:G7706"/>
    <mergeCell ref="F7734:G7734"/>
    <mergeCell ref="F7735:G7735"/>
    <mergeCell ref="F7736:G7736"/>
    <mergeCell ref="F7737:G7737"/>
    <mergeCell ref="F7738:G7738"/>
    <mergeCell ref="F7739:G7739"/>
    <mergeCell ref="F7740:G7740"/>
    <mergeCell ref="F7741:G7741"/>
    <mergeCell ref="F7742:G7742"/>
    <mergeCell ref="F7743:G7743"/>
    <mergeCell ref="F7744:G7744"/>
    <mergeCell ref="I7746:J7746"/>
    <mergeCell ref="F7748:G7748"/>
    <mergeCell ref="F7749:G7749"/>
    <mergeCell ref="F7750:G7750"/>
    <mergeCell ref="F7730:G7730"/>
    <mergeCell ref="F7731:G7731"/>
    <mergeCell ref="F7818:G7818"/>
    <mergeCell ref="F7819:G7819"/>
    <mergeCell ref="F7772:G7772"/>
    <mergeCell ref="I7774:J7774"/>
    <mergeCell ref="F7776:G7776"/>
    <mergeCell ref="F7777:G7777"/>
    <mergeCell ref="F7778:G7778"/>
    <mergeCell ref="F7779:G7779"/>
    <mergeCell ref="I7781:J7781"/>
    <mergeCell ref="F7783:G7783"/>
    <mergeCell ref="F7784:G7784"/>
    <mergeCell ref="F7785:G7785"/>
    <mergeCell ref="F7786:G7786"/>
    <mergeCell ref="F7787:G7787"/>
    <mergeCell ref="F7788:G7788"/>
    <mergeCell ref="I7790:J7790"/>
    <mergeCell ref="F7792:G7792"/>
    <mergeCell ref="F7793:G7793"/>
    <mergeCell ref="F7794:G7794"/>
    <mergeCell ref="I7796:J7796"/>
    <mergeCell ref="F7798:G7798"/>
    <mergeCell ref="F7799:G7799"/>
    <mergeCell ref="F7800:G7800"/>
    <mergeCell ref="I7802:J7802"/>
    <mergeCell ref="F7804:G7804"/>
    <mergeCell ref="F7805:G7805"/>
    <mergeCell ref="F7806:G7806"/>
    <mergeCell ref="I7808:J7808"/>
    <mergeCell ref="F7810:G7810"/>
    <mergeCell ref="F7811:G7811"/>
    <mergeCell ref="F7860:G7860"/>
    <mergeCell ref="I7862:J7862"/>
    <mergeCell ref="F7820:G7820"/>
    <mergeCell ref="F7821:G7821"/>
    <mergeCell ref="F7822:G7822"/>
    <mergeCell ref="I7824:J7824"/>
    <mergeCell ref="F7826:G7826"/>
    <mergeCell ref="F7827:G7827"/>
    <mergeCell ref="F7828:G7828"/>
    <mergeCell ref="F7829:G7829"/>
    <mergeCell ref="F7830:G7830"/>
    <mergeCell ref="F7831:G7831"/>
    <mergeCell ref="F7832:G7832"/>
    <mergeCell ref="I7834:J7834"/>
    <mergeCell ref="F7836:G7836"/>
    <mergeCell ref="F7837:G7837"/>
    <mergeCell ref="F7838:G7838"/>
    <mergeCell ref="F7839:G7839"/>
    <mergeCell ref="F7840:G7840"/>
    <mergeCell ref="F7841:G7841"/>
    <mergeCell ref="I7843:J7843"/>
    <mergeCell ref="F7845:G7845"/>
    <mergeCell ref="F7846:G7846"/>
    <mergeCell ref="F7847:G7847"/>
    <mergeCell ref="F7848:G7848"/>
    <mergeCell ref="F7849:G7849"/>
    <mergeCell ref="F7850:G7850"/>
    <mergeCell ref="I7852:J7852"/>
    <mergeCell ref="F7854:G7854"/>
    <mergeCell ref="F7855:G7855"/>
    <mergeCell ref="F7856:G7856"/>
    <mergeCell ref="F7857:G7857"/>
    <mergeCell ref="F7897:G7897"/>
    <mergeCell ref="F7898:G7898"/>
    <mergeCell ref="F7899:G7899"/>
    <mergeCell ref="F7864:G7864"/>
    <mergeCell ref="F7865:G7865"/>
    <mergeCell ref="F7866:G7866"/>
    <mergeCell ref="F7867:G7867"/>
    <mergeCell ref="F7868:G7868"/>
    <mergeCell ref="F7869:G7869"/>
    <mergeCell ref="F7870:G7870"/>
    <mergeCell ref="I7872:J7872"/>
    <mergeCell ref="F7874:G7874"/>
    <mergeCell ref="F7875:G7875"/>
    <mergeCell ref="F7876:G7876"/>
    <mergeCell ref="F7877:G7877"/>
    <mergeCell ref="F7878:G7878"/>
    <mergeCell ref="F7879:G7879"/>
    <mergeCell ref="B7880:K7880"/>
    <mergeCell ref="F7881:G7881"/>
    <mergeCell ref="F7882:G7882"/>
    <mergeCell ref="F7891:G7891"/>
    <mergeCell ref="F7892:G7892"/>
    <mergeCell ref="F7893:G7893"/>
    <mergeCell ref="F7894:G7894"/>
    <mergeCell ref="F7895:G7895"/>
    <mergeCell ref="F7896:G7896"/>
    <mergeCell ref="F7889:G7889"/>
    <mergeCell ref="F7890:G7890"/>
    <mergeCell ref="F7962:G7962"/>
    <mergeCell ref="F7963:G7963"/>
    <mergeCell ref="F7964:G7964"/>
    <mergeCell ref="F7928:G7928"/>
    <mergeCell ref="F7929:G7929"/>
    <mergeCell ref="F7930:G7930"/>
    <mergeCell ref="F7931:G7931"/>
    <mergeCell ref="F7932:G7932"/>
    <mergeCell ref="I7934:J7934"/>
    <mergeCell ref="F7936:G7936"/>
    <mergeCell ref="F7937:G7937"/>
    <mergeCell ref="F7938:G7938"/>
    <mergeCell ref="I7940:J7940"/>
    <mergeCell ref="F7900:G7900"/>
    <mergeCell ref="F7901:G7901"/>
    <mergeCell ref="F7902:G7902"/>
    <mergeCell ref="F7903:G7903"/>
    <mergeCell ref="F7904:G7904"/>
    <mergeCell ref="F7905:G7905"/>
    <mergeCell ref="F7906:G7906"/>
    <mergeCell ref="F7907:G7907"/>
    <mergeCell ref="F7908:G7908"/>
    <mergeCell ref="F7909:G7909"/>
    <mergeCell ref="F7910:G7910"/>
    <mergeCell ref="F7911:G7911"/>
    <mergeCell ref="F7912:G7912"/>
    <mergeCell ref="F7913:G7913"/>
    <mergeCell ref="F7914:G7914"/>
    <mergeCell ref="I7916:J7916"/>
    <mergeCell ref="F7918:G7918"/>
    <mergeCell ref="I8034:J8034"/>
    <mergeCell ref="F8036:G8036"/>
    <mergeCell ref="F8001:G8001"/>
    <mergeCell ref="F8002:G8002"/>
    <mergeCell ref="F8003:G8003"/>
    <mergeCell ref="F8004:G8004"/>
    <mergeCell ref="F8005:G8005"/>
    <mergeCell ref="F8006:G8006"/>
    <mergeCell ref="F8007:G8007"/>
    <mergeCell ref="F8008:G8008"/>
    <mergeCell ref="F8009:G8009"/>
    <mergeCell ref="F8010:G8010"/>
    <mergeCell ref="F8011:G8011"/>
    <mergeCell ref="F8012:G8012"/>
    <mergeCell ref="F8013:G8013"/>
    <mergeCell ref="F8014:G8014"/>
    <mergeCell ref="F8015:G8015"/>
    <mergeCell ref="F8016:G8016"/>
    <mergeCell ref="F8017:G8017"/>
    <mergeCell ref="F8052:G8052"/>
    <mergeCell ref="F8053:G8053"/>
    <mergeCell ref="F8018:G8018"/>
    <mergeCell ref="F8019:G8019"/>
    <mergeCell ref="F8020:G8020"/>
    <mergeCell ref="F8021:G8021"/>
    <mergeCell ref="F8022:G8022"/>
    <mergeCell ref="F8023:G8023"/>
    <mergeCell ref="F8024:G8024"/>
    <mergeCell ref="F8025:G8025"/>
    <mergeCell ref="F8026:G8026"/>
    <mergeCell ref="F8027:G8027"/>
    <mergeCell ref="F8028:G8028"/>
    <mergeCell ref="F8029:G8029"/>
    <mergeCell ref="F8030:G8030"/>
    <mergeCell ref="F8031:G8031"/>
    <mergeCell ref="F8032:G8032"/>
    <mergeCell ref="F8037:G8037"/>
    <mergeCell ref="F8038:G8038"/>
    <mergeCell ref="F8039:G8039"/>
    <mergeCell ref="F8040:G8040"/>
    <mergeCell ref="B8041:K8041"/>
    <mergeCell ref="F8042:G8042"/>
    <mergeCell ref="F8043:G8043"/>
    <mergeCell ref="F8044:G8044"/>
    <mergeCell ref="F8045:G8045"/>
    <mergeCell ref="F8046:G8046"/>
    <mergeCell ref="F8047:G8047"/>
    <mergeCell ref="F8048:G8048"/>
    <mergeCell ref="F8049:G8049"/>
    <mergeCell ref="F8050:G8050"/>
    <mergeCell ref="F8051:G8051"/>
    <mergeCell ref="I8093:J8093"/>
    <mergeCell ref="F8095:G8095"/>
    <mergeCell ref="F8096:G8096"/>
    <mergeCell ref="F8097:G8097"/>
    <mergeCell ref="F8054:G8054"/>
    <mergeCell ref="F8055:G8055"/>
    <mergeCell ref="F8056:G8056"/>
    <mergeCell ref="F8057:G8057"/>
    <mergeCell ref="F8058:G8058"/>
    <mergeCell ref="F8059:G8059"/>
    <mergeCell ref="F8060:G8060"/>
    <mergeCell ref="F8061:G8061"/>
    <mergeCell ref="I8063:J8063"/>
    <mergeCell ref="F8065:G8065"/>
    <mergeCell ref="F8066:G8066"/>
    <mergeCell ref="F8067:G8067"/>
    <mergeCell ref="F8068:G8068"/>
    <mergeCell ref="F8069:G8069"/>
    <mergeCell ref="I8071:J8071"/>
    <mergeCell ref="F8073:G8073"/>
    <mergeCell ref="F8074:G8074"/>
    <mergeCell ref="I8099:J8099"/>
    <mergeCell ref="F8101:G8101"/>
    <mergeCell ref="F8102:G8102"/>
    <mergeCell ref="F8103:G8103"/>
    <mergeCell ref="I8105:J8105"/>
    <mergeCell ref="F8107:G8107"/>
    <mergeCell ref="F8108:G8108"/>
    <mergeCell ref="F8109:G8109"/>
    <mergeCell ref="F8110:G8110"/>
    <mergeCell ref="F8111:G8111"/>
    <mergeCell ref="F8112:G8112"/>
    <mergeCell ref="F8113:G8113"/>
    <mergeCell ref="F8114:G8114"/>
    <mergeCell ref="F8115:G8115"/>
    <mergeCell ref="F8116:G8116"/>
    <mergeCell ref="I8118:J8118"/>
    <mergeCell ref="F8120:G8120"/>
    <mergeCell ref="I8247:J8247"/>
    <mergeCell ref="F8249:G8249"/>
    <mergeCell ref="F8250:G8250"/>
    <mergeCell ref="I8182:J8182"/>
    <mergeCell ref="F8184:G8184"/>
    <mergeCell ref="F8185:G8185"/>
    <mergeCell ref="F8142:G8142"/>
    <mergeCell ref="F8143:G8143"/>
    <mergeCell ref="F8144:G8144"/>
    <mergeCell ref="F8145:G8145"/>
    <mergeCell ref="F8146:G8146"/>
    <mergeCell ref="F8147:G8147"/>
    <mergeCell ref="F8148:G8148"/>
    <mergeCell ref="I8150:J8150"/>
    <mergeCell ref="F8152:G8152"/>
    <mergeCell ref="F8153:G8153"/>
    <mergeCell ref="F8154:G8154"/>
    <mergeCell ref="F8155:G8155"/>
    <mergeCell ref="F8156:G8156"/>
    <mergeCell ref="F8157:G8157"/>
    <mergeCell ref="I8159:J8159"/>
    <mergeCell ref="F8161:G8161"/>
    <mergeCell ref="F8162:G8162"/>
    <mergeCell ref="F8163:G8163"/>
    <mergeCell ref="F8164:G8164"/>
    <mergeCell ref="F8165:G8165"/>
    <mergeCell ref="F8166:G8166"/>
    <mergeCell ref="I8168:J8168"/>
    <mergeCell ref="F8170:G8170"/>
    <mergeCell ref="F8171:G8171"/>
    <mergeCell ref="F8172:G8172"/>
    <mergeCell ref="I8174:J8174"/>
    <mergeCell ref="F8186:G8186"/>
    <mergeCell ref="F8187:G8187"/>
    <mergeCell ref="F8188:G8188"/>
    <mergeCell ref="F8189:G8189"/>
    <mergeCell ref="F8190:G8190"/>
    <mergeCell ref="I8192:J8192"/>
    <mergeCell ref="F8194:G8194"/>
    <mergeCell ref="F8195:G8195"/>
    <mergeCell ref="F8196:G8196"/>
    <mergeCell ref="I8198:J8198"/>
    <mergeCell ref="F8200:G8200"/>
    <mergeCell ref="F8201:G8201"/>
    <mergeCell ref="F8202:G8202"/>
    <mergeCell ref="I8204:J8204"/>
    <mergeCell ref="F8206:G8206"/>
    <mergeCell ref="F8207:G8207"/>
    <mergeCell ref="F8208:G8208"/>
    <mergeCell ref="F8251:G8251"/>
    <mergeCell ref="F8252:G8252"/>
    <mergeCell ref="F8266:G8266"/>
    <mergeCell ref="F8267:G8267"/>
    <mergeCell ref="I8210:J8210"/>
    <mergeCell ref="F8212:G8212"/>
    <mergeCell ref="F8213:G8213"/>
    <mergeCell ref="F8214:G8214"/>
    <mergeCell ref="I8216:J8216"/>
    <mergeCell ref="F8218:G8218"/>
    <mergeCell ref="F8219:G8219"/>
    <mergeCell ref="F8220:G8220"/>
    <mergeCell ref="F8221:G8221"/>
    <mergeCell ref="F8222:G8222"/>
    <mergeCell ref="F8223:G8223"/>
    <mergeCell ref="F8224:G8224"/>
    <mergeCell ref="F8225:G8225"/>
    <mergeCell ref="F8226:G8226"/>
    <mergeCell ref="F8227:G8227"/>
    <mergeCell ref="I8229:J8229"/>
    <mergeCell ref="F8231:G8231"/>
    <mergeCell ref="F8255:G8255"/>
    <mergeCell ref="F8256:G8256"/>
    <mergeCell ref="F8253:G8253"/>
    <mergeCell ref="F8254:G8254"/>
    <mergeCell ref="I8238:J8238"/>
    <mergeCell ref="F8240:G8240"/>
    <mergeCell ref="F8241:G8241"/>
    <mergeCell ref="F8242:G8242"/>
    <mergeCell ref="F8243:G8243"/>
    <mergeCell ref="F8244:G8244"/>
    <mergeCell ref="F8245:G8245"/>
    <mergeCell ref="B8355:D8355"/>
    <mergeCell ref="G8355:H8355"/>
    <mergeCell ref="I8355:K8355"/>
    <mergeCell ref="B8356:D8356"/>
    <mergeCell ref="G8356:H8356"/>
    <mergeCell ref="I8356:K8356"/>
    <mergeCell ref="F8333:G8333"/>
    <mergeCell ref="F8334:G8334"/>
    <mergeCell ref="I8336:J8336"/>
    <mergeCell ref="F8338:G8338"/>
    <mergeCell ref="F8339:G8339"/>
    <mergeCell ref="F8340:G8340"/>
    <mergeCell ref="I8342:J8342"/>
    <mergeCell ref="F8344:G8344"/>
    <mergeCell ref="F8345:G8345"/>
    <mergeCell ref="F8346:G8346"/>
    <mergeCell ref="F8347:G8347"/>
    <mergeCell ref="F8348:G8348"/>
    <mergeCell ref="F8349:G8349"/>
    <mergeCell ref="I8351:J8351"/>
    <mergeCell ref="B8354:D8354"/>
    <mergeCell ref="G8354:H8354"/>
    <mergeCell ref="I8354:K8354"/>
    <mergeCell ref="F8306:G8306"/>
    <mergeCell ref="F8307:G8307"/>
    <mergeCell ref="F8270:G8270"/>
    <mergeCell ref="F8271:G8271"/>
    <mergeCell ref="F8272:G8272"/>
    <mergeCell ref="F4142:G4142"/>
    <mergeCell ref="F4143:G4143"/>
    <mergeCell ref="F4144:G4144"/>
    <mergeCell ref="F4145:G4145"/>
    <mergeCell ref="F3748:G3748"/>
    <mergeCell ref="F3749:G3749"/>
    <mergeCell ref="F3724:G3724"/>
    <mergeCell ref="F3725:G3725"/>
    <mergeCell ref="F3726:G3726"/>
    <mergeCell ref="F4635:G4635"/>
    <mergeCell ref="F4636:G4636"/>
    <mergeCell ref="F5079:G5079"/>
    <mergeCell ref="F5080:G5080"/>
    <mergeCell ref="F5081:G5081"/>
    <mergeCell ref="F5082:G5082"/>
    <mergeCell ref="F5083:G5083"/>
    <mergeCell ref="F5084:G5084"/>
    <mergeCell ref="F5085:G5085"/>
    <mergeCell ref="F8280:G8280"/>
    <mergeCell ref="F8281:G8281"/>
    <mergeCell ref="F8282:G8282"/>
    <mergeCell ref="F8283:G8283"/>
    <mergeCell ref="F8284:G8284"/>
    <mergeCell ref="F8285:G8285"/>
    <mergeCell ref="F8286:G8286"/>
    <mergeCell ref="F8268:G8268"/>
    <mergeCell ref="F8269:G8269"/>
    <mergeCell ref="I8127:J8127"/>
    <mergeCell ref="F8129:G8129"/>
    <mergeCell ref="F8130:G8130"/>
    <mergeCell ref="I8081:J8081"/>
    <mergeCell ref="I8087:J8087"/>
    <mergeCell ref="F8091:G8091"/>
    <mergeCell ref="F8131:G8131"/>
    <mergeCell ref="F8132:G8132"/>
    <mergeCell ref="F8133:G8133"/>
    <mergeCell ref="F8273:G8273"/>
    <mergeCell ref="F8274:G8274"/>
    <mergeCell ref="F8275:G8275"/>
    <mergeCell ref="F8276:G8276"/>
    <mergeCell ref="F8277:G8277"/>
    <mergeCell ref="F8278:G8278"/>
    <mergeCell ref="F8279:G8279"/>
    <mergeCell ref="F3591:G3591"/>
    <mergeCell ref="F3592:G3592"/>
    <mergeCell ref="F8232:G8232"/>
    <mergeCell ref="F8233:G8233"/>
    <mergeCell ref="F8234:G8234"/>
    <mergeCell ref="F8235:G8235"/>
    <mergeCell ref="F8236:G8236"/>
    <mergeCell ref="F8262:G8262"/>
    <mergeCell ref="F8263:G8263"/>
    <mergeCell ref="F8264:G8264"/>
    <mergeCell ref="F8265:G8265"/>
    <mergeCell ref="F8257:G8257"/>
    <mergeCell ref="F8258:G8258"/>
    <mergeCell ref="B8259:K8259"/>
    <mergeCell ref="F8260:G8260"/>
    <mergeCell ref="F8261:G8261"/>
    <mergeCell ref="F8121:G8121"/>
    <mergeCell ref="F8122:G8122"/>
    <mergeCell ref="F8123:G8123"/>
    <mergeCell ref="F8124:G8124"/>
    <mergeCell ref="F8125:G8125"/>
    <mergeCell ref="F8075:G8075"/>
    <mergeCell ref="F8076:G8076"/>
    <mergeCell ref="F8077:G8077"/>
    <mergeCell ref="F8078:G8078"/>
    <mergeCell ref="F8079:G8079"/>
    <mergeCell ref="F8083:G8083"/>
    <mergeCell ref="F8084:G8084"/>
    <mergeCell ref="F8085:G8085"/>
    <mergeCell ref="F8089:G8089"/>
    <mergeCell ref="F8090:G8090"/>
    <mergeCell ref="F8179:G8179"/>
    <mergeCell ref="F8180:G8180"/>
    <mergeCell ref="F8134:G8134"/>
    <mergeCell ref="F8135:G8135"/>
    <mergeCell ref="F8176:G8176"/>
    <mergeCell ref="F8177:G8177"/>
    <mergeCell ref="F8178:G8178"/>
    <mergeCell ref="I3728:J3728"/>
    <mergeCell ref="F3692:G3692"/>
    <mergeCell ref="F3693:G3693"/>
    <mergeCell ref="F3694:G3694"/>
    <mergeCell ref="F3695:G3695"/>
    <mergeCell ref="F3696:G3696"/>
    <mergeCell ref="F3697:G3697"/>
    <mergeCell ref="F3698:G3698"/>
    <mergeCell ref="F3699:G3699"/>
    <mergeCell ref="F3700:G3700"/>
    <mergeCell ref="F3701:G3701"/>
    <mergeCell ref="F3702:G3702"/>
    <mergeCell ref="F3703:G3703"/>
    <mergeCell ref="F3704:G3704"/>
    <mergeCell ref="F3705:G3705"/>
    <mergeCell ref="F3706:G3706"/>
    <mergeCell ref="F3707:G3707"/>
    <mergeCell ref="F3708:G3708"/>
    <mergeCell ref="B2:L6"/>
    <mergeCell ref="B17:J17"/>
    <mergeCell ref="F18:G18"/>
    <mergeCell ref="F1075:G1075"/>
    <mergeCell ref="F1074:G1074"/>
    <mergeCell ref="F1039:G1039"/>
    <mergeCell ref="F1040:G1040"/>
    <mergeCell ref="F1041:G1041"/>
    <mergeCell ref="F1042:G1042"/>
    <mergeCell ref="F1043:G1043"/>
    <mergeCell ref="F1044:G1044"/>
    <mergeCell ref="F1045:G1045"/>
    <mergeCell ref="F1046:G1046"/>
    <mergeCell ref="F1047:G1047"/>
    <mergeCell ref="F1048:G1048"/>
    <mergeCell ref="F1049:G1049"/>
    <mergeCell ref="F1692:G1692"/>
    <mergeCell ref="F1627:G1627"/>
    <mergeCell ref="I1629:J1629"/>
    <mergeCell ref="F1631:G1631"/>
    <mergeCell ref="F1632:G1632"/>
    <mergeCell ref="F1633:G1633"/>
    <mergeCell ref="F1634:G1634"/>
    <mergeCell ref="F1635:G1635"/>
    <mergeCell ref="F1636:G1636"/>
    <mergeCell ref="F1637:G1637"/>
    <mergeCell ref="F1638:G1638"/>
    <mergeCell ref="B1639:K1639"/>
    <mergeCell ref="F1640:G1640"/>
    <mergeCell ref="F1641:G1641"/>
    <mergeCell ref="F1642:G1642"/>
    <mergeCell ref="F1643:G1643"/>
    <mergeCell ref="F2314:G2314"/>
    <mergeCell ref="I2297:J2297"/>
    <mergeCell ref="F2273:G2273"/>
    <mergeCell ref="F2274:G2274"/>
    <mergeCell ref="F2275:G2275"/>
    <mergeCell ref="F2276:G2276"/>
    <mergeCell ref="F2277:G2277"/>
    <mergeCell ref="F2278:G2278"/>
    <mergeCell ref="F2279:G2279"/>
    <mergeCell ref="I2281:J2281"/>
    <mergeCell ref="F2283:G2283"/>
    <mergeCell ref="F2284:G2284"/>
    <mergeCell ref="F2285:G2285"/>
    <mergeCell ref="F2286:G2286"/>
    <mergeCell ref="F2265:G2265"/>
    <mergeCell ref="F2266:G2266"/>
    <mergeCell ref="F2267:G2267"/>
    <mergeCell ref="F2268:G2268"/>
    <mergeCell ref="I2270:J2270"/>
    <mergeCell ref="F2272:G2272"/>
    <mergeCell ref="F2287:G2287"/>
    <mergeCell ref="I2289:J2289"/>
    <mergeCell ref="F2291:G2291"/>
    <mergeCell ref="F2292:G2292"/>
    <mergeCell ref="F2293:G2293"/>
    <mergeCell ref="F2312:G2312"/>
    <mergeCell ref="F2313:G2313"/>
    <mergeCell ref="B2311:K2311"/>
    <mergeCell ref="I2230:J2230"/>
    <mergeCell ref="F2232:G2232"/>
    <mergeCell ref="F2233:G2233"/>
    <mergeCell ref="F2234:G2234"/>
    <mergeCell ref="F2235:G2235"/>
    <mergeCell ref="F2236:G2236"/>
    <mergeCell ref="F2237:G2237"/>
    <mergeCell ref="F2238:G2238"/>
    <mergeCell ref="F2250:G2250"/>
    <mergeCell ref="I2252:J2252"/>
    <mergeCell ref="F2254:G2254"/>
    <mergeCell ref="F2187:G2187"/>
    <mergeCell ref="F2188:G2188"/>
    <mergeCell ref="F2189:G2189"/>
    <mergeCell ref="I2191:J2191"/>
    <mergeCell ref="F2193:G2193"/>
    <mergeCell ref="F2194:G2194"/>
    <mergeCell ref="F2195:G2195"/>
    <mergeCell ref="F2196:G2196"/>
    <mergeCell ref="F2197:G2197"/>
    <mergeCell ref="I2199:J2199"/>
    <mergeCell ref="F2201:G2201"/>
    <mergeCell ref="F2202:G2202"/>
    <mergeCell ref="F2203:G2203"/>
    <mergeCell ref="F2239:G2239"/>
    <mergeCell ref="I2241:J2241"/>
    <mergeCell ref="F2243:G2243"/>
    <mergeCell ref="F2244:G2244"/>
    <mergeCell ref="F2245:G2245"/>
    <mergeCell ref="F2246:G2246"/>
    <mergeCell ref="F2247:G2247"/>
    <mergeCell ref="F2248:G2248"/>
    <mergeCell ref="F2249:G2249"/>
    <mergeCell ref="F2206:G2206"/>
    <mergeCell ref="F2207:G2207"/>
    <mergeCell ref="F2166:G2166"/>
    <mergeCell ref="F2167:G2167"/>
    <mergeCell ref="F2168:G2168"/>
    <mergeCell ref="F2638:G2638"/>
    <mergeCell ref="F2639:G2639"/>
    <mergeCell ref="F2595:G2595"/>
    <mergeCell ref="F2594:G2594"/>
    <mergeCell ref="F2553:G2553"/>
    <mergeCell ref="F2552:G2552"/>
    <mergeCell ref="F2511:G2511"/>
    <mergeCell ref="F2512:G2512"/>
    <mergeCell ref="F2513:G2513"/>
    <mergeCell ref="F2517:G2517"/>
    <mergeCell ref="F2518:G2518"/>
    <mergeCell ref="F2519:G2519"/>
    <mergeCell ref="F2520:G2520"/>
    <mergeCell ref="F2521:G2521"/>
    <mergeCell ref="F2522:G2522"/>
    <mergeCell ref="F2485:G2485"/>
    <mergeCell ref="F2486:G2486"/>
    <mergeCell ref="F2596:G2596"/>
    <mergeCell ref="F2597:G2597"/>
    <mergeCell ref="F2598:G2598"/>
    <mergeCell ref="F2599:G2599"/>
    <mergeCell ref="F2554:G2554"/>
    <mergeCell ref="F2555:G2555"/>
    <mergeCell ref="F2556:G2556"/>
    <mergeCell ref="F2487:G2487"/>
    <mergeCell ref="F2488:G2488"/>
    <mergeCell ref="F2489:G2489"/>
    <mergeCell ref="I2923:J2923"/>
    <mergeCell ref="F2925:G2925"/>
    <mergeCell ref="F3304:G3304"/>
    <mergeCell ref="I3306:J3306"/>
    <mergeCell ref="F3308:G3308"/>
    <mergeCell ref="F3309:G3309"/>
    <mergeCell ref="F3310:G3310"/>
    <mergeCell ref="F3311:G3311"/>
    <mergeCell ref="F3312:G3312"/>
    <mergeCell ref="F3313:G3313"/>
    <mergeCell ref="I3315:J3315"/>
    <mergeCell ref="F3317:G3317"/>
    <mergeCell ref="F3318:G3318"/>
    <mergeCell ref="F3319:G3319"/>
    <mergeCell ref="I3744:J3744"/>
    <mergeCell ref="F3746:G3746"/>
    <mergeCell ref="F3629:G3629"/>
    <mergeCell ref="F3630:G3630"/>
    <mergeCell ref="F3631:G3631"/>
    <mergeCell ref="F3632:G3632"/>
    <mergeCell ref="F3633:G3633"/>
    <mergeCell ref="F3634:G3634"/>
    <mergeCell ref="I3636:J3636"/>
    <mergeCell ref="F3638:G3638"/>
    <mergeCell ref="F3639:G3639"/>
    <mergeCell ref="F3640:G3640"/>
    <mergeCell ref="F3641:G3641"/>
    <mergeCell ref="F3589:G3589"/>
    <mergeCell ref="F3590:G3590"/>
    <mergeCell ref="F3566:G3566"/>
    <mergeCell ref="F3567:G3567"/>
    <mergeCell ref="F5038:G5038"/>
    <mergeCell ref="F5039:G5039"/>
    <mergeCell ref="I5559:J5559"/>
    <mergeCell ref="F5561:G5561"/>
    <mergeCell ref="F5562:G5562"/>
    <mergeCell ref="F5464:G5464"/>
    <mergeCell ref="F5465:G5465"/>
    <mergeCell ref="F5466:G5466"/>
    <mergeCell ref="F5467:G5467"/>
    <mergeCell ref="I5469:J5469"/>
    <mergeCell ref="F5471:G5471"/>
    <mergeCell ref="F5472:G5472"/>
    <mergeCell ref="F5473:G5473"/>
    <mergeCell ref="F5474:G5474"/>
    <mergeCell ref="F5475:G5475"/>
    <mergeCell ref="F5476:G5476"/>
    <mergeCell ref="I5478:J5478"/>
    <mergeCell ref="F5480:G5480"/>
    <mergeCell ref="I5484:J5484"/>
    <mergeCell ref="F5486:G5486"/>
    <mergeCell ref="F5427:G5427"/>
    <mergeCell ref="F5428:G5428"/>
    <mergeCell ref="F5388:G5388"/>
    <mergeCell ref="F5389:G5389"/>
    <mergeCell ref="F5390:G5390"/>
    <mergeCell ref="F5391:G5391"/>
    <mergeCell ref="F5392:G5392"/>
    <mergeCell ref="F5393:G5393"/>
    <mergeCell ref="F5394:G5394"/>
    <mergeCell ref="F5395:G5395"/>
    <mergeCell ref="F5316:G5316"/>
    <mergeCell ref="F5317:G5317"/>
    <mergeCell ref="F5743:G5743"/>
    <mergeCell ref="F5744:G5744"/>
    <mergeCell ref="F5694:G5694"/>
    <mergeCell ref="F5695:G5695"/>
    <mergeCell ref="I5697:J5697"/>
    <mergeCell ref="F5926:G5926"/>
    <mergeCell ref="F5927:G5927"/>
    <mergeCell ref="I5929:J5929"/>
    <mergeCell ref="F5931:G5931"/>
    <mergeCell ref="F5932:G5932"/>
    <mergeCell ref="F5933:G5933"/>
    <mergeCell ref="I5935:J5935"/>
    <mergeCell ref="F5937:G5937"/>
    <mergeCell ref="F5938:G5938"/>
    <mergeCell ref="F5939:G5939"/>
    <mergeCell ref="I5941:J5941"/>
    <mergeCell ref="F5943:G5943"/>
    <mergeCell ref="F5828:G5828"/>
    <mergeCell ref="F5829:G5829"/>
    <mergeCell ref="I5831:J5831"/>
    <mergeCell ref="F5833:G5833"/>
    <mergeCell ref="F5834:G5834"/>
    <mergeCell ref="F5835:G5835"/>
    <mergeCell ref="F5836:G5836"/>
    <mergeCell ref="F5837:G5837"/>
    <mergeCell ref="I5839:J5839"/>
    <mergeCell ref="F5841:G5841"/>
    <mergeCell ref="F5842:G5842"/>
    <mergeCell ref="F5843:G5843"/>
    <mergeCell ref="F5844:G5844"/>
    <mergeCell ref="F5782:G5782"/>
    <mergeCell ref="F5783:G5783"/>
    <mergeCell ref="I6690:J6690"/>
    <mergeCell ref="F6692:G6692"/>
    <mergeCell ref="F6693:G6693"/>
    <mergeCell ref="F6694:G6694"/>
    <mergeCell ref="F6695:G6695"/>
    <mergeCell ref="F6696:G6696"/>
    <mergeCell ref="F6697:G6697"/>
    <mergeCell ref="F6698:G6698"/>
    <mergeCell ref="F6699:G6699"/>
    <mergeCell ref="F6700:G6700"/>
    <mergeCell ref="F7115:G7115"/>
    <mergeCell ref="F7116:G7116"/>
    <mergeCell ref="I7118:J7118"/>
    <mergeCell ref="F7120:G7120"/>
    <mergeCell ref="F7121:G7121"/>
    <mergeCell ref="F7122:G7122"/>
    <mergeCell ref="F7123:G7123"/>
    <mergeCell ref="I7068:J7068"/>
    <mergeCell ref="F7070:G7070"/>
    <mergeCell ref="F7071:G7071"/>
    <mergeCell ref="F7072:G7072"/>
    <mergeCell ref="F7073:G7073"/>
    <mergeCell ref="F7074:G7074"/>
    <mergeCell ref="F7075:G7075"/>
    <mergeCell ref="I7077:J7077"/>
    <mergeCell ref="F7079:G7079"/>
    <mergeCell ref="F7080:G7080"/>
    <mergeCell ref="F7081:G7081"/>
    <mergeCell ref="F7082:G7082"/>
    <mergeCell ref="F7083:G7083"/>
    <mergeCell ref="F7038:G7038"/>
    <mergeCell ref="F7039:G7039"/>
    <mergeCell ref="F7982:G7982"/>
    <mergeCell ref="F7983:G7983"/>
    <mergeCell ref="F7984:G7984"/>
    <mergeCell ref="F7919:G7919"/>
    <mergeCell ref="F7920:G7920"/>
    <mergeCell ref="F7921:G7921"/>
    <mergeCell ref="F7922:G7922"/>
    <mergeCell ref="I7924:J7924"/>
    <mergeCell ref="F7926:G7926"/>
    <mergeCell ref="F7927:G7927"/>
    <mergeCell ref="F7883:G7883"/>
    <mergeCell ref="F7884:G7884"/>
    <mergeCell ref="F7885:G7885"/>
    <mergeCell ref="F7886:G7886"/>
    <mergeCell ref="F7887:G7887"/>
    <mergeCell ref="F7888:G7888"/>
    <mergeCell ref="F7858:G7858"/>
    <mergeCell ref="F7859:G7859"/>
    <mergeCell ref="F7942:G7942"/>
    <mergeCell ref="F7943:G7943"/>
    <mergeCell ref="F7944:G7944"/>
    <mergeCell ref="I7946:J7946"/>
    <mergeCell ref="F7948:G7948"/>
    <mergeCell ref="F7949:G7949"/>
    <mergeCell ref="F7950:G7950"/>
    <mergeCell ref="I7952:J7952"/>
    <mergeCell ref="F7954:G7954"/>
    <mergeCell ref="F7955:G7955"/>
    <mergeCell ref="F7956:G7956"/>
    <mergeCell ref="I7958:J7958"/>
    <mergeCell ref="F7960:G7960"/>
    <mergeCell ref="F7961:G7961"/>
    <mergeCell ref="F8316:G8316"/>
    <mergeCell ref="I8318:J8318"/>
    <mergeCell ref="F8320:G8320"/>
    <mergeCell ref="F8321:G8321"/>
    <mergeCell ref="F8322:G8322"/>
    <mergeCell ref="I8324:J8324"/>
    <mergeCell ref="F8326:G8326"/>
    <mergeCell ref="F8327:G8327"/>
    <mergeCell ref="F8328:G8328"/>
    <mergeCell ref="I8330:J8330"/>
    <mergeCell ref="F8332:G8332"/>
    <mergeCell ref="F8287:G8287"/>
    <mergeCell ref="F8288:G8288"/>
    <mergeCell ref="F8289:G8289"/>
    <mergeCell ref="I8291:J8291"/>
    <mergeCell ref="F8293:G8293"/>
    <mergeCell ref="F8294:G8294"/>
    <mergeCell ref="F8295:G8295"/>
    <mergeCell ref="F8296:G8296"/>
    <mergeCell ref="F8297:G8297"/>
    <mergeCell ref="F8298:G8298"/>
    <mergeCell ref="F8299:G8299"/>
    <mergeCell ref="F8300:G8300"/>
    <mergeCell ref="I8302:J8302"/>
    <mergeCell ref="F8304:G8304"/>
    <mergeCell ref="F8305:G8305"/>
    <mergeCell ref="I8309:J8309"/>
    <mergeCell ref="F8311:G8311"/>
    <mergeCell ref="F8312:G8312"/>
    <mergeCell ref="F8313:G8313"/>
    <mergeCell ref="F8314:G8314"/>
    <mergeCell ref="F8315:G8315"/>
    <mergeCell ref="I8137:J8137"/>
    <mergeCell ref="F8139:G8139"/>
    <mergeCell ref="F8140:G8140"/>
    <mergeCell ref="F8141:G8141"/>
    <mergeCell ref="F7991:G7991"/>
    <mergeCell ref="F7992:G7992"/>
    <mergeCell ref="F7993:G7993"/>
    <mergeCell ref="F7994:G7994"/>
    <mergeCell ref="F7995:G7995"/>
    <mergeCell ref="F7996:G7996"/>
    <mergeCell ref="B7997:K7997"/>
    <mergeCell ref="F7998:G7998"/>
    <mergeCell ref="F7999:G7999"/>
    <mergeCell ref="F8000:G8000"/>
    <mergeCell ref="B7965:K7965"/>
    <mergeCell ref="F7966:G7966"/>
    <mergeCell ref="F7967:G7967"/>
    <mergeCell ref="F7968:G7968"/>
    <mergeCell ref="F7969:G7969"/>
    <mergeCell ref="F7970:G7970"/>
    <mergeCell ref="F7971:G7971"/>
    <mergeCell ref="F7972:G7972"/>
    <mergeCell ref="F7973:G7973"/>
    <mergeCell ref="F7974:G7974"/>
    <mergeCell ref="F7975:G7975"/>
    <mergeCell ref="F7976:G7976"/>
    <mergeCell ref="F7977:G7977"/>
    <mergeCell ref="F7978:G7978"/>
    <mergeCell ref="F7979:G7979"/>
    <mergeCell ref="F7985:G7985"/>
    <mergeCell ref="I7987:J7987"/>
    <mergeCell ref="F7989:G7989"/>
    <mergeCell ref="F7990:G7990"/>
    <mergeCell ref="F7980:G7980"/>
    <mergeCell ref="F7981:G7981"/>
    <mergeCell ref="I7727:J7727"/>
    <mergeCell ref="F7729:G7729"/>
    <mergeCell ref="F7812:G7812"/>
    <mergeCell ref="I7814:J7814"/>
    <mergeCell ref="F7816:G7816"/>
    <mergeCell ref="F7817:G7817"/>
    <mergeCell ref="F7688:G7688"/>
    <mergeCell ref="F7689:G7689"/>
    <mergeCell ref="F7633:G7633"/>
    <mergeCell ref="F7634:G7634"/>
    <mergeCell ref="F7635:G7635"/>
    <mergeCell ref="F7636:G7636"/>
    <mergeCell ref="F7637:G7637"/>
    <mergeCell ref="F7638:G7638"/>
    <mergeCell ref="F7639:G7639"/>
    <mergeCell ref="F7640:G7640"/>
    <mergeCell ref="F7641:G7641"/>
    <mergeCell ref="I7643:J7643"/>
    <mergeCell ref="F7645:G7645"/>
    <mergeCell ref="F7646:G7646"/>
    <mergeCell ref="F7647:G7647"/>
    <mergeCell ref="F7648:G7648"/>
    <mergeCell ref="F7649:G7649"/>
    <mergeCell ref="F7650:G7650"/>
    <mergeCell ref="F7651:G7651"/>
    <mergeCell ref="F7763:G7763"/>
    <mergeCell ref="F7764:G7764"/>
    <mergeCell ref="F7765:G7765"/>
    <mergeCell ref="I7767:J7767"/>
    <mergeCell ref="F7769:G7769"/>
    <mergeCell ref="F7770:G7770"/>
    <mergeCell ref="F7771:G7771"/>
    <mergeCell ref="F7587:G7587"/>
    <mergeCell ref="F7498:G7498"/>
    <mergeCell ref="F7499:G7499"/>
    <mergeCell ref="B7500:K7500"/>
    <mergeCell ref="F7501:G7501"/>
    <mergeCell ref="F7502:G7502"/>
    <mergeCell ref="F7503:G7503"/>
    <mergeCell ref="F7504:G7504"/>
    <mergeCell ref="F7505:G7505"/>
    <mergeCell ref="F7506:G7506"/>
    <mergeCell ref="F7507:G7507"/>
    <mergeCell ref="F7508:G7508"/>
    <mergeCell ref="F7509:G7509"/>
    <mergeCell ref="F7510:G7510"/>
    <mergeCell ref="F7511:G7511"/>
    <mergeCell ref="B7541:K7541"/>
    <mergeCell ref="I7530:J7530"/>
    <mergeCell ref="F7751:G7751"/>
    <mergeCell ref="F7752:G7752"/>
    <mergeCell ref="F7753:G7753"/>
    <mergeCell ref="F7754:G7754"/>
    <mergeCell ref="F7755:G7755"/>
    <mergeCell ref="F7756:G7756"/>
    <mergeCell ref="F7757:G7757"/>
    <mergeCell ref="I7759:J7759"/>
    <mergeCell ref="F7761:G7761"/>
    <mergeCell ref="F7762:G7762"/>
    <mergeCell ref="F7732:G7732"/>
    <mergeCell ref="F7733:G7733"/>
    <mergeCell ref="I7494:J7494"/>
    <mergeCell ref="F7460:G7460"/>
    <mergeCell ref="F7461:G7461"/>
    <mergeCell ref="F7462:G7462"/>
    <mergeCell ref="F7463:G7463"/>
    <mergeCell ref="B7464:K7464"/>
    <mergeCell ref="F7465:G7465"/>
    <mergeCell ref="F7466:G7466"/>
    <mergeCell ref="F7467:G7467"/>
    <mergeCell ref="F7468:G7468"/>
    <mergeCell ref="F7469:G7469"/>
    <mergeCell ref="F7470:G7470"/>
    <mergeCell ref="F7471:G7471"/>
    <mergeCell ref="F7472:G7472"/>
    <mergeCell ref="F7473:G7473"/>
    <mergeCell ref="F7474:G7474"/>
    <mergeCell ref="F7586:G7586"/>
    <mergeCell ref="F7496:G7496"/>
    <mergeCell ref="F7497:G7497"/>
    <mergeCell ref="F7549:G7549"/>
    <mergeCell ref="F7550:G7550"/>
    <mergeCell ref="F7551:G7551"/>
    <mergeCell ref="F7552:G7552"/>
    <mergeCell ref="F7553:G7553"/>
    <mergeCell ref="F7554:G7554"/>
    <mergeCell ref="F7555:G7555"/>
    <mergeCell ref="F7556:G7556"/>
    <mergeCell ref="F7557:G7557"/>
    <mergeCell ref="F7558:G7558"/>
    <mergeCell ref="F7559:G7559"/>
    <mergeCell ref="F7560:G7560"/>
    <mergeCell ref="F7561:G7561"/>
    <mergeCell ref="F7435:G7435"/>
    <mergeCell ref="F7436:G7436"/>
    <mergeCell ref="F7380:G7380"/>
    <mergeCell ref="F7381:G7381"/>
    <mergeCell ref="F7382:G7382"/>
    <mergeCell ref="F7383:G7383"/>
    <mergeCell ref="F7344:G7344"/>
    <mergeCell ref="F7291:G7291"/>
    <mergeCell ref="F7292:G7292"/>
    <mergeCell ref="I7294:J7294"/>
    <mergeCell ref="F7296:G7296"/>
    <mergeCell ref="F7297:G7297"/>
    <mergeCell ref="F7298:G7298"/>
    <mergeCell ref="F7299:G7299"/>
    <mergeCell ref="F7300:G7300"/>
    <mergeCell ref="F7301:G7301"/>
    <mergeCell ref="F7302:G7302"/>
    <mergeCell ref="F7303:G7303"/>
    <mergeCell ref="F7304:G7304"/>
    <mergeCell ref="F7305:G7305"/>
    <mergeCell ref="F7306:G7306"/>
    <mergeCell ref="B7307:K7307"/>
    <mergeCell ref="F7384:G7384"/>
    <mergeCell ref="F7385:G7385"/>
    <mergeCell ref="F7386:G7386"/>
    <mergeCell ref="F7387:G7387"/>
    <mergeCell ref="F7388:G7388"/>
    <mergeCell ref="F7389:G7389"/>
    <mergeCell ref="F7390:G7390"/>
    <mergeCell ref="F7391:G7391"/>
    <mergeCell ref="F7392:G7392"/>
    <mergeCell ref="I7394:J7394"/>
    <mergeCell ref="F7252:G7252"/>
    <mergeCell ref="F7253:G7253"/>
    <mergeCell ref="F7205:G7205"/>
    <mergeCell ref="F7206:G7206"/>
    <mergeCell ref="I7208:J7208"/>
    <mergeCell ref="F7210:G7210"/>
    <mergeCell ref="F7211:G7211"/>
    <mergeCell ref="F7212:G7212"/>
    <mergeCell ref="F7161:G7161"/>
    <mergeCell ref="I7163:J7163"/>
    <mergeCell ref="F7165:G7165"/>
    <mergeCell ref="F7166:G7166"/>
    <mergeCell ref="F7167:G7167"/>
    <mergeCell ref="F7168:G7168"/>
    <mergeCell ref="F7169:G7169"/>
    <mergeCell ref="I7171:J7171"/>
    <mergeCell ref="F7173:G7173"/>
    <mergeCell ref="F7174:G7174"/>
    <mergeCell ref="F7175:G7175"/>
    <mergeCell ref="F7176:G7176"/>
    <mergeCell ref="F7177:G7177"/>
    <mergeCell ref="F7178:G7178"/>
    <mergeCell ref="F7179:G7179"/>
    <mergeCell ref="F7213:G7213"/>
    <mergeCell ref="F7214:G7214"/>
    <mergeCell ref="I7216:J7216"/>
    <mergeCell ref="F7218:G7218"/>
    <mergeCell ref="F7219:G7219"/>
    <mergeCell ref="F7220:G7220"/>
    <mergeCell ref="F7221:G7221"/>
    <mergeCell ref="F7222:G7222"/>
    <mergeCell ref="F7223:G7223"/>
    <mergeCell ref="I6947:J6947"/>
    <mergeCell ref="F6949:G6949"/>
    <mergeCell ref="F6987:G6987"/>
    <mergeCell ref="F6988:G6988"/>
    <mergeCell ref="I6990:J6990"/>
    <mergeCell ref="F6992:G6992"/>
    <mergeCell ref="F6993:G6993"/>
    <mergeCell ref="F6899:G6899"/>
    <mergeCell ref="F6900:G6900"/>
    <mergeCell ref="F6863:G6863"/>
    <mergeCell ref="F6864:G6864"/>
    <mergeCell ref="F6865:G6865"/>
    <mergeCell ref="F6866:G6866"/>
    <mergeCell ref="F6867:G6867"/>
    <mergeCell ref="F6868:G6868"/>
    <mergeCell ref="F6869:G6869"/>
    <mergeCell ref="F6870:G6870"/>
    <mergeCell ref="F6871:G6871"/>
    <mergeCell ref="F6872:G6872"/>
    <mergeCell ref="F6873:G6873"/>
    <mergeCell ref="F6874:G6874"/>
    <mergeCell ref="F6875:G6875"/>
    <mergeCell ref="F6876:G6876"/>
    <mergeCell ref="F6877:G6877"/>
    <mergeCell ref="F6878:G6878"/>
    <mergeCell ref="F6879:G6879"/>
    <mergeCell ref="F6950:G6950"/>
    <mergeCell ref="F6951:G6951"/>
    <mergeCell ref="F6916:G6916"/>
    <mergeCell ref="F6917:G6917"/>
    <mergeCell ref="F6918:G6918"/>
    <mergeCell ref="F6919:G6919"/>
    <mergeCell ref="I6822:J6822"/>
    <mergeCell ref="F6824:G6824"/>
    <mergeCell ref="F6781:G6781"/>
    <mergeCell ref="F6782:G6782"/>
    <mergeCell ref="I6784:J6784"/>
    <mergeCell ref="F6786:G6786"/>
    <mergeCell ref="F6787:G6787"/>
    <mergeCell ref="F6788:G6788"/>
    <mergeCell ref="F6789:G6789"/>
    <mergeCell ref="F6790:G6790"/>
    <mergeCell ref="F6791:G6791"/>
    <mergeCell ref="F6792:G6792"/>
    <mergeCell ref="F6793:G6793"/>
    <mergeCell ref="F6794:G6794"/>
    <mergeCell ref="F6795:G6795"/>
    <mergeCell ref="I6797:J6797"/>
    <mergeCell ref="F6799:G6799"/>
    <mergeCell ref="F6800:G6800"/>
    <mergeCell ref="F6801:G6801"/>
    <mergeCell ref="F6666:G6666"/>
    <mergeCell ref="F6667:G6667"/>
    <mergeCell ref="F6618:G6618"/>
    <mergeCell ref="F6619:G6619"/>
    <mergeCell ref="F6620:G6620"/>
    <mergeCell ref="F6621:G6621"/>
    <mergeCell ref="F6622:G6622"/>
    <mergeCell ref="F6623:G6623"/>
    <mergeCell ref="F6624:G6624"/>
    <mergeCell ref="F6625:G6625"/>
    <mergeCell ref="F6626:G6626"/>
    <mergeCell ref="F6627:G6627"/>
    <mergeCell ref="F6628:G6628"/>
    <mergeCell ref="F6629:G6629"/>
    <mergeCell ref="F6630:G6630"/>
    <mergeCell ref="I6632:J6632"/>
    <mergeCell ref="F6634:G6634"/>
    <mergeCell ref="F6635:G6635"/>
    <mergeCell ref="F6636:G6636"/>
    <mergeCell ref="F6598:G6598"/>
    <mergeCell ref="I6582:J6582"/>
    <mergeCell ref="F6548:G6548"/>
    <mergeCell ref="F6549:G6549"/>
    <mergeCell ref="F6550:G6550"/>
    <mergeCell ref="F6551:G6551"/>
    <mergeCell ref="F6552:G6552"/>
    <mergeCell ref="F6553:G6553"/>
    <mergeCell ref="F6554:G6554"/>
    <mergeCell ref="F6512:G6512"/>
    <mergeCell ref="F6513:G6513"/>
    <mergeCell ref="F6514:G6514"/>
    <mergeCell ref="B6515:K6515"/>
    <mergeCell ref="F6516:G6516"/>
    <mergeCell ref="F6517:G6517"/>
    <mergeCell ref="F6518:G6518"/>
    <mergeCell ref="F6519:G6519"/>
    <mergeCell ref="F6520:G6520"/>
    <mergeCell ref="F6521:G6521"/>
    <mergeCell ref="F6522:G6522"/>
    <mergeCell ref="F6523:G6523"/>
    <mergeCell ref="F6524:G6524"/>
    <mergeCell ref="F6525:G6525"/>
    <mergeCell ref="F6526:G6526"/>
    <mergeCell ref="F6555:G6555"/>
    <mergeCell ref="F6556:G6556"/>
    <mergeCell ref="F6557:G6557"/>
    <mergeCell ref="F6558:G6558"/>
    <mergeCell ref="F6559:G6559"/>
    <mergeCell ref="F6560:G6560"/>
    <mergeCell ref="B6561:K6561"/>
    <mergeCell ref="F6562:G6562"/>
    <mergeCell ref="I6490:J6490"/>
    <mergeCell ref="F6492:G6492"/>
    <mergeCell ref="F6440:G6440"/>
    <mergeCell ref="F6441:G6441"/>
    <mergeCell ref="F6442:G6442"/>
    <mergeCell ref="F6443:G6443"/>
    <mergeCell ref="F6444:G6444"/>
    <mergeCell ref="F6445:G6445"/>
    <mergeCell ref="F6446:G6446"/>
    <mergeCell ref="F6447:G6447"/>
    <mergeCell ref="F6448:G6448"/>
    <mergeCell ref="I6450:J6450"/>
    <mergeCell ref="F6452:G6452"/>
    <mergeCell ref="F6453:G6453"/>
    <mergeCell ref="F6454:G6454"/>
    <mergeCell ref="F6455:G6455"/>
    <mergeCell ref="F6456:G6456"/>
    <mergeCell ref="F6457:G6457"/>
    <mergeCell ref="F6458:G6458"/>
    <mergeCell ref="F6398:G6398"/>
    <mergeCell ref="I6400:J6400"/>
    <mergeCell ref="F6341:G6341"/>
    <mergeCell ref="F6342:G6342"/>
    <mergeCell ref="F6343:G6343"/>
    <mergeCell ref="F6344:G6344"/>
    <mergeCell ref="F6345:G6345"/>
    <mergeCell ref="F6346:G6346"/>
    <mergeCell ref="I6348:J6348"/>
    <mergeCell ref="F6350:G6350"/>
    <mergeCell ref="F6351:G6351"/>
    <mergeCell ref="F6352:G6352"/>
    <mergeCell ref="F6353:G6353"/>
    <mergeCell ref="F6354:G6354"/>
    <mergeCell ref="F6355:G6355"/>
    <mergeCell ref="F6356:G6356"/>
    <mergeCell ref="F6357:G6357"/>
    <mergeCell ref="F6358:G6358"/>
    <mergeCell ref="F6359:G6359"/>
    <mergeCell ref="I6339:J6339"/>
    <mergeCell ref="F6305:G6305"/>
    <mergeCell ref="F6306:G6306"/>
    <mergeCell ref="F6307:G6307"/>
    <mergeCell ref="F6308:G6308"/>
    <mergeCell ref="F6309:G6309"/>
    <mergeCell ref="F6310:G6310"/>
    <mergeCell ref="F6311:G6311"/>
    <mergeCell ref="F6312:G6312"/>
    <mergeCell ref="F6313:G6313"/>
    <mergeCell ref="F6314:G6314"/>
    <mergeCell ref="F6315:G6315"/>
    <mergeCell ref="F6316:G6316"/>
    <mergeCell ref="F6317:G6317"/>
    <mergeCell ref="F6318:G6318"/>
    <mergeCell ref="F6319:G6319"/>
    <mergeCell ref="B6269:K6269"/>
    <mergeCell ref="F6270:G6270"/>
    <mergeCell ref="F6271:G6271"/>
    <mergeCell ref="F6272:G6272"/>
    <mergeCell ref="F6273:G6273"/>
    <mergeCell ref="F6274:G6274"/>
    <mergeCell ref="F6322:G6322"/>
    <mergeCell ref="F6323:G6323"/>
    <mergeCell ref="F6324:G6324"/>
    <mergeCell ref="F6325:G6325"/>
    <mergeCell ref="F6326:G6326"/>
    <mergeCell ref="F6327:G6327"/>
    <mergeCell ref="F6328:G6328"/>
    <mergeCell ref="F6329:G6329"/>
    <mergeCell ref="F6330:G6330"/>
    <mergeCell ref="F6331:G6331"/>
    <mergeCell ref="F6229:G6229"/>
    <mergeCell ref="F6230:G6230"/>
    <mergeCell ref="F6180:G6180"/>
    <mergeCell ref="F6181:G6181"/>
    <mergeCell ref="F6182:G6182"/>
    <mergeCell ref="F6183:G6183"/>
    <mergeCell ref="F6184:G6184"/>
    <mergeCell ref="F6185:G6185"/>
    <mergeCell ref="F6186:G6186"/>
    <mergeCell ref="F6187:G6187"/>
    <mergeCell ref="F6188:G6188"/>
    <mergeCell ref="F6189:G6189"/>
    <mergeCell ref="F6190:G6190"/>
    <mergeCell ref="F6191:G6191"/>
    <mergeCell ref="F6192:G6192"/>
    <mergeCell ref="F6193:G6193"/>
    <mergeCell ref="F6194:G6194"/>
    <mergeCell ref="F6195:G6195"/>
    <mergeCell ref="F6196:G6196"/>
    <mergeCell ref="I6148:J6148"/>
    <mergeCell ref="F6150:G6150"/>
    <mergeCell ref="F6151:G6151"/>
    <mergeCell ref="F6152:G6152"/>
    <mergeCell ref="F6153:G6153"/>
    <mergeCell ref="F6154:G6154"/>
    <mergeCell ref="B6155:K6155"/>
    <mergeCell ref="F6156:G6156"/>
    <mergeCell ref="F6157:G6157"/>
    <mergeCell ref="F6158:G6158"/>
    <mergeCell ref="F6159:G6159"/>
    <mergeCell ref="F6160:G6160"/>
    <mergeCell ref="F6108:G6108"/>
    <mergeCell ref="F6109:G6109"/>
    <mergeCell ref="I6111:J6111"/>
    <mergeCell ref="F6113:G6113"/>
    <mergeCell ref="F6114:G6114"/>
    <mergeCell ref="F6115:G6115"/>
    <mergeCell ref="F6116:G6116"/>
    <mergeCell ref="F6117:G6117"/>
    <mergeCell ref="F6118:G6118"/>
    <mergeCell ref="F6119:G6119"/>
    <mergeCell ref="F6120:G6120"/>
    <mergeCell ref="F6121:G6121"/>
    <mergeCell ref="B6122:K6122"/>
    <mergeCell ref="F6123:G6123"/>
    <mergeCell ref="F6124:G6124"/>
    <mergeCell ref="F6125:G6125"/>
    <mergeCell ref="F6126:G6126"/>
    <mergeCell ref="F6087:G6087"/>
    <mergeCell ref="F6088:G6088"/>
    <mergeCell ref="F6028:G6028"/>
    <mergeCell ref="F6027:G6027"/>
    <mergeCell ref="I5977:J5977"/>
    <mergeCell ref="F5979:G5979"/>
    <mergeCell ref="F5980:G5980"/>
    <mergeCell ref="F5981:G5981"/>
    <mergeCell ref="I5983:J5983"/>
    <mergeCell ref="F5985:G5985"/>
    <mergeCell ref="F5986:G5986"/>
    <mergeCell ref="F5987:G5987"/>
    <mergeCell ref="I5875:J5875"/>
    <mergeCell ref="F5877:G5877"/>
    <mergeCell ref="F5878:G5878"/>
    <mergeCell ref="F5879:G5879"/>
    <mergeCell ref="I5881:J5881"/>
    <mergeCell ref="F5883:G5883"/>
    <mergeCell ref="F5884:G5884"/>
    <mergeCell ref="F5885:G5885"/>
    <mergeCell ref="I5887:J5887"/>
    <mergeCell ref="F5889:G5889"/>
    <mergeCell ref="F5890:G5890"/>
    <mergeCell ref="F5891:G5891"/>
    <mergeCell ref="I5893:J5893"/>
    <mergeCell ref="F5895:G5895"/>
    <mergeCell ref="F5896:G5896"/>
    <mergeCell ref="F6029:G6029"/>
    <mergeCell ref="I6031:J6031"/>
    <mergeCell ref="F6033:G6033"/>
    <mergeCell ref="F6034:G6034"/>
    <mergeCell ref="F6035:G6035"/>
    <mergeCell ref="F5661:G5661"/>
    <mergeCell ref="I5663:J5663"/>
    <mergeCell ref="F5512:G5512"/>
    <mergeCell ref="F5513:G5513"/>
    <mergeCell ref="F5514:G5514"/>
    <mergeCell ref="F5515:G5515"/>
    <mergeCell ref="F5516:G5516"/>
    <mergeCell ref="I5518:J5518"/>
    <mergeCell ref="F5520:G5520"/>
    <mergeCell ref="F5521:G5521"/>
    <mergeCell ref="F5522:G5522"/>
    <mergeCell ref="I5524:J5524"/>
    <mergeCell ref="F5526:G5526"/>
    <mergeCell ref="F5527:G5527"/>
    <mergeCell ref="F5528:G5528"/>
    <mergeCell ref="I5530:J5530"/>
    <mergeCell ref="F5532:G5532"/>
    <mergeCell ref="F5621:G5621"/>
    <mergeCell ref="F5622:G5622"/>
    <mergeCell ref="F5623:G5623"/>
    <mergeCell ref="F5624:G5624"/>
    <mergeCell ref="F5581:G5581"/>
    <mergeCell ref="F5582:G5582"/>
    <mergeCell ref="F5583:G5583"/>
    <mergeCell ref="F5584:G5584"/>
    <mergeCell ref="I5586:J5586"/>
    <mergeCell ref="F5588:G5588"/>
    <mergeCell ref="F5589:G5589"/>
    <mergeCell ref="F5590:G5590"/>
    <mergeCell ref="F5591:G5591"/>
    <mergeCell ref="I5593:J5593"/>
    <mergeCell ref="F5595:G5595"/>
    <mergeCell ref="F5357:G5357"/>
    <mergeCell ref="F5358:G5358"/>
    <mergeCell ref="F5293:G5293"/>
    <mergeCell ref="F5294:G5294"/>
    <mergeCell ref="F5244:G5244"/>
    <mergeCell ref="F5245:G5245"/>
    <mergeCell ref="F5246:G5246"/>
    <mergeCell ref="I5248:J5248"/>
    <mergeCell ref="F5250:G5250"/>
    <mergeCell ref="F5251:G5251"/>
    <mergeCell ref="F5252:G5252"/>
    <mergeCell ref="F5253:G5253"/>
    <mergeCell ref="F5254:G5254"/>
    <mergeCell ref="F5255:G5255"/>
    <mergeCell ref="F5256:G5256"/>
    <mergeCell ref="F5257:G5257"/>
    <mergeCell ref="F5258:G5258"/>
    <mergeCell ref="B5259:K5259"/>
    <mergeCell ref="F5260:G5260"/>
    <mergeCell ref="F5261:G5261"/>
    <mergeCell ref="F5262:G5262"/>
    <mergeCell ref="F5333:G5333"/>
    <mergeCell ref="F5334:G5334"/>
    <mergeCell ref="F5299:G5299"/>
    <mergeCell ref="F5300:G5300"/>
    <mergeCell ref="F5301:G5301"/>
    <mergeCell ref="F5302:G5302"/>
    <mergeCell ref="F5303:G5303"/>
    <mergeCell ref="F5304:G5304"/>
    <mergeCell ref="F5305:G5305"/>
    <mergeCell ref="B5306:K5306"/>
    <mergeCell ref="F5307:G5307"/>
    <mergeCell ref="F5219:G5219"/>
    <mergeCell ref="F5220:G5220"/>
    <mergeCell ref="F5162:G5162"/>
    <mergeCell ref="F5163:G5163"/>
    <mergeCell ref="F5164:G5164"/>
    <mergeCell ref="F5165:G5165"/>
    <mergeCell ref="F5166:G5166"/>
    <mergeCell ref="F5120:G5120"/>
    <mergeCell ref="F5121:G5121"/>
    <mergeCell ref="F5122:G5122"/>
    <mergeCell ref="F5123:G5123"/>
    <mergeCell ref="F5124:G5124"/>
    <mergeCell ref="F5125:G5125"/>
    <mergeCell ref="F5126:G5126"/>
    <mergeCell ref="I5128:J5128"/>
    <mergeCell ref="F5130:G5130"/>
    <mergeCell ref="F5131:G5131"/>
    <mergeCell ref="F5167:G5167"/>
    <mergeCell ref="I5169:J5169"/>
    <mergeCell ref="F5171:G5171"/>
    <mergeCell ref="F5172:G5172"/>
    <mergeCell ref="F5173:G5173"/>
    <mergeCell ref="F5174:G5174"/>
    <mergeCell ref="F5175:G5175"/>
    <mergeCell ref="F5176:G5176"/>
    <mergeCell ref="F5177:G5177"/>
    <mergeCell ref="I5179:J5179"/>
    <mergeCell ref="F5181:G5181"/>
    <mergeCell ref="F5182:G5182"/>
    <mergeCell ref="F5141:G5141"/>
    <mergeCell ref="F5142:G5142"/>
    <mergeCell ref="F5143:G5143"/>
    <mergeCell ref="I5010:J5010"/>
    <mergeCell ref="F5012:G5012"/>
    <mergeCell ref="F4958:G4958"/>
    <mergeCell ref="B4959:K4959"/>
    <mergeCell ref="F4960:G4960"/>
    <mergeCell ref="F4961:G4961"/>
    <mergeCell ref="F4962:G4962"/>
    <mergeCell ref="F4963:G4963"/>
    <mergeCell ref="F4964:G4964"/>
    <mergeCell ref="F4965:G4965"/>
    <mergeCell ref="F4966:G4966"/>
    <mergeCell ref="F4967:G4967"/>
    <mergeCell ref="F4968:G4968"/>
    <mergeCell ref="F4969:G4969"/>
    <mergeCell ref="F4970:G4970"/>
    <mergeCell ref="F4971:G4971"/>
    <mergeCell ref="F4972:G4972"/>
    <mergeCell ref="F4973:G4973"/>
    <mergeCell ref="F4974:G4974"/>
    <mergeCell ref="F4935:G4935"/>
    <mergeCell ref="F4936:G4936"/>
    <mergeCell ref="F4886:G4886"/>
    <mergeCell ref="B4887:K4887"/>
    <mergeCell ref="F4888:G4888"/>
    <mergeCell ref="F4889:G4889"/>
    <mergeCell ref="F4890:G4890"/>
    <mergeCell ref="F4891:G4891"/>
    <mergeCell ref="F4892:G4892"/>
    <mergeCell ref="F4893:G4893"/>
    <mergeCell ref="F4894:G4894"/>
    <mergeCell ref="F4895:G4895"/>
    <mergeCell ref="F4896:G4896"/>
    <mergeCell ref="F4897:G4897"/>
    <mergeCell ref="F4898:G4898"/>
    <mergeCell ref="F4899:G4899"/>
    <mergeCell ref="F4900:G4900"/>
    <mergeCell ref="F4901:G4901"/>
    <mergeCell ref="F4902:G4902"/>
    <mergeCell ref="F4837:G4837"/>
    <mergeCell ref="F4838:G4838"/>
    <mergeCell ref="F4789:G4789"/>
    <mergeCell ref="F4790:G4790"/>
    <mergeCell ref="F4791:G4791"/>
    <mergeCell ref="F4792:G4792"/>
    <mergeCell ref="F4793:G4793"/>
    <mergeCell ref="F4794:G4794"/>
    <mergeCell ref="F4795:G4795"/>
    <mergeCell ref="F4796:G4796"/>
    <mergeCell ref="F4797:G4797"/>
    <mergeCell ref="F4798:G4798"/>
    <mergeCell ref="F4799:G4799"/>
    <mergeCell ref="I4801:J4801"/>
    <mergeCell ref="F4803:G4803"/>
    <mergeCell ref="F4804:G4804"/>
    <mergeCell ref="F4805:G4805"/>
    <mergeCell ref="F4806:G4806"/>
    <mergeCell ref="F4807:G4807"/>
    <mergeCell ref="F4768:G4768"/>
    <mergeCell ref="F4769:G4769"/>
    <mergeCell ref="F4665:G4665"/>
    <mergeCell ref="F4666:G4666"/>
    <mergeCell ref="F4667:G4667"/>
    <mergeCell ref="F4668:G4668"/>
    <mergeCell ref="F4669:G4669"/>
    <mergeCell ref="I4671:J4671"/>
    <mergeCell ref="F4673:G4673"/>
    <mergeCell ref="F4674:G4674"/>
    <mergeCell ref="F4675:G4675"/>
    <mergeCell ref="F4676:G4676"/>
    <mergeCell ref="F4677:G4677"/>
    <mergeCell ref="I4679:J4679"/>
    <mergeCell ref="F4681:G4681"/>
    <mergeCell ref="F4682:G4682"/>
    <mergeCell ref="F4591:G4591"/>
    <mergeCell ref="F4592:G4592"/>
    <mergeCell ref="F4593:G4593"/>
    <mergeCell ref="F4594:G4594"/>
    <mergeCell ref="F4595:G4595"/>
    <mergeCell ref="F4596:G4596"/>
    <mergeCell ref="F4597:G4597"/>
    <mergeCell ref="F4598:G4598"/>
    <mergeCell ref="F4599:G4599"/>
    <mergeCell ref="F4600:G4600"/>
    <mergeCell ref="F4601:G4601"/>
    <mergeCell ref="F4602:G4602"/>
    <mergeCell ref="F4603:G4603"/>
    <mergeCell ref="F4604:G4604"/>
    <mergeCell ref="F4605:G4605"/>
    <mergeCell ref="F4709:G4709"/>
    <mergeCell ref="I4567:J4567"/>
    <mergeCell ref="F4569:G4569"/>
    <mergeCell ref="F4513:G4513"/>
    <mergeCell ref="F4514:G4514"/>
    <mergeCell ref="F4515:G4515"/>
    <mergeCell ref="I4498:J4498"/>
    <mergeCell ref="F4471:G4471"/>
    <mergeCell ref="F4472:G4472"/>
    <mergeCell ref="F4473:G4473"/>
    <mergeCell ref="I4475:J4475"/>
    <mergeCell ref="F4477:G4477"/>
    <mergeCell ref="F4427:G4427"/>
    <mergeCell ref="F4428:G4428"/>
    <mergeCell ref="F4429:G4429"/>
    <mergeCell ref="F4430:G4430"/>
    <mergeCell ref="F4431:G4431"/>
    <mergeCell ref="F4432:G4432"/>
    <mergeCell ref="I4434:J4434"/>
    <mergeCell ref="F4516:G4516"/>
    <mergeCell ref="F4517:G4517"/>
    <mergeCell ref="F4518:G4518"/>
    <mergeCell ref="F4519:G4519"/>
    <mergeCell ref="F4520:G4520"/>
    <mergeCell ref="F4521:G4521"/>
    <mergeCell ref="F4522:G4522"/>
    <mergeCell ref="F4523:G4523"/>
    <mergeCell ref="F4524:G4524"/>
    <mergeCell ref="F4525:G4525"/>
    <mergeCell ref="F4526:G4526"/>
    <mergeCell ref="F4527:G4527"/>
    <mergeCell ref="F4528:G4528"/>
    <mergeCell ref="F4529:G4529"/>
    <mergeCell ref="F4398:G4398"/>
    <mergeCell ref="I4400:J4400"/>
    <mergeCell ref="B4347:K4347"/>
    <mergeCell ref="F4348:G4348"/>
    <mergeCell ref="F4349:G4349"/>
    <mergeCell ref="F4350:G4350"/>
    <mergeCell ref="F4351:G4351"/>
    <mergeCell ref="F4352:G4352"/>
    <mergeCell ref="F4353:G4353"/>
    <mergeCell ref="F4354:G4354"/>
    <mergeCell ref="F4355:G4355"/>
    <mergeCell ref="F4356:G4356"/>
    <mergeCell ref="F4357:G4357"/>
    <mergeCell ref="F4358:G4358"/>
    <mergeCell ref="F4309:G4309"/>
    <mergeCell ref="I4292:J4292"/>
    <mergeCell ref="F4269:G4269"/>
    <mergeCell ref="F4270:G4270"/>
    <mergeCell ref="F4271:G4271"/>
    <mergeCell ref="F4272:G4272"/>
    <mergeCell ref="F4359:G4359"/>
    <mergeCell ref="F4360:G4360"/>
    <mergeCell ref="F4361:G4361"/>
    <mergeCell ref="F4362:G4362"/>
    <mergeCell ref="F4363:G4363"/>
    <mergeCell ref="F4326:G4326"/>
    <mergeCell ref="F4327:G4327"/>
    <mergeCell ref="F4328:G4328"/>
    <mergeCell ref="I4330:J4330"/>
    <mergeCell ref="F4332:G4332"/>
    <mergeCell ref="F4333:G4333"/>
    <mergeCell ref="F4334:G4334"/>
    <mergeCell ref="F4237:G4237"/>
    <mergeCell ref="F4238:G4238"/>
    <mergeCell ref="F4176:G4176"/>
    <mergeCell ref="F4177:G4177"/>
    <mergeCell ref="I4179:J4179"/>
    <mergeCell ref="F4181:G4181"/>
    <mergeCell ref="F4182:G4182"/>
    <mergeCell ref="F4183:G4183"/>
    <mergeCell ref="F4184:G4184"/>
    <mergeCell ref="F4185:G4185"/>
    <mergeCell ref="F4186:G4186"/>
    <mergeCell ref="F4187:G4187"/>
    <mergeCell ref="F4188:G4188"/>
    <mergeCell ref="F4189:G4189"/>
    <mergeCell ref="F4190:G4190"/>
    <mergeCell ref="F4191:G4191"/>
    <mergeCell ref="B4192:K4192"/>
    <mergeCell ref="F4195:G4195"/>
    <mergeCell ref="F4196:G4196"/>
    <mergeCell ref="F4197:G4197"/>
    <mergeCell ref="F4198:G4198"/>
    <mergeCell ref="F4199:G4199"/>
    <mergeCell ref="F4200:G4200"/>
    <mergeCell ref="F4201:G4201"/>
    <mergeCell ref="F4202:G4202"/>
    <mergeCell ref="F4203:G4203"/>
    <mergeCell ref="F4204:G4204"/>
    <mergeCell ref="F4205:G4205"/>
    <mergeCell ref="F4206:G4206"/>
    <mergeCell ref="F4207:G4207"/>
    <mergeCell ref="F4208:G4208"/>
    <mergeCell ref="F4209:G4209"/>
    <mergeCell ref="F4121:G4121"/>
    <mergeCell ref="F4122:G4122"/>
    <mergeCell ref="F4070:G4070"/>
    <mergeCell ref="F4071:G4071"/>
    <mergeCell ref="F4072:G4072"/>
    <mergeCell ref="F4073:G4073"/>
    <mergeCell ref="F4074:G4074"/>
    <mergeCell ref="F4075:G4075"/>
    <mergeCell ref="F4076:G4076"/>
    <mergeCell ref="F4077:G4077"/>
    <mergeCell ref="F4078:G4078"/>
    <mergeCell ref="F4079:G4079"/>
    <mergeCell ref="F4080:G4080"/>
    <mergeCell ref="F4081:G4081"/>
    <mergeCell ref="F4082:G4082"/>
    <mergeCell ref="F4083:G4083"/>
    <mergeCell ref="F4084:G4084"/>
    <mergeCell ref="F4085:G4085"/>
    <mergeCell ref="F4086:G4086"/>
    <mergeCell ref="F4047:G4047"/>
    <mergeCell ref="F4048:G4048"/>
    <mergeCell ref="F3986:G3986"/>
    <mergeCell ref="F3987:G3987"/>
    <mergeCell ref="F3988:G3988"/>
    <mergeCell ref="F3989:G3989"/>
    <mergeCell ref="F3990:G3990"/>
    <mergeCell ref="F3991:G3991"/>
    <mergeCell ref="I3993:J3993"/>
    <mergeCell ref="F3995:G3995"/>
    <mergeCell ref="F3996:G3996"/>
    <mergeCell ref="F3997:G3997"/>
    <mergeCell ref="F3998:G3998"/>
    <mergeCell ref="F3999:G3999"/>
    <mergeCell ref="F4000:G4000"/>
    <mergeCell ref="I4002:J4002"/>
    <mergeCell ref="F4004:G4004"/>
    <mergeCell ref="F4005:G4005"/>
    <mergeCell ref="F4006:G4006"/>
    <mergeCell ref="B3965:K3965"/>
    <mergeCell ref="F3966:G3966"/>
    <mergeCell ref="F3912:G3912"/>
    <mergeCell ref="F3913:G3913"/>
    <mergeCell ref="F3914:G3914"/>
    <mergeCell ref="F3915:G3915"/>
    <mergeCell ref="F3916:G3916"/>
    <mergeCell ref="F3917:G3917"/>
    <mergeCell ref="F3918:G3918"/>
    <mergeCell ref="I3901:J3901"/>
    <mergeCell ref="F3876:G3876"/>
    <mergeCell ref="F3877:G3877"/>
    <mergeCell ref="F3878:G3878"/>
    <mergeCell ref="F3879:G3879"/>
    <mergeCell ref="F3880:G3880"/>
    <mergeCell ref="F3881:G3881"/>
    <mergeCell ref="F3882:G3882"/>
    <mergeCell ref="F3883:G3883"/>
    <mergeCell ref="F3884:G3884"/>
    <mergeCell ref="F3885:G3885"/>
    <mergeCell ref="F3886:G3886"/>
    <mergeCell ref="F3887:G3887"/>
    <mergeCell ref="F3888:G3888"/>
    <mergeCell ref="F3889:G3889"/>
    <mergeCell ref="F3890:G3890"/>
    <mergeCell ref="F3919:G3919"/>
    <mergeCell ref="F3920:G3920"/>
    <mergeCell ref="F3921:G3921"/>
    <mergeCell ref="F3922:G3922"/>
    <mergeCell ref="F3923:G3923"/>
    <mergeCell ref="F3924:G3924"/>
    <mergeCell ref="F3925:G3925"/>
    <mergeCell ref="F3823:G3823"/>
    <mergeCell ref="F3824:G3824"/>
    <mergeCell ref="B3784:F3784"/>
    <mergeCell ref="G3784:J3784"/>
    <mergeCell ref="B3785:F3785"/>
    <mergeCell ref="G3785:J3785"/>
    <mergeCell ref="B3786:F3786"/>
    <mergeCell ref="G3786:J3786"/>
    <mergeCell ref="F3709:G3709"/>
    <mergeCell ref="F3710:G3710"/>
    <mergeCell ref="F3711:G3711"/>
    <mergeCell ref="F3712:G3712"/>
    <mergeCell ref="F3713:G3713"/>
    <mergeCell ref="F3714:G3714"/>
    <mergeCell ref="F3715:G3715"/>
    <mergeCell ref="F3716:G3716"/>
    <mergeCell ref="F3717:G3717"/>
    <mergeCell ref="I3719:J3719"/>
    <mergeCell ref="F3721:G3721"/>
    <mergeCell ref="F3722:G3722"/>
    <mergeCell ref="F3723:G3723"/>
    <mergeCell ref="F3750:G3750"/>
    <mergeCell ref="I3752:J3752"/>
    <mergeCell ref="F3754:G3754"/>
    <mergeCell ref="F3755:G3755"/>
    <mergeCell ref="F3756:G3756"/>
    <mergeCell ref="F3757:G3757"/>
    <mergeCell ref="F3758:G3758"/>
    <mergeCell ref="I3760:J3760"/>
    <mergeCell ref="F3762:G3762"/>
    <mergeCell ref="B3787:F3787"/>
    <mergeCell ref="G3787:J3787"/>
    <mergeCell ref="F3568:G3568"/>
    <mergeCell ref="F3569:G3569"/>
    <mergeCell ref="F3528:G3528"/>
    <mergeCell ref="F3529:G3529"/>
    <mergeCell ref="F3530:G3530"/>
    <mergeCell ref="I3532:J3532"/>
    <mergeCell ref="F3534:G3534"/>
    <mergeCell ref="F3535:G3535"/>
    <mergeCell ref="F3536:G3536"/>
    <mergeCell ref="F3537:G3537"/>
    <mergeCell ref="F3538:G3538"/>
    <mergeCell ref="I3540:J3540"/>
    <mergeCell ref="F3542:G3542"/>
    <mergeCell ref="F3543:G3543"/>
    <mergeCell ref="F3544:G3544"/>
    <mergeCell ref="F3545:G3545"/>
    <mergeCell ref="F3546:G3546"/>
    <mergeCell ref="I3548:J3548"/>
    <mergeCell ref="F3550:G3550"/>
    <mergeCell ref="F3551:G3551"/>
    <mergeCell ref="F3552:G3552"/>
    <mergeCell ref="F3553:G3553"/>
    <mergeCell ref="F3554:G3554"/>
    <mergeCell ref="F3555:G3555"/>
    <mergeCell ref="F3556:G3556"/>
    <mergeCell ref="F3557:G3557"/>
    <mergeCell ref="F3558:G3558"/>
    <mergeCell ref="F3559:G3559"/>
    <mergeCell ref="F3560:G3560"/>
    <mergeCell ref="I3562:J3562"/>
    <mergeCell ref="F3564:G3564"/>
    <mergeCell ref="F3565:G3565"/>
    <mergeCell ref="F3491:G3491"/>
    <mergeCell ref="F3492:G3492"/>
    <mergeCell ref="I3437:J3437"/>
    <mergeCell ref="F3439:G3439"/>
    <mergeCell ref="F3392:G3392"/>
    <mergeCell ref="F3393:G3393"/>
    <mergeCell ref="F3394:G3394"/>
    <mergeCell ref="I3396:J3396"/>
    <mergeCell ref="F3398:G3398"/>
    <mergeCell ref="F3399:G3399"/>
    <mergeCell ref="F3400:G3400"/>
    <mergeCell ref="F3401:G3401"/>
    <mergeCell ref="F3402:G3402"/>
    <mergeCell ref="F3403:G3403"/>
    <mergeCell ref="F3404:G3404"/>
    <mergeCell ref="F3405:G3405"/>
    <mergeCell ref="F3406:G3406"/>
    <mergeCell ref="I3408:J3408"/>
    <mergeCell ref="F3410:G3410"/>
    <mergeCell ref="F3440:G3440"/>
    <mergeCell ref="F3441:G3441"/>
    <mergeCell ref="F3442:G3442"/>
    <mergeCell ref="I3444:J3444"/>
    <mergeCell ref="F3446:G3446"/>
    <mergeCell ref="F3447:G3447"/>
    <mergeCell ref="F3448:G3448"/>
    <mergeCell ref="F3449:G3449"/>
    <mergeCell ref="I3451:J3451"/>
    <mergeCell ref="F3453:G3453"/>
    <mergeCell ref="F3454:G3454"/>
    <mergeCell ref="F3455:G3455"/>
    <mergeCell ref="F3456:G3456"/>
    <mergeCell ref="F3365:G3365"/>
    <mergeCell ref="F3366:G3366"/>
    <mergeCell ref="F3260:G3260"/>
    <mergeCell ref="F3261:G3261"/>
    <mergeCell ref="F3262:G3262"/>
    <mergeCell ref="F3263:G3263"/>
    <mergeCell ref="I3265:J3265"/>
    <mergeCell ref="F3267:G3267"/>
    <mergeCell ref="F3268:G3268"/>
    <mergeCell ref="F3269:G3269"/>
    <mergeCell ref="F3270:G3270"/>
    <mergeCell ref="F3271:G3271"/>
    <mergeCell ref="I3273:J3273"/>
    <mergeCell ref="F3275:G3275"/>
    <mergeCell ref="F3276:G3276"/>
    <mergeCell ref="F3277:G3277"/>
    <mergeCell ref="F3278:G3278"/>
    <mergeCell ref="F3320:G3320"/>
    <mergeCell ref="F3321:G3321"/>
    <mergeCell ref="F3322:G3322"/>
    <mergeCell ref="I3324:J3324"/>
    <mergeCell ref="F3326:G3326"/>
    <mergeCell ref="F3283:G3283"/>
    <mergeCell ref="F3284:G3284"/>
    <mergeCell ref="F3285:G3285"/>
    <mergeCell ref="F3286:G3286"/>
    <mergeCell ref="F3287:G3287"/>
    <mergeCell ref="I3289:J3289"/>
    <mergeCell ref="F3291:G3291"/>
    <mergeCell ref="F3292:G3292"/>
    <mergeCell ref="F3293:G3293"/>
    <mergeCell ref="F3294:G3294"/>
    <mergeCell ref="I3175:J3175"/>
    <mergeCell ref="F3177:G3177"/>
    <mergeCell ref="H3124:J3124"/>
    <mergeCell ref="H3125:J3125"/>
    <mergeCell ref="B3126:F3126"/>
    <mergeCell ref="G3126:J3126"/>
    <mergeCell ref="I3128:J3128"/>
    <mergeCell ref="F3130:G3130"/>
    <mergeCell ref="F3131:G3131"/>
    <mergeCell ref="F3132:G3132"/>
    <mergeCell ref="F3133:G3133"/>
    <mergeCell ref="I3135:J3135"/>
    <mergeCell ref="F3137:G3137"/>
    <mergeCell ref="F3138:G3138"/>
    <mergeCell ref="F3139:G3139"/>
    <mergeCell ref="F3140:G3140"/>
    <mergeCell ref="F3141:G3141"/>
    <mergeCell ref="F3142:G3142"/>
    <mergeCell ref="F3143:G3143"/>
    <mergeCell ref="F3104:G3104"/>
    <mergeCell ref="F3105:G3105"/>
    <mergeCell ref="F3053:G3053"/>
    <mergeCell ref="F3054:G3054"/>
    <mergeCell ref="F3055:G3055"/>
    <mergeCell ref="F3056:G3056"/>
    <mergeCell ref="I3058:J3058"/>
    <mergeCell ref="F3060:G3060"/>
    <mergeCell ref="F3061:G3061"/>
    <mergeCell ref="F3062:G3062"/>
    <mergeCell ref="F3063:G3063"/>
    <mergeCell ref="F3064:G3064"/>
    <mergeCell ref="I3066:J3066"/>
    <mergeCell ref="F3068:G3068"/>
    <mergeCell ref="F3069:G3069"/>
    <mergeCell ref="F3070:G3070"/>
    <mergeCell ref="F3071:G3071"/>
    <mergeCell ref="F3072:G3072"/>
    <mergeCell ref="F3073:G3073"/>
    <mergeCell ref="I3051:J3051"/>
    <mergeCell ref="F3015:G3015"/>
    <mergeCell ref="F3016:G3016"/>
    <mergeCell ref="F3017:G3017"/>
    <mergeCell ref="F3018:G3018"/>
    <mergeCell ref="I3020:J3020"/>
    <mergeCell ref="F3022:G3022"/>
    <mergeCell ref="F3023:G3023"/>
    <mergeCell ref="F3024:G3024"/>
    <mergeCell ref="F2956:G2956"/>
    <mergeCell ref="F2957:G2957"/>
    <mergeCell ref="I2875:J2875"/>
    <mergeCell ref="F2877:G2877"/>
    <mergeCell ref="F2878:G2878"/>
    <mergeCell ref="F2879:G2879"/>
    <mergeCell ref="F2880:G2880"/>
    <mergeCell ref="F2881:G2881"/>
    <mergeCell ref="I2883:J2883"/>
    <mergeCell ref="F2885:G2885"/>
    <mergeCell ref="F2886:G2886"/>
    <mergeCell ref="F2887:G2887"/>
    <mergeCell ref="F2888:G2888"/>
    <mergeCell ref="F2889:G2889"/>
    <mergeCell ref="F2890:G2890"/>
    <mergeCell ref="F2891:G2891"/>
    <mergeCell ref="I2893:J2893"/>
    <mergeCell ref="F3034:G3034"/>
    <mergeCell ref="F3035:G3035"/>
    <mergeCell ref="F3036:G3036"/>
    <mergeCell ref="F3037:G3037"/>
    <mergeCell ref="F3038:G3038"/>
    <mergeCell ref="F3039:G3039"/>
    <mergeCell ref="F2849:G2849"/>
    <mergeCell ref="F2850:G2850"/>
    <mergeCell ref="F2800:G2800"/>
    <mergeCell ref="F2801:G2801"/>
    <mergeCell ref="F2802:G2802"/>
    <mergeCell ref="F2803:G2803"/>
    <mergeCell ref="F2804:G2804"/>
    <mergeCell ref="F2805:G2805"/>
    <mergeCell ref="F2806:G2806"/>
    <mergeCell ref="F2807:G2807"/>
    <mergeCell ref="F2808:G2808"/>
    <mergeCell ref="F2809:G2809"/>
    <mergeCell ref="F2810:G2810"/>
    <mergeCell ref="F2811:G2811"/>
    <mergeCell ref="F2812:G2812"/>
    <mergeCell ref="F2813:G2813"/>
    <mergeCell ref="F2814:G2814"/>
    <mergeCell ref="F2815:G2815"/>
    <mergeCell ref="F2816:G2816"/>
    <mergeCell ref="F2771:G2771"/>
    <mergeCell ref="I2757:J2757"/>
    <mergeCell ref="F2711:G2711"/>
    <mergeCell ref="F2712:G2712"/>
    <mergeCell ref="I2714:J2714"/>
    <mergeCell ref="F2716:G2716"/>
    <mergeCell ref="F2717:G2717"/>
    <mergeCell ref="F2718:G2718"/>
    <mergeCell ref="F2719:G2719"/>
    <mergeCell ref="F2720:G2720"/>
    <mergeCell ref="F2721:G2721"/>
    <mergeCell ref="F2722:G2722"/>
    <mergeCell ref="F2723:G2723"/>
    <mergeCell ref="F2673:G2673"/>
    <mergeCell ref="F2674:G2674"/>
    <mergeCell ref="F2675:G2675"/>
    <mergeCell ref="F2676:G2676"/>
    <mergeCell ref="F2677:G2677"/>
    <mergeCell ref="F2678:G2678"/>
    <mergeCell ref="F2679:G2679"/>
    <mergeCell ref="F2680:G2680"/>
    <mergeCell ref="F2681:G2681"/>
    <mergeCell ref="F2682:G2682"/>
    <mergeCell ref="F2683:G2683"/>
    <mergeCell ref="F2684:G2684"/>
    <mergeCell ref="F2685:G2685"/>
    <mergeCell ref="F2686:G2686"/>
    <mergeCell ref="F2687:G2687"/>
    <mergeCell ref="F2730:G2730"/>
    <mergeCell ref="F2731:G2731"/>
    <mergeCell ref="F2732:G2732"/>
    <mergeCell ref="F2733:G2733"/>
    <mergeCell ref="I2431:J2431"/>
    <mergeCell ref="F2433:G2433"/>
    <mergeCell ref="F2434:G2434"/>
    <mergeCell ref="F2435:G2435"/>
    <mergeCell ref="F2436:G2436"/>
    <mergeCell ref="F2437:G2437"/>
    <mergeCell ref="F2438:G2438"/>
    <mergeCell ref="F2391:G2391"/>
    <mergeCell ref="F2392:G2392"/>
    <mergeCell ref="F2347:G2347"/>
    <mergeCell ref="F2348:G2348"/>
    <mergeCell ref="F2349:G2349"/>
    <mergeCell ref="F2350:G2350"/>
    <mergeCell ref="F2351:G2351"/>
    <mergeCell ref="F2352:G2352"/>
    <mergeCell ref="F2353:G2353"/>
    <mergeCell ref="F2354:G2354"/>
    <mergeCell ref="F2355:G2355"/>
    <mergeCell ref="F2356:G2356"/>
    <mergeCell ref="F2357:G2357"/>
    <mergeCell ref="F2358:G2358"/>
    <mergeCell ref="F2428:G2428"/>
    <mergeCell ref="F2429:G2429"/>
    <mergeCell ref="F2386:G2386"/>
    <mergeCell ref="F2387:G2387"/>
    <mergeCell ref="F2388:G2388"/>
    <mergeCell ref="F2389:G2389"/>
    <mergeCell ref="F2390:G2390"/>
    <mergeCell ref="F2359:G2359"/>
    <mergeCell ref="F2360:G2360"/>
    <mergeCell ref="F2361:G2361"/>
    <mergeCell ref="F2362:G2362"/>
    <mergeCell ref="F1900:G1900"/>
    <mergeCell ref="F1901:G1901"/>
    <mergeCell ref="F1902:G1902"/>
    <mergeCell ref="F1903:G1903"/>
    <mergeCell ref="I1905:J1905"/>
    <mergeCell ref="F1907:G1907"/>
    <mergeCell ref="F1908:G1908"/>
    <mergeCell ref="F1909:G1909"/>
    <mergeCell ref="F1910:G1910"/>
    <mergeCell ref="F1911:G1911"/>
    <mergeCell ref="F1870:G1870"/>
    <mergeCell ref="F1871:G1871"/>
    <mergeCell ref="F1872:G1872"/>
    <mergeCell ref="F1873:G1873"/>
    <mergeCell ref="F1874:G1874"/>
    <mergeCell ref="I1876:J1876"/>
    <mergeCell ref="I1937:J1937"/>
    <mergeCell ref="F1931:G1931"/>
    <mergeCell ref="F1932:G1932"/>
    <mergeCell ref="F1933:G1933"/>
    <mergeCell ref="F1934:G1934"/>
    <mergeCell ref="F1935:G1935"/>
    <mergeCell ref="F1921:G1921"/>
    <mergeCell ref="F1922:G1922"/>
    <mergeCell ref="F1923:G1923"/>
    <mergeCell ref="F1924:G1924"/>
    <mergeCell ref="F1925:G1925"/>
    <mergeCell ref="F1926:G1926"/>
    <mergeCell ref="I1928:J1928"/>
    <mergeCell ref="F1930:G1930"/>
    <mergeCell ref="F1939:G1939"/>
    <mergeCell ref="F1891:G1891"/>
    <mergeCell ref="F1892:G1892"/>
    <mergeCell ref="I1894:J1894"/>
    <mergeCell ref="F1896:G1896"/>
    <mergeCell ref="F1897:G1897"/>
    <mergeCell ref="F1898:G1898"/>
    <mergeCell ref="F1899:G1899"/>
    <mergeCell ref="F2103:G2103"/>
    <mergeCell ref="F1661:G1661"/>
    <mergeCell ref="F1662:G1662"/>
    <mergeCell ref="B1844:F1844"/>
    <mergeCell ref="H1845:J1845"/>
    <mergeCell ref="F1878:G1878"/>
    <mergeCell ref="F1797:G1797"/>
    <mergeCell ref="I1785:J1785"/>
    <mergeCell ref="F1760:G1760"/>
    <mergeCell ref="F1761:G1761"/>
    <mergeCell ref="F1762:G1762"/>
    <mergeCell ref="F1763:G1763"/>
    <mergeCell ref="F1764:G1764"/>
    <mergeCell ref="F1765:G1765"/>
    <mergeCell ref="F1766:G1766"/>
    <mergeCell ref="F1767:G1767"/>
    <mergeCell ref="F1768:G1768"/>
    <mergeCell ref="F1769:G1769"/>
    <mergeCell ref="F1770:G1770"/>
    <mergeCell ref="F1771:G1771"/>
    <mergeCell ref="F1772:G1772"/>
    <mergeCell ref="F1773:G1773"/>
    <mergeCell ref="F1774:G1774"/>
    <mergeCell ref="F1775:G1775"/>
    <mergeCell ref="F1776:G1776"/>
    <mergeCell ref="F1693:G1693"/>
    <mergeCell ref="B1846:F1846"/>
    <mergeCell ref="G1846:J1846"/>
    <mergeCell ref="F1813:G1813"/>
    <mergeCell ref="F1814:G1814"/>
    <mergeCell ref="F1815:G1815"/>
    <mergeCell ref="F1816:G1816"/>
    <mergeCell ref="F1817:G1817"/>
    <mergeCell ref="F1541:G1541"/>
    <mergeCell ref="G1582:J1582"/>
    <mergeCell ref="B1583:F1583"/>
    <mergeCell ref="G1583:J1583"/>
    <mergeCell ref="B1584:F1584"/>
    <mergeCell ref="H1585:J1585"/>
    <mergeCell ref="H1586:J1586"/>
    <mergeCell ref="H1587:J1587"/>
    <mergeCell ref="F1551:G1551"/>
    <mergeCell ref="I1553:J1553"/>
    <mergeCell ref="F1555:G1555"/>
    <mergeCell ref="F1556:G1556"/>
    <mergeCell ref="F1557:G1557"/>
    <mergeCell ref="F1726:G1726"/>
    <mergeCell ref="F1727:G1727"/>
    <mergeCell ref="F1646:G1646"/>
    <mergeCell ref="F1647:G1647"/>
    <mergeCell ref="F1648:G1648"/>
    <mergeCell ref="F1649:G1649"/>
    <mergeCell ref="F1650:G1650"/>
    <mergeCell ref="F1651:G1651"/>
    <mergeCell ref="F1652:G1652"/>
    <mergeCell ref="F1653:G1653"/>
    <mergeCell ref="F1654:G1654"/>
    <mergeCell ref="F1655:G1655"/>
    <mergeCell ref="F1656:G1656"/>
    <mergeCell ref="F1657:G1657"/>
    <mergeCell ref="F1658:G1658"/>
    <mergeCell ref="F1659:G1659"/>
    <mergeCell ref="F1660:G1660"/>
    <mergeCell ref="F1694:G1694"/>
    <mergeCell ref="F1695:G1695"/>
    <mergeCell ref="F1503:G1503"/>
    <mergeCell ref="F1504:G1504"/>
    <mergeCell ref="F1505:G1505"/>
    <mergeCell ref="F1506:G1506"/>
    <mergeCell ref="F1507:G1507"/>
    <mergeCell ref="F1508:G1508"/>
    <mergeCell ref="F1431:G1431"/>
    <mergeCell ref="F1432:G1432"/>
    <mergeCell ref="F1436:G1436"/>
    <mergeCell ref="F1437:G1437"/>
    <mergeCell ref="F1438:G1438"/>
    <mergeCell ref="F1439:G1439"/>
    <mergeCell ref="F1623:G1623"/>
    <mergeCell ref="F1624:G1624"/>
    <mergeCell ref="F1574:G1574"/>
    <mergeCell ref="F1575:G1575"/>
    <mergeCell ref="G1576:J1576"/>
    <mergeCell ref="B1579:F1579"/>
    <mergeCell ref="G1579:J1579"/>
    <mergeCell ref="B1580:F1580"/>
    <mergeCell ref="G1580:J1580"/>
    <mergeCell ref="B1581:F1581"/>
    <mergeCell ref="G1581:J1581"/>
    <mergeCell ref="F1530:G1530"/>
    <mergeCell ref="I1532:J1532"/>
    <mergeCell ref="F1534:G1534"/>
    <mergeCell ref="F1535:G1535"/>
    <mergeCell ref="F1536:G1536"/>
    <mergeCell ref="F1537:G1537"/>
    <mergeCell ref="I1539:J1539"/>
    <mergeCell ref="F1511:G1511"/>
    <mergeCell ref="F1512:G1512"/>
    <mergeCell ref="F1513:G1513"/>
    <mergeCell ref="F1514:G1514"/>
    <mergeCell ref="F1515:G1515"/>
    <mergeCell ref="F1516:G1516"/>
    <mergeCell ref="F1517:G1517"/>
    <mergeCell ref="F1518:G1518"/>
    <mergeCell ref="F1519:G1519"/>
    <mergeCell ref="F1404:G1404"/>
    <mergeCell ref="F1405:G1405"/>
    <mergeCell ref="F1499:G1499"/>
    <mergeCell ref="F1500:G1500"/>
    <mergeCell ref="F1501:G1501"/>
    <mergeCell ref="F1502:G1502"/>
    <mergeCell ref="F1520:G1520"/>
    <mergeCell ref="F1521:G1521"/>
    <mergeCell ref="F1525:G1525"/>
    <mergeCell ref="F1526:G1526"/>
    <mergeCell ref="F1527:G1527"/>
    <mergeCell ref="F1528:G1528"/>
    <mergeCell ref="F1529:G1529"/>
    <mergeCell ref="F1509:G1509"/>
    <mergeCell ref="F1510:G1510"/>
    <mergeCell ref="I1476:J1476"/>
    <mergeCell ref="F1349:G1349"/>
    <mergeCell ref="F1350:G1350"/>
    <mergeCell ref="F1351:G1351"/>
    <mergeCell ref="F1352:G1352"/>
    <mergeCell ref="F1353:G1353"/>
    <mergeCell ref="B1354:K1354"/>
    <mergeCell ref="F1355:G1355"/>
    <mergeCell ref="F1356:G1356"/>
    <mergeCell ref="F1357:G1357"/>
    <mergeCell ref="I1359:J1359"/>
    <mergeCell ref="F1361:G1361"/>
    <mergeCell ref="F1362:G1362"/>
    <mergeCell ref="F1363:G1363"/>
    <mergeCell ref="F1364:G1364"/>
    <mergeCell ref="F1365:G1365"/>
    <mergeCell ref="B1366:K1366"/>
    <mergeCell ref="F1367:G1367"/>
    <mergeCell ref="F1324:G1324"/>
    <mergeCell ref="F1325:G1325"/>
    <mergeCell ref="F1273:G1273"/>
    <mergeCell ref="I1275:J1275"/>
    <mergeCell ref="F1277:G1277"/>
    <mergeCell ref="F1278:G1278"/>
    <mergeCell ref="F1279:G1279"/>
    <mergeCell ref="F1280:G1280"/>
    <mergeCell ref="F1281:G1281"/>
    <mergeCell ref="F1282:G1282"/>
    <mergeCell ref="F1283:G1283"/>
    <mergeCell ref="F1284:G1284"/>
    <mergeCell ref="F1285:G1285"/>
    <mergeCell ref="F1286:G1286"/>
    <mergeCell ref="F1287:G1287"/>
    <mergeCell ref="I1289:J1289"/>
    <mergeCell ref="F1291:G1291"/>
    <mergeCell ref="F1292:G1292"/>
    <mergeCell ref="F1293:G1293"/>
    <mergeCell ref="F1234:G1234"/>
    <mergeCell ref="F1235:G1235"/>
    <mergeCell ref="F1187:G1187"/>
    <mergeCell ref="F1186:G1186"/>
    <mergeCell ref="F1151:G1151"/>
    <mergeCell ref="F1152:G1152"/>
    <mergeCell ref="F1153:G1153"/>
    <mergeCell ref="F1154:G1154"/>
    <mergeCell ref="I1156:J1156"/>
    <mergeCell ref="F1158:G1158"/>
    <mergeCell ref="F1159:G1159"/>
    <mergeCell ref="F1160:G1160"/>
    <mergeCell ref="F1161:G1161"/>
    <mergeCell ref="F1162:G1162"/>
    <mergeCell ref="F1163:G1163"/>
    <mergeCell ref="B1164:K1164"/>
    <mergeCell ref="I1148:J1148"/>
    <mergeCell ref="F1188:G1188"/>
    <mergeCell ref="F1189:G1189"/>
    <mergeCell ref="F1190:G1190"/>
    <mergeCell ref="F1191:G1191"/>
    <mergeCell ref="F1192:G1192"/>
    <mergeCell ref="I1194:J1194"/>
    <mergeCell ref="F1196:G1196"/>
    <mergeCell ref="F1197:G1197"/>
    <mergeCell ref="F1198:G1198"/>
    <mergeCell ref="F1199:G1199"/>
    <mergeCell ref="F1200:G1200"/>
    <mergeCell ref="I1202:J1202"/>
    <mergeCell ref="F1204:G1204"/>
    <mergeCell ref="F1205:G1205"/>
    <mergeCell ref="F1206:G1206"/>
    <mergeCell ref="F1117:G1117"/>
    <mergeCell ref="F1118:G1118"/>
    <mergeCell ref="F1001:G1001"/>
    <mergeCell ref="F1002:G1002"/>
    <mergeCell ref="F1003:G1003"/>
    <mergeCell ref="F1004:G1004"/>
    <mergeCell ref="F1005:G1005"/>
    <mergeCell ref="F1006:G1006"/>
    <mergeCell ref="F1007:G1007"/>
    <mergeCell ref="I1009:J1009"/>
    <mergeCell ref="F1011:G1011"/>
    <mergeCell ref="F1012:G1012"/>
    <mergeCell ref="F1013:G1013"/>
    <mergeCell ref="F1014:G1014"/>
    <mergeCell ref="F1015:G1015"/>
    <mergeCell ref="F1016:G1016"/>
    <mergeCell ref="F917:G917"/>
    <mergeCell ref="F918:G918"/>
    <mergeCell ref="F919:G919"/>
    <mergeCell ref="F920:G920"/>
    <mergeCell ref="F921:G921"/>
    <mergeCell ref="F1050:G1050"/>
    <mergeCell ref="F1051:G1051"/>
    <mergeCell ref="I1077:J1077"/>
    <mergeCell ref="F1079:G1079"/>
    <mergeCell ref="F1080:G1080"/>
    <mergeCell ref="F1081:G1081"/>
    <mergeCell ref="F1082:G1082"/>
    <mergeCell ref="F1083:G1083"/>
    <mergeCell ref="F1084:G1084"/>
    <mergeCell ref="F1085:G1085"/>
    <mergeCell ref="I1087:J1087"/>
    <mergeCell ref="F890:G890"/>
    <mergeCell ref="F891:G891"/>
    <mergeCell ref="F833:G833"/>
    <mergeCell ref="F834:G834"/>
    <mergeCell ref="F835:G835"/>
    <mergeCell ref="F836:G836"/>
    <mergeCell ref="F837:G837"/>
    <mergeCell ref="I839:J839"/>
    <mergeCell ref="F841:G841"/>
    <mergeCell ref="F842:G842"/>
    <mergeCell ref="F843:G843"/>
    <mergeCell ref="F844:G844"/>
    <mergeCell ref="F845:G845"/>
    <mergeCell ref="F846:G846"/>
    <mergeCell ref="F847:G847"/>
    <mergeCell ref="F848:G848"/>
    <mergeCell ref="F849:G849"/>
    <mergeCell ref="I851:J851"/>
    <mergeCell ref="F853:G853"/>
    <mergeCell ref="F772:G772"/>
    <mergeCell ref="F773:G773"/>
    <mergeCell ref="F734:G734"/>
    <mergeCell ref="F735:G735"/>
    <mergeCell ref="F736:G736"/>
    <mergeCell ref="F737:G737"/>
    <mergeCell ref="F738:G738"/>
    <mergeCell ref="F739:G739"/>
    <mergeCell ref="F740:G740"/>
    <mergeCell ref="F741:G741"/>
    <mergeCell ref="F742:G742"/>
    <mergeCell ref="F743:G743"/>
    <mergeCell ref="F744:G744"/>
    <mergeCell ref="F745:G745"/>
    <mergeCell ref="F746:G746"/>
    <mergeCell ref="I748:J748"/>
    <mergeCell ref="F750:G750"/>
    <mergeCell ref="F751:G751"/>
    <mergeCell ref="F752:G752"/>
    <mergeCell ref="F701:G701"/>
    <mergeCell ref="F702:G702"/>
    <mergeCell ref="F654:G654"/>
    <mergeCell ref="F655:G655"/>
    <mergeCell ref="F656:G656"/>
    <mergeCell ref="F657:G657"/>
    <mergeCell ref="F658:G658"/>
    <mergeCell ref="F659:G659"/>
    <mergeCell ref="F660:G660"/>
    <mergeCell ref="F661:G661"/>
    <mergeCell ref="F662:G662"/>
    <mergeCell ref="F663:G663"/>
    <mergeCell ref="F664:G664"/>
    <mergeCell ref="F665:G665"/>
    <mergeCell ref="F620:G620"/>
    <mergeCell ref="I556:J556"/>
    <mergeCell ref="F558:G558"/>
    <mergeCell ref="F559:G559"/>
    <mergeCell ref="F560:G560"/>
    <mergeCell ref="F561:G561"/>
    <mergeCell ref="F562:G562"/>
    <mergeCell ref="F563:G563"/>
    <mergeCell ref="F564:G564"/>
    <mergeCell ref="I566:J566"/>
    <mergeCell ref="F568:G568"/>
    <mergeCell ref="F569:G569"/>
    <mergeCell ref="F570:G570"/>
    <mergeCell ref="F571:G571"/>
    <mergeCell ref="F572:G572"/>
    <mergeCell ref="I574:J574"/>
    <mergeCell ref="I667:J667"/>
    <mergeCell ref="F669:G669"/>
    <mergeCell ref="F530:G530"/>
    <mergeCell ref="F531:G531"/>
    <mergeCell ref="F471:G471"/>
    <mergeCell ref="F472:G472"/>
    <mergeCell ref="I474:J474"/>
    <mergeCell ref="F476:G476"/>
    <mergeCell ref="F477:G477"/>
    <mergeCell ref="F478:G478"/>
    <mergeCell ref="F479:G479"/>
    <mergeCell ref="F480:G480"/>
    <mergeCell ref="F481:G481"/>
    <mergeCell ref="F482:G482"/>
    <mergeCell ref="I484:J484"/>
    <mergeCell ref="F486:G486"/>
    <mergeCell ref="F487:G487"/>
    <mergeCell ref="F488:G488"/>
    <mergeCell ref="F489:G489"/>
    <mergeCell ref="F490:G490"/>
    <mergeCell ref="F491:G491"/>
    <mergeCell ref="F441:G441"/>
    <mergeCell ref="F442:G442"/>
    <mergeCell ref="F389:G389"/>
    <mergeCell ref="F390:G390"/>
    <mergeCell ref="F391:G391"/>
    <mergeCell ref="F392:G392"/>
    <mergeCell ref="F393:G393"/>
    <mergeCell ref="F394:G394"/>
    <mergeCell ref="F395:G395"/>
    <mergeCell ref="F396:G396"/>
    <mergeCell ref="I398:J398"/>
    <mergeCell ref="F400:G400"/>
    <mergeCell ref="F401:G401"/>
    <mergeCell ref="F402:G402"/>
    <mergeCell ref="F403:G403"/>
    <mergeCell ref="F404:G404"/>
    <mergeCell ref="F405:G405"/>
    <mergeCell ref="F406:G406"/>
    <mergeCell ref="I408:J408"/>
    <mergeCell ref="F362:G362"/>
    <mergeCell ref="F363:G363"/>
    <mergeCell ref="I302:J302"/>
    <mergeCell ref="F304:G304"/>
    <mergeCell ref="F305:G305"/>
    <mergeCell ref="F306:G306"/>
    <mergeCell ref="F307:G307"/>
    <mergeCell ref="F308:G308"/>
    <mergeCell ref="F309:G309"/>
    <mergeCell ref="F310:G310"/>
    <mergeCell ref="I312:J312"/>
    <mergeCell ref="F314:G314"/>
    <mergeCell ref="F315:G315"/>
    <mergeCell ref="F316:G316"/>
    <mergeCell ref="F317:G317"/>
    <mergeCell ref="F318:G318"/>
    <mergeCell ref="F319:G319"/>
    <mergeCell ref="F320:G320"/>
    <mergeCell ref="I322:J322"/>
    <mergeCell ref="I250:J250"/>
    <mergeCell ref="F252:G252"/>
    <mergeCell ref="F211:G211"/>
    <mergeCell ref="F212:G212"/>
    <mergeCell ref="F213:G213"/>
    <mergeCell ref="F214:G214"/>
    <mergeCell ref="F215:G215"/>
    <mergeCell ref="F216:G216"/>
    <mergeCell ref="F198:G198"/>
    <mergeCell ref="F199:G199"/>
    <mergeCell ref="F200:G200"/>
    <mergeCell ref="F201:G201"/>
    <mergeCell ref="F202:G202"/>
    <mergeCell ref="F203:G203"/>
    <mergeCell ref="F204:G204"/>
    <mergeCell ref="I206:J206"/>
    <mergeCell ref="F208:G208"/>
    <mergeCell ref="F209:G209"/>
    <mergeCell ref="F210:G210"/>
    <mergeCell ref="F188:G188"/>
    <mergeCell ref="F189:G189"/>
    <mergeCell ref="F150:G150"/>
    <mergeCell ref="F151:G151"/>
    <mergeCell ref="F152:G152"/>
    <mergeCell ref="F153:G153"/>
    <mergeCell ref="F154:G154"/>
    <mergeCell ref="F155:G155"/>
    <mergeCell ref="F139:G139"/>
    <mergeCell ref="F140:G140"/>
    <mergeCell ref="F141:G141"/>
    <mergeCell ref="F142:G142"/>
    <mergeCell ref="F143:G143"/>
    <mergeCell ref="F144:G144"/>
    <mergeCell ref="F145:G145"/>
    <mergeCell ref="F146:G146"/>
    <mergeCell ref="F147:G147"/>
    <mergeCell ref="F148:G148"/>
    <mergeCell ref="F149:G149"/>
    <mergeCell ref="F129:G129"/>
    <mergeCell ref="F130:G130"/>
    <mergeCell ref="F91:G91"/>
    <mergeCell ref="F92:G92"/>
    <mergeCell ref="I94:J94"/>
    <mergeCell ref="F96:G96"/>
    <mergeCell ref="F97:G97"/>
    <mergeCell ref="F98:G98"/>
    <mergeCell ref="F78:G78"/>
    <mergeCell ref="F79:G79"/>
    <mergeCell ref="F80:G80"/>
    <mergeCell ref="F81:G81"/>
    <mergeCell ref="F82:G82"/>
    <mergeCell ref="I84:J84"/>
    <mergeCell ref="F86:G86"/>
    <mergeCell ref="F87:G87"/>
    <mergeCell ref="F88:G88"/>
    <mergeCell ref="F89:G89"/>
    <mergeCell ref="B90:K90"/>
    <mergeCell ref="F19:G19"/>
    <mergeCell ref="F20:G20"/>
    <mergeCell ref="F21:G21"/>
    <mergeCell ref="F22:G22"/>
    <mergeCell ref="F68:G68"/>
    <mergeCell ref="F69:G69"/>
    <mergeCell ref="F70:G70"/>
    <mergeCell ref="F71:G71"/>
    <mergeCell ref="F38:G38"/>
    <mergeCell ref="F39:G39"/>
    <mergeCell ref="F40:G40"/>
    <mergeCell ref="F41:G41"/>
    <mergeCell ref="F42:G42"/>
    <mergeCell ref="F43:G43"/>
    <mergeCell ref="F27:G27"/>
    <mergeCell ref="F28:G28"/>
    <mergeCell ref="F29:G29"/>
    <mergeCell ref="F30:G30"/>
    <mergeCell ref="F31:G31"/>
    <mergeCell ref="F32:G32"/>
    <mergeCell ref="F33:G33"/>
    <mergeCell ref="F34:G34"/>
    <mergeCell ref="B35:K35"/>
    <mergeCell ref="F36:G36"/>
    <mergeCell ref="F37:G37"/>
    <mergeCell ref="F23:G23"/>
    <mergeCell ref="I25:J25"/>
  </mergeCells>
  <printOptions horizontalCentered="1"/>
  <pageMargins left="0.7" right="0.7" top="0.75" bottom="0.75" header="0.3" footer="0.3"/>
  <pageSetup paperSize="9" scale="23"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8D8D8"/>
    <pageSetUpPr fitToPage="1"/>
  </sheetPr>
  <dimension ref="A1:Z1007"/>
  <sheetViews>
    <sheetView showGridLines="0" topLeftCell="A16" zoomScale="50" zoomScaleNormal="50" workbookViewId="0">
      <selection activeCell="M31" sqref="M31"/>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42"/>
      <c r="B1" s="4"/>
      <c r="C1" s="4"/>
      <c r="D1" s="4"/>
      <c r="E1" s="4"/>
      <c r="F1" s="4"/>
      <c r="G1" s="4"/>
      <c r="H1" s="142"/>
      <c r="I1" s="142"/>
      <c r="J1" s="142"/>
      <c r="K1" s="142"/>
      <c r="L1" s="142"/>
      <c r="M1" s="142"/>
      <c r="N1" s="142"/>
      <c r="O1" s="142"/>
      <c r="P1" s="142"/>
      <c r="Q1" s="142"/>
      <c r="R1" s="142"/>
      <c r="S1" s="142"/>
      <c r="T1" s="142"/>
      <c r="U1" s="142"/>
      <c r="V1" s="142"/>
      <c r="W1" s="142"/>
      <c r="X1" s="142"/>
      <c r="Y1" s="142"/>
      <c r="Z1" s="142"/>
    </row>
    <row r="2" spans="1:26" ht="18.75" customHeight="1" x14ac:dyDescent="0.2">
      <c r="A2" s="42"/>
      <c r="B2" s="343" t="s">
        <v>1312</v>
      </c>
      <c r="C2" s="344"/>
      <c r="D2" s="344"/>
      <c r="E2" s="344"/>
      <c r="F2" s="345"/>
      <c r="G2" s="42"/>
      <c r="H2" s="43"/>
      <c r="I2" s="42"/>
      <c r="J2" s="42"/>
      <c r="K2" s="42"/>
      <c r="L2" s="42"/>
      <c r="M2" s="42"/>
      <c r="N2" s="42"/>
      <c r="O2" s="42"/>
      <c r="P2" s="42"/>
      <c r="Q2" s="42"/>
      <c r="R2" s="42"/>
      <c r="S2" s="42"/>
      <c r="T2" s="42"/>
      <c r="U2" s="42"/>
      <c r="V2" s="40"/>
      <c r="W2" s="40"/>
      <c r="X2" s="40"/>
      <c r="Y2" s="40"/>
      <c r="Z2" s="1"/>
    </row>
    <row r="3" spans="1:26" ht="18.75" customHeight="1" x14ac:dyDescent="0.2">
      <c r="A3" s="42"/>
      <c r="B3" s="346"/>
      <c r="C3" s="347"/>
      <c r="D3" s="347"/>
      <c r="E3" s="347"/>
      <c r="F3" s="348"/>
      <c r="G3" s="42"/>
      <c r="H3" s="43"/>
      <c r="I3" s="42"/>
      <c r="J3" s="42"/>
      <c r="K3" s="42"/>
      <c r="L3" s="42"/>
      <c r="M3" s="42"/>
      <c r="N3" s="42"/>
      <c r="O3" s="42"/>
      <c r="P3" s="42"/>
      <c r="Q3" s="42"/>
      <c r="R3" s="42"/>
      <c r="S3" s="42"/>
      <c r="T3" s="42"/>
      <c r="U3" s="42"/>
      <c r="V3" s="40"/>
      <c r="W3" s="40"/>
      <c r="X3" s="40"/>
      <c r="Y3" s="40"/>
      <c r="Z3" s="1"/>
    </row>
    <row r="4" spans="1:26" ht="18.75" customHeight="1" x14ac:dyDescent="0.2">
      <c r="A4" s="42"/>
      <c r="B4" s="346"/>
      <c r="C4" s="347"/>
      <c r="D4" s="347"/>
      <c r="E4" s="347"/>
      <c r="F4" s="348"/>
      <c r="G4" s="42"/>
      <c r="H4" s="43"/>
      <c r="I4" s="42"/>
      <c r="J4" s="42"/>
      <c r="K4" s="42"/>
      <c r="L4" s="42"/>
      <c r="M4" s="42"/>
      <c r="N4" s="42"/>
      <c r="O4" s="42"/>
      <c r="P4" s="42"/>
      <c r="Q4" s="42"/>
      <c r="R4" s="42"/>
      <c r="S4" s="42"/>
      <c r="T4" s="42"/>
      <c r="U4" s="42"/>
      <c r="V4" s="40"/>
      <c r="W4" s="40"/>
      <c r="X4" s="40"/>
      <c r="Y4" s="40"/>
      <c r="Z4" s="1"/>
    </row>
    <row r="5" spans="1:26" ht="18.75" customHeight="1" x14ac:dyDescent="0.2">
      <c r="A5" s="42"/>
      <c r="B5" s="346"/>
      <c r="C5" s="347"/>
      <c r="D5" s="347"/>
      <c r="E5" s="347"/>
      <c r="F5" s="348"/>
      <c r="G5" s="42"/>
      <c r="H5" s="43"/>
      <c r="I5" s="42"/>
      <c r="J5" s="42"/>
      <c r="K5" s="42"/>
      <c r="L5" s="42"/>
      <c r="M5" s="42"/>
      <c r="N5" s="42"/>
      <c r="O5" s="42"/>
      <c r="P5" s="42"/>
      <c r="Q5" s="42"/>
      <c r="R5" s="42"/>
      <c r="S5" s="42"/>
      <c r="T5" s="42"/>
      <c r="U5" s="42"/>
      <c r="V5" s="40"/>
      <c r="W5" s="40"/>
      <c r="X5" s="40"/>
      <c r="Y5" s="40"/>
      <c r="Z5" s="1"/>
    </row>
    <row r="6" spans="1:26" ht="18.75" customHeight="1" x14ac:dyDescent="0.2">
      <c r="A6" s="42"/>
      <c r="B6" s="349"/>
      <c r="C6" s="350"/>
      <c r="D6" s="350"/>
      <c r="E6" s="350"/>
      <c r="F6" s="351"/>
      <c r="G6" s="42"/>
      <c r="H6" s="43"/>
      <c r="I6" s="42"/>
      <c r="J6" s="42"/>
      <c r="K6" s="42"/>
      <c r="L6" s="42"/>
      <c r="M6" s="42"/>
      <c r="N6" s="42"/>
      <c r="O6" s="42"/>
      <c r="P6" s="42"/>
      <c r="Q6" s="42"/>
      <c r="R6" s="42"/>
      <c r="S6" s="42"/>
      <c r="T6" s="42"/>
      <c r="U6" s="42"/>
      <c r="V6" s="40"/>
      <c r="W6" s="40"/>
      <c r="X6" s="40"/>
      <c r="Y6" s="40"/>
      <c r="Z6" s="1"/>
    </row>
    <row r="7" spans="1:26" ht="15" customHeight="1" x14ac:dyDescent="0.2">
      <c r="A7" s="44"/>
      <c r="B7" s="4"/>
      <c r="C7" s="4"/>
      <c r="D7" s="4"/>
      <c r="E7" s="4"/>
      <c r="F7" s="4"/>
      <c r="G7" s="44"/>
      <c r="H7" s="45"/>
      <c r="I7" s="44"/>
      <c r="J7" s="44"/>
      <c r="K7" s="44"/>
      <c r="L7" s="44"/>
      <c r="M7" s="44"/>
      <c r="N7" s="44"/>
      <c r="O7" s="44"/>
      <c r="P7" s="44"/>
      <c r="Q7" s="44"/>
      <c r="R7" s="44"/>
      <c r="S7" s="44"/>
      <c r="T7" s="44"/>
      <c r="U7" s="44"/>
      <c r="V7" s="44"/>
      <c r="W7" s="44"/>
      <c r="X7" s="44"/>
      <c r="Y7" s="44"/>
      <c r="Z7" s="1"/>
    </row>
    <row r="8" spans="1:26" ht="15" customHeight="1" x14ac:dyDescent="0.2">
      <c r="A8" s="44"/>
      <c r="B8" s="46" t="str">
        <f>'DADOS GERAIS'!B8</f>
        <v>Secretaria de Atenção Especializada à Saúde</v>
      </c>
      <c r="C8" s="47"/>
      <c r="D8" s="48" t="s">
        <v>16</v>
      </c>
      <c r="E8" s="48" t="s">
        <v>17</v>
      </c>
      <c r="F8" s="49" t="str">
        <f>'DADOS GERAIS'!$B$22</f>
        <v>Data:</v>
      </c>
      <c r="G8" s="44"/>
      <c r="H8" s="45"/>
      <c r="I8" s="44"/>
      <c r="J8" s="44"/>
      <c r="K8" s="44"/>
      <c r="L8" s="44"/>
      <c r="M8" s="44"/>
      <c r="N8" s="44"/>
      <c r="O8" s="44"/>
      <c r="P8" s="44"/>
      <c r="Q8" s="44"/>
      <c r="R8" s="44"/>
      <c r="S8" s="44"/>
      <c r="T8" s="44"/>
      <c r="U8" s="44"/>
      <c r="V8" s="44"/>
      <c r="W8" s="44"/>
      <c r="X8" s="44"/>
      <c r="Y8" s="44"/>
      <c r="Z8" s="1"/>
    </row>
    <row r="9" spans="1:26" ht="15" customHeight="1" x14ac:dyDescent="0.2">
      <c r="A9" s="44"/>
      <c r="B9" s="50" t="str">
        <f>'DADOS GERAIS'!B9</f>
        <v>Unidade Básica de Saúde Porte 2 - Área Construída: 500,17m²</v>
      </c>
      <c r="C9" s="51"/>
      <c r="D9" s="52">
        <f>'DADOS GERAIS'!C19</f>
        <v>0.24017565633210713</v>
      </c>
      <c r="E9" s="52">
        <f>'ENCARGOS SOCIAIS'!F56</f>
        <v>0.69789999999999996</v>
      </c>
      <c r="F9" s="53" t="str">
        <f>'DADOS GERAIS'!$C$22</f>
        <v>11/02/2025</v>
      </c>
      <c r="G9" s="44"/>
      <c r="H9" s="45"/>
      <c r="I9" s="44"/>
      <c r="J9" s="44"/>
      <c r="K9" s="44"/>
      <c r="L9" s="44"/>
      <c r="M9" s="44"/>
      <c r="N9" s="44"/>
      <c r="O9" s="44"/>
      <c r="P9" s="44"/>
      <c r="Q9" s="44"/>
      <c r="R9" s="44"/>
      <c r="S9" s="44"/>
      <c r="T9" s="44"/>
      <c r="U9" s="44"/>
      <c r="V9" s="44"/>
      <c r="W9" s="44"/>
      <c r="X9" s="44"/>
      <c r="Y9" s="44"/>
      <c r="Z9" s="1"/>
    </row>
    <row r="10" spans="1:26" ht="15" customHeight="1" x14ac:dyDescent="0.2">
      <c r="A10" s="44"/>
      <c r="B10" s="54"/>
      <c r="C10" s="51"/>
      <c r="D10" s="1"/>
      <c r="E10" s="1"/>
      <c r="F10" s="55"/>
      <c r="G10" s="44"/>
      <c r="H10" s="45"/>
      <c r="I10" s="44"/>
      <c r="J10" s="44"/>
      <c r="K10" s="44"/>
      <c r="L10" s="44"/>
      <c r="M10" s="44"/>
      <c r="N10" s="44"/>
      <c r="O10" s="44"/>
      <c r="P10" s="44"/>
      <c r="Q10" s="44"/>
      <c r="R10" s="44"/>
      <c r="S10" s="44"/>
      <c r="T10" s="44"/>
      <c r="U10" s="44"/>
      <c r="V10" s="44"/>
      <c r="W10" s="44"/>
      <c r="X10" s="44"/>
      <c r="Y10" s="44"/>
      <c r="Z10" s="1"/>
    </row>
    <row r="11" spans="1:26" ht="15" customHeight="1" x14ac:dyDescent="0.2">
      <c r="A11" s="44"/>
      <c r="B11" s="56" t="str">
        <f>'DADOS GERAIS'!B11</f>
        <v>Bancos:</v>
      </c>
      <c r="C11" s="51"/>
      <c r="D11" s="57" t="s">
        <v>18</v>
      </c>
      <c r="E11" s="57" t="s">
        <v>19</v>
      </c>
      <c r="F11" s="55" t="str">
        <f>'DADOS GERAIS'!$B$23</f>
        <v>Revisão:</v>
      </c>
      <c r="G11" s="44"/>
      <c r="H11" s="45"/>
      <c r="I11" s="44"/>
      <c r="J11" s="44"/>
      <c r="K11" s="44"/>
      <c r="L11" s="44"/>
      <c r="M11" s="44"/>
      <c r="N11" s="44"/>
      <c r="O11" s="44"/>
      <c r="P11" s="44"/>
      <c r="Q11" s="44"/>
      <c r="R11" s="44"/>
      <c r="S11" s="44"/>
      <c r="T11" s="44"/>
      <c r="U11" s="44"/>
      <c r="V11" s="44"/>
      <c r="W11" s="44"/>
      <c r="X11" s="44"/>
      <c r="Y11" s="44"/>
      <c r="Z11" s="1"/>
    </row>
    <row r="12" spans="1:26" ht="15" customHeight="1" x14ac:dyDescent="0.2">
      <c r="A12" s="44"/>
      <c r="B12" s="363" t="str">
        <f>'DADOS GERAIS'!B12</f>
        <v>SINAPI (11/2024) - CPOS/CDHU (01/2025) - SBC (01/2025) - ORSE (10/2024) - IOPES (08/2024) - EMOP (11/2024) - SEINFRA (028)</v>
      </c>
      <c r="C12" s="364"/>
      <c r="D12" s="52">
        <f>'DADOS GERAIS'!C20</f>
        <v>0.13512301037882701</v>
      </c>
      <c r="E12" s="52">
        <f>'ENCARGOS SOCIAIS'!E56</f>
        <v>1.1287768</v>
      </c>
      <c r="F12" s="58" t="str">
        <f>'DADOS GERAIS'!$C$23</f>
        <v>00</v>
      </c>
      <c r="G12" s="44"/>
      <c r="H12" s="45"/>
      <c r="I12" s="44"/>
      <c r="J12" s="44"/>
      <c r="K12" s="44"/>
      <c r="L12" s="44"/>
      <c r="M12" s="44"/>
      <c r="N12" s="44"/>
      <c r="O12" s="44"/>
      <c r="P12" s="44"/>
      <c r="Q12" s="44"/>
      <c r="R12" s="44"/>
      <c r="S12" s="44"/>
      <c r="T12" s="44"/>
      <c r="U12" s="44"/>
      <c r="V12" s="44"/>
      <c r="W12" s="44"/>
      <c r="X12" s="44"/>
      <c r="Y12" s="44"/>
      <c r="Z12" s="1"/>
    </row>
    <row r="13" spans="1:26" ht="15" customHeight="1" x14ac:dyDescent="0.2">
      <c r="A13" s="44"/>
      <c r="B13" s="365"/>
      <c r="C13" s="366"/>
      <c r="D13" s="59"/>
      <c r="E13" s="59"/>
      <c r="F13" s="60"/>
      <c r="G13" s="44"/>
      <c r="H13" s="45"/>
      <c r="I13" s="44"/>
      <c r="J13" s="44"/>
      <c r="K13" s="44"/>
      <c r="L13" s="44"/>
      <c r="M13" s="44"/>
      <c r="N13" s="44"/>
      <c r="O13" s="44"/>
      <c r="P13" s="44"/>
      <c r="Q13" s="44"/>
      <c r="R13" s="44"/>
      <c r="S13" s="44"/>
      <c r="T13" s="44"/>
      <c r="U13" s="44"/>
      <c r="V13" s="44"/>
      <c r="W13" s="44"/>
      <c r="X13" s="44"/>
      <c r="Y13" s="44"/>
      <c r="Z13" s="1"/>
    </row>
    <row r="14" spans="1:26" ht="15" customHeight="1" x14ac:dyDescent="0.2">
      <c r="A14" s="44"/>
      <c r="B14" s="4"/>
      <c r="C14" s="4"/>
      <c r="D14" s="4"/>
      <c r="E14" s="4"/>
      <c r="F14" s="4"/>
      <c r="G14" s="44"/>
      <c r="H14" s="45"/>
      <c r="I14" s="44"/>
      <c r="J14" s="44"/>
      <c r="K14" s="44"/>
      <c r="L14" s="44"/>
      <c r="M14" s="44"/>
      <c r="N14" s="44"/>
      <c r="O14" s="44"/>
      <c r="P14" s="44"/>
      <c r="Q14" s="44"/>
      <c r="R14" s="44"/>
      <c r="S14" s="44"/>
      <c r="T14" s="44"/>
      <c r="U14" s="44"/>
      <c r="V14" s="44"/>
      <c r="W14" s="44"/>
      <c r="X14" s="44"/>
      <c r="Y14" s="44"/>
      <c r="Z14" s="1"/>
    </row>
    <row r="15" spans="1:26" ht="20.25" customHeight="1" x14ac:dyDescent="0.2">
      <c r="A15" s="4"/>
      <c r="B15" s="143" t="s">
        <v>1313</v>
      </c>
      <c r="C15" s="144"/>
      <c r="D15" s="144"/>
      <c r="E15" s="144"/>
      <c r="F15" s="145"/>
      <c r="G15" s="4"/>
      <c r="H15" s="142"/>
      <c r="I15" s="142"/>
      <c r="J15" s="142"/>
      <c r="K15" s="142"/>
      <c r="L15" s="142"/>
      <c r="M15" s="142"/>
      <c r="N15" s="142"/>
      <c r="O15" s="142"/>
      <c r="P15" s="142"/>
      <c r="Q15" s="142"/>
      <c r="R15" s="142"/>
      <c r="S15" s="142"/>
      <c r="T15" s="142"/>
      <c r="U15" s="142"/>
      <c r="V15" s="142"/>
      <c r="W15" s="142"/>
      <c r="X15" s="142"/>
      <c r="Y15" s="142"/>
      <c r="Z15" s="142"/>
    </row>
    <row r="16" spans="1:26" ht="20.25" customHeight="1" x14ac:dyDescent="0.2">
      <c r="A16" s="4"/>
      <c r="B16" s="146"/>
      <c r="C16" s="147"/>
      <c r="D16" s="147"/>
      <c r="E16" s="147"/>
      <c r="F16" s="148"/>
      <c r="G16" s="4"/>
      <c r="H16" s="142"/>
      <c r="I16" s="142"/>
      <c r="J16" s="142"/>
      <c r="K16" s="142"/>
      <c r="L16" s="142"/>
      <c r="M16" s="142"/>
      <c r="N16" s="142"/>
      <c r="O16" s="142"/>
      <c r="P16" s="142"/>
      <c r="Q16" s="142"/>
      <c r="R16" s="142"/>
      <c r="S16" s="142"/>
      <c r="T16" s="142"/>
      <c r="U16" s="142"/>
      <c r="V16" s="142"/>
      <c r="W16" s="142"/>
      <c r="X16" s="142"/>
      <c r="Y16" s="142"/>
      <c r="Z16" s="142"/>
    </row>
    <row r="17" spans="1:26" ht="20.25" customHeight="1" x14ac:dyDescent="0.2">
      <c r="A17" s="4"/>
      <c r="B17" s="146"/>
      <c r="C17" s="147"/>
      <c r="D17" s="147"/>
      <c r="E17" s="147"/>
      <c r="F17" s="148"/>
      <c r="G17" s="4"/>
      <c r="H17" s="142"/>
      <c r="I17" s="142"/>
      <c r="J17" s="142"/>
      <c r="K17" s="142"/>
      <c r="L17" s="142"/>
      <c r="M17" s="142"/>
      <c r="N17" s="142"/>
      <c r="O17" s="142"/>
      <c r="P17" s="142"/>
      <c r="Q17" s="142"/>
      <c r="R17" s="142"/>
      <c r="S17" s="142"/>
      <c r="T17" s="142"/>
      <c r="U17" s="142"/>
      <c r="V17" s="142"/>
      <c r="W17" s="142"/>
      <c r="X17" s="142"/>
      <c r="Y17" s="142"/>
      <c r="Z17" s="142"/>
    </row>
    <row r="18" spans="1:26" ht="20.25" customHeight="1" x14ac:dyDescent="0.2">
      <c r="A18" s="4"/>
      <c r="B18" s="146"/>
      <c r="C18" s="147"/>
      <c r="D18" s="147"/>
      <c r="E18" s="147"/>
      <c r="F18" s="148"/>
      <c r="G18" s="4"/>
      <c r="H18" s="142"/>
      <c r="I18" s="142"/>
      <c r="J18" s="142"/>
      <c r="K18" s="142"/>
      <c r="L18" s="142"/>
      <c r="M18" s="142"/>
      <c r="N18" s="142"/>
      <c r="O18" s="142"/>
      <c r="P18" s="142"/>
      <c r="Q18" s="142"/>
      <c r="R18" s="142"/>
      <c r="S18" s="142"/>
      <c r="T18" s="142"/>
      <c r="U18" s="142"/>
      <c r="V18" s="142"/>
      <c r="W18" s="142"/>
      <c r="X18" s="142"/>
      <c r="Y18" s="142"/>
      <c r="Z18" s="142"/>
    </row>
    <row r="19" spans="1:26" ht="20.25" customHeight="1" x14ac:dyDescent="0.2">
      <c r="A19" s="4"/>
      <c r="B19" s="146"/>
      <c r="C19" s="147"/>
      <c r="D19" s="147"/>
      <c r="E19" s="147"/>
      <c r="F19" s="148"/>
      <c r="G19" s="4"/>
      <c r="H19" s="142"/>
      <c r="I19" s="142"/>
      <c r="J19" s="142"/>
      <c r="K19" s="142"/>
      <c r="L19" s="142"/>
      <c r="M19" s="142"/>
      <c r="N19" s="142"/>
      <c r="O19" s="142"/>
      <c r="P19" s="142"/>
      <c r="Q19" s="142"/>
      <c r="R19" s="142"/>
      <c r="S19" s="142"/>
      <c r="T19" s="142"/>
      <c r="U19" s="142"/>
      <c r="V19" s="142"/>
      <c r="W19" s="142"/>
      <c r="X19" s="142"/>
      <c r="Y19" s="142"/>
      <c r="Z19" s="142"/>
    </row>
    <row r="20" spans="1:26" ht="20.25" customHeight="1" x14ac:dyDescent="0.2">
      <c r="A20" s="4"/>
      <c r="B20" s="149"/>
      <c r="C20" s="150"/>
      <c r="D20" s="150"/>
      <c r="E20" s="150"/>
      <c r="F20" s="151"/>
      <c r="G20" s="4"/>
      <c r="H20" s="142"/>
      <c r="I20" s="142"/>
      <c r="J20" s="142"/>
      <c r="K20" s="142"/>
      <c r="L20" s="142"/>
      <c r="M20" s="142"/>
      <c r="N20" s="142"/>
      <c r="O20" s="142"/>
      <c r="P20" s="142"/>
      <c r="Q20" s="142"/>
      <c r="R20" s="142"/>
      <c r="S20" s="142"/>
      <c r="T20" s="142"/>
      <c r="U20" s="142"/>
      <c r="V20" s="142"/>
      <c r="W20" s="142"/>
      <c r="X20" s="142"/>
      <c r="Y20" s="142"/>
      <c r="Z20" s="142"/>
    </row>
    <row r="21" spans="1:26" ht="15" customHeight="1" x14ac:dyDescent="0.2">
      <c r="A21" s="44"/>
      <c r="B21" s="4"/>
      <c r="C21" s="4"/>
      <c r="D21" s="4"/>
      <c r="E21" s="4"/>
      <c r="F21" s="4"/>
      <c r="G21" s="44"/>
      <c r="H21" s="45"/>
      <c r="I21" s="44"/>
      <c r="J21" s="44"/>
      <c r="K21" s="44"/>
      <c r="L21" s="44"/>
      <c r="M21" s="44"/>
      <c r="N21" s="44"/>
      <c r="O21" s="44"/>
      <c r="P21" s="44"/>
      <c r="Q21" s="44"/>
      <c r="R21" s="44"/>
      <c r="S21" s="44"/>
      <c r="T21" s="44"/>
      <c r="U21" s="44"/>
      <c r="V21" s="44"/>
      <c r="W21" s="44"/>
      <c r="X21" s="44"/>
      <c r="Y21" s="44"/>
      <c r="Z21" s="1"/>
    </row>
    <row r="22" spans="1:26" ht="20.25" customHeight="1" x14ac:dyDescent="0.2">
      <c r="A22" s="4"/>
      <c r="B22" s="434" t="s">
        <v>20</v>
      </c>
      <c r="C22" s="434" t="s">
        <v>21</v>
      </c>
      <c r="D22" s="434" t="s">
        <v>1314</v>
      </c>
      <c r="E22" s="436" t="s">
        <v>1315</v>
      </c>
      <c r="F22" s="436" t="s">
        <v>1316</v>
      </c>
      <c r="G22" s="4"/>
      <c r="H22" s="142"/>
      <c r="I22" s="142"/>
      <c r="J22" s="142"/>
      <c r="K22" s="142"/>
      <c r="L22" s="142"/>
      <c r="M22" s="142"/>
      <c r="N22" s="142"/>
      <c r="O22" s="142"/>
      <c r="P22" s="142"/>
      <c r="Q22" s="142"/>
      <c r="R22" s="142"/>
      <c r="S22" s="142"/>
      <c r="T22" s="142"/>
      <c r="U22" s="142"/>
      <c r="V22" s="142"/>
      <c r="W22" s="142"/>
      <c r="X22" s="142"/>
      <c r="Y22" s="142"/>
      <c r="Z22" s="142"/>
    </row>
    <row r="23" spans="1:26" ht="20.25" customHeight="1" x14ac:dyDescent="0.2">
      <c r="A23" s="4"/>
      <c r="B23" s="435"/>
      <c r="C23" s="435"/>
      <c r="D23" s="435"/>
      <c r="E23" s="435"/>
      <c r="F23" s="435"/>
      <c r="G23" s="4"/>
      <c r="H23" s="142"/>
      <c r="I23" s="142"/>
      <c r="J23" s="142"/>
      <c r="K23" s="142"/>
      <c r="L23" s="142"/>
      <c r="M23" s="142"/>
      <c r="N23" s="142"/>
      <c r="O23" s="142"/>
      <c r="P23" s="142"/>
      <c r="Q23" s="142"/>
      <c r="R23" s="142"/>
      <c r="S23" s="142"/>
      <c r="T23" s="142"/>
      <c r="U23" s="142"/>
      <c r="V23" s="142"/>
      <c r="W23" s="142"/>
      <c r="X23" s="142"/>
      <c r="Y23" s="142"/>
      <c r="Z23" s="142"/>
    </row>
    <row r="24" spans="1:26" ht="15" customHeight="1" x14ac:dyDescent="0.2">
      <c r="A24" s="44"/>
      <c r="B24" s="4"/>
      <c r="C24" s="4"/>
      <c r="D24" s="4"/>
      <c r="E24" s="4"/>
      <c r="F24" s="4"/>
      <c r="G24" s="44"/>
      <c r="H24" s="45"/>
      <c r="I24" s="44"/>
      <c r="J24" s="44"/>
      <c r="K24" s="44"/>
      <c r="L24" s="44"/>
      <c r="M24" s="44"/>
      <c r="N24" s="44"/>
      <c r="O24" s="44"/>
      <c r="P24" s="44"/>
      <c r="Q24" s="44"/>
      <c r="R24" s="44"/>
      <c r="S24" s="44"/>
      <c r="T24" s="44"/>
      <c r="U24" s="44"/>
      <c r="V24" s="44"/>
      <c r="W24" s="44"/>
      <c r="X24" s="44"/>
      <c r="Y24" s="44"/>
      <c r="Z24" s="1"/>
    </row>
    <row r="25" spans="1:26" ht="20.25" customHeight="1" x14ac:dyDescent="0.2">
      <c r="A25" s="4"/>
      <c r="B25" s="152">
        <v>1</v>
      </c>
      <c r="C25" s="153" t="s">
        <v>1317</v>
      </c>
      <c r="D25" s="152" t="s">
        <v>1318</v>
      </c>
      <c r="E25" s="244">
        <v>5.0500000000000003E-2</v>
      </c>
      <c r="F25" s="244">
        <v>3.4500000000000003E-2</v>
      </c>
      <c r="G25" s="4"/>
      <c r="H25" s="142"/>
      <c r="I25" s="142"/>
      <c r="J25" s="142"/>
      <c r="K25" s="142"/>
      <c r="L25" s="142"/>
      <c r="M25" s="142"/>
      <c r="N25" s="142"/>
      <c r="O25" s="142"/>
      <c r="P25" s="142"/>
      <c r="Q25" s="142"/>
      <c r="R25" s="142"/>
      <c r="S25" s="142"/>
      <c r="T25" s="142"/>
      <c r="U25" s="142"/>
      <c r="V25" s="142"/>
      <c r="W25" s="142"/>
      <c r="X25" s="142"/>
      <c r="Y25" s="142"/>
      <c r="Z25" s="142"/>
    </row>
    <row r="26" spans="1:26" ht="20.25" customHeight="1" x14ac:dyDescent="0.2">
      <c r="A26" s="4"/>
      <c r="B26" s="154">
        <v>2</v>
      </c>
      <c r="C26" s="155" t="s">
        <v>1319</v>
      </c>
      <c r="D26" s="154" t="s">
        <v>1320</v>
      </c>
      <c r="E26" s="156">
        <v>0.01</v>
      </c>
      <c r="F26" s="156">
        <v>8.5000000000000006E-3</v>
      </c>
      <c r="G26" s="4"/>
      <c r="H26" s="142"/>
      <c r="I26" s="142"/>
      <c r="J26" s="142"/>
      <c r="K26" s="142"/>
      <c r="L26" s="142"/>
      <c r="M26" s="142"/>
      <c r="N26" s="142"/>
      <c r="O26" s="142"/>
      <c r="P26" s="142"/>
      <c r="Q26" s="142"/>
      <c r="R26" s="142"/>
      <c r="S26" s="142"/>
      <c r="T26" s="142"/>
      <c r="U26" s="142"/>
      <c r="V26" s="142"/>
      <c r="W26" s="142"/>
      <c r="X26" s="142"/>
      <c r="Y26" s="142"/>
      <c r="Z26" s="142"/>
    </row>
    <row r="27" spans="1:26" ht="20.25" customHeight="1" x14ac:dyDescent="0.2">
      <c r="A27" s="4"/>
      <c r="B27" s="154">
        <v>3</v>
      </c>
      <c r="C27" s="155" t="s">
        <v>1321</v>
      </c>
      <c r="D27" s="154" t="s">
        <v>1322</v>
      </c>
      <c r="E27" s="156">
        <v>0.01</v>
      </c>
      <c r="F27" s="156">
        <v>4.7999999999999996E-3</v>
      </c>
      <c r="G27" s="4"/>
      <c r="H27" s="142"/>
      <c r="I27" s="142"/>
      <c r="J27" s="142"/>
      <c r="K27" s="142"/>
      <c r="L27" s="142"/>
      <c r="M27" s="142"/>
      <c r="N27" s="142"/>
      <c r="O27" s="142"/>
      <c r="P27" s="142"/>
      <c r="Q27" s="142"/>
      <c r="R27" s="142"/>
      <c r="S27" s="142"/>
      <c r="T27" s="142"/>
      <c r="U27" s="142"/>
      <c r="V27" s="142"/>
      <c r="W27" s="142"/>
      <c r="X27" s="142"/>
      <c r="Y27" s="142"/>
      <c r="Z27" s="142"/>
    </row>
    <row r="28" spans="1:26" ht="20.25" customHeight="1" x14ac:dyDescent="0.2">
      <c r="A28" s="4"/>
      <c r="B28" s="154">
        <v>4</v>
      </c>
      <c r="C28" s="155" t="s">
        <v>1323</v>
      </c>
      <c r="D28" s="154" t="s">
        <v>1324</v>
      </c>
      <c r="E28" s="156">
        <v>0.01</v>
      </c>
      <c r="F28" s="156">
        <v>8.5000000000000006E-3</v>
      </c>
      <c r="G28" s="4"/>
      <c r="H28" s="142"/>
      <c r="I28" s="142"/>
      <c r="J28" s="142"/>
      <c r="K28" s="142"/>
      <c r="L28" s="142"/>
      <c r="M28" s="142"/>
      <c r="N28" s="142"/>
      <c r="O28" s="142"/>
      <c r="P28" s="142"/>
      <c r="Q28" s="142"/>
      <c r="R28" s="142"/>
      <c r="S28" s="142"/>
      <c r="T28" s="142"/>
      <c r="U28" s="142"/>
      <c r="V28" s="142"/>
      <c r="W28" s="142"/>
      <c r="X28" s="142"/>
      <c r="Y28" s="142"/>
      <c r="Z28" s="142"/>
    </row>
    <row r="29" spans="1:26" ht="20.25" customHeight="1" x14ac:dyDescent="0.2">
      <c r="A29" s="4"/>
      <c r="B29" s="154">
        <v>5</v>
      </c>
      <c r="C29" s="155" t="s">
        <v>1325</v>
      </c>
      <c r="D29" s="154" t="s">
        <v>465</v>
      </c>
      <c r="E29" s="156">
        <v>9.1399999999999995E-2</v>
      </c>
      <c r="F29" s="156">
        <v>3.5000000000000003E-2</v>
      </c>
      <c r="G29" s="4"/>
      <c r="H29" s="142"/>
      <c r="I29" s="142"/>
      <c r="J29" s="142"/>
      <c r="K29" s="142"/>
      <c r="L29" s="142"/>
      <c r="M29" s="142"/>
      <c r="N29" s="142"/>
      <c r="O29" s="142"/>
      <c r="P29" s="142"/>
      <c r="Q29" s="142"/>
      <c r="R29" s="142"/>
      <c r="S29" s="142"/>
      <c r="T29" s="142"/>
      <c r="U29" s="142"/>
      <c r="V29" s="142"/>
      <c r="W29" s="142"/>
      <c r="X29" s="142"/>
      <c r="Y29" s="142"/>
      <c r="Z29" s="142"/>
    </row>
    <row r="30" spans="1:26" ht="20.25" customHeight="1" x14ac:dyDescent="0.2">
      <c r="A30" s="4"/>
      <c r="B30" s="154">
        <v>6</v>
      </c>
      <c r="C30" s="155" t="s">
        <v>1326</v>
      </c>
      <c r="D30" s="154" t="s">
        <v>1327</v>
      </c>
      <c r="E30" s="156">
        <f>SUM(E31:E34)</f>
        <v>4.8500000000000001E-2</v>
      </c>
      <c r="F30" s="156">
        <f>SUM(F31:F34)</f>
        <v>3.6499999999999998E-2</v>
      </c>
      <c r="G30" s="4"/>
      <c r="H30" s="142"/>
      <c r="I30" s="142"/>
      <c r="J30" s="142"/>
      <c r="K30" s="142"/>
      <c r="L30" s="142"/>
      <c r="M30" s="142"/>
      <c r="N30" s="142"/>
      <c r="O30" s="142"/>
      <c r="P30" s="142"/>
      <c r="Q30" s="142"/>
      <c r="R30" s="142"/>
      <c r="S30" s="142"/>
      <c r="T30" s="142"/>
      <c r="U30" s="142"/>
      <c r="V30" s="142"/>
      <c r="W30" s="142"/>
      <c r="X30" s="142"/>
      <c r="Y30" s="142"/>
      <c r="Z30" s="142"/>
    </row>
    <row r="31" spans="1:26" ht="20.25" customHeight="1" x14ac:dyDescent="0.2">
      <c r="A31" s="4"/>
      <c r="B31" s="154" t="s">
        <v>1328</v>
      </c>
      <c r="C31" s="155" t="s">
        <v>1329</v>
      </c>
      <c r="D31" s="155"/>
      <c r="E31" s="156">
        <v>6.4999999999999997E-3</v>
      </c>
      <c r="F31" s="156">
        <v>6.4999999999999997E-3</v>
      </c>
      <c r="G31" s="4"/>
      <c r="H31" s="142"/>
      <c r="I31" s="142"/>
      <c r="J31" s="142"/>
      <c r="K31" s="142"/>
      <c r="L31" s="142"/>
      <c r="M31" s="142"/>
      <c r="N31" s="142"/>
      <c r="O31" s="142"/>
      <c r="P31" s="142"/>
      <c r="Q31" s="142"/>
      <c r="R31" s="142"/>
      <c r="S31" s="142"/>
      <c r="T31" s="142"/>
      <c r="U31" s="142"/>
      <c r="V31" s="142"/>
      <c r="W31" s="142"/>
      <c r="X31" s="142"/>
      <c r="Y31" s="142"/>
      <c r="Z31" s="142"/>
    </row>
    <row r="32" spans="1:26" ht="20.25" customHeight="1" x14ac:dyDescent="0.2">
      <c r="A32" s="4"/>
      <c r="B32" s="154" t="s">
        <v>1330</v>
      </c>
      <c r="C32" s="155" t="s">
        <v>1331</v>
      </c>
      <c r="D32" s="155"/>
      <c r="E32" s="156">
        <v>0.03</v>
      </c>
      <c r="F32" s="156">
        <v>0.03</v>
      </c>
      <c r="G32" s="4"/>
      <c r="H32" s="142"/>
      <c r="I32" s="142"/>
      <c r="J32" s="142"/>
      <c r="K32" s="142"/>
      <c r="L32" s="142"/>
      <c r="M32" s="142"/>
      <c r="N32" s="142"/>
      <c r="O32" s="142"/>
      <c r="P32" s="142"/>
      <c r="Q32" s="142"/>
      <c r="R32" s="142"/>
      <c r="S32" s="142"/>
      <c r="T32" s="142"/>
      <c r="U32" s="142"/>
      <c r="V32" s="142"/>
      <c r="W32" s="142"/>
      <c r="X32" s="142"/>
      <c r="Y32" s="142"/>
      <c r="Z32" s="142"/>
    </row>
    <row r="33" spans="1:26" ht="20.25" customHeight="1" x14ac:dyDescent="0.2">
      <c r="A33" s="4"/>
      <c r="B33" s="154" t="s">
        <v>1332</v>
      </c>
      <c r="C33" s="155" t="s">
        <v>1333</v>
      </c>
      <c r="D33" s="155"/>
      <c r="E33" s="156">
        <v>1.2E-2</v>
      </c>
      <c r="F33" s="156">
        <v>0</v>
      </c>
      <c r="G33" s="4"/>
      <c r="H33" s="142"/>
      <c r="I33" s="142"/>
      <c r="J33" s="142"/>
      <c r="K33" s="142"/>
      <c r="L33" s="142"/>
      <c r="M33" s="142"/>
      <c r="N33" s="142"/>
      <c r="O33" s="142"/>
      <c r="P33" s="142"/>
      <c r="Q33" s="142"/>
      <c r="R33" s="142"/>
      <c r="S33" s="142"/>
      <c r="T33" s="142"/>
      <c r="U33" s="142"/>
      <c r="V33" s="142"/>
      <c r="W33" s="142"/>
      <c r="X33" s="142"/>
      <c r="Y33" s="142"/>
      <c r="Z33" s="142"/>
    </row>
    <row r="34" spans="1:26" ht="20.25" customHeight="1" x14ac:dyDescent="0.2">
      <c r="A34" s="4"/>
      <c r="B34" s="154" t="s">
        <v>1334</v>
      </c>
      <c r="C34" s="155" t="s">
        <v>1335</v>
      </c>
      <c r="D34" s="155"/>
      <c r="E34" s="156">
        <v>0</v>
      </c>
      <c r="F34" s="156">
        <v>0</v>
      </c>
      <c r="G34" s="4"/>
      <c r="H34" s="142"/>
      <c r="I34" s="142"/>
      <c r="J34" s="142"/>
      <c r="K34" s="142"/>
      <c r="L34" s="142"/>
      <c r="M34" s="142"/>
      <c r="N34" s="142"/>
      <c r="O34" s="142"/>
      <c r="P34" s="142"/>
      <c r="Q34" s="142"/>
      <c r="R34" s="142"/>
      <c r="S34" s="142"/>
      <c r="T34" s="142"/>
      <c r="U34" s="142"/>
      <c r="V34" s="142"/>
      <c r="W34" s="142"/>
      <c r="X34" s="142"/>
      <c r="Y34" s="142"/>
      <c r="Z34" s="142"/>
    </row>
    <row r="35" spans="1:26" ht="20.25" customHeight="1" x14ac:dyDescent="0.2">
      <c r="A35" s="4"/>
      <c r="B35" s="157"/>
      <c r="C35" s="158"/>
      <c r="D35" s="158"/>
      <c r="E35" s="156"/>
      <c r="F35" s="156"/>
      <c r="G35" s="4"/>
      <c r="H35" s="142"/>
      <c r="I35" s="142"/>
      <c r="J35" s="142"/>
      <c r="K35" s="142"/>
      <c r="L35" s="142"/>
      <c r="M35" s="142"/>
      <c r="N35" s="142"/>
      <c r="O35" s="142"/>
      <c r="P35" s="142"/>
      <c r="Q35" s="142"/>
      <c r="R35" s="142"/>
      <c r="S35" s="142"/>
      <c r="T35" s="142"/>
      <c r="U35" s="142"/>
      <c r="V35" s="142"/>
      <c r="W35" s="142"/>
      <c r="X35" s="142"/>
      <c r="Y35" s="142"/>
      <c r="Z35" s="142"/>
    </row>
    <row r="36" spans="1:26" ht="20.25" customHeight="1" x14ac:dyDescent="0.2">
      <c r="A36" s="4"/>
      <c r="B36" s="358" t="s">
        <v>1336</v>
      </c>
      <c r="C36" s="437"/>
      <c r="D36" s="359"/>
      <c r="E36" s="66">
        <f>((1+E25+E26+E27)*(1+E28)*(1+E29)/(1-E30))-1</f>
        <v>0.24017565633210713</v>
      </c>
      <c r="F36" s="66">
        <f>((1+F25+F26+F27)*(1+F28)*(1+F29)/(1-F30))-1</f>
        <v>0.13512301037882701</v>
      </c>
      <c r="G36" s="4"/>
      <c r="H36" s="142"/>
      <c r="I36" s="142"/>
      <c r="J36" s="142"/>
      <c r="K36" s="142"/>
      <c r="L36" s="142"/>
      <c r="M36" s="142"/>
      <c r="N36" s="142"/>
      <c r="O36" s="142"/>
      <c r="P36" s="142"/>
      <c r="Q36" s="142"/>
      <c r="R36" s="142"/>
      <c r="S36" s="142"/>
      <c r="T36" s="142"/>
      <c r="U36" s="142"/>
      <c r="V36" s="142"/>
      <c r="W36" s="142"/>
      <c r="X36" s="142"/>
      <c r="Y36" s="142"/>
      <c r="Z36" s="142"/>
    </row>
    <row r="37" spans="1:26" ht="6" customHeight="1" x14ac:dyDescent="0.2">
      <c r="A37" s="4"/>
      <c r="B37" s="61"/>
      <c r="C37" s="61"/>
      <c r="D37" s="61"/>
      <c r="E37" s="159"/>
      <c r="F37" s="159"/>
      <c r="G37" s="4"/>
      <c r="H37" s="142"/>
      <c r="I37" s="142"/>
      <c r="J37" s="142"/>
      <c r="K37" s="142"/>
      <c r="L37" s="142"/>
      <c r="M37" s="142"/>
      <c r="N37" s="142"/>
      <c r="O37" s="142"/>
      <c r="P37" s="142"/>
      <c r="Q37" s="142"/>
      <c r="R37" s="142"/>
      <c r="S37" s="142"/>
      <c r="T37" s="142"/>
      <c r="U37" s="142"/>
      <c r="V37" s="142"/>
      <c r="W37" s="142"/>
      <c r="X37" s="142"/>
      <c r="Y37" s="142"/>
      <c r="Z37" s="142"/>
    </row>
    <row r="38" spans="1:26" ht="6" customHeight="1" x14ac:dyDescent="0.2">
      <c r="A38" s="4"/>
      <c r="B38" s="61"/>
      <c r="C38" s="61"/>
      <c r="D38" s="61"/>
      <c r="E38" s="159"/>
      <c r="F38" s="159"/>
      <c r="G38" s="4"/>
      <c r="H38" s="142"/>
      <c r="I38" s="142"/>
      <c r="J38" s="142"/>
      <c r="K38" s="142"/>
      <c r="L38" s="142"/>
      <c r="M38" s="142"/>
      <c r="N38" s="142"/>
      <c r="O38" s="142"/>
      <c r="P38" s="142"/>
      <c r="Q38" s="142"/>
      <c r="R38" s="142"/>
      <c r="S38" s="142"/>
      <c r="T38" s="142"/>
      <c r="U38" s="142"/>
      <c r="V38" s="142"/>
      <c r="W38" s="142"/>
      <c r="X38" s="142"/>
      <c r="Y38" s="142"/>
      <c r="Z38" s="142"/>
    </row>
    <row r="39" spans="1:26" ht="20.25" customHeight="1" x14ac:dyDescent="0.2">
      <c r="A39" s="4"/>
      <c r="B39" s="62" t="s">
        <v>1337</v>
      </c>
      <c r="C39" s="44"/>
      <c r="D39" s="44"/>
      <c r="E39" s="44"/>
      <c r="F39" s="44"/>
      <c r="G39" s="4"/>
      <c r="H39" s="142"/>
      <c r="I39" s="142"/>
      <c r="J39" s="142"/>
      <c r="K39" s="142"/>
      <c r="L39" s="142"/>
      <c r="M39" s="142"/>
      <c r="N39" s="142"/>
      <c r="O39" s="142"/>
      <c r="P39" s="142"/>
      <c r="Q39" s="142"/>
      <c r="R39" s="142"/>
      <c r="S39" s="142"/>
      <c r="T39" s="142"/>
      <c r="U39" s="142"/>
      <c r="V39" s="142"/>
      <c r="W39" s="142"/>
      <c r="X39" s="142"/>
      <c r="Y39" s="142"/>
      <c r="Z39" s="142"/>
    </row>
    <row r="40" spans="1:26" ht="20.25" customHeight="1" x14ac:dyDescent="0.2">
      <c r="A40" s="4"/>
      <c r="B40" s="28" t="s">
        <v>1338</v>
      </c>
      <c r="C40" s="438" t="s">
        <v>1339</v>
      </c>
      <c r="D40" s="347"/>
      <c r="E40" s="347"/>
      <c r="F40" s="347"/>
      <c r="G40" s="4"/>
      <c r="H40" s="142"/>
      <c r="I40" s="142"/>
      <c r="J40" s="142"/>
      <c r="K40" s="142"/>
      <c r="L40" s="142"/>
      <c r="M40" s="142"/>
      <c r="N40" s="142"/>
      <c r="O40" s="142"/>
      <c r="P40" s="142"/>
      <c r="Q40" s="142"/>
      <c r="R40" s="142"/>
      <c r="S40" s="142"/>
      <c r="T40" s="142"/>
      <c r="U40" s="142"/>
      <c r="V40" s="142"/>
      <c r="W40" s="142"/>
      <c r="X40" s="142"/>
      <c r="Y40" s="142"/>
      <c r="Z40" s="142"/>
    </row>
    <row r="41" spans="1:26" ht="34.9" customHeight="1" x14ac:dyDescent="0.2">
      <c r="A41" s="4"/>
      <c r="B41" s="28" t="s">
        <v>1340</v>
      </c>
      <c r="C41" s="439" t="s">
        <v>3561</v>
      </c>
      <c r="D41" s="440"/>
      <c r="E41" s="440"/>
      <c r="F41" s="440"/>
      <c r="G41" s="4"/>
      <c r="H41" s="142"/>
      <c r="I41" s="142"/>
      <c r="J41" s="142"/>
      <c r="K41" s="142"/>
      <c r="L41" s="142"/>
      <c r="M41" s="142"/>
      <c r="N41" s="142"/>
      <c r="O41" s="142"/>
      <c r="P41" s="142"/>
      <c r="Q41" s="142"/>
      <c r="R41" s="142"/>
      <c r="S41" s="142"/>
      <c r="T41" s="142"/>
      <c r="U41" s="142"/>
      <c r="V41" s="142"/>
      <c r="W41" s="142"/>
      <c r="X41" s="142"/>
      <c r="Y41" s="142"/>
      <c r="Z41" s="142"/>
    </row>
    <row r="42" spans="1:26" x14ac:dyDescent="0.2">
      <c r="A42" s="4"/>
      <c r="B42" s="28"/>
      <c r="C42" s="441"/>
      <c r="D42" s="347"/>
      <c r="E42" s="347"/>
      <c r="F42" s="347"/>
      <c r="G42" s="4"/>
      <c r="H42" s="142"/>
      <c r="I42" s="142"/>
      <c r="J42" s="142"/>
      <c r="K42" s="142"/>
      <c r="L42" s="142"/>
      <c r="M42" s="142"/>
      <c r="N42" s="142"/>
      <c r="O42" s="142"/>
      <c r="P42" s="142"/>
      <c r="Q42" s="142"/>
      <c r="R42" s="142"/>
      <c r="S42" s="142"/>
      <c r="T42" s="142"/>
      <c r="U42" s="142"/>
      <c r="V42" s="142"/>
      <c r="W42" s="142"/>
      <c r="X42" s="142"/>
      <c r="Y42" s="142"/>
      <c r="Z42" s="142"/>
    </row>
    <row r="43" spans="1:26" ht="20.25" customHeight="1" x14ac:dyDescent="0.2">
      <c r="A43" s="4"/>
      <c r="B43" s="28"/>
      <c r="C43" s="44"/>
      <c r="D43" s="161"/>
      <c r="E43" s="161"/>
      <c r="F43" s="161"/>
      <c r="G43" s="4"/>
      <c r="H43" s="142"/>
      <c r="I43" s="142"/>
      <c r="J43" s="142"/>
      <c r="K43" s="142"/>
      <c r="L43" s="142"/>
      <c r="M43" s="142"/>
      <c r="N43" s="142"/>
      <c r="O43" s="142"/>
      <c r="P43" s="142"/>
      <c r="Q43" s="142"/>
      <c r="R43" s="142"/>
      <c r="S43" s="142"/>
      <c r="T43" s="142"/>
      <c r="U43" s="142"/>
      <c r="V43" s="142"/>
      <c r="W43" s="142"/>
      <c r="X43" s="142"/>
      <c r="Y43" s="142"/>
      <c r="Z43" s="142"/>
    </row>
    <row r="44" spans="1:26" ht="20.25" customHeight="1" x14ac:dyDescent="0.2">
      <c r="A44" s="4"/>
      <c r="B44" s="62" t="s">
        <v>1341</v>
      </c>
      <c r="C44" s="44"/>
      <c r="D44" s="44"/>
      <c r="E44" s="44"/>
      <c r="F44" s="44"/>
      <c r="G44" s="4"/>
      <c r="H44" s="142"/>
      <c r="I44" s="142"/>
      <c r="J44" s="142"/>
      <c r="K44" s="142"/>
      <c r="L44" s="142"/>
      <c r="M44" s="142"/>
      <c r="N44" s="142"/>
      <c r="O44" s="142"/>
      <c r="P44" s="142"/>
      <c r="Q44" s="142"/>
      <c r="R44" s="142"/>
      <c r="S44" s="142"/>
      <c r="T44" s="142"/>
      <c r="U44" s="142"/>
      <c r="V44" s="142"/>
      <c r="W44" s="142"/>
      <c r="X44" s="142"/>
      <c r="Y44" s="142"/>
      <c r="Z44" s="142"/>
    </row>
    <row r="45" spans="1:26" ht="20.25" customHeight="1" x14ac:dyDescent="0.2">
      <c r="A45" s="4"/>
      <c r="B45" s="28" t="s">
        <v>1338</v>
      </c>
      <c r="C45" s="438" t="s">
        <v>1342</v>
      </c>
      <c r="D45" s="347"/>
      <c r="E45" s="347"/>
      <c r="F45" s="347"/>
      <c r="G45" s="4"/>
      <c r="H45" s="142"/>
      <c r="I45" s="142"/>
      <c r="J45" s="142"/>
      <c r="K45" s="142"/>
      <c r="L45" s="142"/>
      <c r="M45" s="142"/>
      <c r="N45" s="142"/>
      <c r="O45" s="142"/>
      <c r="P45" s="142"/>
      <c r="Q45" s="142"/>
      <c r="R45" s="142"/>
      <c r="S45" s="142"/>
      <c r="T45" s="142"/>
      <c r="U45" s="142"/>
      <c r="V45" s="142"/>
      <c r="W45" s="142"/>
      <c r="X45" s="142"/>
      <c r="Y45" s="142"/>
      <c r="Z45" s="142"/>
    </row>
    <row r="46" spans="1:26" ht="20.25" customHeight="1" x14ac:dyDescent="0.2">
      <c r="A46" s="4"/>
      <c r="B46" s="28" t="s">
        <v>1340</v>
      </c>
      <c r="C46" s="438" t="s">
        <v>1343</v>
      </c>
      <c r="D46" s="347"/>
      <c r="E46" s="347"/>
      <c r="F46" s="347"/>
      <c r="G46" s="4"/>
      <c r="H46" s="142"/>
      <c r="I46" s="142"/>
      <c r="J46" s="142"/>
      <c r="K46" s="142"/>
      <c r="L46" s="142"/>
      <c r="M46" s="142"/>
      <c r="N46" s="142"/>
      <c r="O46" s="142"/>
      <c r="P46" s="142"/>
      <c r="Q46" s="142"/>
      <c r="R46" s="142"/>
      <c r="S46" s="142"/>
      <c r="T46" s="142"/>
      <c r="U46" s="142"/>
      <c r="V46" s="142"/>
      <c r="W46" s="142"/>
      <c r="X46" s="142"/>
      <c r="Y46" s="142"/>
      <c r="Z46" s="142"/>
    </row>
    <row r="47" spans="1:26" ht="20.25" customHeight="1" x14ac:dyDescent="0.2">
      <c r="A47" s="4"/>
      <c r="B47" s="4"/>
      <c r="C47" s="4"/>
      <c r="D47" s="4"/>
      <c r="E47" s="4"/>
      <c r="F47" s="162"/>
      <c r="G47" s="4"/>
      <c r="H47" s="142"/>
      <c r="I47" s="142"/>
      <c r="J47" s="142"/>
      <c r="K47" s="142"/>
      <c r="L47" s="142"/>
      <c r="M47" s="142"/>
      <c r="N47" s="142"/>
      <c r="O47" s="142"/>
      <c r="P47" s="142"/>
      <c r="Q47" s="142"/>
      <c r="R47" s="142"/>
      <c r="S47" s="142"/>
      <c r="T47" s="142"/>
      <c r="U47" s="142"/>
      <c r="V47" s="142"/>
      <c r="W47" s="142"/>
      <c r="X47" s="142"/>
      <c r="Y47" s="142"/>
      <c r="Z47" s="142"/>
    </row>
    <row r="48" spans="1:26" ht="20.25" customHeight="1" x14ac:dyDescent="0.2">
      <c r="A48" s="4"/>
      <c r="B48" s="432" t="s">
        <v>14</v>
      </c>
      <c r="C48" s="344"/>
      <c r="D48" s="344"/>
      <c r="E48" s="344"/>
      <c r="F48" s="345"/>
      <c r="G48" s="4"/>
      <c r="H48" s="142"/>
      <c r="I48" s="142"/>
      <c r="J48" s="142"/>
      <c r="K48" s="142"/>
      <c r="L48" s="142"/>
      <c r="M48" s="142"/>
      <c r="N48" s="142"/>
      <c r="O48" s="142"/>
      <c r="P48" s="142"/>
      <c r="Q48" s="142"/>
      <c r="R48" s="142"/>
      <c r="S48" s="142"/>
      <c r="T48" s="142"/>
      <c r="U48" s="142"/>
      <c r="V48" s="142"/>
      <c r="W48" s="142"/>
      <c r="X48" s="142"/>
      <c r="Y48" s="142"/>
      <c r="Z48" s="142"/>
    </row>
    <row r="49" spans="1:26" ht="20.25" customHeight="1" x14ac:dyDescent="0.2">
      <c r="A49" s="4"/>
      <c r="B49" s="346"/>
      <c r="C49" s="347"/>
      <c r="D49" s="347"/>
      <c r="E49" s="347"/>
      <c r="F49" s="348"/>
      <c r="G49" s="4"/>
      <c r="H49" s="142"/>
      <c r="I49" s="142"/>
      <c r="J49" s="142"/>
      <c r="K49" s="142"/>
      <c r="L49" s="142"/>
      <c r="M49" s="142"/>
      <c r="N49" s="142"/>
      <c r="O49" s="142"/>
      <c r="P49" s="142"/>
      <c r="Q49" s="142"/>
      <c r="R49" s="142"/>
      <c r="S49" s="142"/>
      <c r="T49" s="142"/>
      <c r="U49" s="142"/>
      <c r="V49" s="142"/>
      <c r="W49" s="142"/>
      <c r="X49" s="142"/>
      <c r="Y49" s="142"/>
      <c r="Z49" s="142"/>
    </row>
    <row r="50" spans="1:26" ht="20.25" customHeight="1" x14ac:dyDescent="0.2">
      <c r="A50" s="4"/>
      <c r="B50" s="346"/>
      <c r="C50" s="347"/>
      <c r="D50" s="347"/>
      <c r="E50" s="347"/>
      <c r="F50" s="348"/>
      <c r="G50" s="4"/>
      <c r="H50" s="142"/>
      <c r="I50" s="142"/>
      <c r="J50" s="142"/>
      <c r="K50" s="142"/>
      <c r="L50" s="142"/>
      <c r="M50" s="142"/>
      <c r="N50" s="142"/>
      <c r="O50" s="142"/>
      <c r="P50" s="142"/>
      <c r="Q50" s="142"/>
      <c r="R50" s="142"/>
      <c r="S50" s="142"/>
      <c r="T50" s="142"/>
      <c r="U50" s="142"/>
      <c r="V50" s="142"/>
      <c r="W50" s="142"/>
      <c r="X50" s="142"/>
      <c r="Y50" s="142"/>
      <c r="Z50" s="142"/>
    </row>
    <row r="51" spans="1:26" ht="20.25" customHeight="1" x14ac:dyDescent="0.2">
      <c r="A51" s="4"/>
      <c r="B51" s="346"/>
      <c r="C51" s="347"/>
      <c r="D51" s="347"/>
      <c r="E51" s="347"/>
      <c r="F51" s="348"/>
      <c r="G51" s="4"/>
      <c r="H51" s="142"/>
      <c r="I51" s="142"/>
      <c r="J51" s="142"/>
      <c r="K51" s="142"/>
      <c r="L51" s="142"/>
      <c r="M51" s="142"/>
      <c r="N51" s="142"/>
      <c r="O51" s="142"/>
      <c r="P51" s="142"/>
      <c r="Q51" s="142"/>
      <c r="R51" s="142"/>
      <c r="S51" s="142"/>
      <c r="T51" s="142"/>
      <c r="U51" s="142"/>
      <c r="V51" s="142"/>
      <c r="W51" s="142"/>
      <c r="X51" s="142"/>
      <c r="Y51" s="142"/>
      <c r="Z51" s="142"/>
    </row>
    <row r="52" spans="1:26" ht="20.25" customHeight="1" x14ac:dyDescent="0.25">
      <c r="A52" s="4"/>
      <c r="B52" s="356">
        <f>'DADOS GERAIS'!C24</f>
        <v>0</v>
      </c>
      <c r="C52" s="347"/>
      <c r="D52" s="347"/>
      <c r="E52" s="347"/>
      <c r="F52" s="348"/>
      <c r="G52" s="4"/>
      <c r="H52" s="142"/>
      <c r="I52" s="142"/>
      <c r="J52" s="142"/>
      <c r="K52" s="142"/>
      <c r="L52" s="142"/>
      <c r="M52" s="142"/>
      <c r="N52" s="142"/>
      <c r="O52" s="142"/>
      <c r="P52" s="142"/>
      <c r="Q52" s="142"/>
      <c r="R52" s="142"/>
      <c r="S52" s="142"/>
      <c r="T52" s="142"/>
      <c r="U52" s="142"/>
      <c r="V52" s="142"/>
      <c r="W52" s="142"/>
      <c r="X52" s="142"/>
      <c r="Y52" s="142"/>
      <c r="Z52" s="142"/>
    </row>
    <row r="53" spans="1:26" ht="20.25" customHeight="1" x14ac:dyDescent="0.2">
      <c r="A53" s="4"/>
      <c r="B53" s="433">
        <f>'DADOS GERAIS'!C25</f>
        <v>0</v>
      </c>
      <c r="C53" s="347"/>
      <c r="D53" s="347"/>
      <c r="E53" s="347"/>
      <c r="F53" s="348"/>
      <c r="G53" s="4"/>
      <c r="H53" s="142"/>
      <c r="I53" s="142"/>
      <c r="J53" s="142"/>
      <c r="K53" s="142"/>
      <c r="L53" s="142"/>
      <c r="M53" s="142"/>
      <c r="N53" s="142"/>
      <c r="O53" s="142"/>
      <c r="P53" s="142"/>
      <c r="Q53" s="142"/>
      <c r="R53" s="142"/>
      <c r="S53" s="142"/>
      <c r="T53" s="142"/>
      <c r="U53" s="142"/>
      <c r="V53" s="142"/>
      <c r="W53" s="142"/>
      <c r="X53" s="142"/>
      <c r="Y53" s="142"/>
      <c r="Z53" s="142"/>
    </row>
    <row r="54" spans="1:26" ht="20.25" customHeight="1" x14ac:dyDescent="0.2">
      <c r="A54" s="4"/>
      <c r="B54" s="163"/>
      <c r="C54" s="164"/>
      <c r="D54" s="164"/>
      <c r="E54" s="164"/>
      <c r="F54" s="165"/>
      <c r="G54" s="4"/>
      <c r="H54" s="142"/>
      <c r="I54" s="142"/>
      <c r="J54" s="142"/>
      <c r="K54" s="142"/>
      <c r="L54" s="142"/>
      <c r="M54" s="142"/>
      <c r="N54" s="142"/>
      <c r="O54" s="142"/>
      <c r="P54" s="142"/>
      <c r="Q54" s="142"/>
      <c r="R54" s="142"/>
      <c r="S54" s="142"/>
      <c r="T54" s="142"/>
      <c r="U54" s="142"/>
      <c r="V54" s="142"/>
      <c r="W54" s="142"/>
      <c r="X54" s="142"/>
      <c r="Y54" s="142"/>
      <c r="Z54" s="142"/>
    </row>
    <row r="55" spans="1:26" ht="15.75" customHeight="1" x14ac:dyDescent="0.2">
      <c r="A55" s="4"/>
      <c r="B55" s="87"/>
      <c r="C55" s="38"/>
      <c r="D55" s="38"/>
      <c r="E55" s="38"/>
      <c r="F55" s="39"/>
      <c r="G55" s="4"/>
      <c r="H55" s="142"/>
      <c r="I55" s="142"/>
      <c r="J55" s="142"/>
      <c r="K55" s="142"/>
      <c r="L55" s="142"/>
      <c r="M55" s="142"/>
      <c r="N55" s="142"/>
      <c r="O55" s="142"/>
      <c r="P55" s="142"/>
      <c r="Q55" s="142"/>
      <c r="R55" s="142"/>
      <c r="S55" s="142"/>
      <c r="T55" s="142"/>
      <c r="U55" s="142"/>
      <c r="V55" s="142"/>
      <c r="W55" s="142"/>
      <c r="X55" s="142"/>
      <c r="Y55" s="142"/>
      <c r="Z55" s="142"/>
    </row>
    <row r="56" spans="1:26" ht="20.25" customHeight="1" x14ac:dyDescent="0.2">
      <c r="A56" s="4"/>
      <c r="B56" s="4"/>
      <c r="C56" s="4"/>
      <c r="D56" s="4"/>
      <c r="E56" s="4"/>
      <c r="F56" s="4"/>
      <c r="G56" s="4"/>
      <c r="H56" s="142"/>
      <c r="I56" s="142"/>
      <c r="J56" s="142"/>
      <c r="K56" s="142"/>
      <c r="L56" s="142"/>
      <c r="M56" s="142"/>
      <c r="N56" s="142"/>
      <c r="O56" s="142"/>
      <c r="P56" s="142"/>
      <c r="Q56" s="142"/>
      <c r="R56" s="142"/>
      <c r="S56" s="142"/>
      <c r="T56" s="142"/>
      <c r="U56" s="142"/>
      <c r="V56" s="142"/>
      <c r="W56" s="142"/>
      <c r="X56" s="142"/>
      <c r="Y56" s="142"/>
      <c r="Z56" s="142"/>
    </row>
    <row r="57" spans="1:26" ht="15.75" customHeight="1" x14ac:dyDescent="0.2">
      <c r="A57" s="142"/>
      <c r="B57" s="142"/>
      <c r="C57" s="142"/>
      <c r="D57" s="142"/>
      <c r="E57" s="142"/>
      <c r="F57" s="142"/>
      <c r="G57" s="142"/>
      <c r="H57" s="142"/>
      <c r="I57" s="142"/>
      <c r="J57" s="142"/>
      <c r="K57" s="142"/>
      <c r="L57" s="142"/>
      <c r="M57" s="142"/>
      <c r="N57" s="142"/>
      <c r="O57" s="142"/>
      <c r="P57" s="142"/>
      <c r="Q57" s="142"/>
      <c r="R57" s="142"/>
      <c r="S57" s="142"/>
      <c r="T57" s="142"/>
      <c r="U57" s="142"/>
      <c r="V57" s="142"/>
      <c r="W57" s="142"/>
      <c r="X57" s="142"/>
      <c r="Y57" s="142"/>
      <c r="Z57" s="142"/>
    </row>
    <row r="58" spans="1:26" ht="15.75" customHeight="1" x14ac:dyDescent="0.2">
      <c r="A58" s="142"/>
      <c r="B58" s="142"/>
      <c r="C58" s="142"/>
      <c r="D58" s="142"/>
      <c r="E58" s="142"/>
      <c r="F58" s="142"/>
      <c r="G58" s="142"/>
      <c r="H58" s="142"/>
      <c r="I58" s="142"/>
      <c r="J58" s="142"/>
      <c r="K58" s="142"/>
      <c r="L58" s="142"/>
      <c r="M58" s="142"/>
      <c r="N58" s="142"/>
      <c r="O58" s="142"/>
      <c r="P58" s="142"/>
      <c r="Q58" s="142"/>
      <c r="R58" s="142"/>
      <c r="S58" s="142"/>
      <c r="T58" s="142"/>
      <c r="U58" s="142"/>
      <c r="V58" s="142"/>
      <c r="W58" s="142"/>
      <c r="X58" s="142"/>
      <c r="Y58" s="142"/>
      <c r="Z58" s="142"/>
    </row>
    <row r="59" spans="1:26" ht="15.75" customHeight="1" x14ac:dyDescent="0.2">
      <c r="A59" s="142"/>
      <c r="B59" s="142"/>
      <c r="C59" s="142"/>
      <c r="D59" s="142"/>
      <c r="E59" s="142"/>
      <c r="F59" s="142"/>
      <c r="G59" s="142"/>
      <c r="H59" s="142"/>
      <c r="I59" s="142"/>
      <c r="J59" s="142"/>
      <c r="K59" s="142"/>
      <c r="L59" s="142"/>
      <c r="M59" s="142"/>
      <c r="N59" s="142"/>
      <c r="O59" s="142"/>
      <c r="P59" s="142"/>
      <c r="Q59" s="142"/>
      <c r="R59" s="142"/>
      <c r="S59" s="142"/>
      <c r="T59" s="142"/>
      <c r="U59" s="142"/>
      <c r="V59" s="142"/>
      <c r="W59" s="142"/>
      <c r="X59" s="142"/>
      <c r="Y59" s="142"/>
      <c r="Z59" s="142"/>
    </row>
    <row r="60" spans="1:26" ht="15.75" customHeight="1" x14ac:dyDescent="0.2">
      <c r="A60" s="142"/>
      <c r="B60" s="142"/>
      <c r="C60" s="142"/>
      <c r="D60" s="142"/>
      <c r="E60" s="142"/>
      <c r="F60" s="142"/>
      <c r="G60" s="142"/>
      <c r="H60" s="142"/>
      <c r="I60" s="142"/>
      <c r="J60" s="142"/>
      <c r="K60" s="142"/>
      <c r="L60" s="142"/>
      <c r="M60" s="142"/>
      <c r="N60" s="142"/>
      <c r="O60" s="142"/>
      <c r="P60" s="142"/>
      <c r="Q60" s="142"/>
      <c r="R60" s="142"/>
      <c r="S60" s="142"/>
      <c r="T60" s="142"/>
      <c r="U60" s="142"/>
      <c r="V60" s="142"/>
      <c r="W60" s="142"/>
      <c r="X60" s="142"/>
      <c r="Y60" s="142"/>
      <c r="Z60" s="142"/>
    </row>
    <row r="61" spans="1:26" ht="15.75" customHeight="1" x14ac:dyDescent="0.2">
      <c r="A61" s="142"/>
      <c r="B61" s="142"/>
      <c r="C61" s="142"/>
      <c r="D61" s="142"/>
      <c r="E61" s="142"/>
      <c r="F61" s="142"/>
      <c r="G61" s="142"/>
      <c r="H61" s="142"/>
      <c r="I61" s="142"/>
      <c r="J61" s="142"/>
      <c r="K61" s="142"/>
      <c r="L61" s="142"/>
      <c r="M61" s="142"/>
      <c r="N61" s="142"/>
      <c r="O61" s="142"/>
      <c r="P61" s="142"/>
      <c r="Q61" s="142"/>
      <c r="R61" s="142"/>
      <c r="S61" s="142"/>
      <c r="T61" s="142"/>
      <c r="U61" s="142"/>
      <c r="V61" s="142"/>
      <c r="W61" s="142"/>
      <c r="X61" s="142"/>
      <c r="Y61" s="142"/>
      <c r="Z61" s="142"/>
    </row>
    <row r="62" spans="1:26" ht="15.75" customHeight="1" x14ac:dyDescent="0.2">
      <c r="A62" s="142"/>
      <c r="B62" s="142"/>
      <c r="C62" s="142"/>
      <c r="D62" s="142"/>
      <c r="E62" s="142"/>
      <c r="F62" s="142"/>
      <c r="G62" s="142"/>
      <c r="H62" s="142"/>
      <c r="I62" s="142"/>
      <c r="J62" s="142"/>
      <c r="K62" s="142"/>
      <c r="L62" s="142"/>
      <c r="M62" s="142"/>
      <c r="N62" s="142"/>
      <c r="O62" s="142"/>
      <c r="P62" s="142"/>
      <c r="Q62" s="142"/>
      <c r="R62" s="142"/>
      <c r="S62" s="142"/>
      <c r="T62" s="142"/>
      <c r="U62" s="142"/>
      <c r="V62" s="142"/>
      <c r="W62" s="142"/>
      <c r="X62" s="142"/>
      <c r="Y62" s="142"/>
      <c r="Z62" s="142"/>
    </row>
    <row r="63" spans="1:26" ht="15.75" customHeight="1" x14ac:dyDescent="0.2">
      <c r="A63" s="142"/>
      <c r="B63" s="142"/>
      <c r="C63" s="142"/>
      <c r="D63" s="142"/>
      <c r="E63" s="142"/>
      <c r="F63" s="142"/>
      <c r="G63" s="142"/>
      <c r="H63" s="142"/>
      <c r="I63" s="142"/>
      <c r="J63" s="142"/>
      <c r="K63" s="142"/>
      <c r="L63" s="142"/>
      <c r="M63" s="142"/>
      <c r="N63" s="142"/>
      <c r="O63" s="142"/>
      <c r="P63" s="142"/>
      <c r="Q63" s="142"/>
      <c r="R63" s="142"/>
      <c r="S63" s="142"/>
      <c r="T63" s="142"/>
      <c r="U63" s="142"/>
      <c r="V63" s="142"/>
      <c r="W63" s="142"/>
      <c r="X63" s="142"/>
      <c r="Y63" s="142"/>
      <c r="Z63" s="142"/>
    </row>
    <row r="64" spans="1:26" ht="15.75" customHeight="1" x14ac:dyDescent="0.2">
      <c r="A64" s="142"/>
      <c r="B64" s="142"/>
      <c r="C64" s="142"/>
      <c r="D64" s="142"/>
      <c r="E64" s="142"/>
      <c r="F64" s="142"/>
      <c r="G64" s="142"/>
      <c r="H64" s="142"/>
      <c r="I64" s="142"/>
      <c r="J64" s="142"/>
      <c r="K64" s="142"/>
      <c r="L64" s="142"/>
      <c r="M64" s="142"/>
      <c r="N64" s="142"/>
      <c r="O64" s="142"/>
      <c r="P64" s="142"/>
      <c r="Q64" s="142"/>
      <c r="R64" s="142"/>
      <c r="S64" s="142"/>
      <c r="T64" s="142"/>
      <c r="U64" s="142"/>
      <c r="V64" s="142"/>
      <c r="W64" s="142"/>
      <c r="X64" s="142"/>
      <c r="Y64" s="142"/>
      <c r="Z64" s="142"/>
    </row>
    <row r="65" spans="1:26" ht="15.75" customHeight="1" x14ac:dyDescent="0.2">
      <c r="A65" s="142"/>
      <c r="B65" s="142"/>
      <c r="C65" s="142"/>
      <c r="D65" s="142"/>
      <c r="E65" s="142"/>
      <c r="F65" s="142"/>
      <c r="G65" s="142"/>
      <c r="H65" s="142"/>
      <c r="I65" s="142"/>
      <c r="J65" s="142"/>
      <c r="K65" s="142"/>
      <c r="L65" s="142"/>
      <c r="M65" s="142"/>
      <c r="N65" s="142"/>
      <c r="O65" s="142"/>
      <c r="P65" s="142"/>
      <c r="Q65" s="142"/>
      <c r="R65" s="142"/>
      <c r="S65" s="142"/>
      <c r="T65" s="142"/>
      <c r="U65" s="142"/>
      <c r="V65" s="142"/>
      <c r="W65" s="142"/>
      <c r="X65" s="142"/>
      <c r="Y65" s="142"/>
      <c r="Z65" s="142"/>
    </row>
    <row r="66" spans="1:26" ht="15.75" customHeight="1" x14ac:dyDescent="0.2">
      <c r="A66" s="142"/>
      <c r="B66" s="142"/>
      <c r="C66" s="142"/>
      <c r="D66" s="142"/>
      <c r="E66" s="142"/>
      <c r="F66" s="142"/>
      <c r="G66" s="142"/>
      <c r="H66" s="142"/>
      <c r="I66" s="142"/>
      <c r="J66" s="142"/>
      <c r="K66" s="142"/>
      <c r="L66" s="142"/>
      <c r="M66" s="142"/>
      <c r="N66" s="142"/>
      <c r="O66" s="142"/>
      <c r="P66" s="142"/>
      <c r="Q66" s="142"/>
      <c r="R66" s="142"/>
      <c r="S66" s="142"/>
      <c r="T66" s="142"/>
      <c r="U66" s="142"/>
      <c r="V66" s="142"/>
      <c r="W66" s="142"/>
      <c r="X66" s="142"/>
      <c r="Y66" s="142"/>
      <c r="Z66" s="142"/>
    </row>
    <row r="67" spans="1:26" ht="15.75" customHeight="1" x14ac:dyDescent="0.2">
      <c r="A67" s="142"/>
      <c r="B67" s="142"/>
      <c r="C67" s="142"/>
      <c r="D67" s="142"/>
      <c r="E67" s="142"/>
      <c r="F67" s="142"/>
      <c r="G67" s="142"/>
      <c r="H67" s="142"/>
      <c r="I67" s="142"/>
      <c r="J67" s="142"/>
      <c r="K67" s="142"/>
      <c r="L67" s="142"/>
      <c r="M67" s="142"/>
      <c r="N67" s="142"/>
      <c r="O67" s="142"/>
      <c r="P67" s="142"/>
      <c r="Q67" s="142"/>
      <c r="R67" s="142"/>
      <c r="S67" s="142"/>
      <c r="T67" s="142"/>
      <c r="U67" s="142"/>
      <c r="V67" s="142"/>
      <c r="W67" s="142"/>
      <c r="X67" s="142"/>
      <c r="Y67" s="142"/>
      <c r="Z67" s="142"/>
    </row>
    <row r="68" spans="1:26" ht="15.75" customHeight="1" x14ac:dyDescent="0.2">
      <c r="A68" s="142"/>
      <c r="B68" s="142"/>
      <c r="C68" s="142"/>
      <c r="D68" s="142"/>
      <c r="E68" s="142"/>
      <c r="F68" s="142"/>
      <c r="G68" s="142"/>
      <c r="H68" s="142"/>
      <c r="I68" s="142"/>
      <c r="J68" s="142"/>
      <c r="K68" s="142"/>
      <c r="L68" s="142"/>
      <c r="M68" s="142"/>
      <c r="N68" s="142"/>
      <c r="O68" s="142"/>
      <c r="P68" s="142"/>
      <c r="Q68" s="142"/>
      <c r="R68" s="142"/>
      <c r="S68" s="142"/>
      <c r="T68" s="142"/>
      <c r="U68" s="142"/>
      <c r="V68" s="142"/>
      <c r="W68" s="142"/>
      <c r="X68" s="142"/>
      <c r="Y68" s="142"/>
      <c r="Z68" s="142"/>
    </row>
    <row r="69" spans="1:26" ht="15.75" customHeight="1" x14ac:dyDescent="0.2">
      <c r="A69" s="142"/>
      <c r="B69" s="142"/>
      <c r="C69" s="142"/>
      <c r="D69" s="142"/>
      <c r="E69" s="142"/>
      <c r="F69" s="142"/>
      <c r="G69" s="142"/>
      <c r="H69" s="142"/>
      <c r="I69" s="142"/>
      <c r="J69" s="142"/>
      <c r="K69" s="142"/>
      <c r="L69" s="142"/>
      <c r="M69" s="142"/>
      <c r="N69" s="142"/>
      <c r="O69" s="142"/>
      <c r="P69" s="142"/>
      <c r="Q69" s="142"/>
      <c r="R69" s="142"/>
      <c r="S69" s="142"/>
      <c r="T69" s="142"/>
      <c r="U69" s="142"/>
      <c r="V69" s="142"/>
      <c r="W69" s="142"/>
      <c r="X69" s="142"/>
      <c r="Y69" s="142"/>
      <c r="Z69" s="142"/>
    </row>
    <row r="70" spans="1:26" ht="15.75" customHeight="1" x14ac:dyDescent="0.2">
      <c r="A70" s="142"/>
      <c r="B70" s="142"/>
      <c r="C70" s="142"/>
      <c r="D70" s="142"/>
      <c r="E70" s="142"/>
      <c r="F70" s="142"/>
      <c r="G70" s="142"/>
      <c r="H70" s="142"/>
      <c r="I70" s="142"/>
      <c r="J70" s="142"/>
      <c r="K70" s="142"/>
      <c r="L70" s="142"/>
      <c r="M70" s="142"/>
      <c r="N70" s="142"/>
      <c r="O70" s="142"/>
      <c r="P70" s="142"/>
      <c r="Q70" s="142"/>
      <c r="R70" s="142"/>
      <c r="S70" s="142"/>
      <c r="T70" s="142"/>
      <c r="U70" s="142"/>
      <c r="V70" s="142"/>
      <c r="W70" s="142"/>
      <c r="X70" s="142"/>
      <c r="Y70" s="142"/>
      <c r="Z70" s="142"/>
    </row>
    <row r="71" spans="1:26" ht="15.75" customHeight="1" x14ac:dyDescent="0.2">
      <c r="A71" s="142"/>
      <c r="B71" s="142"/>
      <c r="C71" s="142"/>
      <c r="D71" s="142"/>
      <c r="E71" s="142"/>
      <c r="F71" s="142"/>
      <c r="G71" s="142"/>
      <c r="H71" s="142"/>
      <c r="I71" s="142"/>
      <c r="J71" s="142"/>
      <c r="K71" s="142"/>
      <c r="L71" s="142"/>
      <c r="M71" s="142"/>
      <c r="N71" s="142"/>
      <c r="O71" s="142"/>
      <c r="P71" s="142"/>
      <c r="Q71" s="142"/>
      <c r="R71" s="142"/>
      <c r="S71" s="142"/>
      <c r="T71" s="142"/>
      <c r="U71" s="142"/>
      <c r="V71" s="142"/>
      <c r="W71" s="142"/>
      <c r="X71" s="142"/>
      <c r="Y71" s="142"/>
      <c r="Z71" s="142"/>
    </row>
    <row r="72" spans="1:26" ht="15.75" customHeight="1" x14ac:dyDescent="0.2">
      <c r="A72" s="142"/>
      <c r="B72" s="142"/>
      <c r="C72" s="142"/>
      <c r="D72" s="142"/>
      <c r="E72" s="142"/>
      <c r="F72" s="142"/>
      <c r="G72" s="142"/>
      <c r="H72" s="142"/>
      <c r="I72" s="142"/>
      <c r="J72" s="142"/>
      <c r="K72" s="142"/>
      <c r="L72" s="142"/>
      <c r="M72" s="142"/>
      <c r="N72" s="142"/>
      <c r="O72" s="142"/>
      <c r="P72" s="142"/>
      <c r="Q72" s="142"/>
      <c r="R72" s="142"/>
      <c r="S72" s="142"/>
      <c r="T72" s="142"/>
      <c r="U72" s="142"/>
      <c r="V72" s="142"/>
      <c r="W72" s="142"/>
      <c r="X72" s="142"/>
      <c r="Y72" s="142"/>
      <c r="Z72" s="142"/>
    </row>
    <row r="73" spans="1:26" ht="15.75" customHeight="1" x14ac:dyDescent="0.2">
      <c r="A73" s="142"/>
      <c r="B73" s="142"/>
      <c r="C73" s="142"/>
      <c r="D73" s="142"/>
      <c r="E73" s="142"/>
      <c r="F73" s="142"/>
      <c r="G73" s="142"/>
      <c r="H73" s="142"/>
      <c r="I73" s="142"/>
      <c r="J73" s="142"/>
      <c r="K73" s="142"/>
      <c r="L73" s="142"/>
      <c r="M73" s="142"/>
      <c r="N73" s="142"/>
      <c r="O73" s="142"/>
      <c r="P73" s="142"/>
      <c r="Q73" s="142"/>
      <c r="R73" s="142"/>
      <c r="S73" s="142"/>
      <c r="T73" s="142"/>
      <c r="U73" s="142"/>
      <c r="V73" s="142"/>
      <c r="W73" s="142"/>
      <c r="X73" s="142"/>
      <c r="Y73" s="142"/>
      <c r="Z73" s="142"/>
    </row>
    <row r="74" spans="1:26" ht="15.75" customHeight="1" x14ac:dyDescent="0.2">
      <c r="A74" s="142"/>
      <c r="B74" s="142"/>
      <c r="C74" s="142"/>
      <c r="D74" s="142"/>
      <c r="E74" s="142"/>
      <c r="F74" s="142"/>
      <c r="G74" s="142"/>
      <c r="H74" s="142"/>
      <c r="I74" s="142"/>
      <c r="J74" s="142"/>
      <c r="K74" s="142"/>
      <c r="L74" s="142"/>
      <c r="M74" s="142"/>
      <c r="N74" s="142"/>
      <c r="O74" s="142"/>
      <c r="P74" s="142"/>
      <c r="Q74" s="142"/>
      <c r="R74" s="142"/>
      <c r="S74" s="142"/>
      <c r="T74" s="142"/>
      <c r="U74" s="142"/>
      <c r="V74" s="142"/>
      <c r="W74" s="142"/>
      <c r="X74" s="142"/>
      <c r="Y74" s="142"/>
      <c r="Z74" s="142"/>
    </row>
    <row r="75" spans="1:26" ht="15.75" customHeight="1" x14ac:dyDescent="0.2">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row>
    <row r="76" spans="1:26" ht="15.75" customHeight="1" x14ac:dyDescent="0.2">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row>
    <row r="77" spans="1:26" ht="15.75" customHeight="1" x14ac:dyDescent="0.2">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row>
    <row r="78" spans="1:26" ht="15.75" customHeight="1" x14ac:dyDescent="0.2">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row>
    <row r="79" spans="1:26" ht="15.75" customHeight="1" x14ac:dyDescent="0.2">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row>
    <row r="80" spans="1:26" ht="15.75" customHeight="1" x14ac:dyDescent="0.2">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row>
    <row r="81" spans="1:26" ht="15.75" customHeight="1" x14ac:dyDescent="0.2">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row>
    <row r="82" spans="1:26" ht="15.75" customHeight="1" x14ac:dyDescent="0.2">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row>
    <row r="83" spans="1:26" ht="15.75" customHeight="1" x14ac:dyDescent="0.2">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row>
    <row r="84" spans="1:26" ht="15.75" customHeight="1" x14ac:dyDescent="0.2">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row>
    <row r="85" spans="1:26" ht="15.75" customHeight="1" x14ac:dyDescent="0.2">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row>
    <row r="86" spans="1:26" ht="15.75" customHeight="1" x14ac:dyDescent="0.2">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row>
    <row r="87" spans="1:26" ht="15.75" customHeight="1" x14ac:dyDescent="0.2">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row>
    <row r="88" spans="1:26" ht="15.75" customHeight="1" x14ac:dyDescent="0.2">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row>
    <row r="89" spans="1:26" ht="15.75" customHeight="1" x14ac:dyDescent="0.2">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row>
    <row r="90" spans="1:26" ht="15.75" customHeight="1" x14ac:dyDescent="0.2">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row>
    <row r="91" spans="1:26" ht="15.75" customHeight="1" x14ac:dyDescent="0.2">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row>
    <row r="92" spans="1:26" ht="15.75" customHeight="1" x14ac:dyDescent="0.2">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row>
    <row r="93" spans="1:26" ht="15.75" customHeight="1" x14ac:dyDescent="0.2">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row>
    <row r="94" spans="1:26" ht="15.75" customHeight="1" x14ac:dyDescent="0.2">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row>
    <row r="95" spans="1:26" ht="15.75" customHeight="1" x14ac:dyDescent="0.2">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row>
    <row r="96" spans="1:26" ht="15.75" customHeight="1" x14ac:dyDescent="0.2">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row>
    <row r="97" spans="1:26" ht="15.75" customHeight="1" x14ac:dyDescent="0.2">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row>
    <row r="98" spans="1:26" ht="15.75" customHeight="1" x14ac:dyDescent="0.2">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row>
    <row r="99" spans="1:26" ht="15.75" customHeight="1" x14ac:dyDescent="0.2">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row>
    <row r="100" spans="1:26" ht="15.75" customHeight="1" x14ac:dyDescent="0.2">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row>
    <row r="101" spans="1:26" ht="15.75" customHeight="1" x14ac:dyDescent="0.2">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row>
    <row r="102" spans="1:26" ht="15.75" customHeight="1" x14ac:dyDescent="0.2">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row>
    <row r="103" spans="1:26" ht="15.75" customHeight="1" x14ac:dyDescent="0.2">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row>
    <row r="104" spans="1:26" ht="15.75" customHeight="1" x14ac:dyDescent="0.2">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row>
    <row r="105" spans="1:26" ht="15.75" customHeight="1" x14ac:dyDescent="0.2">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row>
    <row r="106" spans="1:26" ht="15.75" customHeight="1" x14ac:dyDescent="0.2">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row>
    <row r="107" spans="1:26" ht="15.75" customHeight="1" x14ac:dyDescent="0.2">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row>
    <row r="108" spans="1:26" ht="15.75" customHeight="1" x14ac:dyDescent="0.2">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row>
    <row r="109" spans="1:26" ht="15.75" customHeight="1" x14ac:dyDescent="0.2">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row>
    <row r="110" spans="1:26" ht="15.75" customHeight="1" x14ac:dyDescent="0.2">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row>
    <row r="111" spans="1:26" ht="15.75" customHeight="1" x14ac:dyDescent="0.2">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row>
    <row r="112" spans="1:26" ht="15.75" customHeight="1" x14ac:dyDescent="0.2">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row>
    <row r="113" spans="1:26" ht="15.75" customHeight="1" x14ac:dyDescent="0.2">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row>
    <row r="114" spans="1:26" ht="15.75" customHeight="1" x14ac:dyDescent="0.2">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row>
    <row r="115" spans="1:26" ht="15.75" customHeight="1" x14ac:dyDescent="0.2">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row>
    <row r="116" spans="1:26" ht="15.75" customHeight="1" x14ac:dyDescent="0.2">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row>
    <row r="117" spans="1:26" ht="15.75" customHeight="1" x14ac:dyDescent="0.2">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row>
    <row r="118" spans="1:26" ht="15.75" customHeight="1" x14ac:dyDescent="0.2">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row>
    <row r="119" spans="1:26" ht="15.75" customHeight="1" x14ac:dyDescent="0.2">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row>
    <row r="120" spans="1:26" ht="15.75" customHeight="1" x14ac:dyDescent="0.2">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row>
    <row r="121" spans="1:26" ht="15.75" customHeight="1" x14ac:dyDescent="0.2">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row>
    <row r="122" spans="1:26" ht="15.75" customHeight="1" x14ac:dyDescent="0.2">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row>
    <row r="123" spans="1:26" ht="15.75" customHeight="1" x14ac:dyDescent="0.2">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row>
    <row r="124" spans="1:26" ht="15.75" customHeight="1" x14ac:dyDescent="0.2">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row>
    <row r="125" spans="1:26" ht="15.75" customHeight="1" x14ac:dyDescent="0.2">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row>
    <row r="126" spans="1:26" ht="15.75" customHeight="1" x14ac:dyDescent="0.2">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row>
    <row r="127" spans="1:26" ht="15.75" customHeight="1" x14ac:dyDescent="0.2">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row>
    <row r="128" spans="1:26" ht="15.75" customHeight="1" x14ac:dyDescent="0.2">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row>
    <row r="129" spans="1:26" ht="15.75" customHeight="1" x14ac:dyDescent="0.2">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row>
    <row r="130" spans="1:26" ht="15.75" customHeight="1" x14ac:dyDescent="0.2">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row>
    <row r="131" spans="1:26" ht="15.75" customHeight="1" x14ac:dyDescent="0.2">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row>
    <row r="132" spans="1:26" ht="15.75" customHeight="1" x14ac:dyDescent="0.2">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row>
    <row r="133" spans="1:26" ht="15.75" customHeight="1" x14ac:dyDescent="0.2">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row>
    <row r="134" spans="1:26" ht="15.75" customHeight="1" x14ac:dyDescent="0.2">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row>
    <row r="135" spans="1:26" ht="15.75" customHeight="1" x14ac:dyDescent="0.2">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row>
    <row r="136" spans="1:26" ht="15.75" customHeight="1" x14ac:dyDescent="0.2">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row>
    <row r="137" spans="1:26" ht="15.75" customHeight="1" x14ac:dyDescent="0.2">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row>
    <row r="138" spans="1:26" ht="15.75" customHeight="1" x14ac:dyDescent="0.2">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row>
    <row r="139" spans="1:26" ht="15.75" customHeight="1" x14ac:dyDescent="0.2">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row>
    <row r="140" spans="1:26" ht="15.75" customHeight="1" x14ac:dyDescent="0.2">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row>
    <row r="141" spans="1:26" ht="15.75" customHeight="1" x14ac:dyDescent="0.2">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row>
    <row r="142" spans="1:26" ht="15.75" customHeight="1" x14ac:dyDescent="0.2">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row>
    <row r="143" spans="1:26" ht="15.75" customHeight="1" x14ac:dyDescent="0.2">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row>
    <row r="144" spans="1:26" ht="15.75" customHeight="1" x14ac:dyDescent="0.2">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row>
    <row r="145" spans="1:26" ht="15.75" customHeight="1" x14ac:dyDescent="0.2">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row>
    <row r="146" spans="1:26" ht="15.75" customHeight="1" x14ac:dyDescent="0.2">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row>
    <row r="147" spans="1:26" ht="15.75" customHeight="1" x14ac:dyDescent="0.2">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row>
    <row r="148" spans="1:26" ht="15.75" customHeight="1" x14ac:dyDescent="0.2">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row>
    <row r="149" spans="1:26" ht="15.75" customHeight="1" x14ac:dyDescent="0.2">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row>
    <row r="150" spans="1:26" ht="15.75" customHeight="1" x14ac:dyDescent="0.2">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row>
    <row r="151" spans="1:26" ht="15.75" customHeight="1" x14ac:dyDescent="0.2">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row>
    <row r="152" spans="1:26" ht="15.75" customHeight="1" x14ac:dyDescent="0.2">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row>
    <row r="153" spans="1:26" ht="15.75" customHeight="1" x14ac:dyDescent="0.2">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row>
    <row r="154" spans="1:26" ht="15.75" customHeight="1" x14ac:dyDescent="0.2">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row>
    <row r="155" spans="1:26" ht="15.75" customHeight="1" x14ac:dyDescent="0.2">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row>
    <row r="156" spans="1:26" ht="15.75" customHeight="1" x14ac:dyDescent="0.2">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row>
    <row r="157" spans="1:26" ht="15.75" customHeight="1" x14ac:dyDescent="0.2">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row>
    <row r="158" spans="1:26" ht="15.75" customHeight="1" x14ac:dyDescent="0.2">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row>
    <row r="159" spans="1:26" ht="15.75" customHeight="1" x14ac:dyDescent="0.2">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row>
    <row r="160" spans="1:26" ht="15.75" customHeight="1" x14ac:dyDescent="0.2">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row>
    <row r="161" spans="1:26" ht="15.75" customHeight="1" x14ac:dyDescent="0.2">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row>
    <row r="162" spans="1:26" ht="15.75" customHeight="1" x14ac:dyDescent="0.2">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row>
    <row r="163" spans="1:26" ht="15.75" customHeight="1" x14ac:dyDescent="0.2">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row>
    <row r="164" spans="1:26" ht="15.75" customHeight="1" x14ac:dyDescent="0.2">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row>
    <row r="165" spans="1:26" ht="15.75" customHeight="1" x14ac:dyDescent="0.2">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row>
    <row r="166" spans="1:26" ht="15.75" customHeight="1" x14ac:dyDescent="0.2">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row>
    <row r="167" spans="1:26" ht="15.75" customHeight="1" x14ac:dyDescent="0.2">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row>
    <row r="168" spans="1:26" ht="15.75" customHeight="1" x14ac:dyDescent="0.2">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row>
    <row r="169" spans="1:26" ht="15.75" customHeight="1" x14ac:dyDescent="0.2">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row>
    <row r="170" spans="1:26" ht="15.75" customHeight="1" x14ac:dyDescent="0.2">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row>
    <row r="171" spans="1:26" ht="15.75" customHeight="1" x14ac:dyDescent="0.2">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row>
    <row r="172" spans="1:26" ht="15.75" customHeight="1" x14ac:dyDescent="0.2">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row>
    <row r="173" spans="1:26" ht="15.75" customHeight="1" x14ac:dyDescent="0.2">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row>
    <row r="174" spans="1:26" ht="15.75" customHeight="1" x14ac:dyDescent="0.2">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row>
    <row r="175" spans="1:26" ht="15.75" customHeight="1" x14ac:dyDescent="0.2">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row>
    <row r="176" spans="1:26" ht="15.75" customHeight="1" x14ac:dyDescent="0.2">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row>
    <row r="177" spans="1:26" ht="15.75" customHeight="1" x14ac:dyDescent="0.2">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row>
    <row r="178" spans="1:26" ht="15.75" customHeight="1" x14ac:dyDescent="0.2">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row>
    <row r="179" spans="1:26" ht="15.75" customHeight="1" x14ac:dyDescent="0.2">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row>
    <row r="180" spans="1:26" ht="15.75" customHeight="1" x14ac:dyDescent="0.2">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row>
    <row r="181" spans="1:26" ht="15.75" customHeight="1" x14ac:dyDescent="0.2">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row>
    <row r="182" spans="1:26" ht="15.75" customHeight="1" x14ac:dyDescent="0.2">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row>
    <row r="183" spans="1:26" ht="15.75" customHeight="1" x14ac:dyDescent="0.2">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row>
    <row r="184" spans="1:26" ht="15.75" customHeight="1" x14ac:dyDescent="0.2">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row>
    <row r="185" spans="1:26" ht="15.75" customHeight="1" x14ac:dyDescent="0.2">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row>
    <row r="186" spans="1:26" ht="15.75" customHeight="1" x14ac:dyDescent="0.2">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row>
    <row r="187" spans="1:26" ht="15.75" customHeight="1" x14ac:dyDescent="0.2">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row>
    <row r="188" spans="1:26" ht="15.75" customHeight="1" x14ac:dyDescent="0.2">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row>
    <row r="189" spans="1:26" ht="15.75" customHeight="1" x14ac:dyDescent="0.2">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row>
    <row r="190" spans="1:26" ht="15.75" customHeight="1" x14ac:dyDescent="0.2">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row>
    <row r="191" spans="1:26" ht="15.75" customHeight="1" x14ac:dyDescent="0.2">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row>
    <row r="192" spans="1:26" ht="15.75" customHeight="1" x14ac:dyDescent="0.2">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row>
    <row r="193" spans="1:26" ht="15.75" customHeight="1" x14ac:dyDescent="0.2">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row>
    <row r="194" spans="1:26" ht="15.75" customHeight="1" x14ac:dyDescent="0.2">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row>
    <row r="195" spans="1:26" ht="15.75" customHeight="1" x14ac:dyDescent="0.2">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row>
    <row r="196" spans="1:26" ht="15.75" customHeight="1" x14ac:dyDescent="0.2">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row>
    <row r="197" spans="1:26" ht="15.75" customHeight="1" x14ac:dyDescent="0.2">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row>
    <row r="198" spans="1:26" ht="15.75" customHeight="1" x14ac:dyDescent="0.2">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row>
    <row r="199" spans="1:26" ht="15.75" customHeight="1" x14ac:dyDescent="0.2">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row>
    <row r="200" spans="1:26" ht="15.75" customHeight="1" x14ac:dyDescent="0.2">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row>
    <row r="201" spans="1:26" ht="15.75" customHeight="1" x14ac:dyDescent="0.2">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row>
    <row r="202" spans="1:26" ht="15.75" customHeight="1" x14ac:dyDescent="0.2">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row>
    <row r="203" spans="1:26" ht="15.75" customHeight="1" x14ac:dyDescent="0.2">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row>
    <row r="204" spans="1:26" ht="15.75" customHeight="1" x14ac:dyDescent="0.2">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row>
    <row r="205" spans="1:26" ht="15.75" customHeight="1" x14ac:dyDescent="0.2">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row>
    <row r="206" spans="1:26" ht="15.75" customHeight="1" x14ac:dyDescent="0.2">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row>
    <row r="207" spans="1:26" ht="15.75" customHeight="1" x14ac:dyDescent="0.2">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row>
    <row r="208" spans="1:26" ht="15.75" customHeight="1" x14ac:dyDescent="0.2">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row>
    <row r="209" spans="1:26" ht="15.75" customHeight="1" x14ac:dyDescent="0.2">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row>
    <row r="210" spans="1:26" ht="15.75" customHeight="1" x14ac:dyDescent="0.2">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row>
    <row r="211" spans="1:26" ht="15.75" customHeight="1" x14ac:dyDescent="0.2">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row>
    <row r="212" spans="1:26" ht="15.75" customHeight="1" x14ac:dyDescent="0.2">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row>
    <row r="213" spans="1:26" ht="15.75" customHeight="1" x14ac:dyDescent="0.2">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row>
    <row r="214" spans="1:26" ht="15.75" customHeight="1" x14ac:dyDescent="0.2">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row>
    <row r="215" spans="1:26" ht="15.75" customHeight="1" x14ac:dyDescent="0.2">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row>
    <row r="216" spans="1:26" ht="15.75" customHeight="1" x14ac:dyDescent="0.2">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row>
    <row r="217" spans="1:26" ht="15.75" customHeight="1" x14ac:dyDescent="0.2">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row>
    <row r="218" spans="1:26" ht="15.75" customHeight="1" x14ac:dyDescent="0.2">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row>
    <row r="219" spans="1:26" ht="15.75" customHeight="1" x14ac:dyDescent="0.2">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row>
    <row r="220" spans="1:26" ht="15.75" customHeight="1" x14ac:dyDescent="0.2">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row>
    <row r="221" spans="1:26" ht="15.75" customHeight="1" x14ac:dyDescent="0.2">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row>
    <row r="222" spans="1:26" ht="15.75" customHeight="1" x14ac:dyDescent="0.2">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row>
    <row r="223" spans="1:26" ht="15.75" customHeight="1" x14ac:dyDescent="0.2">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row>
    <row r="224" spans="1:26" ht="15.75" customHeight="1" x14ac:dyDescent="0.2">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row>
    <row r="225" spans="1:26" ht="15.75" customHeight="1" x14ac:dyDescent="0.2">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row>
    <row r="226" spans="1:26" ht="15.75" customHeight="1" x14ac:dyDescent="0.2">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row>
    <row r="227" spans="1:26" ht="15.75" customHeight="1" x14ac:dyDescent="0.2">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row>
    <row r="228" spans="1:26" ht="15.75" customHeight="1" x14ac:dyDescent="0.2">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row>
    <row r="229" spans="1:26" ht="15.75" customHeight="1" x14ac:dyDescent="0.2">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row>
    <row r="230" spans="1:26" ht="15.75" customHeight="1" x14ac:dyDescent="0.2">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row>
    <row r="231" spans="1:26" ht="15.75" customHeight="1" x14ac:dyDescent="0.2">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row>
    <row r="232" spans="1:26" ht="15.75" customHeight="1" x14ac:dyDescent="0.2">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row>
    <row r="233" spans="1:26" ht="15.75" customHeight="1" x14ac:dyDescent="0.2">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row>
    <row r="234" spans="1:26" ht="15.75" customHeight="1" x14ac:dyDescent="0.2">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row>
    <row r="235" spans="1:26" ht="15.75" customHeight="1" x14ac:dyDescent="0.2">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row>
    <row r="236" spans="1:26" ht="15.75" customHeight="1" x14ac:dyDescent="0.2">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row>
    <row r="237" spans="1:26" ht="15.75" customHeight="1" x14ac:dyDescent="0.2">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row>
    <row r="238" spans="1:26" ht="15.75" customHeight="1" x14ac:dyDescent="0.2">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row>
    <row r="239" spans="1:26" ht="15.75" customHeight="1" x14ac:dyDescent="0.2">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row>
    <row r="240" spans="1:26" ht="15.75" customHeight="1" x14ac:dyDescent="0.2">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row>
    <row r="241" spans="1:26" ht="15.75" customHeight="1" x14ac:dyDescent="0.2">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row>
    <row r="242" spans="1:26" ht="15.75" customHeight="1" x14ac:dyDescent="0.2">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row>
    <row r="243" spans="1:26" ht="15.75" customHeight="1" x14ac:dyDescent="0.2">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row>
    <row r="244" spans="1:26" ht="15.75" customHeight="1" x14ac:dyDescent="0.2">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row>
    <row r="245" spans="1:26" ht="15.75" customHeight="1" x14ac:dyDescent="0.2">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row>
    <row r="246" spans="1:26" ht="15.75" customHeight="1" x14ac:dyDescent="0.2">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row>
    <row r="247" spans="1:26" ht="15.75" customHeight="1" x14ac:dyDescent="0.2">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row>
    <row r="248" spans="1:26" ht="15.75" customHeight="1" x14ac:dyDescent="0.2">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row>
    <row r="249" spans="1:26" ht="15.75" customHeight="1" x14ac:dyDescent="0.2">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row>
    <row r="250" spans="1:26" ht="15.75" customHeight="1" x14ac:dyDescent="0.2">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row>
    <row r="251" spans="1:26" ht="15.75" customHeight="1" x14ac:dyDescent="0.2">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row>
    <row r="252" spans="1:26" ht="15.75" customHeight="1" x14ac:dyDescent="0.2">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row>
    <row r="253" spans="1:26" ht="15.75" customHeight="1" x14ac:dyDescent="0.2">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row>
    <row r="254" spans="1:26" ht="15.75" customHeight="1" x14ac:dyDescent="0.2">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row>
    <row r="255" spans="1:26" ht="15.75" customHeight="1" x14ac:dyDescent="0.2">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row>
    <row r="256" spans="1:26" ht="15.75" customHeight="1" x14ac:dyDescent="0.2">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row>
    <row r="257" spans="1:26" ht="15.75" customHeight="1" x14ac:dyDescent="0.2">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row>
    <row r="258" spans="1:26" ht="15.75" customHeight="1" x14ac:dyDescent="0.2">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row>
    <row r="259" spans="1:26" ht="15.75" customHeight="1" x14ac:dyDescent="0.2">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row>
    <row r="260" spans="1:26" ht="15.75" customHeight="1" x14ac:dyDescent="0.2">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row>
    <row r="261" spans="1:26" ht="15.75" customHeight="1" x14ac:dyDescent="0.2">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row>
    <row r="262" spans="1:26" ht="15.75" customHeight="1" x14ac:dyDescent="0.2">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row>
    <row r="263" spans="1:26" ht="15.75" customHeight="1" x14ac:dyDescent="0.2">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row>
    <row r="264" spans="1:26" ht="15.75" customHeight="1" x14ac:dyDescent="0.2">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row>
    <row r="265" spans="1:26" ht="15.75" customHeight="1" x14ac:dyDescent="0.2">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row>
    <row r="266" spans="1:26" ht="15.75" customHeight="1" x14ac:dyDescent="0.2">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row>
    <row r="267" spans="1:26" ht="15.75" customHeight="1" x14ac:dyDescent="0.2">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row>
    <row r="268" spans="1:26" ht="15.75" customHeight="1" x14ac:dyDescent="0.2">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row>
    <row r="269" spans="1:26" ht="15.75" customHeight="1" x14ac:dyDescent="0.2">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row>
    <row r="270" spans="1:26" ht="15.75" customHeight="1" x14ac:dyDescent="0.2">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row>
    <row r="271" spans="1:26" ht="15.75" customHeight="1" x14ac:dyDescent="0.2">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row>
    <row r="272" spans="1:26" ht="15.75" customHeight="1" x14ac:dyDescent="0.2">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row>
    <row r="273" spans="1:26" ht="15.75" customHeight="1" x14ac:dyDescent="0.2">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row>
    <row r="274" spans="1:26" ht="15.75" customHeight="1" x14ac:dyDescent="0.2">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row>
    <row r="275" spans="1:26" ht="15.75" customHeight="1" x14ac:dyDescent="0.2">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row>
    <row r="276" spans="1:26" ht="15.75" customHeight="1" x14ac:dyDescent="0.2">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row>
    <row r="277" spans="1:26" ht="15.75" customHeight="1" x14ac:dyDescent="0.2">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row>
    <row r="278" spans="1:26" ht="15.75" customHeight="1" x14ac:dyDescent="0.2">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row>
    <row r="279" spans="1:26" ht="15.75" customHeight="1" x14ac:dyDescent="0.2">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row>
    <row r="280" spans="1:26" ht="15.75" customHeight="1" x14ac:dyDescent="0.2">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row>
    <row r="281" spans="1:26" ht="15.75" customHeight="1" x14ac:dyDescent="0.2">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row>
    <row r="282" spans="1:26" ht="15.75" customHeight="1" x14ac:dyDescent="0.2">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row>
    <row r="283" spans="1:26" ht="15.75" customHeight="1" x14ac:dyDescent="0.2">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row>
    <row r="284" spans="1:26" ht="15.75" customHeight="1" x14ac:dyDescent="0.2">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row>
    <row r="285" spans="1:26" ht="15.75" customHeight="1" x14ac:dyDescent="0.2">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row>
    <row r="286" spans="1:26" ht="15.75" customHeight="1" x14ac:dyDescent="0.2">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row>
    <row r="287" spans="1:26" ht="15.75" customHeight="1" x14ac:dyDescent="0.2">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row>
    <row r="288" spans="1:26" ht="15.75" customHeight="1" x14ac:dyDescent="0.2">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row>
    <row r="289" spans="1:26" ht="15.75" customHeight="1" x14ac:dyDescent="0.2">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row>
    <row r="290" spans="1:26" ht="15.75" customHeight="1" x14ac:dyDescent="0.2">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row>
    <row r="291" spans="1:26" ht="15.75" customHeight="1" x14ac:dyDescent="0.2">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row>
    <row r="292" spans="1:26" ht="15.75" customHeight="1" x14ac:dyDescent="0.2">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row>
    <row r="293" spans="1:26" ht="15.75" customHeight="1" x14ac:dyDescent="0.2">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row>
    <row r="294" spans="1:26" ht="15.75" customHeight="1" x14ac:dyDescent="0.2">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row>
    <row r="295" spans="1:26" ht="15.75" customHeight="1" x14ac:dyDescent="0.2">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row>
    <row r="296" spans="1:26" ht="15.75" customHeight="1" x14ac:dyDescent="0.2">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row>
    <row r="297" spans="1:26" ht="15.75" customHeight="1" x14ac:dyDescent="0.2">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row>
    <row r="298" spans="1:26" ht="15.75" customHeight="1" x14ac:dyDescent="0.2">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row>
    <row r="299" spans="1:26" ht="15.75" customHeight="1" x14ac:dyDescent="0.2">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row>
    <row r="300" spans="1:26" ht="15.75" customHeight="1" x14ac:dyDescent="0.2">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row>
    <row r="301" spans="1:26" ht="15.75" customHeight="1" x14ac:dyDescent="0.2">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row>
    <row r="302" spans="1:26" ht="15.75" customHeight="1" x14ac:dyDescent="0.2">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row>
    <row r="303" spans="1:26" ht="15.75" customHeight="1" x14ac:dyDescent="0.2">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row>
    <row r="304" spans="1:26" ht="15.75" customHeight="1" x14ac:dyDescent="0.2">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row>
    <row r="305" spans="1:26" ht="15.75" customHeight="1" x14ac:dyDescent="0.2">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row>
    <row r="306" spans="1:26" ht="15.75" customHeight="1" x14ac:dyDescent="0.2">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row>
    <row r="307" spans="1:26" ht="15.75" customHeight="1" x14ac:dyDescent="0.2">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row>
    <row r="308" spans="1:26" ht="15.75" customHeight="1" x14ac:dyDescent="0.2">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row>
    <row r="309" spans="1:26" ht="15.75" customHeight="1" x14ac:dyDescent="0.2">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row>
    <row r="310" spans="1:26" ht="15.75" customHeight="1" x14ac:dyDescent="0.2">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row>
    <row r="311" spans="1:26" ht="15.75" customHeight="1" x14ac:dyDescent="0.2">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row>
    <row r="312" spans="1:26" ht="15.75" customHeight="1" x14ac:dyDescent="0.2">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row>
    <row r="313" spans="1:26" ht="15.75" customHeight="1" x14ac:dyDescent="0.2">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row>
    <row r="314" spans="1:26" ht="15.75" customHeight="1" x14ac:dyDescent="0.2">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row>
    <row r="315" spans="1:26" ht="15.75" customHeight="1" x14ac:dyDescent="0.2">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row>
    <row r="316" spans="1:26" ht="15.75" customHeight="1" x14ac:dyDescent="0.2">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row>
    <row r="317" spans="1:26" ht="15.75" customHeight="1" x14ac:dyDescent="0.2">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row>
    <row r="318" spans="1:26" ht="15.75" customHeight="1" x14ac:dyDescent="0.2">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row>
    <row r="319" spans="1:26" ht="15.75" customHeight="1" x14ac:dyDescent="0.2">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row>
    <row r="320" spans="1:26" ht="15.75" customHeight="1" x14ac:dyDescent="0.2">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row>
    <row r="321" spans="1:26" ht="15.75" customHeight="1" x14ac:dyDescent="0.2">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row>
    <row r="322" spans="1:26" ht="15.75" customHeight="1" x14ac:dyDescent="0.2">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row>
    <row r="323" spans="1:26" ht="15.75" customHeight="1" x14ac:dyDescent="0.2">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row>
    <row r="324" spans="1:26" ht="15.75" customHeight="1" x14ac:dyDescent="0.2">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row>
    <row r="325" spans="1:26" ht="15.75" customHeight="1" x14ac:dyDescent="0.2">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row>
    <row r="326" spans="1:26" ht="15.75" customHeight="1" x14ac:dyDescent="0.2">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row>
    <row r="327" spans="1:26" ht="15.75" customHeight="1" x14ac:dyDescent="0.2">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row>
    <row r="328" spans="1:26" ht="15.75" customHeight="1" x14ac:dyDescent="0.2">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row>
    <row r="329" spans="1:26" ht="15.75" customHeight="1" x14ac:dyDescent="0.2">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row>
    <row r="330" spans="1:26" ht="15.75" customHeight="1" x14ac:dyDescent="0.2">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row>
    <row r="331" spans="1:26" ht="15.75" customHeight="1" x14ac:dyDescent="0.2">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row>
    <row r="332" spans="1:26" ht="15.75" customHeight="1" x14ac:dyDescent="0.2">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row>
    <row r="333" spans="1:26" ht="15.75" customHeight="1" x14ac:dyDescent="0.2">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row>
    <row r="334" spans="1:26" ht="15.75" customHeight="1" x14ac:dyDescent="0.2">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row>
    <row r="335" spans="1:26" ht="15.75" customHeight="1" x14ac:dyDescent="0.2">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row>
    <row r="336" spans="1:26" ht="15.75" customHeight="1" x14ac:dyDescent="0.2">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row>
    <row r="337" spans="1:26" ht="15.75" customHeight="1" x14ac:dyDescent="0.2">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row>
    <row r="338" spans="1:26" ht="15.75" customHeight="1" x14ac:dyDescent="0.2">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row>
    <row r="339" spans="1:26" ht="15.75" customHeight="1" x14ac:dyDescent="0.2">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row>
    <row r="340" spans="1:26" ht="15.75" customHeight="1" x14ac:dyDescent="0.2">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row>
    <row r="341" spans="1:26" ht="15.75" customHeight="1" x14ac:dyDescent="0.2">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row>
    <row r="342" spans="1:26" ht="15.75" customHeight="1" x14ac:dyDescent="0.2">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row>
    <row r="343" spans="1:26" ht="15.75" customHeight="1" x14ac:dyDescent="0.2">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row>
    <row r="344" spans="1:26" ht="15.75" customHeight="1" x14ac:dyDescent="0.2">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row>
    <row r="345" spans="1:26" ht="15.75" customHeight="1" x14ac:dyDescent="0.2">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row>
    <row r="346" spans="1:26" ht="15.75" customHeight="1" x14ac:dyDescent="0.2">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row>
    <row r="347" spans="1:26" ht="15.75" customHeight="1" x14ac:dyDescent="0.2">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row>
    <row r="348" spans="1:26" ht="15.75" customHeight="1" x14ac:dyDescent="0.2">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row>
    <row r="349" spans="1:26" ht="15.75" customHeight="1" x14ac:dyDescent="0.2">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row>
    <row r="350" spans="1:26" ht="15.75" customHeight="1" x14ac:dyDescent="0.2">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row>
    <row r="351" spans="1:26" ht="15.75" customHeight="1" x14ac:dyDescent="0.2">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row>
    <row r="352" spans="1:26" ht="15.75" customHeight="1" x14ac:dyDescent="0.2">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row>
    <row r="353" spans="1:26" ht="15.75" customHeight="1" x14ac:dyDescent="0.2">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row>
    <row r="354" spans="1:26" ht="15.75" customHeight="1" x14ac:dyDescent="0.2">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row>
    <row r="355" spans="1:26" ht="15.75" customHeight="1" x14ac:dyDescent="0.2">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row>
    <row r="356" spans="1:26" ht="15.75" customHeight="1" x14ac:dyDescent="0.2">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row>
    <row r="357" spans="1:26" ht="15.75" customHeight="1" x14ac:dyDescent="0.2">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row>
    <row r="358" spans="1:26" ht="15.75" customHeight="1" x14ac:dyDescent="0.2">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row>
    <row r="359" spans="1:26" ht="15.75" customHeight="1" x14ac:dyDescent="0.2">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row>
    <row r="360" spans="1:26" ht="15.75" customHeight="1" x14ac:dyDescent="0.2">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row>
    <row r="361" spans="1:26" ht="15.75" customHeight="1" x14ac:dyDescent="0.2">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row>
    <row r="362" spans="1:26" ht="15.75" customHeight="1" x14ac:dyDescent="0.2">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row>
    <row r="363" spans="1:26" ht="15.75" customHeight="1" x14ac:dyDescent="0.2">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row>
    <row r="364" spans="1:26" ht="15.75" customHeight="1" x14ac:dyDescent="0.2">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row>
    <row r="365" spans="1:26" ht="15.75" customHeight="1" x14ac:dyDescent="0.2">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row>
    <row r="366" spans="1:26" ht="15.75" customHeight="1" x14ac:dyDescent="0.2">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row>
    <row r="367" spans="1:26" ht="15.75" customHeight="1" x14ac:dyDescent="0.2">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row>
    <row r="368" spans="1:26" ht="15.75" customHeight="1" x14ac:dyDescent="0.2">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row>
    <row r="369" spans="1:26" ht="15.75" customHeight="1" x14ac:dyDescent="0.2">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row>
    <row r="370" spans="1:26" ht="15.75" customHeight="1" x14ac:dyDescent="0.2">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row>
    <row r="371" spans="1:26" ht="15.75" customHeight="1" x14ac:dyDescent="0.2">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row>
    <row r="372" spans="1:26" ht="15.75" customHeight="1" x14ac:dyDescent="0.2">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row>
    <row r="373" spans="1:26" ht="15.75" customHeight="1" x14ac:dyDescent="0.2">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row>
    <row r="374" spans="1:26" ht="15.75" customHeight="1" x14ac:dyDescent="0.2">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row>
    <row r="375" spans="1:26" ht="15.75" customHeight="1" x14ac:dyDescent="0.2">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row>
    <row r="376" spans="1:26" ht="15.75" customHeight="1" x14ac:dyDescent="0.2">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row>
    <row r="377" spans="1:26" ht="15.75" customHeight="1" x14ac:dyDescent="0.2">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row>
    <row r="378" spans="1:26" ht="15.75" customHeight="1" x14ac:dyDescent="0.2">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row>
    <row r="379" spans="1:26" ht="15.75" customHeight="1" x14ac:dyDescent="0.2">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row>
    <row r="380" spans="1:26" ht="15.75" customHeight="1" x14ac:dyDescent="0.2">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row>
    <row r="381" spans="1:26" ht="15.75" customHeight="1" x14ac:dyDescent="0.2">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row>
    <row r="382" spans="1:26" ht="15.75" customHeight="1" x14ac:dyDescent="0.2">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row>
    <row r="383" spans="1:26" ht="15.75" customHeight="1" x14ac:dyDescent="0.2">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row>
    <row r="384" spans="1:26" ht="15.75" customHeight="1" x14ac:dyDescent="0.2">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row>
    <row r="385" spans="1:26" ht="15.75" customHeight="1" x14ac:dyDescent="0.2">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row>
    <row r="386" spans="1:26" ht="15.75" customHeight="1" x14ac:dyDescent="0.2">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row>
    <row r="387" spans="1:26" ht="15.75" customHeight="1" x14ac:dyDescent="0.2">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row>
    <row r="388" spans="1:26" ht="15.75" customHeight="1" x14ac:dyDescent="0.2">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row>
    <row r="389" spans="1:26" ht="15.75" customHeight="1" x14ac:dyDescent="0.2">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row>
    <row r="390" spans="1:26" ht="15.75" customHeight="1" x14ac:dyDescent="0.2">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row>
    <row r="391" spans="1:26" ht="15.75" customHeight="1" x14ac:dyDescent="0.2">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row>
    <row r="392" spans="1:26" ht="15.75" customHeight="1" x14ac:dyDescent="0.2">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row>
    <row r="393" spans="1:26" ht="15.75" customHeight="1" x14ac:dyDescent="0.2">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row>
    <row r="394" spans="1:26" ht="15.75" customHeight="1" x14ac:dyDescent="0.2">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row>
    <row r="395" spans="1:26" ht="15.75" customHeight="1" x14ac:dyDescent="0.2">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row>
    <row r="396" spans="1:26" ht="15.75" customHeight="1" x14ac:dyDescent="0.2">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row>
    <row r="397" spans="1:26" ht="15.75" customHeight="1" x14ac:dyDescent="0.2">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row>
    <row r="398" spans="1:26" ht="15.75" customHeight="1" x14ac:dyDescent="0.2">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row>
    <row r="399" spans="1:26" ht="15.75" customHeight="1" x14ac:dyDescent="0.2">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row>
    <row r="400" spans="1:26" ht="15.75" customHeight="1" x14ac:dyDescent="0.2">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row>
    <row r="401" spans="1:26" ht="15.75" customHeight="1" x14ac:dyDescent="0.2">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row>
    <row r="402" spans="1:26" ht="15.75" customHeight="1" x14ac:dyDescent="0.2">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row>
    <row r="403" spans="1:26" ht="15.75" customHeight="1" x14ac:dyDescent="0.2">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row>
    <row r="404" spans="1:26" ht="15.75" customHeight="1" x14ac:dyDescent="0.2">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row>
    <row r="405" spans="1:26" ht="15.75" customHeight="1" x14ac:dyDescent="0.2">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row>
    <row r="406" spans="1:26" ht="15.75" customHeight="1" x14ac:dyDescent="0.2">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row>
    <row r="407" spans="1:26" ht="15.75" customHeight="1" x14ac:dyDescent="0.2">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row>
    <row r="408" spans="1:26" ht="15.75" customHeight="1" x14ac:dyDescent="0.2">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row>
    <row r="409" spans="1:26" ht="15.75" customHeight="1" x14ac:dyDescent="0.2">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row>
    <row r="410" spans="1:26" ht="15.75" customHeight="1" x14ac:dyDescent="0.2">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row>
    <row r="411" spans="1:26" ht="15.75" customHeight="1" x14ac:dyDescent="0.2">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row>
    <row r="412" spans="1:26" ht="15.75" customHeight="1" x14ac:dyDescent="0.2">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row>
    <row r="413" spans="1:26" ht="15.75" customHeight="1" x14ac:dyDescent="0.2">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row>
    <row r="414" spans="1:26" ht="15.75" customHeight="1" x14ac:dyDescent="0.2">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row>
    <row r="415" spans="1:26" ht="15.75" customHeight="1" x14ac:dyDescent="0.2">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row>
    <row r="416" spans="1:26" ht="15.75" customHeight="1" x14ac:dyDescent="0.2">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row>
    <row r="417" spans="1:26" ht="15.75" customHeight="1" x14ac:dyDescent="0.2">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row>
    <row r="418" spans="1:26" ht="15.75" customHeight="1" x14ac:dyDescent="0.2">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row>
    <row r="419" spans="1:26" ht="15.75" customHeight="1" x14ac:dyDescent="0.2">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row>
    <row r="420" spans="1:26" ht="15.75" customHeight="1" x14ac:dyDescent="0.2">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row>
    <row r="421" spans="1:26" ht="15.75" customHeight="1" x14ac:dyDescent="0.2">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row>
    <row r="422" spans="1:26" ht="15.75" customHeight="1" x14ac:dyDescent="0.2">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row>
    <row r="423" spans="1:26" ht="15.75" customHeight="1" x14ac:dyDescent="0.2">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row>
    <row r="424" spans="1:26" ht="15.75" customHeight="1" x14ac:dyDescent="0.2">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row>
    <row r="425" spans="1:26" ht="15.75" customHeight="1" x14ac:dyDescent="0.2">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row>
    <row r="426" spans="1:26" ht="15.75" customHeight="1" x14ac:dyDescent="0.2">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row>
    <row r="427" spans="1:26" ht="15.75" customHeight="1" x14ac:dyDescent="0.2">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row>
    <row r="428" spans="1:26" ht="15.75" customHeight="1" x14ac:dyDescent="0.2">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row>
    <row r="429" spans="1:26" ht="15.75" customHeight="1" x14ac:dyDescent="0.2">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row>
    <row r="430" spans="1:26" ht="15.75" customHeight="1" x14ac:dyDescent="0.2">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row>
    <row r="431" spans="1:26" ht="15.75" customHeight="1" x14ac:dyDescent="0.2">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row>
    <row r="432" spans="1:26" ht="15.75" customHeight="1" x14ac:dyDescent="0.2">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row>
    <row r="433" spans="1:26" ht="15.75" customHeight="1" x14ac:dyDescent="0.2">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row>
    <row r="434" spans="1:26" ht="15.75" customHeight="1" x14ac:dyDescent="0.2">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row>
    <row r="435" spans="1:26" ht="15.75" customHeight="1" x14ac:dyDescent="0.2">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row>
    <row r="436" spans="1:26" ht="15.75" customHeight="1" x14ac:dyDescent="0.2">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row>
    <row r="437" spans="1:26" ht="15.75" customHeight="1" x14ac:dyDescent="0.2">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row>
    <row r="438" spans="1:26" ht="15.75" customHeight="1" x14ac:dyDescent="0.2">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row>
    <row r="439" spans="1:26" ht="15.75" customHeight="1" x14ac:dyDescent="0.2">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row>
    <row r="440" spans="1:26" ht="15.75" customHeight="1" x14ac:dyDescent="0.2">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row>
    <row r="441" spans="1:26" ht="15.75" customHeight="1" x14ac:dyDescent="0.2">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row>
    <row r="442" spans="1:26" ht="15.75" customHeight="1" x14ac:dyDescent="0.2">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row>
    <row r="443" spans="1:26" ht="15.75" customHeight="1" x14ac:dyDescent="0.2">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row>
    <row r="444" spans="1:26" ht="15.75" customHeight="1" x14ac:dyDescent="0.2">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row>
    <row r="445" spans="1:26" ht="15.75" customHeight="1" x14ac:dyDescent="0.2">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row>
    <row r="446" spans="1:26" ht="15.75" customHeight="1" x14ac:dyDescent="0.2">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row>
    <row r="447" spans="1:26" ht="15.75" customHeight="1" x14ac:dyDescent="0.2">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row>
    <row r="448" spans="1:26" ht="15.75" customHeight="1" x14ac:dyDescent="0.2">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row>
    <row r="449" spans="1:26" ht="15.75" customHeight="1" x14ac:dyDescent="0.2">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row>
    <row r="450" spans="1:26" ht="15.75" customHeight="1" x14ac:dyDescent="0.2">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row>
    <row r="451" spans="1:26" ht="15.75" customHeight="1" x14ac:dyDescent="0.2">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row>
    <row r="452" spans="1:26" ht="15.75" customHeight="1" x14ac:dyDescent="0.2">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row>
    <row r="453" spans="1:26" ht="15.75" customHeight="1" x14ac:dyDescent="0.2">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row>
    <row r="454" spans="1:26" ht="15.75" customHeight="1" x14ac:dyDescent="0.2">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row>
    <row r="455" spans="1:26" ht="15.75" customHeight="1" x14ac:dyDescent="0.2">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row>
    <row r="456" spans="1:26" ht="15.75" customHeight="1" x14ac:dyDescent="0.2">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row>
    <row r="457" spans="1:26" ht="15.75" customHeight="1" x14ac:dyDescent="0.2">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row>
    <row r="458" spans="1:26" ht="15.75" customHeight="1" x14ac:dyDescent="0.2">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row>
    <row r="459" spans="1:26" ht="15.75" customHeight="1" x14ac:dyDescent="0.2">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row>
    <row r="460" spans="1:26" ht="15.75" customHeight="1" x14ac:dyDescent="0.2">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row>
    <row r="461" spans="1:26" ht="15.75" customHeight="1" x14ac:dyDescent="0.2">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row>
    <row r="462" spans="1:26" ht="15.75" customHeight="1" x14ac:dyDescent="0.2">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row>
    <row r="463" spans="1:26" ht="15.75" customHeight="1" x14ac:dyDescent="0.2">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row>
    <row r="464" spans="1:26" ht="15.75" customHeight="1" x14ac:dyDescent="0.2">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row>
    <row r="465" spans="1:26" ht="15.75" customHeight="1" x14ac:dyDescent="0.2">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row>
    <row r="466" spans="1:26" ht="15.75" customHeight="1" x14ac:dyDescent="0.2">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row>
    <row r="467" spans="1:26" ht="15.75" customHeight="1" x14ac:dyDescent="0.2">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row>
    <row r="468" spans="1:26" ht="15.75" customHeight="1" x14ac:dyDescent="0.2">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row>
    <row r="469" spans="1:26" ht="15.75" customHeight="1" x14ac:dyDescent="0.2">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row>
    <row r="470" spans="1:26" ht="15.75" customHeight="1" x14ac:dyDescent="0.2">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row>
    <row r="471" spans="1:26" ht="15.75" customHeight="1" x14ac:dyDescent="0.2">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row>
    <row r="472" spans="1:26" ht="15.75" customHeight="1" x14ac:dyDescent="0.2">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row>
    <row r="473" spans="1:26" ht="15.75" customHeight="1" x14ac:dyDescent="0.2">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row>
    <row r="474" spans="1:26" ht="15.75" customHeight="1" x14ac:dyDescent="0.2">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row>
    <row r="475" spans="1:26" ht="15.75" customHeight="1" x14ac:dyDescent="0.2">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row>
    <row r="476" spans="1:26" ht="15.75" customHeight="1" x14ac:dyDescent="0.2">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row>
    <row r="477" spans="1:26" ht="15.75" customHeight="1" x14ac:dyDescent="0.2">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row>
    <row r="478" spans="1:26" ht="15.75" customHeight="1" x14ac:dyDescent="0.2">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row>
    <row r="479" spans="1:26" ht="15.75" customHeight="1" x14ac:dyDescent="0.2">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row>
    <row r="480" spans="1:26" ht="15.75" customHeight="1" x14ac:dyDescent="0.2">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row>
    <row r="481" spans="1:26" ht="15.75" customHeight="1" x14ac:dyDescent="0.2">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row>
    <row r="482" spans="1:26" ht="15.75" customHeight="1" x14ac:dyDescent="0.2">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row>
    <row r="483" spans="1:26" ht="15.75" customHeight="1" x14ac:dyDescent="0.2">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row>
    <row r="484" spans="1:26" ht="15.75" customHeight="1" x14ac:dyDescent="0.2">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row>
    <row r="485" spans="1:26" ht="15.75" customHeight="1" x14ac:dyDescent="0.2">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row>
    <row r="486" spans="1:26" ht="15.75" customHeight="1" x14ac:dyDescent="0.2">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row>
    <row r="487" spans="1:26" ht="15.75" customHeight="1" x14ac:dyDescent="0.2">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row>
    <row r="488" spans="1:26" ht="15.75" customHeight="1" x14ac:dyDescent="0.2">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row>
    <row r="489" spans="1:26" ht="15.75" customHeight="1" x14ac:dyDescent="0.2">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row>
    <row r="490" spans="1:26" ht="15.75" customHeight="1" x14ac:dyDescent="0.2">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row>
    <row r="491" spans="1:26" ht="15.75" customHeight="1" x14ac:dyDescent="0.2">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row>
    <row r="492" spans="1:26" ht="15.75" customHeight="1" x14ac:dyDescent="0.2">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row>
    <row r="493" spans="1:26" ht="15.75" customHeight="1" x14ac:dyDescent="0.2">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row>
    <row r="494" spans="1:26" ht="15.75" customHeight="1" x14ac:dyDescent="0.2">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row>
    <row r="495" spans="1:26" ht="15.75" customHeight="1" x14ac:dyDescent="0.2">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row>
    <row r="496" spans="1:26" ht="15.75" customHeight="1" x14ac:dyDescent="0.2">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row>
    <row r="497" spans="1:26" ht="15.75" customHeight="1" x14ac:dyDescent="0.2">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row>
    <row r="498" spans="1:26" ht="15.75" customHeight="1" x14ac:dyDescent="0.2">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row>
    <row r="499" spans="1:26" ht="15.75" customHeight="1" x14ac:dyDescent="0.2">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row>
    <row r="500" spans="1:26" ht="15.75" customHeight="1" x14ac:dyDescent="0.2">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row>
    <row r="501" spans="1:26" ht="15.75" customHeight="1" x14ac:dyDescent="0.2">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row>
    <row r="502" spans="1:26" ht="15.75" customHeight="1" x14ac:dyDescent="0.2">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row>
    <row r="503" spans="1:26" ht="15.75" customHeight="1" x14ac:dyDescent="0.2">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row>
    <row r="504" spans="1:26" ht="15.75" customHeight="1" x14ac:dyDescent="0.2">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row>
    <row r="505" spans="1:26" ht="15.75" customHeight="1" x14ac:dyDescent="0.2">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row>
    <row r="506" spans="1:26" ht="15.75" customHeight="1" x14ac:dyDescent="0.2">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row>
    <row r="507" spans="1:26" ht="15.75" customHeight="1" x14ac:dyDescent="0.2">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row>
    <row r="508" spans="1:26" ht="15.75" customHeight="1" x14ac:dyDescent="0.2">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row>
    <row r="509" spans="1:26" ht="15.75" customHeight="1" x14ac:dyDescent="0.2">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row>
    <row r="510" spans="1:26" ht="15.75" customHeight="1" x14ac:dyDescent="0.2">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row>
    <row r="511" spans="1:26" ht="15.75" customHeight="1" x14ac:dyDescent="0.2">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row>
    <row r="512" spans="1:26" ht="15.75" customHeight="1" x14ac:dyDescent="0.2">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row>
    <row r="513" spans="1:26" ht="15.75" customHeight="1" x14ac:dyDescent="0.2">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row>
    <row r="514" spans="1:26" ht="15.75" customHeight="1" x14ac:dyDescent="0.2">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row>
    <row r="515" spans="1:26" ht="15.75" customHeight="1" x14ac:dyDescent="0.2">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row>
    <row r="516" spans="1:26" ht="15.75" customHeight="1" x14ac:dyDescent="0.2">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row>
    <row r="517" spans="1:26" ht="15.75" customHeight="1" x14ac:dyDescent="0.2">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row>
    <row r="518" spans="1:26" ht="15.75" customHeight="1" x14ac:dyDescent="0.2">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row>
    <row r="519" spans="1:26" ht="15.75" customHeight="1" x14ac:dyDescent="0.2">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row>
    <row r="520" spans="1:26" ht="15.75" customHeight="1" x14ac:dyDescent="0.2">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row>
    <row r="521" spans="1:26" ht="15.75" customHeight="1" x14ac:dyDescent="0.2">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row>
    <row r="522" spans="1:26" ht="15.75" customHeight="1" x14ac:dyDescent="0.2">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row>
    <row r="523" spans="1:26" ht="15.75" customHeight="1" x14ac:dyDescent="0.2">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row>
    <row r="524" spans="1:26" ht="15.75" customHeight="1" x14ac:dyDescent="0.2">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row>
    <row r="525" spans="1:26" ht="15.75" customHeight="1" x14ac:dyDescent="0.2">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row>
    <row r="526" spans="1:26" ht="15.75" customHeight="1" x14ac:dyDescent="0.2">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row>
    <row r="527" spans="1:26" ht="15.75" customHeight="1" x14ac:dyDescent="0.2">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row>
    <row r="528" spans="1:26" ht="15.75" customHeight="1" x14ac:dyDescent="0.2">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row>
    <row r="529" spans="1:26" ht="15.75" customHeight="1" x14ac:dyDescent="0.2">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row>
    <row r="530" spans="1:26" ht="15.75" customHeight="1" x14ac:dyDescent="0.2">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row>
    <row r="531" spans="1:26" ht="15.75" customHeight="1" x14ac:dyDescent="0.2">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row>
    <row r="532" spans="1:26" ht="15.75" customHeight="1" x14ac:dyDescent="0.2">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row>
    <row r="533" spans="1:26" ht="15.75" customHeight="1" x14ac:dyDescent="0.2">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row>
    <row r="534" spans="1:26" ht="15.75" customHeight="1" x14ac:dyDescent="0.2">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row>
    <row r="535" spans="1:26" ht="15.75" customHeight="1" x14ac:dyDescent="0.2">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row>
    <row r="536" spans="1:26" ht="15.75" customHeight="1" x14ac:dyDescent="0.2">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row>
    <row r="537" spans="1:26" ht="15.75" customHeight="1" x14ac:dyDescent="0.2">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row>
    <row r="538" spans="1:26" ht="15.75" customHeight="1" x14ac:dyDescent="0.2">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row>
    <row r="539" spans="1:26" ht="15.75" customHeight="1" x14ac:dyDescent="0.2">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row>
    <row r="540" spans="1:26" ht="15.75" customHeight="1" x14ac:dyDescent="0.2">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row>
    <row r="541" spans="1:26" ht="15.75" customHeight="1" x14ac:dyDescent="0.2">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row>
    <row r="542" spans="1:26" ht="15.75" customHeight="1" x14ac:dyDescent="0.2">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row>
    <row r="543" spans="1:26" ht="15.75" customHeight="1" x14ac:dyDescent="0.2">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row>
    <row r="544" spans="1:26" ht="15.75" customHeight="1" x14ac:dyDescent="0.2">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row>
    <row r="545" spans="1:26" ht="15.75" customHeight="1" x14ac:dyDescent="0.2">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row>
    <row r="546" spans="1:26" ht="15.75" customHeight="1" x14ac:dyDescent="0.2">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row>
    <row r="547" spans="1:26" ht="15.75" customHeight="1" x14ac:dyDescent="0.2">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row>
    <row r="548" spans="1:26" ht="15.75" customHeight="1" x14ac:dyDescent="0.2">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row>
    <row r="549" spans="1:26" ht="15.75" customHeight="1" x14ac:dyDescent="0.2">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row>
    <row r="550" spans="1:26" ht="15.75" customHeight="1" x14ac:dyDescent="0.2">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row>
    <row r="551" spans="1:26" ht="15.75" customHeight="1" x14ac:dyDescent="0.2">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row>
    <row r="552" spans="1:26" ht="15.75" customHeight="1" x14ac:dyDescent="0.2">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row>
    <row r="553" spans="1:26" ht="15.75" customHeight="1" x14ac:dyDescent="0.2">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row>
    <row r="554" spans="1:26" ht="15.75" customHeight="1" x14ac:dyDescent="0.2">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row>
    <row r="555" spans="1:26" ht="15.75" customHeight="1" x14ac:dyDescent="0.2">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row>
    <row r="556" spans="1:26" ht="15.75" customHeight="1" x14ac:dyDescent="0.2">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row>
    <row r="557" spans="1:26" ht="15.75" customHeight="1" x14ac:dyDescent="0.2">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row>
    <row r="558" spans="1:26" ht="15.75" customHeight="1" x14ac:dyDescent="0.2">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row>
    <row r="559" spans="1:26" ht="15.75" customHeight="1" x14ac:dyDescent="0.2">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row>
    <row r="560" spans="1:26" ht="15.75" customHeight="1" x14ac:dyDescent="0.2">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row>
    <row r="561" spans="1:26" ht="15.75" customHeight="1" x14ac:dyDescent="0.2">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row>
    <row r="562" spans="1:26" ht="15.75" customHeight="1" x14ac:dyDescent="0.2">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row>
    <row r="563" spans="1:26" ht="15.75" customHeight="1" x14ac:dyDescent="0.2">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row>
    <row r="564" spans="1:26" ht="15.75" customHeight="1" x14ac:dyDescent="0.2">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row>
    <row r="565" spans="1:26" ht="15.75" customHeight="1" x14ac:dyDescent="0.2">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row>
    <row r="566" spans="1:26" ht="15.75" customHeight="1" x14ac:dyDescent="0.2">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row>
    <row r="567" spans="1:26" ht="15.75" customHeight="1" x14ac:dyDescent="0.2">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row>
    <row r="568" spans="1:26" ht="15.75" customHeight="1" x14ac:dyDescent="0.2">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row>
    <row r="569" spans="1:26" ht="15.75" customHeight="1" x14ac:dyDescent="0.2">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row>
    <row r="570" spans="1:26" ht="15.75" customHeight="1" x14ac:dyDescent="0.2">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row>
    <row r="571" spans="1:26" ht="15.75" customHeight="1" x14ac:dyDescent="0.2">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row>
    <row r="572" spans="1:26" ht="15.75" customHeight="1" x14ac:dyDescent="0.2">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row>
    <row r="573" spans="1:26" ht="15.75" customHeight="1" x14ac:dyDescent="0.2">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row>
    <row r="574" spans="1:26" ht="15.75" customHeight="1" x14ac:dyDescent="0.2">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row>
    <row r="575" spans="1:26" ht="15.75" customHeight="1" x14ac:dyDescent="0.2">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row>
    <row r="576" spans="1:26" ht="15.75" customHeight="1" x14ac:dyDescent="0.2">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row>
    <row r="577" spans="1:26" ht="15.75" customHeight="1" x14ac:dyDescent="0.2">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row>
    <row r="578" spans="1:26" ht="15.75" customHeight="1" x14ac:dyDescent="0.2">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row>
    <row r="579" spans="1:26" ht="15.75" customHeight="1" x14ac:dyDescent="0.2">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row>
    <row r="580" spans="1:26" ht="15.75" customHeight="1" x14ac:dyDescent="0.2">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row>
    <row r="581" spans="1:26" ht="15.75" customHeight="1" x14ac:dyDescent="0.2">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row>
    <row r="582" spans="1:26" ht="15.75" customHeight="1" x14ac:dyDescent="0.2">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row>
    <row r="583" spans="1:26" ht="15.75" customHeight="1" x14ac:dyDescent="0.2">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row>
    <row r="584" spans="1:26" ht="15.75" customHeight="1" x14ac:dyDescent="0.2">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row>
    <row r="585" spans="1:26" ht="15.75" customHeight="1" x14ac:dyDescent="0.2">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row>
    <row r="586" spans="1:26" ht="15.75" customHeight="1" x14ac:dyDescent="0.2">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row>
    <row r="587" spans="1:26" ht="15.75" customHeight="1" x14ac:dyDescent="0.2">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row>
    <row r="588" spans="1:26" ht="15.75" customHeight="1" x14ac:dyDescent="0.2">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row>
    <row r="589" spans="1:26" ht="15.75" customHeight="1" x14ac:dyDescent="0.2">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row>
    <row r="590" spans="1:26" ht="15.75" customHeight="1" x14ac:dyDescent="0.2">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row>
    <row r="591" spans="1:26" ht="15.75" customHeight="1" x14ac:dyDescent="0.2">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row>
    <row r="592" spans="1:26" ht="15.75" customHeight="1" x14ac:dyDescent="0.2">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row>
    <row r="593" spans="1:26" ht="15.75" customHeight="1" x14ac:dyDescent="0.2">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row>
    <row r="594" spans="1:26" ht="15.75" customHeight="1" x14ac:dyDescent="0.2">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row>
    <row r="595" spans="1:26" ht="15.75" customHeight="1" x14ac:dyDescent="0.2">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row>
    <row r="596" spans="1:26" ht="15.75" customHeight="1" x14ac:dyDescent="0.2">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row>
    <row r="597" spans="1:26" ht="15.75" customHeight="1" x14ac:dyDescent="0.2">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row>
    <row r="598" spans="1:26" ht="15.75" customHeight="1" x14ac:dyDescent="0.2">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row>
    <row r="599" spans="1:26" ht="15.75" customHeight="1" x14ac:dyDescent="0.2">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row>
    <row r="600" spans="1:26" ht="15.75" customHeight="1" x14ac:dyDescent="0.2">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row>
    <row r="601" spans="1:26" ht="15.75" customHeight="1" x14ac:dyDescent="0.2">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row>
    <row r="602" spans="1:26" ht="15.75" customHeight="1" x14ac:dyDescent="0.2">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row>
    <row r="603" spans="1:26" ht="15.75" customHeight="1" x14ac:dyDescent="0.2">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row>
    <row r="604" spans="1:26" ht="15.75" customHeight="1" x14ac:dyDescent="0.2">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row>
    <row r="605" spans="1:26" ht="15.75" customHeight="1" x14ac:dyDescent="0.2">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row>
    <row r="606" spans="1:26" ht="15.75" customHeight="1" x14ac:dyDescent="0.2">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row>
    <row r="607" spans="1:26" ht="15.75" customHeight="1" x14ac:dyDescent="0.2">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row>
    <row r="608" spans="1:26" ht="15.75" customHeight="1" x14ac:dyDescent="0.2">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row>
    <row r="609" spans="1:26" ht="15.75" customHeight="1" x14ac:dyDescent="0.2">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row>
    <row r="610" spans="1:26" ht="15.75" customHeight="1" x14ac:dyDescent="0.2">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row>
    <row r="611" spans="1:26" ht="15.75" customHeight="1" x14ac:dyDescent="0.2">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row>
    <row r="612" spans="1:26" ht="15.75" customHeight="1" x14ac:dyDescent="0.2">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row>
    <row r="613" spans="1:26" ht="15.75" customHeight="1" x14ac:dyDescent="0.2">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row>
    <row r="614" spans="1:26" ht="15.75" customHeight="1" x14ac:dyDescent="0.2">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row>
    <row r="615" spans="1:26" ht="15.75" customHeight="1" x14ac:dyDescent="0.2">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row>
    <row r="616" spans="1:26" ht="15.75" customHeight="1" x14ac:dyDescent="0.2">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row>
    <row r="617" spans="1:26" ht="15.75" customHeight="1" x14ac:dyDescent="0.2">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row>
    <row r="618" spans="1:26" ht="15.75" customHeight="1" x14ac:dyDescent="0.2">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row>
    <row r="619" spans="1:26" ht="15.75" customHeight="1" x14ac:dyDescent="0.2">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row>
    <row r="620" spans="1:26" ht="15.75" customHeight="1" x14ac:dyDescent="0.2">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row>
    <row r="621" spans="1:26" ht="15.75" customHeight="1" x14ac:dyDescent="0.2">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row>
    <row r="622" spans="1:26" ht="15.75" customHeight="1" x14ac:dyDescent="0.2">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row>
    <row r="623" spans="1:26" ht="15.75" customHeight="1" x14ac:dyDescent="0.2">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row>
    <row r="624" spans="1:26" ht="15.75" customHeight="1" x14ac:dyDescent="0.2">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row>
    <row r="625" spans="1:26" ht="15.75" customHeight="1" x14ac:dyDescent="0.2">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row>
    <row r="626" spans="1:26" ht="15.75" customHeight="1" x14ac:dyDescent="0.2">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row>
    <row r="627" spans="1:26" ht="15.75" customHeight="1" x14ac:dyDescent="0.2">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row>
    <row r="628" spans="1:26" ht="15.75" customHeight="1" x14ac:dyDescent="0.2">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row>
    <row r="629" spans="1:26" ht="15.75" customHeight="1" x14ac:dyDescent="0.2">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row>
    <row r="630" spans="1:26" ht="15.75" customHeight="1" x14ac:dyDescent="0.2">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row>
    <row r="631" spans="1:26" ht="15.75" customHeight="1" x14ac:dyDescent="0.2">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row>
    <row r="632" spans="1:26" ht="15.75" customHeight="1" x14ac:dyDescent="0.2">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row>
    <row r="633" spans="1:26" ht="15.75" customHeight="1" x14ac:dyDescent="0.2">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row>
    <row r="634" spans="1:26" ht="15.75" customHeight="1" x14ac:dyDescent="0.2">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row>
    <row r="635" spans="1:26" ht="15.75" customHeight="1" x14ac:dyDescent="0.2">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row>
    <row r="636" spans="1:26" ht="15.75" customHeight="1" x14ac:dyDescent="0.2">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row>
    <row r="637" spans="1:26" ht="15.75" customHeight="1" x14ac:dyDescent="0.2">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row>
    <row r="638" spans="1:26" ht="15.75" customHeight="1" x14ac:dyDescent="0.2">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row>
    <row r="639" spans="1:26" ht="15.75" customHeight="1" x14ac:dyDescent="0.2">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row>
    <row r="640" spans="1:26" ht="15.75" customHeight="1" x14ac:dyDescent="0.2">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row>
    <row r="641" spans="1:26" ht="15.75" customHeight="1" x14ac:dyDescent="0.2">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row>
    <row r="642" spans="1:26" ht="15.75" customHeight="1" x14ac:dyDescent="0.2">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row>
    <row r="643" spans="1:26" ht="15.75" customHeight="1" x14ac:dyDescent="0.2">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row>
    <row r="644" spans="1:26" ht="15.75" customHeight="1" x14ac:dyDescent="0.2">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row>
    <row r="645" spans="1:26" ht="15.75" customHeight="1" x14ac:dyDescent="0.2">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row>
    <row r="646" spans="1:26" ht="15.75" customHeight="1" x14ac:dyDescent="0.2">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row>
    <row r="647" spans="1:26" ht="15.75" customHeight="1" x14ac:dyDescent="0.2">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row>
    <row r="648" spans="1:26" ht="15.75" customHeight="1" x14ac:dyDescent="0.2">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row>
    <row r="649" spans="1:26" ht="15.75" customHeight="1" x14ac:dyDescent="0.2">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row>
    <row r="650" spans="1:26" ht="15.75" customHeight="1" x14ac:dyDescent="0.2">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row>
    <row r="651" spans="1:26" ht="15.75" customHeight="1" x14ac:dyDescent="0.2">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row>
    <row r="652" spans="1:26" ht="15.75" customHeight="1" x14ac:dyDescent="0.2">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row>
    <row r="653" spans="1:26" ht="15.75" customHeight="1" x14ac:dyDescent="0.2">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row>
    <row r="654" spans="1:26" ht="15.75" customHeight="1" x14ac:dyDescent="0.2">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row>
    <row r="655" spans="1:26" ht="15.75" customHeight="1" x14ac:dyDescent="0.2">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row>
    <row r="656" spans="1:26" ht="15.75" customHeight="1" x14ac:dyDescent="0.2">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row>
    <row r="657" spans="1:26" ht="15.75" customHeight="1" x14ac:dyDescent="0.2">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row>
    <row r="658" spans="1:26" ht="15.75" customHeight="1" x14ac:dyDescent="0.2">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row>
    <row r="659" spans="1:26" ht="15.75" customHeight="1" x14ac:dyDescent="0.2">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row>
    <row r="660" spans="1:26" ht="15.75" customHeight="1" x14ac:dyDescent="0.2">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row>
    <row r="661" spans="1:26" ht="15.75" customHeight="1" x14ac:dyDescent="0.2">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row>
    <row r="662" spans="1:26" ht="15.75" customHeight="1" x14ac:dyDescent="0.2">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row>
    <row r="663" spans="1:26" ht="15.75" customHeight="1" x14ac:dyDescent="0.2">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row>
    <row r="664" spans="1:26" ht="15.75" customHeight="1" x14ac:dyDescent="0.2">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row>
    <row r="665" spans="1:26" ht="15.75" customHeight="1" x14ac:dyDescent="0.2">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row>
    <row r="666" spans="1:26" ht="15.75" customHeight="1" x14ac:dyDescent="0.2">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row>
    <row r="667" spans="1:26" ht="15.75" customHeight="1" x14ac:dyDescent="0.2">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row>
    <row r="668" spans="1:26" ht="15.75" customHeight="1" x14ac:dyDescent="0.2">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row>
    <row r="669" spans="1:26" ht="15.75" customHeight="1" x14ac:dyDescent="0.2">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row>
    <row r="670" spans="1:26" ht="15.75" customHeight="1" x14ac:dyDescent="0.2">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row>
    <row r="671" spans="1:26" ht="15.75" customHeight="1" x14ac:dyDescent="0.2">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row>
    <row r="672" spans="1:26" ht="15.75" customHeight="1" x14ac:dyDescent="0.2">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row>
    <row r="673" spans="1:26" ht="15.75" customHeight="1" x14ac:dyDescent="0.2">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row>
    <row r="674" spans="1:26" ht="15.75" customHeight="1" x14ac:dyDescent="0.2">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row>
    <row r="675" spans="1:26" ht="15.75" customHeight="1" x14ac:dyDescent="0.2">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row>
    <row r="676" spans="1:26" ht="15.75" customHeight="1" x14ac:dyDescent="0.2">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row>
    <row r="677" spans="1:26" ht="15.75" customHeight="1" x14ac:dyDescent="0.2">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row>
    <row r="678" spans="1:26" ht="15.75" customHeight="1" x14ac:dyDescent="0.2">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row>
    <row r="679" spans="1:26" ht="15.75" customHeight="1" x14ac:dyDescent="0.2">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row>
    <row r="680" spans="1:26" ht="15.75" customHeight="1" x14ac:dyDescent="0.2">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row>
    <row r="681" spans="1:26" ht="15.75" customHeight="1" x14ac:dyDescent="0.2">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row>
    <row r="682" spans="1:26" ht="15.75" customHeight="1" x14ac:dyDescent="0.2">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row>
    <row r="683" spans="1:26" ht="15.75" customHeight="1" x14ac:dyDescent="0.2">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row>
    <row r="684" spans="1:26" ht="15.75" customHeight="1" x14ac:dyDescent="0.2">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row>
    <row r="685" spans="1:26" ht="15.75" customHeight="1" x14ac:dyDescent="0.2">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row>
    <row r="686" spans="1:26" ht="15.75" customHeight="1" x14ac:dyDescent="0.2">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row>
    <row r="687" spans="1:26" ht="15.75" customHeight="1" x14ac:dyDescent="0.2">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row>
    <row r="688" spans="1:26" ht="15.75" customHeight="1" x14ac:dyDescent="0.2">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row>
    <row r="689" spans="1:26" ht="15.75" customHeight="1" x14ac:dyDescent="0.2">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row>
    <row r="690" spans="1:26" ht="15.75" customHeight="1" x14ac:dyDescent="0.2">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row>
    <row r="691" spans="1:26" ht="15.75" customHeight="1" x14ac:dyDescent="0.2">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row>
    <row r="692" spans="1:26" ht="15.75" customHeight="1" x14ac:dyDescent="0.2">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row>
    <row r="693" spans="1:26" ht="15.75" customHeight="1" x14ac:dyDescent="0.2">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row>
    <row r="694" spans="1:26" ht="15.75" customHeight="1" x14ac:dyDescent="0.2">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row>
    <row r="695" spans="1:26" ht="15.75" customHeight="1" x14ac:dyDescent="0.2">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row>
    <row r="696" spans="1:26" ht="15.75" customHeight="1" x14ac:dyDescent="0.2">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row>
    <row r="697" spans="1:26" ht="15.75" customHeight="1" x14ac:dyDescent="0.2">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row>
    <row r="698" spans="1:26" ht="15.75" customHeight="1" x14ac:dyDescent="0.2">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row>
    <row r="699" spans="1:26" ht="15.75" customHeight="1" x14ac:dyDescent="0.2">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row>
    <row r="700" spans="1:26" ht="15.75" customHeight="1" x14ac:dyDescent="0.2">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row>
    <row r="701" spans="1:26" ht="15.75" customHeight="1" x14ac:dyDescent="0.2">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row>
    <row r="702" spans="1:26" ht="15.75" customHeight="1" x14ac:dyDescent="0.2">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row>
    <row r="703" spans="1:26" ht="15.75" customHeight="1" x14ac:dyDescent="0.2">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row>
    <row r="704" spans="1:26" ht="15.75" customHeight="1" x14ac:dyDescent="0.2">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row>
    <row r="705" spans="1:26" ht="15.75" customHeight="1" x14ac:dyDescent="0.2">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row>
    <row r="706" spans="1:26" ht="15.75" customHeight="1" x14ac:dyDescent="0.2">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row>
    <row r="707" spans="1:26" ht="15.75" customHeight="1" x14ac:dyDescent="0.2">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row>
    <row r="708" spans="1:26" ht="15.75" customHeight="1" x14ac:dyDescent="0.2">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row>
    <row r="709" spans="1:26" ht="15.75" customHeight="1" x14ac:dyDescent="0.2">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row>
    <row r="710" spans="1:26" ht="15.75" customHeight="1" x14ac:dyDescent="0.2">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row>
    <row r="711" spans="1:26" ht="15.75" customHeight="1" x14ac:dyDescent="0.2">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row>
    <row r="712" spans="1:26" ht="15.75" customHeight="1" x14ac:dyDescent="0.2">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row>
    <row r="713" spans="1:26" ht="15.75" customHeight="1" x14ac:dyDescent="0.2">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row>
    <row r="714" spans="1:26" ht="15.75" customHeight="1" x14ac:dyDescent="0.2">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row>
    <row r="715" spans="1:26" ht="15.75" customHeight="1" x14ac:dyDescent="0.2">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row>
    <row r="716" spans="1:26" ht="15.75" customHeight="1" x14ac:dyDescent="0.2">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row>
    <row r="717" spans="1:26" ht="15.75" customHeight="1" x14ac:dyDescent="0.2">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row>
    <row r="718" spans="1:26" ht="15.75" customHeight="1" x14ac:dyDescent="0.2">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row>
    <row r="719" spans="1:26" ht="15.75" customHeight="1" x14ac:dyDescent="0.2">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row>
    <row r="720" spans="1:26" ht="15.75" customHeight="1" x14ac:dyDescent="0.2">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row>
    <row r="721" spans="1:26" ht="15.75" customHeight="1" x14ac:dyDescent="0.2">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row>
    <row r="722" spans="1:26" ht="15.75" customHeight="1" x14ac:dyDescent="0.2">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row>
    <row r="723" spans="1:26" ht="15.75" customHeight="1" x14ac:dyDescent="0.2">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row>
    <row r="724" spans="1:26" ht="15.75" customHeight="1" x14ac:dyDescent="0.2">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row>
    <row r="725" spans="1:26" ht="15.75" customHeight="1" x14ac:dyDescent="0.2">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row>
    <row r="726" spans="1:26" ht="15.75" customHeight="1" x14ac:dyDescent="0.2">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row>
    <row r="727" spans="1:26" ht="15.75" customHeight="1" x14ac:dyDescent="0.2">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row>
    <row r="728" spans="1:26" ht="15.75" customHeight="1" x14ac:dyDescent="0.2">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row>
    <row r="729" spans="1:26" ht="15.75" customHeight="1" x14ac:dyDescent="0.2">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row>
    <row r="730" spans="1:26" ht="15.75" customHeight="1" x14ac:dyDescent="0.2">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row>
    <row r="731" spans="1:26" ht="15.75" customHeight="1" x14ac:dyDescent="0.2">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row>
    <row r="732" spans="1:26" ht="15.75" customHeight="1" x14ac:dyDescent="0.2">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row>
    <row r="733" spans="1:26" ht="15.75" customHeight="1" x14ac:dyDescent="0.2">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row>
    <row r="734" spans="1:26" ht="15.75" customHeight="1" x14ac:dyDescent="0.2">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row>
    <row r="735" spans="1:26" ht="15.75" customHeight="1" x14ac:dyDescent="0.2">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row>
    <row r="736" spans="1:26" ht="15.75" customHeight="1" x14ac:dyDescent="0.2">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row>
    <row r="737" spans="1:26" ht="15.75" customHeight="1" x14ac:dyDescent="0.2">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row>
    <row r="738" spans="1:26" ht="15.75" customHeight="1" x14ac:dyDescent="0.2">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row>
    <row r="739" spans="1:26" ht="15.75" customHeight="1" x14ac:dyDescent="0.2">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row>
    <row r="740" spans="1:26" ht="15.75" customHeight="1" x14ac:dyDescent="0.2">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row>
    <row r="741" spans="1:26" ht="15.75" customHeight="1" x14ac:dyDescent="0.2">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row>
    <row r="742" spans="1:26" ht="15.75" customHeight="1" x14ac:dyDescent="0.2">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row>
    <row r="743" spans="1:26" ht="15.75" customHeight="1" x14ac:dyDescent="0.2">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row>
    <row r="744" spans="1:26" ht="15.75" customHeight="1" x14ac:dyDescent="0.2">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row>
    <row r="745" spans="1:26" ht="15.75" customHeight="1" x14ac:dyDescent="0.2">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row>
    <row r="746" spans="1:26" ht="15.75" customHeight="1" x14ac:dyDescent="0.2">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row>
    <row r="747" spans="1:26" ht="15.75" customHeight="1" x14ac:dyDescent="0.2">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row>
    <row r="748" spans="1:26" ht="15.75" customHeight="1" x14ac:dyDescent="0.2">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row>
    <row r="749" spans="1:26" ht="15.75" customHeight="1" x14ac:dyDescent="0.2">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row>
    <row r="750" spans="1:26" ht="15.75" customHeight="1" x14ac:dyDescent="0.2">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row>
    <row r="751" spans="1:26" ht="15.75" customHeight="1" x14ac:dyDescent="0.2">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row>
    <row r="752" spans="1:26" ht="15.75" customHeight="1" x14ac:dyDescent="0.2">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row>
    <row r="753" spans="1:26" ht="15.75" customHeight="1" x14ac:dyDescent="0.2">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row>
    <row r="754" spans="1:26" ht="15.75" customHeight="1" x14ac:dyDescent="0.2">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row>
    <row r="755" spans="1:26" ht="15.75" customHeight="1" x14ac:dyDescent="0.2">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row>
    <row r="756" spans="1:26" ht="15.75" customHeight="1" x14ac:dyDescent="0.2">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row>
    <row r="757" spans="1:26" ht="15.75" customHeight="1" x14ac:dyDescent="0.2">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row>
    <row r="758" spans="1:26" ht="15.75" customHeight="1" x14ac:dyDescent="0.2">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row>
    <row r="759" spans="1:26" ht="15.75" customHeight="1" x14ac:dyDescent="0.2">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row>
    <row r="760" spans="1:26" ht="15.75" customHeight="1" x14ac:dyDescent="0.2">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row>
    <row r="761" spans="1:26" ht="15.75" customHeight="1" x14ac:dyDescent="0.2">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row>
    <row r="762" spans="1:26" ht="15.75" customHeight="1" x14ac:dyDescent="0.2">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row>
    <row r="763" spans="1:26" ht="15.75" customHeight="1" x14ac:dyDescent="0.2">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row>
    <row r="764" spans="1:26" ht="15.75" customHeight="1" x14ac:dyDescent="0.2">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row>
    <row r="765" spans="1:26" ht="15.75" customHeight="1" x14ac:dyDescent="0.2">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row>
    <row r="766" spans="1:26" ht="15.75" customHeight="1" x14ac:dyDescent="0.2">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row>
    <row r="767" spans="1:26" ht="15.75" customHeight="1" x14ac:dyDescent="0.2">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row>
    <row r="768" spans="1:26" ht="15.75" customHeight="1" x14ac:dyDescent="0.2">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row>
    <row r="769" spans="1:26" ht="15.75" customHeight="1" x14ac:dyDescent="0.2">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row>
    <row r="770" spans="1:26" ht="15.75" customHeight="1" x14ac:dyDescent="0.2">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row>
    <row r="771" spans="1:26" ht="15.75" customHeight="1" x14ac:dyDescent="0.2">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row>
    <row r="772" spans="1:26" ht="15.75" customHeight="1" x14ac:dyDescent="0.2">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row>
    <row r="773" spans="1:26" ht="15.75" customHeight="1" x14ac:dyDescent="0.2">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row>
    <row r="774" spans="1:26" ht="15.75" customHeight="1" x14ac:dyDescent="0.2">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row>
    <row r="775" spans="1:26" ht="15.75" customHeight="1" x14ac:dyDescent="0.2">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row>
    <row r="776" spans="1:26" ht="15.75" customHeight="1" x14ac:dyDescent="0.2">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row>
    <row r="777" spans="1:26" ht="15.75" customHeight="1" x14ac:dyDescent="0.2">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row>
    <row r="778" spans="1:26" ht="15.75" customHeight="1" x14ac:dyDescent="0.2">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row>
    <row r="779" spans="1:26" ht="15.75" customHeight="1" x14ac:dyDescent="0.2">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row>
    <row r="780" spans="1:26" ht="15.75" customHeight="1" x14ac:dyDescent="0.2">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row>
    <row r="781" spans="1:26" ht="15.75" customHeight="1" x14ac:dyDescent="0.2">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row>
    <row r="782" spans="1:26" ht="15.75" customHeight="1" x14ac:dyDescent="0.2">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row>
    <row r="783" spans="1:26" ht="15.75" customHeight="1" x14ac:dyDescent="0.2">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row>
    <row r="784" spans="1:26" ht="15.75" customHeight="1" x14ac:dyDescent="0.2">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row>
    <row r="785" spans="1:26" ht="15.75" customHeight="1" x14ac:dyDescent="0.2">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row>
    <row r="786" spans="1:26" ht="15.75" customHeight="1" x14ac:dyDescent="0.2">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row>
    <row r="787" spans="1:26" ht="15.75" customHeight="1" x14ac:dyDescent="0.2">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row>
    <row r="788" spans="1:26" ht="15.75" customHeight="1" x14ac:dyDescent="0.2">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row>
    <row r="789" spans="1:26" ht="15.75" customHeight="1" x14ac:dyDescent="0.2">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row>
    <row r="790" spans="1:26" ht="15.75" customHeight="1" x14ac:dyDescent="0.2">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row>
    <row r="791" spans="1:26" ht="15.75" customHeight="1" x14ac:dyDescent="0.2">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row>
    <row r="792" spans="1:26" ht="15.75" customHeight="1" x14ac:dyDescent="0.2">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row>
    <row r="793" spans="1:26" ht="15.75" customHeight="1" x14ac:dyDescent="0.2">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row>
    <row r="794" spans="1:26" ht="15.75" customHeight="1" x14ac:dyDescent="0.2">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row>
    <row r="795" spans="1:26" ht="15.75" customHeight="1" x14ac:dyDescent="0.2">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row>
    <row r="796" spans="1:26" ht="15.75" customHeight="1" x14ac:dyDescent="0.2">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row>
    <row r="797" spans="1:26" ht="15.75" customHeight="1" x14ac:dyDescent="0.2">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row>
    <row r="798" spans="1:26" ht="15.75" customHeight="1" x14ac:dyDescent="0.2">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row>
    <row r="799" spans="1:26" ht="15.75" customHeight="1" x14ac:dyDescent="0.2">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row>
    <row r="800" spans="1:26" ht="15.75" customHeight="1" x14ac:dyDescent="0.2">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row>
    <row r="801" spans="1:26" ht="15.75" customHeight="1" x14ac:dyDescent="0.2">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row>
    <row r="802" spans="1:26" ht="15.75" customHeight="1" x14ac:dyDescent="0.2">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row>
    <row r="803" spans="1:26" ht="15.75" customHeight="1" x14ac:dyDescent="0.2">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row>
    <row r="804" spans="1:26" ht="15.75" customHeight="1" x14ac:dyDescent="0.2">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row>
    <row r="805" spans="1:26" ht="15.75" customHeight="1" x14ac:dyDescent="0.2">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row>
    <row r="806" spans="1:26" ht="15.75" customHeight="1" x14ac:dyDescent="0.2">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row>
    <row r="807" spans="1:26" ht="15.75" customHeight="1" x14ac:dyDescent="0.2">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row>
    <row r="808" spans="1:26" ht="15.75" customHeight="1" x14ac:dyDescent="0.2">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row>
    <row r="809" spans="1:26" ht="15.75" customHeight="1" x14ac:dyDescent="0.2">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row>
    <row r="810" spans="1:26" ht="15.75" customHeight="1" x14ac:dyDescent="0.2">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row>
    <row r="811" spans="1:26" ht="15.75" customHeight="1" x14ac:dyDescent="0.2">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row>
    <row r="812" spans="1:26" ht="15.75" customHeight="1" x14ac:dyDescent="0.2">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row>
    <row r="813" spans="1:26" ht="15.75" customHeight="1" x14ac:dyDescent="0.2">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row>
    <row r="814" spans="1:26" ht="15.75" customHeight="1" x14ac:dyDescent="0.2">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row>
    <row r="815" spans="1:26" ht="15.75" customHeight="1" x14ac:dyDescent="0.2">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row>
    <row r="816" spans="1:26" ht="15.75" customHeight="1" x14ac:dyDescent="0.2">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row>
    <row r="817" spans="1:26" ht="15.75" customHeight="1" x14ac:dyDescent="0.2">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row>
    <row r="818" spans="1:26" ht="15.75" customHeight="1" x14ac:dyDescent="0.2">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row>
    <row r="819" spans="1:26" ht="15.75" customHeight="1" x14ac:dyDescent="0.2">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row>
    <row r="820" spans="1:26" ht="15.75" customHeight="1" x14ac:dyDescent="0.2">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row>
    <row r="821" spans="1:26" ht="15.75" customHeight="1" x14ac:dyDescent="0.2">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row>
    <row r="822" spans="1:26" ht="15.75" customHeight="1" x14ac:dyDescent="0.2">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row>
    <row r="823" spans="1:26" ht="15.75" customHeight="1" x14ac:dyDescent="0.2">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row>
    <row r="824" spans="1:26" ht="15.75" customHeight="1" x14ac:dyDescent="0.2">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row>
    <row r="825" spans="1:26" ht="15.75" customHeight="1" x14ac:dyDescent="0.2">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row>
    <row r="826" spans="1:26" ht="15.75" customHeight="1" x14ac:dyDescent="0.2">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row>
    <row r="827" spans="1:26" ht="15.75" customHeight="1" x14ac:dyDescent="0.2">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row>
    <row r="828" spans="1:26" ht="15.75" customHeight="1" x14ac:dyDescent="0.2">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row>
    <row r="829" spans="1:26" ht="15.75" customHeight="1" x14ac:dyDescent="0.2">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row>
    <row r="830" spans="1:26" ht="15.75" customHeight="1" x14ac:dyDescent="0.2">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row>
    <row r="831" spans="1:26" ht="15.75" customHeight="1" x14ac:dyDescent="0.2">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row>
    <row r="832" spans="1:26" ht="15.75" customHeight="1" x14ac:dyDescent="0.2">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row>
    <row r="833" spans="1:26" ht="15.75" customHeight="1" x14ac:dyDescent="0.2">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row>
    <row r="834" spans="1:26" ht="15.75" customHeight="1" x14ac:dyDescent="0.2">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row>
    <row r="835" spans="1:26" ht="15.75" customHeight="1" x14ac:dyDescent="0.2">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row>
    <row r="836" spans="1:26" ht="15.75" customHeight="1" x14ac:dyDescent="0.2">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row>
    <row r="837" spans="1:26" ht="15.75" customHeight="1" x14ac:dyDescent="0.2">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row>
    <row r="838" spans="1:26" ht="15.75" customHeight="1" x14ac:dyDescent="0.2">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row>
    <row r="839" spans="1:26" ht="15.75" customHeight="1" x14ac:dyDescent="0.2">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row>
    <row r="840" spans="1:26" ht="15.75" customHeight="1" x14ac:dyDescent="0.2">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row>
    <row r="841" spans="1:26" ht="15.75" customHeight="1" x14ac:dyDescent="0.2">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row>
    <row r="842" spans="1:26" ht="15.75" customHeight="1" x14ac:dyDescent="0.2">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row>
    <row r="843" spans="1:26" ht="15.75" customHeight="1" x14ac:dyDescent="0.2">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row>
    <row r="844" spans="1:26" ht="15.75" customHeight="1" x14ac:dyDescent="0.2">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row>
    <row r="845" spans="1:26" ht="15.75" customHeight="1" x14ac:dyDescent="0.2">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row>
    <row r="846" spans="1:26" ht="15.75" customHeight="1" x14ac:dyDescent="0.2">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row>
    <row r="847" spans="1:26" ht="15.75" customHeight="1" x14ac:dyDescent="0.2">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row>
    <row r="848" spans="1:26" ht="15.75" customHeight="1" x14ac:dyDescent="0.2">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row>
    <row r="849" spans="1:26" ht="15.75" customHeight="1" x14ac:dyDescent="0.2">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row>
    <row r="850" spans="1:26" ht="15.75" customHeight="1" x14ac:dyDescent="0.2">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row>
    <row r="851" spans="1:26" ht="15.75" customHeight="1" x14ac:dyDescent="0.2">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row>
    <row r="852" spans="1:26" ht="15.75" customHeight="1" x14ac:dyDescent="0.2">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row>
    <row r="853" spans="1:26" ht="15.75" customHeight="1" x14ac:dyDescent="0.2">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row>
    <row r="854" spans="1:26" ht="15.75" customHeight="1" x14ac:dyDescent="0.2">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row>
    <row r="855" spans="1:26" ht="15.75" customHeight="1" x14ac:dyDescent="0.2">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row>
    <row r="856" spans="1:26" ht="15.75" customHeight="1" x14ac:dyDescent="0.2">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row>
    <row r="857" spans="1:26" ht="15.75" customHeight="1" x14ac:dyDescent="0.2">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row>
    <row r="858" spans="1:26" ht="15.75" customHeight="1" x14ac:dyDescent="0.2">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row>
    <row r="859" spans="1:26" ht="15.75" customHeight="1" x14ac:dyDescent="0.2">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row>
    <row r="860" spans="1:26" ht="15.75" customHeight="1" x14ac:dyDescent="0.2">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row>
    <row r="861" spans="1:26" ht="15.75" customHeight="1" x14ac:dyDescent="0.2">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row>
    <row r="862" spans="1:26" ht="15.75" customHeight="1" x14ac:dyDescent="0.2">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row>
    <row r="863" spans="1:26" ht="15.75" customHeight="1" x14ac:dyDescent="0.2">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row>
    <row r="864" spans="1:26" ht="15.75" customHeight="1" x14ac:dyDescent="0.2">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row>
    <row r="865" spans="1:26" ht="15.75" customHeight="1" x14ac:dyDescent="0.2">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row>
    <row r="866" spans="1:26" ht="15.75" customHeight="1" x14ac:dyDescent="0.2">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row>
    <row r="867" spans="1:26" ht="15.75" customHeight="1" x14ac:dyDescent="0.2">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row>
    <row r="868" spans="1:26" ht="15.75" customHeight="1" x14ac:dyDescent="0.2">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row>
    <row r="869" spans="1:26" ht="15.75" customHeight="1" x14ac:dyDescent="0.2">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row>
    <row r="870" spans="1:26" ht="15.75" customHeight="1" x14ac:dyDescent="0.2">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row>
    <row r="871" spans="1:26" ht="15.75" customHeight="1" x14ac:dyDescent="0.2">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row>
    <row r="872" spans="1:26" ht="15.75" customHeight="1" x14ac:dyDescent="0.2">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row>
    <row r="873" spans="1:26" ht="15.75" customHeight="1" x14ac:dyDescent="0.2">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row>
    <row r="874" spans="1:26" ht="15.75" customHeight="1" x14ac:dyDescent="0.2">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row>
    <row r="875" spans="1:26" ht="15.75" customHeight="1" x14ac:dyDescent="0.2">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row>
    <row r="876" spans="1:26" ht="15.75" customHeight="1" x14ac:dyDescent="0.2">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row>
    <row r="877" spans="1:26" ht="15.75" customHeight="1" x14ac:dyDescent="0.2">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row>
    <row r="878" spans="1:26" ht="15.75" customHeight="1" x14ac:dyDescent="0.2">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row>
    <row r="879" spans="1:26" ht="15.75" customHeight="1" x14ac:dyDescent="0.2">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row>
    <row r="880" spans="1:26" ht="15.75" customHeight="1" x14ac:dyDescent="0.2">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row>
    <row r="881" spans="1:26" ht="15.75" customHeight="1" x14ac:dyDescent="0.2">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row>
    <row r="882" spans="1:26" ht="15.75" customHeight="1" x14ac:dyDescent="0.2">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row>
    <row r="883" spans="1:26" ht="15.75" customHeight="1" x14ac:dyDescent="0.2">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row>
    <row r="884" spans="1:26" ht="15.75" customHeight="1" x14ac:dyDescent="0.2">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row>
    <row r="885" spans="1:26" ht="15.75" customHeight="1" x14ac:dyDescent="0.2">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row>
    <row r="886" spans="1:26" ht="15.75" customHeight="1" x14ac:dyDescent="0.2">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row>
    <row r="887" spans="1:26" ht="15.75" customHeight="1" x14ac:dyDescent="0.2">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row>
    <row r="888" spans="1:26" ht="15.75" customHeight="1" x14ac:dyDescent="0.2">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row>
    <row r="889" spans="1:26" ht="15.75" customHeight="1" x14ac:dyDescent="0.2">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row>
    <row r="890" spans="1:26" ht="15.75" customHeight="1" x14ac:dyDescent="0.2">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row>
    <row r="891" spans="1:26" ht="15.75" customHeight="1" x14ac:dyDescent="0.2">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row>
    <row r="892" spans="1:26" ht="15.75" customHeight="1" x14ac:dyDescent="0.2">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row>
    <row r="893" spans="1:26" ht="15.75" customHeight="1" x14ac:dyDescent="0.2">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row>
    <row r="894" spans="1:26" ht="15.75" customHeight="1" x14ac:dyDescent="0.2">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row>
    <row r="895" spans="1:26" ht="15.75" customHeight="1" x14ac:dyDescent="0.2">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row>
    <row r="896" spans="1:26" ht="15.75" customHeight="1" x14ac:dyDescent="0.2">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row>
    <row r="897" spans="1:26" ht="15.75" customHeight="1" x14ac:dyDescent="0.2">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row>
    <row r="898" spans="1:26" ht="15.75" customHeight="1" x14ac:dyDescent="0.2">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row>
    <row r="899" spans="1:26" ht="15.75" customHeight="1" x14ac:dyDescent="0.2">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row>
    <row r="900" spans="1:26" ht="15.75" customHeight="1" x14ac:dyDescent="0.2">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row>
    <row r="901" spans="1:26" ht="15.75" customHeight="1" x14ac:dyDescent="0.2">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row>
    <row r="902" spans="1:26" ht="15.75" customHeight="1" x14ac:dyDescent="0.2">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row>
    <row r="903" spans="1:26" ht="15.75" customHeight="1" x14ac:dyDescent="0.2">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row>
    <row r="904" spans="1:26" ht="15.75" customHeight="1" x14ac:dyDescent="0.2">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row>
    <row r="905" spans="1:26" ht="15.75" customHeight="1" x14ac:dyDescent="0.2">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row>
    <row r="906" spans="1:26" ht="15.75" customHeight="1" x14ac:dyDescent="0.2">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row>
    <row r="907" spans="1:26" ht="15.75" customHeight="1" x14ac:dyDescent="0.2">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row>
    <row r="908" spans="1:26" ht="15.75" customHeight="1" x14ac:dyDescent="0.2">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row>
    <row r="909" spans="1:26" ht="15.75" customHeight="1" x14ac:dyDescent="0.2">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row>
    <row r="910" spans="1:26" ht="15.75" customHeight="1" x14ac:dyDescent="0.2">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row>
    <row r="911" spans="1:26" ht="15.75" customHeight="1" x14ac:dyDescent="0.2">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row>
    <row r="912" spans="1:26" ht="15.75" customHeight="1" x14ac:dyDescent="0.2">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row>
    <row r="913" spans="1:26" ht="15.75" customHeight="1" x14ac:dyDescent="0.2">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row>
    <row r="914" spans="1:26" ht="15.75" customHeight="1" x14ac:dyDescent="0.2">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row>
    <row r="915" spans="1:26" ht="15.75" customHeight="1" x14ac:dyDescent="0.2">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row>
    <row r="916" spans="1:26" ht="15.75" customHeight="1" x14ac:dyDescent="0.2">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row>
    <row r="917" spans="1:26" ht="15.75" customHeight="1" x14ac:dyDescent="0.2">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row>
    <row r="918" spans="1:26" ht="15.75" customHeight="1" x14ac:dyDescent="0.2">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row>
    <row r="919" spans="1:26" ht="15.75" customHeight="1" x14ac:dyDescent="0.2">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row>
    <row r="920" spans="1:26" ht="15.75" customHeight="1" x14ac:dyDescent="0.2">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row>
    <row r="921" spans="1:26" ht="15.75" customHeight="1" x14ac:dyDescent="0.2">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row>
    <row r="922" spans="1:26" ht="15.75" customHeight="1" x14ac:dyDescent="0.2">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row>
    <row r="923" spans="1:26" ht="15.75" customHeight="1" x14ac:dyDescent="0.2">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row>
    <row r="924" spans="1:26" ht="15.75" customHeight="1" x14ac:dyDescent="0.2">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row>
    <row r="925" spans="1:26" ht="15.75" customHeight="1" x14ac:dyDescent="0.2">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row>
    <row r="926" spans="1:26" ht="15.75" customHeight="1" x14ac:dyDescent="0.2">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row>
    <row r="927" spans="1:26" ht="15.75" customHeight="1" x14ac:dyDescent="0.2">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row>
    <row r="928" spans="1:26" ht="15.75" customHeight="1" x14ac:dyDescent="0.2">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row>
    <row r="929" spans="1:26" ht="15.75" customHeight="1" x14ac:dyDescent="0.2">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row>
    <row r="930" spans="1:26" ht="15.75" customHeight="1" x14ac:dyDescent="0.2">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row>
    <row r="931" spans="1:26" ht="15.75" customHeight="1" x14ac:dyDescent="0.2">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row>
    <row r="932" spans="1:26" ht="15.75" customHeight="1" x14ac:dyDescent="0.2">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row>
    <row r="933" spans="1:26" ht="15.75" customHeight="1" x14ac:dyDescent="0.2">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row>
    <row r="934" spans="1:26" ht="15.75" customHeight="1" x14ac:dyDescent="0.2">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row>
    <row r="935" spans="1:26" ht="15.75" customHeight="1" x14ac:dyDescent="0.2">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row>
    <row r="936" spans="1:26" ht="15.75" customHeight="1" x14ac:dyDescent="0.2">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row>
    <row r="937" spans="1:26" ht="15.75" customHeight="1" x14ac:dyDescent="0.2">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row>
    <row r="938" spans="1:26" ht="15.75" customHeight="1" x14ac:dyDescent="0.2">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row>
    <row r="939" spans="1:26" ht="15.75" customHeight="1" x14ac:dyDescent="0.2">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row>
    <row r="940" spans="1:26" ht="15.75" customHeight="1" x14ac:dyDescent="0.2">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row>
    <row r="941" spans="1:26" ht="15.75" customHeight="1" x14ac:dyDescent="0.2">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row>
    <row r="942" spans="1:26" ht="15.75" customHeight="1" x14ac:dyDescent="0.2">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row>
    <row r="943" spans="1:26" ht="15.75" customHeight="1" x14ac:dyDescent="0.2">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row>
    <row r="944" spans="1:26" ht="15.75" customHeight="1" x14ac:dyDescent="0.2">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row>
    <row r="945" spans="1:26" ht="15.75" customHeight="1" x14ac:dyDescent="0.2">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row>
    <row r="946" spans="1:26" ht="15.75" customHeight="1" x14ac:dyDescent="0.2">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row>
    <row r="947" spans="1:26" ht="15.75" customHeight="1" x14ac:dyDescent="0.2">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row>
    <row r="948" spans="1:26" ht="15.75" customHeight="1" x14ac:dyDescent="0.2">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row>
    <row r="949" spans="1:26" ht="15.75" customHeight="1" x14ac:dyDescent="0.2">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row>
    <row r="950" spans="1:26" ht="15.75" customHeight="1" x14ac:dyDescent="0.2">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row>
    <row r="951" spans="1:26" ht="15.75" customHeight="1" x14ac:dyDescent="0.2">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row>
    <row r="952" spans="1:26" ht="15.75" customHeight="1" x14ac:dyDescent="0.2">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row>
    <row r="953" spans="1:26" ht="15.75" customHeight="1" x14ac:dyDescent="0.2">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row>
    <row r="954" spans="1:26" ht="15.75" customHeight="1" x14ac:dyDescent="0.2">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row>
    <row r="955" spans="1:26" ht="15.75" customHeight="1" x14ac:dyDescent="0.2">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row>
    <row r="956" spans="1:26" ht="15.75" customHeight="1" x14ac:dyDescent="0.2">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row>
    <row r="957" spans="1:26" ht="15.75" customHeight="1" x14ac:dyDescent="0.2">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row>
    <row r="958" spans="1:26" ht="15.75" customHeight="1" x14ac:dyDescent="0.2">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row>
    <row r="959" spans="1:26" ht="15.75" customHeight="1" x14ac:dyDescent="0.2">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row>
    <row r="960" spans="1:26" ht="15.75" customHeight="1" x14ac:dyDescent="0.2">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row>
    <row r="961" spans="1:26" ht="15.75" customHeight="1" x14ac:dyDescent="0.2">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row>
    <row r="962" spans="1:26" ht="15.75" customHeight="1" x14ac:dyDescent="0.2">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row>
    <row r="963" spans="1:26" ht="15.75" customHeight="1" x14ac:dyDescent="0.2">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row>
    <row r="964" spans="1:26" ht="15.75" customHeight="1" x14ac:dyDescent="0.2">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row>
    <row r="965" spans="1:26" ht="15.75" customHeight="1" x14ac:dyDescent="0.2">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row>
    <row r="966" spans="1:26" ht="15.75" customHeight="1" x14ac:dyDescent="0.2">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row>
    <row r="967" spans="1:26" ht="15.75" customHeight="1" x14ac:dyDescent="0.2">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row>
    <row r="968" spans="1:26" ht="15.75" customHeight="1" x14ac:dyDescent="0.2">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row>
    <row r="969" spans="1:26" ht="15.75" customHeight="1" x14ac:dyDescent="0.2">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row>
    <row r="970" spans="1:26" ht="15.75" customHeight="1" x14ac:dyDescent="0.2">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row>
    <row r="971" spans="1:26" ht="15.75" customHeight="1" x14ac:dyDescent="0.2">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row>
    <row r="972" spans="1:26" ht="15.75" customHeight="1" x14ac:dyDescent="0.2">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row>
    <row r="973" spans="1:26" ht="15.75" customHeight="1" x14ac:dyDescent="0.2">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row>
    <row r="974" spans="1:26" ht="15.75" customHeight="1" x14ac:dyDescent="0.2">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row>
    <row r="975" spans="1:26" ht="15.75" customHeight="1" x14ac:dyDescent="0.2">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row>
    <row r="976" spans="1:26" ht="15.75" customHeight="1" x14ac:dyDescent="0.2">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row>
    <row r="977" spans="1:26" ht="15.75" customHeight="1" x14ac:dyDescent="0.2">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row>
    <row r="978" spans="1:26" ht="15.75" customHeight="1" x14ac:dyDescent="0.2">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row>
    <row r="979" spans="1:26" ht="15.75" customHeight="1" x14ac:dyDescent="0.2">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row>
    <row r="980" spans="1:26" ht="15.75" customHeight="1" x14ac:dyDescent="0.2">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row>
    <row r="981" spans="1:26" ht="15.75" customHeight="1" x14ac:dyDescent="0.2">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row>
    <row r="982" spans="1:26" ht="15.75" customHeight="1" x14ac:dyDescent="0.2">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row>
    <row r="983" spans="1:26" ht="15.75" customHeight="1" x14ac:dyDescent="0.2">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row>
    <row r="984" spans="1:26" ht="15.75" customHeight="1" x14ac:dyDescent="0.2">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row>
    <row r="985" spans="1:26" ht="15.75" customHeight="1" x14ac:dyDescent="0.2">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row>
    <row r="986" spans="1:26" ht="15.75" customHeight="1" x14ac:dyDescent="0.2">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row>
    <row r="987" spans="1:26" ht="15.75" customHeight="1" x14ac:dyDescent="0.2">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row>
    <row r="988" spans="1:26" ht="15.75" customHeight="1" x14ac:dyDescent="0.2">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row>
    <row r="989" spans="1:26" ht="15.75" customHeight="1" x14ac:dyDescent="0.2">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row>
    <row r="990" spans="1:26" ht="15.75" customHeight="1" x14ac:dyDescent="0.2">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row>
    <row r="991" spans="1:26" ht="15.75" customHeight="1" x14ac:dyDescent="0.2">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row>
    <row r="992" spans="1:26" ht="15.75" customHeight="1" x14ac:dyDescent="0.2">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row>
    <row r="993" spans="1:26" ht="15.75" customHeight="1" x14ac:dyDescent="0.2">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row>
    <row r="994" spans="1:26" ht="15.75" customHeight="1" x14ac:dyDescent="0.2">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row>
    <row r="995" spans="1:26" ht="15.75" customHeight="1" x14ac:dyDescent="0.2">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row>
    <row r="996" spans="1:26" ht="15.75" customHeight="1" x14ac:dyDescent="0.2">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row>
    <row r="997" spans="1:26" ht="15.75" customHeight="1" x14ac:dyDescent="0.2">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row>
    <row r="998" spans="1:26" ht="15.75" customHeight="1" x14ac:dyDescent="0.2">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row>
    <row r="999" spans="1:26" ht="15.75" customHeight="1" x14ac:dyDescent="0.2">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row>
    <row r="1000" spans="1:26" ht="15.75" customHeight="1" x14ac:dyDescent="0.2">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row>
    <row r="1001" spans="1:26" ht="15.75" customHeight="1" x14ac:dyDescent="0.2">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row>
    <row r="1002" spans="1:26" ht="15.75" customHeight="1" x14ac:dyDescent="0.2">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row>
    <row r="1003" spans="1:26" ht="15.75" customHeight="1" x14ac:dyDescent="0.2">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row>
    <row r="1004" spans="1:26" ht="15.75" customHeight="1" x14ac:dyDescent="0.2">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row>
    <row r="1005" spans="1:26" ht="15.75" customHeight="1" x14ac:dyDescent="0.2">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row>
    <row r="1006" spans="1:26" ht="15.75" customHeight="1" x14ac:dyDescent="0.2">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row>
    <row r="1007" spans="1:26" ht="15.75" customHeight="1" x14ac:dyDescent="0.2">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0866141732283472" right="0.70866141732283472" top="0.74803149606299213" bottom="0.74803149606299213" header="0" footer="0"/>
  <pageSetup paperSize="9" scale="4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BFBFBF"/>
    <pageSetUpPr fitToPage="1"/>
  </sheetPr>
  <dimension ref="A1:AA1007"/>
  <sheetViews>
    <sheetView showGridLines="0" tabSelected="1" topLeftCell="A25" zoomScale="70" zoomScaleNormal="70" workbookViewId="0">
      <selection activeCell="N45" sqref="N45"/>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7" width="13" customWidth="1"/>
  </cols>
  <sheetData>
    <row r="1" spans="1:27" ht="20.25" customHeight="1" x14ac:dyDescent="0.2">
      <c r="A1" s="4"/>
      <c r="B1" s="4"/>
      <c r="C1" s="4"/>
      <c r="D1" s="4"/>
      <c r="E1" s="4"/>
      <c r="F1" s="4"/>
      <c r="G1" s="4"/>
      <c r="H1" s="142"/>
      <c r="I1" s="142"/>
      <c r="J1" s="142"/>
      <c r="K1" s="142"/>
      <c r="L1" s="142"/>
      <c r="M1" s="142"/>
      <c r="N1" s="142"/>
      <c r="O1" s="142"/>
      <c r="P1" s="142"/>
      <c r="Q1" s="142"/>
      <c r="R1" s="142"/>
      <c r="S1" s="142"/>
      <c r="T1" s="142"/>
      <c r="U1" s="142"/>
      <c r="V1" s="142"/>
      <c r="W1" s="142"/>
      <c r="X1" s="142"/>
      <c r="Y1" s="142"/>
      <c r="Z1" s="142"/>
      <c r="AA1" s="142"/>
    </row>
    <row r="2" spans="1:27" ht="18.75" customHeight="1" x14ac:dyDescent="0.2">
      <c r="A2" s="42"/>
      <c r="B2" s="448" t="s">
        <v>1344</v>
      </c>
      <c r="C2" s="449"/>
      <c r="D2" s="449"/>
      <c r="E2" s="449"/>
      <c r="F2" s="450"/>
      <c r="G2" s="42"/>
      <c r="H2" s="43"/>
      <c r="I2" s="42"/>
      <c r="J2" s="42"/>
      <c r="K2" s="42"/>
      <c r="L2" s="42"/>
      <c r="M2" s="42"/>
      <c r="N2" s="42"/>
      <c r="O2" s="42"/>
      <c r="P2" s="42"/>
      <c r="Q2" s="42"/>
      <c r="R2" s="42"/>
      <c r="S2" s="42"/>
      <c r="T2" s="42"/>
      <c r="U2" s="42"/>
      <c r="V2" s="40"/>
      <c r="W2" s="40"/>
      <c r="X2" s="40"/>
      <c r="Y2" s="40"/>
      <c r="Z2" s="1"/>
    </row>
    <row r="3" spans="1:27" ht="18.75" customHeight="1" x14ac:dyDescent="0.2">
      <c r="A3" s="42"/>
      <c r="B3" s="451"/>
      <c r="C3" s="452"/>
      <c r="D3" s="452"/>
      <c r="E3" s="452"/>
      <c r="F3" s="453"/>
      <c r="G3" s="42"/>
      <c r="H3" s="43"/>
      <c r="I3" s="42"/>
      <c r="J3" s="42"/>
      <c r="K3" s="42"/>
      <c r="L3" s="42"/>
      <c r="M3" s="42"/>
      <c r="N3" s="42"/>
      <c r="O3" s="42"/>
      <c r="P3" s="42"/>
      <c r="Q3" s="42"/>
      <c r="R3" s="42"/>
      <c r="S3" s="42"/>
      <c r="T3" s="42"/>
      <c r="U3" s="42"/>
      <c r="V3" s="40"/>
      <c r="W3" s="40"/>
      <c r="X3" s="40"/>
      <c r="Y3" s="40"/>
      <c r="Z3" s="1"/>
    </row>
    <row r="4" spans="1:27" ht="18.75" customHeight="1" x14ac:dyDescent="0.2">
      <c r="A4" s="42"/>
      <c r="B4" s="451"/>
      <c r="C4" s="452"/>
      <c r="D4" s="452"/>
      <c r="E4" s="452"/>
      <c r="F4" s="453"/>
      <c r="G4" s="42"/>
      <c r="H4" s="43"/>
      <c r="I4" s="42"/>
      <c r="J4" s="42"/>
      <c r="K4" s="42"/>
      <c r="L4" s="42"/>
      <c r="M4" s="42"/>
      <c r="N4" s="42"/>
      <c r="O4" s="42"/>
      <c r="P4" s="42"/>
      <c r="Q4" s="42"/>
      <c r="R4" s="42"/>
      <c r="S4" s="42"/>
      <c r="T4" s="42"/>
      <c r="U4" s="42"/>
      <c r="V4" s="40"/>
      <c r="W4" s="40"/>
      <c r="X4" s="40"/>
      <c r="Y4" s="40"/>
      <c r="Z4" s="1"/>
    </row>
    <row r="5" spans="1:27" ht="18.75" customHeight="1" x14ac:dyDescent="0.2">
      <c r="A5" s="42"/>
      <c r="B5" s="451"/>
      <c r="C5" s="452"/>
      <c r="D5" s="452"/>
      <c r="E5" s="452"/>
      <c r="F5" s="453"/>
      <c r="G5" s="42"/>
      <c r="H5" s="43"/>
      <c r="I5" s="42"/>
      <c r="J5" s="42"/>
      <c r="K5" s="42"/>
      <c r="L5" s="42"/>
      <c r="M5" s="42"/>
      <c r="N5" s="42"/>
      <c r="O5" s="42"/>
      <c r="P5" s="42"/>
      <c r="Q5" s="42"/>
      <c r="R5" s="42"/>
      <c r="S5" s="42"/>
      <c r="T5" s="42"/>
      <c r="U5" s="42"/>
      <c r="V5" s="40"/>
      <c r="W5" s="40"/>
      <c r="X5" s="40"/>
      <c r="Y5" s="40"/>
      <c r="Z5" s="1"/>
    </row>
    <row r="6" spans="1:27" ht="18.75" customHeight="1" x14ac:dyDescent="0.2">
      <c r="A6" s="42"/>
      <c r="B6" s="454"/>
      <c r="C6" s="455"/>
      <c r="D6" s="455"/>
      <c r="E6" s="455"/>
      <c r="F6" s="456"/>
      <c r="G6" s="42"/>
      <c r="H6" s="43"/>
      <c r="I6" s="42"/>
      <c r="J6" s="42"/>
      <c r="K6" s="42"/>
      <c r="L6" s="42"/>
      <c r="M6" s="42"/>
      <c r="N6" s="42"/>
      <c r="O6" s="42"/>
      <c r="P6" s="42"/>
      <c r="Q6" s="42"/>
      <c r="R6" s="42"/>
      <c r="S6" s="42"/>
      <c r="T6" s="42"/>
      <c r="U6" s="42"/>
      <c r="V6" s="40"/>
      <c r="W6" s="40"/>
      <c r="X6" s="40"/>
      <c r="Y6" s="40"/>
      <c r="Z6" s="1"/>
    </row>
    <row r="7" spans="1:27" ht="15" customHeight="1" x14ac:dyDescent="0.2">
      <c r="A7" s="44"/>
      <c r="B7" s="4"/>
      <c r="C7" s="4"/>
      <c r="D7" s="4"/>
      <c r="E7" s="4"/>
      <c r="F7" s="4"/>
      <c r="G7" s="4"/>
      <c r="H7" s="44"/>
      <c r="I7" s="45"/>
      <c r="J7" s="44"/>
      <c r="K7" s="44"/>
      <c r="L7" s="44"/>
      <c r="M7" s="44"/>
      <c r="N7" s="44"/>
      <c r="O7" s="44"/>
      <c r="P7" s="44"/>
      <c r="Q7" s="44"/>
      <c r="R7" s="44"/>
      <c r="S7" s="44"/>
      <c r="T7" s="44"/>
      <c r="U7" s="44"/>
      <c r="V7" s="44"/>
      <c r="W7" s="44"/>
      <c r="X7" s="44"/>
      <c r="Y7" s="44"/>
      <c r="Z7" s="44"/>
      <c r="AA7" s="1"/>
    </row>
    <row r="8" spans="1:27" ht="15" customHeight="1" x14ac:dyDescent="0.2">
      <c r="A8" s="44"/>
      <c r="B8" s="46" t="str">
        <f>'DADOS GERAIS'!B8</f>
        <v>Secretaria de Atenção Especializada à Saúde</v>
      </c>
      <c r="C8" s="47"/>
      <c r="D8" s="48" t="s">
        <v>16</v>
      </c>
      <c r="E8" s="48" t="s">
        <v>17</v>
      </c>
      <c r="F8" s="49" t="str">
        <f>'DADOS GERAIS'!$B$22</f>
        <v>Data:</v>
      </c>
      <c r="G8" s="44"/>
      <c r="H8" s="45"/>
      <c r="I8" s="44"/>
      <c r="J8" s="44"/>
      <c r="K8" s="44"/>
      <c r="L8" s="44"/>
      <c r="M8" s="44"/>
      <c r="N8" s="44"/>
      <c r="O8" s="44"/>
      <c r="P8" s="44"/>
      <c r="Q8" s="44"/>
      <c r="R8" s="44"/>
      <c r="S8" s="44"/>
      <c r="T8" s="44"/>
      <c r="U8" s="44"/>
      <c r="V8" s="44"/>
      <c r="W8" s="44"/>
      <c r="X8" s="44"/>
      <c r="Y8" s="44"/>
      <c r="Z8" s="1"/>
    </row>
    <row r="9" spans="1:27" ht="15" customHeight="1" x14ac:dyDescent="0.2">
      <c r="A9" s="44"/>
      <c r="B9" s="50" t="str">
        <f>'DADOS GERAIS'!B9</f>
        <v>Unidade Básica de Saúde Porte 2 - Área Construída: 500,17m²</v>
      </c>
      <c r="C9" s="51"/>
      <c r="D9" s="52">
        <f>'DADOS GERAIS'!C19</f>
        <v>0.24017565633210713</v>
      </c>
      <c r="E9" s="52">
        <f>'ENCARGOS SOCIAIS'!F56</f>
        <v>0.69789999999999996</v>
      </c>
      <c r="F9" s="53" t="str">
        <f>'DADOS GERAIS'!$C$22</f>
        <v>11/02/2025</v>
      </c>
      <c r="G9" s="44"/>
      <c r="H9" s="45"/>
      <c r="I9" s="44"/>
      <c r="J9" s="44"/>
      <c r="K9" s="44"/>
      <c r="L9" s="44"/>
      <c r="M9" s="44"/>
      <c r="N9" s="44"/>
      <c r="O9" s="44"/>
      <c r="P9" s="44"/>
      <c r="Q9" s="44"/>
      <c r="R9" s="44"/>
      <c r="S9" s="44"/>
      <c r="T9" s="44"/>
      <c r="U9" s="44"/>
      <c r="V9" s="44"/>
      <c r="W9" s="44"/>
      <c r="X9" s="44"/>
      <c r="Y9" s="44"/>
      <c r="Z9" s="1"/>
    </row>
    <row r="10" spans="1:27" ht="15" customHeight="1" x14ac:dyDescent="0.2">
      <c r="A10" s="44"/>
      <c r="B10" s="54"/>
      <c r="C10" s="51"/>
      <c r="D10" s="1"/>
      <c r="E10" s="1"/>
      <c r="F10" s="55"/>
      <c r="G10" s="44"/>
      <c r="H10" s="45"/>
      <c r="I10" s="44"/>
      <c r="J10" s="44"/>
      <c r="K10" s="44"/>
      <c r="L10" s="44"/>
      <c r="M10" s="44"/>
      <c r="N10" s="44"/>
      <c r="O10" s="44"/>
      <c r="P10" s="44"/>
      <c r="Q10" s="44"/>
      <c r="R10" s="44"/>
      <c r="S10" s="44"/>
      <c r="T10" s="44"/>
      <c r="U10" s="44"/>
      <c r="V10" s="44"/>
      <c r="W10" s="44"/>
      <c r="X10" s="44"/>
      <c r="Y10" s="44"/>
      <c r="Z10" s="1"/>
    </row>
    <row r="11" spans="1:27" ht="15" customHeight="1" x14ac:dyDescent="0.2">
      <c r="A11" s="44"/>
      <c r="B11" s="56" t="str">
        <f>'DADOS GERAIS'!B11</f>
        <v>Bancos:</v>
      </c>
      <c r="C11" s="51"/>
      <c r="D11" s="57" t="s">
        <v>18</v>
      </c>
      <c r="E11" s="57" t="s">
        <v>19</v>
      </c>
      <c r="F11" s="55" t="str">
        <f>'DADOS GERAIS'!$B$23</f>
        <v>Revisão:</v>
      </c>
      <c r="G11" s="44"/>
      <c r="H11" s="45"/>
      <c r="I11" s="44"/>
      <c r="J11" s="44"/>
      <c r="K11" s="44"/>
      <c r="L11" s="44"/>
      <c r="M11" s="44"/>
      <c r="N11" s="44"/>
      <c r="O11" s="44"/>
      <c r="P11" s="44"/>
      <c r="Q11" s="44"/>
      <c r="R11" s="44"/>
      <c r="S11" s="44"/>
      <c r="T11" s="44"/>
      <c r="U11" s="44"/>
      <c r="V11" s="44"/>
      <c r="W11" s="44"/>
      <c r="X11" s="44"/>
      <c r="Y11" s="44"/>
      <c r="Z11" s="1"/>
    </row>
    <row r="12" spans="1:27" ht="15" customHeight="1" x14ac:dyDescent="0.2">
      <c r="A12" s="44"/>
      <c r="B12" s="363" t="str">
        <f>'DADOS GERAIS'!B12</f>
        <v>SINAPI (11/2024) - CPOS/CDHU (01/2025) - SBC (01/2025) - ORSE (10/2024) - IOPES (08/2024) - EMOP (11/2024) - SEINFRA (028)</v>
      </c>
      <c r="C12" s="364"/>
      <c r="D12" s="52">
        <f>'DADOS GERAIS'!C20</f>
        <v>0.13512301037882701</v>
      </c>
      <c r="E12" s="52">
        <f>'ENCARGOS SOCIAIS'!E56</f>
        <v>1.1287768</v>
      </c>
      <c r="F12" s="58" t="str">
        <f>'DADOS GERAIS'!$C$23</f>
        <v>00</v>
      </c>
      <c r="G12" s="44"/>
      <c r="H12" s="45"/>
      <c r="I12" s="44"/>
      <c r="J12" s="44"/>
      <c r="K12" s="44"/>
      <c r="L12" s="44"/>
      <c r="M12" s="44"/>
      <c r="N12" s="44"/>
      <c r="O12" s="44"/>
      <c r="P12" s="44"/>
      <c r="Q12" s="44"/>
      <c r="R12" s="44"/>
      <c r="S12" s="44"/>
      <c r="T12" s="44"/>
      <c r="U12" s="44"/>
      <c r="V12" s="44"/>
      <c r="W12" s="44"/>
      <c r="X12" s="44"/>
      <c r="Y12" s="44"/>
      <c r="Z12" s="1"/>
    </row>
    <row r="13" spans="1:27" ht="15" customHeight="1" x14ac:dyDescent="0.2">
      <c r="A13" s="44"/>
      <c r="B13" s="365"/>
      <c r="C13" s="366"/>
      <c r="D13" s="59"/>
      <c r="E13" s="59"/>
      <c r="F13" s="60"/>
      <c r="G13" s="44"/>
      <c r="H13" s="45"/>
      <c r="I13" s="44"/>
      <c r="J13" s="44"/>
      <c r="K13" s="44"/>
      <c r="L13" s="44"/>
      <c r="M13" s="44"/>
      <c r="N13" s="44"/>
      <c r="O13" s="44"/>
      <c r="P13" s="44"/>
      <c r="Q13" s="44"/>
      <c r="R13" s="44"/>
      <c r="S13" s="44"/>
      <c r="T13" s="44"/>
      <c r="U13" s="44"/>
      <c r="V13" s="44"/>
      <c r="W13" s="44"/>
      <c r="X13" s="44"/>
      <c r="Y13" s="44"/>
      <c r="Z13" s="1"/>
    </row>
    <row r="14" spans="1:27" ht="15" customHeight="1" x14ac:dyDescent="0.2">
      <c r="A14" s="44"/>
      <c r="B14" s="4"/>
      <c r="C14" s="4"/>
      <c r="D14" s="4"/>
      <c r="E14" s="4"/>
      <c r="F14" s="4"/>
      <c r="G14" s="4"/>
      <c r="H14" s="44"/>
      <c r="I14" s="45"/>
      <c r="J14" s="44"/>
      <c r="K14" s="44"/>
      <c r="L14" s="44"/>
      <c r="M14" s="44"/>
      <c r="N14" s="44"/>
      <c r="O14" s="44"/>
      <c r="P14" s="44"/>
      <c r="Q14" s="44"/>
      <c r="R14" s="44"/>
      <c r="S14" s="44"/>
      <c r="T14" s="44"/>
      <c r="U14" s="44"/>
      <c r="V14" s="44"/>
      <c r="W14" s="44"/>
      <c r="X14" s="44"/>
      <c r="Y14" s="44"/>
      <c r="Z14" s="44"/>
      <c r="AA14" s="1"/>
    </row>
    <row r="15" spans="1:27" ht="20.25" customHeight="1" x14ac:dyDescent="0.2">
      <c r="A15" s="4"/>
      <c r="B15" s="358" t="s">
        <v>1345</v>
      </c>
      <c r="C15" s="437"/>
      <c r="D15" s="444"/>
      <c r="E15" s="437"/>
      <c r="F15" s="437"/>
      <c r="G15" s="4"/>
      <c r="H15" s="142"/>
      <c r="I15" s="142"/>
      <c r="J15" s="142"/>
      <c r="K15" s="142"/>
      <c r="L15" s="142"/>
      <c r="M15" s="142"/>
      <c r="N15" s="142"/>
      <c r="O15" s="142"/>
      <c r="P15" s="142"/>
      <c r="Q15" s="142"/>
      <c r="R15" s="142"/>
      <c r="S15" s="142"/>
      <c r="T15" s="142"/>
      <c r="U15" s="142"/>
      <c r="V15" s="142"/>
      <c r="W15" s="142"/>
      <c r="X15" s="142"/>
      <c r="Y15" s="142"/>
      <c r="Z15" s="142"/>
      <c r="AA15" s="142"/>
    </row>
    <row r="16" spans="1:27" ht="20.25" customHeight="1" x14ac:dyDescent="0.2">
      <c r="A16" s="4"/>
      <c r="B16" s="461" t="s">
        <v>1346</v>
      </c>
      <c r="C16" s="457" t="s">
        <v>21</v>
      </c>
      <c r="D16" s="458"/>
      <c r="E16" s="462" t="s">
        <v>1347</v>
      </c>
      <c r="F16" s="359"/>
      <c r="G16" s="4"/>
      <c r="H16" s="142"/>
      <c r="I16" s="142"/>
      <c r="J16" s="142"/>
      <c r="K16" s="142"/>
      <c r="L16" s="142"/>
      <c r="M16" s="142"/>
      <c r="N16" s="142"/>
      <c r="O16" s="142"/>
      <c r="P16" s="142"/>
      <c r="Q16" s="142"/>
      <c r="R16" s="142"/>
      <c r="S16" s="142"/>
      <c r="T16" s="142"/>
      <c r="U16" s="142"/>
      <c r="V16" s="142"/>
      <c r="W16" s="142"/>
      <c r="X16" s="142"/>
      <c r="Y16" s="142"/>
      <c r="Z16" s="142"/>
      <c r="AA16" s="142"/>
    </row>
    <row r="17" spans="1:27" ht="20.25" customHeight="1" x14ac:dyDescent="0.2">
      <c r="A17" s="4"/>
      <c r="B17" s="435"/>
      <c r="C17" s="459"/>
      <c r="D17" s="460"/>
      <c r="E17" s="166" t="s">
        <v>1348</v>
      </c>
      <c r="F17" s="166" t="s">
        <v>1349</v>
      </c>
      <c r="G17" s="4"/>
      <c r="H17" s="142"/>
      <c r="I17" s="142"/>
      <c r="J17" s="142"/>
      <c r="K17" s="142"/>
      <c r="L17" s="142"/>
      <c r="M17" s="142"/>
      <c r="N17" s="142"/>
      <c r="O17" s="142"/>
      <c r="P17" s="142"/>
      <c r="Q17" s="142"/>
      <c r="R17" s="142"/>
      <c r="S17" s="142"/>
      <c r="T17" s="142"/>
      <c r="U17" s="142"/>
      <c r="V17" s="142"/>
      <c r="W17" s="142"/>
      <c r="X17" s="142"/>
      <c r="Y17" s="142"/>
      <c r="Z17" s="142"/>
      <c r="AA17" s="142"/>
    </row>
    <row r="18" spans="1:27" ht="6" customHeight="1" x14ac:dyDescent="0.2">
      <c r="A18" s="4"/>
      <c r="B18" s="61"/>
      <c r="C18" s="61"/>
      <c r="D18" s="61"/>
      <c r="E18" s="61"/>
      <c r="F18" s="61"/>
      <c r="G18" s="4"/>
      <c r="H18" s="142"/>
      <c r="I18" s="142"/>
      <c r="J18" s="142"/>
      <c r="K18" s="142"/>
      <c r="L18" s="142"/>
      <c r="M18" s="142"/>
      <c r="N18" s="142"/>
      <c r="O18" s="142"/>
      <c r="P18" s="142"/>
      <c r="Q18" s="142"/>
      <c r="R18" s="142"/>
      <c r="S18" s="142"/>
      <c r="T18" s="142"/>
      <c r="U18" s="142"/>
      <c r="V18" s="142"/>
      <c r="W18" s="142"/>
      <c r="X18" s="142"/>
      <c r="Y18" s="142"/>
      <c r="Z18" s="142"/>
      <c r="AA18" s="142"/>
    </row>
    <row r="19" spans="1:27" ht="20.25" customHeight="1" x14ac:dyDescent="0.2">
      <c r="A19" s="4"/>
      <c r="B19" s="358" t="s">
        <v>1350</v>
      </c>
      <c r="C19" s="437"/>
      <c r="D19" s="444"/>
      <c r="E19" s="437"/>
      <c r="F19" s="437"/>
      <c r="G19" s="4"/>
      <c r="H19" s="142"/>
      <c r="I19" s="142"/>
      <c r="J19" s="142"/>
      <c r="K19" s="142"/>
      <c r="L19" s="142"/>
      <c r="M19" s="142"/>
      <c r="N19" s="142"/>
      <c r="O19" s="142"/>
      <c r="P19" s="142"/>
      <c r="Q19" s="142"/>
      <c r="R19" s="142"/>
      <c r="S19" s="142"/>
      <c r="T19" s="142"/>
      <c r="U19" s="142"/>
      <c r="V19" s="142"/>
      <c r="W19" s="142"/>
      <c r="X19" s="142"/>
      <c r="Y19" s="142"/>
      <c r="Z19" s="142"/>
      <c r="AA19" s="142"/>
    </row>
    <row r="20" spans="1:27" ht="20.25" customHeight="1" x14ac:dyDescent="0.2">
      <c r="A20" s="4"/>
      <c r="B20" s="167" t="s">
        <v>1351</v>
      </c>
      <c r="C20" s="446" t="s">
        <v>1352</v>
      </c>
      <c r="D20" s="447"/>
      <c r="E20" s="168">
        <v>0.2</v>
      </c>
      <c r="F20" s="168">
        <v>0.2</v>
      </c>
      <c r="G20" s="4"/>
      <c r="H20" s="142"/>
      <c r="I20" s="142"/>
      <c r="J20" s="142"/>
      <c r="K20" s="142"/>
      <c r="L20" s="142"/>
      <c r="M20" s="142"/>
      <c r="N20" s="142"/>
      <c r="O20" s="142"/>
      <c r="P20" s="142"/>
      <c r="Q20" s="142"/>
      <c r="R20" s="142"/>
      <c r="S20" s="142"/>
      <c r="T20" s="142"/>
      <c r="U20" s="142"/>
      <c r="V20" s="142"/>
      <c r="W20" s="142"/>
      <c r="X20" s="142"/>
      <c r="Y20" s="142"/>
      <c r="Z20" s="142"/>
      <c r="AA20" s="142"/>
    </row>
    <row r="21" spans="1:27" ht="20.25" customHeight="1" x14ac:dyDescent="0.2">
      <c r="A21" s="4"/>
      <c r="B21" s="154" t="s">
        <v>1353</v>
      </c>
      <c r="C21" s="442" t="s">
        <v>1354</v>
      </c>
      <c r="D21" s="443"/>
      <c r="E21" s="156">
        <v>1.4999999999999999E-2</v>
      </c>
      <c r="F21" s="156">
        <v>1.4999999999999999E-2</v>
      </c>
      <c r="G21" s="4"/>
      <c r="H21" s="142"/>
      <c r="I21" s="142"/>
      <c r="J21" s="142"/>
      <c r="K21" s="142"/>
      <c r="L21" s="142"/>
      <c r="M21" s="142"/>
      <c r="N21" s="142"/>
      <c r="O21" s="142"/>
      <c r="P21" s="142"/>
      <c r="Q21" s="142"/>
      <c r="R21" s="142"/>
      <c r="S21" s="142"/>
      <c r="T21" s="142"/>
      <c r="U21" s="142"/>
      <c r="V21" s="142"/>
      <c r="W21" s="142"/>
      <c r="X21" s="142"/>
      <c r="Y21" s="142"/>
      <c r="Z21" s="142"/>
      <c r="AA21" s="142"/>
    </row>
    <row r="22" spans="1:27" ht="20.25" customHeight="1" x14ac:dyDescent="0.2">
      <c r="A22" s="4"/>
      <c r="B22" s="154" t="s">
        <v>1355</v>
      </c>
      <c r="C22" s="442" t="s">
        <v>1356</v>
      </c>
      <c r="D22" s="443"/>
      <c r="E22" s="156">
        <v>0.01</v>
      </c>
      <c r="F22" s="156">
        <v>0.01</v>
      </c>
      <c r="G22" s="4"/>
      <c r="H22" s="142"/>
      <c r="I22" s="142"/>
      <c r="J22" s="142"/>
      <c r="K22" s="142"/>
      <c r="L22" s="142"/>
      <c r="M22" s="142"/>
      <c r="N22" s="142"/>
      <c r="O22" s="142"/>
      <c r="P22" s="142"/>
      <c r="Q22" s="142"/>
      <c r="R22" s="142"/>
      <c r="S22" s="142"/>
      <c r="T22" s="142"/>
      <c r="U22" s="142"/>
      <c r="V22" s="142"/>
      <c r="W22" s="142"/>
      <c r="X22" s="142"/>
      <c r="Y22" s="142"/>
      <c r="Z22" s="142"/>
      <c r="AA22" s="142"/>
    </row>
    <row r="23" spans="1:27" ht="20.25" customHeight="1" x14ac:dyDescent="0.2">
      <c r="A23" s="4"/>
      <c r="B23" s="154" t="s">
        <v>1357</v>
      </c>
      <c r="C23" s="442" t="s">
        <v>1358</v>
      </c>
      <c r="D23" s="443"/>
      <c r="E23" s="156">
        <v>2E-3</v>
      </c>
      <c r="F23" s="156">
        <v>2E-3</v>
      </c>
      <c r="G23" s="4"/>
      <c r="H23" s="142"/>
      <c r="I23" s="142"/>
      <c r="J23" s="142"/>
      <c r="K23" s="142"/>
      <c r="L23" s="142"/>
      <c r="M23" s="142"/>
      <c r="N23" s="142"/>
      <c r="O23" s="142"/>
      <c r="P23" s="142"/>
      <c r="Q23" s="142"/>
      <c r="R23" s="142"/>
      <c r="S23" s="142"/>
      <c r="T23" s="142"/>
      <c r="U23" s="142"/>
      <c r="V23" s="142"/>
      <c r="W23" s="142"/>
      <c r="X23" s="142"/>
      <c r="Y23" s="142"/>
      <c r="Z23" s="142"/>
      <c r="AA23" s="142"/>
    </row>
    <row r="24" spans="1:27" ht="20.25" customHeight="1" x14ac:dyDescent="0.2">
      <c r="A24" s="4"/>
      <c r="B24" s="154" t="s">
        <v>1359</v>
      </c>
      <c r="C24" s="442" t="s">
        <v>1360</v>
      </c>
      <c r="D24" s="443"/>
      <c r="E24" s="156">
        <v>6.0000000000000001E-3</v>
      </c>
      <c r="F24" s="156">
        <v>6.0000000000000001E-3</v>
      </c>
      <c r="G24" s="4"/>
      <c r="H24" s="142"/>
      <c r="I24" s="142"/>
      <c r="J24" s="142"/>
      <c r="K24" s="142"/>
      <c r="L24" s="142"/>
      <c r="M24" s="142"/>
      <c r="N24" s="142"/>
      <c r="O24" s="142"/>
      <c r="P24" s="142"/>
      <c r="Q24" s="142"/>
      <c r="R24" s="142"/>
      <c r="S24" s="142"/>
      <c r="T24" s="142"/>
      <c r="U24" s="142"/>
      <c r="V24" s="142"/>
      <c r="W24" s="142"/>
      <c r="X24" s="142"/>
      <c r="Y24" s="142"/>
      <c r="Z24" s="142"/>
      <c r="AA24" s="142"/>
    </row>
    <row r="25" spans="1:27" ht="20.25" customHeight="1" x14ac:dyDescent="0.2">
      <c r="A25" s="4"/>
      <c r="B25" s="154" t="s">
        <v>1361</v>
      </c>
      <c r="C25" s="442" t="s">
        <v>1362</v>
      </c>
      <c r="D25" s="443"/>
      <c r="E25" s="156">
        <v>2.5000000000000001E-2</v>
      </c>
      <c r="F25" s="156">
        <v>2.5000000000000001E-2</v>
      </c>
      <c r="G25" s="4"/>
      <c r="H25" s="142"/>
      <c r="I25" s="142"/>
      <c r="J25" s="142"/>
      <c r="K25" s="142"/>
      <c r="L25" s="142"/>
      <c r="M25" s="142"/>
      <c r="N25" s="142"/>
      <c r="O25" s="142"/>
      <c r="P25" s="142"/>
      <c r="Q25" s="142"/>
      <c r="R25" s="142"/>
      <c r="S25" s="142"/>
      <c r="T25" s="142"/>
      <c r="U25" s="142"/>
      <c r="V25" s="142"/>
      <c r="W25" s="142"/>
      <c r="X25" s="142"/>
      <c r="Y25" s="142"/>
      <c r="Z25" s="142"/>
      <c r="AA25" s="142"/>
    </row>
    <row r="26" spans="1:27" ht="20.25" customHeight="1" x14ac:dyDescent="0.2">
      <c r="A26" s="4"/>
      <c r="B26" s="154" t="s">
        <v>1363</v>
      </c>
      <c r="C26" s="442" t="s">
        <v>1364</v>
      </c>
      <c r="D26" s="443"/>
      <c r="E26" s="156">
        <v>0.03</v>
      </c>
      <c r="F26" s="156">
        <v>0.03</v>
      </c>
      <c r="G26" s="4"/>
      <c r="H26" s="142"/>
      <c r="I26" s="142"/>
      <c r="J26" s="142"/>
      <c r="K26" s="142"/>
      <c r="L26" s="142"/>
      <c r="M26" s="142"/>
      <c r="N26" s="142"/>
      <c r="O26" s="142"/>
      <c r="P26" s="142"/>
      <c r="Q26" s="142"/>
      <c r="R26" s="142"/>
      <c r="S26" s="142"/>
      <c r="T26" s="142"/>
      <c r="U26" s="142"/>
      <c r="V26" s="142"/>
      <c r="W26" s="142"/>
      <c r="X26" s="142"/>
      <c r="Y26" s="142"/>
      <c r="Z26" s="142"/>
      <c r="AA26" s="142"/>
    </row>
    <row r="27" spans="1:27" ht="20.25" customHeight="1" x14ac:dyDescent="0.2">
      <c r="A27" s="4"/>
      <c r="B27" s="154" t="s">
        <v>1365</v>
      </c>
      <c r="C27" s="442" t="s">
        <v>1366</v>
      </c>
      <c r="D27" s="443"/>
      <c r="E27" s="156">
        <v>0.08</v>
      </c>
      <c r="F27" s="156">
        <v>0.08</v>
      </c>
      <c r="G27" s="4"/>
      <c r="H27" s="142"/>
      <c r="I27" s="142"/>
      <c r="J27" s="142"/>
      <c r="K27" s="142"/>
      <c r="L27" s="142"/>
      <c r="M27" s="142"/>
      <c r="N27" s="142"/>
      <c r="O27" s="142"/>
      <c r="P27" s="142"/>
      <c r="Q27" s="142"/>
      <c r="R27" s="142"/>
      <c r="S27" s="142"/>
      <c r="T27" s="142"/>
      <c r="U27" s="142"/>
      <c r="V27" s="142"/>
      <c r="W27" s="142"/>
      <c r="X27" s="142"/>
      <c r="Y27" s="142"/>
      <c r="Z27" s="142"/>
      <c r="AA27" s="142"/>
    </row>
    <row r="28" spans="1:27" ht="20.25" customHeight="1" x14ac:dyDescent="0.2">
      <c r="A28" s="4"/>
      <c r="B28" s="169" t="s">
        <v>1367</v>
      </c>
      <c r="C28" s="442" t="s">
        <v>1368</v>
      </c>
      <c r="D28" s="443"/>
      <c r="E28" s="170">
        <v>0</v>
      </c>
      <c r="F28" s="170">
        <v>0</v>
      </c>
      <c r="G28" s="4"/>
      <c r="H28" s="142"/>
      <c r="I28" s="142"/>
      <c r="J28" s="142"/>
      <c r="K28" s="142"/>
      <c r="L28" s="142"/>
      <c r="M28" s="142"/>
      <c r="N28" s="142"/>
      <c r="O28" s="142"/>
      <c r="P28" s="142"/>
      <c r="Q28" s="142"/>
      <c r="R28" s="142"/>
      <c r="S28" s="142"/>
      <c r="T28" s="142"/>
      <c r="U28" s="142"/>
      <c r="V28" s="142"/>
      <c r="W28" s="142"/>
      <c r="X28" s="142"/>
      <c r="Y28" s="142"/>
      <c r="Z28" s="142"/>
      <c r="AA28" s="142"/>
    </row>
    <row r="29" spans="1:27" ht="20.25" customHeight="1" x14ac:dyDescent="0.2">
      <c r="A29" s="4"/>
      <c r="B29" s="171" t="s">
        <v>1369</v>
      </c>
      <c r="C29" s="466" t="s">
        <v>35</v>
      </c>
      <c r="D29" s="467"/>
      <c r="E29" s="172">
        <f>SUBTOTAL(9,E20:E28)</f>
        <v>0.36800000000000005</v>
      </c>
      <c r="F29" s="172">
        <f>SUBTOTAL(9,F20:F28)</f>
        <v>0.36800000000000005</v>
      </c>
      <c r="G29" s="4"/>
      <c r="H29" s="142"/>
      <c r="I29" s="142"/>
      <c r="J29" s="142"/>
      <c r="K29" s="142"/>
      <c r="L29" s="142"/>
      <c r="M29" s="142"/>
      <c r="N29" s="142"/>
      <c r="O29" s="142"/>
      <c r="P29" s="142"/>
      <c r="Q29" s="142"/>
      <c r="R29" s="142"/>
      <c r="S29" s="142"/>
      <c r="T29" s="142"/>
      <c r="U29" s="142"/>
      <c r="V29" s="142"/>
      <c r="W29" s="142"/>
      <c r="X29" s="142"/>
      <c r="Y29" s="142"/>
      <c r="Z29" s="142"/>
      <c r="AA29" s="142"/>
    </row>
    <row r="30" spans="1:27" ht="6" customHeight="1" x14ac:dyDescent="0.2">
      <c r="A30" s="4"/>
      <c r="B30" s="61"/>
      <c r="C30" s="61"/>
      <c r="D30" s="61"/>
      <c r="E30" s="159"/>
      <c r="F30" s="159"/>
      <c r="G30" s="4"/>
      <c r="H30" s="142"/>
      <c r="I30" s="142"/>
      <c r="J30" s="142"/>
      <c r="K30" s="142"/>
      <c r="L30" s="142"/>
      <c r="M30" s="142"/>
      <c r="N30" s="142"/>
      <c r="O30" s="142"/>
      <c r="P30" s="142"/>
      <c r="Q30" s="142"/>
      <c r="R30" s="142"/>
      <c r="S30" s="142"/>
      <c r="T30" s="142"/>
      <c r="U30" s="142"/>
      <c r="V30" s="142"/>
      <c r="W30" s="142"/>
      <c r="X30" s="142"/>
      <c r="Y30" s="142"/>
      <c r="Z30" s="142"/>
      <c r="AA30" s="142"/>
    </row>
    <row r="31" spans="1:27" ht="20.25" customHeight="1" x14ac:dyDescent="0.2">
      <c r="A31" s="4"/>
      <c r="B31" s="358" t="s">
        <v>1370</v>
      </c>
      <c r="C31" s="437"/>
      <c r="D31" s="444"/>
      <c r="E31" s="437"/>
      <c r="F31" s="437"/>
      <c r="G31" s="4"/>
      <c r="H31" s="142"/>
      <c r="I31" s="142"/>
      <c r="J31" s="142"/>
      <c r="K31" s="142"/>
      <c r="L31" s="142"/>
      <c r="M31" s="142"/>
      <c r="N31" s="142"/>
      <c r="O31" s="142"/>
      <c r="P31" s="142"/>
      <c r="Q31" s="142"/>
      <c r="R31" s="142"/>
      <c r="S31" s="142"/>
      <c r="T31" s="142"/>
      <c r="U31" s="142"/>
      <c r="V31" s="142"/>
      <c r="W31" s="142"/>
      <c r="X31" s="142"/>
      <c r="Y31" s="142"/>
      <c r="Z31" s="142"/>
      <c r="AA31" s="142"/>
    </row>
    <row r="32" spans="1:27" ht="20.25" customHeight="1" x14ac:dyDescent="0.2">
      <c r="A32" s="4"/>
      <c r="B32" s="167" t="s">
        <v>1371</v>
      </c>
      <c r="C32" s="442" t="s">
        <v>1372</v>
      </c>
      <c r="D32" s="443"/>
      <c r="E32" s="156">
        <v>0.17929999999999999</v>
      </c>
      <c r="F32" s="154" t="s">
        <v>1373</v>
      </c>
      <c r="G32" s="4"/>
      <c r="H32" s="142"/>
      <c r="I32" s="142"/>
      <c r="J32" s="142"/>
      <c r="K32" s="142"/>
      <c r="L32" s="142"/>
      <c r="M32" s="142"/>
      <c r="N32" s="142"/>
      <c r="O32" s="142"/>
      <c r="P32" s="142"/>
      <c r="Q32" s="142"/>
      <c r="R32" s="142"/>
      <c r="S32" s="142"/>
      <c r="T32" s="142"/>
      <c r="U32" s="142"/>
      <c r="V32" s="142"/>
      <c r="W32" s="142"/>
      <c r="X32" s="142"/>
      <c r="Y32" s="142"/>
      <c r="Z32" s="142"/>
      <c r="AA32" s="142"/>
    </row>
    <row r="33" spans="1:27" ht="20.25" customHeight="1" x14ac:dyDescent="0.2">
      <c r="A33" s="4"/>
      <c r="B33" s="154" t="s">
        <v>1374</v>
      </c>
      <c r="C33" s="442" t="s">
        <v>1375</v>
      </c>
      <c r="D33" s="443"/>
      <c r="E33" s="156">
        <v>4.24E-2</v>
      </c>
      <c r="F33" s="154" t="s">
        <v>1373</v>
      </c>
      <c r="G33" s="4"/>
      <c r="H33" s="142"/>
      <c r="I33" s="142"/>
      <c r="J33" s="142"/>
      <c r="K33" s="142"/>
      <c r="L33" s="142"/>
      <c r="M33" s="142"/>
      <c r="N33" s="142"/>
      <c r="O33" s="142"/>
      <c r="P33" s="142"/>
      <c r="Q33" s="142"/>
      <c r="R33" s="142"/>
      <c r="S33" s="142"/>
      <c r="T33" s="142"/>
      <c r="U33" s="142"/>
      <c r="V33" s="142"/>
      <c r="W33" s="142"/>
      <c r="X33" s="142"/>
      <c r="Y33" s="142"/>
      <c r="Z33" s="142"/>
      <c r="AA33" s="142"/>
    </row>
    <row r="34" spans="1:27" ht="20.25" customHeight="1" x14ac:dyDescent="0.2">
      <c r="A34" s="4"/>
      <c r="B34" s="154" t="s">
        <v>1376</v>
      </c>
      <c r="C34" s="442" t="s">
        <v>1377</v>
      </c>
      <c r="D34" s="443"/>
      <c r="E34" s="156">
        <v>8.5000000000000006E-3</v>
      </c>
      <c r="F34" s="156">
        <v>6.4000000000000003E-3</v>
      </c>
      <c r="G34" s="4"/>
      <c r="H34" s="142"/>
      <c r="I34" s="142"/>
      <c r="J34" s="142"/>
      <c r="K34" s="142"/>
      <c r="L34" s="142"/>
      <c r="M34" s="142"/>
      <c r="N34" s="142"/>
      <c r="O34" s="142"/>
      <c r="P34" s="142"/>
      <c r="Q34" s="142"/>
      <c r="R34" s="142"/>
      <c r="S34" s="142"/>
      <c r="T34" s="142"/>
      <c r="U34" s="142"/>
      <c r="V34" s="142"/>
      <c r="W34" s="142"/>
      <c r="X34" s="142"/>
      <c r="Y34" s="142"/>
      <c r="Z34" s="142"/>
      <c r="AA34" s="142"/>
    </row>
    <row r="35" spans="1:27" ht="20.25" customHeight="1" x14ac:dyDescent="0.2">
      <c r="A35" s="4"/>
      <c r="B35" s="154" t="s">
        <v>1378</v>
      </c>
      <c r="C35" s="442" t="s">
        <v>1379</v>
      </c>
      <c r="D35" s="443"/>
      <c r="E35" s="156">
        <v>0.11020000000000001</v>
      </c>
      <c r="F35" s="156">
        <v>8.3299999999999999E-2</v>
      </c>
      <c r="G35" s="4"/>
      <c r="H35" s="142"/>
      <c r="I35" s="142"/>
      <c r="J35" s="142"/>
      <c r="K35" s="142"/>
      <c r="L35" s="142"/>
      <c r="M35" s="142"/>
      <c r="N35" s="142"/>
      <c r="O35" s="142"/>
      <c r="P35" s="142"/>
      <c r="Q35" s="142"/>
      <c r="R35" s="142"/>
      <c r="S35" s="142"/>
      <c r="T35" s="142"/>
      <c r="U35" s="142"/>
      <c r="V35" s="142"/>
      <c r="W35" s="142"/>
      <c r="X35" s="142"/>
      <c r="Y35" s="142"/>
      <c r="Z35" s="142"/>
      <c r="AA35" s="142"/>
    </row>
    <row r="36" spans="1:27" ht="20.25" customHeight="1" x14ac:dyDescent="0.2">
      <c r="A36" s="4"/>
      <c r="B36" s="154" t="s">
        <v>1380</v>
      </c>
      <c r="C36" s="442" t="s">
        <v>1381</v>
      </c>
      <c r="D36" s="443"/>
      <c r="E36" s="156">
        <v>5.9999999999999995E-4</v>
      </c>
      <c r="F36" s="156">
        <v>4.0000000000000002E-4</v>
      </c>
      <c r="G36" s="4"/>
      <c r="H36" s="142"/>
      <c r="I36" s="142"/>
      <c r="J36" s="142"/>
      <c r="K36" s="142"/>
      <c r="L36" s="142"/>
      <c r="M36" s="142"/>
      <c r="N36" s="142"/>
      <c r="O36" s="142"/>
      <c r="P36" s="142"/>
      <c r="Q36" s="142"/>
      <c r="R36" s="142"/>
      <c r="S36" s="142"/>
      <c r="T36" s="142"/>
      <c r="U36" s="142"/>
      <c r="V36" s="142"/>
      <c r="W36" s="142"/>
      <c r="X36" s="142"/>
      <c r="Y36" s="142"/>
      <c r="Z36" s="142"/>
      <c r="AA36" s="142"/>
    </row>
    <row r="37" spans="1:27" ht="20.25" customHeight="1" x14ac:dyDescent="0.2">
      <c r="A37" s="4"/>
      <c r="B37" s="154" t="s">
        <v>1382</v>
      </c>
      <c r="C37" s="442" t="s">
        <v>1383</v>
      </c>
      <c r="D37" s="443"/>
      <c r="E37" s="156">
        <v>7.3000000000000001E-3</v>
      </c>
      <c r="F37" s="156">
        <v>5.5999999999999999E-3</v>
      </c>
      <c r="G37" s="4"/>
      <c r="H37" s="142"/>
      <c r="I37" s="142"/>
      <c r="J37" s="142"/>
      <c r="K37" s="142"/>
      <c r="L37" s="142"/>
      <c r="M37" s="142"/>
      <c r="N37" s="142"/>
      <c r="O37" s="142"/>
      <c r="P37" s="142"/>
      <c r="Q37" s="142"/>
      <c r="R37" s="142"/>
      <c r="S37" s="142"/>
      <c r="T37" s="142"/>
      <c r="U37" s="142"/>
      <c r="V37" s="142"/>
      <c r="W37" s="142"/>
      <c r="X37" s="142"/>
      <c r="Y37" s="142"/>
      <c r="Z37" s="142"/>
      <c r="AA37" s="142"/>
    </row>
    <row r="38" spans="1:27" ht="20.25" customHeight="1" x14ac:dyDescent="0.2">
      <c r="A38" s="4"/>
      <c r="B38" s="154" t="s">
        <v>1384</v>
      </c>
      <c r="C38" s="442" t="s">
        <v>1385</v>
      </c>
      <c r="D38" s="443"/>
      <c r="E38" s="156">
        <v>1.55E-2</v>
      </c>
      <c r="F38" s="154" t="s">
        <v>1373</v>
      </c>
      <c r="G38" s="4"/>
      <c r="H38" s="142"/>
      <c r="I38" s="142"/>
      <c r="J38" s="142"/>
      <c r="K38" s="142"/>
      <c r="L38" s="142"/>
      <c r="M38" s="142"/>
      <c r="N38" s="142"/>
      <c r="O38" s="142"/>
      <c r="P38" s="142"/>
      <c r="Q38" s="142"/>
      <c r="R38" s="142"/>
      <c r="S38" s="142"/>
      <c r="T38" s="142"/>
      <c r="U38" s="142"/>
      <c r="V38" s="142"/>
      <c r="W38" s="142"/>
      <c r="X38" s="142"/>
      <c r="Y38" s="142"/>
      <c r="Z38" s="142"/>
      <c r="AA38" s="142"/>
    </row>
    <row r="39" spans="1:27" ht="20.25" customHeight="1" x14ac:dyDescent="0.2">
      <c r="A39" s="4"/>
      <c r="B39" s="154" t="s">
        <v>1386</v>
      </c>
      <c r="C39" s="442" t="s">
        <v>1387</v>
      </c>
      <c r="D39" s="443"/>
      <c r="E39" s="156">
        <v>1E-3</v>
      </c>
      <c r="F39" s="156">
        <v>8.0000000000000004E-4</v>
      </c>
      <c r="G39" s="4"/>
      <c r="H39" s="142"/>
      <c r="I39" s="142"/>
      <c r="J39" s="142"/>
      <c r="K39" s="142"/>
      <c r="L39" s="142"/>
      <c r="M39" s="142"/>
      <c r="N39" s="142"/>
      <c r="O39" s="142"/>
      <c r="P39" s="142"/>
      <c r="Q39" s="142"/>
      <c r="R39" s="142"/>
      <c r="S39" s="142"/>
      <c r="T39" s="142"/>
      <c r="U39" s="142"/>
      <c r="V39" s="142"/>
      <c r="W39" s="142"/>
      <c r="X39" s="142"/>
      <c r="Y39" s="142"/>
      <c r="Z39" s="142"/>
      <c r="AA39" s="142"/>
    </row>
    <row r="40" spans="1:27" ht="20.25" customHeight="1" x14ac:dyDescent="0.2">
      <c r="A40" s="4"/>
      <c r="B40" s="154" t="s">
        <v>1388</v>
      </c>
      <c r="C40" s="442" t="s">
        <v>1389</v>
      </c>
      <c r="D40" s="443"/>
      <c r="E40" s="156">
        <v>0.11559999999999999</v>
      </c>
      <c r="F40" s="156">
        <v>8.7400000000000005E-2</v>
      </c>
      <c r="G40" s="4"/>
      <c r="H40" s="142"/>
      <c r="I40" s="142"/>
      <c r="J40" s="142"/>
      <c r="K40" s="142"/>
      <c r="L40" s="142"/>
      <c r="M40" s="142"/>
      <c r="N40" s="142"/>
      <c r="O40" s="142"/>
      <c r="P40" s="142"/>
      <c r="Q40" s="142"/>
      <c r="R40" s="142"/>
      <c r="S40" s="142"/>
      <c r="T40" s="142"/>
      <c r="U40" s="142"/>
      <c r="V40" s="142"/>
      <c r="W40" s="142"/>
      <c r="X40" s="142"/>
      <c r="Y40" s="142"/>
      <c r="Z40" s="142"/>
      <c r="AA40" s="142"/>
    </row>
    <row r="41" spans="1:27" ht="20.25" customHeight="1" x14ac:dyDescent="0.2">
      <c r="A41" s="4"/>
      <c r="B41" s="169" t="s">
        <v>1390</v>
      </c>
      <c r="C41" s="442" t="s">
        <v>1391</v>
      </c>
      <c r="D41" s="443"/>
      <c r="E41" s="170">
        <v>4.0000000000000002E-4</v>
      </c>
      <c r="F41" s="170">
        <v>2.9999999999999997E-4</v>
      </c>
      <c r="G41" s="4"/>
      <c r="H41" s="142"/>
      <c r="I41" s="142"/>
      <c r="J41" s="142"/>
      <c r="K41" s="142"/>
      <c r="L41" s="142"/>
      <c r="M41" s="142"/>
      <c r="N41" s="142"/>
      <c r="O41" s="142"/>
      <c r="P41" s="142"/>
      <c r="Q41" s="142"/>
      <c r="R41" s="142"/>
      <c r="S41" s="142"/>
      <c r="T41" s="142"/>
      <c r="U41" s="142"/>
      <c r="V41" s="142"/>
      <c r="W41" s="142"/>
      <c r="X41" s="142"/>
      <c r="Y41" s="142"/>
      <c r="Z41" s="142"/>
      <c r="AA41" s="142"/>
    </row>
    <row r="42" spans="1:27" ht="20.25" customHeight="1" x14ac:dyDescent="0.2">
      <c r="A42" s="4"/>
      <c r="B42" s="171" t="s">
        <v>1392</v>
      </c>
      <c r="C42" s="466" t="s">
        <v>35</v>
      </c>
      <c r="D42" s="467"/>
      <c r="E42" s="172">
        <f>SUBTOTAL(9,E32:E41)</f>
        <v>0.48079999999999995</v>
      </c>
      <c r="F42" s="172">
        <f>SUBTOTAL(9,F32:F41)</f>
        <v>0.1842</v>
      </c>
      <c r="G42" s="4"/>
      <c r="H42" s="142"/>
      <c r="I42" s="142"/>
      <c r="J42" s="142"/>
      <c r="K42" s="142"/>
      <c r="L42" s="142"/>
      <c r="M42" s="142"/>
      <c r="N42" s="142"/>
      <c r="O42" s="142"/>
      <c r="P42" s="142"/>
      <c r="Q42" s="142"/>
      <c r="R42" s="142"/>
      <c r="S42" s="142"/>
      <c r="T42" s="142"/>
      <c r="U42" s="142"/>
      <c r="V42" s="142"/>
      <c r="W42" s="142"/>
      <c r="X42" s="142"/>
      <c r="Y42" s="142"/>
      <c r="Z42" s="142"/>
      <c r="AA42" s="142"/>
    </row>
    <row r="43" spans="1:27" ht="6" customHeight="1" x14ac:dyDescent="0.2">
      <c r="A43" s="4"/>
      <c r="B43" s="61"/>
      <c r="C43" s="61"/>
      <c r="D43" s="61"/>
      <c r="E43" s="159"/>
      <c r="F43" s="159"/>
      <c r="G43" s="4"/>
      <c r="H43" s="142"/>
      <c r="I43" s="142"/>
      <c r="J43" s="142"/>
      <c r="K43" s="142"/>
      <c r="L43" s="142"/>
      <c r="M43" s="142"/>
      <c r="N43" s="142"/>
      <c r="O43" s="142"/>
      <c r="P43" s="142"/>
      <c r="Q43" s="142"/>
      <c r="R43" s="142"/>
      <c r="S43" s="142"/>
      <c r="T43" s="142"/>
      <c r="U43" s="142"/>
      <c r="V43" s="142"/>
      <c r="W43" s="142"/>
      <c r="X43" s="142"/>
      <c r="Y43" s="142"/>
      <c r="Z43" s="142"/>
      <c r="AA43" s="142"/>
    </row>
    <row r="44" spans="1:27" ht="20.25" customHeight="1" x14ac:dyDescent="0.2">
      <c r="A44" s="4"/>
      <c r="B44" s="358" t="s">
        <v>1393</v>
      </c>
      <c r="C44" s="437"/>
      <c r="D44" s="444"/>
      <c r="E44" s="437"/>
      <c r="F44" s="437"/>
      <c r="G44" s="4"/>
      <c r="H44" s="142"/>
      <c r="I44" s="142"/>
      <c r="J44" s="142"/>
      <c r="K44" s="142"/>
      <c r="L44" s="142"/>
      <c r="M44" s="142"/>
      <c r="N44" s="142"/>
      <c r="O44" s="142"/>
      <c r="P44" s="142"/>
      <c r="Q44" s="142"/>
      <c r="R44" s="142"/>
      <c r="S44" s="142"/>
      <c r="T44" s="142"/>
      <c r="U44" s="142"/>
      <c r="V44" s="142"/>
      <c r="W44" s="142"/>
      <c r="X44" s="142"/>
      <c r="Y44" s="142"/>
      <c r="Z44" s="142"/>
      <c r="AA44" s="142"/>
    </row>
    <row r="45" spans="1:27" ht="20.25" customHeight="1" x14ac:dyDescent="0.2">
      <c r="A45" s="4"/>
      <c r="B45" s="167" t="s">
        <v>1394</v>
      </c>
      <c r="C45" s="442" t="s">
        <v>1395</v>
      </c>
      <c r="D45" s="443"/>
      <c r="E45" s="156">
        <v>4.5900000000000003E-2</v>
      </c>
      <c r="F45" s="156">
        <v>3.4700000000000002E-2</v>
      </c>
      <c r="G45" s="4"/>
      <c r="H45" s="142"/>
      <c r="I45" s="142"/>
      <c r="J45" s="142"/>
      <c r="K45" s="142"/>
      <c r="L45" s="142"/>
      <c r="M45" s="142"/>
      <c r="N45" s="142"/>
      <c r="O45" s="142"/>
      <c r="P45" s="142"/>
      <c r="Q45" s="142"/>
      <c r="R45" s="142"/>
      <c r="S45" s="142"/>
      <c r="T45" s="142"/>
      <c r="U45" s="142"/>
      <c r="V45" s="142"/>
      <c r="W45" s="142"/>
      <c r="X45" s="142"/>
      <c r="Y45" s="142"/>
      <c r="Z45" s="142"/>
      <c r="AA45" s="142"/>
    </row>
    <row r="46" spans="1:27" ht="20.25" customHeight="1" x14ac:dyDescent="0.2">
      <c r="A46" s="4"/>
      <c r="B46" s="154" t="s">
        <v>1396</v>
      </c>
      <c r="C46" s="442" t="s">
        <v>1397</v>
      </c>
      <c r="D46" s="443"/>
      <c r="E46" s="156">
        <v>1.1000000000000001E-3</v>
      </c>
      <c r="F46" s="156">
        <v>8.0000000000000004E-4</v>
      </c>
      <c r="G46" s="4"/>
      <c r="H46" s="142"/>
      <c r="I46" s="142"/>
      <c r="J46" s="142"/>
      <c r="K46" s="142"/>
      <c r="L46" s="142"/>
      <c r="M46" s="142"/>
      <c r="N46" s="142"/>
      <c r="O46" s="142"/>
      <c r="P46" s="142"/>
      <c r="Q46" s="142"/>
      <c r="R46" s="142"/>
      <c r="S46" s="142"/>
      <c r="T46" s="142"/>
      <c r="U46" s="142"/>
      <c r="V46" s="142"/>
      <c r="W46" s="142"/>
      <c r="X46" s="142"/>
      <c r="Y46" s="142"/>
      <c r="Z46" s="142"/>
      <c r="AA46" s="142"/>
    </row>
    <row r="47" spans="1:27" ht="20.25" customHeight="1" x14ac:dyDescent="0.2">
      <c r="A47" s="4"/>
      <c r="B47" s="154" t="s">
        <v>1398</v>
      </c>
      <c r="C47" s="442" t="s">
        <v>1399</v>
      </c>
      <c r="D47" s="443"/>
      <c r="E47" s="156">
        <v>2.2599999999999999E-2</v>
      </c>
      <c r="F47" s="156">
        <v>1.7100000000000001E-2</v>
      </c>
      <c r="G47" s="4"/>
      <c r="H47" s="142"/>
      <c r="I47" s="142"/>
      <c r="J47" s="142"/>
      <c r="K47" s="142"/>
      <c r="L47" s="142"/>
      <c r="M47" s="142"/>
      <c r="N47" s="142"/>
      <c r="O47" s="142"/>
      <c r="P47" s="142"/>
      <c r="Q47" s="142"/>
      <c r="R47" s="142"/>
      <c r="S47" s="142"/>
      <c r="T47" s="142"/>
      <c r="U47" s="142"/>
      <c r="V47" s="142"/>
      <c r="W47" s="142"/>
      <c r="X47" s="142"/>
      <c r="Y47" s="142"/>
      <c r="Z47" s="142"/>
      <c r="AA47" s="142"/>
    </row>
    <row r="48" spans="1:27" ht="20.25" customHeight="1" x14ac:dyDescent="0.2">
      <c r="A48" s="4"/>
      <c r="B48" s="154" t="s">
        <v>1400</v>
      </c>
      <c r="C48" s="442" t="s">
        <v>1401</v>
      </c>
      <c r="D48" s="443"/>
      <c r="E48" s="156">
        <v>2.5499999999999998E-2</v>
      </c>
      <c r="F48" s="156">
        <v>1.9300000000000001E-2</v>
      </c>
      <c r="G48" s="4"/>
      <c r="H48" s="142"/>
      <c r="I48" s="142"/>
      <c r="J48" s="142"/>
      <c r="K48" s="142"/>
      <c r="L48" s="142"/>
      <c r="M48" s="142"/>
      <c r="N48" s="142"/>
      <c r="O48" s="142"/>
      <c r="P48" s="142"/>
      <c r="Q48" s="142"/>
      <c r="R48" s="142"/>
      <c r="S48" s="142"/>
      <c r="T48" s="142"/>
      <c r="U48" s="142"/>
      <c r="V48" s="142"/>
      <c r="W48" s="142"/>
      <c r="X48" s="142"/>
      <c r="Y48" s="142"/>
      <c r="Z48" s="142"/>
      <c r="AA48" s="142"/>
    </row>
    <row r="49" spans="1:27" ht="20.25" customHeight="1" x14ac:dyDescent="0.2">
      <c r="A49" s="4"/>
      <c r="B49" s="169" t="s">
        <v>1402</v>
      </c>
      <c r="C49" s="442" t="s">
        <v>1403</v>
      </c>
      <c r="D49" s="443"/>
      <c r="E49" s="170">
        <v>3.8999999999999998E-3</v>
      </c>
      <c r="F49" s="170">
        <v>2.8999999999999998E-3</v>
      </c>
      <c r="G49" s="4"/>
      <c r="H49" s="142"/>
      <c r="I49" s="142"/>
      <c r="J49" s="142"/>
      <c r="K49" s="142"/>
      <c r="L49" s="142"/>
      <c r="M49" s="142"/>
      <c r="N49" s="142"/>
      <c r="O49" s="142"/>
      <c r="P49" s="142"/>
      <c r="Q49" s="142"/>
      <c r="R49" s="142"/>
      <c r="S49" s="142"/>
      <c r="T49" s="142"/>
      <c r="U49" s="142"/>
      <c r="V49" s="142"/>
      <c r="W49" s="142"/>
      <c r="X49" s="142"/>
      <c r="Y49" s="142"/>
      <c r="Z49" s="142"/>
      <c r="AA49" s="142"/>
    </row>
    <row r="50" spans="1:27" ht="20.25" customHeight="1" x14ac:dyDescent="0.2">
      <c r="A50" s="4"/>
      <c r="B50" s="171" t="s">
        <v>1404</v>
      </c>
      <c r="C50" s="462" t="s">
        <v>35</v>
      </c>
      <c r="D50" s="463"/>
      <c r="E50" s="172">
        <f>SUBTOTAL(9,E45:E49)</f>
        <v>9.8999999999999991E-2</v>
      </c>
      <c r="F50" s="172">
        <f>SUBTOTAL(9,F45:F49)</f>
        <v>7.4800000000000005E-2</v>
      </c>
      <c r="G50" s="4"/>
      <c r="H50" s="142"/>
      <c r="I50" s="142"/>
      <c r="J50" s="142"/>
      <c r="K50" s="142"/>
      <c r="L50" s="142"/>
      <c r="M50" s="142"/>
      <c r="N50" s="142"/>
      <c r="O50" s="142"/>
      <c r="P50" s="142"/>
      <c r="Q50" s="142"/>
      <c r="R50" s="142"/>
      <c r="S50" s="142"/>
      <c r="T50" s="142"/>
      <c r="U50" s="142"/>
      <c r="V50" s="142"/>
      <c r="W50" s="142"/>
      <c r="X50" s="142"/>
      <c r="Y50" s="142"/>
      <c r="Z50" s="142"/>
      <c r="AA50" s="142"/>
    </row>
    <row r="51" spans="1:27" ht="6" customHeight="1" x14ac:dyDescent="0.2">
      <c r="A51" s="4"/>
      <c r="B51" s="61"/>
      <c r="C51" s="61"/>
      <c r="D51" s="61"/>
      <c r="E51" s="159"/>
      <c r="F51" s="159"/>
      <c r="G51" s="4"/>
      <c r="H51" s="142"/>
      <c r="I51" s="142"/>
      <c r="J51" s="142"/>
      <c r="K51" s="142"/>
      <c r="L51" s="142"/>
      <c r="M51" s="142"/>
      <c r="N51" s="142"/>
      <c r="O51" s="142"/>
      <c r="P51" s="142"/>
      <c r="Q51" s="142"/>
      <c r="R51" s="142"/>
      <c r="S51" s="142"/>
      <c r="T51" s="142"/>
      <c r="U51" s="142"/>
      <c r="V51" s="142"/>
      <c r="W51" s="142"/>
      <c r="X51" s="142"/>
      <c r="Y51" s="142"/>
      <c r="Z51" s="142"/>
      <c r="AA51" s="142"/>
    </row>
    <row r="52" spans="1:27" ht="20.25" customHeight="1" x14ac:dyDescent="0.2">
      <c r="A52" s="4"/>
      <c r="B52" s="358" t="s">
        <v>1405</v>
      </c>
      <c r="C52" s="437"/>
      <c r="D52" s="444"/>
      <c r="E52" s="437"/>
      <c r="F52" s="437"/>
      <c r="G52" s="4"/>
      <c r="H52" s="142"/>
      <c r="I52" s="142"/>
      <c r="J52" s="142"/>
      <c r="K52" s="142"/>
      <c r="L52" s="142"/>
      <c r="M52" s="142"/>
      <c r="N52" s="142"/>
      <c r="O52" s="142"/>
      <c r="P52" s="142"/>
      <c r="Q52" s="142"/>
      <c r="R52" s="142"/>
      <c r="S52" s="142"/>
      <c r="T52" s="142"/>
      <c r="U52" s="142"/>
      <c r="V52" s="142"/>
      <c r="W52" s="142"/>
      <c r="X52" s="142"/>
      <c r="Y52" s="142"/>
      <c r="Z52" s="142"/>
      <c r="AA52" s="142"/>
    </row>
    <row r="53" spans="1:27" ht="20.25" customHeight="1" x14ac:dyDescent="0.2">
      <c r="A53" s="4"/>
      <c r="B53" s="167" t="s">
        <v>1406</v>
      </c>
      <c r="C53" s="442" t="s">
        <v>1407</v>
      </c>
      <c r="D53" s="443"/>
      <c r="E53" s="156">
        <f>ROUND(E42*E29,4)</f>
        <v>0.1769</v>
      </c>
      <c r="F53" s="156">
        <f>ROUND(F42*F29,4)</f>
        <v>6.7799999999999999E-2</v>
      </c>
      <c r="G53" s="4"/>
      <c r="H53" s="142"/>
      <c r="I53" s="142"/>
      <c r="J53" s="142"/>
      <c r="K53" s="142"/>
      <c r="L53" s="142"/>
      <c r="M53" s="142"/>
      <c r="N53" s="142"/>
      <c r="O53" s="142"/>
      <c r="P53" s="142"/>
      <c r="Q53" s="142"/>
      <c r="R53" s="142"/>
      <c r="S53" s="142"/>
      <c r="T53" s="142"/>
      <c r="U53" s="142"/>
      <c r="V53" s="142"/>
      <c r="W53" s="142"/>
      <c r="X53" s="142"/>
      <c r="Y53" s="142"/>
      <c r="Z53" s="142"/>
      <c r="AA53" s="142"/>
    </row>
    <row r="54" spans="1:27" ht="28.9" customHeight="1" x14ac:dyDescent="0.2">
      <c r="A54" s="4"/>
      <c r="B54" s="169" t="s">
        <v>1408</v>
      </c>
      <c r="C54" s="442" t="s">
        <v>1409</v>
      </c>
      <c r="D54" s="443"/>
      <c r="E54" s="156">
        <f>E29*E46+E27*E45</f>
        <v>4.0768000000000002E-3</v>
      </c>
      <c r="F54" s="156">
        <f>F29*F46+F27*F45</f>
        <v>3.0704000000000005E-3</v>
      </c>
      <c r="G54" s="4"/>
      <c r="H54" s="142"/>
      <c r="I54" s="142"/>
      <c r="J54" s="142"/>
      <c r="K54" s="142"/>
      <c r="L54" s="142"/>
      <c r="M54" s="142"/>
      <c r="N54" s="142"/>
      <c r="O54" s="142"/>
      <c r="P54" s="142"/>
      <c r="Q54" s="142"/>
      <c r="R54" s="142"/>
      <c r="S54" s="142"/>
      <c r="T54" s="142"/>
      <c r="U54" s="142"/>
      <c r="V54" s="142"/>
      <c r="W54" s="142"/>
      <c r="X54" s="142"/>
      <c r="Y54" s="142"/>
      <c r="Z54" s="142"/>
      <c r="AA54" s="142"/>
    </row>
    <row r="55" spans="1:27" ht="20.25" customHeight="1" x14ac:dyDescent="0.2">
      <c r="A55" s="4"/>
      <c r="B55" s="173" t="s">
        <v>1410</v>
      </c>
      <c r="C55" s="462" t="s">
        <v>35</v>
      </c>
      <c r="D55" s="463"/>
      <c r="E55" s="174">
        <f>SUBTOTAL(9,E53:E54)</f>
        <v>0.18097679999999999</v>
      </c>
      <c r="F55" s="174">
        <f>ROUND(SUBTOTAL(9,F53:F54),4)</f>
        <v>7.0900000000000005E-2</v>
      </c>
      <c r="G55" s="4"/>
      <c r="H55" s="142"/>
      <c r="I55" s="142"/>
      <c r="J55" s="142"/>
      <c r="K55" s="142"/>
      <c r="L55" s="142"/>
      <c r="M55" s="142"/>
      <c r="N55" s="142"/>
      <c r="O55" s="142"/>
      <c r="P55" s="142"/>
      <c r="Q55" s="142"/>
      <c r="R55" s="142"/>
      <c r="S55" s="142"/>
      <c r="T55" s="142"/>
      <c r="U55" s="142"/>
      <c r="V55" s="142"/>
      <c r="W55" s="142"/>
      <c r="X55" s="142"/>
      <c r="Y55" s="142"/>
      <c r="Z55" s="142"/>
      <c r="AA55" s="142"/>
    </row>
    <row r="56" spans="1:27" ht="26.25" customHeight="1" x14ac:dyDescent="0.2">
      <c r="A56" s="4"/>
      <c r="B56" s="358" t="s">
        <v>1411</v>
      </c>
      <c r="C56" s="464"/>
      <c r="D56" s="465"/>
      <c r="E56" s="66">
        <f>SUM(E29,E42,E50,E55)</f>
        <v>1.1287768</v>
      </c>
      <c r="F56" s="66">
        <f>SUM(F29,F42,F50,F55)</f>
        <v>0.69789999999999996</v>
      </c>
      <c r="G56" s="4"/>
      <c r="H56" s="142"/>
      <c r="I56" s="142"/>
      <c r="J56" s="142"/>
      <c r="K56" s="142"/>
      <c r="L56" s="142"/>
      <c r="M56" s="142"/>
      <c r="N56" s="142"/>
      <c r="O56" s="142"/>
      <c r="P56" s="142"/>
      <c r="Q56" s="142"/>
      <c r="R56" s="142"/>
      <c r="S56" s="142"/>
      <c r="T56" s="142"/>
      <c r="U56" s="142"/>
      <c r="V56" s="142"/>
      <c r="W56" s="142"/>
      <c r="X56" s="142"/>
      <c r="Y56" s="142"/>
      <c r="Z56" s="142"/>
      <c r="AA56" s="142"/>
    </row>
    <row r="57" spans="1:27" ht="20.25" customHeight="1" x14ac:dyDescent="0.2">
      <c r="A57" s="4"/>
      <c r="B57" s="4"/>
      <c r="C57" s="4"/>
      <c r="D57" s="4"/>
      <c r="E57" s="4"/>
      <c r="F57" s="4"/>
      <c r="G57" s="4"/>
      <c r="H57" s="142"/>
      <c r="I57" s="142"/>
      <c r="J57" s="142"/>
      <c r="K57" s="142"/>
      <c r="L57" s="142"/>
      <c r="M57" s="142"/>
      <c r="N57" s="142"/>
      <c r="O57" s="142"/>
      <c r="P57" s="142"/>
      <c r="Q57" s="142"/>
      <c r="R57" s="142"/>
      <c r="S57" s="142"/>
      <c r="T57" s="142"/>
      <c r="U57" s="142"/>
      <c r="V57" s="142"/>
      <c r="W57" s="142"/>
      <c r="X57" s="142"/>
      <c r="Y57" s="142"/>
      <c r="Z57" s="142"/>
      <c r="AA57" s="142"/>
    </row>
    <row r="58" spans="1:27" ht="20.25" customHeight="1" x14ac:dyDescent="0.2">
      <c r="A58" s="4"/>
      <c r="B58" s="175" t="s">
        <v>1337</v>
      </c>
      <c r="C58" s="160"/>
      <c r="D58" s="160"/>
      <c r="E58" s="162"/>
      <c r="F58" s="162"/>
      <c r="G58" s="4"/>
      <c r="H58" s="142"/>
      <c r="I58" s="142"/>
      <c r="J58" s="142"/>
      <c r="K58" s="142"/>
      <c r="L58" s="142"/>
      <c r="M58" s="142"/>
      <c r="N58" s="142"/>
      <c r="O58" s="142"/>
      <c r="P58" s="142"/>
      <c r="Q58" s="142"/>
      <c r="R58" s="142"/>
      <c r="S58" s="142"/>
      <c r="T58" s="142"/>
      <c r="U58" s="142"/>
      <c r="V58" s="142"/>
      <c r="W58" s="142"/>
      <c r="X58" s="142"/>
      <c r="Y58" s="142"/>
      <c r="Z58" s="142"/>
      <c r="AA58" s="142"/>
    </row>
    <row r="59" spans="1:27" ht="20.25" customHeight="1" x14ac:dyDescent="0.2">
      <c r="A59" s="4"/>
      <c r="B59" s="28" t="s">
        <v>1338</v>
      </c>
      <c r="C59" s="438" t="s">
        <v>2203</v>
      </c>
      <c r="D59" s="438"/>
      <c r="E59" s="347"/>
      <c r="F59" s="347"/>
      <c r="G59" s="347"/>
      <c r="H59" s="4"/>
      <c r="I59" s="142"/>
      <c r="J59" s="142"/>
      <c r="K59" s="142"/>
      <c r="L59" s="142"/>
      <c r="M59" s="142"/>
      <c r="N59" s="142"/>
      <c r="O59" s="142"/>
      <c r="P59" s="142"/>
      <c r="Q59" s="142"/>
      <c r="R59" s="142"/>
      <c r="S59" s="142"/>
      <c r="T59" s="142"/>
      <c r="U59" s="142"/>
      <c r="V59" s="142"/>
      <c r="W59" s="142"/>
      <c r="X59" s="142"/>
      <c r="Y59" s="142"/>
      <c r="Z59" s="142"/>
      <c r="AA59" s="142"/>
    </row>
    <row r="60" spans="1:27" ht="20.25" customHeight="1" x14ac:dyDescent="0.2">
      <c r="A60" s="4"/>
      <c r="B60" s="28"/>
      <c r="C60" s="44"/>
      <c r="D60" s="44"/>
      <c r="E60" s="161"/>
      <c r="F60" s="161"/>
      <c r="G60" s="161"/>
      <c r="H60" s="4"/>
      <c r="I60" s="142"/>
      <c r="J60" s="142"/>
      <c r="K60" s="142"/>
      <c r="L60" s="142"/>
      <c r="M60" s="142"/>
      <c r="N60" s="142"/>
      <c r="O60" s="142"/>
      <c r="P60" s="142"/>
      <c r="Q60" s="142"/>
      <c r="R60" s="142"/>
      <c r="S60" s="142"/>
      <c r="T60" s="142"/>
      <c r="U60" s="142"/>
      <c r="V60" s="142"/>
      <c r="W60" s="142"/>
      <c r="X60" s="142"/>
      <c r="Y60" s="142"/>
      <c r="Z60" s="142"/>
      <c r="AA60" s="142"/>
    </row>
    <row r="61" spans="1:27" ht="20.25" customHeight="1" x14ac:dyDescent="0.2">
      <c r="A61" s="4"/>
      <c r="B61" s="175" t="s">
        <v>1341</v>
      </c>
      <c r="C61" s="160"/>
      <c r="D61" s="160"/>
      <c r="E61" s="162"/>
      <c r="F61" s="162"/>
      <c r="G61" s="4"/>
      <c r="H61" s="142"/>
      <c r="I61" s="142"/>
      <c r="J61" s="142"/>
      <c r="K61" s="142"/>
      <c r="L61" s="142"/>
      <c r="M61" s="142"/>
      <c r="N61" s="142"/>
      <c r="O61" s="142"/>
      <c r="P61" s="142"/>
      <c r="Q61" s="142"/>
      <c r="R61" s="142"/>
      <c r="S61" s="142"/>
      <c r="T61" s="142"/>
      <c r="U61" s="142"/>
      <c r="V61" s="142"/>
      <c r="W61" s="142"/>
      <c r="X61" s="142"/>
      <c r="Y61" s="142"/>
      <c r="Z61" s="142"/>
      <c r="AA61" s="142"/>
    </row>
    <row r="62" spans="1:27" ht="20.25" customHeight="1" x14ac:dyDescent="0.2">
      <c r="A62" s="4"/>
      <c r="B62" s="28" t="s">
        <v>1338</v>
      </c>
      <c r="C62" s="438" t="s">
        <v>1342</v>
      </c>
      <c r="D62" s="438"/>
      <c r="E62" s="347"/>
      <c r="F62" s="347"/>
      <c r="G62" s="347"/>
      <c r="H62" s="4"/>
      <c r="I62" s="142"/>
      <c r="J62" s="142"/>
      <c r="K62" s="142"/>
      <c r="L62" s="142"/>
      <c r="M62" s="142"/>
      <c r="N62" s="142"/>
      <c r="O62" s="142"/>
      <c r="P62" s="142"/>
      <c r="Q62" s="142"/>
      <c r="R62" s="142"/>
      <c r="S62" s="142"/>
      <c r="T62" s="142"/>
      <c r="U62" s="142"/>
      <c r="V62" s="142"/>
      <c r="W62" s="142"/>
      <c r="X62" s="142"/>
      <c r="Y62" s="142"/>
      <c r="Z62" s="142"/>
      <c r="AA62" s="142"/>
    </row>
    <row r="63" spans="1:27" ht="20.25" customHeight="1" x14ac:dyDescent="0.2">
      <c r="A63" s="4"/>
      <c r="B63" s="28" t="s">
        <v>1340</v>
      </c>
      <c r="C63" s="438" t="s">
        <v>1343</v>
      </c>
      <c r="D63" s="438"/>
      <c r="E63" s="347"/>
      <c r="F63" s="347"/>
      <c r="G63" s="347"/>
      <c r="H63" s="4"/>
      <c r="I63" s="142"/>
      <c r="J63" s="142"/>
      <c r="K63" s="142"/>
      <c r="L63" s="142"/>
      <c r="M63" s="142"/>
      <c r="N63" s="142"/>
      <c r="O63" s="142"/>
      <c r="P63" s="142"/>
      <c r="Q63" s="142"/>
      <c r="R63" s="142"/>
      <c r="S63" s="142"/>
      <c r="T63" s="142"/>
      <c r="U63" s="142"/>
      <c r="V63" s="142"/>
      <c r="W63" s="142"/>
      <c r="X63" s="142"/>
      <c r="Y63" s="142"/>
      <c r="Z63" s="142"/>
      <c r="AA63" s="142"/>
    </row>
    <row r="64" spans="1:27" ht="20.25" customHeight="1" x14ac:dyDescent="0.2">
      <c r="A64" s="4"/>
      <c r="B64" s="176"/>
      <c r="C64" s="162"/>
      <c r="D64" s="162"/>
      <c r="E64" s="162"/>
      <c r="F64" s="162"/>
      <c r="G64" s="4"/>
      <c r="H64" s="142"/>
      <c r="I64" s="142"/>
      <c r="J64" s="142"/>
      <c r="K64" s="142"/>
      <c r="L64" s="142"/>
      <c r="M64" s="142"/>
      <c r="N64" s="142"/>
      <c r="O64" s="142"/>
      <c r="P64" s="142"/>
      <c r="Q64" s="142"/>
      <c r="R64" s="142"/>
      <c r="S64" s="142"/>
      <c r="T64" s="142"/>
      <c r="U64" s="142"/>
      <c r="V64" s="142"/>
      <c r="W64" s="142"/>
      <c r="X64" s="142"/>
      <c r="Y64" s="142"/>
      <c r="Z64" s="142"/>
      <c r="AA64" s="142"/>
    </row>
    <row r="65" spans="1:27" ht="20.25" customHeight="1" x14ac:dyDescent="0.2">
      <c r="A65" s="4"/>
      <c r="B65" s="4"/>
      <c r="C65" s="4"/>
      <c r="D65" s="4"/>
      <c r="E65" s="162"/>
      <c r="F65" s="162"/>
      <c r="G65" s="4"/>
      <c r="H65" s="142"/>
      <c r="I65" s="142"/>
      <c r="J65" s="142"/>
      <c r="K65" s="142"/>
      <c r="L65" s="142"/>
      <c r="M65" s="142"/>
      <c r="N65" s="142"/>
      <c r="O65" s="142"/>
      <c r="P65" s="142"/>
      <c r="Q65" s="142"/>
      <c r="R65" s="142"/>
      <c r="S65" s="142"/>
      <c r="T65" s="142"/>
      <c r="U65" s="142"/>
      <c r="V65" s="142"/>
      <c r="W65" s="142"/>
      <c r="X65" s="142"/>
      <c r="Y65" s="142"/>
      <c r="Z65" s="142"/>
      <c r="AA65" s="142"/>
    </row>
    <row r="66" spans="1:27" ht="21" customHeight="1" x14ac:dyDescent="0.2">
      <c r="A66" s="4"/>
      <c r="B66" s="432" t="s">
        <v>14</v>
      </c>
      <c r="C66" s="344"/>
      <c r="D66" s="445"/>
      <c r="E66" s="344"/>
      <c r="F66" s="345"/>
      <c r="G66" s="4"/>
      <c r="H66" s="142"/>
      <c r="I66" s="142"/>
      <c r="J66" s="142"/>
      <c r="K66" s="142"/>
      <c r="L66" s="142"/>
      <c r="M66" s="142"/>
      <c r="N66" s="142"/>
      <c r="O66" s="142"/>
      <c r="P66" s="142"/>
      <c r="Q66" s="142"/>
      <c r="R66" s="142"/>
      <c r="S66" s="142"/>
      <c r="T66" s="142"/>
      <c r="U66" s="142"/>
      <c r="V66" s="142"/>
      <c r="W66" s="142"/>
      <c r="X66" s="142"/>
      <c r="Y66" s="142"/>
      <c r="Z66" s="142"/>
      <c r="AA66" s="142"/>
    </row>
    <row r="67" spans="1:27" ht="20.25" customHeight="1" x14ac:dyDescent="0.2">
      <c r="A67" s="4"/>
      <c r="B67" s="346"/>
      <c r="C67" s="347"/>
      <c r="D67" s="347"/>
      <c r="E67" s="347"/>
      <c r="F67" s="348"/>
      <c r="G67" s="4"/>
      <c r="H67" s="142"/>
      <c r="I67" s="142"/>
      <c r="J67" s="142"/>
      <c r="K67" s="142"/>
      <c r="L67" s="142"/>
      <c r="M67" s="142"/>
      <c r="N67" s="142"/>
      <c r="O67" s="142"/>
      <c r="P67" s="142"/>
      <c r="Q67" s="142"/>
      <c r="R67" s="142"/>
      <c r="S67" s="142"/>
      <c r="T67" s="142"/>
      <c r="U67" s="142"/>
      <c r="V67" s="142"/>
      <c r="W67" s="142"/>
      <c r="X67" s="142"/>
      <c r="Y67" s="142"/>
      <c r="Z67" s="142"/>
      <c r="AA67" s="142"/>
    </row>
    <row r="68" spans="1:27" ht="20.25" customHeight="1" x14ac:dyDescent="0.2">
      <c r="A68" s="4"/>
      <c r="B68" s="346"/>
      <c r="C68" s="347"/>
      <c r="D68" s="347"/>
      <c r="E68" s="347"/>
      <c r="F68" s="348"/>
      <c r="G68" s="4"/>
      <c r="H68" s="142"/>
      <c r="I68" s="142"/>
      <c r="J68" s="142"/>
      <c r="K68" s="142"/>
      <c r="L68" s="142"/>
      <c r="M68" s="142"/>
      <c r="N68" s="142"/>
      <c r="O68" s="142"/>
      <c r="P68" s="142"/>
      <c r="Q68" s="142"/>
      <c r="R68" s="142"/>
      <c r="S68" s="142"/>
      <c r="T68" s="142"/>
      <c r="U68" s="142"/>
      <c r="V68" s="142"/>
      <c r="W68" s="142"/>
      <c r="X68" s="142"/>
      <c r="Y68" s="142"/>
      <c r="Z68" s="142"/>
      <c r="AA68" s="142"/>
    </row>
    <row r="69" spans="1:27" ht="20.25" customHeight="1" x14ac:dyDescent="0.2">
      <c r="A69" s="4"/>
      <c r="B69" s="346"/>
      <c r="C69" s="347"/>
      <c r="D69" s="347"/>
      <c r="E69" s="347"/>
      <c r="F69" s="348"/>
      <c r="G69" s="4"/>
      <c r="H69" s="142"/>
      <c r="I69" s="142"/>
      <c r="J69" s="142"/>
      <c r="K69" s="142"/>
      <c r="L69" s="142"/>
      <c r="M69" s="142"/>
      <c r="N69" s="142"/>
      <c r="O69" s="142"/>
      <c r="P69" s="142"/>
      <c r="Q69" s="142"/>
      <c r="R69" s="142"/>
      <c r="S69" s="142"/>
      <c r="T69" s="142"/>
      <c r="U69" s="142"/>
      <c r="V69" s="142"/>
      <c r="W69" s="142"/>
      <c r="X69" s="142"/>
      <c r="Y69" s="142"/>
      <c r="Z69" s="142"/>
      <c r="AA69" s="142"/>
    </row>
    <row r="70" spans="1:27" ht="20.25" customHeight="1" x14ac:dyDescent="0.2">
      <c r="A70" s="4"/>
      <c r="B70" s="346"/>
      <c r="C70" s="347"/>
      <c r="D70" s="347"/>
      <c r="E70" s="347"/>
      <c r="F70" s="348"/>
      <c r="G70" s="4"/>
      <c r="H70" s="142"/>
      <c r="I70" s="142"/>
      <c r="J70" s="142"/>
      <c r="K70" s="142"/>
      <c r="L70" s="142"/>
      <c r="M70" s="142"/>
      <c r="N70" s="142"/>
      <c r="O70" s="142"/>
      <c r="P70" s="142"/>
      <c r="Q70" s="142"/>
      <c r="R70" s="142"/>
      <c r="S70" s="142"/>
      <c r="T70" s="142"/>
      <c r="U70" s="142"/>
      <c r="V70" s="142"/>
      <c r="W70" s="142"/>
      <c r="X70" s="142"/>
      <c r="Y70" s="142"/>
      <c r="Z70" s="142"/>
      <c r="AA70" s="142"/>
    </row>
    <row r="71" spans="1:27" ht="20.25" customHeight="1" x14ac:dyDescent="0.25">
      <c r="A71" s="4"/>
      <c r="B71" s="356">
        <f>'DADOS GERAIS'!C24</f>
        <v>0</v>
      </c>
      <c r="C71" s="347"/>
      <c r="D71" s="347"/>
      <c r="E71" s="347"/>
      <c r="F71" s="348"/>
      <c r="G71" s="4"/>
      <c r="H71" s="142"/>
      <c r="I71" s="142"/>
      <c r="J71" s="142"/>
      <c r="K71" s="142"/>
      <c r="L71" s="142"/>
      <c r="M71" s="142"/>
      <c r="N71" s="142"/>
      <c r="O71" s="142"/>
      <c r="P71" s="142"/>
      <c r="Q71" s="142"/>
      <c r="R71" s="142"/>
      <c r="S71" s="142"/>
      <c r="T71" s="142"/>
      <c r="U71" s="142"/>
      <c r="V71" s="142"/>
      <c r="W71" s="142"/>
      <c r="X71" s="142"/>
      <c r="Y71" s="142"/>
      <c r="Z71" s="142"/>
      <c r="AA71" s="142"/>
    </row>
    <row r="72" spans="1:27" ht="20.25" customHeight="1" x14ac:dyDescent="0.2">
      <c r="A72" s="4"/>
      <c r="B72" s="433">
        <f>'DADOS GERAIS'!C25</f>
        <v>0</v>
      </c>
      <c r="C72" s="347"/>
      <c r="D72" s="347"/>
      <c r="E72" s="347"/>
      <c r="F72" s="348"/>
      <c r="G72" s="4"/>
      <c r="H72" s="142"/>
      <c r="I72" s="142"/>
      <c r="J72" s="142"/>
      <c r="K72" s="142"/>
      <c r="L72" s="142"/>
      <c r="M72" s="142"/>
      <c r="N72" s="142"/>
      <c r="O72" s="142"/>
      <c r="P72" s="142"/>
      <c r="Q72" s="142"/>
      <c r="R72" s="142"/>
      <c r="S72" s="142"/>
      <c r="T72" s="142"/>
      <c r="U72" s="142"/>
      <c r="V72" s="142"/>
      <c r="W72" s="142"/>
      <c r="X72" s="142"/>
      <c r="Y72" s="142"/>
      <c r="Z72" s="142"/>
      <c r="AA72" s="142"/>
    </row>
    <row r="73" spans="1:27" ht="15.75" customHeight="1" x14ac:dyDescent="0.2">
      <c r="A73" s="4"/>
      <c r="B73" s="87"/>
      <c r="C73" s="38"/>
      <c r="D73" s="200"/>
      <c r="E73" s="38"/>
      <c r="F73" s="39"/>
      <c r="G73" s="4"/>
      <c r="H73" s="142"/>
      <c r="I73" s="142"/>
      <c r="J73" s="142"/>
      <c r="K73" s="142"/>
      <c r="L73" s="142"/>
      <c r="M73" s="142"/>
      <c r="N73" s="142"/>
      <c r="O73" s="142"/>
      <c r="P73" s="142"/>
      <c r="Q73" s="142"/>
      <c r="R73" s="142"/>
      <c r="S73" s="142"/>
      <c r="T73" s="142"/>
      <c r="U73" s="142"/>
      <c r="V73" s="142"/>
      <c r="W73" s="142"/>
      <c r="X73" s="142"/>
      <c r="Y73" s="142"/>
      <c r="Z73" s="142"/>
      <c r="AA73" s="142"/>
    </row>
    <row r="74" spans="1:27" ht="20.25" customHeight="1" x14ac:dyDescent="0.2">
      <c r="A74" s="4"/>
      <c r="B74" s="4"/>
      <c r="C74" s="4"/>
      <c r="D74" s="4"/>
      <c r="E74" s="4"/>
      <c r="F74" s="4"/>
      <c r="G74" s="4"/>
      <c r="H74" s="142"/>
      <c r="I74" s="142"/>
      <c r="J74" s="142"/>
      <c r="K74" s="142"/>
      <c r="L74" s="142"/>
      <c r="M74" s="142"/>
      <c r="N74" s="142"/>
      <c r="O74" s="142"/>
      <c r="P74" s="142"/>
      <c r="Q74" s="142"/>
      <c r="R74" s="142"/>
      <c r="S74" s="142"/>
      <c r="T74" s="142"/>
      <c r="U74" s="142"/>
      <c r="V74" s="142"/>
      <c r="W74" s="142"/>
      <c r="X74" s="142"/>
      <c r="Y74" s="142"/>
      <c r="Z74" s="142"/>
      <c r="AA74" s="142"/>
    </row>
    <row r="75" spans="1:27" ht="15.75" customHeight="1" x14ac:dyDescent="0.2">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c r="AA75" s="142"/>
    </row>
    <row r="76" spans="1:27" ht="15.75" customHeight="1" x14ac:dyDescent="0.2">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c r="AA76" s="142"/>
    </row>
    <row r="77" spans="1:27" ht="15.75" customHeight="1" x14ac:dyDescent="0.2">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c r="AA77" s="142"/>
    </row>
    <row r="78" spans="1:27" ht="15.75" customHeight="1" x14ac:dyDescent="0.2">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c r="AA78" s="142"/>
    </row>
    <row r="79" spans="1:27" ht="15.75" customHeight="1" x14ac:dyDescent="0.2">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c r="AA79" s="142"/>
    </row>
    <row r="80" spans="1:27" ht="15.75" customHeight="1" x14ac:dyDescent="0.2">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c r="AA80" s="142"/>
    </row>
    <row r="81" spans="1:27" ht="15.75" customHeight="1" x14ac:dyDescent="0.2">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c r="AA81" s="142"/>
    </row>
    <row r="82" spans="1:27" ht="15.75" customHeight="1" x14ac:dyDescent="0.2">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c r="AA82" s="142"/>
    </row>
    <row r="83" spans="1:27" ht="15.75" customHeight="1" x14ac:dyDescent="0.2">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c r="AA83" s="142"/>
    </row>
    <row r="84" spans="1:27" ht="15.75" customHeight="1" x14ac:dyDescent="0.2">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c r="AA84" s="142"/>
    </row>
    <row r="85" spans="1:27" ht="15.75" customHeight="1" x14ac:dyDescent="0.2">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c r="AA85" s="142"/>
    </row>
    <row r="86" spans="1:27" ht="15.75" customHeight="1" x14ac:dyDescent="0.2">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c r="AA86" s="142"/>
    </row>
    <row r="87" spans="1:27" ht="15.75" customHeight="1" x14ac:dyDescent="0.2">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c r="AA87" s="142"/>
    </row>
    <row r="88" spans="1:27" ht="15.75" customHeight="1" x14ac:dyDescent="0.2">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c r="AA88" s="142"/>
    </row>
    <row r="89" spans="1:27" ht="15.75" customHeight="1" x14ac:dyDescent="0.2">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c r="AA89" s="142"/>
    </row>
    <row r="90" spans="1:27" ht="15.75" customHeight="1" x14ac:dyDescent="0.2">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c r="AA90" s="142"/>
    </row>
    <row r="91" spans="1:27" ht="15.75" customHeight="1" x14ac:dyDescent="0.2">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c r="AA91" s="142"/>
    </row>
    <row r="92" spans="1:27" ht="15.75" customHeight="1" x14ac:dyDescent="0.2">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c r="AA92" s="142"/>
    </row>
    <row r="93" spans="1:27" ht="15.75" customHeight="1" x14ac:dyDescent="0.2">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c r="AA93" s="142"/>
    </row>
    <row r="94" spans="1:27" ht="15.75" customHeight="1" x14ac:dyDescent="0.2">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c r="AA94" s="142"/>
    </row>
    <row r="95" spans="1:27" ht="15.75" customHeight="1" x14ac:dyDescent="0.2">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c r="AA95" s="142"/>
    </row>
    <row r="96" spans="1:27" ht="15.75" customHeight="1" x14ac:dyDescent="0.2">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c r="AA96" s="142"/>
    </row>
    <row r="97" spans="1:27" ht="15.75" customHeight="1" x14ac:dyDescent="0.2">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c r="AA97" s="142"/>
    </row>
    <row r="98" spans="1:27" ht="15.75" customHeight="1" x14ac:dyDescent="0.2">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c r="AA98" s="142"/>
    </row>
    <row r="99" spans="1:27" ht="15.75" customHeight="1" x14ac:dyDescent="0.2">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c r="AA99" s="142"/>
    </row>
    <row r="100" spans="1:27" ht="15.75" customHeight="1" x14ac:dyDescent="0.2">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c r="AA100" s="142"/>
    </row>
    <row r="101" spans="1:27" ht="15.75" customHeight="1" x14ac:dyDescent="0.2">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c r="AA101" s="142"/>
    </row>
    <row r="102" spans="1:27" ht="15.75" customHeight="1" x14ac:dyDescent="0.2">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c r="AA102" s="142"/>
    </row>
    <row r="103" spans="1:27" ht="15.75" customHeight="1" x14ac:dyDescent="0.2">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row>
    <row r="104" spans="1:27" ht="15.75" customHeight="1" x14ac:dyDescent="0.2">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c r="AA104" s="142"/>
    </row>
    <row r="105" spans="1:27" ht="15.75" customHeight="1" x14ac:dyDescent="0.2">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c r="AA105" s="142"/>
    </row>
    <row r="106" spans="1:27" ht="15.75" customHeight="1" x14ac:dyDescent="0.2">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c r="AA106" s="142"/>
    </row>
    <row r="107" spans="1:27" ht="15.75" customHeight="1" x14ac:dyDescent="0.2">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c r="AA107" s="142"/>
    </row>
    <row r="108" spans="1:27" ht="15.75" customHeight="1" x14ac:dyDescent="0.2">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c r="AA108" s="142"/>
    </row>
    <row r="109" spans="1:27" ht="15.75" customHeight="1" x14ac:dyDescent="0.2">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c r="AA109" s="142"/>
    </row>
    <row r="110" spans="1:27" ht="15.75" customHeight="1" x14ac:dyDescent="0.2">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c r="AA110" s="142"/>
    </row>
    <row r="111" spans="1:27" ht="15.75" customHeight="1" x14ac:dyDescent="0.2">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c r="AA111" s="142"/>
    </row>
    <row r="112" spans="1:27" ht="15.75" customHeight="1" x14ac:dyDescent="0.2">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c r="AA112" s="142"/>
    </row>
    <row r="113" spans="1:27" ht="15.75" customHeight="1" x14ac:dyDescent="0.2">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c r="AA113" s="142"/>
    </row>
    <row r="114" spans="1:27" ht="15.75" customHeight="1" x14ac:dyDescent="0.2">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c r="AA114" s="142"/>
    </row>
    <row r="115" spans="1:27" ht="15.75" customHeight="1" x14ac:dyDescent="0.2">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c r="AA115" s="142"/>
    </row>
    <row r="116" spans="1:27" ht="15.75" customHeight="1" x14ac:dyDescent="0.2">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row>
    <row r="117" spans="1:27" ht="15.75" customHeight="1" x14ac:dyDescent="0.2">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c r="AA117" s="142"/>
    </row>
    <row r="118" spans="1:27" ht="15.75" customHeight="1" x14ac:dyDescent="0.2">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row>
    <row r="119" spans="1:27" ht="15.75" customHeight="1" x14ac:dyDescent="0.2">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row>
    <row r="120" spans="1:27" ht="15.75" customHeight="1" x14ac:dyDescent="0.2">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c r="AA120" s="142"/>
    </row>
    <row r="121" spans="1:27" ht="15.75" customHeight="1" x14ac:dyDescent="0.2">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c r="AA121" s="142"/>
    </row>
    <row r="122" spans="1:27" ht="15.75" customHeight="1" x14ac:dyDescent="0.2">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c r="AA122" s="142"/>
    </row>
    <row r="123" spans="1:27" ht="15.75" customHeight="1" x14ac:dyDescent="0.2">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c r="AA123" s="142"/>
    </row>
    <row r="124" spans="1:27" ht="15.75" customHeight="1" x14ac:dyDescent="0.2">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c r="AA124" s="142"/>
    </row>
    <row r="125" spans="1:27" ht="15.75" customHeight="1" x14ac:dyDescent="0.2">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c r="AA125" s="142"/>
    </row>
    <row r="126" spans="1:27" ht="15.75" customHeight="1" x14ac:dyDescent="0.2">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c r="AA126" s="142"/>
    </row>
    <row r="127" spans="1:27" ht="15.75" customHeight="1" x14ac:dyDescent="0.2">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c r="AA127" s="142"/>
    </row>
    <row r="128" spans="1:27" ht="15.75" customHeight="1" x14ac:dyDescent="0.2">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c r="AA128" s="142"/>
    </row>
    <row r="129" spans="1:27" ht="15.75" customHeight="1" x14ac:dyDescent="0.2">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c r="AA129" s="142"/>
    </row>
    <row r="130" spans="1:27" ht="15.75" customHeight="1" x14ac:dyDescent="0.2">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c r="AA130" s="142"/>
    </row>
    <row r="131" spans="1:27" ht="15.75" customHeight="1" x14ac:dyDescent="0.2">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c r="AA131" s="142"/>
    </row>
    <row r="132" spans="1:27" ht="15.75" customHeight="1" x14ac:dyDescent="0.2">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c r="AA132" s="142"/>
    </row>
    <row r="133" spans="1:27" ht="15.75" customHeight="1" x14ac:dyDescent="0.2">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c r="AA133" s="142"/>
    </row>
    <row r="134" spans="1:27" ht="15.75" customHeight="1" x14ac:dyDescent="0.2">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c r="AA134" s="142"/>
    </row>
    <row r="135" spans="1:27" ht="15.75" customHeight="1" x14ac:dyDescent="0.2">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c r="AA135" s="142"/>
    </row>
    <row r="136" spans="1:27" ht="15.75" customHeight="1" x14ac:dyDescent="0.2">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c r="AA136" s="142"/>
    </row>
    <row r="137" spans="1:27" ht="15.75" customHeight="1" x14ac:dyDescent="0.2">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c r="AA137" s="142"/>
    </row>
    <row r="138" spans="1:27" ht="15.75" customHeight="1" x14ac:dyDescent="0.2">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c r="AA138" s="142"/>
    </row>
    <row r="139" spans="1:27" ht="15.75" customHeight="1" x14ac:dyDescent="0.2">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c r="AA139" s="142"/>
    </row>
    <row r="140" spans="1:27" ht="15.75" customHeight="1" x14ac:dyDescent="0.2">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c r="AA140" s="142"/>
    </row>
    <row r="141" spans="1:27" ht="15.75" customHeight="1" x14ac:dyDescent="0.2">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c r="AA141" s="142"/>
    </row>
    <row r="142" spans="1:27" ht="15.75" customHeight="1" x14ac:dyDescent="0.2">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c r="AA142" s="142"/>
    </row>
    <row r="143" spans="1:27" ht="15.75" customHeight="1" x14ac:dyDescent="0.2">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c r="AA143" s="142"/>
    </row>
    <row r="144" spans="1:27" ht="15.75" customHeight="1" x14ac:dyDescent="0.2">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c r="AA144" s="142"/>
    </row>
    <row r="145" spans="1:27" ht="15.75" customHeight="1" x14ac:dyDescent="0.2">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c r="AA145" s="142"/>
    </row>
    <row r="146" spans="1:27" ht="15.75" customHeight="1" x14ac:dyDescent="0.2">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c r="AA146" s="142"/>
    </row>
    <row r="147" spans="1:27" ht="15.75" customHeight="1" x14ac:dyDescent="0.2">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c r="AA147" s="142"/>
    </row>
    <row r="148" spans="1:27" ht="15.75" customHeight="1" x14ac:dyDescent="0.2">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c r="AA148" s="142"/>
    </row>
    <row r="149" spans="1:27" ht="15.75" customHeight="1" x14ac:dyDescent="0.2">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c r="AA149" s="142"/>
    </row>
    <row r="150" spans="1:27" ht="15.75" customHeight="1" x14ac:dyDescent="0.2">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c r="AA150" s="142"/>
    </row>
    <row r="151" spans="1:27" ht="15.75" customHeight="1" x14ac:dyDescent="0.2">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c r="AA151" s="142"/>
    </row>
    <row r="152" spans="1:27" ht="15.75" customHeight="1" x14ac:dyDescent="0.2">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c r="AA152" s="142"/>
    </row>
    <row r="153" spans="1:27" ht="15.75" customHeight="1" x14ac:dyDescent="0.2">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c r="AA153" s="142"/>
    </row>
    <row r="154" spans="1:27" ht="15.75" customHeight="1" x14ac:dyDescent="0.2">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c r="AA154" s="142"/>
    </row>
    <row r="155" spans="1:27" ht="15.75" customHeight="1" x14ac:dyDescent="0.2">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c r="AA155" s="142"/>
    </row>
    <row r="156" spans="1:27" ht="15.75" customHeight="1" x14ac:dyDescent="0.2">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c r="AA156" s="142"/>
    </row>
    <row r="157" spans="1:27" ht="15.75" customHeight="1" x14ac:dyDescent="0.2">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c r="AA157" s="142"/>
    </row>
    <row r="158" spans="1:27" ht="15.75" customHeight="1" x14ac:dyDescent="0.2">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c r="AA158" s="142"/>
    </row>
    <row r="159" spans="1:27" ht="15.75" customHeight="1" x14ac:dyDescent="0.2">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c r="AA159" s="142"/>
    </row>
    <row r="160" spans="1:27" ht="15.75" customHeight="1" x14ac:dyDescent="0.2">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c r="AA160" s="142"/>
    </row>
    <row r="161" spans="1:27" ht="15.75" customHeight="1" x14ac:dyDescent="0.2">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c r="AA161" s="142"/>
    </row>
    <row r="162" spans="1:27" ht="15.75" customHeight="1" x14ac:dyDescent="0.2">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c r="AA162" s="142"/>
    </row>
    <row r="163" spans="1:27" ht="15.75" customHeight="1" x14ac:dyDescent="0.2">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c r="AA163" s="142"/>
    </row>
    <row r="164" spans="1:27" ht="15.75" customHeight="1" x14ac:dyDescent="0.2">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c r="AA164" s="142"/>
    </row>
    <row r="165" spans="1:27" ht="15.75" customHeight="1" x14ac:dyDescent="0.2">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c r="AA165" s="142"/>
    </row>
    <row r="166" spans="1:27" ht="15.75" customHeight="1" x14ac:dyDescent="0.2">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c r="AA166" s="142"/>
    </row>
    <row r="167" spans="1:27" ht="15.75" customHeight="1" x14ac:dyDescent="0.2">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c r="AA167" s="142"/>
    </row>
    <row r="168" spans="1:27" ht="15.75" customHeight="1" x14ac:dyDescent="0.2">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c r="AA168" s="142"/>
    </row>
    <row r="169" spans="1:27" ht="15.75" customHeight="1" x14ac:dyDescent="0.2">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c r="AA169" s="142"/>
    </row>
    <row r="170" spans="1:27" ht="15.75" customHeight="1" x14ac:dyDescent="0.2">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c r="AA170" s="142"/>
    </row>
    <row r="171" spans="1:27" ht="15.75" customHeight="1" x14ac:dyDescent="0.2">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c r="AA171" s="142"/>
    </row>
    <row r="172" spans="1:27" ht="15.75" customHeight="1" x14ac:dyDescent="0.2">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c r="AA172" s="142"/>
    </row>
    <row r="173" spans="1:27" ht="15.75" customHeight="1" x14ac:dyDescent="0.2">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c r="AA173" s="142"/>
    </row>
    <row r="174" spans="1:27" ht="15.75" customHeight="1" x14ac:dyDescent="0.2">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c r="AA174" s="142"/>
    </row>
    <row r="175" spans="1:27" ht="15.75" customHeight="1" x14ac:dyDescent="0.2">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c r="AA175" s="142"/>
    </row>
    <row r="176" spans="1:27" ht="15.75" customHeight="1" x14ac:dyDescent="0.2">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c r="AA176" s="142"/>
    </row>
    <row r="177" spans="1:27" ht="15.75" customHeight="1" x14ac:dyDescent="0.2">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c r="AA177" s="142"/>
    </row>
    <row r="178" spans="1:27" ht="15.75" customHeight="1" x14ac:dyDescent="0.2">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c r="AA178" s="142"/>
    </row>
    <row r="179" spans="1:27" ht="15.75" customHeight="1" x14ac:dyDescent="0.2">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c r="AA179" s="142"/>
    </row>
    <row r="180" spans="1:27" ht="15.75" customHeight="1" x14ac:dyDescent="0.2">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c r="AA180" s="142"/>
    </row>
    <row r="181" spans="1:27" ht="15.75" customHeight="1" x14ac:dyDescent="0.2">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c r="AA181" s="142"/>
    </row>
    <row r="182" spans="1:27" ht="15.75" customHeight="1" x14ac:dyDescent="0.2">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c r="AA182" s="142"/>
    </row>
    <row r="183" spans="1:27" ht="15.75" customHeight="1" x14ac:dyDescent="0.2">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c r="AA183" s="142"/>
    </row>
    <row r="184" spans="1:27" ht="15.75" customHeight="1" x14ac:dyDescent="0.2">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c r="AA184" s="142"/>
    </row>
    <row r="185" spans="1:27" ht="15.75" customHeight="1" x14ac:dyDescent="0.2">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c r="AA185" s="142"/>
    </row>
    <row r="186" spans="1:27" ht="15.75" customHeight="1" x14ac:dyDescent="0.2">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c r="AA186" s="142"/>
    </row>
    <row r="187" spans="1:27" ht="15.75" customHeight="1" x14ac:dyDescent="0.2">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c r="AA187" s="142"/>
    </row>
    <row r="188" spans="1:27" ht="15.75" customHeight="1" x14ac:dyDescent="0.2">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c r="AA188" s="142"/>
    </row>
    <row r="189" spans="1:27" ht="15.75" customHeight="1" x14ac:dyDescent="0.2">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c r="AA189" s="142"/>
    </row>
    <row r="190" spans="1:27" ht="15.75" customHeight="1" x14ac:dyDescent="0.2">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c r="AA190" s="142"/>
    </row>
    <row r="191" spans="1:27" ht="15.75" customHeight="1" x14ac:dyDescent="0.2">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c r="AA191" s="142"/>
    </row>
    <row r="192" spans="1:27" ht="15.75" customHeight="1" x14ac:dyDescent="0.2">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c r="AA192" s="142"/>
    </row>
    <row r="193" spans="1:27" ht="15.75" customHeight="1" x14ac:dyDescent="0.2">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c r="AA193" s="142"/>
    </row>
    <row r="194" spans="1:27" ht="15.75" customHeight="1" x14ac:dyDescent="0.2">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c r="AA194" s="142"/>
    </row>
    <row r="195" spans="1:27" ht="15.75" customHeight="1" x14ac:dyDescent="0.2">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c r="AA195" s="142"/>
    </row>
    <row r="196" spans="1:27" ht="15.75" customHeight="1" x14ac:dyDescent="0.2">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c r="AA196" s="142"/>
    </row>
    <row r="197" spans="1:27" ht="15.75" customHeight="1" x14ac:dyDescent="0.2">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c r="AA197" s="142"/>
    </row>
    <row r="198" spans="1:27" ht="15.75" customHeight="1" x14ac:dyDescent="0.2">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c r="AA198" s="142"/>
    </row>
    <row r="199" spans="1:27" ht="15.75" customHeight="1" x14ac:dyDescent="0.2">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c r="AA199" s="142"/>
    </row>
    <row r="200" spans="1:27" ht="15.75" customHeight="1" x14ac:dyDescent="0.2">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c r="AA200" s="142"/>
    </row>
    <row r="201" spans="1:27" ht="15.75" customHeight="1" x14ac:dyDescent="0.2">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c r="AA201" s="142"/>
    </row>
    <row r="202" spans="1:27" ht="15.75" customHeight="1" x14ac:dyDescent="0.2">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c r="AA202" s="142"/>
    </row>
    <row r="203" spans="1:27" ht="15.75" customHeight="1" x14ac:dyDescent="0.2">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c r="AA203" s="142"/>
    </row>
    <row r="204" spans="1:27" ht="15.75" customHeight="1" x14ac:dyDescent="0.2">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c r="AA204" s="142"/>
    </row>
    <row r="205" spans="1:27" ht="15.75" customHeight="1" x14ac:dyDescent="0.2">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c r="AA205" s="142"/>
    </row>
    <row r="206" spans="1:27" ht="15.75" customHeight="1" x14ac:dyDescent="0.2">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c r="AA206" s="142"/>
    </row>
    <row r="207" spans="1:27" ht="15.75" customHeight="1" x14ac:dyDescent="0.2">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c r="AA207" s="142"/>
    </row>
    <row r="208" spans="1:27" ht="15.75" customHeight="1" x14ac:dyDescent="0.2">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c r="AA208" s="142"/>
    </row>
    <row r="209" spans="1:27" ht="15.75" customHeight="1" x14ac:dyDescent="0.2">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c r="AA209" s="142"/>
    </row>
    <row r="210" spans="1:27" ht="15.75" customHeight="1" x14ac:dyDescent="0.2">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c r="AA210" s="142"/>
    </row>
    <row r="211" spans="1:27" ht="15.75" customHeight="1" x14ac:dyDescent="0.2">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c r="AA211" s="142"/>
    </row>
    <row r="212" spans="1:27" ht="15.75" customHeight="1" x14ac:dyDescent="0.2">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c r="AA212" s="142"/>
    </row>
    <row r="213" spans="1:27" ht="15.75" customHeight="1" x14ac:dyDescent="0.2">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c r="AA213" s="142"/>
    </row>
    <row r="214" spans="1:27" ht="15.75" customHeight="1" x14ac:dyDescent="0.2">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c r="AA214" s="142"/>
    </row>
    <row r="215" spans="1:27" ht="15.75" customHeight="1" x14ac:dyDescent="0.2">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c r="AA215" s="142"/>
    </row>
    <row r="216" spans="1:27" ht="15.75" customHeight="1" x14ac:dyDescent="0.2">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c r="AA216" s="142"/>
    </row>
    <row r="217" spans="1:27" ht="15.75" customHeight="1" x14ac:dyDescent="0.2">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c r="AA217" s="142"/>
    </row>
    <row r="218" spans="1:27" ht="15.75" customHeight="1" x14ac:dyDescent="0.2">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c r="AA218" s="142"/>
    </row>
    <row r="219" spans="1:27" ht="15.75" customHeight="1" x14ac:dyDescent="0.2">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c r="AA219" s="142"/>
    </row>
    <row r="220" spans="1:27" ht="15.75" customHeight="1" x14ac:dyDescent="0.2">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c r="AA220" s="142"/>
    </row>
    <row r="221" spans="1:27" ht="15.75" customHeight="1" x14ac:dyDescent="0.2">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c r="AA221" s="142"/>
    </row>
    <row r="222" spans="1:27" ht="15.75" customHeight="1" x14ac:dyDescent="0.2">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c r="AA222" s="142"/>
    </row>
    <row r="223" spans="1:27" ht="15.75" customHeight="1" x14ac:dyDescent="0.2">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c r="AA223" s="142"/>
    </row>
    <row r="224" spans="1:27" ht="15.75" customHeight="1" x14ac:dyDescent="0.2">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c r="AA224" s="142"/>
    </row>
    <row r="225" spans="1:27" ht="15.75" customHeight="1" x14ac:dyDescent="0.2">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c r="AA225" s="142"/>
    </row>
    <row r="226" spans="1:27" ht="15.75" customHeight="1" x14ac:dyDescent="0.2">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c r="AA226" s="142"/>
    </row>
    <row r="227" spans="1:27" ht="15.75" customHeight="1" x14ac:dyDescent="0.2">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c r="AA227" s="142"/>
    </row>
    <row r="228" spans="1:27" ht="15.75" customHeight="1" x14ac:dyDescent="0.2">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c r="AA228" s="142"/>
    </row>
    <row r="229" spans="1:27" ht="15.75" customHeight="1" x14ac:dyDescent="0.2">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c r="AA229" s="142"/>
    </row>
    <row r="230" spans="1:27" ht="15.75" customHeight="1" x14ac:dyDescent="0.2">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c r="AA230" s="142"/>
    </row>
    <row r="231" spans="1:27" ht="15.75" customHeight="1" x14ac:dyDescent="0.2">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c r="AA231" s="142"/>
    </row>
    <row r="232" spans="1:27" ht="15.75" customHeight="1" x14ac:dyDescent="0.2">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c r="AA232" s="142"/>
    </row>
    <row r="233" spans="1:27" ht="15.75" customHeight="1" x14ac:dyDescent="0.2">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c r="AA233" s="142"/>
    </row>
    <row r="234" spans="1:27" ht="15.75" customHeight="1" x14ac:dyDescent="0.2">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c r="AA234" s="142"/>
    </row>
    <row r="235" spans="1:27" ht="15.75" customHeight="1" x14ac:dyDescent="0.2">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c r="AA235" s="142"/>
    </row>
    <row r="236" spans="1:27" ht="15.75" customHeight="1" x14ac:dyDescent="0.2">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c r="AA236" s="142"/>
    </row>
    <row r="237" spans="1:27" ht="15.75" customHeight="1" x14ac:dyDescent="0.2">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c r="AA237" s="142"/>
    </row>
    <row r="238" spans="1:27" ht="15.75" customHeight="1" x14ac:dyDescent="0.2">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c r="AA238" s="142"/>
    </row>
    <row r="239" spans="1:27" ht="15.75" customHeight="1" x14ac:dyDescent="0.2">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c r="AA239" s="142"/>
    </row>
    <row r="240" spans="1:27" ht="15.75" customHeight="1" x14ac:dyDescent="0.2">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c r="AA240" s="142"/>
    </row>
    <row r="241" spans="1:27" ht="15.75" customHeight="1" x14ac:dyDescent="0.2">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c r="AA241" s="142"/>
    </row>
    <row r="242" spans="1:27" ht="15.75" customHeight="1" x14ac:dyDescent="0.2">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c r="AA242" s="142"/>
    </row>
    <row r="243" spans="1:27" ht="15.75" customHeight="1" x14ac:dyDescent="0.2">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c r="AA243" s="142"/>
    </row>
    <row r="244" spans="1:27" ht="15.75" customHeight="1" x14ac:dyDescent="0.2">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c r="AA244" s="142"/>
    </row>
    <row r="245" spans="1:27" ht="15.75" customHeight="1" x14ac:dyDescent="0.2">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c r="AA245" s="142"/>
    </row>
    <row r="246" spans="1:27" ht="15.75" customHeight="1" x14ac:dyDescent="0.2">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c r="AA246" s="142"/>
    </row>
    <row r="247" spans="1:27" ht="15.75" customHeight="1" x14ac:dyDescent="0.2">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c r="AA247" s="142"/>
    </row>
    <row r="248" spans="1:27" ht="15.75" customHeight="1" x14ac:dyDescent="0.2">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c r="AA248" s="142"/>
    </row>
    <row r="249" spans="1:27" ht="15.75" customHeight="1" x14ac:dyDescent="0.2">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c r="AA249" s="142"/>
    </row>
    <row r="250" spans="1:27" ht="15.75" customHeight="1" x14ac:dyDescent="0.2">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c r="AA250" s="142"/>
    </row>
    <row r="251" spans="1:27" ht="15.75" customHeight="1" x14ac:dyDescent="0.2">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c r="AA251" s="142"/>
    </row>
    <row r="252" spans="1:27" ht="15.75" customHeight="1" x14ac:dyDescent="0.2">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c r="AA252" s="142"/>
    </row>
    <row r="253" spans="1:27" ht="15.75" customHeight="1" x14ac:dyDescent="0.2">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c r="AA253" s="142"/>
    </row>
    <row r="254" spans="1:27" ht="15.75" customHeight="1" x14ac:dyDescent="0.2">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c r="AA254" s="142"/>
    </row>
    <row r="255" spans="1:27" ht="15.75" customHeight="1" x14ac:dyDescent="0.2">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c r="AA255" s="142"/>
    </row>
    <row r="256" spans="1:27" ht="15.75" customHeight="1" x14ac:dyDescent="0.2">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c r="AA256" s="142"/>
    </row>
    <row r="257" spans="1:27" ht="15.75" customHeight="1" x14ac:dyDescent="0.2">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c r="AA257" s="142"/>
    </row>
    <row r="258" spans="1:27" ht="15.75" customHeight="1" x14ac:dyDescent="0.2">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c r="AA258" s="142"/>
    </row>
    <row r="259" spans="1:27" ht="15.75" customHeight="1" x14ac:dyDescent="0.2">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c r="AA259" s="142"/>
    </row>
    <row r="260" spans="1:27" ht="15.75" customHeight="1" x14ac:dyDescent="0.2">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c r="AA260" s="142"/>
    </row>
    <row r="261" spans="1:27" ht="15.75" customHeight="1" x14ac:dyDescent="0.2">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c r="AA261" s="142"/>
    </row>
    <row r="262" spans="1:27" ht="15.75" customHeight="1" x14ac:dyDescent="0.2">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c r="AA262" s="142"/>
    </row>
    <row r="263" spans="1:27" ht="15.75" customHeight="1" x14ac:dyDescent="0.2">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c r="AA263" s="142"/>
    </row>
    <row r="264" spans="1:27" ht="15.75" customHeight="1" x14ac:dyDescent="0.2">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c r="AA264" s="142"/>
    </row>
    <row r="265" spans="1:27" ht="15.75" customHeight="1" x14ac:dyDescent="0.2">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c r="AA265" s="142"/>
    </row>
    <row r="266" spans="1:27" ht="15.75" customHeight="1" x14ac:dyDescent="0.2">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c r="AA266" s="142"/>
    </row>
    <row r="267" spans="1:27" ht="15.75" customHeight="1" x14ac:dyDescent="0.2">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c r="AA267" s="142"/>
    </row>
    <row r="268" spans="1:27" ht="15.75" customHeight="1" x14ac:dyDescent="0.2">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c r="AA268" s="142"/>
    </row>
    <row r="269" spans="1:27" ht="15.75" customHeight="1" x14ac:dyDescent="0.2">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c r="AA269" s="142"/>
    </row>
    <row r="270" spans="1:27" ht="15.75" customHeight="1" x14ac:dyDescent="0.2">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c r="AA270" s="142"/>
    </row>
    <row r="271" spans="1:27" ht="15.75" customHeight="1" x14ac:dyDescent="0.2">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c r="AA271" s="142"/>
    </row>
    <row r="272" spans="1:27" ht="15.75" customHeight="1" x14ac:dyDescent="0.2">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c r="AA272" s="142"/>
    </row>
    <row r="273" spans="1:27" ht="15.75" customHeight="1" x14ac:dyDescent="0.2">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c r="AA273" s="142"/>
    </row>
    <row r="274" spans="1:27" ht="15.75" customHeight="1" x14ac:dyDescent="0.2">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c r="AA274" s="142"/>
    </row>
    <row r="275" spans="1:27" ht="15.75" customHeight="1" x14ac:dyDescent="0.2">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c r="AA275" s="142"/>
    </row>
    <row r="276" spans="1:27" ht="15.75" customHeight="1" x14ac:dyDescent="0.2">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c r="AA276" s="142"/>
    </row>
    <row r="277" spans="1:27" ht="15.75" customHeight="1" x14ac:dyDescent="0.2">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c r="AA277" s="142"/>
    </row>
    <row r="278" spans="1:27" ht="15.75" customHeight="1" x14ac:dyDescent="0.2">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c r="AA278" s="142"/>
    </row>
    <row r="279" spans="1:27" ht="15.75" customHeight="1" x14ac:dyDescent="0.2">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c r="AA279" s="142"/>
    </row>
    <row r="280" spans="1:27" ht="15.75" customHeight="1" x14ac:dyDescent="0.2">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c r="AA280" s="142"/>
    </row>
    <row r="281" spans="1:27" ht="15.75" customHeight="1" x14ac:dyDescent="0.2">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c r="AA281" s="142"/>
    </row>
    <row r="282" spans="1:27" ht="15.75" customHeight="1" x14ac:dyDescent="0.2">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c r="AA282" s="142"/>
    </row>
    <row r="283" spans="1:27" ht="15.75" customHeight="1" x14ac:dyDescent="0.2">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c r="AA283" s="142"/>
    </row>
    <row r="284" spans="1:27" ht="15.75" customHeight="1" x14ac:dyDescent="0.2">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c r="AA284" s="142"/>
    </row>
    <row r="285" spans="1:27" ht="15.75" customHeight="1" x14ac:dyDescent="0.2">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c r="AA285" s="142"/>
    </row>
    <row r="286" spans="1:27" ht="15.75" customHeight="1" x14ac:dyDescent="0.2">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c r="AA286" s="142"/>
    </row>
    <row r="287" spans="1:27" ht="15.75" customHeight="1" x14ac:dyDescent="0.2">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c r="AA287" s="142"/>
    </row>
    <row r="288" spans="1:27" ht="15.75" customHeight="1" x14ac:dyDescent="0.2">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c r="AA288" s="142"/>
    </row>
    <row r="289" spans="1:27" ht="15.75" customHeight="1" x14ac:dyDescent="0.2">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c r="AA289" s="142"/>
    </row>
    <row r="290" spans="1:27" ht="15.75" customHeight="1" x14ac:dyDescent="0.2">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c r="AA290" s="142"/>
    </row>
    <row r="291" spans="1:27" ht="15.75" customHeight="1" x14ac:dyDescent="0.2">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c r="AA291" s="142"/>
    </row>
    <row r="292" spans="1:27" ht="15.75" customHeight="1" x14ac:dyDescent="0.2">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c r="AA292" s="142"/>
    </row>
    <row r="293" spans="1:27" ht="15.75" customHeight="1" x14ac:dyDescent="0.2">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c r="AA293" s="142"/>
    </row>
    <row r="294" spans="1:27" ht="15.75" customHeight="1" x14ac:dyDescent="0.2">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c r="AA294" s="142"/>
    </row>
    <row r="295" spans="1:27" ht="15.75" customHeight="1" x14ac:dyDescent="0.2">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c r="AA295" s="142"/>
    </row>
    <row r="296" spans="1:27" ht="15.75" customHeight="1" x14ac:dyDescent="0.2">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c r="AA296" s="142"/>
    </row>
    <row r="297" spans="1:27" ht="15.75" customHeight="1" x14ac:dyDescent="0.2">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c r="AA297" s="142"/>
    </row>
    <row r="298" spans="1:27" ht="15.75" customHeight="1" x14ac:dyDescent="0.2">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c r="AA298" s="142"/>
    </row>
    <row r="299" spans="1:27" ht="15.75" customHeight="1" x14ac:dyDescent="0.2">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c r="AA299" s="142"/>
    </row>
    <row r="300" spans="1:27" ht="15.75" customHeight="1" x14ac:dyDescent="0.2">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c r="AA300" s="142"/>
    </row>
    <row r="301" spans="1:27" ht="15.75" customHeight="1" x14ac:dyDescent="0.2">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c r="AA301" s="142"/>
    </row>
    <row r="302" spans="1:27" ht="15.75" customHeight="1" x14ac:dyDescent="0.2">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c r="AA302" s="142"/>
    </row>
    <row r="303" spans="1:27" ht="15.75" customHeight="1" x14ac:dyDescent="0.2">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c r="AA303" s="142"/>
    </row>
    <row r="304" spans="1:27" ht="15.75" customHeight="1" x14ac:dyDescent="0.2">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c r="AA304" s="142"/>
    </row>
    <row r="305" spans="1:27" ht="15.75" customHeight="1" x14ac:dyDescent="0.2">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c r="AA305" s="142"/>
    </row>
    <row r="306" spans="1:27" ht="15.75" customHeight="1" x14ac:dyDescent="0.2">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c r="AA306" s="142"/>
    </row>
    <row r="307" spans="1:27" ht="15.75" customHeight="1" x14ac:dyDescent="0.2">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c r="AA307" s="142"/>
    </row>
    <row r="308" spans="1:27" ht="15.75" customHeight="1" x14ac:dyDescent="0.2">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c r="AA308" s="142"/>
    </row>
    <row r="309" spans="1:27" ht="15.75" customHeight="1" x14ac:dyDescent="0.2">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c r="AA309" s="142"/>
    </row>
    <row r="310" spans="1:27" ht="15.75" customHeight="1" x14ac:dyDescent="0.2">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c r="AA310" s="142"/>
    </row>
    <row r="311" spans="1:27" ht="15.75" customHeight="1" x14ac:dyDescent="0.2">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c r="AA311" s="142"/>
    </row>
    <row r="312" spans="1:27" ht="15.75" customHeight="1" x14ac:dyDescent="0.2">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c r="AA312" s="142"/>
    </row>
    <row r="313" spans="1:27" ht="15.75" customHeight="1" x14ac:dyDescent="0.2">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c r="AA313" s="142"/>
    </row>
    <row r="314" spans="1:27" ht="15.75" customHeight="1" x14ac:dyDescent="0.2">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c r="AA314" s="142"/>
    </row>
    <row r="315" spans="1:27" ht="15.75" customHeight="1" x14ac:dyDescent="0.2">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c r="AA315" s="142"/>
    </row>
    <row r="316" spans="1:27" ht="15.75" customHeight="1" x14ac:dyDescent="0.2">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c r="AA316" s="142"/>
    </row>
    <row r="317" spans="1:27" ht="15.75" customHeight="1" x14ac:dyDescent="0.2">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c r="AA317" s="142"/>
    </row>
    <row r="318" spans="1:27" ht="15.75" customHeight="1" x14ac:dyDescent="0.2">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c r="AA318" s="142"/>
    </row>
    <row r="319" spans="1:27" ht="15.75" customHeight="1" x14ac:dyDescent="0.2">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c r="AA319" s="142"/>
    </row>
    <row r="320" spans="1:27" ht="15.75" customHeight="1" x14ac:dyDescent="0.2">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c r="AA320" s="142"/>
    </row>
    <row r="321" spans="1:27" ht="15.75" customHeight="1" x14ac:dyDescent="0.2">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c r="AA321" s="142"/>
    </row>
    <row r="322" spans="1:27" ht="15.75" customHeight="1" x14ac:dyDescent="0.2">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c r="AA322" s="142"/>
    </row>
    <row r="323" spans="1:27" ht="15.75" customHeight="1" x14ac:dyDescent="0.2">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c r="AA323" s="142"/>
    </row>
    <row r="324" spans="1:27" ht="15.75" customHeight="1" x14ac:dyDescent="0.2">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c r="AA324" s="142"/>
    </row>
    <row r="325" spans="1:27" ht="15.75" customHeight="1" x14ac:dyDescent="0.2">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c r="AA325" s="142"/>
    </row>
    <row r="326" spans="1:27" ht="15.75" customHeight="1" x14ac:dyDescent="0.2">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c r="AA326" s="142"/>
    </row>
    <row r="327" spans="1:27" ht="15.75" customHeight="1" x14ac:dyDescent="0.2">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c r="AA327" s="142"/>
    </row>
    <row r="328" spans="1:27" ht="15.75" customHeight="1" x14ac:dyDescent="0.2">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c r="AA328" s="142"/>
    </row>
    <row r="329" spans="1:27" ht="15.75" customHeight="1" x14ac:dyDescent="0.2">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c r="AA329" s="142"/>
    </row>
    <row r="330" spans="1:27" ht="15.75" customHeight="1" x14ac:dyDescent="0.2">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c r="AA330" s="142"/>
    </row>
    <row r="331" spans="1:27" ht="15.75" customHeight="1" x14ac:dyDescent="0.2">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c r="AA331" s="142"/>
    </row>
    <row r="332" spans="1:27" ht="15.75" customHeight="1" x14ac:dyDescent="0.2">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c r="AA332" s="142"/>
    </row>
    <row r="333" spans="1:27" ht="15.75" customHeight="1" x14ac:dyDescent="0.2">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c r="AA333" s="142"/>
    </row>
    <row r="334" spans="1:27" ht="15.75" customHeight="1" x14ac:dyDescent="0.2">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c r="AA334" s="142"/>
    </row>
    <row r="335" spans="1:27" ht="15.75" customHeight="1" x14ac:dyDescent="0.2">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c r="AA335" s="142"/>
    </row>
    <row r="336" spans="1:27" ht="15.75" customHeight="1" x14ac:dyDescent="0.2">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c r="AA336" s="142"/>
    </row>
    <row r="337" spans="1:27" ht="15.75" customHeight="1" x14ac:dyDescent="0.2">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c r="AA337" s="142"/>
    </row>
    <row r="338" spans="1:27" ht="15.75" customHeight="1" x14ac:dyDescent="0.2">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c r="AA338" s="142"/>
    </row>
    <row r="339" spans="1:27" ht="15.75" customHeight="1" x14ac:dyDescent="0.2">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c r="AA339" s="142"/>
    </row>
    <row r="340" spans="1:27" ht="15.75" customHeight="1" x14ac:dyDescent="0.2">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c r="AA340" s="142"/>
    </row>
    <row r="341" spans="1:27" ht="15.75" customHeight="1" x14ac:dyDescent="0.2">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c r="AA341" s="142"/>
    </row>
    <row r="342" spans="1:27" ht="15.75" customHeight="1" x14ac:dyDescent="0.2">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c r="AA342" s="142"/>
    </row>
    <row r="343" spans="1:27" ht="15.75" customHeight="1" x14ac:dyDescent="0.2">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c r="AA343" s="142"/>
    </row>
    <row r="344" spans="1:27" ht="15.75" customHeight="1" x14ac:dyDescent="0.2">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c r="AA344" s="142"/>
    </row>
    <row r="345" spans="1:27" ht="15.75" customHeight="1" x14ac:dyDescent="0.2">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c r="AA345" s="142"/>
    </row>
    <row r="346" spans="1:27" ht="15.75" customHeight="1" x14ac:dyDescent="0.2">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c r="AA346" s="142"/>
    </row>
    <row r="347" spans="1:27" ht="15.75" customHeight="1" x14ac:dyDescent="0.2">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c r="AA347" s="142"/>
    </row>
    <row r="348" spans="1:27" ht="15.75" customHeight="1" x14ac:dyDescent="0.2">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c r="AA348" s="142"/>
    </row>
    <row r="349" spans="1:27" ht="15.75" customHeight="1" x14ac:dyDescent="0.2">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c r="AA349" s="142"/>
    </row>
    <row r="350" spans="1:27" ht="15.75" customHeight="1" x14ac:dyDescent="0.2">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c r="AA350" s="142"/>
    </row>
    <row r="351" spans="1:27" ht="15.75" customHeight="1" x14ac:dyDescent="0.2">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c r="AA351" s="142"/>
    </row>
    <row r="352" spans="1:27" ht="15.75" customHeight="1" x14ac:dyDescent="0.2">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c r="AA352" s="142"/>
    </row>
    <row r="353" spans="1:27" ht="15.75" customHeight="1" x14ac:dyDescent="0.2">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c r="AA353" s="142"/>
    </row>
    <row r="354" spans="1:27" ht="15.75" customHeight="1" x14ac:dyDescent="0.2">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c r="AA354" s="142"/>
    </row>
    <row r="355" spans="1:27" ht="15.75" customHeight="1" x14ac:dyDescent="0.2">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c r="AA355" s="142"/>
    </row>
    <row r="356" spans="1:27" ht="15.75" customHeight="1" x14ac:dyDescent="0.2">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c r="AA356" s="142"/>
    </row>
    <row r="357" spans="1:27" ht="15.75" customHeight="1" x14ac:dyDescent="0.2">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c r="AA357" s="142"/>
    </row>
    <row r="358" spans="1:27" ht="15.75" customHeight="1" x14ac:dyDescent="0.2">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c r="AA358" s="142"/>
    </row>
    <row r="359" spans="1:27" ht="15.75" customHeight="1" x14ac:dyDescent="0.2">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c r="AA359" s="142"/>
    </row>
    <row r="360" spans="1:27" ht="15.75" customHeight="1" x14ac:dyDescent="0.2">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c r="AA360" s="142"/>
    </row>
    <row r="361" spans="1:27" ht="15.75" customHeight="1" x14ac:dyDescent="0.2">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c r="AA361" s="142"/>
    </row>
    <row r="362" spans="1:27" ht="15.75" customHeight="1" x14ac:dyDescent="0.2">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c r="AA362" s="142"/>
    </row>
    <row r="363" spans="1:27" ht="15.75" customHeight="1" x14ac:dyDescent="0.2">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c r="AA363" s="142"/>
    </row>
    <row r="364" spans="1:27" ht="15.75" customHeight="1" x14ac:dyDescent="0.2">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c r="AA364" s="142"/>
    </row>
    <row r="365" spans="1:27" ht="15.75" customHeight="1" x14ac:dyDescent="0.2">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c r="AA365" s="142"/>
    </row>
    <row r="366" spans="1:27" ht="15.75" customHeight="1" x14ac:dyDescent="0.2">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c r="AA366" s="142"/>
    </row>
    <row r="367" spans="1:27" ht="15.75" customHeight="1" x14ac:dyDescent="0.2">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c r="AA367" s="142"/>
    </row>
    <row r="368" spans="1:27" ht="15.75" customHeight="1" x14ac:dyDescent="0.2">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c r="AA368" s="142"/>
    </row>
    <row r="369" spans="1:27" ht="15.75" customHeight="1" x14ac:dyDescent="0.2">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c r="AA369" s="142"/>
    </row>
    <row r="370" spans="1:27" ht="15.75" customHeight="1" x14ac:dyDescent="0.2">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c r="AA370" s="142"/>
    </row>
    <row r="371" spans="1:27" ht="15.75" customHeight="1" x14ac:dyDescent="0.2">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c r="AA371" s="142"/>
    </row>
    <row r="372" spans="1:27" ht="15.75" customHeight="1" x14ac:dyDescent="0.2">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c r="AA372" s="142"/>
    </row>
    <row r="373" spans="1:27" ht="15.75" customHeight="1" x14ac:dyDescent="0.2">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c r="AA373" s="142"/>
    </row>
    <row r="374" spans="1:27" ht="15.75" customHeight="1" x14ac:dyDescent="0.2">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c r="AA374" s="142"/>
    </row>
    <row r="375" spans="1:27" ht="15.75" customHeight="1" x14ac:dyDescent="0.2">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c r="AA375" s="142"/>
    </row>
    <row r="376" spans="1:27" ht="15.75" customHeight="1" x14ac:dyDescent="0.2">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c r="AA376" s="142"/>
    </row>
    <row r="377" spans="1:27" ht="15.75" customHeight="1" x14ac:dyDescent="0.2">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c r="AA377" s="142"/>
    </row>
    <row r="378" spans="1:27" ht="15.75" customHeight="1" x14ac:dyDescent="0.2">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c r="AA378" s="142"/>
    </row>
    <row r="379" spans="1:27" ht="15.75" customHeight="1" x14ac:dyDescent="0.2">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c r="AA379" s="142"/>
    </row>
    <row r="380" spans="1:27" ht="15.75" customHeight="1" x14ac:dyDescent="0.2">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c r="AA380" s="142"/>
    </row>
    <row r="381" spans="1:27" ht="15.75" customHeight="1" x14ac:dyDescent="0.2">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c r="AA381" s="142"/>
    </row>
    <row r="382" spans="1:27" ht="15.75" customHeight="1" x14ac:dyDescent="0.2">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c r="AA382" s="142"/>
    </row>
    <row r="383" spans="1:27" ht="15.75" customHeight="1" x14ac:dyDescent="0.2">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c r="AA383" s="142"/>
    </row>
    <row r="384" spans="1:27" ht="15.75" customHeight="1" x14ac:dyDescent="0.2">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c r="AA384" s="142"/>
    </row>
    <row r="385" spans="1:27" ht="15.75" customHeight="1" x14ac:dyDescent="0.2">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c r="AA385" s="142"/>
    </row>
    <row r="386" spans="1:27" ht="15.75" customHeight="1" x14ac:dyDescent="0.2">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c r="AA386" s="142"/>
    </row>
    <row r="387" spans="1:27" ht="15.75" customHeight="1" x14ac:dyDescent="0.2">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c r="AA387" s="142"/>
    </row>
    <row r="388" spans="1:27" ht="15.75" customHeight="1" x14ac:dyDescent="0.2">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c r="AA388" s="142"/>
    </row>
    <row r="389" spans="1:27" ht="15.75" customHeight="1" x14ac:dyDescent="0.2">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c r="AA389" s="142"/>
    </row>
    <row r="390" spans="1:27" ht="15.75" customHeight="1" x14ac:dyDescent="0.2">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c r="AA390" s="142"/>
    </row>
    <row r="391" spans="1:27" ht="15.75" customHeight="1" x14ac:dyDescent="0.2">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c r="AA391" s="142"/>
    </row>
    <row r="392" spans="1:27" ht="15.75" customHeight="1" x14ac:dyDescent="0.2">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c r="AA392" s="142"/>
    </row>
    <row r="393" spans="1:27" ht="15.75" customHeight="1" x14ac:dyDescent="0.2">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c r="AA393" s="142"/>
    </row>
    <row r="394" spans="1:27" ht="15.75" customHeight="1" x14ac:dyDescent="0.2">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c r="AA394" s="142"/>
    </row>
    <row r="395" spans="1:27" ht="15.75" customHeight="1" x14ac:dyDescent="0.2">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c r="AA395" s="142"/>
    </row>
    <row r="396" spans="1:27" ht="15.75" customHeight="1" x14ac:dyDescent="0.2">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c r="AA396" s="142"/>
    </row>
    <row r="397" spans="1:27" ht="15.75" customHeight="1" x14ac:dyDescent="0.2">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c r="AA397" s="142"/>
    </row>
    <row r="398" spans="1:27" ht="15.75" customHeight="1" x14ac:dyDescent="0.2">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c r="AA398" s="142"/>
    </row>
    <row r="399" spans="1:27" ht="15.75" customHeight="1" x14ac:dyDescent="0.2">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c r="AA399" s="142"/>
    </row>
    <row r="400" spans="1:27" ht="15.75" customHeight="1" x14ac:dyDescent="0.2">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c r="AA400" s="142"/>
    </row>
    <row r="401" spans="1:27" ht="15.75" customHeight="1" x14ac:dyDescent="0.2">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c r="AA401" s="142"/>
    </row>
    <row r="402" spans="1:27" ht="15.75" customHeight="1" x14ac:dyDescent="0.2">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c r="AA402" s="142"/>
    </row>
    <row r="403" spans="1:27" ht="15.75" customHeight="1" x14ac:dyDescent="0.2">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c r="AA403" s="142"/>
    </row>
    <row r="404" spans="1:27" ht="15.75" customHeight="1" x14ac:dyDescent="0.2">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c r="AA404" s="142"/>
    </row>
    <row r="405" spans="1:27" ht="15.75" customHeight="1" x14ac:dyDescent="0.2">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c r="AA405" s="142"/>
    </row>
    <row r="406" spans="1:27" ht="15.75" customHeight="1" x14ac:dyDescent="0.2">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c r="AA406" s="142"/>
    </row>
    <row r="407" spans="1:27" ht="15.75" customHeight="1" x14ac:dyDescent="0.2">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c r="AA407" s="142"/>
    </row>
    <row r="408" spans="1:27" ht="15.75" customHeight="1" x14ac:dyDescent="0.2">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c r="AA408" s="142"/>
    </row>
    <row r="409" spans="1:27" ht="15.75" customHeight="1" x14ac:dyDescent="0.2">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c r="AA409" s="142"/>
    </row>
    <row r="410" spans="1:27" ht="15.75" customHeight="1" x14ac:dyDescent="0.2">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c r="AA410" s="142"/>
    </row>
    <row r="411" spans="1:27" ht="15.75" customHeight="1" x14ac:dyDescent="0.2">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c r="AA411" s="142"/>
    </row>
    <row r="412" spans="1:27" ht="15.75" customHeight="1" x14ac:dyDescent="0.2">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c r="AA412" s="142"/>
    </row>
    <row r="413" spans="1:27" ht="15.75" customHeight="1" x14ac:dyDescent="0.2">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c r="AA413" s="142"/>
    </row>
    <row r="414" spans="1:27" ht="15.75" customHeight="1" x14ac:dyDescent="0.2">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c r="AA414" s="142"/>
    </row>
    <row r="415" spans="1:27" ht="15.75" customHeight="1" x14ac:dyDescent="0.2">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c r="AA415" s="142"/>
    </row>
    <row r="416" spans="1:27" ht="15.75" customHeight="1" x14ac:dyDescent="0.2">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c r="AA416" s="142"/>
    </row>
    <row r="417" spans="1:27" ht="15.75" customHeight="1" x14ac:dyDescent="0.2">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c r="AA417" s="142"/>
    </row>
    <row r="418" spans="1:27" ht="15.75" customHeight="1" x14ac:dyDescent="0.2">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c r="AA418" s="142"/>
    </row>
    <row r="419" spans="1:27" ht="15.75" customHeight="1" x14ac:dyDescent="0.2">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c r="AA419" s="142"/>
    </row>
    <row r="420" spans="1:27" ht="15.75" customHeight="1" x14ac:dyDescent="0.2">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c r="AA420" s="142"/>
    </row>
    <row r="421" spans="1:27" ht="15.75" customHeight="1" x14ac:dyDescent="0.2">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c r="AA421" s="142"/>
    </row>
    <row r="422" spans="1:27" ht="15.75" customHeight="1" x14ac:dyDescent="0.2">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c r="AA422" s="142"/>
    </row>
    <row r="423" spans="1:27" ht="15.75" customHeight="1" x14ac:dyDescent="0.2">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c r="AA423" s="142"/>
    </row>
    <row r="424" spans="1:27" ht="15.75" customHeight="1" x14ac:dyDescent="0.2">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c r="AA424" s="142"/>
    </row>
    <row r="425" spans="1:27" ht="15.75" customHeight="1" x14ac:dyDescent="0.2">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c r="AA425" s="142"/>
    </row>
    <row r="426" spans="1:27" ht="15.75" customHeight="1" x14ac:dyDescent="0.2">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c r="AA426" s="142"/>
    </row>
    <row r="427" spans="1:27" ht="15.75" customHeight="1" x14ac:dyDescent="0.2">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c r="AA427" s="142"/>
    </row>
    <row r="428" spans="1:27" ht="15.75" customHeight="1" x14ac:dyDescent="0.2">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c r="AA428" s="142"/>
    </row>
    <row r="429" spans="1:27" ht="15.75" customHeight="1" x14ac:dyDescent="0.2">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c r="AA429" s="142"/>
    </row>
    <row r="430" spans="1:27" ht="15.75" customHeight="1" x14ac:dyDescent="0.2">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c r="AA430" s="142"/>
    </row>
    <row r="431" spans="1:27" ht="15.75" customHeight="1" x14ac:dyDescent="0.2">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c r="AA431" s="142"/>
    </row>
    <row r="432" spans="1:27" ht="15.75" customHeight="1" x14ac:dyDescent="0.2">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c r="AA432" s="142"/>
    </row>
    <row r="433" spans="1:27" ht="15.75" customHeight="1" x14ac:dyDescent="0.2">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c r="AA433" s="142"/>
    </row>
    <row r="434" spans="1:27" ht="15.75" customHeight="1" x14ac:dyDescent="0.2">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c r="AA434" s="142"/>
    </row>
    <row r="435" spans="1:27" ht="15.75" customHeight="1" x14ac:dyDescent="0.2">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c r="AA435" s="142"/>
    </row>
    <row r="436" spans="1:27" ht="15.75" customHeight="1" x14ac:dyDescent="0.2">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c r="AA436" s="142"/>
    </row>
    <row r="437" spans="1:27" ht="15.75" customHeight="1" x14ac:dyDescent="0.2">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c r="AA437" s="142"/>
    </row>
    <row r="438" spans="1:27" ht="15.75" customHeight="1" x14ac:dyDescent="0.2">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c r="AA438" s="142"/>
    </row>
    <row r="439" spans="1:27" ht="15.75" customHeight="1" x14ac:dyDescent="0.2">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c r="AA439" s="142"/>
    </row>
    <row r="440" spans="1:27" ht="15.75" customHeight="1" x14ac:dyDescent="0.2">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c r="AA440" s="142"/>
    </row>
    <row r="441" spans="1:27" ht="15.75" customHeight="1" x14ac:dyDescent="0.2">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c r="AA441" s="142"/>
    </row>
    <row r="442" spans="1:27" ht="15.75" customHeight="1" x14ac:dyDescent="0.2">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c r="AA442" s="142"/>
    </row>
    <row r="443" spans="1:27" ht="15.75" customHeight="1" x14ac:dyDescent="0.2">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c r="AA443" s="142"/>
    </row>
    <row r="444" spans="1:27" ht="15.75" customHeight="1" x14ac:dyDescent="0.2">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c r="AA444" s="142"/>
    </row>
    <row r="445" spans="1:27" ht="15.75" customHeight="1" x14ac:dyDescent="0.2">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c r="AA445" s="142"/>
    </row>
    <row r="446" spans="1:27" ht="15.75" customHeight="1" x14ac:dyDescent="0.2">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c r="AA446" s="142"/>
    </row>
    <row r="447" spans="1:27" ht="15.75" customHeight="1" x14ac:dyDescent="0.2">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c r="AA447" s="142"/>
    </row>
    <row r="448" spans="1:27" ht="15.75" customHeight="1" x14ac:dyDescent="0.2">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c r="AA448" s="142"/>
    </row>
    <row r="449" spans="1:27" ht="15.75" customHeight="1" x14ac:dyDescent="0.2">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c r="AA449" s="142"/>
    </row>
    <row r="450" spans="1:27" ht="15.75" customHeight="1" x14ac:dyDescent="0.2">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c r="AA450" s="142"/>
    </row>
    <row r="451" spans="1:27" ht="15.75" customHeight="1" x14ac:dyDescent="0.2">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c r="AA451" s="142"/>
    </row>
    <row r="452" spans="1:27" ht="15.75" customHeight="1" x14ac:dyDescent="0.2">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c r="AA452" s="142"/>
    </row>
    <row r="453" spans="1:27" ht="15.75" customHeight="1" x14ac:dyDescent="0.2">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c r="AA453" s="142"/>
    </row>
    <row r="454" spans="1:27" ht="15.75" customHeight="1" x14ac:dyDescent="0.2">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c r="AA454" s="142"/>
    </row>
    <row r="455" spans="1:27" ht="15.75" customHeight="1" x14ac:dyDescent="0.2">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c r="AA455" s="142"/>
    </row>
    <row r="456" spans="1:27" ht="15.75" customHeight="1" x14ac:dyDescent="0.2">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c r="AA456" s="142"/>
    </row>
    <row r="457" spans="1:27" ht="15.75" customHeight="1" x14ac:dyDescent="0.2">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c r="AA457" s="142"/>
    </row>
    <row r="458" spans="1:27" ht="15.75" customHeight="1" x14ac:dyDescent="0.2">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c r="AA458" s="142"/>
    </row>
    <row r="459" spans="1:27" ht="15.75" customHeight="1" x14ac:dyDescent="0.2">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c r="AA459" s="142"/>
    </row>
    <row r="460" spans="1:27" ht="15.75" customHeight="1" x14ac:dyDescent="0.2">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c r="AA460" s="142"/>
    </row>
    <row r="461" spans="1:27" ht="15.75" customHeight="1" x14ac:dyDescent="0.2">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c r="AA461" s="142"/>
    </row>
    <row r="462" spans="1:27" ht="15.75" customHeight="1" x14ac:dyDescent="0.2">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c r="AA462" s="142"/>
    </row>
    <row r="463" spans="1:27" ht="15.75" customHeight="1" x14ac:dyDescent="0.2">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c r="AA463" s="142"/>
    </row>
    <row r="464" spans="1:27" ht="15.75" customHeight="1" x14ac:dyDescent="0.2">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c r="AA464" s="142"/>
    </row>
    <row r="465" spans="1:27" ht="15.75" customHeight="1" x14ac:dyDescent="0.2">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c r="AA465" s="142"/>
    </row>
    <row r="466" spans="1:27" ht="15.75" customHeight="1" x14ac:dyDescent="0.2">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c r="AA466" s="142"/>
    </row>
    <row r="467" spans="1:27" ht="15.75" customHeight="1" x14ac:dyDescent="0.2">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c r="AA467" s="142"/>
    </row>
    <row r="468" spans="1:27" ht="15.75" customHeight="1" x14ac:dyDescent="0.2">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c r="AA468" s="142"/>
    </row>
    <row r="469" spans="1:27" ht="15.75" customHeight="1" x14ac:dyDescent="0.2">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c r="AA469" s="142"/>
    </row>
    <row r="470" spans="1:27" ht="15.75" customHeight="1" x14ac:dyDescent="0.2">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c r="AA470" s="142"/>
    </row>
    <row r="471" spans="1:27" ht="15.75" customHeight="1" x14ac:dyDescent="0.2">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c r="AA471" s="142"/>
    </row>
    <row r="472" spans="1:27" ht="15.75" customHeight="1" x14ac:dyDescent="0.2">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c r="AA472" s="142"/>
    </row>
    <row r="473" spans="1:27" ht="15.75" customHeight="1" x14ac:dyDescent="0.2">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c r="AA473" s="142"/>
    </row>
    <row r="474" spans="1:27" ht="15.75" customHeight="1" x14ac:dyDescent="0.2">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c r="AA474" s="142"/>
    </row>
    <row r="475" spans="1:27" ht="15.75" customHeight="1" x14ac:dyDescent="0.2">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c r="AA475" s="142"/>
    </row>
    <row r="476" spans="1:27" ht="15.75" customHeight="1" x14ac:dyDescent="0.2">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c r="AA476" s="142"/>
    </row>
    <row r="477" spans="1:27" ht="15.75" customHeight="1" x14ac:dyDescent="0.2">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c r="AA477" s="142"/>
    </row>
    <row r="478" spans="1:27" ht="15.75" customHeight="1" x14ac:dyDescent="0.2">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c r="AA478" s="142"/>
    </row>
    <row r="479" spans="1:27" ht="15.75" customHeight="1" x14ac:dyDescent="0.2">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c r="AA479" s="142"/>
    </row>
    <row r="480" spans="1:27" ht="15.75" customHeight="1" x14ac:dyDescent="0.2">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c r="AA480" s="142"/>
    </row>
    <row r="481" spans="1:27" ht="15.75" customHeight="1" x14ac:dyDescent="0.2">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c r="AA481" s="142"/>
    </row>
    <row r="482" spans="1:27" ht="15.75" customHeight="1" x14ac:dyDescent="0.2">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c r="AA482" s="142"/>
    </row>
    <row r="483" spans="1:27" ht="15.75" customHeight="1" x14ac:dyDescent="0.2">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c r="AA483" s="142"/>
    </row>
    <row r="484" spans="1:27" ht="15.75" customHeight="1" x14ac:dyDescent="0.2">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c r="AA484" s="142"/>
    </row>
    <row r="485" spans="1:27" ht="15.75" customHeight="1" x14ac:dyDescent="0.2">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c r="AA485" s="142"/>
    </row>
    <row r="486" spans="1:27" ht="15.75" customHeight="1" x14ac:dyDescent="0.2">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c r="AA486" s="142"/>
    </row>
    <row r="487" spans="1:27" ht="15.75" customHeight="1" x14ac:dyDescent="0.2">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c r="AA487" s="142"/>
    </row>
    <row r="488" spans="1:27" ht="15.75" customHeight="1" x14ac:dyDescent="0.2">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c r="AA488" s="142"/>
    </row>
    <row r="489" spans="1:27" ht="15.75" customHeight="1" x14ac:dyDescent="0.2">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c r="AA489" s="142"/>
    </row>
    <row r="490" spans="1:27" ht="15.75" customHeight="1" x14ac:dyDescent="0.2">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c r="AA490" s="142"/>
    </row>
    <row r="491" spans="1:27" ht="15.75" customHeight="1" x14ac:dyDescent="0.2">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c r="AA491" s="142"/>
    </row>
    <row r="492" spans="1:27" ht="15.75" customHeight="1" x14ac:dyDescent="0.2">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c r="AA492" s="142"/>
    </row>
    <row r="493" spans="1:27" ht="15.75" customHeight="1" x14ac:dyDescent="0.2">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c r="AA493" s="142"/>
    </row>
    <row r="494" spans="1:27" ht="15.75" customHeight="1" x14ac:dyDescent="0.2">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c r="AA494" s="142"/>
    </row>
    <row r="495" spans="1:27" ht="15.75" customHeight="1" x14ac:dyDescent="0.2">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c r="AA495" s="142"/>
    </row>
    <row r="496" spans="1:27" ht="15.75" customHeight="1" x14ac:dyDescent="0.2">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c r="AA496" s="142"/>
    </row>
    <row r="497" spans="1:27" ht="15.75" customHeight="1" x14ac:dyDescent="0.2">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c r="AA497" s="142"/>
    </row>
    <row r="498" spans="1:27" ht="15.75" customHeight="1" x14ac:dyDescent="0.2">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c r="AA498" s="142"/>
    </row>
    <row r="499" spans="1:27" ht="15.75" customHeight="1" x14ac:dyDescent="0.2">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c r="AA499" s="142"/>
    </row>
    <row r="500" spans="1:27" ht="15.75" customHeight="1" x14ac:dyDescent="0.2">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c r="AA500" s="142"/>
    </row>
    <row r="501" spans="1:27" ht="15.75" customHeight="1" x14ac:dyDescent="0.2">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c r="AA501" s="142"/>
    </row>
    <row r="502" spans="1:27" ht="15.75" customHeight="1" x14ac:dyDescent="0.2">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c r="AA502" s="142"/>
    </row>
    <row r="503" spans="1:27" ht="15.75" customHeight="1" x14ac:dyDescent="0.2">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c r="AA503" s="142"/>
    </row>
    <row r="504" spans="1:27" ht="15.75" customHeight="1" x14ac:dyDescent="0.2">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c r="AA504" s="142"/>
    </row>
    <row r="505" spans="1:27" ht="15.75" customHeight="1" x14ac:dyDescent="0.2">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c r="AA505" s="142"/>
    </row>
    <row r="506" spans="1:27" ht="15.75" customHeight="1" x14ac:dyDescent="0.2">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c r="AA506" s="142"/>
    </row>
    <row r="507" spans="1:27" ht="15.75" customHeight="1" x14ac:dyDescent="0.2">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c r="AA507" s="142"/>
    </row>
    <row r="508" spans="1:27" ht="15.75" customHeight="1" x14ac:dyDescent="0.2">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c r="AA508" s="142"/>
    </row>
    <row r="509" spans="1:27" ht="15.75" customHeight="1" x14ac:dyDescent="0.2">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c r="AA509" s="142"/>
    </row>
    <row r="510" spans="1:27" ht="15.75" customHeight="1" x14ac:dyDescent="0.2">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c r="AA510" s="142"/>
    </row>
    <row r="511" spans="1:27" ht="15.75" customHeight="1" x14ac:dyDescent="0.2">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c r="AA511" s="142"/>
    </row>
    <row r="512" spans="1:27" ht="15.75" customHeight="1" x14ac:dyDescent="0.2">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c r="AA512" s="142"/>
    </row>
    <row r="513" spans="1:27" ht="15.75" customHeight="1" x14ac:dyDescent="0.2">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c r="AA513" s="142"/>
    </row>
    <row r="514" spans="1:27" ht="15.75" customHeight="1" x14ac:dyDescent="0.2">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c r="AA514" s="142"/>
    </row>
    <row r="515" spans="1:27" ht="15.75" customHeight="1" x14ac:dyDescent="0.2">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c r="AA515" s="142"/>
    </row>
    <row r="516" spans="1:27" ht="15.75" customHeight="1" x14ac:dyDescent="0.2">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c r="AA516" s="142"/>
    </row>
    <row r="517" spans="1:27" ht="15.75" customHeight="1" x14ac:dyDescent="0.2">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c r="AA517" s="142"/>
    </row>
    <row r="518" spans="1:27" ht="15.75" customHeight="1" x14ac:dyDescent="0.2">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c r="AA518" s="142"/>
    </row>
    <row r="519" spans="1:27" ht="15.75" customHeight="1" x14ac:dyDescent="0.2">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c r="AA519" s="142"/>
    </row>
    <row r="520" spans="1:27" ht="15.75" customHeight="1" x14ac:dyDescent="0.2">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c r="AA520" s="142"/>
    </row>
    <row r="521" spans="1:27" ht="15.75" customHeight="1" x14ac:dyDescent="0.2">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c r="AA521" s="142"/>
    </row>
    <row r="522" spans="1:27" ht="15.75" customHeight="1" x14ac:dyDescent="0.2">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c r="AA522" s="142"/>
    </row>
    <row r="523" spans="1:27" ht="15.75" customHeight="1" x14ac:dyDescent="0.2">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c r="AA523" s="142"/>
    </row>
    <row r="524" spans="1:27" ht="15.75" customHeight="1" x14ac:dyDescent="0.2">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c r="AA524" s="142"/>
    </row>
    <row r="525" spans="1:27" ht="15.75" customHeight="1" x14ac:dyDescent="0.2">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c r="AA525" s="142"/>
    </row>
    <row r="526" spans="1:27" ht="15.75" customHeight="1" x14ac:dyDescent="0.2">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c r="AA526" s="142"/>
    </row>
    <row r="527" spans="1:27" ht="15.75" customHeight="1" x14ac:dyDescent="0.2">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c r="AA527" s="142"/>
    </row>
    <row r="528" spans="1:27" ht="15.75" customHeight="1" x14ac:dyDescent="0.2">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c r="AA528" s="142"/>
    </row>
    <row r="529" spans="1:27" ht="15.75" customHeight="1" x14ac:dyDescent="0.2">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c r="AA529" s="142"/>
    </row>
    <row r="530" spans="1:27" ht="15.75" customHeight="1" x14ac:dyDescent="0.2">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c r="AA530" s="142"/>
    </row>
    <row r="531" spans="1:27" ht="15.75" customHeight="1" x14ac:dyDescent="0.2">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c r="AA531" s="142"/>
    </row>
    <row r="532" spans="1:27" ht="15.75" customHeight="1" x14ac:dyDescent="0.2">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c r="AA532" s="142"/>
    </row>
    <row r="533" spans="1:27" ht="15.75" customHeight="1" x14ac:dyDescent="0.2">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c r="AA533" s="142"/>
    </row>
    <row r="534" spans="1:27" ht="15.75" customHeight="1" x14ac:dyDescent="0.2">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c r="AA534" s="142"/>
    </row>
    <row r="535" spans="1:27" ht="15.75" customHeight="1" x14ac:dyDescent="0.2">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c r="AA535" s="142"/>
    </row>
    <row r="536" spans="1:27" ht="15.75" customHeight="1" x14ac:dyDescent="0.2">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c r="AA536" s="142"/>
    </row>
    <row r="537" spans="1:27" ht="15.75" customHeight="1" x14ac:dyDescent="0.2">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c r="AA537" s="142"/>
    </row>
    <row r="538" spans="1:27" ht="15.75" customHeight="1" x14ac:dyDescent="0.2">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c r="AA538" s="142"/>
    </row>
    <row r="539" spans="1:27" ht="15.75" customHeight="1" x14ac:dyDescent="0.2">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c r="AA539" s="142"/>
    </row>
    <row r="540" spans="1:27" ht="15.75" customHeight="1" x14ac:dyDescent="0.2">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c r="AA540" s="142"/>
    </row>
    <row r="541" spans="1:27" ht="15.75" customHeight="1" x14ac:dyDescent="0.2">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c r="AA541" s="142"/>
    </row>
    <row r="542" spans="1:27" ht="15.75" customHeight="1" x14ac:dyDescent="0.2">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c r="AA542" s="142"/>
    </row>
    <row r="543" spans="1:27" ht="15.75" customHeight="1" x14ac:dyDescent="0.2">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c r="AA543" s="142"/>
    </row>
    <row r="544" spans="1:27" ht="15.75" customHeight="1" x14ac:dyDescent="0.2">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c r="AA544" s="142"/>
    </row>
    <row r="545" spans="1:27" ht="15.75" customHeight="1" x14ac:dyDescent="0.2">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c r="AA545" s="142"/>
    </row>
    <row r="546" spans="1:27" ht="15.75" customHeight="1" x14ac:dyDescent="0.2">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c r="AA546" s="142"/>
    </row>
    <row r="547" spans="1:27" ht="15.75" customHeight="1" x14ac:dyDescent="0.2">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c r="AA547" s="142"/>
    </row>
    <row r="548" spans="1:27" ht="15.75" customHeight="1" x14ac:dyDescent="0.2">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c r="AA548" s="142"/>
    </row>
    <row r="549" spans="1:27" ht="15.75" customHeight="1" x14ac:dyDescent="0.2">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c r="AA549" s="142"/>
    </row>
    <row r="550" spans="1:27" ht="15.75" customHeight="1" x14ac:dyDescent="0.2">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c r="AA550" s="142"/>
    </row>
    <row r="551" spans="1:27" ht="15.75" customHeight="1" x14ac:dyDescent="0.2">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c r="AA551" s="142"/>
    </row>
    <row r="552" spans="1:27" ht="15.75" customHeight="1" x14ac:dyDescent="0.2">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c r="AA552" s="142"/>
    </row>
    <row r="553" spans="1:27" ht="15.75" customHeight="1" x14ac:dyDescent="0.2">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c r="AA553" s="142"/>
    </row>
    <row r="554" spans="1:27" ht="15.75" customHeight="1" x14ac:dyDescent="0.2">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c r="AA554" s="142"/>
    </row>
    <row r="555" spans="1:27" ht="15.75" customHeight="1" x14ac:dyDescent="0.2">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c r="AA555" s="142"/>
    </row>
    <row r="556" spans="1:27" ht="15.75" customHeight="1" x14ac:dyDescent="0.2">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c r="AA556" s="142"/>
    </row>
    <row r="557" spans="1:27" ht="15.75" customHeight="1" x14ac:dyDescent="0.2">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c r="AA557" s="142"/>
    </row>
    <row r="558" spans="1:27" ht="15.75" customHeight="1" x14ac:dyDescent="0.2">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c r="AA558" s="142"/>
    </row>
    <row r="559" spans="1:27" ht="15.75" customHeight="1" x14ac:dyDescent="0.2">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c r="AA559" s="142"/>
    </row>
    <row r="560" spans="1:27" ht="15.75" customHeight="1" x14ac:dyDescent="0.2">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c r="AA560" s="142"/>
    </row>
    <row r="561" spans="1:27" ht="15.75" customHeight="1" x14ac:dyDescent="0.2">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c r="AA561" s="142"/>
    </row>
    <row r="562" spans="1:27" ht="15.75" customHeight="1" x14ac:dyDescent="0.2">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c r="AA562" s="142"/>
    </row>
    <row r="563" spans="1:27" ht="15.75" customHeight="1" x14ac:dyDescent="0.2">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c r="AA563" s="142"/>
    </row>
    <row r="564" spans="1:27" ht="15.75" customHeight="1" x14ac:dyDescent="0.2">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c r="AA564" s="142"/>
    </row>
    <row r="565" spans="1:27" ht="15.75" customHeight="1" x14ac:dyDescent="0.2">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c r="AA565" s="142"/>
    </row>
    <row r="566" spans="1:27" ht="15.75" customHeight="1" x14ac:dyDescent="0.2">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c r="AA566" s="142"/>
    </row>
    <row r="567" spans="1:27" ht="15.75" customHeight="1" x14ac:dyDescent="0.2">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c r="AA567" s="142"/>
    </row>
    <row r="568" spans="1:27" ht="15.75" customHeight="1" x14ac:dyDescent="0.2">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c r="AA568" s="142"/>
    </row>
    <row r="569" spans="1:27" ht="15.75" customHeight="1" x14ac:dyDescent="0.2">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c r="AA569" s="142"/>
    </row>
    <row r="570" spans="1:27" ht="15.75" customHeight="1" x14ac:dyDescent="0.2">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c r="AA570" s="142"/>
    </row>
    <row r="571" spans="1:27" ht="15.75" customHeight="1" x14ac:dyDescent="0.2">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c r="AA571" s="142"/>
    </row>
    <row r="572" spans="1:27" ht="15.75" customHeight="1" x14ac:dyDescent="0.2">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c r="AA572" s="142"/>
    </row>
    <row r="573" spans="1:27" ht="15.75" customHeight="1" x14ac:dyDescent="0.2">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c r="AA573" s="142"/>
    </row>
    <row r="574" spans="1:27" ht="15.75" customHeight="1" x14ac:dyDescent="0.2">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c r="AA574" s="142"/>
    </row>
    <row r="575" spans="1:27" ht="15.75" customHeight="1" x14ac:dyDescent="0.2">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c r="AA575" s="142"/>
    </row>
    <row r="576" spans="1:27" ht="15.75" customHeight="1" x14ac:dyDescent="0.2">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c r="AA576" s="142"/>
    </row>
    <row r="577" spans="1:27" ht="15.75" customHeight="1" x14ac:dyDescent="0.2">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c r="AA577" s="142"/>
    </row>
    <row r="578" spans="1:27" ht="15.75" customHeight="1" x14ac:dyDescent="0.2">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c r="AA578" s="142"/>
    </row>
    <row r="579" spans="1:27" ht="15.75" customHeight="1" x14ac:dyDescent="0.2">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c r="AA579" s="142"/>
    </row>
    <row r="580" spans="1:27" ht="15.75" customHeight="1" x14ac:dyDescent="0.2">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c r="AA580" s="142"/>
    </row>
    <row r="581" spans="1:27" ht="15.75" customHeight="1" x14ac:dyDescent="0.2">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c r="AA581" s="142"/>
    </row>
    <row r="582" spans="1:27" ht="15.75" customHeight="1" x14ac:dyDescent="0.2">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c r="AA582" s="142"/>
    </row>
    <row r="583" spans="1:27" ht="15.75" customHeight="1" x14ac:dyDescent="0.2">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c r="AA583" s="142"/>
    </row>
    <row r="584" spans="1:27" ht="15.75" customHeight="1" x14ac:dyDescent="0.2">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c r="AA584" s="142"/>
    </row>
    <row r="585" spans="1:27" ht="15.75" customHeight="1" x14ac:dyDescent="0.2">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c r="AA585" s="142"/>
    </row>
    <row r="586" spans="1:27" ht="15.75" customHeight="1" x14ac:dyDescent="0.2">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c r="AA586" s="142"/>
    </row>
    <row r="587" spans="1:27" ht="15.75" customHeight="1" x14ac:dyDescent="0.2">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c r="AA587" s="142"/>
    </row>
    <row r="588" spans="1:27" ht="15.75" customHeight="1" x14ac:dyDescent="0.2">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c r="AA588" s="142"/>
    </row>
    <row r="589" spans="1:27" ht="15.75" customHeight="1" x14ac:dyDescent="0.2">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c r="AA589" s="142"/>
    </row>
    <row r="590" spans="1:27" ht="15.75" customHeight="1" x14ac:dyDescent="0.2">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c r="AA590" s="142"/>
    </row>
    <row r="591" spans="1:27" ht="15.75" customHeight="1" x14ac:dyDescent="0.2">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c r="AA591" s="142"/>
    </row>
    <row r="592" spans="1:27" ht="15.75" customHeight="1" x14ac:dyDescent="0.2">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c r="AA592" s="142"/>
    </row>
    <row r="593" spans="1:27" ht="15.75" customHeight="1" x14ac:dyDescent="0.2">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c r="AA593" s="142"/>
    </row>
    <row r="594" spans="1:27" ht="15.75" customHeight="1" x14ac:dyDescent="0.2">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c r="AA594" s="142"/>
    </row>
    <row r="595" spans="1:27" ht="15.75" customHeight="1" x14ac:dyDescent="0.2">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c r="AA595" s="142"/>
    </row>
    <row r="596" spans="1:27" ht="15.75" customHeight="1" x14ac:dyDescent="0.2">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c r="AA596" s="142"/>
    </row>
    <row r="597" spans="1:27" ht="15.75" customHeight="1" x14ac:dyDescent="0.2">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c r="AA597" s="142"/>
    </row>
    <row r="598" spans="1:27" ht="15.75" customHeight="1" x14ac:dyDescent="0.2">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c r="AA598" s="142"/>
    </row>
    <row r="599" spans="1:27" ht="15.75" customHeight="1" x14ac:dyDescent="0.2">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c r="AA599" s="142"/>
    </row>
    <row r="600" spans="1:27" ht="15.75" customHeight="1" x14ac:dyDescent="0.2">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c r="AA600" s="142"/>
    </row>
    <row r="601" spans="1:27" ht="15.75" customHeight="1" x14ac:dyDescent="0.2">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c r="AA601" s="142"/>
    </row>
    <row r="602" spans="1:27" ht="15.75" customHeight="1" x14ac:dyDescent="0.2">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c r="AA602" s="142"/>
    </row>
    <row r="603" spans="1:27" ht="15.75" customHeight="1" x14ac:dyDescent="0.2">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c r="AA603" s="142"/>
    </row>
    <row r="604" spans="1:27" ht="15.75" customHeight="1" x14ac:dyDescent="0.2">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c r="AA604" s="142"/>
    </row>
    <row r="605" spans="1:27" ht="15.75" customHeight="1" x14ac:dyDescent="0.2">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c r="AA605" s="142"/>
    </row>
    <row r="606" spans="1:27" ht="15.75" customHeight="1" x14ac:dyDescent="0.2">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c r="AA606" s="142"/>
    </row>
    <row r="607" spans="1:27" ht="15.75" customHeight="1" x14ac:dyDescent="0.2">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c r="AA607" s="142"/>
    </row>
    <row r="608" spans="1:27" ht="15.75" customHeight="1" x14ac:dyDescent="0.2">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c r="AA608" s="142"/>
    </row>
    <row r="609" spans="1:27" ht="15.75" customHeight="1" x14ac:dyDescent="0.2">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c r="AA609" s="142"/>
    </row>
    <row r="610" spans="1:27" ht="15.75" customHeight="1" x14ac:dyDescent="0.2">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c r="AA610" s="142"/>
    </row>
    <row r="611" spans="1:27" ht="15.75" customHeight="1" x14ac:dyDescent="0.2">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c r="AA611" s="142"/>
    </row>
    <row r="612" spans="1:27" ht="15.75" customHeight="1" x14ac:dyDescent="0.2">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c r="AA612" s="142"/>
    </row>
    <row r="613" spans="1:27" ht="15.75" customHeight="1" x14ac:dyDescent="0.2">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c r="AA613" s="142"/>
    </row>
    <row r="614" spans="1:27" ht="15.75" customHeight="1" x14ac:dyDescent="0.2">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c r="AA614" s="142"/>
    </row>
    <row r="615" spans="1:27" ht="15.75" customHeight="1" x14ac:dyDescent="0.2">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c r="AA615" s="142"/>
    </row>
    <row r="616" spans="1:27" ht="15.75" customHeight="1" x14ac:dyDescent="0.2">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c r="AA616" s="142"/>
    </row>
    <row r="617" spans="1:27" ht="15.75" customHeight="1" x14ac:dyDescent="0.2">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c r="AA617" s="142"/>
    </row>
    <row r="618" spans="1:27" ht="15.75" customHeight="1" x14ac:dyDescent="0.2">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c r="AA618" s="142"/>
    </row>
    <row r="619" spans="1:27" ht="15.75" customHeight="1" x14ac:dyDescent="0.2">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c r="AA619" s="142"/>
    </row>
    <row r="620" spans="1:27" ht="15.75" customHeight="1" x14ac:dyDescent="0.2">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c r="AA620" s="142"/>
    </row>
    <row r="621" spans="1:27" ht="15.75" customHeight="1" x14ac:dyDescent="0.2">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c r="AA621" s="142"/>
    </row>
    <row r="622" spans="1:27" ht="15.75" customHeight="1" x14ac:dyDescent="0.2">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c r="AA622" s="142"/>
    </row>
    <row r="623" spans="1:27" ht="15.75" customHeight="1" x14ac:dyDescent="0.2">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c r="AA623" s="142"/>
    </row>
    <row r="624" spans="1:27" ht="15.75" customHeight="1" x14ac:dyDescent="0.2">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c r="AA624" s="142"/>
    </row>
    <row r="625" spans="1:27" ht="15.75" customHeight="1" x14ac:dyDescent="0.2">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c r="AA625" s="142"/>
    </row>
    <row r="626" spans="1:27" ht="15.75" customHeight="1" x14ac:dyDescent="0.2">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c r="AA626" s="142"/>
    </row>
    <row r="627" spans="1:27" ht="15.75" customHeight="1" x14ac:dyDescent="0.2">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c r="AA627" s="142"/>
    </row>
    <row r="628" spans="1:27" ht="15.75" customHeight="1" x14ac:dyDescent="0.2">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c r="AA628" s="142"/>
    </row>
    <row r="629" spans="1:27" ht="15.75" customHeight="1" x14ac:dyDescent="0.2">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c r="AA629" s="142"/>
    </row>
    <row r="630" spans="1:27" ht="15.75" customHeight="1" x14ac:dyDescent="0.2">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c r="AA630" s="142"/>
    </row>
    <row r="631" spans="1:27" ht="15.75" customHeight="1" x14ac:dyDescent="0.2">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c r="AA631" s="142"/>
    </row>
    <row r="632" spans="1:27" ht="15.75" customHeight="1" x14ac:dyDescent="0.2">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c r="AA632" s="142"/>
    </row>
    <row r="633" spans="1:27" ht="15.75" customHeight="1" x14ac:dyDescent="0.2">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c r="AA633" s="142"/>
    </row>
    <row r="634" spans="1:27" ht="15.75" customHeight="1" x14ac:dyDescent="0.2">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c r="AA634" s="142"/>
    </row>
    <row r="635" spans="1:27" ht="15.75" customHeight="1" x14ac:dyDescent="0.2">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c r="AA635" s="142"/>
    </row>
    <row r="636" spans="1:27" ht="15.75" customHeight="1" x14ac:dyDescent="0.2">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c r="AA636" s="142"/>
    </row>
    <row r="637" spans="1:27" ht="15.75" customHeight="1" x14ac:dyDescent="0.2">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c r="AA637" s="142"/>
    </row>
    <row r="638" spans="1:27" ht="15.75" customHeight="1" x14ac:dyDescent="0.2">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c r="AA638" s="142"/>
    </row>
    <row r="639" spans="1:27" ht="15.75" customHeight="1" x14ac:dyDescent="0.2">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c r="AA639" s="142"/>
    </row>
    <row r="640" spans="1:27" ht="15.75" customHeight="1" x14ac:dyDescent="0.2">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c r="AA640" s="142"/>
    </row>
    <row r="641" spans="1:27" ht="15.75" customHeight="1" x14ac:dyDescent="0.2">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c r="AA641" s="142"/>
    </row>
    <row r="642" spans="1:27" ht="15.75" customHeight="1" x14ac:dyDescent="0.2">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c r="AA642" s="142"/>
    </row>
    <row r="643" spans="1:27" ht="15.75" customHeight="1" x14ac:dyDescent="0.2">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c r="AA643" s="142"/>
    </row>
    <row r="644" spans="1:27" ht="15.75" customHeight="1" x14ac:dyDescent="0.2">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c r="AA644" s="142"/>
    </row>
    <row r="645" spans="1:27" ht="15.75" customHeight="1" x14ac:dyDescent="0.2">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c r="AA645" s="142"/>
    </row>
    <row r="646" spans="1:27" ht="15.75" customHeight="1" x14ac:dyDescent="0.2">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c r="AA646" s="142"/>
    </row>
    <row r="647" spans="1:27" ht="15.75" customHeight="1" x14ac:dyDescent="0.2">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c r="AA647" s="142"/>
    </row>
    <row r="648" spans="1:27" ht="15.75" customHeight="1" x14ac:dyDescent="0.2">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c r="AA648" s="142"/>
    </row>
    <row r="649" spans="1:27" ht="15.75" customHeight="1" x14ac:dyDescent="0.2">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c r="AA649" s="142"/>
    </row>
    <row r="650" spans="1:27" ht="15.75" customHeight="1" x14ac:dyDescent="0.2">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c r="AA650" s="142"/>
    </row>
    <row r="651" spans="1:27" ht="15.75" customHeight="1" x14ac:dyDescent="0.2">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c r="AA651" s="142"/>
    </row>
    <row r="652" spans="1:27" ht="15.75" customHeight="1" x14ac:dyDescent="0.2">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c r="AA652" s="142"/>
    </row>
    <row r="653" spans="1:27" ht="15.75" customHeight="1" x14ac:dyDescent="0.2">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c r="AA653" s="142"/>
    </row>
    <row r="654" spans="1:27" ht="15.75" customHeight="1" x14ac:dyDescent="0.2">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c r="AA654" s="142"/>
    </row>
    <row r="655" spans="1:27" ht="15.75" customHeight="1" x14ac:dyDescent="0.2">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c r="AA655" s="142"/>
    </row>
    <row r="656" spans="1:27" ht="15.75" customHeight="1" x14ac:dyDescent="0.2">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c r="AA656" s="142"/>
    </row>
    <row r="657" spans="1:27" ht="15.75" customHeight="1" x14ac:dyDescent="0.2">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c r="AA657" s="142"/>
    </row>
    <row r="658" spans="1:27" ht="15.75" customHeight="1" x14ac:dyDescent="0.2">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c r="AA658" s="142"/>
    </row>
    <row r="659" spans="1:27" ht="15.75" customHeight="1" x14ac:dyDescent="0.2">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c r="AA659" s="142"/>
    </row>
    <row r="660" spans="1:27" ht="15.75" customHeight="1" x14ac:dyDescent="0.2">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c r="AA660" s="142"/>
    </row>
    <row r="661" spans="1:27" ht="15.75" customHeight="1" x14ac:dyDescent="0.2">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c r="AA661" s="142"/>
    </row>
    <row r="662" spans="1:27" ht="15.75" customHeight="1" x14ac:dyDescent="0.2">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c r="AA662" s="142"/>
    </row>
    <row r="663" spans="1:27" ht="15.75" customHeight="1" x14ac:dyDescent="0.2">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c r="AA663" s="142"/>
    </row>
    <row r="664" spans="1:27" ht="15.75" customHeight="1" x14ac:dyDescent="0.2">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c r="AA664" s="142"/>
    </row>
    <row r="665" spans="1:27" ht="15.75" customHeight="1" x14ac:dyDescent="0.2">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c r="AA665" s="142"/>
    </row>
    <row r="666" spans="1:27" ht="15.75" customHeight="1" x14ac:dyDescent="0.2">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c r="AA666" s="142"/>
    </row>
    <row r="667" spans="1:27" ht="15.75" customHeight="1" x14ac:dyDescent="0.2">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c r="AA667" s="142"/>
    </row>
    <row r="668" spans="1:27" ht="15.75" customHeight="1" x14ac:dyDescent="0.2">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c r="AA668" s="142"/>
    </row>
    <row r="669" spans="1:27" ht="15.75" customHeight="1" x14ac:dyDescent="0.2">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c r="AA669" s="142"/>
    </row>
    <row r="670" spans="1:27" ht="15.75" customHeight="1" x14ac:dyDescent="0.2">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c r="AA670" s="142"/>
    </row>
    <row r="671" spans="1:27" ht="15.75" customHeight="1" x14ac:dyDescent="0.2">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c r="AA671" s="142"/>
    </row>
    <row r="672" spans="1:27" ht="15.75" customHeight="1" x14ac:dyDescent="0.2">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c r="AA672" s="142"/>
    </row>
    <row r="673" spans="1:27" ht="15.75" customHeight="1" x14ac:dyDescent="0.2">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c r="AA673" s="142"/>
    </row>
    <row r="674" spans="1:27" ht="15.75" customHeight="1" x14ac:dyDescent="0.2">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c r="AA674" s="142"/>
    </row>
    <row r="675" spans="1:27" ht="15.75" customHeight="1" x14ac:dyDescent="0.2">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c r="AA675" s="142"/>
    </row>
    <row r="676" spans="1:27" ht="15.75" customHeight="1" x14ac:dyDescent="0.2">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c r="AA676" s="142"/>
    </row>
    <row r="677" spans="1:27" ht="15.75" customHeight="1" x14ac:dyDescent="0.2">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c r="AA677" s="142"/>
    </row>
    <row r="678" spans="1:27" ht="15.75" customHeight="1" x14ac:dyDescent="0.2">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c r="AA678" s="142"/>
    </row>
    <row r="679" spans="1:27" ht="15.75" customHeight="1" x14ac:dyDescent="0.2">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c r="AA679" s="142"/>
    </row>
    <row r="680" spans="1:27" ht="15.75" customHeight="1" x14ac:dyDescent="0.2">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c r="AA680" s="142"/>
    </row>
    <row r="681" spans="1:27" ht="15.75" customHeight="1" x14ac:dyDescent="0.2">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c r="AA681" s="142"/>
    </row>
    <row r="682" spans="1:27" ht="15.75" customHeight="1" x14ac:dyDescent="0.2">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c r="AA682" s="142"/>
    </row>
    <row r="683" spans="1:27" ht="15.75" customHeight="1" x14ac:dyDescent="0.2">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c r="AA683" s="142"/>
    </row>
    <row r="684" spans="1:27" ht="15.75" customHeight="1" x14ac:dyDescent="0.2">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c r="AA684" s="142"/>
    </row>
    <row r="685" spans="1:27" ht="15.75" customHeight="1" x14ac:dyDescent="0.2">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c r="AA685" s="142"/>
    </row>
    <row r="686" spans="1:27" ht="15.75" customHeight="1" x14ac:dyDescent="0.2">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c r="AA686" s="142"/>
    </row>
    <row r="687" spans="1:27" ht="15.75" customHeight="1" x14ac:dyDescent="0.2">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c r="AA687" s="142"/>
    </row>
    <row r="688" spans="1:27" ht="15.75" customHeight="1" x14ac:dyDescent="0.2">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c r="AA688" s="142"/>
    </row>
    <row r="689" spans="1:27" ht="15.75" customHeight="1" x14ac:dyDescent="0.2">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c r="AA689" s="142"/>
    </row>
    <row r="690" spans="1:27" ht="15.75" customHeight="1" x14ac:dyDescent="0.2">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c r="AA690" s="142"/>
    </row>
    <row r="691" spans="1:27" ht="15.75" customHeight="1" x14ac:dyDescent="0.2">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c r="AA691" s="142"/>
    </row>
    <row r="692" spans="1:27" ht="15.75" customHeight="1" x14ac:dyDescent="0.2">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c r="AA692" s="142"/>
    </row>
    <row r="693" spans="1:27" ht="15.75" customHeight="1" x14ac:dyDescent="0.2">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c r="AA693" s="142"/>
    </row>
    <row r="694" spans="1:27" ht="15.75" customHeight="1" x14ac:dyDescent="0.2">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c r="AA694" s="142"/>
    </row>
    <row r="695" spans="1:27" ht="15.75" customHeight="1" x14ac:dyDescent="0.2">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c r="AA695" s="142"/>
    </row>
    <row r="696" spans="1:27" ht="15.75" customHeight="1" x14ac:dyDescent="0.2">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c r="AA696" s="142"/>
    </row>
    <row r="697" spans="1:27" ht="15.75" customHeight="1" x14ac:dyDescent="0.2">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c r="AA697" s="142"/>
    </row>
    <row r="698" spans="1:27" ht="15.75" customHeight="1" x14ac:dyDescent="0.2">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c r="AA698" s="142"/>
    </row>
    <row r="699" spans="1:27" ht="15.75" customHeight="1" x14ac:dyDescent="0.2">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c r="AA699" s="142"/>
    </row>
    <row r="700" spans="1:27" ht="15.75" customHeight="1" x14ac:dyDescent="0.2">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c r="AA700" s="142"/>
    </row>
    <row r="701" spans="1:27" ht="15.75" customHeight="1" x14ac:dyDescent="0.2">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c r="AA701" s="142"/>
    </row>
    <row r="702" spans="1:27" ht="15.75" customHeight="1" x14ac:dyDescent="0.2">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c r="AA702" s="142"/>
    </row>
    <row r="703" spans="1:27" ht="15.75" customHeight="1" x14ac:dyDescent="0.2">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c r="AA703" s="142"/>
    </row>
    <row r="704" spans="1:27" ht="15.75" customHeight="1" x14ac:dyDescent="0.2">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c r="AA704" s="142"/>
    </row>
    <row r="705" spans="1:27" ht="15.75" customHeight="1" x14ac:dyDescent="0.2">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c r="AA705" s="142"/>
    </row>
    <row r="706" spans="1:27" ht="15.75" customHeight="1" x14ac:dyDescent="0.2">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c r="AA706" s="142"/>
    </row>
    <row r="707" spans="1:27" ht="15.75" customHeight="1" x14ac:dyDescent="0.2">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c r="AA707" s="142"/>
    </row>
    <row r="708" spans="1:27" ht="15.75" customHeight="1" x14ac:dyDescent="0.2">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c r="AA708" s="142"/>
    </row>
    <row r="709" spans="1:27" ht="15.75" customHeight="1" x14ac:dyDescent="0.2">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c r="AA709" s="142"/>
    </row>
    <row r="710" spans="1:27" ht="15.75" customHeight="1" x14ac:dyDescent="0.2">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c r="AA710" s="142"/>
    </row>
    <row r="711" spans="1:27" ht="15.75" customHeight="1" x14ac:dyDescent="0.2">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c r="AA711" s="142"/>
    </row>
    <row r="712" spans="1:27" ht="15.75" customHeight="1" x14ac:dyDescent="0.2">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c r="AA712" s="142"/>
    </row>
    <row r="713" spans="1:27" ht="15.75" customHeight="1" x14ac:dyDescent="0.2">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c r="AA713" s="142"/>
    </row>
    <row r="714" spans="1:27" ht="15.75" customHeight="1" x14ac:dyDescent="0.2">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c r="AA714" s="142"/>
    </row>
    <row r="715" spans="1:27" ht="15.75" customHeight="1" x14ac:dyDescent="0.2">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c r="AA715" s="142"/>
    </row>
    <row r="716" spans="1:27" ht="15.75" customHeight="1" x14ac:dyDescent="0.2">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c r="AA716" s="142"/>
    </row>
    <row r="717" spans="1:27" ht="15.75" customHeight="1" x14ac:dyDescent="0.2">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c r="AA717" s="142"/>
    </row>
    <row r="718" spans="1:27" ht="15.75" customHeight="1" x14ac:dyDescent="0.2">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c r="AA718" s="142"/>
    </row>
    <row r="719" spans="1:27" ht="15.75" customHeight="1" x14ac:dyDescent="0.2">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c r="AA719" s="142"/>
    </row>
    <row r="720" spans="1:27" ht="15.75" customHeight="1" x14ac:dyDescent="0.2">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c r="AA720" s="142"/>
    </row>
    <row r="721" spans="1:27" ht="15.75" customHeight="1" x14ac:dyDescent="0.2">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c r="AA721" s="142"/>
    </row>
    <row r="722" spans="1:27" ht="15.75" customHeight="1" x14ac:dyDescent="0.2">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c r="AA722" s="142"/>
    </row>
    <row r="723" spans="1:27" ht="15.75" customHeight="1" x14ac:dyDescent="0.2">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c r="AA723" s="142"/>
    </row>
    <row r="724" spans="1:27" ht="15.75" customHeight="1" x14ac:dyDescent="0.2">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c r="AA724" s="142"/>
    </row>
    <row r="725" spans="1:27" ht="15.75" customHeight="1" x14ac:dyDescent="0.2">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c r="AA725" s="142"/>
    </row>
    <row r="726" spans="1:27" ht="15.75" customHeight="1" x14ac:dyDescent="0.2">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c r="AA726" s="142"/>
    </row>
    <row r="727" spans="1:27" ht="15.75" customHeight="1" x14ac:dyDescent="0.2">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c r="AA727" s="142"/>
    </row>
    <row r="728" spans="1:27" ht="15.75" customHeight="1" x14ac:dyDescent="0.2">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c r="AA728" s="142"/>
    </row>
    <row r="729" spans="1:27" ht="15.75" customHeight="1" x14ac:dyDescent="0.2">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c r="AA729" s="142"/>
    </row>
    <row r="730" spans="1:27" ht="15.75" customHeight="1" x14ac:dyDescent="0.2">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c r="AA730" s="142"/>
    </row>
    <row r="731" spans="1:27" ht="15.75" customHeight="1" x14ac:dyDescent="0.2">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c r="AA731" s="142"/>
    </row>
    <row r="732" spans="1:27" ht="15.75" customHeight="1" x14ac:dyDescent="0.2">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c r="AA732" s="142"/>
    </row>
    <row r="733" spans="1:27" ht="15.75" customHeight="1" x14ac:dyDescent="0.2">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c r="AA733" s="142"/>
    </row>
    <row r="734" spans="1:27" ht="15.75" customHeight="1" x14ac:dyDescent="0.2">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c r="AA734" s="142"/>
    </row>
    <row r="735" spans="1:27" ht="15.75" customHeight="1" x14ac:dyDescent="0.2">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c r="AA735" s="142"/>
    </row>
    <row r="736" spans="1:27" ht="15.75" customHeight="1" x14ac:dyDescent="0.2">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c r="AA736" s="142"/>
    </row>
    <row r="737" spans="1:27" ht="15.75" customHeight="1" x14ac:dyDescent="0.2">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c r="AA737" s="142"/>
    </row>
    <row r="738" spans="1:27" ht="15.75" customHeight="1" x14ac:dyDescent="0.2">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c r="AA738" s="142"/>
    </row>
    <row r="739" spans="1:27" ht="15.75" customHeight="1" x14ac:dyDescent="0.2">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c r="AA739" s="142"/>
    </row>
    <row r="740" spans="1:27" ht="15.75" customHeight="1" x14ac:dyDescent="0.2">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c r="AA740" s="142"/>
    </row>
    <row r="741" spans="1:27" ht="15.75" customHeight="1" x14ac:dyDescent="0.2">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c r="AA741" s="142"/>
    </row>
    <row r="742" spans="1:27" ht="15.75" customHeight="1" x14ac:dyDescent="0.2">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c r="AA742" s="142"/>
    </row>
    <row r="743" spans="1:27" ht="15.75" customHeight="1" x14ac:dyDescent="0.2">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c r="AA743" s="142"/>
    </row>
    <row r="744" spans="1:27" ht="15.75" customHeight="1" x14ac:dyDescent="0.2">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c r="AA744" s="142"/>
    </row>
    <row r="745" spans="1:27" ht="15.75" customHeight="1" x14ac:dyDescent="0.2">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c r="AA745" s="142"/>
    </row>
    <row r="746" spans="1:27" ht="15.75" customHeight="1" x14ac:dyDescent="0.2">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c r="AA746" s="142"/>
    </row>
    <row r="747" spans="1:27" ht="15.75" customHeight="1" x14ac:dyDescent="0.2">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c r="AA747" s="142"/>
    </row>
    <row r="748" spans="1:27" ht="15.75" customHeight="1" x14ac:dyDescent="0.2">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c r="AA748" s="142"/>
    </row>
    <row r="749" spans="1:27" ht="15.75" customHeight="1" x14ac:dyDescent="0.2">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c r="AA749" s="142"/>
    </row>
    <row r="750" spans="1:27" ht="15.75" customHeight="1" x14ac:dyDescent="0.2">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c r="AA750" s="142"/>
    </row>
    <row r="751" spans="1:27" ht="15.75" customHeight="1" x14ac:dyDescent="0.2">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c r="AA751" s="142"/>
    </row>
    <row r="752" spans="1:27" ht="15.75" customHeight="1" x14ac:dyDescent="0.2">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c r="AA752" s="142"/>
    </row>
    <row r="753" spans="1:27" ht="15.75" customHeight="1" x14ac:dyDescent="0.2">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c r="AA753" s="142"/>
    </row>
    <row r="754" spans="1:27" ht="15.75" customHeight="1" x14ac:dyDescent="0.2">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c r="AA754" s="142"/>
    </row>
    <row r="755" spans="1:27" ht="15.75" customHeight="1" x14ac:dyDescent="0.2">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c r="AA755" s="142"/>
    </row>
    <row r="756" spans="1:27" ht="15.75" customHeight="1" x14ac:dyDescent="0.2">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c r="AA756" s="142"/>
    </row>
    <row r="757" spans="1:27" ht="15.75" customHeight="1" x14ac:dyDescent="0.2">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c r="AA757" s="142"/>
    </row>
    <row r="758" spans="1:27" ht="15.75" customHeight="1" x14ac:dyDescent="0.2">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c r="AA758" s="142"/>
    </row>
    <row r="759" spans="1:27" ht="15.75" customHeight="1" x14ac:dyDescent="0.2">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c r="AA759" s="142"/>
    </row>
    <row r="760" spans="1:27" ht="15.75" customHeight="1" x14ac:dyDescent="0.2">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c r="AA760" s="142"/>
    </row>
    <row r="761" spans="1:27" ht="15.75" customHeight="1" x14ac:dyDescent="0.2">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c r="AA761" s="142"/>
    </row>
    <row r="762" spans="1:27" ht="15.75" customHeight="1" x14ac:dyDescent="0.2">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c r="AA762" s="142"/>
    </row>
    <row r="763" spans="1:27" ht="15.75" customHeight="1" x14ac:dyDescent="0.2">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c r="AA763" s="142"/>
    </row>
    <row r="764" spans="1:27" ht="15.75" customHeight="1" x14ac:dyDescent="0.2">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c r="AA764" s="142"/>
    </row>
    <row r="765" spans="1:27" ht="15.75" customHeight="1" x14ac:dyDescent="0.2">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c r="AA765" s="142"/>
    </row>
    <row r="766" spans="1:27" ht="15.75" customHeight="1" x14ac:dyDescent="0.2">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c r="AA766" s="142"/>
    </row>
    <row r="767" spans="1:27" ht="15.75" customHeight="1" x14ac:dyDescent="0.2">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c r="AA767" s="142"/>
    </row>
    <row r="768" spans="1:27" ht="15.75" customHeight="1" x14ac:dyDescent="0.2">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c r="AA768" s="142"/>
    </row>
    <row r="769" spans="1:27" ht="15.75" customHeight="1" x14ac:dyDescent="0.2">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c r="AA769" s="142"/>
    </row>
    <row r="770" spans="1:27" ht="15.75" customHeight="1" x14ac:dyDescent="0.2">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c r="AA770" s="142"/>
    </row>
    <row r="771" spans="1:27" ht="15.75" customHeight="1" x14ac:dyDescent="0.2">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c r="AA771" s="142"/>
    </row>
    <row r="772" spans="1:27" ht="15.75" customHeight="1" x14ac:dyDescent="0.2">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c r="AA772" s="142"/>
    </row>
    <row r="773" spans="1:27" ht="15.75" customHeight="1" x14ac:dyDescent="0.2">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c r="AA773" s="142"/>
    </row>
    <row r="774" spans="1:27" ht="15.75" customHeight="1" x14ac:dyDescent="0.2">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c r="AA774" s="142"/>
    </row>
    <row r="775" spans="1:27" ht="15.75" customHeight="1" x14ac:dyDescent="0.2">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c r="AA775" s="142"/>
    </row>
    <row r="776" spans="1:27" ht="15.75" customHeight="1" x14ac:dyDescent="0.2">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c r="AA776" s="142"/>
    </row>
    <row r="777" spans="1:27" ht="15.75" customHeight="1" x14ac:dyDescent="0.2">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c r="AA777" s="142"/>
    </row>
    <row r="778" spans="1:27" ht="15.75" customHeight="1" x14ac:dyDescent="0.2">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c r="AA778" s="142"/>
    </row>
    <row r="779" spans="1:27" ht="15.75" customHeight="1" x14ac:dyDescent="0.2">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c r="AA779" s="142"/>
    </row>
    <row r="780" spans="1:27" ht="15.75" customHeight="1" x14ac:dyDescent="0.2">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c r="AA780" s="142"/>
    </row>
    <row r="781" spans="1:27" ht="15.75" customHeight="1" x14ac:dyDescent="0.2">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c r="AA781" s="142"/>
    </row>
    <row r="782" spans="1:27" ht="15.75" customHeight="1" x14ac:dyDescent="0.2">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c r="AA782" s="142"/>
    </row>
    <row r="783" spans="1:27" ht="15.75" customHeight="1" x14ac:dyDescent="0.2">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c r="AA783" s="142"/>
    </row>
    <row r="784" spans="1:27" ht="15.75" customHeight="1" x14ac:dyDescent="0.2">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c r="AA784" s="142"/>
    </row>
    <row r="785" spans="1:27" ht="15.75" customHeight="1" x14ac:dyDescent="0.2">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c r="AA785" s="142"/>
    </row>
    <row r="786" spans="1:27" ht="15.75" customHeight="1" x14ac:dyDescent="0.2">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c r="AA786" s="142"/>
    </row>
    <row r="787" spans="1:27" ht="15.75" customHeight="1" x14ac:dyDescent="0.2">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c r="AA787" s="142"/>
    </row>
    <row r="788" spans="1:27" ht="15.75" customHeight="1" x14ac:dyDescent="0.2">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c r="AA788" s="142"/>
    </row>
    <row r="789" spans="1:27" ht="15.75" customHeight="1" x14ac:dyDescent="0.2">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c r="AA789" s="142"/>
    </row>
    <row r="790" spans="1:27" ht="15.75" customHeight="1" x14ac:dyDescent="0.2">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c r="AA790" s="142"/>
    </row>
    <row r="791" spans="1:27" ht="15.75" customHeight="1" x14ac:dyDescent="0.2">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c r="AA791" s="142"/>
    </row>
    <row r="792" spans="1:27" ht="15.75" customHeight="1" x14ac:dyDescent="0.2">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c r="AA792" s="142"/>
    </row>
    <row r="793" spans="1:27" ht="15.75" customHeight="1" x14ac:dyDescent="0.2">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c r="AA793" s="142"/>
    </row>
    <row r="794" spans="1:27" ht="15.75" customHeight="1" x14ac:dyDescent="0.2">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c r="AA794" s="142"/>
    </row>
    <row r="795" spans="1:27" ht="15.75" customHeight="1" x14ac:dyDescent="0.2">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c r="AA795" s="142"/>
    </row>
    <row r="796" spans="1:27" ht="15.75" customHeight="1" x14ac:dyDescent="0.2">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c r="AA796" s="142"/>
    </row>
    <row r="797" spans="1:27" ht="15.75" customHeight="1" x14ac:dyDescent="0.2">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c r="AA797" s="142"/>
    </row>
    <row r="798" spans="1:27" ht="15.75" customHeight="1" x14ac:dyDescent="0.2">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c r="AA798" s="142"/>
    </row>
    <row r="799" spans="1:27" ht="15.75" customHeight="1" x14ac:dyDescent="0.2">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c r="AA799" s="142"/>
    </row>
    <row r="800" spans="1:27" ht="15.75" customHeight="1" x14ac:dyDescent="0.2">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c r="AA800" s="142"/>
    </row>
    <row r="801" spans="1:27" ht="15.75" customHeight="1" x14ac:dyDescent="0.2">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c r="AA801" s="142"/>
    </row>
    <row r="802" spans="1:27" ht="15.75" customHeight="1" x14ac:dyDescent="0.2">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c r="AA802" s="142"/>
    </row>
    <row r="803" spans="1:27" ht="15.75" customHeight="1" x14ac:dyDescent="0.2">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c r="AA803" s="142"/>
    </row>
    <row r="804" spans="1:27" ht="15.75" customHeight="1" x14ac:dyDescent="0.2">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c r="AA804" s="142"/>
    </row>
    <row r="805" spans="1:27" ht="15.75" customHeight="1" x14ac:dyDescent="0.2">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c r="AA805" s="142"/>
    </row>
    <row r="806" spans="1:27" ht="15.75" customHeight="1" x14ac:dyDescent="0.2">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c r="AA806" s="142"/>
    </row>
    <row r="807" spans="1:27" ht="15.75" customHeight="1" x14ac:dyDescent="0.2">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c r="AA807" s="142"/>
    </row>
    <row r="808" spans="1:27" ht="15.75" customHeight="1" x14ac:dyDescent="0.2">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c r="AA808" s="142"/>
    </row>
    <row r="809" spans="1:27" ht="15.75" customHeight="1" x14ac:dyDescent="0.2">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c r="AA809" s="142"/>
    </row>
    <row r="810" spans="1:27" ht="15.75" customHeight="1" x14ac:dyDescent="0.2">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c r="AA810" s="142"/>
    </row>
    <row r="811" spans="1:27" ht="15.75" customHeight="1" x14ac:dyDescent="0.2">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c r="AA811" s="142"/>
    </row>
    <row r="812" spans="1:27" ht="15.75" customHeight="1" x14ac:dyDescent="0.2">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c r="AA812" s="142"/>
    </row>
    <row r="813" spans="1:27" ht="15.75" customHeight="1" x14ac:dyDescent="0.2">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c r="AA813" s="142"/>
    </row>
    <row r="814" spans="1:27" ht="15.75" customHeight="1" x14ac:dyDescent="0.2">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c r="AA814" s="142"/>
    </row>
    <row r="815" spans="1:27" ht="15.75" customHeight="1" x14ac:dyDescent="0.2">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c r="AA815" s="142"/>
    </row>
    <row r="816" spans="1:27" ht="15.75" customHeight="1" x14ac:dyDescent="0.2">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c r="AA816" s="142"/>
    </row>
    <row r="817" spans="1:27" ht="15.75" customHeight="1" x14ac:dyDescent="0.2">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c r="AA817" s="142"/>
    </row>
    <row r="818" spans="1:27" ht="15.75" customHeight="1" x14ac:dyDescent="0.2">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c r="AA818" s="142"/>
    </row>
    <row r="819" spans="1:27" ht="15.75" customHeight="1" x14ac:dyDescent="0.2">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c r="AA819" s="142"/>
    </row>
    <row r="820" spans="1:27" ht="15.75" customHeight="1" x14ac:dyDescent="0.2">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c r="AA820" s="142"/>
    </row>
    <row r="821" spans="1:27" ht="15.75" customHeight="1" x14ac:dyDescent="0.2">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c r="AA821" s="142"/>
    </row>
    <row r="822" spans="1:27" ht="15.75" customHeight="1" x14ac:dyDescent="0.2">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c r="AA822" s="142"/>
    </row>
    <row r="823" spans="1:27" ht="15.75" customHeight="1" x14ac:dyDescent="0.2">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c r="AA823" s="142"/>
    </row>
    <row r="824" spans="1:27" ht="15.75" customHeight="1" x14ac:dyDescent="0.2">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c r="AA824" s="142"/>
    </row>
    <row r="825" spans="1:27" ht="15.75" customHeight="1" x14ac:dyDescent="0.2">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c r="AA825" s="142"/>
    </row>
    <row r="826" spans="1:27" ht="15.75" customHeight="1" x14ac:dyDescent="0.2">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c r="AA826" s="142"/>
    </row>
    <row r="827" spans="1:27" ht="15.75" customHeight="1" x14ac:dyDescent="0.2">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c r="AA827" s="142"/>
    </row>
    <row r="828" spans="1:27" ht="15.75" customHeight="1" x14ac:dyDescent="0.2">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c r="AA828" s="142"/>
    </row>
    <row r="829" spans="1:27" ht="15.75" customHeight="1" x14ac:dyDescent="0.2">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c r="AA829" s="142"/>
    </row>
    <row r="830" spans="1:27" ht="15.75" customHeight="1" x14ac:dyDescent="0.2">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c r="AA830" s="142"/>
    </row>
    <row r="831" spans="1:27" ht="15.75" customHeight="1" x14ac:dyDescent="0.2">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c r="AA831" s="142"/>
    </row>
    <row r="832" spans="1:27" ht="15.75" customHeight="1" x14ac:dyDescent="0.2">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c r="AA832" s="142"/>
    </row>
    <row r="833" spans="1:27" ht="15.75" customHeight="1" x14ac:dyDescent="0.2">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c r="AA833" s="142"/>
    </row>
    <row r="834" spans="1:27" ht="15.75" customHeight="1" x14ac:dyDescent="0.2">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c r="AA834" s="142"/>
    </row>
    <row r="835" spans="1:27" ht="15.75" customHeight="1" x14ac:dyDescent="0.2">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c r="AA835" s="142"/>
    </row>
    <row r="836" spans="1:27" ht="15.75" customHeight="1" x14ac:dyDescent="0.2">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c r="AA836" s="142"/>
    </row>
    <row r="837" spans="1:27" ht="15.75" customHeight="1" x14ac:dyDescent="0.2">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c r="AA837" s="142"/>
    </row>
    <row r="838" spans="1:27" ht="15.75" customHeight="1" x14ac:dyDescent="0.2">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c r="AA838" s="142"/>
    </row>
    <row r="839" spans="1:27" ht="15.75" customHeight="1" x14ac:dyDescent="0.2">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c r="AA839" s="142"/>
    </row>
    <row r="840" spans="1:27" ht="15.75" customHeight="1" x14ac:dyDescent="0.2">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c r="AA840" s="142"/>
    </row>
    <row r="841" spans="1:27" ht="15.75" customHeight="1" x14ac:dyDescent="0.2">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c r="AA841" s="142"/>
    </row>
    <row r="842" spans="1:27" ht="15.75" customHeight="1" x14ac:dyDescent="0.2">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c r="AA842" s="142"/>
    </row>
    <row r="843" spans="1:27" ht="15.75" customHeight="1" x14ac:dyDescent="0.2">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c r="AA843" s="142"/>
    </row>
    <row r="844" spans="1:27" ht="15.75" customHeight="1" x14ac:dyDescent="0.2">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c r="AA844" s="142"/>
    </row>
    <row r="845" spans="1:27" ht="15.75" customHeight="1" x14ac:dyDescent="0.2">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c r="AA845" s="142"/>
    </row>
    <row r="846" spans="1:27" ht="15.75" customHeight="1" x14ac:dyDescent="0.2">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c r="AA846" s="142"/>
    </row>
    <row r="847" spans="1:27" ht="15.75" customHeight="1" x14ac:dyDescent="0.2">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c r="AA847" s="142"/>
    </row>
    <row r="848" spans="1:27" ht="15.75" customHeight="1" x14ac:dyDescent="0.2">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c r="AA848" s="142"/>
    </row>
    <row r="849" spans="1:27" ht="15.75" customHeight="1" x14ac:dyDescent="0.2">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c r="AA849" s="142"/>
    </row>
    <row r="850" spans="1:27" ht="15.75" customHeight="1" x14ac:dyDescent="0.2">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c r="AA850" s="142"/>
    </row>
    <row r="851" spans="1:27" ht="15.75" customHeight="1" x14ac:dyDescent="0.2">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c r="AA851" s="142"/>
    </row>
    <row r="852" spans="1:27" ht="15.75" customHeight="1" x14ac:dyDescent="0.2">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c r="AA852" s="142"/>
    </row>
    <row r="853" spans="1:27" ht="15.75" customHeight="1" x14ac:dyDescent="0.2">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c r="AA853" s="142"/>
    </row>
    <row r="854" spans="1:27" ht="15.75" customHeight="1" x14ac:dyDescent="0.2">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c r="AA854" s="142"/>
    </row>
    <row r="855" spans="1:27" ht="15.75" customHeight="1" x14ac:dyDescent="0.2">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c r="AA855" s="142"/>
    </row>
    <row r="856" spans="1:27" ht="15.75" customHeight="1" x14ac:dyDescent="0.2">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c r="AA856" s="142"/>
    </row>
    <row r="857" spans="1:27" ht="15.75" customHeight="1" x14ac:dyDescent="0.2">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c r="AA857" s="142"/>
    </row>
    <row r="858" spans="1:27" ht="15.75" customHeight="1" x14ac:dyDescent="0.2">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c r="AA858" s="142"/>
    </row>
    <row r="859" spans="1:27" ht="15.75" customHeight="1" x14ac:dyDescent="0.2">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c r="AA859" s="142"/>
    </row>
    <row r="860" spans="1:27" ht="15.75" customHeight="1" x14ac:dyDescent="0.2">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c r="AA860" s="142"/>
    </row>
    <row r="861" spans="1:27" ht="15.75" customHeight="1" x14ac:dyDescent="0.2">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c r="AA861" s="142"/>
    </row>
    <row r="862" spans="1:27" ht="15.75" customHeight="1" x14ac:dyDescent="0.2">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c r="AA862" s="142"/>
    </row>
    <row r="863" spans="1:27" ht="15.75" customHeight="1" x14ac:dyDescent="0.2">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c r="AA863" s="142"/>
    </row>
    <row r="864" spans="1:27" ht="15.75" customHeight="1" x14ac:dyDescent="0.2">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c r="AA864" s="142"/>
    </row>
    <row r="865" spans="1:27" ht="15.75" customHeight="1" x14ac:dyDescent="0.2">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c r="AA865" s="142"/>
    </row>
    <row r="866" spans="1:27" ht="15.75" customHeight="1" x14ac:dyDescent="0.2">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c r="AA866" s="142"/>
    </row>
    <row r="867" spans="1:27" ht="15.75" customHeight="1" x14ac:dyDescent="0.2">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c r="AA867" s="142"/>
    </row>
    <row r="868" spans="1:27" ht="15.75" customHeight="1" x14ac:dyDescent="0.2">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c r="AA868" s="142"/>
    </row>
    <row r="869" spans="1:27" ht="15.75" customHeight="1" x14ac:dyDescent="0.2">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c r="AA869" s="142"/>
    </row>
    <row r="870" spans="1:27" ht="15.75" customHeight="1" x14ac:dyDescent="0.2">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c r="AA870" s="142"/>
    </row>
    <row r="871" spans="1:27" ht="15.75" customHeight="1" x14ac:dyDescent="0.2">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c r="AA871" s="142"/>
    </row>
    <row r="872" spans="1:27" ht="15.75" customHeight="1" x14ac:dyDescent="0.2">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c r="AA872" s="142"/>
    </row>
    <row r="873" spans="1:27" ht="15.75" customHeight="1" x14ac:dyDescent="0.2">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c r="AA873" s="142"/>
    </row>
    <row r="874" spans="1:27" ht="15.75" customHeight="1" x14ac:dyDescent="0.2">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c r="AA874" s="142"/>
    </row>
    <row r="875" spans="1:27" ht="15.75" customHeight="1" x14ac:dyDescent="0.2">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c r="AA875" s="142"/>
    </row>
    <row r="876" spans="1:27" ht="15.75" customHeight="1" x14ac:dyDescent="0.2">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c r="AA876" s="142"/>
    </row>
    <row r="877" spans="1:27" ht="15.75" customHeight="1" x14ac:dyDescent="0.2">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c r="AA877" s="142"/>
    </row>
    <row r="878" spans="1:27" ht="15.75" customHeight="1" x14ac:dyDescent="0.2">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c r="AA878" s="142"/>
    </row>
    <row r="879" spans="1:27" ht="15.75" customHeight="1" x14ac:dyDescent="0.2">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c r="AA879" s="142"/>
    </row>
    <row r="880" spans="1:27" ht="15.75" customHeight="1" x14ac:dyDescent="0.2">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c r="AA880" s="142"/>
    </row>
    <row r="881" spans="1:27" ht="15.75" customHeight="1" x14ac:dyDescent="0.2">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c r="AA881" s="142"/>
    </row>
    <row r="882" spans="1:27" ht="15.75" customHeight="1" x14ac:dyDescent="0.2">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c r="AA882" s="142"/>
    </row>
    <row r="883" spans="1:27" ht="15.75" customHeight="1" x14ac:dyDescent="0.2">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c r="AA883" s="142"/>
    </row>
    <row r="884" spans="1:27" ht="15.75" customHeight="1" x14ac:dyDescent="0.2">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c r="AA884" s="142"/>
    </row>
    <row r="885" spans="1:27" ht="15.75" customHeight="1" x14ac:dyDescent="0.2">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c r="AA885" s="142"/>
    </row>
    <row r="886" spans="1:27" ht="15.75" customHeight="1" x14ac:dyDescent="0.2">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c r="AA886" s="142"/>
    </row>
    <row r="887" spans="1:27" ht="15.75" customHeight="1" x14ac:dyDescent="0.2">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c r="AA887" s="142"/>
    </row>
    <row r="888" spans="1:27" ht="15.75" customHeight="1" x14ac:dyDescent="0.2">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c r="AA888" s="142"/>
    </row>
    <row r="889" spans="1:27" ht="15.75" customHeight="1" x14ac:dyDescent="0.2">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c r="AA889" s="142"/>
    </row>
    <row r="890" spans="1:27" ht="15.75" customHeight="1" x14ac:dyDescent="0.2">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c r="AA890" s="142"/>
    </row>
    <row r="891" spans="1:27" ht="15.75" customHeight="1" x14ac:dyDescent="0.2">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c r="AA891" s="142"/>
    </row>
    <row r="892" spans="1:27" ht="15.75" customHeight="1" x14ac:dyDescent="0.2">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c r="AA892" s="142"/>
    </row>
    <row r="893" spans="1:27" ht="15.75" customHeight="1" x14ac:dyDescent="0.2">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c r="AA893" s="142"/>
    </row>
    <row r="894" spans="1:27" ht="15.75" customHeight="1" x14ac:dyDescent="0.2">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c r="AA894" s="142"/>
    </row>
    <row r="895" spans="1:27" ht="15.75" customHeight="1" x14ac:dyDescent="0.2">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c r="AA895" s="142"/>
    </row>
    <row r="896" spans="1:27" ht="15.75" customHeight="1" x14ac:dyDescent="0.2">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c r="AA896" s="142"/>
    </row>
    <row r="897" spans="1:27" ht="15.75" customHeight="1" x14ac:dyDescent="0.2">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c r="AA897" s="142"/>
    </row>
    <row r="898" spans="1:27" ht="15.75" customHeight="1" x14ac:dyDescent="0.2">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c r="AA898" s="142"/>
    </row>
    <row r="899" spans="1:27" ht="15.75" customHeight="1" x14ac:dyDescent="0.2">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c r="AA899" s="142"/>
    </row>
    <row r="900" spans="1:27" ht="15.75" customHeight="1" x14ac:dyDescent="0.2">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c r="AA900" s="142"/>
    </row>
    <row r="901" spans="1:27" ht="15.75" customHeight="1" x14ac:dyDescent="0.2">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c r="AA901" s="142"/>
    </row>
    <row r="902" spans="1:27" ht="15.75" customHeight="1" x14ac:dyDescent="0.2">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c r="AA902" s="142"/>
    </row>
    <row r="903" spans="1:27" ht="15.75" customHeight="1" x14ac:dyDescent="0.2">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c r="AA903" s="142"/>
    </row>
    <row r="904" spans="1:27" ht="15.75" customHeight="1" x14ac:dyDescent="0.2">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c r="AA904" s="142"/>
    </row>
    <row r="905" spans="1:27" ht="15.75" customHeight="1" x14ac:dyDescent="0.2">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c r="AA905" s="142"/>
    </row>
    <row r="906" spans="1:27" ht="15.75" customHeight="1" x14ac:dyDescent="0.2">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c r="AA906" s="142"/>
    </row>
    <row r="907" spans="1:27" ht="15.75" customHeight="1" x14ac:dyDescent="0.2">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c r="AA907" s="142"/>
    </row>
    <row r="908" spans="1:27" ht="15.75" customHeight="1" x14ac:dyDescent="0.2">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c r="AA908" s="142"/>
    </row>
    <row r="909" spans="1:27" ht="15.75" customHeight="1" x14ac:dyDescent="0.2">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c r="AA909" s="142"/>
    </row>
    <row r="910" spans="1:27" ht="15.75" customHeight="1" x14ac:dyDescent="0.2">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c r="AA910" s="142"/>
    </row>
    <row r="911" spans="1:27" ht="15.75" customHeight="1" x14ac:dyDescent="0.2">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c r="AA911" s="142"/>
    </row>
    <row r="912" spans="1:27" ht="15.75" customHeight="1" x14ac:dyDescent="0.2">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c r="AA912" s="142"/>
    </row>
    <row r="913" spans="1:27" ht="15.75" customHeight="1" x14ac:dyDescent="0.2">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c r="AA913" s="142"/>
    </row>
    <row r="914" spans="1:27" ht="15.75" customHeight="1" x14ac:dyDescent="0.2">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c r="AA914" s="142"/>
    </row>
    <row r="915" spans="1:27" ht="15.75" customHeight="1" x14ac:dyDescent="0.2">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c r="AA915" s="142"/>
    </row>
    <row r="916" spans="1:27" ht="15.75" customHeight="1" x14ac:dyDescent="0.2">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c r="AA916" s="142"/>
    </row>
    <row r="917" spans="1:27" ht="15.75" customHeight="1" x14ac:dyDescent="0.2">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c r="AA917" s="142"/>
    </row>
    <row r="918" spans="1:27" ht="15.75" customHeight="1" x14ac:dyDescent="0.2">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c r="AA918" s="142"/>
    </row>
    <row r="919" spans="1:27" ht="15.75" customHeight="1" x14ac:dyDescent="0.2">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c r="AA919" s="142"/>
    </row>
    <row r="920" spans="1:27" ht="15.75" customHeight="1" x14ac:dyDescent="0.2">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c r="AA920" s="142"/>
    </row>
    <row r="921" spans="1:27" ht="15.75" customHeight="1" x14ac:dyDescent="0.2">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c r="AA921" s="142"/>
    </row>
    <row r="922" spans="1:27" ht="15.75" customHeight="1" x14ac:dyDescent="0.2">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c r="AA922" s="142"/>
    </row>
    <row r="923" spans="1:27" ht="15.75" customHeight="1" x14ac:dyDescent="0.2">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c r="AA923" s="142"/>
    </row>
    <row r="924" spans="1:27" ht="15.75" customHeight="1" x14ac:dyDescent="0.2">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c r="AA924" s="142"/>
    </row>
    <row r="925" spans="1:27" ht="15.75" customHeight="1" x14ac:dyDescent="0.2">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c r="AA925" s="142"/>
    </row>
    <row r="926" spans="1:27" ht="15.75" customHeight="1" x14ac:dyDescent="0.2">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c r="AA926" s="142"/>
    </row>
    <row r="927" spans="1:27" ht="15.75" customHeight="1" x14ac:dyDescent="0.2">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c r="AA927" s="142"/>
    </row>
    <row r="928" spans="1:27" ht="15.75" customHeight="1" x14ac:dyDescent="0.2">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c r="AA928" s="142"/>
    </row>
    <row r="929" spans="1:27" ht="15.75" customHeight="1" x14ac:dyDescent="0.2">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c r="AA929" s="142"/>
    </row>
    <row r="930" spans="1:27" ht="15.75" customHeight="1" x14ac:dyDescent="0.2">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c r="AA930" s="142"/>
    </row>
    <row r="931" spans="1:27" ht="15.75" customHeight="1" x14ac:dyDescent="0.2">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c r="AA931" s="142"/>
    </row>
    <row r="932" spans="1:27" ht="15.75" customHeight="1" x14ac:dyDescent="0.2">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c r="AA932" s="142"/>
    </row>
    <row r="933" spans="1:27" ht="15.75" customHeight="1" x14ac:dyDescent="0.2">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c r="AA933" s="142"/>
    </row>
    <row r="934" spans="1:27" ht="15.75" customHeight="1" x14ac:dyDescent="0.2">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c r="AA934" s="142"/>
    </row>
    <row r="935" spans="1:27" ht="15.75" customHeight="1" x14ac:dyDescent="0.2">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c r="AA935" s="142"/>
    </row>
    <row r="936" spans="1:27" ht="15.75" customHeight="1" x14ac:dyDescent="0.2">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c r="AA936" s="142"/>
    </row>
    <row r="937" spans="1:27" ht="15.75" customHeight="1" x14ac:dyDescent="0.2">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c r="AA937" s="142"/>
    </row>
    <row r="938" spans="1:27" ht="15.75" customHeight="1" x14ac:dyDescent="0.2">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c r="AA938" s="142"/>
    </row>
    <row r="939" spans="1:27" ht="15.75" customHeight="1" x14ac:dyDescent="0.2">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c r="AA939" s="142"/>
    </row>
    <row r="940" spans="1:27" ht="15.75" customHeight="1" x14ac:dyDescent="0.2">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c r="AA940" s="142"/>
    </row>
    <row r="941" spans="1:27" ht="15.75" customHeight="1" x14ac:dyDescent="0.2">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c r="AA941" s="142"/>
    </row>
    <row r="942" spans="1:27" ht="15.75" customHeight="1" x14ac:dyDescent="0.2">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c r="AA942" s="142"/>
    </row>
    <row r="943" spans="1:27" ht="15.75" customHeight="1" x14ac:dyDescent="0.2">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c r="AA943" s="142"/>
    </row>
    <row r="944" spans="1:27" ht="15.75" customHeight="1" x14ac:dyDescent="0.2">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c r="AA944" s="142"/>
    </row>
    <row r="945" spans="1:27" ht="15.75" customHeight="1" x14ac:dyDescent="0.2">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c r="AA945" s="142"/>
    </row>
    <row r="946" spans="1:27" ht="15.75" customHeight="1" x14ac:dyDescent="0.2">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c r="AA946" s="142"/>
    </row>
    <row r="947" spans="1:27" ht="15.75" customHeight="1" x14ac:dyDescent="0.2">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c r="AA947" s="142"/>
    </row>
    <row r="948" spans="1:27" ht="15.75" customHeight="1" x14ac:dyDescent="0.2">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c r="AA948" s="142"/>
    </row>
    <row r="949" spans="1:27" ht="15.75" customHeight="1" x14ac:dyDescent="0.2">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c r="AA949" s="142"/>
    </row>
    <row r="950" spans="1:27" ht="15.75" customHeight="1" x14ac:dyDescent="0.2">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c r="AA950" s="142"/>
    </row>
    <row r="951" spans="1:27" ht="15.75" customHeight="1" x14ac:dyDescent="0.2">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c r="AA951" s="142"/>
    </row>
    <row r="952" spans="1:27" ht="15.75" customHeight="1" x14ac:dyDescent="0.2">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c r="AA952" s="142"/>
    </row>
    <row r="953" spans="1:27" ht="15.75" customHeight="1" x14ac:dyDescent="0.2">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c r="AA953" s="142"/>
    </row>
    <row r="954" spans="1:27" ht="15.75" customHeight="1" x14ac:dyDescent="0.2">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c r="AA954" s="142"/>
    </row>
    <row r="955" spans="1:27" ht="15.75" customHeight="1" x14ac:dyDescent="0.2">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c r="AA955" s="142"/>
    </row>
    <row r="956" spans="1:27" ht="15.75" customHeight="1" x14ac:dyDescent="0.2">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c r="AA956" s="142"/>
    </row>
    <row r="957" spans="1:27" ht="15.75" customHeight="1" x14ac:dyDescent="0.2">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c r="AA957" s="142"/>
    </row>
    <row r="958" spans="1:27" ht="15.75" customHeight="1" x14ac:dyDescent="0.2">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c r="AA958" s="142"/>
    </row>
    <row r="959" spans="1:27" ht="15.75" customHeight="1" x14ac:dyDescent="0.2">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c r="AA959" s="142"/>
    </row>
    <row r="960" spans="1:27" ht="15.75" customHeight="1" x14ac:dyDescent="0.2">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c r="AA960" s="142"/>
    </row>
    <row r="961" spans="1:27" ht="15.75" customHeight="1" x14ac:dyDescent="0.2">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c r="AA961" s="142"/>
    </row>
    <row r="962" spans="1:27" ht="15.75" customHeight="1" x14ac:dyDescent="0.2">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c r="AA962" s="142"/>
    </row>
    <row r="963" spans="1:27" ht="15.75" customHeight="1" x14ac:dyDescent="0.2">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c r="AA963" s="142"/>
    </row>
    <row r="964" spans="1:27" ht="15.75" customHeight="1" x14ac:dyDescent="0.2">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c r="AA964" s="142"/>
    </row>
    <row r="965" spans="1:27" ht="15.75" customHeight="1" x14ac:dyDescent="0.2">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c r="AA965" s="142"/>
    </row>
    <row r="966" spans="1:27" ht="15.75" customHeight="1" x14ac:dyDescent="0.2">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c r="AA966" s="142"/>
    </row>
    <row r="967" spans="1:27" ht="15.75" customHeight="1" x14ac:dyDescent="0.2">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c r="AA967" s="142"/>
    </row>
    <row r="968" spans="1:27" ht="15.75" customHeight="1" x14ac:dyDescent="0.2">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c r="AA968" s="142"/>
    </row>
    <row r="969" spans="1:27" ht="15.75" customHeight="1" x14ac:dyDescent="0.2">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c r="AA969" s="142"/>
    </row>
    <row r="970" spans="1:27" ht="15.75" customHeight="1" x14ac:dyDescent="0.2">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c r="AA970" s="142"/>
    </row>
    <row r="971" spans="1:27" ht="15.75" customHeight="1" x14ac:dyDescent="0.2">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c r="AA971" s="142"/>
    </row>
    <row r="972" spans="1:27" ht="15.75" customHeight="1" x14ac:dyDescent="0.2">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c r="AA972" s="142"/>
    </row>
    <row r="973" spans="1:27" ht="15.75" customHeight="1" x14ac:dyDescent="0.2">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c r="AA973" s="142"/>
    </row>
    <row r="974" spans="1:27" ht="15.75" customHeight="1" x14ac:dyDescent="0.2">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c r="AA974" s="142"/>
    </row>
    <row r="975" spans="1:27" ht="15.75" customHeight="1" x14ac:dyDescent="0.2">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c r="AA975" s="142"/>
    </row>
    <row r="976" spans="1:27" ht="15.75" customHeight="1" x14ac:dyDescent="0.2">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c r="AA976" s="142"/>
    </row>
    <row r="977" spans="1:27" ht="15.75" customHeight="1" x14ac:dyDescent="0.2">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c r="AA977" s="142"/>
    </row>
    <row r="978" spans="1:27" ht="15.75" customHeight="1" x14ac:dyDescent="0.2">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c r="AA978" s="142"/>
    </row>
    <row r="979" spans="1:27" ht="15.75" customHeight="1" x14ac:dyDescent="0.2">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c r="AA979" s="142"/>
    </row>
    <row r="980" spans="1:27" ht="15.75" customHeight="1" x14ac:dyDescent="0.2">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c r="AA980" s="142"/>
    </row>
    <row r="981" spans="1:27" ht="15.75" customHeight="1" x14ac:dyDescent="0.2">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c r="AA981" s="142"/>
    </row>
    <row r="982" spans="1:27" ht="15.75" customHeight="1" x14ac:dyDescent="0.2">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c r="AA982" s="142"/>
    </row>
    <row r="983" spans="1:27" ht="15.75" customHeight="1" x14ac:dyDescent="0.2">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c r="AA983" s="142"/>
    </row>
    <row r="984" spans="1:27" ht="15.75" customHeight="1" x14ac:dyDescent="0.2">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c r="AA984" s="142"/>
    </row>
    <row r="985" spans="1:27" ht="15.75" customHeight="1" x14ac:dyDescent="0.2">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c r="AA985" s="142"/>
    </row>
    <row r="986" spans="1:27" ht="15.75" customHeight="1" x14ac:dyDescent="0.2">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c r="AA986" s="142"/>
    </row>
    <row r="987" spans="1:27" ht="15.75" customHeight="1" x14ac:dyDescent="0.2">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c r="AA987" s="142"/>
    </row>
    <row r="988" spans="1:27" ht="15.75" customHeight="1" x14ac:dyDescent="0.2">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c r="AA988" s="142"/>
    </row>
    <row r="989" spans="1:27" ht="15.75" customHeight="1" x14ac:dyDescent="0.2">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c r="AA989" s="142"/>
    </row>
    <row r="990" spans="1:27" ht="15.75" customHeight="1" x14ac:dyDescent="0.2">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c r="AA990" s="142"/>
    </row>
    <row r="991" spans="1:27" ht="15.75" customHeight="1" x14ac:dyDescent="0.2">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c r="AA991" s="142"/>
    </row>
    <row r="992" spans="1:27" ht="15.75" customHeight="1" x14ac:dyDescent="0.2">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c r="AA992" s="142"/>
    </row>
    <row r="993" spans="1:27" ht="15.75" customHeight="1" x14ac:dyDescent="0.2">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c r="AA993" s="142"/>
    </row>
    <row r="994" spans="1:27" ht="15.75" customHeight="1" x14ac:dyDescent="0.2">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c r="AA994" s="142"/>
    </row>
    <row r="995" spans="1:27" ht="15.75" customHeight="1" x14ac:dyDescent="0.2">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c r="AA995" s="142"/>
    </row>
    <row r="996" spans="1:27" ht="15.75" customHeight="1" x14ac:dyDescent="0.2">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c r="AA996" s="142"/>
    </row>
    <row r="997" spans="1:27" ht="15.75" customHeight="1" x14ac:dyDescent="0.2">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c r="AA997" s="142"/>
    </row>
    <row r="998" spans="1:27" ht="15.75" customHeight="1" x14ac:dyDescent="0.2">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c r="AA998" s="142"/>
    </row>
    <row r="999" spans="1:27" ht="15.75" customHeight="1" x14ac:dyDescent="0.2">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c r="AA999" s="142"/>
    </row>
    <row r="1000" spans="1:27" ht="15.75" customHeight="1" x14ac:dyDescent="0.2">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c r="AA1000" s="142"/>
    </row>
    <row r="1001" spans="1:27" ht="15.75" customHeight="1" x14ac:dyDescent="0.2">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c r="AA1001" s="142"/>
    </row>
    <row r="1002" spans="1:27" ht="15.75" customHeight="1" x14ac:dyDescent="0.2">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c r="AA1002" s="142"/>
    </row>
    <row r="1003" spans="1:27" ht="15.75" customHeight="1" x14ac:dyDescent="0.2">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c r="AA1003" s="142"/>
    </row>
    <row r="1004" spans="1:27" ht="15.75" customHeight="1" x14ac:dyDescent="0.2">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c r="AA1004" s="142"/>
    </row>
    <row r="1005" spans="1:27" ht="15.75" customHeight="1" x14ac:dyDescent="0.2">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c r="AA1005" s="142"/>
    </row>
    <row r="1006" spans="1:27" ht="15.75" customHeight="1" x14ac:dyDescent="0.2">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c r="AA1006" s="142"/>
    </row>
    <row r="1007" spans="1:27" ht="15.75" customHeight="1" x14ac:dyDescent="0.2">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c r="AA1007" s="142"/>
    </row>
  </sheetData>
  <mergeCells count="47">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 ref="C20:D20"/>
    <mergeCell ref="C21:D21"/>
    <mergeCell ref="C22:D22"/>
    <mergeCell ref="C23:D23"/>
    <mergeCell ref="B2:F6"/>
    <mergeCell ref="C16:D17"/>
    <mergeCell ref="B15:F15"/>
    <mergeCell ref="B16:B17"/>
    <mergeCell ref="E16:F16"/>
    <mergeCell ref="B19:F19"/>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4:D24"/>
    <mergeCell ref="C25:D25"/>
    <mergeCell ref="C26:D26"/>
    <mergeCell ref="C27:D27"/>
    <mergeCell ref="C28:D28"/>
  </mergeCells>
  <printOptions horizontalCentered="1"/>
  <pageMargins left="0.70866141732283472" right="0.70866141732283472" top="0.74803149606299213" bottom="0.74803149606299213" header="0" footer="0"/>
  <pageSetup paperSize="9" scale="3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D804"/>
  <sheetViews>
    <sheetView showGridLines="0" view="pageBreakPreview" zoomScale="80" zoomScaleNormal="55" zoomScaleSheetLayoutView="80" workbookViewId="0">
      <selection activeCell="R6" sqref="R6"/>
    </sheetView>
  </sheetViews>
  <sheetFormatPr defaultColWidth="12.625" defaultRowHeight="15" customHeight="1" x14ac:dyDescent="0.2"/>
  <cols>
    <col min="1" max="1" width="2.125" style="205" customWidth="1"/>
    <col min="2" max="2" width="10.25" style="205" customWidth="1"/>
    <col min="3" max="3" width="24.375" style="205" customWidth="1"/>
    <col min="4" max="7" width="25.25" style="205" customWidth="1"/>
    <col min="8" max="8" width="32.625" style="205" customWidth="1"/>
    <col min="9" max="9" width="21.75" style="205" customWidth="1"/>
    <col min="10" max="28" width="8.25" style="205" customWidth="1"/>
    <col min="29" max="29" width="13" style="205" customWidth="1"/>
    <col min="30" max="16384" width="12.625" style="205"/>
  </cols>
  <sheetData>
    <row r="1" spans="1:30" ht="14.25" x14ac:dyDescent="0.2">
      <c r="A1" s="203"/>
      <c r="B1" s="203"/>
      <c r="C1" s="204"/>
      <c r="D1" s="204"/>
      <c r="E1" s="204"/>
      <c r="F1" s="204"/>
      <c r="G1" s="204"/>
      <c r="H1" s="204"/>
      <c r="I1" s="203"/>
      <c r="J1" s="203"/>
      <c r="K1" s="203"/>
      <c r="L1" s="203"/>
      <c r="M1" s="203"/>
      <c r="N1" s="203"/>
      <c r="O1" s="203"/>
      <c r="P1" s="203"/>
      <c r="Q1" s="203"/>
      <c r="R1" s="203"/>
      <c r="S1" s="203"/>
      <c r="T1" s="203"/>
      <c r="U1" s="203"/>
      <c r="V1" s="203"/>
      <c r="W1" s="203"/>
      <c r="X1" s="203"/>
      <c r="Y1" s="203"/>
      <c r="Z1" s="203"/>
      <c r="AA1" s="203"/>
      <c r="AB1" s="203"/>
      <c r="AC1" s="203"/>
    </row>
    <row r="2" spans="1:30" ht="18.75" customHeight="1" x14ac:dyDescent="0.2">
      <c r="A2" s="206"/>
      <c r="B2" s="471" t="s">
        <v>2098</v>
      </c>
      <c r="C2" s="472"/>
      <c r="D2" s="472"/>
      <c r="E2" s="472"/>
      <c r="F2" s="473"/>
      <c r="G2" s="473"/>
      <c r="H2" s="473"/>
      <c r="I2" s="474"/>
      <c r="J2" s="206"/>
      <c r="K2" s="207"/>
      <c r="L2" s="207"/>
      <c r="M2" s="206"/>
      <c r="N2" s="206"/>
      <c r="O2" s="206"/>
      <c r="P2" s="206"/>
      <c r="Q2" s="206"/>
      <c r="R2" s="206"/>
      <c r="S2" s="206"/>
      <c r="T2" s="206"/>
      <c r="U2" s="206"/>
      <c r="V2" s="206"/>
      <c r="W2" s="206"/>
      <c r="X2" s="206"/>
      <c r="Y2" s="206"/>
      <c r="Z2" s="208"/>
      <c r="AA2" s="208"/>
      <c r="AB2" s="208"/>
      <c r="AC2" s="208"/>
      <c r="AD2" s="203"/>
    </row>
    <row r="3" spans="1:30" ht="18.75" customHeight="1" x14ac:dyDescent="0.2">
      <c r="A3" s="206"/>
      <c r="B3" s="475"/>
      <c r="C3" s="476"/>
      <c r="D3" s="476"/>
      <c r="E3" s="476"/>
      <c r="F3" s="477"/>
      <c r="G3" s="477"/>
      <c r="H3" s="477"/>
      <c r="I3" s="478"/>
      <c r="J3" s="206"/>
      <c r="K3" s="207"/>
      <c r="L3" s="207"/>
      <c r="M3" s="206"/>
      <c r="N3" s="206"/>
      <c r="O3" s="206"/>
      <c r="P3" s="206"/>
      <c r="Q3" s="206"/>
      <c r="R3" s="206"/>
      <c r="S3" s="206"/>
      <c r="T3" s="206"/>
      <c r="U3" s="206"/>
      <c r="V3" s="206"/>
      <c r="W3" s="206"/>
      <c r="X3" s="206"/>
      <c r="Y3" s="206"/>
      <c r="Z3" s="208"/>
      <c r="AA3" s="208"/>
      <c r="AB3" s="208"/>
      <c r="AC3" s="208"/>
      <c r="AD3" s="203"/>
    </row>
    <row r="4" spans="1:30" ht="18.75" customHeight="1" x14ac:dyDescent="0.2">
      <c r="A4" s="206"/>
      <c r="B4" s="475"/>
      <c r="C4" s="476"/>
      <c r="D4" s="476"/>
      <c r="E4" s="476"/>
      <c r="F4" s="477"/>
      <c r="G4" s="477"/>
      <c r="H4" s="477"/>
      <c r="I4" s="478"/>
      <c r="J4" s="206"/>
      <c r="K4" s="207"/>
      <c r="L4" s="207"/>
      <c r="M4" s="206"/>
      <c r="N4" s="206"/>
      <c r="O4" s="206"/>
      <c r="P4" s="206"/>
      <c r="Q4" s="206"/>
      <c r="R4" s="206"/>
      <c r="S4" s="206"/>
      <c r="T4" s="206"/>
      <c r="U4" s="206"/>
      <c r="V4" s="206"/>
      <c r="W4" s="206"/>
      <c r="X4" s="206"/>
      <c r="Y4" s="206"/>
      <c r="Z4" s="208"/>
      <c r="AA4" s="208"/>
      <c r="AB4" s="208"/>
      <c r="AC4" s="208"/>
      <c r="AD4" s="203"/>
    </row>
    <row r="5" spans="1:30" ht="18.75" customHeight="1" x14ac:dyDescent="0.2">
      <c r="A5" s="206"/>
      <c r="B5" s="475"/>
      <c r="C5" s="476"/>
      <c r="D5" s="476"/>
      <c r="E5" s="476"/>
      <c r="F5" s="477"/>
      <c r="G5" s="477"/>
      <c r="H5" s="477"/>
      <c r="I5" s="478"/>
      <c r="J5" s="206"/>
      <c r="K5" s="207"/>
      <c r="L5" s="207"/>
      <c r="M5" s="206"/>
      <c r="N5" s="206"/>
      <c r="O5" s="206"/>
      <c r="P5" s="206"/>
      <c r="Q5" s="206"/>
      <c r="R5" s="206"/>
      <c r="S5" s="206"/>
      <c r="T5" s="206"/>
      <c r="U5" s="206"/>
      <c r="V5" s="206"/>
      <c r="W5" s="206"/>
      <c r="X5" s="206"/>
      <c r="Y5" s="206"/>
      <c r="Z5" s="208"/>
      <c r="AA5" s="208"/>
      <c r="AB5" s="208"/>
      <c r="AC5" s="208"/>
      <c r="AD5" s="203"/>
    </row>
    <row r="6" spans="1:30" ht="18.75" customHeight="1" x14ac:dyDescent="0.2">
      <c r="A6" s="206"/>
      <c r="B6" s="479"/>
      <c r="C6" s="480"/>
      <c r="D6" s="480"/>
      <c r="E6" s="480"/>
      <c r="F6" s="480"/>
      <c r="G6" s="480"/>
      <c r="H6" s="480"/>
      <c r="I6" s="481"/>
      <c r="J6" s="206"/>
      <c r="K6" s="207"/>
      <c r="L6" s="207"/>
      <c r="M6" s="206"/>
      <c r="N6" s="206"/>
      <c r="O6" s="206"/>
      <c r="P6" s="206"/>
      <c r="Q6" s="206"/>
      <c r="R6" s="206"/>
      <c r="S6" s="206"/>
      <c r="T6" s="206"/>
      <c r="U6" s="206"/>
      <c r="V6" s="206"/>
      <c r="W6" s="206"/>
      <c r="X6" s="206"/>
      <c r="Y6" s="206"/>
      <c r="Z6" s="208"/>
      <c r="AA6" s="208"/>
      <c r="AB6" s="208"/>
      <c r="AC6" s="208"/>
      <c r="AD6" s="203"/>
    </row>
    <row r="7" spans="1:30" ht="15" customHeight="1" x14ac:dyDescent="0.2">
      <c r="A7" s="209"/>
      <c r="B7" s="210"/>
      <c r="C7" s="210"/>
      <c r="D7" s="210"/>
      <c r="E7" s="210"/>
      <c r="F7" s="210"/>
      <c r="G7" s="210"/>
      <c r="H7" s="210"/>
      <c r="I7" s="210"/>
      <c r="J7" s="209"/>
      <c r="K7" s="211"/>
      <c r="L7" s="211"/>
      <c r="M7" s="209"/>
      <c r="N7" s="209"/>
      <c r="O7" s="209"/>
      <c r="P7" s="209"/>
      <c r="Q7" s="209"/>
      <c r="R7" s="209"/>
      <c r="S7" s="209"/>
      <c r="T7" s="209"/>
      <c r="U7" s="209"/>
      <c r="V7" s="209"/>
      <c r="W7" s="209"/>
      <c r="X7" s="209"/>
      <c r="Y7" s="209"/>
      <c r="Z7" s="209"/>
      <c r="AA7" s="209"/>
      <c r="AB7" s="209"/>
      <c r="AC7" s="209"/>
      <c r="AD7" s="203"/>
    </row>
    <row r="8" spans="1:30" ht="15" customHeight="1" x14ac:dyDescent="0.2">
      <c r="A8" s="209"/>
      <c r="B8" s="212" t="str">
        <f>'DADOS GERAIS'!B8</f>
        <v>Secretaria de Atenção Especializada à Saúde</v>
      </c>
      <c r="C8" s="213"/>
      <c r="D8" s="213"/>
      <c r="E8" s="213"/>
      <c r="F8" s="214"/>
      <c r="G8" s="6" t="str">
        <f>RESUMO!D8</f>
        <v>BDI Geral:</v>
      </c>
      <c r="H8" s="213" t="s">
        <v>17</v>
      </c>
      <c r="I8" s="234" t="s">
        <v>10</v>
      </c>
      <c r="J8" s="209"/>
      <c r="K8" s="211"/>
      <c r="L8" s="211"/>
      <c r="M8" s="209"/>
      <c r="N8" s="209"/>
      <c r="O8" s="209"/>
      <c r="P8" s="209"/>
      <c r="Q8" s="209"/>
      <c r="R8" s="209"/>
      <c r="S8" s="209"/>
      <c r="T8" s="209"/>
      <c r="U8" s="209"/>
      <c r="V8" s="209"/>
      <c r="W8" s="209"/>
      <c r="X8" s="209"/>
      <c r="Y8" s="209"/>
      <c r="Z8" s="209"/>
      <c r="AA8" s="209"/>
      <c r="AB8" s="209"/>
      <c r="AC8" s="209"/>
      <c r="AD8" s="203"/>
    </row>
    <row r="9" spans="1:30" ht="15" customHeight="1" x14ac:dyDescent="0.2">
      <c r="A9" s="209"/>
      <c r="B9" s="215" t="str">
        <f>'DADOS GERAIS'!B9</f>
        <v>Unidade Básica de Saúde Porte 2 - Área Construída: 500,17m²</v>
      </c>
      <c r="C9" s="216"/>
      <c r="D9" s="216"/>
      <c r="E9" s="216"/>
      <c r="F9" s="217"/>
      <c r="G9" s="105">
        <f>RESUMO!D9</f>
        <v>0.24017565633210713</v>
      </c>
      <c r="H9" s="218">
        <f>'ENCARGOS SOCIAIS'!F56</f>
        <v>0.69789999999999996</v>
      </c>
      <c r="I9" s="219" t="str">
        <f>'DADOS GERAIS'!C22</f>
        <v>11/02/2025</v>
      </c>
      <c r="J9" s="209"/>
      <c r="K9" s="211"/>
      <c r="L9" s="211"/>
      <c r="M9" s="209"/>
      <c r="N9" s="209"/>
      <c r="O9" s="209"/>
      <c r="P9" s="209"/>
      <c r="Q9" s="209"/>
      <c r="R9" s="209"/>
      <c r="S9" s="209"/>
      <c r="T9" s="209"/>
      <c r="U9" s="209"/>
      <c r="V9" s="209"/>
      <c r="W9" s="209"/>
      <c r="X9" s="209"/>
      <c r="Y9" s="209"/>
      <c r="Z9" s="209"/>
      <c r="AA9" s="209"/>
      <c r="AB9" s="209"/>
      <c r="AC9" s="209"/>
      <c r="AD9" s="203"/>
    </row>
    <row r="10" spans="1:30" ht="15" customHeight="1" x14ac:dyDescent="0.2">
      <c r="A10" s="209"/>
      <c r="B10" s="220"/>
      <c r="C10" s="208"/>
      <c r="D10" s="208"/>
      <c r="E10" s="208"/>
      <c r="F10" s="217"/>
      <c r="G10" s="9"/>
      <c r="H10" s="203"/>
      <c r="I10" s="235"/>
      <c r="J10" s="209"/>
      <c r="K10" s="211"/>
      <c r="L10" s="211"/>
      <c r="M10" s="209"/>
      <c r="N10" s="209"/>
      <c r="O10" s="209"/>
      <c r="P10" s="209"/>
      <c r="Q10" s="209"/>
      <c r="R10" s="209"/>
      <c r="S10" s="209"/>
      <c r="T10" s="209"/>
      <c r="U10" s="209"/>
      <c r="V10" s="209"/>
      <c r="W10" s="209"/>
      <c r="X10" s="209"/>
      <c r="Y10" s="209"/>
      <c r="Z10" s="209"/>
      <c r="AA10" s="209"/>
      <c r="AB10" s="209"/>
      <c r="AC10" s="209"/>
      <c r="AD10" s="203"/>
    </row>
    <row r="11" spans="1:30" ht="15" customHeight="1" x14ac:dyDescent="0.2">
      <c r="A11" s="209"/>
      <c r="B11" s="221" t="str">
        <f>'DADOS GERAIS'!B11</f>
        <v>Bancos:</v>
      </c>
      <c r="C11" s="222"/>
      <c r="D11" s="222"/>
      <c r="E11" s="222"/>
      <c r="F11" s="217"/>
      <c r="G11" s="9" t="str">
        <f>RESUMO!D11</f>
        <v>BDI Equipamentos:</v>
      </c>
      <c r="H11" s="222" t="s">
        <v>19</v>
      </c>
      <c r="I11" s="235" t="s">
        <v>11</v>
      </c>
      <c r="J11" s="209"/>
      <c r="K11" s="211"/>
      <c r="L11" s="211"/>
      <c r="M11" s="209"/>
      <c r="N11" s="209"/>
      <c r="O11" s="209"/>
      <c r="P11" s="209"/>
      <c r="Q11" s="209"/>
      <c r="R11" s="209"/>
      <c r="S11" s="209"/>
      <c r="T11" s="209"/>
      <c r="U11" s="209"/>
      <c r="V11" s="209"/>
      <c r="W11" s="209"/>
      <c r="X11" s="209"/>
      <c r="Y11" s="209"/>
      <c r="Z11" s="209"/>
      <c r="AA11" s="209"/>
      <c r="AB11" s="209"/>
      <c r="AC11" s="209"/>
      <c r="AD11" s="203"/>
    </row>
    <row r="12" spans="1:30" ht="15" customHeight="1" x14ac:dyDescent="0.2">
      <c r="A12" s="209"/>
      <c r="B12" s="482" t="str">
        <f>'DADOS GERAIS'!B12</f>
        <v>SINAPI (11/2024) - CPOS/CDHU (01/2025) - SBC (01/2025) - ORSE (10/2024) - IOPES (08/2024) - EMOP (11/2024) - SEINFRA (028)</v>
      </c>
      <c r="C12" s="483"/>
      <c r="D12" s="483"/>
      <c r="E12" s="483"/>
      <c r="F12" s="483"/>
      <c r="G12" s="105">
        <f>RESUMO!D12</f>
        <v>0.13512301037882701</v>
      </c>
      <c r="H12" s="218">
        <f>'ENCARGOS SOCIAIS'!E56</f>
        <v>1.1287768</v>
      </c>
      <c r="I12" s="223" t="str">
        <f>'DADOS GERAIS'!C23</f>
        <v>00</v>
      </c>
      <c r="J12" s="209"/>
      <c r="K12" s="211"/>
      <c r="L12" s="211"/>
      <c r="M12" s="209"/>
      <c r="N12" s="209"/>
      <c r="O12" s="209"/>
      <c r="P12" s="209"/>
      <c r="Q12" s="209"/>
      <c r="R12" s="209"/>
      <c r="S12" s="209"/>
      <c r="T12" s="209"/>
      <c r="U12" s="209"/>
      <c r="V12" s="209"/>
      <c r="W12" s="209"/>
      <c r="X12" s="209"/>
      <c r="Y12" s="209"/>
      <c r="Z12" s="209"/>
      <c r="AA12" s="209"/>
      <c r="AB12" s="209"/>
      <c r="AC12" s="209"/>
      <c r="AD12" s="203"/>
    </row>
    <row r="13" spans="1:30" ht="15" customHeight="1" x14ac:dyDescent="0.2">
      <c r="A13" s="209"/>
      <c r="B13" s="484"/>
      <c r="C13" s="485"/>
      <c r="D13" s="485"/>
      <c r="E13" s="485"/>
      <c r="F13" s="485"/>
      <c r="G13" s="14"/>
      <c r="H13" s="224"/>
      <c r="I13" s="225"/>
      <c r="J13" s="209"/>
      <c r="K13" s="211"/>
      <c r="L13" s="211"/>
      <c r="M13" s="209"/>
      <c r="N13" s="209"/>
      <c r="O13" s="209"/>
      <c r="P13" s="209"/>
      <c r="Q13" s="209"/>
      <c r="R13" s="209"/>
      <c r="S13" s="209"/>
      <c r="T13" s="209"/>
      <c r="U13" s="209"/>
      <c r="V13" s="209"/>
      <c r="W13" s="209"/>
      <c r="X13" s="209"/>
      <c r="Y13" s="209"/>
      <c r="Z13" s="209"/>
      <c r="AA13" s="209"/>
      <c r="AB13" s="209"/>
      <c r="AC13" s="209"/>
      <c r="AD13" s="203"/>
    </row>
    <row r="14" spans="1:30" ht="8.25" customHeight="1" x14ac:dyDescent="0.2">
      <c r="A14" s="203"/>
      <c r="B14" s="226"/>
      <c r="C14" s="204"/>
      <c r="D14" s="204"/>
      <c r="E14" s="204"/>
      <c r="F14" s="204"/>
      <c r="G14" s="204"/>
      <c r="H14" s="204"/>
      <c r="I14" s="227"/>
      <c r="J14" s="228"/>
      <c r="K14" s="228"/>
      <c r="L14" s="228"/>
      <c r="M14" s="228"/>
      <c r="N14" s="228"/>
      <c r="O14" s="228"/>
      <c r="P14" s="228"/>
      <c r="Q14" s="228"/>
      <c r="R14" s="228"/>
      <c r="S14" s="228"/>
      <c r="T14" s="228"/>
      <c r="U14" s="228"/>
      <c r="V14" s="228"/>
      <c r="W14" s="228"/>
      <c r="X14" s="228"/>
      <c r="Y14" s="228"/>
      <c r="Z14" s="228"/>
      <c r="AA14" s="228"/>
      <c r="AB14" s="228"/>
      <c r="AC14" s="228"/>
    </row>
    <row r="15" spans="1:30" ht="25.5" x14ac:dyDescent="0.2">
      <c r="A15" s="203"/>
      <c r="B15" s="229" t="s">
        <v>20</v>
      </c>
      <c r="C15" s="230" t="s">
        <v>2099</v>
      </c>
      <c r="D15" s="230" t="s">
        <v>2100</v>
      </c>
      <c r="E15" s="486" t="s">
        <v>2101</v>
      </c>
      <c r="F15" s="487"/>
      <c r="G15" s="487"/>
      <c r="H15" s="487"/>
      <c r="I15" s="488"/>
      <c r="J15" s="231"/>
      <c r="K15" s="231"/>
      <c r="L15" s="231"/>
      <c r="M15" s="231"/>
      <c r="N15" s="231"/>
      <c r="O15" s="231"/>
      <c r="P15" s="231"/>
      <c r="Q15" s="231"/>
      <c r="R15" s="231"/>
      <c r="S15" s="231"/>
      <c r="T15" s="231"/>
      <c r="U15" s="231"/>
      <c r="V15" s="231"/>
      <c r="W15" s="231"/>
      <c r="X15" s="231"/>
      <c r="Y15" s="231"/>
      <c r="Z15" s="231"/>
      <c r="AA15" s="231"/>
      <c r="AB15" s="231"/>
      <c r="AC15" s="232"/>
    </row>
    <row r="16" spans="1:30" ht="54" customHeight="1" x14ac:dyDescent="0.2">
      <c r="A16" s="203"/>
      <c r="B16" s="233">
        <v>1</v>
      </c>
      <c r="C16" s="246" t="s">
        <v>1871</v>
      </c>
      <c r="D16" s="246" t="s">
        <v>3045</v>
      </c>
      <c r="E16" s="468" t="s">
        <v>4311</v>
      </c>
      <c r="F16" s="469"/>
      <c r="G16" s="469"/>
      <c r="H16" s="469"/>
      <c r="I16" s="470"/>
      <c r="J16" s="228"/>
      <c r="K16" s="228"/>
      <c r="L16" s="228"/>
      <c r="M16" s="228"/>
      <c r="N16" s="228"/>
      <c r="O16" s="228"/>
      <c r="P16" s="228"/>
      <c r="Q16" s="228"/>
      <c r="R16" s="228"/>
      <c r="S16" s="228"/>
      <c r="T16" s="228"/>
      <c r="U16" s="228"/>
      <c r="V16" s="228"/>
      <c r="W16" s="228"/>
      <c r="X16" s="228"/>
      <c r="Y16" s="228"/>
      <c r="Z16" s="228"/>
      <c r="AA16" s="228"/>
      <c r="AB16" s="228"/>
      <c r="AC16" s="228"/>
    </row>
    <row r="17" spans="1:29" ht="54" customHeight="1" x14ac:dyDescent="0.2">
      <c r="A17" s="203"/>
      <c r="B17" s="233">
        <v>2</v>
      </c>
      <c r="C17" s="246" t="s">
        <v>2209</v>
      </c>
      <c r="D17" s="246" t="s">
        <v>3046</v>
      </c>
      <c r="E17" s="468" t="s">
        <v>4312</v>
      </c>
      <c r="F17" s="469"/>
      <c r="G17" s="469"/>
      <c r="H17" s="469"/>
      <c r="I17" s="470"/>
      <c r="J17" s="228"/>
      <c r="K17" s="228"/>
      <c r="L17" s="228"/>
      <c r="M17" s="228"/>
      <c r="N17" s="228"/>
      <c r="O17" s="228"/>
      <c r="P17" s="228"/>
      <c r="Q17" s="228"/>
      <c r="R17" s="228"/>
      <c r="S17" s="228"/>
      <c r="T17" s="228"/>
      <c r="U17" s="228"/>
      <c r="V17" s="228"/>
      <c r="W17" s="228"/>
      <c r="X17" s="228"/>
      <c r="Y17" s="228"/>
      <c r="Z17" s="228"/>
      <c r="AA17" s="228"/>
      <c r="AB17" s="228"/>
      <c r="AC17" s="228"/>
    </row>
    <row r="18" spans="1:29" ht="54" customHeight="1" x14ac:dyDescent="0.2">
      <c r="A18" s="203"/>
      <c r="B18" s="233">
        <v>3</v>
      </c>
      <c r="C18" s="246" t="s">
        <v>2940</v>
      </c>
      <c r="D18" s="246" t="s">
        <v>3047</v>
      </c>
      <c r="E18" s="468" t="s">
        <v>4312</v>
      </c>
      <c r="F18" s="469"/>
      <c r="G18" s="469"/>
      <c r="H18" s="469"/>
      <c r="I18" s="470"/>
      <c r="J18" s="228"/>
      <c r="K18" s="228"/>
      <c r="L18" s="228"/>
      <c r="M18" s="228"/>
      <c r="N18" s="228"/>
      <c r="O18" s="228"/>
      <c r="P18" s="228"/>
      <c r="Q18" s="228"/>
      <c r="R18" s="228"/>
      <c r="S18" s="228"/>
      <c r="T18" s="228"/>
      <c r="U18" s="228"/>
      <c r="V18" s="228"/>
      <c r="W18" s="228"/>
      <c r="X18" s="228"/>
      <c r="Y18" s="228"/>
      <c r="Z18" s="228"/>
      <c r="AA18" s="228"/>
      <c r="AB18" s="228"/>
      <c r="AC18" s="228"/>
    </row>
    <row r="19" spans="1:29" ht="54" customHeight="1" x14ac:dyDescent="0.2">
      <c r="A19" s="203"/>
      <c r="B19" s="233">
        <v>4</v>
      </c>
      <c r="C19" s="246" t="s">
        <v>2211</v>
      </c>
      <c r="D19" s="246" t="s">
        <v>3048</v>
      </c>
      <c r="E19" s="468" t="s">
        <v>4313</v>
      </c>
      <c r="F19" s="469"/>
      <c r="G19" s="469"/>
      <c r="H19" s="469"/>
      <c r="I19" s="470"/>
      <c r="J19" s="228"/>
      <c r="K19" s="228"/>
      <c r="L19" s="228"/>
      <c r="M19" s="228"/>
      <c r="N19" s="228"/>
      <c r="O19" s="228"/>
      <c r="P19" s="228"/>
      <c r="Q19" s="228"/>
      <c r="R19" s="228"/>
      <c r="S19" s="228"/>
      <c r="T19" s="228"/>
      <c r="U19" s="228"/>
      <c r="V19" s="228"/>
      <c r="W19" s="228"/>
      <c r="X19" s="228"/>
      <c r="Y19" s="228"/>
      <c r="Z19" s="228"/>
      <c r="AA19" s="228"/>
      <c r="AB19" s="228"/>
      <c r="AC19" s="228"/>
    </row>
    <row r="20" spans="1:29" ht="54" customHeight="1" x14ac:dyDescent="0.2">
      <c r="A20" s="203"/>
      <c r="B20" s="233">
        <v>5</v>
      </c>
      <c r="C20" s="246" t="s">
        <v>1424</v>
      </c>
      <c r="D20" s="246" t="s">
        <v>3049</v>
      </c>
      <c r="E20" s="468" t="s">
        <v>4311</v>
      </c>
      <c r="F20" s="469"/>
      <c r="G20" s="469"/>
      <c r="H20" s="469"/>
      <c r="I20" s="470"/>
      <c r="J20" s="228"/>
      <c r="K20" s="228"/>
      <c r="L20" s="228"/>
      <c r="M20" s="228"/>
      <c r="N20" s="228"/>
      <c r="O20" s="228"/>
      <c r="P20" s="228"/>
      <c r="Q20" s="228"/>
      <c r="R20" s="228"/>
      <c r="S20" s="228"/>
      <c r="T20" s="228"/>
      <c r="U20" s="228"/>
      <c r="V20" s="228"/>
      <c r="W20" s="228"/>
      <c r="X20" s="228"/>
      <c r="Y20" s="228"/>
      <c r="Z20" s="228"/>
      <c r="AA20" s="228"/>
      <c r="AB20" s="228"/>
      <c r="AC20" s="228"/>
    </row>
    <row r="21" spans="1:29" ht="54" customHeight="1" x14ac:dyDescent="0.2">
      <c r="A21" s="203"/>
      <c r="B21" s="233">
        <v>6</v>
      </c>
      <c r="C21" s="246" t="s">
        <v>3186</v>
      </c>
      <c r="D21" s="246" t="s">
        <v>3187</v>
      </c>
      <c r="E21" s="468" t="s">
        <v>4313</v>
      </c>
      <c r="F21" s="469"/>
      <c r="G21" s="469"/>
      <c r="H21" s="469"/>
      <c r="I21" s="470"/>
      <c r="J21" s="228"/>
      <c r="K21" s="228"/>
      <c r="L21" s="228"/>
      <c r="M21" s="228"/>
      <c r="N21" s="228"/>
      <c r="O21" s="228"/>
      <c r="P21" s="228"/>
      <c r="Q21" s="228"/>
      <c r="R21" s="228"/>
      <c r="S21" s="228"/>
      <c r="T21" s="228"/>
      <c r="U21" s="228"/>
      <c r="V21" s="228"/>
      <c r="W21" s="228"/>
      <c r="X21" s="228"/>
      <c r="Y21" s="228"/>
      <c r="Z21" s="228"/>
      <c r="AA21" s="228"/>
      <c r="AB21" s="228"/>
      <c r="AC21" s="228"/>
    </row>
    <row r="22" spans="1:29" ht="54" customHeight="1" x14ac:dyDescent="0.2">
      <c r="A22" s="203"/>
      <c r="B22" s="233">
        <v>7</v>
      </c>
      <c r="C22" s="246" t="s">
        <v>312</v>
      </c>
      <c r="D22" s="246" t="s">
        <v>3050</v>
      </c>
      <c r="E22" s="468" t="s">
        <v>2102</v>
      </c>
      <c r="F22" s="469"/>
      <c r="G22" s="469"/>
      <c r="H22" s="469"/>
      <c r="I22" s="470"/>
      <c r="J22" s="228"/>
      <c r="K22" s="228"/>
      <c r="L22" s="228"/>
      <c r="M22" s="228"/>
      <c r="N22" s="228"/>
      <c r="O22" s="228"/>
      <c r="P22" s="228"/>
      <c r="Q22" s="228"/>
      <c r="R22" s="228"/>
      <c r="S22" s="228"/>
      <c r="T22" s="228"/>
      <c r="U22" s="228"/>
      <c r="V22" s="228"/>
      <c r="W22" s="228"/>
      <c r="X22" s="228"/>
      <c r="Y22" s="228"/>
      <c r="Z22" s="228"/>
      <c r="AA22" s="228"/>
      <c r="AB22" s="228"/>
      <c r="AC22" s="228"/>
    </row>
    <row r="23" spans="1:29" ht="54" customHeight="1" x14ac:dyDescent="0.2">
      <c r="A23" s="203"/>
      <c r="B23" s="233">
        <v>8</v>
      </c>
      <c r="C23" s="246" t="s">
        <v>80</v>
      </c>
      <c r="D23" s="247" t="s">
        <v>3051</v>
      </c>
      <c r="E23" s="468" t="s">
        <v>4313</v>
      </c>
      <c r="F23" s="469"/>
      <c r="G23" s="469"/>
      <c r="H23" s="469"/>
      <c r="I23" s="470"/>
      <c r="J23" s="228"/>
      <c r="K23" s="228"/>
      <c r="L23" s="228"/>
      <c r="M23" s="228"/>
      <c r="N23" s="228"/>
      <c r="O23" s="228"/>
      <c r="P23" s="228"/>
      <c r="Q23" s="228"/>
      <c r="R23" s="228"/>
      <c r="S23" s="228"/>
      <c r="T23" s="228"/>
      <c r="U23" s="228"/>
      <c r="V23" s="228"/>
      <c r="W23" s="228"/>
      <c r="X23" s="228"/>
      <c r="Y23" s="228"/>
      <c r="Z23" s="228"/>
      <c r="AA23" s="228"/>
      <c r="AB23" s="228"/>
      <c r="AC23" s="228"/>
    </row>
    <row r="24" spans="1:29" ht="54" customHeight="1" x14ac:dyDescent="0.2">
      <c r="A24" s="203"/>
      <c r="B24" s="233">
        <v>9</v>
      </c>
      <c r="C24" s="246" t="s">
        <v>2227</v>
      </c>
      <c r="D24" s="246" t="s">
        <v>3052</v>
      </c>
      <c r="E24" s="468" t="s">
        <v>2205</v>
      </c>
      <c r="F24" s="469"/>
      <c r="G24" s="469"/>
      <c r="H24" s="469"/>
      <c r="I24" s="470"/>
      <c r="J24" s="228"/>
      <c r="K24" s="228"/>
      <c r="L24" s="228"/>
      <c r="M24" s="228"/>
      <c r="N24" s="228"/>
      <c r="O24" s="228"/>
      <c r="P24" s="228"/>
      <c r="Q24" s="228"/>
      <c r="R24" s="228"/>
      <c r="S24" s="228"/>
      <c r="T24" s="228"/>
      <c r="U24" s="228"/>
      <c r="V24" s="228"/>
      <c r="W24" s="228"/>
      <c r="X24" s="228"/>
      <c r="Y24" s="228"/>
      <c r="Z24" s="228"/>
      <c r="AA24" s="228"/>
      <c r="AB24" s="228"/>
      <c r="AC24" s="228"/>
    </row>
    <row r="25" spans="1:29" ht="54" customHeight="1" x14ac:dyDescent="0.2">
      <c r="A25" s="203"/>
      <c r="B25" s="233">
        <v>10</v>
      </c>
      <c r="C25" s="246" t="s">
        <v>80</v>
      </c>
      <c r="D25" s="246" t="s">
        <v>3051</v>
      </c>
      <c r="E25" s="468" t="s">
        <v>4313</v>
      </c>
      <c r="F25" s="469"/>
      <c r="G25" s="469"/>
      <c r="H25" s="469"/>
      <c r="I25" s="470"/>
      <c r="J25" s="228"/>
      <c r="K25" s="228"/>
      <c r="L25" s="228"/>
      <c r="M25" s="228"/>
      <c r="N25" s="228"/>
      <c r="O25" s="228"/>
      <c r="P25" s="228"/>
      <c r="Q25" s="228"/>
      <c r="R25" s="228"/>
      <c r="S25" s="228"/>
      <c r="T25" s="228"/>
      <c r="U25" s="228"/>
      <c r="V25" s="228"/>
      <c r="W25" s="228"/>
      <c r="X25" s="228"/>
      <c r="Y25" s="228"/>
      <c r="Z25" s="228"/>
      <c r="AA25" s="228"/>
      <c r="AB25" s="228"/>
      <c r="AC25" s="228"/>
    </row>
    <row r="26" spans="1:29" ht="54" customHeight="1" x14ac:dyDescent="0.2">
      <c r="A26" s="203"/>
      <c r="B26" s="233">
        <v>11</v>
      </c>
      <c r="C26" s="246" t="s">
        <v>2231</v>
      </c>
      <c r="D26" s="246" t="s">
        <v>3053</v>
      </c>
      <c r="E26" s="468" t="s">
        <v>2205</v>
      </c>
      <c r="F26" s="469"/>
      <c r="G26" s="469"/>
      <c r="H26" s="469"/>
      <c r="I26" s="470"/>
      <c r="J26" s="228"/>
      <c r="K26" s="228"/>
      <c r="L26" s="228"/>
      <c r="M26" s="228"/>
      <c r="N26" s="228"/>
      <c r="O26" s="228"/>
      <c r="P26" s="228"/>
      <c r="Q26" s="228"/>
      <c r="R26" s="228"/>
      <c r="S26" s="228"/>
      <c r="T26" s="228"/>
      <c r="U26" s="228"/>
      <c r="V26" s="228"/>
      <c r="W26" s="228"/>
      <c r="X26" s="228"/>
      <c r="Y26" s="228"/>
      <c r="Z26" s="228"/>
      <c r="AA26" s="228"/>
      <c r="AB26" s="228"/>
      <c r="AC26" s="228"/>
    </row>
    <row r="27" spans="1:29" ht="54" customHeight="1" x14ac:dyDescent="0.2">
      <c r="A27" s="203"/>
      <c r="B27" s="233">
        <v>12</v>
      </c>
      <c r="C27" s="246" t="s">
        <v>80</v>
      </c>
      <c r="D27" s="246" t="s">
        <v>3051</v>
      </c>
      <c r="E27" s="468" t="s">
        <v>4313</v>
      </c>
      <c r="F27" s="469"/>
      <c r="G27" s="469"/>
      <c r="H27" s="469"/>
      <c r="I27" s="470"/>
      <c r="J27" s="228"/>
      <c r="K27" s="228"/>
      <c r="L27" s="228"/>
      <c r="M27" s="228"/>
      <c r="N27" s="228"/>
      <c r="O27" s="228"/>
      <c r="P27" s="228"/>
      <c r="Q27" s="228"/>
      <c r="R27" s="228"/>
      <c r="S27" s="228"/>
      <c r="T27" s="228"/>
      <c r="U27" s="228"/>
      <c r="V27" s="228"/>
      <c r="W27" s="228"/>
      <c r="X27" s="228"/>
      <c r="Y27" s="228"/>
      <c r="Z27" s="228"/>
      <c r="AA27" s="228"/>
      <c r="AB27" s="228"/>
      <c r="AC27" s="228"/>
    </row>
    <row r="28" spans="1:29" ht="54" customHeight="1" x14ac:dyDescent="0.2">
      <c r="A28" s="203"/>
      <c r="B28" s="233">
        <v>13</v>
      </c>
      <c r="C28" s="246" t="s">
        <v>2231</v>
      </c>
      <c r="D28" s="248" t="s">
        <v>3053</v>
      </c>
      <c r="E28" s="468" t="s">
        <v>2205</v>
      </c>
      <c r="F28" s="469"/>
      <c r="G28" s="469"/>
      <c r="H28" s="469"/>
      <c r="I28" s="470"/>
      <c r="J28" s="228"/>
      <c r="K28" s="228"/>
      <c r="L28" s="228"/>
      <c r="M28" s="228"/>
      <c r="N28" s="228"/>
      <c r="O28" s="228"/>
      <c r="P28" s="228"/>
      <c r="Q28" s="228"/>
      <c r="R28" s="228"/>
      <c r="S28" s="228"/>
      <c r="T28" s="228"/>
      <c r="U28" s="228"/>
      <c r="V28" s="228"/>
      <c r="W28" s="228"/>
      <c r="X28" s="228"/>
      <c r="Y28" s="228"/>
      <c r="Z28" s="228"/>
      <c r="AA28" s="228"/>
      <c r="AB28" s="228"/>
      <c r="AC28" s="228"/>
    </row>
    <row r="29" spans="1:29" ht="54" customHeight="1" x14ac:dyDescent="0.2">
      <c r="A29" s="203"/>
      <c r="B29" s="233">
        <v>14</v>
      </c>
      <c r="C29" s="246" t="s">
        <v>80</v>
      </c>
      <c r="D29" s="248" t="s">
        <v>3051</v>
      </c>
      <c r="E29" s="468" t="s">
        <v>4313</v>
      </c>
      <c r="F29" s="469"/>
      <c r="G29" s="469"/>
      <c r="H29" s="469"/>
      <c r="I29" s="470"/>
      <c r="J29" s="228"/>
      <c r="K29" s="228"/>
      <c r="L29" s="228"/>
      <c r="M29" s="228"/>
      <c r="N29" s="228"/>
      <c r="O29" s="228"/>
      <c r="P29" s="228"/>
      <c r="Q29" s="228"/>
      <c r="R29" s="228"/>
      <c r="S29" s="228"/>
      <c r="T29" s="228"/>
      <c r="U29" s="228"/>
      <c r="V29" s="228"/>
      <c r="W29" s="228"/>
      <c r="X29" s="228"/>
      <c r="Y29" s="228"/>
      <c r="Z29" s="228"/>
      <c r="AA29" s="228"/>
      <c r="AB29" s="228"/>
      <c r="AC29" s="228"/>
    </row>
    <row r="30" spans="1:29" ht="54" customHeight="1" x14ac:dyDescent="0.2">
      <c r="A30" s="203"/>
      <c r="B30" s="233">
        <v>15</v>
      </c>
      <c r="C30" s="246" t="s">
        <v>1429</v>
      </c>
      <c r="D30" s="248" t="s">
        <v>3054</v>
      </c>
      <c r="E30" s="468" t="s">
        <v>4314</v>
      </c>
      <c r="F30" s="469"/>
      <c r="G30" s="469"/>
      <c r="H30" s="469"/>
      <c r="I30" s="470"/>
      <c r="J30" s="228"/>
      <c r="K30" s="228"/>
      <c r="L30" s="228"/>
      <c r="M30" s="228"/>
      <c r="N30" s="228"/>
      <c r="O30" s="228"/>
      <c r="P30" s="228"/>
      <c r="Q30" s="228"/>
      <c r="R30" s="228"/>
      <c r="S30" s="228"/>
      <c r="T30" s="228"/>
      <c r="U30" s="228"/>
      <c r="V30" s="228"/>
      <c r="W30" s="228"/>
      <c r="X30" s="228"/>
      <c r="Y30" s="228"/>
      <c r="Z30" s="228"/>
      <c r="AA30" s="228"/>
      <c r="AB30" s="228"/>
      <c r="AC30" s="228"/>
    </row>
    <row r="31" spans="1:29" ht="54" customHeight="1" x14ac:dyDescent="0.2">
      <c r="A31" s="203"/>
      <c r="B31" s="233">
        <v>16</v>
      </c>
      <c r="C31" s="246" t="s">
        <v>1897</v>
      </c>
      <c r="D31" s="245" t="s">
        <v>3055</v>
      </c>
      <c r="E31" s="468" t="s">
        <v>4312</v>
      </c>
      <c r="F31" s="469"/>
      <c r="G31" s="469"/>
      <c r="H31" s="469"/>
      <c r="I31" s="470"/>
      <c r="J31" s="228"/>
      <c r="K31" s="228"/>
      <c r="L31" s="228"/>
      <c r="M31" s="228"/>
      <c r="N31" s="228"/>
      <c r="O31" s="228"/>
      <c r="P31" s="228"/>
      <c r="Q31" s="228"/>
      <c r="R31" s="228"/>
      <c r="S31" s="228"/>
      <c r="T31" s="228"/>
      <c r="U31" s="228"/>
      <c r="V31" s="228"/>
      <c r="W31" s="228"/>
      <c r="X31" s="228"/>
      <c r="Y31" s="228"/>
      <c r="Z31" s="228"/>
      <c r="AA31" s="228"/>
      <c r="AB31" s="228"/>
      <c r="AC31" s="228"/>
    </row>
    <row r="32" spans="1:29" ht="54" customHeight="1" x14ac:dyDescent="0.2">
      <c r="A32" s="203"/>
      <c r="B32" s="233">
        <v>17</v>
      </c>
      <c r="C32" s="246" t="s">
        <v>2105</v>
      </c>
      <c r="D32" s="248" t="s">
        <v>3056</v>
      </c>
      <c r="E32" s="468" t="s">
        <v>2207</v>
      </c>
      <c r="F32" s="469"/>
      <c r="G32" s="469"/>
      <c r="H32" s="469"/>
      <c r="I32" s="470"/>
      <c r="J32" s="228"/>
      <c r="K32" s="228"/>
      <c r="L32" s="228"/>
      <c r="M32" s="228"/>
      <c r="N32" s="228"/>
      <c r="O32" s="228"/>
      <c r="P32" s="228"/>
      <c r="Q32" s="228"/>
      <c r="R32" s="228"/>
      <c r="S32" s="228"/>
      <c r="T32" s="228"/>
      <c r="U32" s="228"/>
      <c r="V32" s="228"/>
      <c r="W32" s="228"/>
      <c r="X32" s="228"/>
      <c r="Y32" s="228"/>
      <c r="Z32" s="228"/>
      <c r="AA32" s="228"/>
      <c r="AB32" s="228"/>
      <c r="AC32" s="228"/>
    </row>
    <row r="33" spans="1:29" ht="54" customHeight="1" x14ac:dyDescent="0.2">
      <c r="A33" s="203"/>
      <c r="B33" s="233">
        <v>18</v>
      </c>
      <c r="C33" s="246" t="s">
        <v>2237</v>
      </c>
      <c r="D33" s="248" t="s">
        <v>3056</v>
      </c>
      <c r="E33" s="468" t="s">
        <v>2206</v>
      </c>
      <c r="F33" s="469"/>
      <c r="G33" s="469"/>
      <c r="H33" s="469"/>
      <c r="I33" s="470"/>
      <c r="J33" s="228"/>
      <c r="K33" s="228"/>
      <c r="L33" s="228"/>
      <c r="M33" s="228"/>
      <c r="N33" s="228"/>
      <c r="O33" s="228"/>
      <c r="P33" s="228"/>
      <c r="Q33" s="228"/>
      <c r="R33" s="228"/>
      <c r="S33" s="228"/>
      <c r="T33" s="228"/>
      <c r="U33" s="228"/>
      <c r="V33" s="228"/>
      <c r="W33" s="228"/>
      <c r="X33" s="228"/>
      <c r="Y33" s="228"/>
      <c r="Z33" s="228"/>
      <c r="AA33" s="228"/>
      <c r="AB33" s="228"/>
      <c r="AC33" s="228"/>
    </row>
    <row r="34" spans="1:29" ht="54" customHeight="1" x14ac:dyDescent="0.2">
      <c r="A34" s="203"/>
      <c r="B34" s="233">
        <v>19</v>
      </c>
      <c r="C34" s="246" t="s">
        <v>2239</v>
      </c>
      <c r="D34" s="248" t="s">
        <v>3056</v>
      </c>
      <c r="E34" s="468" t="s">
        <v>2208</v>
      </c>
      <c r="F34" s="469"/>
      <c r="G34" s="469"/>
      <c r="H34" s="469"/>
      <c r="I34" s="470"/>
      <c r="J34" s="228"/>
      <c r="K34" s="228"/>
      <c r="L34" s="228"/>
      <c r="M34" s="228"/>
      <c r="N34" s="228"/>
      <c r="O34" s="228"/>
      <c r="P34" s="228"/>
      <c r="Q34" s="228"/>
      <c r="R34" s="228"/>
      <c r="S34" s="228"/>
      <c r="T34" s="228"/>
      <c r="U34" s="228"/>
      <c r="V34" s="228"/>
      <c r="W34" s="228"/>
      <c r="X34" s="228"/>
      <c r="Y34" s="228"/>
      <c r="Z34" s="228"/>
      <c r="AA34" s="228"/>
      <c r="AB34" s="228"/>
      <c r="AC34" s="228"/>
    </row>
    <row r="35" spans="1:29" ht="54" customHeight="1" x14ac:dyDescent="0.2">
      <c r="A35" s="203"/>
      <c r="B35" s="233">
        <v>20</v>
      </c>
      <c r="C35" s="246" t="s">
        <v>3188</v>
      </c>
      <c r="D35" s="245" t="s">
        <v>3189</v>
      </c>
      <c r="E35" s="468" t="s">
        <v>4312</v>
      </c>
      <c r="F35" s="469"/>
      <c r="G35" s="469"/>
      <c r="H35" s="469"/>
      <c r="I35" s="470"/>
      <c r="J35" s="228"/>
      <c r="K35" s="228"/>
      <c r="L35" s="228"/>
      <c r="M35" s="228"/>
      <c r="N35" s="228"/>
      <c r="O35" s="228"/>
      <c r="P35" s="228"/>
      <c r="Q35" s="228"/>
      <c r="R35" s="228"/>
      <c r="S35" s="228"/>
      <c r="T35" s="228"/>
      <c r="U35" s="228"/>
      <c r="V35" s="228"/>
      <c r="W35" s="228"/>
      <c r="X35" s="228"/>
      <c r="Y35" s="228"/>
      <c r="Z35" s="228"/>
      <c r="AA35" s="228"/>
      <c r="AB35" s="228"/>
      <c r="AC35" s="228"/>
    </row>
    <row r="36" spans="1:29" ht="54" customHeight="1" x14ac:dyDescent="0.2">
      <c r="A36" s="203"/>
      <c r="B36" s="233">
        <v>21</v>
      </c>
      <c r="C36" s="246" t="s">
        <v>3190</v>
      </c>
      <c r="D36" s="246" t="s">
        <v>3191</v>
      </c>
      <c r="E36" s="468" t="s">
        <v>4313</v>
      </c>
      <c r="F36" s="469"/>
      <c r="G36" s="469"/>
      <c r="H36" s="469"/>
      <c r="I36" s="470"/>
      <c r="J36" s="228"/>
      <c r="K36" s="228"/>
      <c r="L36" s="228"/>
      <c r="M36" s="228"/>
      <c r="N36" s="228"/>
      <c r="O36" s="228"/>
      <c r="P36" s="228"/>
      <c r="Q36" s="228"/>
      <c r="R36" s="228"/>
      <c r="S36" s="228"/>
      <c r="T36" s="228"/>
      <c r="U36" s="228"/>
      <c r="V36" s="228"/>
      <c r="W36" s="228"/>
      <c r="X36" s="228"/>
      <c r="Y36" s="228"/>
      <c r="Z36" s="228"/>
      <c r="AA36" s="228"/>
      <c r="AB36" s="228"/>
      <c r="AC36" s="228"/>
    </row>
    <row r="37" spans="1:29" ht="54" customHeight="1" x14ac:dyDescent="0.2">
      <c r="A37" s="203"/>
      <c r="B37" s="233">
        <v>22</v>
      </c>
      <c r="C37" s="246" t="s">
        <v>2243</v>
      </c>
      <c r="D37" s="246" t="s">
        <v>3057</v>
      </c>
      <c r="E37" s="468" t="s">
        <v>4313</v>
      </c>
      <c r="F37" s="469"/>
      <c r="G37" s="469"/>
      <c r="H37" s="469"/>
      <c r="I37" s="470"/>
      <c r="J37" s="228"/>
      <c r="K37" s="228"/>
      <c r="L37" s="228"/>
      <c r="M37" s="228"/>
      <c r="N37" s="228"/>
      <c r="O37" s="228"/>
      <c r="P37" s="228"/>
      <c r="Q37" s="228"/>
      <c r="R37" s="228"/>
      <c r="S37" s="228"/>
      <c r="T37" s="228"/>
      <c r="U37" s="228"/>
      <c r="V37" s="228"/>
      <c r="W37" s="228"/>
      <c r="X37" s="228"/>
      <c r="Y37" s="228"/>
      <c r="Z37" s="228"/>
      <c r="AA37" s="228"/>
      <c r="AB37" s="228"/>
      <c r="AC37" s="228"/>
    </row>
    <row r="38" spans="1:29" ht="54" customHeight="1" x14ac:dyDescent="0.2">
      <c r="A38" s="203"/>
      <c r="B38" s="233">
        <v>23</v>
      </c>
      <c r="C38" s="246" t="s">
        <v>1889</v>
      </c>
      <c r="D38" s="248" t="s">
        <v>3058</v>
      </c>
      <c r="E38" s="468" t="s">
        <v>4313</v>
      </c>
      <c r="F38" s="469"/>
      <c r="G38" s="469"/>
      <c r="H38" s="469"/>
      <c r="I38" s="470"/>
      <c r="J38" s="228"/>
      <c r="K38" s="228"/>
      <c r="L38" s="228"/>
      <c r="M38" s="228"/>
      <c r="N38" s="228"/>
      <c r="O38" s="228"/>
      <c r="P38" s="228"/>
      <c r="Q38" s="228"/>
      <c r="R38" s="228"/>
      <c r="S38" s="228"/>
      <c r="T38" s="228"/>
      <c r="U38" s="228"/>
      <c r="V38" s="228"/>
      <c r="W38" s="228"/>
      <c r="X38" s="228"/>
      <c r="Y38" s="228"/>
      <c r="Z38" s="228"/>
      <c r="AA38" s="228"/>
      <c r="AB38" s="228"/>
      <c r="AC38" s="228"/>
    </row>
    <row r="39" spans="1:29" ht="54" customHeight="1" x14ac:dyDescent="0.2">
      <c r="A39" s="203"/>
      <c r="B39" s="233">
        <v>24</v>
      </c>
      <c r="C39" s="246" t="s">
        <v>2956</v>
      </c>
      <c r="D39" s="246" t="s">
        <v>3059</v>
      </c>
      <c r="E39" s="468" t="s">
        <v>4311</v>
      </c>
      <c r="F39" s="469"/>
      <c r="G39" s="469"/>
      <c r="H39" s="469"/>
      <c r="I39" s="470"/>
      <c r="J39" s="228"/>
      <c r="K39" s="228"/>
      <c r="L39" s="228"/>
      <c r="M39" s="228"/>
      <c r="N39" s="228"/>
      <c r="O39" s="228"/>
      <c r="P39" s="228"/>
      <c r="Q39" s="228"/>
      <c r="R39" s="228"/>
      <c r="S39" s="228"/>
      <c r="T39" s="228"/>
      <c r="U39" s="228"/>
      <c r="V39" s="228"/>
      <c r="W39" s="228"/>
      <c r="X39" s="228"/>
      <c r="Y39" s="228"/>
      <c r="Z39" s="228"/>
      <c r="AA39" s="228"/>
      <c r="AB39" s="228"/>
      <c r="AC39" s="228"/>
    </row>
    <row r="40" spans="1:29" ht="54" customHeight="1" x14ac:dyDescent="0.2">
      <c r="A40" s="203"/>
      <c r="B40" s="233">
        <v>25</v>
      </c>
      <c r="C40" s="246" t="s">
        <v>3157</v>
      </c>
      <c r="D40" s="246" t="s">
        <v>3192</v>
      </c>
      <c r="E40" s="468" t="s">
        <v>4313</v>
      </c>
      <c r="F40" s="469"/>
      <c r="G40" s="469"/>
      <c r="H40" s="469"/>
      <c r="I40" s="470"/>
      <c r="J40" s="228"/>
      <c r="K40" s="228"/>
      <c r="L40" s="228"/>
      <c r="M40" s="228"/>
      <c r="N40" s="228"/>
      <c r="O40" s="228"/>
      <c r="P40" s="228"/>
      <c r="Q40" s="228"/>
      <c r="R40" s="228"/>
      <c r="S40" s="228"/>
      <c r="T40" s="228"/>
      <c r="U40" s="228"/>
      <c r="V40" s="228"/>
      <c r="W40" s="228"/>
      <c r="X40" s="228"/>
      <c r="Y40" s="228"/>
      <c r="Z40" s="228"/>
      <c r="AA40" s="228"/>
      <c r="AB40" s="228"/>
      <c r="AC40" s="228"/>
    </row>
    <row r="41" spans="1:29" ht="54" customHeight="1" x14ac:dyDescent="0.2">
      <c r="A41" s="203"/>
      <c r="B41" s="233">
        <v>26</v>
      </c>
      <c r="C41" s="246" t="s">
        <v>2245</v>
      </c>
      <c r="D41" s="245" t="s">
        <v>3060</v>
      </c>
      <c r="E41" s="468" t="s">
        <v>4311</v>
      </c>
      <c r="F41" s="469"/>
      <c r="G41" s="469"/>
      <c r="H41" s="469"/>
      <c r="I41" s="470"/>
      <c r="J41" s="228"/>
      <c r="K41" s="228"/>
      <c r="L41" s="228"/>
      <c r="M41" s="228"/>
      <c r="N41" s="228"/>
      <c r="O41" s="228"/>
      <c r="P41" s="228"/>
      <c r="Q41" s="228"/>
      <c r="R41" s="228"/>
      <c r="S41" s="228"/>
      <c r="T41" s="228"/>
      <c r="U41" s="228"/>
      <c r="V41" s="228"/>
      <c r="W41" s="228"/>
      <c r="X41" s="228"/>
      <c r="Y41" s="228"/>
      <c r="Z41" s="228"/>
      <c r="AA41" s="228"/>
      <c r="AB41" s="228"/>
      <c r="AC41" s="228"/>
    </row>
    <row r="42" spans="1:29" ht="54" customHeight="1" x14ac:dyDescent="0.2">
      <c r="A42" s="203"/>
      <c r="B42" s="233">
        <v>27</v>
      </c>
      <c r="C42" s="246" t="s">
        <v>2247</v>
      </c>
      <c r="D42" s="245" t="s">
        <v>3061</v>
      </c>
      <c r="E42" s="468" t="s">
        <v>4315</v>
      </c>
      <c r="F42" s="469"/>
      <c r="G42" s="469"/>
      <c r="H42" s="469"/>
      <c r="I42" s="470"/>
      <c r="J42" s="228"/>
      <c r="K42" s="228"/>
      <c r="L42" s="228"/>
      <c r="M42" s="228"/>
      <c r="N42" s="228"/>
      <c r="O42" s="228"/>
      <c r="P42" s="228"/>
      <c r="Q42" s="228"/>
      <c r="R42" s="228"/>
      <c r="S42" s="228"/>
      <c r="T42" s="228"/>
      <c r="U42" s="228"/>
      <c r="V42" s="228"/>
      <c r="W42" s="228"/>
      <c r="X42" s="228"/>
      <c r="Y42" s="228"/>
      <c r="Z42" s="228"/>
      <c r="AA42" s="228"/>
      <c r="AB42" s="228"/>
      <c r="AC42" s="228"/>
    </row>
    <row r="43" spans="1:29" ht="54" customHeight="1" x14ac:dyDescent="0.2">
      <c r="A43" s="203"/>
      <c r="B43" s="233">
        <v>28</v>
      </c>
      <c r="C43" s="246" t="s">
        <v>3193</v>
      </c>
      <c r="D43" s="245" t="s">
        <v>3194</v>
      </c>
      <c r="E43" s="468" t="s">
        <v>4311</v>
      </c>
      <c r="F43" s="469"/>
      <c r="G43" s="469"/>
      <c r="H43" s="469"/>
      <c r="I43" s="470"/>
      <c r="J43" s="228"/>
      <c r="K43" s="228"/>
      <c r="L43" s="228"/>
      <c r="M43" s="228"/>
      <c r="N43" s="228"/>
      <c r="O43" s="228"/>
      <c r="P43" s="228"/>
      <c r="Q43" s="228"/>
      <c r="R43" s="228"/>
      <c r="S43" s="228"/>
      <c r="T43" s="228"/>
      <c r="U43" s="228"/>
      <c r="V43" s="228"/>
      <c r="W43" s="228"/>
      <c r="X43" s="228"/>
      <c r="Y43" s="228"/>
      <c r="Z43" s="228"/>
      <c r="AA43" s="228"/>
      <c r="AB43" s="228"/>
      <c r="AC43" s="228"/>
    </row>
    <row r="44" spans="1:29" ht="54" customHeight="1" x14ac:dyDescent="0.2">
      <c r="A44" s="203"/>
      <c r="B44" s="233">
        <v>29</v>
      </c>
      <c r="C44" s="246" t="s">
        <v>3160</v>
      </c>
      <c r="D44" s="246" t="s">
        <v>3195</v>
      </c>
      <c r="E44" s="468" t="s">
        <v>4313</v>
      </c>
      <c r="F44" s="469"/>
      <c r="G44" s="469"/>
      <c r="H44" s="469"/>
      <c r="I44" s="470"/>
      <c r="J44" s="228"/>
      <c r="K44" s="228"/>
      <c r="L44" s="228"/>
      <c r="M44" s="228"/>
      <c r="N44" s="228"/>
      <c r="O44" s="228"/>
      <c r="P44" s="228"/>
      <c r="Q44" s="228"/>
      <c r="R44" s="228"/>
      <c r="S44" s="228"/>
      <c r="T44" s="228"/>
      <c r="U44" s="228"/>
      <c r="V44" s="228"/>
      <c r="W44" s="228"/>
      <c r="X44" s="228"/>
      <c r="Y44" s="228"/>
      <c r="Z44" s="228"/>
      <c r="AA44" s="228"/>
      <c r="AB44" s="228"/>
      <c r="AC44" s="228"/>
    </row>
    <row r="45" spans="1:29" ht="54" customHeight="1" x14ac:dyDescent="0.2">
      <c r="A45" s="203"/>
      <c r="B45" s="233">
        <v>30</v>
      </c>
      <c r="C45" s="246" t="s">
        <v>3196</v>
      </c>
      <c r="D45" s="245" t="s">
        <v>3197</v>
      </c>
      <c r="E45" s="468" t="s">
        <v>4312</v>
      </c>
      <c r="F45" s="469"/>
      <c r="G45" s="469"/>
      <c r="H45" s="469"/>
      <c r="I45" s="470"/>
      <c r="J45" s="228"/>
      <c r="K45" s="228"/>
      <c r="L45" s="228"/>
      <c r="M45" s="228"/>
      <c r="N45" s="228"/>
      <c r="O45" s="228"/>
      <c r="P45" s="228"/>
      <c r="Q45" s="228"/>
      <c r="R45" s="228"/>
      <c r="S45" s="228"/>
      <c r="T45" s="228"/>
      <c r="U45" s="228"/>
      <c r="V45" s="228"/>
      <c r="W45" s="228"/>
      <c r="X45" s="228"/>
      <c r="Y45" s="228"/>
      <c r="Z45" s="228"/>
      <c r="AA45" s="228"/>
      <c r="AB45" s="228"/>
      <c r="AC45" s="228"/>
    </row>
    <row r="46" spans="1:29" ht="54" customHeight="1" x14ac:dyDescent="0.2">
      <c r="A46" s="203"/>
      <c r="B46" s="233">
        <v>31</v>
      </c>
      <c r="C46" s="246" t="s">
        <v>1454</v>
      </c>
      <c r="D46" s="246" t="s">
        <v>3062</v>
      </c>
      <c r="E46" s="468" t="s">
        <v>4312</v>
      </c>
      <c r="F46" s="469"/>
      <c r="G46" s="469"/>
      <c r="H46" s="469"/>
      <c r="I46" s="470"/>
      <c r="J46" s="228"/>
      <c r="K46" s="228"/>
      <c r="L46" s="228"/>
      <c r="M46" s="228"/>
      <c r="N46" s="228"/>
      <c r="O46" s="228"/>
      <c r="P46" s="228"/>
      <c r="Q46" s="228"/>
      <c r="R46" s="228"/>
      <c r="S46" s="228"/>
      <c r="T46" s="228"/>
      <c r="U46" s="228"/>
      <c r="V46" s="228"/>
      <c r="W46" s="228"/>
      <c r="X46" s="228"/>
      <c r="Y46" s="228"/>
      <c r="Z46" s="228"/>
      <c r="AA46" s="228"/>
      <c r="AB46" s="228"/>
      <c r="AC46" s="228"/>
    </row>
    <row r="47" spans="1:29" ht="54" customHeight="1" x14ac:dyDescent="0.2">
      <c r="A47" s="203"/>
      <c r="B47" s="233">
        <v>32</v>
      </c>
      <c r="C47" s="246" t="s">
        <v>1456</v>
      </c>
      <c r="D47" s="246" t="s">
        <v>3063</v>
      </c>
      <c r="E47" s="468" t="s">
        <v>4311</v>
      </c>
      <c r="F47" s="469"/>
      <c r="G47" s="469"/>
      <c r="H47" s="469"/>
      <c r="I47" s="470"/>
      <c r="J47" s="228"/>
      <c r="K47" s="228"/>
      <c r="L47" s="228"/>
      <c r="M47" s="228"/>
      <c r="N47" s="228"/>
      <c r="O47" s="228"/>
      <c r="P47" s="228"/>
      <c r="Q47" s="228"/>
      <c r="R47" s="228"/>
      <c r="S47" s="228"/>
      <c r="T47" s="228"/>
      <c r="U47" s="228"/>
      <c r="V47" s="228"/>
      <c r="W47" s="228"/>
      <c r="X47" s="228"/>
      <c r="Y47" s="228"/>
      <c r="Z47" s="228"/>
      <c r="AA47" s="228"/>
      <c r="AB47" s="228"/>
      <c r="AC47" s="228"/>
    </row>
    <row r="48" spans="1:29" ht="54" customHeight="1" x14ac:dyDescent="0.2">
      <c r="A48" s="203"/>
      <c r="B48" s="233">
        <v>33</v>
      </c>
      <c r="C48" s="246" t="s">
        <v>269</v>
      </c>
      <c r="D48" s="245" t="s">
        <v>3064</v>
      </c>
      <c r="E48" s="468" t="s">
        <v>4312</v>
      </c>
      <c r="F48" s="469"/>
      <c r="G48" s="469"/>
      <c r="H48" s="469"/>
      <c r="I48" s="470"/>
      <c r="J48" s="228"/>
      <c r="K48" s="228"/>
      <c r="L48" s="228"/>
      <c r="M48" s="228"/>
      <c r="N48" s="228"/>
      <c r="O48" s="228"/>
      <c r="P48" s="228"/>
      <c r="Q48" s="228"/>
      <c r="R48" s="228"/>
      <c r="S48" s="228"/>
      <c r="T48" s="228"/>
      <c r="U48" s="228"/>
      <c r="V48" s="228"/>
      <c r="W48" s="228"/>
      <c r="X48" s="228"/>
      <c r="Y48" s="228"/>
      <c r="Z48" s="228"/>
      <c r="AA48" s="228"/>
      <c r="AB48" s="228"/>
      <c r="AC48" s="228"/>
    </row>
    <row r="49" spans="1:29" ht="54" customHeight="1" x14ac:dyDescent="0.2">
      <c r="A49" s="203"/>
      <c r="B49" s="233">
        <v>34</v>
      </c>
      <c r="C49" s="246" t="s">
        <v>1459</v>
      </c>
      <c r="D49" s="245" t="s">
        <v>3065</v>
      </c>
      <c r="E49" s="468" t="s">
        <v>4313</v>
      </c>
      <c r="F49" s="469"/>
      <c r="G49" s="469"/>
      <c r="H49" s="469"/>
      <c r="I49" s="470"/>
      <c r="J49" s="228"/>
      <c r="K49" s="228"/>
      <c r="L49" s="228"/>
      <c r="M49" s="228"/>
      <c r="N49" s="228"/>
      <c r="O49" s="228"/>
      <c r="P49" s="228"/>
      <c r="Q49" s="228"/>
      <c r="R49" s="228"/>
      <c r="S49" s="228"/>
      <c r="T49" s="228"/>
      <c r="U49" s="228"/>
      <c r="V49" s="228"/>
      <c r="W49" s="228"/>
      <c r="X49" s="228"/>
      <c r="Y49" s="228"/>
      <c r="Z49" s="228"/>
      <c r="AA49" s="228"/>
      <c r="AB49" s="228"/>
      <c r="AC49" s="228"/>
    </row>
    <row r="50" spans="1:29" ht="54" customHeight="1" x14ac:dyDescent="0.2">
      <c r="A50" s="203"/>
      <c r="B50" s="233">
        <v>35</v>
      </c>
      <c r="C50" s="246" t="s">
        <v>1927</v>
      </c>
      <c r="D50" s="245" t="s">
        <v>3066</v>
      </c>
      <c r="E50" s="468" t="s">
        <v>4313</v>
      </c>
      <c r="F50" s="469"/>
      <c r="G50" s="469"/>
      <c r="H50" s="469"/>
      <c r="I50" s="470"/>
      <c r="J50" s="228"/>
      <c r="K50" s="228"/>
      <c r="L50" s="228"/>
      <c r="M50" s="228"/>
      <c r="N50" s="228"/>
      <c r="O50" s="228"/>
      <c r="P50" s="228"/>
      <c r="Q50" s="228"/>
      <c r="R50" s="228"/>
      <c r="S50" s="228"/>
      <c r="T50" s="228"/>
      <c r="U50" s="228"/>
      <c r="V50" s="228"/>
      <c r="W50" s="228"/>
      <c r="X50" s="228"/>
      <c r="Y50" s="228"/>
      <c r="Z50" s="228"/>
      <c r="AA50" s="228"/>
      <c r="AB50" s="228"/>
      <c r="AC50" s="228"/>
    </row>
    <row r="51" spans="1:29" ht="54" customHeight="1" x14ac:dyDescent="0.2">
      <c r="A51" s="203"/>
      <c r="B51" s="233">
        <v>36</v>
      </c>
      <c r="C51" s="246" t="s">
        <v>1929</v>
      </c>
      <c r="D51" s="245" t="s">
        <v>3067</v>
      </c>
      <c r="E51" s="468" t="s">
        <v>4311</v>
      </c>
      <c r="F51" s="469"/>
      <c r="G51" s="469"/>
      <c r="H51" s="469"/>
      <c r="I51" s="470"/>
      <c r="J51" s="228"/>
      <c r="K51" s="228"/>
      <c r="L51" s="228"/>
      <c r="M51" s="228"/>
      <c r="N51" s="228"/>
      <c r="O51" s="228"/>
      <c r="P51" s="228"/>
      <c r="Q51" s="228"/>
      <c r="R51" s="228"/>
      <c r="S51" s="228"/>
      <c r="T51" s="228"/>
      <c r="U51" s="228"/>
      <c r="V51" s="228"/>
      <c r="W51" s="228"/>
      <c r="X51" s="228"/>
      <c r="Y51" s="228"/>
      <c r="Z51" s="228"/>
      <c r="AA51" s="228"/>
      <c r="AB51" s="228"/>
      <c r="AC51" s="228"/>
    </row>
    <row r="52" spans="1:29" ht="54" customHeight="1" x14ac:dyDescent="0.2">
      <c r="A52" s="203"/>
      <c r="B52" s="233">
        <v>37</v>
      </c>
      <c r="C52" s="246" t="s">
        <v>1931</v>
      </c>
      <c r="D52" s="245" t="s">
        <v>3068</v>
      </c>
      <c r="E52" s="468" t="s">
        <v>4313</v>
      </c>
      <c r="F52" s="469"/>
      <c r="G52" s="469"/>
      <c r="H52" s="469"/>
      <c r="I52" s="470"/>
      <c r="J52" s="228"/>
      <c r="K52" s="228"/>
      <c r="L52" s="228"/>
      <c r="M52" s="228"/>
      <c r="N52" s="228"/>
      <c r="O52" s="228"/>
      <c r="P52" s="228"/>
      <c r="Q52" s="228"/>
      <c r="R52" s="228"/>
      <c r="S52" s="228"/>
      <c r="T52" s="228"/>
      <c r="U52" s="228"/>
      <c r="V52" s="228"/>
      <c r="W52" s="228"/>
      <c r="X52" s="228"/>
      <c r="Y52" s="228"/>
      <c r="Z52" s="228"/>
      <c r="AA52" s="228"/>
      <c r="AB52" s="228"/>
      <c r="AC52" s="228"/>
    </row>
    <row r="53" spans="1:29" ht="54" customHeight="1" x14ac:dyDescent="0.2">
      <c r="A53" s="203"/>
      <c r="B53" s="233">
        <v>38</v>
      </c>
      <c r="C53" s="246" t="s">
        <v>142</v>
      </c>
      <c r="D53" s="245" t="s">
        <v>3069</v>
      </c>
      <c r="E53" s="468" t="s">
        <v>4312</v>
      </c>
      <c r="F53" s="469"/>
      <c r="G53" s="469"/>
      <c r="H53" s="469"/>
      <c r="I53" s="470"/>
      <c r="J53" s="228"/>
      <c r="K53" s="228"/>
      <c r="L53" s="228"/>
      <c r="M53" s="228"/>
      <c r="N53" s="228"/>
      <c r="O53" s="228"/>
      <c r="P53" s="228"/>
      <c r="Q53" s="228"/>
      <c r="R53" s="228"/>
      <c r="S53" s="228"/>
      <c r="T53" s="228"/>
      <c r="U53" s="228"/>
      <c r="V53" s="228"/>
      <c r="W53" s="228"/>
      <c r="X53" s="228"/>
      <c r="Y53" s="228"/>
      <c r="Z53" s="228"/>
      <c r="AA53" s="228"/>
      <c r="AB53" s="228"/>
      <c r="AC53" s="228"/>
    </row>
    <row r="54" spans="1:29" ht="54" customHeight="1" x14ac:dyDescent="0.2">
      <c r="A54" s="203"/>
      <c r="B54" s="233">
        <v>39</v>
      </c>
      <c r="C54" s="246" t="s">
        <v>238</v>
      </c>
      <c r="D54" s="246" t="s">
        <v>3070</v>
      </c>
      <c r="E54" s="468" t="s">
        <v>4312</v>
      </c>
      <c r="F54" s="469"/>
      <c r="G54" s="469"/>
      <c r="H54" s="469"/>
      <c r="I54" s="470"/>
      <c r="J54" s="228"/>
      <c r="K54" s="228"/>
      <c r="L54" s="228"/>
      <c r="M54" s="228"/>
      <c r="N54" s="228"/>
      <c r="O54" s="228"/>
      <c r="P54" s="228"/>
      <c r="Q54" s="228"/>
      <c r="R54" s="228"/>
      <c r="S54" s="228"/>
      <c r="T54" s="228"/>
      <c r="U54" s="228"/>
      <c r="V54" s="228"/>
      <c r="W54" s="228"/>
      <c r="X54" s="228"/>
      <c r="Y54" s="228"/>
      <c r="Z54" s="228"/>
      <c r="AA54" s="228"/>
      <c r="AB54" s="228"/>
      <c r="AC54" s="228"/>
    </row>
    <row r="55" spans="1:29" ht="54" customHeight="1" x14ac:dyDescent="0.2">
      <c r="A55" s="203"/>
      <c r="B55" s="233">
        <v>40</v>
      </c>
      <c r="C55" s="246" t="s">
        <v>240</v>
      </c>
      <c r="D55" s="246" t="s">
        <v>3071</v>
      </c>
      <c r="E55" s="468" t="s">
        <v>4312</v>
      </c>
      <c r="F55" s="469"/>
      <c r="G55" s="469"/>
      <c r="H55" s="469"/>
      <c r="I55" s="470"/>
      <c r="J55" s="228"/>
      <c r="K55" s="228"/>
      <c r="L55" s="228"/>
      <c r="M55" s="228"/>
      <c r="N55" s="228"/>
      <c r="O55" s="228"/>
      <c r="P55" s="228"/>
      <c r="Q55" s="228"/>
      <c r="R55" s="228"/>
      <c r="S55" s="228"/>
      <c r="T55" s="228"/>
      <c r="U55" s="228"/>
      <c r="V55" s="228"/>
      <c r="W55" s="228"/>
      <c r="X55" s="228"/>
      <c r="Y55" s="228"/>
      <c r="Z55" s="228"/>
      <c r="AA55" s="228"/>
      <c r="AB55" s="228"/>
      <c r="AC55" s="228"/>
    </row>
    <row r="56" spans="1:29" ht="54" customHeight="1" x14ac:dyDescent="0.2">
      <c r="A56" s="203"/>
      <c r="B56" s="233">
        <v>41</v>
      </c>
      <c r="C56" s="246" t="s">
        <v>245</v>
      </c>
      <c r="D56" s="245" t="s">
        <v>3072</v>
      </c>
      <c r="E56" s="468" t="s">
        <v>4312</v>
      </c>
      <c r="F56" s="469"/>
      <c r="G56" s="469"/>
      <c r="H56" s="469"/>
      <c r="I56" s="470"/>
      <c r="J56" s="228"/>
      <c r="K56" s="228"/>
      <c r="L56" s="228"/>
      <c r="M56" s="228"/>
      <c r="N56" s="228"/>
      <c r="O56" s="228"/>
      <c r="P56" s="228"/>
      <c r="Q56" s="228"/>
      <c r="R56" s="228"/>
      <c r="S56" s="228"/>
      <c r="T56" s="228"/>
      <c r="U56" s="228"/>
      <c r="V56" s="228"/>
      <c r="W56" s="228"/>
      <c r="X56" s="228"/>
      <c r="Y56" s="228"/>
      <c r="Z56" s="228"/>
      <c r="AA56" s="228"/>
      <c r="AB56" s="228"/>
      <c r="AC56" s="228"/>
    </row>
    <row r="57" spans="1:29" ht="54" customHeight="1" x14ac:dyDescent="0.2">
      <c r="A57" s="203"/>
      <c r="B57" s="233">
        <v>42</v>
      </c>
      <c r="C57" s="246" t="s">
        <v>1933</v>
      </c>
      <c r="D57" s="245" t="s">
        <v>3073</v>
      </c>
      <c r="E57" s="468" t="s">
        <v>4311</v>
      </c>
      <c r="F57" s="469"/>
      <c r="G57" s="469"/>
      <c r="H57" s="469"/>
      <c r="I57" s="470"/>
      <c r="J57" s="228"/>
      <c r="K57" s="228"/>
      <c r="L57" s="228"/>
      <c r="M57" s="228"/>
      <c r="N57" s="228"/>
      <c r="O57" s="228"/>
      <c r="P57" s="228"/>
      <c r="Q57" s="228"/>
      <c r="R57" s="228"/>
      <c r="S57" s="228"/>
      <c r="T57" s="228"/>
      <c r="U57" s="228"/>
      <c r="V57" s="228"/>
      <c r="W57" s="228"/>
      <c r="X57" s="228"/>
      <c r="Y57" s="228"/>
      <c r="Z57" s="228"/>
      <c r="AA57" s="228"/>
      <c r="AB57" s="228"/>
      <c r="AC57" s="228"/>
    </row>
    <row r="58" spans="1:29" ht="54" customHeight="1" x14ac:dyDescent="0.2">
      <c r="A58" s="203"/>
      <c r="B58" s="233">
        <v>43</v>
      </c>
      <c r="C58" s="246" t="s">
        <v>1496</v>
      </c>
      <c r="D58" s="245" t="s">
        <v>3074</v>
      </c>
      <c r="E58" s="468" t="s">
        <v>4316</v>
      </c>
      <c r="F58" s="469"/>
      <c r="G58" s="469"/>
      <c r="H58" s="469"/>
      <c r="I58" s="470"/>
      <c r="J58" s="228"/>
      <c r="K58" s="228"/>
      <c r="L58" s="228"/>
      <c r="M58" s="228"/>
      <c r="N58" s="228"/>
      <c r="O58" s="228"/>
      <c r="P58" s="228"/>
      <c r="Q58" s="228"/>
      <c r="R58" s="228"/>
      <c r="S58" s="228"/>
      <c r="T58" s="228"/>
      <c r="U58" s="228"/>
      <c r="V58" s="228"/>
      <c r="W58" s="228"/>
      <c r="X58" s="228"/>
      <c r="Y58" s="228"/>
      <c r="Z58" s="228"/>
      <c r="AA58" s="228"/>
      <c r="AB58" s="228"/>
      <c r="AC58" s="228"/>
    </row>
    <row r="59" spans="1:29" ht="54" customHeight="1" x14ac:dyDescent="0.2">
      <c r="A59" s="203"/>
      <c r="B59" s="233">
        <v>44</v>
      </c>
      <c r="C59" s="246" t="s">
        <v>2111</v>
      </c>
      <c r="D59" s="245" t="s">
        <v>3075</v>
      </c>
      <c r="E59" s="468" t="s">
        <v>4311</v>
      </c>
      <c r="F59" s="469"/>
      <c r="G59" s="469"/>
      <c r="H59" s="469"/>
      <c r="I59" s="470"/>
      <c r="J59" s="228"/>
      <c r="K59" s="228"/>
      <c r="L59" s="228"/>
      <c r="M59" s="228"/>
      <c r="N59" s="228"/>
      <c r="O59" s="228"/>
      <c r="P59" s="228"/>
      <c r="Q59" s="228"/>
      <c r="R59" s="228"/>
      <c r="S59" s="228"/>
      <c r="T59" s="228"/>
      <c r="U59" s="228"/>
      <c r="V59" s="228"/>
      <c r="W59" s="228"/>
      <c r="X59" s="228"/>
      <c r="Y59" s="228"/>
      <c r="Z59" s="228"/>
      <c r="AA59" s="228"/>
      <c r="AB59" s="228"/>
      <c r="AC59" s="228"/>
    </row>
    <row r="60" spans="1:29" ht="54" customHeight="1" x14ac:dyDescent="0.2">
      <c r="A60" s="203"/>
      <c r="B60" s="233">
        <v>45</v>
      </c>
      <c r="C60" s="246" t="s">
        <v>1937</v>
      </c>
      <c r="D60" s="245" t="s">
        <v>3076</v>
      </c>
      <c r="E60" s="468" t="s">
        <v>4311</v>
      </c>
      <c r="F60" s="469"/>
      <c r="G60" s="469"/>
      <c r="H60" s="469"/>
      <c r="I60" s="470"/>
      <c r="J60" s="228"/>
      <c r="K60" s="228"/>
      <c r="L60" s="228"/>
      <c r="M60" s="228"/>
      <c r="N60" s="228"/>
      <c r="O60" s="228"/>
      <c r="P60" s="228"/>
      <c r="Q60" s="228"/>
      <c r="R60" s="228"/>
      <c r="S60" s="228"/>
      <c r="T60" s="228"/>
      <c r="U60" s="228"/>
      <c r="V60" s="228"/>
      <c r="W60" s="228"/>
      <c r="X60" s="228"/>
      <c r="Y60" s="228"/>
      <c r="Z60" s="228"/>
      <c r="AA60" s="228"/>
      <c r="AB60" s="228"/>
      <c r="AC60" s="228"/>
    </row>
    <row r="61" spans="1:29" ht="54" customHeight="1" x14ac:dyDescent="0.2">
      <c r="A61" s="203"/>
      <c r="B61" s="233">
        <v>46</v>
      </c>
      <c r="C61" s="246" t="s">
        <v>1939</v>
      </c>
      <c r="D61" s="245" t="s">
        <v>3077</v>
      </c>
      <c r="E61" s="468" t="s">
        <v>4312</v>
      </c>
      <c r="F61" s="469"/>
      <c r="G61" s="469"/>
      <c r="H61" s="469"/>
      <c r="I61" s="470"/>
      <c r="J61" s="228"/>
      <c r="K61" s="228"/>
      <c r="L61" s="228"/>
      <c r="M61" s="228"/>
      <c r="N61" s="228"/>
      <c r="O61" s="228"/>
      <c r="P61" s="228"/>
      <c r="Q61" s="228"/>
      <c r="R61" s="228"/>
      <c r="S61" s="228"/>
      <c r="T61" s="228"/>
      <c r="U61" s="228"/>
      <c r="V61" s="228"/>
      <c r="W61" s="228"/>
      <c r="X61" s="228"/>
      <c r="Y61" s="228"/>
      <c r="Z61" s="228"/>
      <c r="AA61" s="228"/>
      <c r="AB61" s="228"/>
      <c r="AC61" s="228"/>
    </row>
    <row r="62" spans="1:29" ht="54" customHeight="1" x14ac:dyDescent="0.2">
      <c r="A62" s="203"/>
      <c r="B62" s="233">
        <v>47</v>
      </c>
      <c r="C62" s="246" t="s">
        <v>1492</v>
      </c>
      <c r="D62" s="245" t="s">
        <v>3078</v>
      </c>
      <c r="E62" s="468" t="s">
        <v>4311</v>
      </c>
      <c r="F62" s="469"/>
      <c r="G62" s="469"/>
      <c r="H62" s="469"/>
      <c r="I62" s="470"/>
      <c r="J62" s="228"/>
      <c r="K62" s="228"/>
      <c r="L62" s="228"/>
      <c r="M62" s="228"/>
      <c r="N62" s="228"/>
      <c r="O62" s="228"/>
      <c r="P62" s="228"/>
      <c r="Q62" s="228"/>
      <c r="R62" s="228"/>
      <c r="S62" s="228"/>
      <c r="T62" s="228"/>
      <c r="U62" s="228"/>
      <c r="V62" s="228"/>
      <c r="W62" s="228"/>
      <c r="X62" s="228"/>
      <c r="Y62" s="228"/>
      <c r="Z62" s="228"/>
      <c r="AA62" s="228"/>
      <c r="AB62" s="228"/>
      <c r="AC62" s="228"/>
    </row>
    <row r="63" spans="1:29" ht="54" customHeight="1" x14ac:dyDescent="0.2">
      <c r="A63" s="203"/>
      <c r="B63" s="233">
        <v>48</v>
      </c>
      <c r="C63" s="246" t="s">
        <v>1941</v>
      </c>
      <c r="D63" s="248" t="s">
        <v>3079</v>
      </c>
      <c r="E63" s="468" t="s">
        <v>4311</v>
      </c>
      <c r="F63" s="469"/>
      <c r="G63" s="469"/>
      <c r="H63" s="469"/>
      <c r="I63" s="470"/>
      <c r="J63" s="228"/>
      <c r="K63" s="228"/>
      <c r="L63" s="228"/>
      <c r="M63" s="228"/>
      <c r="N63" s="228"/>
      <c r="O63" s="228"/>
      <c r="P63" s="228"/>
      <c r="Q63" s="228"/>
      <c r="R63" s="228"/>
      <c r="S63" s="228"/>
      <c r="T63" s="228"/>
      <c r="U63" s="228"/>
      <c r="V63" s="228"/>
      <c r="W63" s="228"/>
      <c r="X63" s="228"/>
      <c r="Y63" s="228"/>
      <c r="Z63" s="228"/>
      <c r="AA63" s="228"/>
      <c r="AB63" s="228"/>
      <c r="AC63" s="228"/>
    </row>
    <row r="64" spans="1:29" ht="54" customHeight="1" x14ac:dyDescent="0.2">
      <c r="A64" s="203"/>
      <c r="B64" s="233">
        <v>49</v>
      </c>
      <c r="C64" s="246" t="s">
        <v>259</v>
      </c>
      <c r="D64" s="246" t="s">
        <v>3080</v>
      </c>
      <c r="E64" s="468" t="s">
        <v>4312</v>
      </c>
      <c r="F64" s="469"/>
      <c r="G64" s="469"/>
      <c r="H64" s="469"/>
      <c r="I64" s="470"/>
      <c r="J64" s="228"/>
      <c r="K64" s="228"/>
      <c r="L64" s="228"/>
      <c r="M64" s="228"/>
      <c r="N64" s="228"/>
      <c r="O64" s="228"/>
      <c r="P64" s="228"/>
      <c r="Q64" s="228"/>
      <c r="R64" s="228"/>
      <c r="S64" s="228"/>
      <c r="T64" s="228"/>
      <c r="U64" s="228"/>
      <c r="V64" s="228"/>
      <c r="W64" s="228"/>
      <c r="X64" s="228"/>
      <c r="Y64" s="228"/>
      <c r="Z64" s="228"/>
      <c r="AA64" s="228"/>
      <c r="AB64" s="228"/>
      <c r="AC64" s="228"/>
    </row>
    <row r="65" spans="1:29" ht="54" customHeight="1" x14ac:dyDescent="0.2">
      <c r="A65" s="203"/>
      <c r="B65" s="233">
        <v>50</v>
      </c>
      <c r="C65" s="246" t="s">
        <v>1943</v>
      </c>
      <c r="D65" s="246" t="s">
        <v>3081</v>
      </c>
      <c r="E65" s="468" t="s">
        <v>4312</v>
      </c>
      <c r="F65" s="469"/>
      <c r="G65" s="469"/>
      <c r="H65" s="469"/>
      <c r="I65" s="470"/>
      <c r="J65" s="228"/>
      <c r="K65" s="228"/>
      <c r="L65" s="228"/>
      <c r="M65" s="228"/>
      <c r="N65" s="228"/>
      <c r="O65" s="228"/>
      <c r="P65" s="228"/>
      <c r="Q65" s="228"/>
      <c r="R65" s="228"/>
      <c r="S65" s="228"/>
      <c r="T65" s="228"/>
      <c r="U65" s="228"/>
      <c r="V65" s="228"/>
      <c r="W65" s="228"/>
      <c r="X65" s="228"/>
      <c r="Y65" s="228"/>
      <c r="Z65" s="228"/>
      <c r="AA65" s="228"/>
      <c r="AB65" s="228"/>
      <c r="AC65" s="228"/>
    </row>
    <row r="66" spans="1:29" ht="54" customHeight="1" x14ac:dyDescent="0.2">
      <c r="A66" s="203"/>
      <c r="B66" s="233">
        <v>51</v>
      </c>
      <c r="C66" s="246" t="s">
        <v>261</v>
      </c>
      <c r="D66" s="245" t="s">
        <v>3082</v>
      </c>
      <c r="E66" s="468" t="s">
        <v>4312</v>
      </c>
      <c r="F66" s="469"/>
      <c r="G66" s="469"/>
      <c r="H66" s="469"/>
      <c r="I66" s="470"/>
      <c r="J66" s="228"/>
      <c r="K66" s="228"/>
      <c r="L66" s="228"/>
      <c r="M66" s="228"/>
      <c r="N66" s="228"/>
      <c r="O66" s="228"/>
      <c r="P66" s="228"/>
      <c r="Q66" s="228"/>
      <c r="R66" s="228"/>
      <c r="S66" s="228"/>
      <c r="T66" s="228"/>
      <c r="U66" s="228"/>
      <c r="V66" s="228"/>
      <c r="W66" s="228"/>
      <c r="X66" s="228"/>
      <c r="Y66" s="228"/>
      <c r="Z66" s="228"/>
      <c r="AA66" s="228"/>
      <c r="AB66" s="228"/>
      <c r="AC66" s="228"/>
    </row>
    <row r="67" spans="1:29" ht="54" customHeight="1" x14ac:dyDescent="0.2">
      <c r="A67" s="203"/>
      <c r="B67" s="233">
        <v>52</v>
      </c>
      <c r="C67" s="246" t="s">
        <v>266</v>
      </c>
      <c r="D67" s="248" t="s">
        <v>3083</v>
      </c>
      <c r="E67" s="468" t="s">
        <v>4312</v>
      </c>
      <c r="F67" s="469"/>
      <c r="G67" s="469"/>
      <c r="H67" s="469"/>
      <c r="I67" s="470"/>
      <c r="J67" s="228"/>
      <c r="K67" s="228"/>
      <c r="L67" s="228"/>
      <c r="M67" s="228"/>
      <c r="N67" s="228"/>
      <c r="O67" s="228"/>
      <c r="P67" s="228"/>
      <c r="Q67" s="228"/>
      <c r="R67" s="228"/>
      <c r="S67" s="228"/>
      <c r="T67" s="228"/>
      <c r="U67" s="228"/>
      <c r="V67" s="228"/>
      <c r="W67" s="228"/>
      <c r="X67" s="228"/>
      <c r="Y67" s="228"/>
      <c r="Z67" s="228"/>
      <c r="AA67" s="228"/>
      <c r="AB67" s="228"/>
      <c r="AC67" s="228"/>
    </row>
    <row r="68" spans="1:29" ht="54" customHeight="1" x14ac:dyDescent="0.2">
      <c r="A68" s="203"/>
      <c r="B68" s="233">
        <v>53</v>
      </c>
      <c r="C68" s="246" t="s">
        <v>269</v>
      </c>
      <c r="D68" s="245" t="s">
        <v>3064</v>
      </c>
      <c r="E68" s="468" t="s">
        <v>4312</v>
      </c>
      <c r="F68" s="469"/>
      <c r="G68" s="469"/>
      <c r="H68" s="469"/>
      <c r="I68" s="470"/>
      <c r="J68" s="228"/>
      <c r="K68" s="228"/>
      <c r="L68" s="228"/>
      <c r="M68" s="228"/>
      <c r="N68" s="228"/>
      <c r="O68" s="228"/>
      <c r="P68" s="228"/>
      <c r="Q68" s="228"/>
      <c r="R68" s="228"/>
      <c r="S68" s="228"/>
      <c r="T68" s="228"/>
      <c r="U68" s="228"/>
      <c r="V68" s="228"/>
      <c r="W68" s="228"/>
      <c r="X68" s="228"/>
      <c r="Y68" s="228"/>
      <c r="Z68" s="228"/>
      <c r="AA68" s="228"/>
      <c r="AB68" s="228"/>
      <c r="AC68" s="228"/>
    </row>
    <row r="69" spans="1:29" ht="54" customHeight="1" x14ac:dyDescent="0.2">
      <c r="A69" s="203"/>
      <c r="B69" s="233">
        <v>54</v>
      </c>
      <c r="C69" s="246" t="s">
        <v>3198</v>
      </c>
      <c r="D69" s="245" t="s">
        <v>3199</v>
      </c>
      <c r="E69" s="468" t="s">
        <v>4316</v>
      </c>
      <c r="F69" s="469"/>
      <c r="G69" s="469"/>
      <c r="H69" s="469"/>
      <c r="I69" s="470"/>
      <c r="J69" s="228"/>
      <c r="K69" s="228"/>
      <c r="L69" s="228"/>
      <c r="M69" s="228"/>
      <c r="N69" s="228"/>
      <c r="O69" s="228"/>
      <c r="P69" s="228"/>
      <c r="Q69" s="228"/>
      <c r="R69" s="228"/>
      <c r="S69" s="228"/>
      <c r="T69" s="228"/>
      <c r="U69" s="228"/>
      <c r="V69" s="228"/>
      <c r="W69" s="228"/>
      <c r="X69" s="228"/>
      <c r="Y69" s="228"/>
      <c r="Z69" s="228"/>
      <c r="AA69" s="228"/>
      <c r="AB69" s="228"/>
      <c r="AC69" s="228"/>
    </row>
    <row r="70" spans="1:29" ht="54" customHeight="1" x14ac:dyDescent="0.2">
      <c r="A70" s="203"/>
      <c r="B70" s="233">
        <v>54</v>
      </c>
      <c r="C70" s="246" t="s">
        <v>1493</v>
      </c>
      <c r="D70" s="245" t="s">
        <v>3084</v>
      </c>
      <c r="E70" s="468" t="s">
        <v>2103</v>
      </c>
      <c r="F70" s="469"/>
      <c r="G70" s="469"/>
      <c r="H70" s="469"/>
      <c r="I70" s="470"/>
      <c r="J70" s="228"/>
      <c r="K70" s="228"/>
      <c r="L70" s="228"/>
      <c r="M70" s="228"/>
      <c r="N70" s="228"/>
      <c r="O70" s="228"/>
      <c r="P70" s="228"/>
      <c r="Q70" s="228"/>
      <c r="R70" s="228"/>
      <c r="S70" s="228"/>
      <c r="T70" s="228"/>
      <c r="U70" s="228"/>
      <c r="V70" s="228"/>
      <c r="W70" s="228"/>
      <c r="X70" s="228"/>
      <c r="Y70" s="228"/>
      <c r="Z70" s="228"/>
      <c r="AA70" s="228"/>
      <c r="AB70" s="228"/>
      <c r="AC70" s="228"/>
    </row>
    <row r="71" spans="1:29" ht="54" customHeight="1" x14ac:dyDescent="0.2">
      <c r="A71" s="203"/>
      <c r="B71" s="233">
        <v>55</v>
      </c>
      <c r="C71" s="246" t="s">
        <v>2048</v>
      </c>
      <c r="D71" s="245" t="s">
        <v>3085</v>
      </c>
      <c r="E71" s="468" t="s">
        <v>4315</v>
      </c>
      <c r="F71" s="469"/>
      <c r="G71" s="469"/>
      <c r="H71" s="469"/>
      <c r="I71" s="470"/>
      <c r="J71" s="228"/>
      <c r="K71" s="228"/>
      <c r="L71" s="228"/>
      <c r="M71" s="228"/>
      <c r="N71" s="228"/>
      <c r="O71" s="228"/>
      <c r="P71" s="228"/>
      <c r="Q71" s="228"/>
      <c r="R71" s="228"/>
      <c r="S71" s="228"/>
      <c r="T71" s="228"/>
      <c r="U71" s="228"/>
      <c r="V71" s="228"/>
      <c r="W71" s="228"/>
      <c r="X71" s="228"/>
      <c r="Y71" s="228"/>
      <c r="Z71" s="228"/>
      <c r="AA71" s="228"/>
      <c r="AB71" s="228"/>
      <c r="AC71" s="228"/>
    </row>
    <row r="72" spans="1:29" ht="54" customHeight="1" x14ac:dyDescent="0.2">
      <c r="A72" s="203"/>
      <c r="B72" s="233">
        <v>56</v>
      </c>
      <c r="C72" s="246" t="s">
        <v>1949</v>
      </c>
      <c r="D72" s="245" t="s">
        <v>3086</v>
      </c>
      <c r="E72" s="468" t="s">
        <v>4313</v>
      </c>
      <c r="F72" s="469"/>
      <c r="G72" s="469"/>
      <c r="H72" s="469"/>
      <c r="I72" s="470"/>
      <c r="J72" s="228"/>
      <c r="K72" s="228"/>
      <c r="L72" s="228"/>
      <c r="M72" s="228"/>
      <c r="N72" s="228"/>
      <c r="O72" s="228"/>
      <c r="P72" s="228"/>
      <c r="Q72" s="228"/>
      <c r="R72" s="228"/>
      <c r="S72" s="228"/>
      <c r="T72" s="228"/>
      <c r="U72" s="228"/>
      <c r="V72" s="228"/>
      <c r="W72" s="228"/>
      <c r="X72" s="228"/>
      <c r="Y72" s="228"/>
      <c r="Z72" s="228"/>
      <c r="AA72" s="228"/>
      <c r="AB72" s="228"/>
      <c r="AC72" s="228"/>
    </row>
    <row r="73" spans="1:29" ht="54" customHeight="1" x14ac:dyDescent="0.2">
      <c r="A73" s="203"/>
      <c r="B73" s="233">
        <v>57</v>
      </c>
      <c r="C73" s="246" t="s">
        <v>1951</v>
      </c>
      <c r="D73" s="246" t="s">
        <v>3087</v>
      </c>
      <c r="E73" s="468" t="s">
        <v>4311</v>
      </c>
      <c r="F73" s="469"/>
      <c r="G73" s="469"/>
      <c r="H73" s="469"/>
      <c r="I73" s="470"/>
      <c r="J73" s="228"/>
      <c r="K73" s="228"/>
      <c r="L73" s="228"/>
      <c r="M73" s="228"/>
      <c r="N73" s="228"/>
      <c r="O73" s="228"/>
      <c r="P73" s="228"/>
      <c r="Q73" s="228"/>
      <c r="R73" s="228"/>
      <c r="S73" s="228"/>
      <c r="T73" s="228"/>
      <c r="U73" s="228"/>
      <c r="V73" s="228"/>
      <c r="W73" s="228"/>
      <c r="X73" s="228"/>
      <c r="Y73" s="228"/>
      <c r="Z73" s="228"/>
      <c r="AA73" s="228"/>
      <c r="AB73" s="228"/>
      <c r="AC73" s="228"/>
    </row>
    <row r="74" spans="1:29" ht="54" customHeight="1" x14ac:dyDescent="0.2">
      <c r="A74" s="203"/>
      <c r="B74" s="233">
        <v>59</v>
      </c>
      <c r="C74" s="246" t="s">
        <v>1953</v>
      </c>
      <c r="D74" s="245" t="s">
        <v>3088</v>
      </c>
      <c r="E74" s="468" t="s">
        <v>2104</v>
      </c>
      <c r="F74" s="469"/>
      <c r="G74" s="469"/>
      <c r="H74" s="469"/>
      <c r="I74" s="470"/>
      <c r="J74" s="228"/>
      <c r="K74" s="228"/>
      <c r="L74" s="228"/>
      <c r="M74" s="228"/>
      <c r="N74" s="228"/>
      <c r="O74" s="228"/>
      <c r="P74" s="228"/>
      <c r="Q74" s="228"/>
      <c r="R74" s="228"/>
      <c r="S74" s="228"/>
      <c r="T74" s="228"/>
      <c r="U74" s="228"/>
      <c r="V74" s="228"/>
      <c r="W74" s="228"/>
      <c r="X74" s="228"/>
      <c r="Y74" s="228"/>
      <c r="Z74" s="228"/>
      <c r="AA74" s="228"/>
      <c r="AB74" s="228"/>
      <c r="AC74" s="228"/>
    </row>
    <row r="75" spans="1:29" ht="54" customHeight="1" x14ac:dyDescent="0.2">
      <c r="A75" s="203"/>
      <c r="B75" s="233">
        <v>60</v>
      </c>
      <c r="C75" s="246" t="s">
        <v>2327</v>
      </c>
      <c r="D75" s="246" t="s">
        <v>3089</v>
      </c>
      <c r="E75" s="468" t="s">
        <v>4311</v>
      </c>
      <c r="F75" s="469"/>
      <c r="G75" s="469"/>
      <c r="H75" s="469"/>
      <c r="I75" s="470"/>
      <c r="J75" s="228"/>
      <c r="K75" s="228"/>
      <c r="L75" s="228"/>
      <c r="M75" s="228"/>
      <c r="N75" s="228"/>
      <c r="O75" s="228"/>
      <c r="P75" s="228"/>
      <c r="Q75" s="228"/>
      <c r="R75" s="228"/>
      <c r="S75" s="228"/>
      <c r="T75" s="228"/>
      <c r="U75" s="228"/>
      <c r="V75" s="228"/>
      <c r="W75" s="228"/>
      <c r="X75" s="228"/>
      <c r="Y75" s="228"/>
      <c r="Z75" s="228"/>
      <c r="AA75" s="228"/>
      <c r="AB75" s="228"/>
      <c r="AC75" s="228"/>
    </row>
    <row r="76" spans="1:29" ht="54" customHeight="1" x14ac:dyDescent="0.2">
      <c r="A76" s="203"/>
      <c r="B76" s="233">
        <v>61</v>
      </c>
      <c r="C76" s="246" t="s">
        <v>3200</v>
      </c>
      <c r="D76" s="246" t="s">
        <v>3201</v>
      </c>
      <c r="E76" s="468" t="s">
        <v>4311</v>
      </c>
      <c r="F76" s="469"/>
      <c r="G76" s="469"/>
      <c r="H76" s="469"/>
      <c r="I76" s="470"/>
      <c r="J76" s="228"/>
      <c r="K76" s="228"/>
      <c r="L76" s="228"/>
      <c r="M76" s="228"/>
      <c r="N76" s="228"/>
      <c r="O76" s="228"/>
      <c r="P76" s="228"/>
      <c r="Q76" s="228"/>
      <c r="R76" s="228"/>
      <c r="S76" s="228"/>
      <c r="T76" s="228"/>
      <c r="U76" s="228"/>
      <c r="V76" s="228"/>
      <c r="W76" s="228"/>
      <c r="X76" s="228"/>
      <c r="Y76" s="228"/>
      <c r="Z76" s="228"/>
      <c r="AA76" s="228"/>
      <c r="AB76" s="228"/>
      <c r="AC76" s="228"/>
    </row>
    <row r="77" spans="1:29" ht="54" customHeight="1" x14ac:dyDescent="0.2">
      <c r="A77" s="203"/>
      <c r="B77" s="233">
        <v>62</v>
      </c>
      <c r="C77" s="246" t="s">
        <v>3202</v>
      </c>
      <c r="D77" s="245" t="s">
        <v>3203</v>
      </c>
      <c r="E77" s="468" t="s">
        <v>4311</v>
      </c>
      <c r="F77" s="469"/>
      <c r="G77" s="469"/>
      <c r="H77" s="469"/>
      <c r="I77" s="470"/>
      <c r="J77" s="228"/>
      <c r="K77" s="228"/>
      <c r="L77" s="228"/>
      <c r="M77" s="228"/>
      <c r="N77" s="228"/>
      <c r="O77" s="228"/>
      <c r="P77" s="228"/>
      <c r="Q77" s="228"/>
      <c r="R77" s="228"/>
      <c r="S77" s="228"/>
      <c r="T77" s="228"/>
      <c r="U77" s="228"/>
      <c r="V77" s="228"/>
      <c r="W77" s="228"/>
      <c r="X77" s="228"/>
      <c r="Y77" s="228"/>
      <c r="Z77" s="228"/>
      <c r="AA77" s="228"/>
      <c r="AB77" s="228"/>
      <c r="AC77" s="228"/>
    </row>
    <row r="78" spans="1:29" ht="54" customHeight="1" x14ac:dyDescent="0.2">
      <c r="A78" s="203"/>
      <c r="B78" s="233">
        <v>63</v>
      </c>
      <c r="C78" s="246" t="s">
        <v>3204</v>
      </c>
      <c r="D78" s="246" t="s">
        <v>3088</v>
      </c>
      <c r="E78" s="468" t="s">
        <v>2104</v>
      </c>
      <c r="F78" s="469"/>
      <c r="G78" s="469"/>
      <c r="H78" s="469"/>
      <c r="I78" s="470"/>
      <c r="J78" s="228"/>
      <c r="K78" s="228"/>
      <c r="L78" s="228"/>
      <c r="M78" s="228"/>
      <c r="N78" s="228"/>
      <c r="O78" s="228"/>
      <c r="P78" s="228"/>
      <c r="Q78" s="228"/>
      <c r="R78" s="228"/>
      <c r="S78" s="228"/>
      <c r="T78" s="228"/>
      <c r="U78" s="228"/>
      <c r="V78" s="228"/>
      <c r="W78" s="228"/>
      <c r="X78" s="228"/>
      <c r="Y78" s="228"/>
      <c r="Z78" s="228"/>
      <c r="AA78" s="228"/>
      <c r="AB78" s="228"/>
      <c r="AC78" s="228"/>
    </row>
    <row r="79" spans="1:29" ht="54" customHeight="1" x14ac:dyDescent="0.2">
      <c r="A79" s="203"/>
      <c r="B79" s="233">
        <v>64</v>
      </c>
      <c r="C79" s="246" t="s">
        <v>1557</v>
      </c>
      <c r="D79" s="245" t="s">
        <v>3090</v>
      </c>
      <c r="E79" s="468" t="s">
        <v>4311</v>
      </c>
      <c r="F79" s="469"/>
      <c r="G79" s="469"/>
      <c r="H79" s="469"/>
      <c r="I79" s="470"/>
      <c r="J79" s="228"/>
      <c r="K79" s="228"/>
      <c r="L79" s="228"/>
      <c r="M79" s="228"/>
      <c r="N79" s="228"/>
      <c r="O79" s="228"/>
      <c r="P79" s="228"/>
      <c r="Q79" s="228"/>
      <c r="R79" s="228"/>
      <c r="S79" s="228"/>
      <c r="T79" s="228"/>
      <c r="U79" s="228"/>
      <c r="V79" s="228"/>
      <c r="W79" s="228"/>
      <c r="X79" s="228"/>
      <c r="Y79" s="228"/>
      <c r="Z79" s="228"/>
      <c r="AA79" s="228"/>
      <c r="AB79" s="228"/>
      <c r="AC79" s="228"/>
    </row>
    <row r="80" spans="1:29" ht="54" customHeight="1" x14ac:dyDescent="0.2">
      <c r="A80" s="203"/>
      <c r="B80" s="233">
        <v>65</v>
      </c>
      <c r="C80" s="246" t="s">
        <v>2331</v>
      </c>
      <c r="D80" s="246" t="s">
        <v>3091</v>
      </c>
      <c r="E80" s="468" t="s">
        <v>4312</v>
      </c>
      <c r="F80" s="469"/>
      <c r="G80" s="469"/>
      <c r="H80" s="469"/>
      <c r="I80" s="470"/>
      <c r="J80" s="228"/>
      <c r="K80" s="228"/>
      <c r="L80" s="228"/>
      <c r="M80" s="228"/>
      <c r="N80" s="228"/>
      <c r="O80" s="228"/>
      <c r="P80" s="228"/>
      <c r="Q80" s="228"/>
      <c r="R80" s="228"/>
      <c r="S80" s="228"/>
      <c r="T80" s="228"/>
      <c r="U80" s="228"/>
      <c r="V80" s="228"/>
      <c r="W80" s="228"/>
      <c r="X80" s="228"/>
      <c r="Y80" s="228"/>
      <c r="Z80" s="228"/>
      <c r="AA80" s="228"/>
      <c r="AB80" s="228"/>
      <c r="AC80" s="228"/>
    </row>
    <row r="81" spans="1:29" ht="54" customHeight="1" x14ac:dyDescent="0.2">
      <c r="A81" s="203"/>
      <c r="B81" s="233">
        <v>66</v>
      </c>
      <c r="C81" s="246" t="s">
        <v>1574</v>
      </c>
      <c r="D81" s="245" t="s">
        <v>3092</v>
      </c>
      <c r="E81" s="468" t="s">
        <v>4311</v>
      </c>
      <c r="F81" s="469"/>
      <c r="G81" s="469"/>
      <c r="H81" s="469"/>
      <c r="I81" s="470"/>
      <c r="J81" s="228"/>
      <c r="K81" s="228"/>
      <c r="L81" s="228"/>
      <c r="M81" s="228"/>
      <c r="N81" s="228"/>
      <c r="O81" s="228"/>
      <c r="P81" s="228"/>
      <c r="Q81" s="228"/>
      <c r="R81" s="228"/>
      <c r="S81" s="228"/>
      <c r="T81" s="228"/>
      <c r="U81" s="228"/>
      <c r="V81" s="228"/>
      <c r="W81" s="228"/>
      <c r="X81" s="228"/>
      <c r="Y81" s="228"/>
      <c r="Z81" s="228"/>
      <c r="AA81" s="228"/>
      <c r="AB81" s="228"/>
      <c r="AC81" s="228"/>
    </row>
    <row r="82" spans="1:29" ht="54" customHeight="1" x14ac:dyDescent="0.2">
      <c r="A82" s="203"/>
      <c r="B82" s="233">
        <v>67</v>
      </c>
      <c r="C82" s="246" t="s">
        <v>1575</v>
      </c>
      <c r="D82" s="245" t="s">
        <v>3093</v>
      </c>
      <c r="E82" s="468" t="s">
        <v>4311</v>
      </c>
      <c r="F82" s="469"/>
      <c r="G82" s="469"/>
      <c r="H82" s="469"/>
      <c r="I82" s="470"/>
      <c r="J82" s="228"/>
      <c r="K82" s="228"/>
      <c r="L82" s="228"/>
      <c r="M82" s="228"/>
      <c r="N82" s="228"/>
      <c r="O82" s="228"/>
      <c r="P82" s="228"/>
      <c r="Q82" s="228"/>
      <c r="R82" s="228"/>
      <c r="S82" s="228"/>
      <c r="T82" s="228"/>
      <c r="U82" s="228"/>
      <c r="V82" s="228"/>
      <c r="W82" s="228"/>
      <c r="X82" s="228"/>
      <c r="Y82" s="228"/>
      <c r="Z82" s="228"/>
      <c r="AA82" s="228"/>
      <c r="AB82" s="228"/>
      <c r="AC82" s="228"/>
    </row>
    <row r="83" spans="1:29" ht="54" customHeight="1" x14ac:dyDescent="0.2">
      <c r="A83" s="203"/>
      <c r="B83" s="233">
        <v>68</v>
      </c>
      <c r="C83" s="246" t="s">
        <v>1576</v>
      </c>
      <c r="D83" s="245" t="s">
        <v>3094</v>
      </c>
      <c r="E83" s="468" t="s">
        <v>4311</v>
      </c>
      <c r="F83" s="469"/>
      <c r="G83" s="469"/>
      <c r="H83" s="469"/>
      <c r="I83" s="470"/>
      <c r="J83" s="228"/>
      <c r="K83" s="228"/>
      <c r="L83" s="228"/>
      <c r="M83" s="228"/>
      <c r="N83" s="228"/>
      <c r="O83" s="228"/>
      <c r="P83" s="228"/>
      <c r="Q83" s="228"/>
      <c r="R83" s="228"/>
      <c r="S83" s="228"/>
      <c r="T83" s="228"/>
      <c r="U83" s="228"/>
      <c r="V83" s="228"/>
      <c r="W83" s="228"/>
      <c r="X83" s="228"/>
      <c r="Y83" s="228"/>
      <c r="Z83" s="228"/>
      <c r="AA83" s="228"/>
      <c r="AB83" s="228"/>
      <c r="AC83" s="228"/>
    </row>
    <row r="84" spans="1:29" ht="54" customHeight="1" x14ac:dyDescent="0.2">
      <c r="A84" s="203"/>
      <c r="B84" s="233">
        <v>69</v>
      </c>
      <c r="C84" s="246" t="s">
        <v>1577</v>
      </c>
      <c r="D84" s="246" t="s">
        <v>3095</v>
      </c>
      <c r="E84" s="468" t="s">
        <v>4311</v>
      </c>
      <c r="F84" s="469"/>
      <c r="G84" s="469"/>
      <c r="H84" s="469"/>
      <c r="I84" s="470"/>
      <c r="J84" s="228"/>
      <c r="K84" s="228"/>
      <c r="L84" s="228"/>
      <c r="M84" s="228"/>
      <c r="N84" s="228"/>
      <c r="O84" s="228"/>
      <c r="P84" s="228"/>
      <c r="Q84" s="228"/>
      <c r="R84" s="228"/>
      <c r="S84" s="228"/>
      <c r="T84" s="228"/>
      <c r="U84" s="228"/>
      <c r="V84" s="228"/>
      <c r="W84" s="228"/>
      <c r="X84" s="228"/>
      <c r="Y84" s="228"/>
      <c r="Z84" s="228"/>
      <c r="AA84" s="228"/>
      <c r="AB84" s="228"/>
      <c r="AC84" s="228"/>
    </row>
    <row r="85" spans="1:29" ht="54" customHeight="1" x14ac:dyDescent="0.2">
      <c r="A85" s="203"/>
      <c r="B85" s="233">
        <v>70</v>
      </c>
      <c r="C85" s="246" t="s">
        <v>1578</v>
      </c>
      <c r="D85" s="245" t="s">
        <v>3096</v>
      </c>
      <c r="E85" s="468" t="s">
        <v>4311</v>
      </c>
      <c r="F85" s="469"/>
      <c r="G85" s="469"/>
      <c r="H85" s="469"/>
      <c r="I85" s="470"/>
      <c r="J85" s="228"/>
      <c r="K85" s="228"/>
      <c r="L85" s="228"/>
      <c r="M85" s="228"/>
      <c r="N85" s="228"/>
      <c r="O85" s="228"/>
      <c r="P85" s="228"/>
      <c r="Q85" s="228"/>
      <c r="R85" s="228"/>
      <c r="S85" s="228"/>
      <c r="T85" s="228"/>
      <c r="U85" s="228"/>
      <c r="V85" s="228"/>
      <c r="W85" s="228"/>
      <c r="X85" s="228"/>
      <c r="Y85" s="228"/>
      <c r="Z85" s="228"/>
      <c r="AA85" s="228"/>
      <c r="AB85" s="228"/>
      <c r="AC85" s="228"/>
    </row>
    <row r="86" spans="1:29" ht="54" customHeight="1" x14ac:dyDescent="0.2">
      <c r="A86" s="203"/>
      <c r="B86" s="233">
        <v>71</v>
      </c>
      <c r="C86" s="246" t="s">
        <v>1579</v>
      </c>
      <c r="D86" s="246" t="s">
        <v>3097</v>
      </c>
      <c r="E86" s="468" t="s">
        <v>4311</v>
      </c>
      <c r="F86" s="469"/>
      <c r="G86" s="469"/>
      <c r="H86" s="469"/>
      <c r="I86" s="470"/>
      <c r="J86" s="228"/>
      <c r="K86" s="228"/>
      <c r="L86" s="228"/>
      <c r="M86" s="228"/>
      <c r="N86" s="228"/>
      <c r="O86" s="228"/>
      <c r="P86" s="228"/>
      <c r="Q86" s="228"/>
      <c r="R86" s="228"/>
      <c r="S86" s="228"/>
      <c r="T86" s="228"/>
      <c r="U86" s="228"/>
      <c r="V86" s="228"/>
      <c r="W86" s="228"/>
      <c r="X86" s="228"/>
      <c r="Y86" s="228"/>
      <c r="Z86" s="228"/>
      <c r="AA86" s="228"/>
      <c r="AB86" s="228"/>
      <c r="AC86" s="228"/>
    </row>
    <row r="87" spans="1:29" ht="54" customHeight="1" x14ac:dyDescent="0.2">
      <c r="A87" s="203"/>
      <c r="B87" s="233">
        <v>72</v>
      </c>
      <c r="C87" s="246" t="s">
        <v>1580</v>
      </c>
      <c r="D87" s="245" t="s">
        <v>3098</v>
      </c>
      <c r="E87" s="468" t="s">
        <v>4312</v>
      </c>
      <c r="F87" s="469"/>
      <c r="G87" s="469"/>
      <c r="H87" s="469"/>
      <c r="I87" s="470"/>
      <c r="J87" s="228"/>
      <c r="K87" s="228"/>
      <c r="L87" s="228"/>
      <c r="M87" s="228"/>
      <c r="N87" s="228"/>
      <c r="O87" s="228"/>
      <c r="P87" s="228"/>
      <c r="Q87" s="228"/>
      <c r="R87" s="228"/>
      <c r="S87" s="228"/>
      <c r="T87" s="228"/>
      <c r="U87" s="228"/>
      <c r="V87" s="228"/>
      <c r="W87" s="228"/>
      <c r="X87" s="228"/>
      <c r="Y87" s="228"/>
      <c r="Z87" s="228"/>
      <c r="AA87" s="228"/>
      <c r="AB87" s="228"/>
      <c r="AC87" s="228"/>
    </row>
    <row r="88" spans="1:29" ht="54" customHeight="1" x14ac:dyDescent="0.2">
      <c r="A88" s="203"/>
      <c r="B88" s="233">
        <v>73</v>
      </c>
      <c r="C88" s="246" t="s">
        <v>3205</v>
      </c>
      <c r="D88" s="248" t="s">
        <v>3206</v>
      </c>
      <c r="E88" s="468" t="s">
        <v>4312</v>
      </c>
      <c r="F88" s="469"/>
      <c r="G88" s="469"/>
      <c r="H88" s="469"/>
      <c r="I88" s="470"/>
      <c r="J88" s="228"/>
      <c r="K88" s="228"/>
      <c r="L88" s="228"/>
      <c r="M88" s="228"/>
      <c r="N88" s="228"/>
      <c r="O88" s="228"/>
      <c r="P88" s="228"/>
      <c r="Q88" s="228"/>
      <c r="R88" s="228"/>
      <c r="S88" s="228"/>
      <c r="T88" s="228"/>
      <c r="U88" s="228"/>
      <c r="V88" s="228"/>
      <c r="W88" s="228"/>
      <c r="X88" s="228"/>
      <c r="Y88" s="228"/>
      <c r="Z88" s="228"/>
      <c r="AA88" s="228"/>
      <c r="AB88" s="228"/>
      <c r="AC88" s="228"/>
    </row>
    <row r="89" spans="1:29" ht="54" customHeight="1" x14ac:dyDescent="0.2">
      <c r="A89" s="203"/>
      <c r="B89" s="233">
        <v>74</v>
      </c>
      <c r="C89" s="246" t="s">
        <v>1957</v>
      </c>
      <c r="D89" s="245" t="s">
        <v>3099</v>
      </c>
      <c r="E89" s="468" t="s">
        <v>4312</v>
      </c>
      <c r="F89" s="469"/>
      <c r="G89" s="469"/>
      <c r="H89" s="469"/>
      <c r="I89" s="470"/>
      <c r="J89" s="228"/>
      <c r="K89" s="228"/>
      <c r="L89" s="228"/>
      <c r="M89" s="228"/>
      <c r="N89" s="228"/>
      <c r="O89" s="228"/>
      <c r="P89" s="228"/>
      <c r="Q89" s="228"/>
      <c r="R89" s="228"/>
      <c r="S89" s="228"/>
      <c r="T89" s="228"/>
      <c r="U89" s="228"/>
      <c r="V89" s="228"/>
      <c r="W89" s="228"/>
      <c r="X89" s="228"/>
      <c r="Y89" s="228"/>
      <c r="Z89" s="228"/>
      <c r="AA89" s="228"/>
      <c r="AB89" s="228"/>
      <c r="AC89" s="228"/>
    </row>
    <row r="90" spans="1:29" ht="54" customHeight="1" x14ac:dyDescent="0.2">
      <c r="A90" s="203"/>
      <c r="B90" s="233">
        <v>75</v>
      </c>
      <c r="C90" s="246" t="s">
        <v>2339</v>
      </c>
      <c r="D90" s="246" t="s">
        <v>3100</v>
      </c>
      <c r="E90" s="468" t="s">
        <v>4313</v>
      </c>
      <c r="F90" s="469"/>
      <c r="G90" s="469"/>
      <c r="H90" s="469"/>
      <c r="I90" s="470"/>
      <c r="J90" s="228"/>
      <c r="K90" s="228"/>
      <c r="L90" s="228"/>
      <c r="M90" s="228"/>
      <c r="N90" s="228"/>
      <c r="O90" s="228"/>
      <c r="P90" s="228"/>
      <c r="Q90" s="228"/>
      <c r="R90" s="228"/>
      <c r="S90" s="228"/>
      <c r="T90" s="228"/>
      <c r="U90" s="228"/>
      <c r="V90" s="228"/>
      <c r="W90" s="228"/>
      <c r="X90" s="228"/>
      <c r="Y90" s="228"/>
      <c r="Z90" s="228"/>
      <c r="AA90" s="228"/>
      <c r="AB90" s="228"/>
      <c r="AC90" s="228"/>
    </row>
    <row r="91" spans="1:29" ht="54" customHeight="1" x14ac:dyDescent="0.2">
      <c r="A91" s="203"/>
      <c r="B91" s="233">
        <v>76</v>
      </c>
      <c r="C91" s="246" t="s">
        <v>1574</v>
      </c>
      <c r="D91" s="246" t="s">
        <v>3092</v>
      </c>
      <c r="E91" s="468" t="s">
        <v>4311</v>
      </c>
      <c r="F91" s="469"/>
      <c r="G91" s="469"/>
      <c r="H91" s="469"/>
      <c r="I91" s="470"/>
      <c r="J91" s="228"/>
      <c r="K91" s="228"/>
      <c r="L91" s="228"/>
      <c r="M91" s="228"/>
      <c r="N91" s="228"/>
      <c r="O91" s="228"/>
      <c r="P91" s="228"/>
      <c r="Q91" s="228"/>
      <c r="R91" s="228"/>
      <c r="S91" s="228"/>
      <c r="T91" s="228"/>
      <c r="U91" s="228"/>
      <c r="V91" s="228"/>
      <c r="W91" s="228"/>
      <c r="X91" s="228"/>
      <c r="Y91" s="228"/>
      <c r="Z91" s="228"/>
      <c r="AA91" s="228"/>
      <c r="AB91" s="228"/>
      <c r="AC91" s="228"/>
    </row>
    <row r="92" spans="1:29" ht="54" customHeight="1" x14ac:dyDescent="0.2">
      <c r="A92" s="203"/>
      <c r="B92" s="233">
        <v>77</v>
      </c>
      <c r="C92" s="246" t="s">
        <v>1527</v>
      </c>
      <c r="D92" s="245" t="s">
        <v>3101</v>
      </c>
      <c r="E92" s="468" t="s">
        <v>4311</v>
      </c>
      <c r="F92" s="469"/>
      <c r="G92" s="469"/>
      <c r="H92" s="469"/>
      <c r="I92" s="470"/>
      <c r="J92" s="228"/>
      <c r="K92" s="228"/>
      <c r="L92" s="228"/>
      <c r="M92" s="228"/>
      <c r="N92" s="228"/>
      <c r="O92" s="228"/>
      <c r="P92" s="228"/>
      <c r="Q92" s="228"/>
      <c r="R92" s="228"/>
      <c r="S92" s="228"/>
      <c r="T92" s="228"/>
      <c r="U92" s="228"/>
      <c r="V92" s="228"/>
      <c r="W92" s="228"/>
      <c r="X92" s="228"/>
      <c r="Y92" s="228"/>
      <c r="Z92" s="228"/>
      <c r="AA92" s="228"/>
      <c r="AB92" s="228"/>
      <c r="AC92" s="228"/>
    </row>
    <row r="93" spans="1:29" ht="54" customHeight="1" x14ac:dyDescent="0.2">
      <c r="A93" s="203"/>
      <c r="B93" s="233">
        <v>78</v>
      </c>
      <c r="C93" s="246" t="s">
        <v>1955</v>
      </c>
      <c r="D93" s="246" t="s">
        <v>3102</v>
      </c>
      <c r="E93" s="468" t="s">
        <v>4311</v>
      </c>
      <c r="F93" s="469"/>
      <c r="G93" s="469"/>
      <c r="H93" s="469"/>
      <c r="I93" s="470"/>
      <c r="J93" s="228"/>
      <c r="K93" s="228"/>
      <c r="L93" s="228"/>
      <c r="M93" s="228"/>
      <c r="N93" s="228"/>
      <c r="O93" s="228"/>
      <c r="P93" s="228"/>
      <c r="Q93" s="228"/>
      <c r="R93" s="228"/>
      <c r="S93" s="228"/>
      <c r="T93" s="228"/>
      <c r="U93" s="228"/>
      <c r="V93" s="228"/>
      <c r="W93" s="228"/>
      <c r="X93" s="228"/>
      <c r="Y93" s="228"/>
      <c r="Z93" s="228"/>
      <c r="AA93" s="228"/>
      <c r="AB93" s="228"/>
      <c r="AC93" s="228"/>
    </row>
    <row r="94" spans="1:29" ht="54" customHeight="1" x14ac:dyDescent="0.2">
      <c r="A94" s="203"/>
      <c r="B94" s="233">
        <v>79</v>
      </c>
      <c r="C94" s="246" t="s">
        <v>3207</v>
      </c>
      <c r="D94" s="245" t="s">
        <v>3103</v>
      </c>
      <c r="E94" s="468" t="s">
        <v>3208</v>
      </c>
      <c r="F94" s="469"/>
      <c r="G94" s="469"/>
      <c r="H94" s="469"/>
      <c r="I94" s="470"/>
      <c r="J94" s="228"/>
      <c r="K94" s="228"/>
      <c r="L94" s="228"/>
      <c r="M94" s="228"/>
      <c r="N94" s="228"/>
      <c r="O94" s="228"/>
      <c r="P94" s="228"/>
      <c r="Q94" s="228"/>
      <c r="R94" s="228"/>
      <c r="S94" s="228"/>
      <c r="T94" s="228"/>
      <c r="U94" s="228"/>
      <c r="V94" s="228"/>
      <c r="W94" s="228"/>
      <c r="X94" s="228"/>
      <c r="Y94" s="228"/>
      <c r="Z94" s="228"/>
      <c r="AA94" s="228"/>
      <c r="AB94" s="228"/>
      <c r="AC94" s="228"/>
    </row>
    <row r="95" spans="1:29" ht="54" customHeight="1" x14ac:dyDescent="0.2">
      <c r="A95" s="203"/>
      <c r="B95" s="233">
        <v>80</v>
      </c>
      <c r="C95" s="246" t="s">
        <v>1579</v>
      </c>
      <c r="D95" s="246" t="s">
        <v>3097</v>
      </c>
      <c r="E95" s="468" t="s">
        <v>4311</v>
      </c>
      <c r="F95" s="469"/>
      <c r="G95" s="469"/>
      <c r="H95" s="469"/>
      <c r="I95" s="470"/>
      <c r="J95" s="228"/>
      <c r="K95" s="228"/>
      <c r="L95" s="228"/>
      <c r="M95" s="228"/>
      <c r="N95" s="228"/>
      <c r="O95" s="228"/>
      <c r="P95" s="228"/>
      <c r="Q95" s="228"/>
      <c r="R95" s="228"/>
      <c r="S95" s="228"/>
      <c r="T95" s="228"/>
      <c r="U95" s="228"/>
      <c r="V95" s="228"/>
      <c r="W95" s="228"/>
      <c r="X95" s="228"/>
      <c r="Y95" s="228"/>
      <c r="Z95" s="228"/>
      <c r="AA95" s="228"/>
      <c r="AB95" s="228"/>
      <c r="AC95" s="228"/>
    </row>
    <row r="96" spans="1:29" ht="54" customHeight="1" x14ac:dyDescent="0.2">
      <c r="A96" s="203"/>
      <c r="B96" s="233">
        <v>81</v>
      </c>
      <c r="C96" s="246" t="s">
        <v>200</v>
      </c>
      <c r="D96" s="246" t="s">
        <v>3104</v>
      </c>
      <c r="E96" s="468" t="s">
        <v>4312</v>
      </c>
      <c r="F96" s="469"/>
      <c r="G96" s="469"/>
      <c r="H96" s="469"/>
      <c r="I96" s="470"/>
      <c r="J96" s="228"/>
      <c r="K96" s="228"/>
      <c r="L96" s="228"/>
      <c r="M96" s="228"/>
      <c r="N96" s="228"/>
      <c r="O96" s="228"/>
      <c r="P96" s="228"/>
      <c r="Q96" s="228"/>
      <c r="R96" s="228"/>
      <c r="S96" s="228"/>
      <c r="T96" s="228"/>
      <c r="U96" s="228"/>
      <c r="V96" s="228"/>
      <c r="W96" s="228"/>
      <c r="X96" s="228"/>
      <c r="Y96" s="228"/>
      <c r="Z96" s="228"/>
      <c r="AA96" s="228"/>
      <c r="AB96" s="228"/>
      <c r="AC96" s="228"/>
    </row>
    <row r="97" spans="1:29" ht="54" customHeight="1" x14ac:dyDescent="0.2">
      <c r="A97" s="203"/>
      <c r="B97" s="233">
        <v>82</v>
      </c>
      <c r="C97" s="246" t="s">
        <v>1586</v>
      </c>
      <c r="D97" s="246" t="s">
        <v>3105</v>
      </c>
      <c r="E97" s="468" t="s">
        <v>4312</v>
      </c>
      <c r="F97" s="469"/>
      <c r="G97" s="469"/>
      <c r="H97" s="469"/>
      <c r="I97" s="470"/>
      <c r="J97" s="228"/>
      <c r="K97" s="228"/>
      <c r="L97" s="228"/>
      <c r="M97" s="228"/>
      <c r="N97" s="228"/>
      <c r="O97" s="228"/>
      <c r="P97" s="228"/>
      <c r="Q97" s="228"/>
      <c r="R97" s="228"/>
      <c r="S97" s="228"/>
      <c r="T97" s="228"/>
      <c r="U97" s="228"/>
      <c r="V97" s="228"/>
      <c r="W97" s="228"/>
      <c r="X97" s="228"/>
      <c r="Y97" s="228"/>
      <c r="Z97" s="228"/>
      <c r="AA97" s="228"/>
      <c r="AB97" s="228"/>
      <c r="AC97" s="228"/>
    </row>
    <row r="98" spans="1:29" ht="54" customHeight="1" x14ac:dyDescent="0.2">
      <c r="A98" s="203"/>
      <c r="B98" s="233">
        <v>83</v>
      </c>
      <c r="C98" s="246" t="s">
        <v>1588</v>
      </c>
      <c r="D98" s="246" t="s">
        <v>3106</v>
      </c>
      <c r="E98" s="468" t="s">
        <v>4311</v>
      </c>
      <c r="F98" s="469"/>
      <c r="G98" s="469"/>
      <c r="H98" s="469"/>
      <c r="I98" s="470"/>
      <c r="J98" s="228"/>
      <c r="K98" s="228"/>
      <c r="L98" s="228"/>
      <c r="M98" s="228"/>
      <c r="N98" s="228"/>
      <c r="O98" s="228"/>
      <c r="P98" s="228"/>
      <c r="Q98" s="228"/>
      <c r="R98" s="228"/>
      <c r="S98" s="228"/>
      <c r="T98" s="228"/>
      <c r="U98" s="228"/>
      <c r="V98" s="228"/>
      <c r="W98" s="228"/>
      <c r="X98" s="228"/>
      <c r="Y98" s="228"/>
      <c r="Z98" s="228"/>
      <c r="AA98" s="228"/>
      <c r="AB98" s="228"/>
      <c r="AC98" s="228"/>
    </row>
    <row r="99" spans="1:29" ht="54" customHeight="1" x14ac:dyDescent="0.2">
      <c r="A99" s="203"/>
      <c r="B99" s="233">
        <v>84</v>
      </c>
      <c r="C99" s="246" t="s">
        <v>1589</v>
      </c>
      <c r="D99" s="245" t="s">
        <v>3107</v>
      </c>
      <c r="E99" s="468" t="s">
        <v>4312</v>
      </c>
      <c r="F99" s="469"/>
      <c r="G99" s="469"/>
      <c r="H99" s="469"/>
      <c r="I99" s="470"/>
      <c r="J99" s="228"/>
      <c r="K99" s="228"/>
      <c r="L99" s="228"/>
      <c r="M99" s="228"/>
      <c r="N99" s="228"/>
      <c r="O99" s="228"/>
      <c r="P99" s="228"/>
      <c r="Q99" s="228"/>
      <c r="R99" s="228"/>
      <c r="S99" s="228"/>
      <c r="T99" s="228"/>
      <c r="U99" s="228"/>
      <c r="V99" s="228"/>
      <c r="W99" s="228"/>
      <c r="X99" s="228"/>
      <c r="Y99" s="228"/>
      <c r="Z99" s="228"/>
      <c r="AA99" s="228"/>
      <c r="AB99" s="228"/>
      <c r="AC99" s="228"/>
    </row>
    <row r="100" spans="1:29" ht="54" customHeight="1" x14ac:dyDescent="0.2">
      <c r="A100" s="203"/>
      <c r="B100" s="233">
        <v>85</v>
      </c>
      <c r="C100" s="246" t="s">
        <v>195</v>
      </c>
      <c r="D100" s="246" t="s">
        <v>3108</v>
      </c>
      <c r="E100" s="468" t="s">
        <v>4311</v>
      </c>
      <c r="F100" s="469"/>
      <c r="G100" s="469"/>
      <c r="H100" s="469"/>
      <c r="I100" s="470"/>
      <c r="J100" s="228"/>
      <c r="K100" s="228"/>
      <c r="L100" s="228"/>
      <c r="M100" s="228"/>
      <c r="N100" s="228"/>
      <c r="O100" s="228"/>
      <c r="P100" s="228"/>
      <c r="Q100" s="228"/>
      <c r="R100" s="228"/>
      <c r="S100" s="228"/>
      <c r="T100" s="228"/>
      <c r="U100" s="228"/>
      <c r="V100" s="228"/>
      <c r="W100" s="228"/>
      <c r="X100" s="228"/>
      <c r="Y100" s="228"/>
      <c r="Z100" s="228"/>
      <c r="AA100" s="228"/>
      <c r="AB100" s="228"/>
      <c r="AC100" s="228"/>
    </row>
    <row r="101" spans="1:29" ht="54" customHeight="1" x14ac:dyDescent="0.2">
      <c r="A101" s="203"/>
      <c r="B101" s="233">
        <v>86</v>
      </c>
      <c r="C101" s="246" t="s">
        <v>1958</v>
      </c>
      <c r="D101" s="246" t="s">
        <v>3109</v>
      </c>
      <c r="E101" s="468" t="s">
        <v>4312</v>
      </c>
      <c r="F101" s="469"/>
      <c r="G101" s="469"/>
      <c r="H101" s="469"/>
      <c r="I101" s="470"/>
      <c r="J101" s="228"/>
      <c r="K101" s="228"/>
      <c r="L101" s="228"/>
      <c r="M101" s="228"/>
      <c r="N101" s="228"/>
      <c r="O101" s="228"/>
      <c r="P101" s="228"/>
      <c r="Q101" s="228"/>
      <c r="R101" s="228"/>
      <c r="S101" s="228"/>
      <c r="T101" s="228"/>
      <c r="U101" s="228"/>
      <c r="V101" s="228"/>
      <c r="W101" s="228"/>
      <c r="X101" s="228"/>
      <c r="Y101" s="228"/>
      <c r="Z101" s="228"/>
      <c r="AA101" s="228"/>
      <c r="AB101" s="228"/>
      <c r="AC101" s="228"/>
    </row>
    <row r="102" spans="1:29" ht="54" customHeight="1" x14ac:dyDescent="0.2">
      <c r="A102" s="203"/>
      <c r="B102" s="233">
        <v>87</v>
      </c>
      <c r="C102" s="246" t="s">
        <v>3209</v>
      </c>
      <c r="D102" s="246" t="s">
        <v>3210</v>
      </c>
      <c r="E102" s="468" t="s">
        <v>4313</v>
      </c>
      <c r="F102" s="469"/>
      <c r="G102" s="469"/>
      <c r="H102" s="469"/>
      <c r="I102" s="470"/>
      <c r="J102" s="228"/>
      <c r="K102" s="228"/>
      <c r="L102" s="228"/>
      <c r="M102" s="228"/>
      <c r="N102" s="228"/>
      <c r="O102" s="228"/>
      <c r="P102" s="228"/>
      <c r="Q102" s="228"/>
      <c r="R102" s="228"/>
      <c r="S102" s="228"/>
      <c r="T102" s="228"/>
      <c r="U102" s="228"/>
      <c r="V102" s="228"/>
      <c r="W102" s="228"/>
      <c r="X102" s="228"/>
      <c r="Y102" s="228"/>
      <c r="Z102" s="228"/>
      <c r="AA102" s="228"/>
      <c r="AB102" s="228"/>
      <c r="AC102" s="228"/>
    </row>
    <row r="103" spans="1:29" ht="54" customHeight="1" x14ac:dyDescent="0.2">
      <c r="A103" s="203"/>
      <c r="B103" s="233">
        <v>88</v>
      </c>
      <c r="C103" s="246" t="s">
        <v>1642</v>
      </c>
      <c r="D103" s="246" t="s">
        <v>3110</v>
      </c>
      <c r="E103" s="468" t="s">
        <v>4311</v>
      </c>
      <c r="F103" s="469"/>
      <c r="G103" s="469"/>
      <c r="H103" s="469"/>
      <c r="I103" s="470"/>
      <c r="J103" s="228"/>
      <c r="K103" s="228"/>
      <c r="L103" s="228"/>
      <c r="M103" s="228"/>
      <c r="N103" s="228"/>
      <c r="O103" s="228"/>
      <c r="P103" s="228"/>
      <c r="Q103" s="228"/>
      <c r="R103" s="228"/>
      <c r="S103" s="228"/>
      <c r="T103" s="228"/>
      <c r="U103" s="228"/>
      <c r="V103" s="228"/>
      <c r="W103" s="228"/>
      <c r="X103" s="228"/>
      <c r="Y103" s="228"/>
      <c r="Z103" s="228"/>
      <c r="AA103" s="228"/>
      <c r="AB103" s="228"/>
      <c r="AC103" s="228"/>
    </row>
    <row r="104" spans="1:29" ht="54" customHeight="1" x14ac:dyDescent="0.2">
      <c r="A104" s="203"/>
      <c r="B104" s="233">
        <v>89</v>
      </c>
      <c r="C104" s="246" t="s">
        <v>1960</v>
      </c>
      <c r="D104" s="246" t="s">
        <v>3111</v>
      </c>
      <c r="E104" s="468" t="s">
        <v>4312</v>
      </c>
      <c r="F104" s="469"/>
      <c r="G104" s="469"/>
      <c r="H104" s="469"/>
      <c r="I104" s="470"/>
      <c r="J104" s="228"/>
      <c r="K104" s="228"/>
      <c r="L104" s="228"/>
      <c r="M104" s="228"/>
      <c r="N104" s="228"/>
      <c r="O104" s="228"/>
      <c r="P104" s="228"/>
      <c r="Q104" s="228"/>
      <c r="R104" s="228"/>
      <c r="S104" s="228"/>
      <c r="T104" s="228"/>
      <c r="U104" s="228"/>
      <c r="V104" s="228"/>
      <c r="W104" s="228"/>
      <c r="X104" s="228"/>
      <c r="Y104" s="228"/>
      <c r="Z104" s="228"/>
      <c r="AA104" s="228"/>
      <c r="AB104" s="228"/>
      <c r="AC104" s="228"/>
    </row>
    <row r="105" spans="1:29" ht="54" customHeight="1" x14ac:dyDescent="0.2">
      <c r="A105" s="203"/>
      <c r="B105" s="233">
        <v>90</v>
      </c>
      <c r="C105" s="246" t="s">
        <v>1962</v>
      </c>
      <c r="D105" s="246" t="s">
        <v>3112</v>
      </c>
      <c r="E105" s="468" t="s">
        <v>4316</v>
      </c>
      <c r="F105" s="469"/>
      <c r="G105" s="469"/>
      <c r="H105" s="469"/>
      <c r="I105" s="470"/>
      <c r="J105" s="228"/>
      <c r="K105" s="228"/>
      <c r="L105" s="228"/>
      <c r="M105" s="228"/>
      <c r="N105" s="228"/>
      <c r="O105" s="228"/>
      <c r="P105" s="228"/>
      <c r="Q105" s="228"/>
      <c r="R105" s="228"/>
      <c r="S105" s="228"/>
      <c r="T105" s="228"/>
      <c r="U105" s="228"/>
      <c r="V105" s="228"/>
      <c r="W105" s="228"/>
      <c r="X105" s="228"/>
      <c r="Y105" s="228"/>
      <c r="Z105" s="228"/>
      <c r="AA105" s="228"/>
      <c r="AB105" s="228"/>
      <c r="AC105" s="228"/>
    </row>
    <row r="106" spans="1:29" ht="54" customHeight="1" x14ac:dyDescent="0.2">
      <c r="A106" s="203"/>
      <c r="B106" s="233">
        <v>91</v>
      </c>
      <c r="C106" s="246" t="s">
        <v>1963</v>
      </c>
      <c r="D106" s="245" t="s">
        <v>3113</v>
      </c>
      <c r="E106" s="468" t="s">
        <v>4315</v>
      </c>
      <c r="F106" s="469"/>
      <c r="G106" s="469"/>
      <c r="H106" s="469"/>
      <c r="I106" s="470"/>
      <c r="J106" s="228"/>
      <c r="K106" s="228"/>
      <c r="L106" s="228"/>
      <c r="M106" s="228"/>
      <c r="N106" s="228"/>
      <c r="O106" s="228"/>
      <c r="P106" s="228"/>
      <c r="Q106" s="228"/>
      <c r="R106" s="228"/>
      <c r="S106" s="228"/>
      <c r="T106" s="228"/>
      <c r="U106" s="228"/>
      <c r="V106" s="228"/>
      <c r="W106" s="228"/>
      <c r="X106" s="228"/>
      <c r="Y106" s="228"/>
      <c r="Z106" s="228"/>
      <c r="AA106" s="228"/>
      <c r="AB106" s="228"/>
      <c r="AC106" s="228"/>
    </row>
    <row r="107" spans="1:29" ht="54" customHeight="1" x14ac:dyDescent="0.2">
      <c r="A107" s="203"/>
      <c r="B107" s="233">
        <v>92</v>
      </c>
      <c r="C107" s="246" t="s">
        <v>2350</v>
      </c>
      <c r="D107" s="245" t="s">
        <v>3114</v>
      </c>
      <c r="E107" s="468" t="s">
        <v>4312</v>
      </c>
      <c r="F107" s="469"/>
      <c r="G107" s="469"/>
      <c r="H107" s="469"/>
      <c r="I107" s="470"/>
      <c r="J107" s="228"/>
      <c r="K107" s="228"/>
      <c r="L107" s="228"/>
      <c r="M107" s="228"/>
      <c r="N107" s="228"/>
      <c r="O107" s="228"/>
      <c r="P107" s="228"/>
      <c r="Q107" s="228"/>
      <c r="R107" s="228"/>
      <c r="S107" s="228"/>
      <c r="T107" s="228"/>
      <c r="U107" s="228"/>
      <c r="V107" s="228"/>
      <c r="W107" s="228"/>
      <c r="X107" s="228"/>
      <c r="Y107" s="228"/>
      <c r="Z107" s="228"/>
      <c r="AA107" s="228"/>
      <c r="AB107" s="228"/>
      <c r="AC107" s="228"/>
    </row>
    <row r="108" spans="1:29" ht="54" customHeight="1" x14ac:dyDescent="0.2">
      <c r="A108" s="203"/>
      <c r="B108" s="233">
        <v>93</v>
      </c>
      <c r="C108" s="246" t="s">
        <v>1595</v>
      </c>
      <c r="D108" s="246" t="s">
        <v>3115</v>
      </c>
      <c r="E108" s="468" t="s">
        <v>4313</v>
      </c>
      <c r="F108" s="469"/>
      <c r="G108" s="469"/>
      <c r="H108" s="469"/>
      <c r="I108" s="470"/>
      <c r="J108" s="228"/>
      <c r="K108" s="228"/>
      <c r="L108" s="228"/>
      <c r="M108" s="228"/>
      <c r="N108" s="228"/>
      <c r="O108" s="228"/>
      <c r="P108" s="228"/>
      <c r="Q108" s="228"/>
      <c r="R108" s="228"/>
      <c r="S108" s="228"/>
      <c r="T108" s="228"/>
      <c r="U108" s="228"/>
      <c r="V108" s="228"/>
      <c r="W108" s="228"/>
      <c r="X108" s="228"/>
      <c r="Y108" s="228"/>
      <c r="Z108" s="228"/>
      <c r="AA108" s="228"/>
      <c r="AB108" s="228"/>
      <c r="AC108" s="228"/>
    </row>
    <row r="109" spans="1:29" ht="54" customHeight="1" x14ac:dyDescent="0.2">
      <c r="A109" s="203"/>
      <c r="B109" s="233">
        <v>94</v>
      </c>
      <c r="C109" s="246" t="s">
        <v>1596</v>
      </c>
      <c r="D109" s="246" t="s">
        <v>3116</v>
      </c>
      <c r="E109" s="468" t="s">
        <v>4313</v>
      </c>
      <c r="F109" s="469"/>
      <c r="G109" s="469"/>
      <c r="H109" s="469"/>
      <c r="I109" s="470"/>
      <c r="J109" s="228"/>
      <c r="K109" s="228"/>
      <c r="L109" s="228"/>
      <c r="M109" s="228"/>
      <c r="N109" s="228"/>
      <c r="O109" s="228"/>
      <c r="P109" s="228"/>
      <c r="Q109" s="228"/>
      <c r="R109" s="228"/>
      <c r="S109" s="228"/>
      <c r="T109" s="228"/>
      <c r="U109" s="228"/>
      <c r="V109" s="228"/>
      <c r="W109" s="228"/>
      <c r="X109" s="228"/>
      <c r="Y109" s="228"/>
      <c r="Z109" s="228"/>
      <c r="AA109" s="228"/>
      <c r="AB109" s="228"/>
      <c r="AC109" s="228"/>
    </row>
    <row r="110" spans="1:29" ht="54" customHeight="1" x14ac:dyDescent="0.2">
      <c r="A110" s="203"/>
      <c r="B110" s="233">
        <v>95</v>
      </c>
      <c r="C110" s="246" t="s">
        <v>1598</v>
      </c>
      <c r="D110" s="246" t="s">
        <v>3117</v>
      </c>
      <c r="E110" s="468" t="s">
        <v>4313</v>
      </c>
      <c r="F110" s="469"/>
      <c r="G110" s="469"/>
      <c r="H110" s="469"/>
      <c r="I110" s="470"/>
      <c r="J110" s="228"/>
      <c r="K110" s="228"/>
      <c r="L110" s="228"/>
      <c r="M110" s="228"/>
      <c r="N110" s="228"/>
      <c r="O110" s="228"/>
      <c r="P110" s="228"/>
      <c r="Q110" s="228"/>
      <c r="R110" s="228"/>
      <c r="S110" s="228"/>
      <c r="T110" s="228"/>
      <c r="U110" s="228"/>
      <c r="V110" s="228"/>
      <c r="W110" s="228"/>
      <c r="X110" s="228"/>
      <c r="Y110" s="228"/>
      <c r="Z110" s="228"/>
      <c r="AA110" s="228"/>
      <c r="AB110" s="228"/>
      <c r="AC110" s="228"/>
    </row>
    <row r="111" spans="1:29" ht="54" customHeight="1" x14ac:dyDescent="0.2">
      <c r="A111" s="203"/>
      <c r="B111" s="233">
        <v>96</v>
      </c>
      <c r="C111" s="246" t="s">
        <v>1599</v>
      </c>
      <c r="D111" s="246" t="s">
        <v>3118</v>
      </c>
      <c r="E111" s="468" t="s">
        <v>4313</v>
      </c>
      <c r="F111" s="469"/>
      <c r="G111" s="469"/>
      <c r="H111" s="469"/>
      <c r="I111" s="470"/>
      <c r="J111" s="228"/>
      <c r="K111" s="228"/>
      <c r="L111" s="228"/>
      <c r="M111" s="228"/>
      <c r="N111" s="228"/>
      <c r="O111" s="228"/>
      <c r="P111" s="228"/>
      <c r="Q111" s="228"/>
      <c r="R111" s="228"/>
      <c r="S111" s="228"/>
      <c r="T111" s="228"/>
      <c r="U111" s="228"/>
      <c r="V111" s="228"/>
      <c r="W111" s="228"/>
      <c r="X111" s="228"/>
      <c r="Y111" s="228"/>
      <c r="Z111" s="228"/>
      <c r="AA111" s="228"/>
      <c r="AB111" s="228"/>
      <c r="AC111" s="228"/>
    </row>
    <row r="112" spans="1:29" ht="54" customHeight="1" x14ac:dyDescent="0.2">
      <c r="A112" s="203"/>
      <c r="B112" s="233">
        <v>97</v>
      </c>
      <c r="C112" s="246" t="s">
        <v>1601</v>
      </c>
      <c r="D112" s="246" t="s">
        <v>3119</v>
      </c>
      <c r="E112" s="468" t="s">
        <v>4313</v>
      </c>
      <c r="F112" s="469"/>
      <c r="G112" s="469"/>
      <c r="H112" s="469"/>
      <c r="I112" s="470"/>
      <c r="J112" s="228"/>
      <c r="K112" s="228"/>
      <c r="L112" s="228"/>
      <c r="M112" s="228"/>
      <c r="N112" s="228"/>
      <c r="O112" s="228"/>
      <c r="P112" s="228"/>
      <c r="Q112" s="228"/>
      <c r="R112" s="228"/>
      <c r="S112" s="228"/>
      <c r="T112" s="228"/>
      <c r="U112" s="228"/>
      <c r="V112" s="228"/>
      <c r="W112" s="228"/>
      <c r="X112" s="228"/>
      <c r="Y112" s="228"/>
      <c r="Z112" s="228"/>
      <c r="AA112" s="228"/>
      <c r="AB112" s="228"/>
      <c r="AC112" s="228"/>
    </row>
    <row r="113" spans="1:29" ht="54" customHeight="1" x14ac:dyDescent="0.2">
      <c r="A113" s="203"/>
      <c r="B113" s="233">
        <v>98</v>
      </c>
      <c r="C113" s="246" t="s">
        <v>1603</v>
      </c>
      <c r="D113" s="246" t="s">
        <v>3120</v>
      </c>
      <c r="E113" s="468" t="s">
        <v>4313</v>
      </c>
      <c r="F113" s="469"/>
      <c r="G113" s="469"/>
      <c r="H113" s="469"/>
      <c r="I113" s="470"/>
      <c r="J113" s="228"/>
      <c r="K113" s="228"/>
      <c r="L113" s="228"/>
      <c r="M113" s="228"/>
      <c r="N113" s="228"/>
      <c r="O113" s="228"/>
      <c r="P113" s="228"/>
      <c r="Q113" s="228"/>
      <c r="R113" s="228"/>
      <c r="S113" s="228"/>
      <c r="T113" s="228"/>
      <c r="U113" s="228"/>
      <c r="V113" s="228"/>
      <c r="W113" s="228"/>
      <c r="X113" s="228"/>
      <c r="Y113" s="228"/>
      <c r="Z113" s="228"/>
      <c r="AA113" s="228"/>
      <c r="AB113" s="228"/>
      <c r="AC113" s="228"/>
    </row>
    <row r="114" spans="1:29" ht="54" customHeight="1" x14ac:dyDescent="0.2">
      <c r="A114" s="203"/>
      <c r="B114" s="233">
        <v>99</v>
      </c>
      <c r="C114" s="246" t="s">
        <v>1605</v>
      </c>
      <c r="D114" s="246" t="s">
        <v>3121</v>
      </c>
      <c r="E114" s="468" t="s">
        <v>4313</v>
      </c>
      <c r="F114" s="469"/>
      <c r="G114" s="469"/>
      <c r="H114" s="469"/>
      <c r="I114" s="470"/>
      <c r="J114" s="228"/>
      <c r="K114" s="228"/>
      <c r="L114" s="228"/>
      <c r="M114" s="228"/>
      <c r="N114" s="228"/>
      <c r="O114" s="228"/>
      <c r="P114" s="228"/>
      <c r="Q114" s="228"/>
      <c r="R114" s="228"/>
      <c r="S114" s="228"/>
      <c r="T114" s="228"/>
      <c r="U114" s="228"/>
      <c r="V114" s="228"/>
      <c r="W114" s="228"/>
      <c r="X114" s="228"/>
      <c r="Y114" s="228"/>
      <c r="Z114" s="228"/>
      <c r="AA114" s="228"/>
      <c r="AB114" s="228"/>
      <c r="AC114" s="228"/>
    </row>
    <row r="115" spans="1:29" ht="54" customHeight="1" x14ac:dyDescent="0.2">
      <c r="A115" s="203"/>
      <c r="B115" s="233">
        <v>100</v>
      </c>
      <c r="C115" s="246" t="s">
        <v>1609</v>
      </c>
      <c r="D115" s="246" t="s">
        <v>3122</v>
      </c>
      <c r="E115" s="468" t="s">
        <v>4313</v>
      </c>
      <c r="F115" s="469"/>
      <c r="G115" s="469"/>
      <c r="H115" s="469"/>
      <c r="I115" s="470"/>
      <c r="J115" s="228"/>
      <c r="K115" s="228"/>
      <c r="L115" s="228"/>
      <c r="M115" s="228"/>
      <c r="N115" s="228"/>
      <c r="O115" s="228"/>
      <c r="P115" s="228"/>
      <c r="Q115" s="228"/>
      <c r="R115" s="228"/>
      <c r="S115" s="228"/>
      <c r="T115" s="228"/>
      <c r="U115" s="228"/>
      <c r="V115" s="228"/>
      <c r="W115" s="228"/>
      <c r="X115" s="228"/>
      <c r="Y115" s="228"/>
      <c r="Z115" s="228"/>
      <c r="AA115" s="228"/>
      <c r="AB115" s="228"/>
      <c r="AC115" s="228"/>
    </row>
    <row r="116" spans="1:29" ht="54" customHeight="1" x14ac:dyDescent="0.2">
      <c r="A116" s="203"/>
      <c r="B116" s="233">
        <v>101</v>
      </c>
      <c r="C116" s="246" t="s">
        <v>1611</v>
      </c>
      <c r="D116" s="246" t="s">
        <v>3123</v>
      </c>
      <c r="E116" s="468" t="s">
        <v>4313</v>
      </c>
      <c r="F116" s="469"/>
      <c r="G116" s="469"/>
      <c r="H116" s="469"/>
      <c r="I116" s="470"/>
      <c r="J116" s="228"/>
      <c r="K116" s="228"/>
      <c r="L116" s="228"/>
      <c r="M116" s="228"/>
      <c r="N116" s="228"/>
      <c r="O116" s="228"/>
      <c r="P116" s="228"/>
      <c r="Q116" s="228"/>
      <c r="R116" s="228"/>
      <c r="S116" s="228"/>
      <c r="T116" s="228"/>
      <c r="U116" s="228"/>
      <c r="V116" s="228"/>
      <c r="W116" s="228"/>
      <c r="X116" s="228"/>
      <c r="Y116" s="228"/>
      <c r="Z116" s="228"/>
      <c r="AA116" s="228"/>
      <c r="AB116" s="228"/>
      <c r="AC116" s="228"/>
    </row>
    <row r="117" spans="1:29" ht="54" customHeight="1" x14ac:dyDescent="0.2">
      <c r="A117" s="203"/>
      <c r="B117" s="233">
        <v>102</v>
      </c>
      <c r="C117" s="246" t="s">
        <v>1611</v>
      </c>
      <c r="D117" s="246" t="s">
        <v>3123</v>
      </c>
      <c r="E117" s="468" t="s">
        <v>4313</v>
      </c>
      <c r="F117" s="469"/>
      <c r="G117" s="469"/>
      <c r="H117" s="469"/>
      <c r="I117" s="470"/>
      <c r="J117" s="228"/>
      <c r="K117" s="228"/>
      <c r="L117" s="228"/>
      <c r="M117" s="228"/>
      <c r="N117" s="228"/>
      <c r="O117" s="228"/>
      <c r="P117" s="228"/>
      <c r="Q117" s="228"/>
      <c r="R117" s="228"/>
      <c r="S117" s="228"/>
      <c r="T117" s="228"/>
      <c r="U117" s="228"/>
      <c r="V117" s="228"/>
      <c r="W117" s="228"/>
      <c r="X117" s="228"/>
      <c r="Y117" s="228"/>
      <c r="Z117" s="228"/>
      <c r="AA117" s="228"/>
      <c r="AB117" s="228"/>
      <c r="AC117" s="228"/>
    </row>
    <row r="118" spans="1:29" ht="54" customHeight="1" x14ac:dyDescent="0.2">
      <c r="A118" s="203"/>
      <c r="B118" s="233">
        <v>103</v>
      </c>
      <c r="C118" s="246" t="s">
        <v>3211</v>
      </c>
      <c r="D118" s="246" t="s">
        <v>3212</v>
      </c>
      <c r="E118" s="468" t="s">
        <v>4313</v>
      </c>
      <c r="F118" s="469"/>
      <c r="G118" s="469"/>
      <c r="H118" s="469"/>
      <c r="I118" s="470"/>
      <c r="J118" s="228"/>
      <c r="K118" s="228"/>
      <c r="L118" s="228"/>
      <c r="M118" s="228"/>
      <c r="N118" s="228"/>
      <c r="O118" s="228"/>
      <c r="P118" s="228"/>
      <c r="Q118" s="228"/>
      <c r="R118" s="228"/>
      <c r="S118" s="228"/>
      <c r="T118" s="228"/>
      <c r="U118" s="228"/>
      <c r="V118" s="228"/>
      <c r="W118" s="228"/>
      <c r="X118" s="228"/>
      <c r="Y118" s="228"/>
      <c r="Z118" s="228"/>
      <c r="AA118" s="228"/>
      <c r="AB118" s="228"/>
      <c r="AC118" s="228"/>
    </row>
    <row r="119" spans="1:29" ht="54" customHeight="1" x14ac:dyDescent="0.2">
      <c r="A119" s="203"/>
      <c r="B119" s="233">
        <v>104</v>
      </c>
      <c r="C119" s="246" t="s">
        <v>3213</v>
      </c>
      <c r="D119" s="246" t="s">
        <v>3214</v>
      </c>
      <c r="E119" s="468" t="s">
        <v>4313</v>
      </c>
      <c r="F119" s="469"/>
      <c r="G119" s="469"/>
      <c r="H119" s="469"/>
      <c r="I119" s="470"/>
      <c r="J119" s="228"/>
      <c r="K119" s="228"/>
      <c r="L119" s="228"/>
      <c r="M119" s="228"/>
      <c r="N119" s="228"/>
      <c r="O119" s="228"/>
      <c r="P119" s="228"/>
      <c r="Q119" s="228"/>
      <c r="R119" s="228"/>
      <c r="S119" s="228"/>
      <c r="T119" s="228"/>
      <c r="U119" s="228"/>
      <c r="V119" s="228"/>
      <c r="W119" s="228"/>
      <c r="X119" s="228"/>
      <c r="Y119" s="228"/>
      <c r="Z119" s="228"/>
      <c r="AA119" s="228"/>
      <c r="AB119" s="228"/>
      <c r="AC119" s="228"/>
    </row>
    <row r="120" spans="1:29" ht="54" customHeight="1" x14ac:dyDescent="0.2">
      <c r="A120" s="203"/>
      <c r="B120" s="233">
        <v>105</v>
      </c>
      <c r="C120" s="246" t="s">
        <v>3215</v>
      </c>
      <c r="D120" s="246" t="s">
        <v>3216</v>
      </c>
      <c r="E120" s="468" t="s">
        <v>4312</v>
      </c>
      <c r="F120" s="469"/>
      <c r="G120" s="469"/>
      <c r="H120" s="469"/>
      <c r="I120" s="470"/>
      <c r="J120" s="228"/>
      <c r="K120" s="228"/>
      <c r="L120" s="228"/>
      <c r="M120" s="228"/>
      <c r="N120" s="228"/>
      <c r="O120" s="228"/>
      <c r="P120" s="228"/>
      <c r="Q120" s="228"/>
      <c r="R120" s="228"/>
      <c r="S120" s="228"/>
      <c r="T120" s="228"/>
      <c r="U120" s="228"/>
      <c r="V120" s="228"/>
      <c r="W120" s="228"/>
      <c r="X120" s="228"/>
      <c r="Y120" s="228"/>
      <c r="Z120" s="228"/>
      <c r="AA120" s="228"/>
      <c r="AB120" s="228"/>
      <c r="AC120" s="228"/>
    </row>
    <row r="121" spans="1:29" ht="54" customHeight="1" x14ac:dyDescent="0.2">
      <c r="A121" s="203"/>
      <c r="B121" s="233">
        <v>106</v>
      </c>
      <c r="C121" s="246" t="s">
        <v>3217</v>
      </c>
      <c r="D121" s="246" t="s">
        <v>3218</v>
      </c>
      <c r="E121" s="468" t="s">
        <v>4312</v>
      </c>
      <c r="F121" s="469"/>
      <c r="G121" s="469"/>
      <c r="H121" s="469"/>
      <c r="I121" s="470"/>
      <c r="J121" s="228"/>
      <c r="K121" s="228"/>
      <c r="L121" s="228"/>
      <c r="M121" s="228"/>
      <c r="N121" s="228"/>
      <c r="O121" s="228"/>
      <c r="P121" s="228"/>
      <c r="Q121" s="228"/>
      <c r="R121" s="228"/>
      <c r="S121" s="228"/>
      <c r="T121" s="228"/>
      <c r="U121" s="228"/>
      <c r="V121" s="228"/>
      <c r="W121" s="228"/>
      <c r="X121" s="228"/>
      <c r="Y121" s="228"/>
      <c r="Z121" s="228"/>
      <c r="AA121" s="228"/>
      <c r="AB121" s="228"/>
      <c r="AC121" s="228"/>
    </row>
    <row r="122" spans="1:29" ht="54" customHeight="1" x14ac:dyDescent="0.2">
      <c r="A122" s="203"/>
      <c r="B122" s="233">
        <v>107</v>
      </c>
      <c r="C122" s="246" t="s">
        <v>3219</v>
      </c>
      <c r="D122" s="246" t="s">
        <v>3220</v>
      </c>
      <c r="E122" s="468" t="s">
        <v>4316</v>
      </c>
      <c r="F122" s="469"/>
      <c r="G122" s="469"/>
      <c r="H122" s="469"/>
      <c r="I122" s="470"/>
      <c r="J122" s="228"/>
      <c r="K122" s="228"/>
      <c r="L122" s="228"/>
      <c r="M122" s="228"/>
      <c r="N122" s="228"/>
      <c r="O122" s="228"/>
      <c r="P122" s="228"/>
      <c r="Q122" s="228"/>
      <c r="R122" s="228"/>
      <c r="S122" s="228"/>
      <c r="T122" s="228"/>
      <c r="U122" s="228"/>
      <c r="V122" s="228"/>
      <c r="W122" s="228"/>
      <c r="X122" s="228"/>
      <c r="Y122" s="228"/>
      <c r="Z122" s="228"/>
      <c r="AA122" s="228"/>
      <c r="AB122" s="228"/>
      <c r="AC122" s="228"/>
    </row>
    <row r="123" spans="1:29" ht="54" customHeight="1" x14ac:dyDescent="0.2">
      <c r="A123" s="203"/>
      <c r="B123" s="233">
        <v>108</v>
      </c>
      <c r="C123" s="246" t="s">
        <v>1623</v>
      </c>
      <c r="D123" s="246" t="s">
        <v>3124</v>
      </c>
      <c r="E123" s="468" t="s">
        <v>4313</v>
      </c>
      <c r="F123" s="469"/>
      <c r="G123" s="469"/>
      <c r="H123" s="469"/>
      <c r="I123" s="470"/>
      <c r="J123" s="228"/>
      <c r="K123" s="228"/>
      <c r="L123" s="228"/>
      <c r="M123" s="228"/>
      <c r="N123" s="228"/>
      <c r="O123" s="228"/>
      <c r="P123" s="228"/>
      <c r="Q123" s="228"/>
      <c r="R123" s="228"/>
      <c r="S123" s="228"/>
      <c r="T123" s="228"/>
      <c r="U123" s="228"/>
      <c r="V123" s="228"/>
      <c r="W123" s="228"/>
      <c r="X123" s="228"/>
      <c r="Y123" s="228"/>
      <c r="Z123" s="228"/>
      <c r="AA123" s="228"/>
      <c r="AB123" s="228"/>
      <c r="AC123" s="228"/>
    </row>
    <row r="124" spans="1:29" ht="54" customHeight="1" x14ac:dyDescent="0.2">
      <c r="A124" s="203"/>
      <c r="B124" s="233">
        <v>109</v>
      </c>
      <c r="C124" s="246" t="s">
        <v>2354</v>
      </c>
      <c r="D124" s="246" t="s">
        <v>3125</v>
      </c>
      <c r="E124" s="468" t="s">
        <v>4311</v>
      </c>
      <c r="F124" s="469"/>
      <c r="G124" s="469"/>
      <c r="H124" s="469"/>
      <c r="I124" s="470"/>
      <c r="J124" s="228"/>
      <c r="K124" s="228"/>
      <c r="L124" s="228"/>
      <c r="M124" s="228"/>
      <c r="N124" s="228"/>
      <c r="O124" s="228"/>
      <c r="P124" s="228"/>
      <c r="Q124" s="228"/>
      <c r="R124" s="228"/>
      <c r="S124" s="228"/>
      <c r="T124" s="228"/>
      <c r="U124" s="228"/>
      <c r="V124" s="228"/>
      <c r="W124" s="228"/>
      <c r="X124" s="228"/>
      <c r="Y124" s="228"/>
      <c r="Z124" s="228"/>
      <c r="AA124" s="228"/>
      <c r="AB124" s="228"/>
      <c r="AC124" s="228"/>
    </row>
    <row r="125" spans="1:29" ht="54" customHeight="1" x14ac:dyDescent="0.2">
      <c r="A125" s="203"/>
      <c r="B125" s="233">
        <v>110</v>
      </c>
      <c r="C125" s="246" t="s">
        <v>3221</v>
      </c>
      <c r="D125" s="246" t="s">
        <v>3222</v>
      </c>
      <c r="E125" s="468" t="s">
        <v>4316</v>
      </c>
      <c r="F125" s="469"/>
      <c r="G125" s="469"/>
      <c r="H125" s="469"/>
      <c r="I125" s="470"/>
      <c r="J125" s="228"/>
      <c r="K125" s="228"/>
      <c r="L125" s="228"/>
      <c r="M125" s="228"/>
      <c r="N125" s="228"/>
      <c r="O125" s="228"/>
      <c r="P125" s="228"/>
      <c r="Q125" s="228"/>
      <c r="R125" s="228"/>
      <c r="S125" s="228"/>
      <c r="T125" s="228"/>
      <c r="U125" s="228"/>
      <c r="V125" s="228"/>
      <c r="W125" s="228"/>
      <c r="X125" s="228"/>
      <c r="Y125" s="228"/>
      <c r="Z125" s="228"/>
      <c r="AA125" s="228"/>
      <c r="AB125" s="228"/>
      <c r="AC125" s="228"/>
    </row>
    <row r="126" spans="1:29" ht="54" customHeight="1" x14ac:dyDescent="0.2">
      <c r="A126" s="203"/>
      <c r="B126" s="233">
        <v>111</v>
      </c>
      <c r="C126" s="246" t="s">
        <v>3223</v>
      </c>
      <c r="D126" s="246" t="s">
        <v>3224</v>
      </c>
      <c r="E126" s="468" t="s">
        <v>4316</v>
      </c>
      <c r="F126" s="469"/>
      <c r="G126" s="469"/>
      <c r="H126" s="469"/>
      <c r="I126" s="470"/>
      <c r="J126" s="228"/>
      <c r="K126" s="228"/>
      <c r="L126" s="228"/>
      <c r="M126" s="228"/>
      <c r="N126" s="228"/>
      <c r="O126" s="228"/>
      <c r="P126" s="228"/>
      <c r="Q126" s="228"/>
      <c r="R126" s="228"/>
      <c r="S126" s="228"/>
      <c r="T126" s="228"/>
      <c r="U126" s="228"/>
      <c r="V126" s="228"/>
      <c r="W126" s="228"/>
      <c r="X126" s="228"/>
      <c r="Y126" s="228"/>
      <c r="Z126" s="228"/>
      <c r="AA126" s="228"/>
      <c r="AB126" s="228"/>
      <c r="AC126" s="228"/>
    </row>
    <row r="127" spans="1:29" ht="54" customHeight="1" x14ac:dyDescent="0.2">
      <c r="A127" s="203"/>
      <c r="B127" s="233">
        <v>112</v>
      </c>
      <c r="C127" s="246" t="s">
        <v>3225</v>
      </c>
      <c r="D127" s="246" t="s">
        <v>3226</v>
      </c>
      <c r="E127" s="468" t="s">
        <v>4313</v>
      </c>
      <c r="F127" s="469"/>
      <c r="G127" s="469"/>
      <c r="H127" s="469"/>
      <c r="I127" s="470"/>
      <c r="J127" s="228"/>
      <c r="K127" s="228"/>
      <c r="L127" s="228"/>
      <c r="M127" s="228"/>
      <c r="N127" s="228"/>
      <c r="O127" s="228"/>
      <c r="P127" s="228"/>
      <c r="Q127" s="228"/>
      <c r="R127" s="228"/>
      <c r="S127" s="228"/>
      <c r="T127" s="228"/>
      <c r="U127" s="228"/>
      <c r="V127" s="228"/>
      <c r="W127" s="228"/>
      <c r="X127" s="228"/>
      <c r="Y127" s="228"/>
      <c r="Z127" s="228"/>
      <c r="AA127" s="228"/>
      <c r="AB127" s="228"/>
      <c r="AC127" s="228"/>
    </row>
    <row r="128" spans="1:29" ht="54" customHeight="1" x14ac:dyDescent="0.2">
      <c r="A128" s="203"/>
      <c r="B128" s="233">
        <v>113</v>
      </c>
      <c r="C128" s="246" t="s">
        <v>1625</v>
      </c>
      <c r="D128" s="245" t="s">
        <v>3126</v>
      </c>
      <c r="E128" s="468" t="s">
        <v>4313</v>
      </c>
      <c r="F128" s="469"/>
      <c r="G128" s="469"/>
      <c r="H128" s="469"/>
      <c r="I128" s="470"/>
      <c r="J128" s="228"/>
      <c r="K128" s="228"/>
      <c r="L128" s="228"/>
      <c r="M128" s="228"/>
      <c r="N128" s="228"/>
      <c r="O128" s="228"/>
      <c r="P128" s="228"/>
      <c r="Q128" s="228"/>
      <c r="R128" s="228"/>
      <c r="S128" s="228"/>
      <c r="T128" s="228"/>
      <c r="U128" s="228"/>
      <c r="V128" s="228"/>
      <c r="W128" s="228"/>
      <c r="X128" s="228"/>
      <c r="Y128" s="228"/>
      <c r="Z128" s="228"/>
      <c r="AA128" s="228"/>
      <c r="AB128" s="228"/>
      <c r="AC128" s="228"/>
    </row>
    <row r="129" spans="1:29" ht="54" customHeight="1" x14ac:dyDescent="0.2">
      <c r="A129" s="203"/>
      <c r="B129" s="233">
        <v>114</v>
      </c>
      <c r="C129" s="246" t="s">
        <v>3227</v>
      </c>
      <c r="D129" s="246" t="s">
        <v>3228</v>
      </c>
      <c r="E129" s="468" t="s">
        <v>4312</v>
      </c>
      <c r="F129" s="469"/>
      <c r="G129" s="469"/>
      <c r="H129" s="469"/>
      <c r="I129" s="470"/>
      <c r="J129" s="228"/>
      <c r="K129" s="228"/>
      <c r="L129" s="228"/>
      <c r="M129" s="228"/>
      <c r="N129" s="228"/>
      <c r="O129" s="228"/>
      <c r="P129" s="228"/>
      <c r="Q129" s="228"/>
      <c r="R129" s="228"/>
      <c r="S129" s="228"/>
      <c r="T129" s="228"/>
      <c r="U129" s="228"/>
      <c r="V129" s="228"/>
      <c r="W129" s="228"/>
      <c r="X129" s="228"/>
      <c r="Y129" s="228"/>
      <c r="Z129" s="228"/>
      <c r="AA129" s="228"/>
      <c r="AB129" s="228"/>
      <c r="AC129" s="228"/>
    </row>
    <row r="130" spans="1:29" ht="54" customHeight="1" x14ac:dyDescent="0.2">
      <c r="A130" s="203"/>
      <c r="B130" s="233">
        <v>115</v>
      </c>
      <c r="C130" s="246" t="s">
        <v>2356</v>
      </c>
      <c r="D130" s="246" t="s">
        <v>3127</v>
      </c>
      <c r="E130" s="468" t="s">
        <v>4313</v>
      </c>
      <c r="F130" s="469"/>
      <c r="G130" s="469"/>
      <c r="H130" s="469"/>
      <c r="I130" s="470"/>
      <c r="J130" s="228"/>
      <c r="K130" s="228"/>
      <c r="L130" s="228"/>
      <c r="M130" s="228"/>
      <c r="N130" s="228"/>
      <c r="O130" s="228"/>
      <c r="P130" s="228"/>
      <c r="Q130" s="228"/>
      <c r="R130" s="228"/>
      <c r="S130" s="228"/>
      <c r="T130" s="228"/>
      <c r="U130" s="228"/>
      <c r="V130" s="228"/>
      <c r="W130" s="228"/>
      <c r="X130" s="228"/>
      <c r="Y130" s="228"/>
      <c r="Z130" s="228"/>
      <c r="AA130" s="228"/>
      <c r="AB130" s="228"/>
      <c r="AC130" s="228"/>
    </row>
    <row r="131" spans="1:29" ht="54" customHeight="1" x14ac:dyDescent="0.2">
      <c r="A131" s="203"/>
      <c r="B131" s="233">
        <v>116</v>
      </c>
      <c r="C131" s="246" t="s">
        <v>3229</v>
      </c>
      <c r="D131" s="246" t="s">
        <v>3230</v>
      </c>
      <c r="E131" s="468" t="s">
        <v>4315</v>
      </c>
      <c r="F131" s="469"/>
      <c r="G131" s="469"/>
      <c r="H131" s="469"/>
      <c r="I131" s="470"/>
      <c r="J131" s="228"/>
      <c r="K131" s="228"/>
      <c r="L131" s="228"/>
      <c r="M131" s="228"/>
      <c r="N131" s="228"/>
      <c r="O131" s="228"/>
      <c r="P131" s="228"/>
      <c r="Q131" s="228"/>
      <c r="R131" s="228"/>
      <c r="S131" s="228"/>
      <c r="T131" s="228"/>
      <c r="U131" s="228"/>
      <c r="V131" s="228"/>
      <c r="W131" s="228"/>
      <c r="X131" s="228"/>
      <c r="Y131" s="228"/>
      <c r="Z131" s="228"/>
      <c r="AA131" s="228"/>
      <c r="AB131" s="228"/>
      <c r="AC131" s="228"/>
    </row>
    <row r="132" spans="1:29" ht="54" customHeight="1" x14ac:dyDescent="0.2">
      <c r="A132" s="203"/>
      <c r="B132" s="233">
        <v>117</v>
      </c>
      <c r="C132" s="246" t="s">
        <v>3231</v>
      </c>
      <c r="D132" s="246" t="s">
        <v>3232</v>
      </c>
      <c r="E132" s="468" t="s">
        <v>4312</v>
      </c>
      <c r="F132" s="469"/>
      <c r="G132" s="469"/>
      <c r="H132" s="469"/>
      <c r="I132" s="470"/>
      <c r="J132" s="228"/>
      <c r="K132" s="228"/>
      <c r="L132" s="228"/>
      <c r="M132" s="228"/>
      <c r="N132" s="228"/>
      <c r="O132" s="228"/>
      <c r="P132" s="228"/>
      <c r="Q132" s="228"/>
      <c r="R132" s="228"/>
      <c r="S132" s="228"/>
      <c r="T132" s="228"/>
      <c r="U132" s="228"/>
      <c r="V132" s="228"/>
      <c r="W132" s="228"/>
      <c r="X132" s="228"/>
      <c r="Y132" s="228"/>
      <c r="Z132" s="228"/>
      <c r="AA132" s="228"/>
      <c r="AB132" s="228"/>
      <c r="AC132" s="228"/>
    </row>
    <row r="133" spans="1:29" ht="54" customHeight="1" x14ac:dyDescent="0.2">
      <c r="A133" s="203"/>
      <c r="B133" s="233">
        <v>118</v>
      </c>
      <c r="C133" s="246" t="s">
        <v>2358</v>
      </c>
      <c r="D133" s="245" t="s">
        <v>3128</v>
      </c>
      <c r="E133" s="468" t="s">
        <v>4312</v>
      </c>
      <c r="F133" s="469"/>
      <c r="G133" s="469"/>
      <c r="H133" s="469"/>
      <c r="I133" s="470"/>
      <c r="J133" s="228"/>
      <c r="K133" s="228"/>
      <c r="L133" s="228"/>
      <c r="M133" s="228"/>
      <c r="N133" s="228"/>
      <c r="O133" s="228"/>
      <c r="P133" s="228"/>
      <c r="Q133" s="228"/>
      <c r="R133" s="228"/>
      <c r="S133" s="228"/>
      <c r="T133" s="228"/>
      <c r="U133" s="228"/>
      <c r="V133" s="228"/>
      <c r="W133" s="228"/>
      <c r="X133" s="228"/>
      <c r="Y133" s="228"/>
      <c r="Z133" s="228"/>
      <c r="AA133" s="228"/>
      <c r="AB133" s="228"/>
      <c r="AC133" s="228"/>
    </row>
    <row r="134" spans="1:29" ht="54" customHeight="1" x14ac:dyDescent="0.2">
      <c r="A134" s="203"/>
      <c r="B134" s="233">
        <v>119</v>
      </c>
      <c r="C134" s="246" t="s">
        <v>3233</v>
      </c>
      <c r="D134" s="245" t="s">
        <v>3234</v>
      </c>
      <c r="E134" s="468" t="s">
        <v>4315</v>
      </c>
      <c r="F134" s="469"/>
      <c r="G134" s="469"/>
      <c r="H134" s="469"/>
      <c r="I134" s="470"/>
      <c r="J134" s="228"/>
      <c r="K134" s="228"/>
      <c r="L134" s="228"/>
      <c r="M134" s="228"/>
      <c r="N134" s="228"/>
      <c r="O134" s="228"/>
      <c r="P134" s="228"/>
      <c r="Q134" s="228"/>
      <c r="R134" s="228"/>
      <c r="S134" s="228"/>
      <c r="T134" s="228"/>
      <c r="U134" s="228"/>
      <c r="V134" s="228"/>
      <c r="W134" s="228"/>
      <c r="X134" s="228"/>
      <c r="Y134" s="228"/>
      <c r="Z134" s="228"/>
      <c r="AA134" s="228"/>
      <c r="AB134" s="228"/>
      <c r="AC134" s="228"/>
    </row>
    <row r="135" spans="1:29" ht="54" customHeight="1" x14ac:dyDescent="0.2">
      <c r="A135" s="203"/>
      <c r="B135" s="233">
        <v>120</v>
      </c>
      <c r="C135" s="246" t="s">
        <v>3235</v>
      </c>
      <c r="D135" s="245" t="s">
        <v>3236</v>
      </c>
      <c r="E135" s="468" t="s">
        <v>4313</v>
      </c>
      <c r="F135" s="469"/>
      <c r="G135" s="469"/>
      <c r="H135" s="469"/>
      <c r="I135" s="470"/>
      <c r="J135" s="228"/>
      <c r="K135" s="228"/>
      <c r="L135" s="228"/>
      <c r="M135" s="228"/>
      <c r="N135" s="228"/>
      <c r="O135" s="228"/>
      <c r="P135" s="228"/>
      <c r="Q135" s="228"/>
      <c r="R135" s="228"/>
      <c r="S135" s="228"/>
      <c r="T135" s="228"/>
      <c r="U135" s="228"/>
      <c r="V135" s="228"/>
      <c r="W135" s="228"/>
      <c r="X135" s="228"/>
      <c r="Y135" s="228"/>
      <c r="Z135" s="228"/>
      <c r="AA135" s="228"/>
      <c r="AB135" s="228"/>
      <c r="AC135" s="228"/>
    </row>
    <row r="136" spans="1:29" ht="54" customHeight="1" x14ac:dyDescent="0.2">
      <c r="A136" s="203"/>
      <c r="B136" s="233">
        <v>121</v>
      </c>
      <c r="C136" s="246" t="s">
        <v>3237</v>
      </c>
      <c r="D136" s="246" t="s">
        <v>3238</v>
      </c>
      <c r="E136" s="468" t="s">
        <v>4312</v>
      </c>
      <c r="F136" s="469"/>
      <c r="G136" s="469"/>
      <c r="H136" s="469"/>
      <c r="I136" s="470"/>
      <c r="J136" s="228"/>
      <c r="K136" s="228"/>
      <c r="L136" s="228"/>
      <c r="M136" s="228"/>
      <c r="N136" s="228"/>
      <c r="O136" s="228"/>
      <c r="P136" s="228"/>
      <c r="Q136" s="228"/>
      <c r="R136" s="228"/>
      <c r="S136" s="228"/>
      <c r="T136" s="228"/>
      <c r="U136" s="228"/>
      <c r="V136" s="228"/>
      <c r="W136" s="228"/>
      <c r="X136" s="228"/>
      <c r="Y136" s="228"/>
      <c r="Z136" s="228"/>
      <c r="AA136" s="228"/>
      <c r="AB136" s="228"/>
      <c r="AC136" s="228"/>
    </row>
    <row r="137" spans="1:29" ht="54" customHeight="1" x14ac:dyDescent="0.2">
      <c r="A137" s="203"/>
      <c r="B137" s="233">
        <v>122</v>
      </c>
      <c r="C137" s="246" t="s">
        <v>2360</v>
      </c>
      <c r="D137" s="246" t="s">
        <v>3129</v>
      </c>
      <c r="E137" s="468" t="s">
        <v>4311</v>
      </c>
      <c r="F137" s="469"/>
      <c r="G137" s="469"/>
      <c r="H137" s="469"/>
      <c r="I137" s="470"/>
      <c r="J137" s="228"/>
      <c r="K137" s="228"/>
      <c r="L137" s="228"/>
      <c r="M137" s="228"/>
      <c r="N137" s="228"/>
      <c r="O137" s="228"/>
      <c r="P137" s="228"/>
      <c r="Q137" s="228"/>
      <c r="R137" s="228"/>
      <c r="S137" s="228"/>
      <c r="T137" s="228"/>
      <c r="U137" s="228"/>
      <c r="V137" s="228"/>
      <c r="W137" s="228"/>
      <c r="X137" s="228"/>
      <c r="Y137" s="228"/>
      <c r="Z137" s="228"/>
      <c r="AA137" s="228"/>
      <c r="AB137" s="228"/>
      <c r="AC137" s="228"/>
    </row>
    <row r="138" spans="1:29" ht="54" customHeight="1" x14ac:dyDescent="0.2">
      <c r="A138" s="203"/>
      <c r="B138" s="233">
        <v>123</v>
      </c>
      <c r="C138" s="246" t="s">
        <v>1642</v>
      </c>
      <c r="D138" s="245" t="s">
        <v>3110</v>
      </c>
      <c r="E138" s="468" t="s">
        <v>4311</v>
      </c>
      <c r="F138" s="469"/>
      <c r="G138" s="469"/>
      <c r="H138" s="469"/>
      <c r="I138" s="470"/>
      <c r="J138" s="228"/>
      <c r="K138" s="228"/>
      <c r="L138" s="228"/>
      <c r="M138" s="228"/>
      <c r="N138" s="228"/>
      <c r="O138" s="228"/>
      <c r="P138" s="228"/>
      <c r="Q138" s="228"/>
      <c r="R138" s="228"/>
      <c r="S138" s="228"/>
      <c r="T138" s="228"/>
      <c r="U138" s="228"/>
      <c r="V138" s="228"/>
      <c r="W138" s="228"/>
      <c r="X138" s="228"/>
      <c r="Y138" s="228"/>
      <c r="Z138" s="228"/>
      <c r="AA138" s="228"/>
      <c r="AB138" s="228"/>
      <c r="AC138" s="228"/>
    </row>
    <row r="139" spans="1:29" ht="54" customHeight="1" x14ac:dyDescent="0.2">
      <c r="A139" s="203"/>
      <c r="B139" s="233">
        <v>124</v>
      </c>
      <c r="C139" s="246" t="s">
        <v>1637</v>
      </c>
      <c r="D139" s="246" t="s">
        <v>3130</v>
      </c>
      <c r="E139" s="468" t="s">
        <v>4312</v>
      </c>
      <c r="F139" s="469"/>
      <c r="G139" s="469"/>
      <c r="H139" s="469"/>
      <c r="I139" s="470"/>
      <c r="J139" s="228"/>
      <c r="K139" s="228"/>
      <c r="L139" s="228"/>
      <c r="M139" s="228"/>
      <c r="N139" s="228"/>
      <c r="O139" s="228"/>
      <c r="P139" s="228"/>
      <c r="Q139" s="228"/>
      <c r="R139" s="228"/>
      <c r="S139" s="228"/>
      <c r="T139" s="228"/>
      <c r="U139" s="228"/>
      <c r="V139" s="228"/>
      <c r="W139" s="228"/>
      <c r="X139" s="228"/>
      <c r="Y139" s="228"/>
      <c r="Z139" s="228"/>
      <c r="AA139" s="228"/>
      <c r="AB139" s="228"/>
      <c r="AC139" s="228"/>
    </row>
    <row r="140" spans="1:29" ht="54" customHeight="1" x14ac:dyDescent="0.2">
      <c r="A140" s="203"/>
      <c r="B140" s="233">
        <v>125</v>
      </c>
      <c r="C140" s="246" t="s">
        <v>3239</v>
      </c>
      <c r="D140" s="246" t="s">
        <v>3240</v>
      </c>
      <c r="E140" s="468" t="s">
        <v>4312</v>
      </c>
      <c r="F140" s="469"/>
      <c r="G140" s="469"/>
      <c r="H140" s="469"/>
      <c r="I140" s="470"/>
      <c r="J140" s="228"/>
      <c r="K140" s="228"/>
      <c r="L140" s="228"/>
      <c r="M140" s="228"/>
      <c r="N140" s="228"/>
      <c r="O140" s="228"/>
      <c r="P140" s="228"/>
      <c r="Q140" s="228"/>
      <c r="R140" s="228"/>
      <c r="S140" s="228"/>
      <c r="T140" s="228"/>
      <c r="U140" s="228"/>
      <c r="V140" s="228"/>
      <c r="W140" s="228"/>
      <c r="X140" s="228"/>
      <c r="Y140" s="228"/>
      <c r="Z140" s="228"/>
      <c r="AA140" s="228"/>
      <c r="AB140" s="228"/>
      <c r="AC140" s="228"/>
    </row>
    <row r="141" spans="1:29" ht="54" customHeight="1" x14ac:dyDescent="0.2">
      <c r="A141" s="203"/>
      <c r="B141" s="233">
        <v>126</v>
      </c>
      <c r="C141" s="246" t="s">
        <v>3241</v>
      </c>
      <c r="D141" s="246" t="s">
        <v>3242</v>
      </c>
      <c r="E141" s="468" t="s">
        <v>4316</v>
      </c>
      <c r="F141" s="469"/>
      <c r="G141" s="469"/>
      <c r="H141" s="469"/>
      <c r="I141" s="470"/>
      <c r="J141" s="228"/>
      <c r="K141" s="228"/>
      <c r="L141" s="228"/>
      <c r="M141" s="228"/>
      <c r="N141" s="228"/>
      <c r="O141" s="228"/>
      <c r="P141" s="228"/>
      <c r="Q141" s="228"/>
      <c r="R141" s="228"/>
      <c r="S141" s="228"/>
      <c r="T141" s="228"/>
      <c r="U141" s="228"/>
      <c r="V141" s="228"/>
      <c r="W141" s="228"/>
      <c r="X141" s="228"/>
      <c r="Y141" s="228"/>
      <c r="Z141" s="228"/>
      <c r="AA141" s="228"/>
      <c r="AB141" s="228"/>
      <c r="AC141" s="228"/>
    </row>
    <row r="142" spans="1:29" ht="54" customHeight="1" x14ac:dyDescent="0.2">
      <c r="A142" s="203"/>
      <c r="B142" s="233">
        <v>127</v>
      </c>
      <c r="C142" s="246" t="s">
        <v>3243</v>
      </c>
      <c r="D142" s="245" t="s">
        <v>3244</v>
      </c>
      <c r="E142" s="468" t="s">
        <v>4311</v>
      </c>
      <c r="F142" s="469"/>
      <c r="G142" s="469"/>
      <c r="H142" s="469"/>
      <c r="I142" s="470"/>
      <c r="J142" s="228"/>
      <c r="K142" s="228"/>
      <c r="L142" s="228"/>
      <c r="M142" s="228"/>
      <c r="N142" s="228"/>
      <c r="O142" s="228"/>
      <c r="P142" s="228"/>
      <c r="Q142" s="228"/>
      <c r="R142" s="228"/>
      <c r="S142" s="228"/>
      <c r="T142" s="228"/>
      <c r="U142" s="228"/>
      <c r="V142" s="228"/>
      <c r="W142" s="228"/>
      <c r="X142" s="228"/>
      <c r="Y142" s="228"/>
      <c r="Z142" s="228"/>
      <c r="AA142" s="228"/>
      <c r="AB142" s="228"/>
      <c r="AC142" s="228"/>
    </row>
    <row r="143" spans="1:29" ht="54" customHeight="1" x14ac:dyDescent="0.2">
      <c r="A143" s="203"/>
      <c r="B143" s="233">
        <v>128</v>
      </c>
      <c r="C143" s="246" t="s">
        <v>3245</v>
      </c>
      <c r="D143" s="246" t="s">
        <v>3246</v>
      </c>
      <c r="E143" s="468" t="s">
        <v>4312</v>
      </c>
      <c r="F143" s="469"/>
      <c r="G143" s="469"/>
      <c r="H143" s="469"/>
      <c r="I143" s="470"/>
      <c r="J143" s="228"/>
      <c r="K143" s="228"/>
      <c r="L143" s="228"/>
      <c r="M143" s="228"/>
      <c r="N143" s="228"/>
      <c r="O143" s="228"/>
      <c r="P143" s="228"/>
      <c r="Q143" s="228"/>
      <c r="R143" s="228"/>
      <c r="S143" s="228"/>
      <c r="T143" s="228"/>
      <c r="U143" s="228"/>
      <c r="V143" s="228"/>
      <c r="W143" s="228"/>
      <c r="X143" s="228"/>
      <c r="Y143" s="228"/>
      <c r="Z143" s="228"/>
      <c r="AA143" s="228"/>
      <c r="AB143" s="228"/>
      <c r="AC143" s="228"/>
    </row>
    <row r="144" spans="1:29" ht="54" customHeight="1" x14ac:dyDescent="0.2">
      <c r="A144" s="203"/>
      <c r="B144" s="233">
        <v>129</v>
      </c>
      <c r="C144" s="246" t="s">
        <v>3247</v>
      </c>
      <c r="D144" s="246" t="s">
        <v>3248</v>
      </c>
      <c r="E144" s="468" t="s">
        <v>4313</v>
      </c>
      <c r="F144" s="469"/>
      <c r="G144" s="469"/>
      <c r="H144" s="469"/>
      <c r="I144" s="470"/>
      <c r="J144" s="228"/>
      <c r="K144" s="228"/>
      <c r="L144" s="228"/>
      <c r="M144" s="228"/>
      <c r="N144" s="228"/>
      <c r="O144" s="228"/>
      <c r="P144" s="228"/>
      <c r="Q144" s="228"/>
      <c r="R144" s="228"/>
      <c r="S144" s="228"/>
      <c r="T144" s="228"/>
      <c r="U144" s="228"/>
      <c r="V144" s="228"/>
      <c r="W144" s="228"/>
      <c r="X144" s="228"/>
      <c r="Y144" s="228"/>
      <c r="Z144" s="228"/>
      <c r="AA144" s="228"/>
      <c r="AB144" s="228"/>
      <c r="AC144" s="228"/>
    </row>
    <row r="145" spans="1:29" ht="54" customHeight="1" x14ac:dyDescent="0.2">
      <c r="A145" s="203"/>
      <c r="B145" s="233">
        <v>130</v>
      </c>
      <c r="C145" s="246" t="s">
        <v>1605</v>
      </c>
      <c r="D145" s="246" t="s">
        <v>3121</v>
      </c>
      <c r="E145" s="468" t="s">
        <v>4313</v>
      </c>
      <c r="F145" s="469"/>
      <c r="G145" s="469"/>
      <c r="H145" s="469"/>
      <c r="I145" s="470"/>
      <c r="J145" s="228"/>
      <c r="K145" s="228"/>
      <c r="L145" s="228"/>
      <c r="M145" s="228"/>
      <c r="N145" s="228"/>
      <c r="O145" s="228"/>
      <c r="P145" s="228"/>
      <c r="Q145" s="228"/>
      <c r="R145" s="228"/>
      <c r="S145" s="228"/>
      <c r="T145" s="228"/>
      <c r="U145" s="228"/>
      <c r="V145" s="228"/>
      <c r="W145" s="228"/>
      <c r="X145" s="228"/>
      <c r="Y145" s="228"/>
      <c r="Z145" s="228"/>
      <c r="AA145" s="228"/>
      <c r="AB145" s="228"/>
      <c r="AC145" s="228"/>
    </row>
    <row r="146" spans="1:29" ht="54" customHeight="1" x14ac:dyDescent="0.2">
      <c r="A146" s="203"/>
      <c r="B146" s="233">
        <v>131</v>
      </c>
      <c r="C146" s="246" t="s">
        <v>1641</v>
      </c>
      <c r="D146" s="246" t="s">
        <v>3131</v>
      </c>
      <c r="E146" s="468" t="s">
        <v>4311</v>
      </c>
      <c r="F146" s="469"/>
      <c r="G146" s="469"/>
      <c r="H146" s="469"/>
      <c r="I146" s="470"/>
      <c r="J146" s="228"/>
      <c r="K146" s="228"/>
      <c r="L146" s="228"/>
      <c r="M146" s="228"/>
      <c r="N146" s="228"/>
      <c r="O146" s="228"/>
      <c r="P146" s="228"/>
      <c r="Q146" s="228"/>
      <c r="R146" s="228"/>
      <c r="S146" s="228"/>
      <c r="T146" s="228"/>
      <c r="U146" s="228"/>
      <c r="V146" s="228"/>
      <c r="W146" s="228"/>
      <c r="X146" s="228"/>
      <c r="Y146" s="228"/>
      <c r="Z146" s="228"/>
      <c r="AA146" s="228"/>
      <c r="AB146" s="228"/>
      <c r="AC146" s="228"/>
    </row>
    <row r="147" spans="1:29" ht="54" customHeight="1" x14ac:dyDescent="0.2">
      <c r="A147" s="203"/>
      <c r="B147" s="233">
        <v>132</v>
      </c>
      <c r="C147" s="246" t="s">
        <v>2113</v>
      </c>
      <c r="D147" s="246" t="s">
        <v>3132</v>
      </c>
      <c r="E147" s="468" t="s">
        <v>4313</v>
      </c>
      <c r="F147" s="469"/>
      <c r="G147" s="469"/>
      <c r="H147" s="469"/>
      <c r="I147" s="470"/>
      <c r="J147" s="228"/>
      <c r="K147" s="228"/>
      <c r="L147" s="228"/>
      <c r="M147" s="228"/>
      <c r="N147" s="228"/>
      <c r="O147" s="228"/>
      <c r="P147" s="228"/>
      <c r="Q147" s="228"/>
      <c r="R147" s="228"/>
      <c r="S147" s="228"/>
      <c r="T147" s="228"/>
      <c r="U147" s="228"/>
      <c r="V147" s="228"/>
      <c r="W147" s="228"/>
      <c r="X147" s="228"/>
      <c r="Y147" s="228"/>
      <c r="Z147" s="228"/>
      <c r="AA147" s="228"/>
      <c r="AB147" s="228"/>
      <c r="AC147" s="228"/>
    </row>
    <row r="148" spans="1:29" ht="54" customHeight="1" x14ac:dyDescent="0.2">
      <c r="A148" s="203"/>
      <c r="B148" s="233">
        <v>133</v>
      </c>
      <c r="C148" s="246" t="s">
        <v>2115</v>
      </c>
      <c r="D148" s="246" t="s">
        <v>3133</v>
      </c>
      <c r="E148" s="468" t="s">
        <v>4312</v>
      </c>
      <c r="F148" s="469"/>
      <c r="G148" s="469"/>
      <c r="H148" s="469"/>
      <c r="I148" s="470"/>
      <c r="J148" s="228"/>
      <c r="K148" s="228"/>
      <c r="L148" s="228"/>
      <c r="M148" s="228"/>
      <c r="N148" s="228"/>
      <c r="O148" s="228"/>
      <c r="P148" s="228"/>
      <c r="Q148" s="228"/>
      <c r="R148" s="228"/>
      <c r="S148" s="228"/>
      <c r="T148" s="228"/>
      <c r="U148" s="228"/>
      <c r="V148" s="228"/>
      <c r="W148" s="228"/>
      <c r="X148" s="228"/>
      <c r="Y148" s="228"/>
      <c r="Z148" s="228"/>
      <c r="AA148" s="228"/>
      <c r="AB148" s="228"/>
      <c r="AC148" s="228"/>
    </row>
    <row r="149" spans="1:29" ht="54" customHeight="1" x14ac:dyDescent="0.2">
      <c r="A149" s="203"/>
      <c r="B149" s="233">
        <v>134</v>
      </c>
      <c r="C149" s="246" t="s">
        <v>3249</v>
      </c>
      <c r="D149" s="246" t="s">
        <v>3250</v>
      </c>
      <c r="E149" s="468" t="s">
        <v>4311</v>
      </c>
      <c r="F149" s="469"/>
      <c r="G149" s="469"/>
      <c r="H149" s="469"/>
      <c r="I149" s="470"/>
      <c r="J149" s="228"/>
      <c r="K149" s="228"/>
      <c r="L149" s="228"/>
      <c r="M149" s="228"/>
      <c r="N149" s="228"/>
      <c r="O149" s="228"/>
      <c r="P149" s="228"/>
      <c r="Q149" s="228"/>
      <c r="R149" s="228"/>
      <c r="S149" s="228"/>
      <c r="T149" s="228"/>
      <c r="U149" s="228"/>
      <c r="V149" s="228"/>
      <c r="W149" s="228"/>
      <c r="X149" s="228"/>
      <c r="Y149" s="228"/>
      <c r="Z149" s="228"/>
      <c r="AA149" s="228"/>
      <c r="AB149" s="228"/>
      <c r="AC149" s="228"/>
    </row>
    <row r="150" spans="1:29" ht="54" customHeight="1" x14ac:dyDescent="0.2">
      <c r="A150" s="203"/>
      <c r="B150" s="233">
        <v>135</v>
      </c>
      <c r="C150" s="246" t="s">
        <v>1194</v>
      </c>
      <c r="D150" s="246" t="s">
        <v>3134</v>
      </c>
      <c r="E150" s="468" t="s">
        <v>4312</v>
      </c>
      <c r="F150" s="469"/>
      <c r="G150" s="469"/>
      <c r="H150" s="469"/>
      <c r="I150" s="470"/>
      <c r="J150" s="228"/>
      <c r="K150" s="228"/>
      <c r="L150" s="228"/>
      <c r="M150" s="228"/>
      <c r="N150" s="228"/>
      <c r="O150" s="228"/>
      <c r="P150" s="228"/>
      <c r="Q150" s="228"/>
      <c r="R150" s="228"/>
      <c r="S150" s="228"/>
      <c r="T150" s="228"/>
      <c r="U150" s="228"/>
      <c r="V150" s="228"/>
      <c r="W150" s="228"/>
      <c r="X150" s="228"/>
      <c r="Y150" s="228"/>
      <c r="Z150" s="228"/>
      <c r="AA150" s="228"/>
      <c r="AB150" s="228"/>
      <c r="AC150" s="228"/>
    </row>
    <row r="151" spans="1:29" ht="54" customHeight="1" x14ac:dyDescent="0.2">
      <c r="A151" s="203"/>
      <c r="B151" s="233">
        <v>136</v>
      </c>
      <c r="C151" s="246" t="s">
        <v>3251</v>
      </c>
      <c r="D151" s="246" t="s">
        <v>3252</v>
      </c>
      <c r="E151" s="468" t="s">
        <v>4313</v>
      </c>
      <c r="F151" s="469"/>
      <c r="G151" s="469"/>
      <c r="H151" s="469"/>
      <c r="I151" s="470"/>
      <c r="J151" s="228"/>
      <c r="K151" s="228"/>
      <c r="L151" s="228"/>
      <c r="M151" s="228"/>
      <c r="N151" s="228"/>
      <c r="O151" s="228"/>
      <c r="P151" s="228"/>
      <c r="Q151" s="228"/>
      <c r="R151" s="228"/>
      <c r="S151" s="228"/>
      <c r="T151" s="228"/>
      <c r="U151" s="228"/>
      <c r="V151" s="228"/>
      <c r="W151" s="228"/>
      <c r="X151" s="228"/>
      <c r="Y151" s="228"/>
      <c r="Z151" s="228"/>
      <c r="AA151" s="228"/>
      <c r="AB151" s="228"/>
      <c r="AC151" s="228"/>
    </row>
    <row r="152" spans="1:29" ht="54" customHeight="1" x14ac:dyDescent="0.2">
      <c r="A152" s="203"/>
      <c r="B152" s="233">
        <v>137</v>
      </c>
      <c r="C152" s="246" t="s">
        <v>224</v>
      </c>
      <c r="D152" s="246" t="s">
        <v>3135</v>
      </c>
      <c r="E152" s="468" t="s">
        <v>4313</v>
      </c>
      <c r="F152" s="469"/>
      <c r="G152" s="469"/>
      <c r="H152" s="469"/>
      <c r="I152" s="470"/>
      <c r="J152" s="228"/>
      <c r="K152" s="228"/>
      <c r="L152" s="228"/>
      <c r="M152" s="228"/>
      <c r="N152" s="228"/>
      <c r="O152" s="228"/>
      <c r="P152" s="228"/>
      <c r="Q152" s="228"/>
      <c r="R152" s="228"/>
      <c r="S152" s="228"/>
      <c r="T152" s="228"/>
      <c r="U152" s="228"/>
      <c r="V152" s="228"/>
      <c r="W152" s="228"/>
      <c r="X152" s="228"/>
      <c r="Y152" s="228"/>
      <c r="Z152" s="228"/>
      <c r="AA152" s="228"/>
      <c r="AB152" s="228"/>
      <c r="AC152" s="228"/>
    </row>
    <row r="153" spans="1:29" ht="54" customHeight="1" x14ac:dyDescent="0.2">
      <c r="A153" s="203"/>
      <c r="B153" s="233">
        <v>138</v>
      </c>
      <c r="C153" s="246" t="s">
        <v>226</v>
      </c>
      <c r="D153" s="246" t="s">
        <v>3136</v>
      </c>
      <c r="E153" s="468" t="s">
        <v>4313</v>
      </c>
      <c r="F153" s="469"/>
      <c r="G153" s="469"/>
      <c r="H153" s="469"/>
      <c r="I153" s="470"/>
      <c r="J153" s="228"/>
      <c r="K153" s="228"/>
      <c r="L153" s="228"/>
      <c r="M153" s="228"/>
      <c r="N153" s="228"/>
      <c r="O153" s="228"/>
      <c r="P153" s="228"/>
      <c r="Q153" s="228"/>
      <c r="R153" s="228"/>
      <c r="S153" s="228"/>
      <c r="T153" s="228"/>
      <c r="U153" s="228"/>
      <c r="V153" s="228"/>
      <c r="W153" s="228"/>
      <c r="X153" s="228"/>
      <c r="Y153" s="228"/>
      <c r="Z153" s="228"/>
      <c r="AA153" s="228"/>
      <c r="AB153" s="228"/>
      <c r="AC153" s="228"/>
    </row>
    <row r="154" spans="1:29" ht="54" customHeight="1" x14ac:dyDescent="0.2">
      <c r="A154" s="203"/>
      <c r="B154" s="233">
        <v>139</v>
      </c>
      <c r="C154" s="246" t="s">
        <v>2372</v>
      </c>
      <c r="D154" s="246" t="s">
        <v>3137</v>
      </c>
      <c r="E154" s="468" t="s">
        <v>4312</v>
      </c>
      <c r="F154" s="469"/>
      <c r="G154" s="469"/>
      <c r="H154" s="469"/>
      <c r="I154" s="470"/>
      <c r="J154" s="228"/>
      <c r="K154" s="228"/>
      <c r="L154" s="228"/>
      <c r="M154" s="228"/>
      <c r="N154" s="228"/>
      <c r="O154" s="228"/>
      <c r="P154" s="228"/>
      <c r="Q154" s="228"/>
      <c r="R154" s="228"/>
      <c r="S154" s="228"/>
      <c r="T154" s="228"/>
      <c r="U154" s="228"/>
      <c r="V154" s="228"/>
      <c r="W154" s="228"/>
      <c r="X154" s="228"/>
      <c r="Y154" s="228"/>
      <c r="Z154" s="228"/>
      <c r="AA154" s="228"/>
      <c r="AB154" s="228"/>
      <c r="AC154" s="228"/>
    </row>
    <row r="155" spans="1:29" ht="54" customHeight="1" x14ac:dyDescent="0.2">
      <c r="A155" s="203"/>
      <c r="B155" s="233">
        <v>140</v>
      </c>
      <c r="C155" s="246" t="s">
        <v>2374</v>
      </c>
      <c r="D155" s="246" t="s">
        <v>3138</v>
      </c>
      <c r="E155" s="468" t="s">
        <v>4313</v>
      </c>
      <c r="F155" s="469"/>
      <c r="G155" s="469"/>
      <c r="H155" s="469"/>
      <c r="I155" s="470"/>
      <c r="J155" s="228"/>
      <c r="K155" s="228"/>
      <c r="L155" s="228"/>
      <c r="M155" s="228"/>
      <c r="N155" s="228"/>
      <c r="O155" s="228"/>
      <c r="P155" s="228"/>
      <c r="Q155" s="228"/>
      <c r="R155" s="228"/>
      <c r="S155" s="228"/>
      <c r="T155" s="228"/>
      <c r="U155" s="228"/>
      <c r="V155" s="228"/>
      <c r="W155" s="228"/>
      <c r="X155" s="228"/>
      <c r="Y155" s="228"/>
      <c r="Z155" s="228"/>
      <c r="AA155" s="228"/>
      <c r="AB155" s="228"/>
      <c r="AC155" s="228"/>
    </row>
    <row r="156" spans="1:29" ht="54" customHeight="1" x14ac:dyDescent="0.2">
      <c r="A156" s="203"/>
      <c r="B156" s="233">
        <v>141</v>
      </c>
      <c r="C156" s="246" t="s">
        <v>2061</v>
      </c>
      <c r="D156" s="246" t="s">
        <v>3139</v>
      </c>
      <c r="E156" s="468" t="s">
        <v>4315</v>
      </c>
      <c r="F156" s="469"/>
      <c r="G156" s="469"/>
      <c r="H156" s="469"/>
      <c r="I156" s="470"/>
      <c r="J156" s="228"/>
      <c r="K156" s="228"/>
      <c r="L156" s="228"/>
      <c r="M156" s="228"/>
      <c r="N156" s="228"/>
      <c r="O156" s="228"/>
      <c r="P156" s="228"/>
      <c r="Q156" s="228"/>
      <c r="R156" s="228"/>
      <c r="S156" s="228"/>
      <c r="T156" s="228"/>
      <c r="U156" s="228"/>
      <c r="V156" s="228"/>
      <c r="W156" s="228"/>
      <c r="X156" s="228"/>
      <c r="Y156" s="228"/>
      <c r="Z156" s="228"/>
      <c r="AA156" s="228"/>
      <c r="AB156" s="228"/>
      <c r="AC156" s="228"/>
    </row>
    <row r="157" spans="1:29" ht="54" customHeight="1" x14ac:dyDescent="0.2">
      <c r="A157" s="203"/>
      <c r="B157" s="233">
        <v>142</v>
      </c>
      <c r="C157" s="246" t="s">
        <v>2062</v>
      </c>
      <c r="D157" s="246" t="s">
        <v>3140</v>
      </c>
      <c r="E157" s="468" t="s">
        <v>4313</v>
      </c>
      <c r="F157" s="469"/>
      <c r="G157" s="469"/>
      <c r="H157" s="469"/>
      <c r="I157" s="470"/>
      <c r="J157" s="228"/>
      <c r="K157" s="228"/>
      <c r="L157" s="228"/>
      <c r="M157" s="228"/>
      <c r="N157" s="228"/>
      <c r="O157" s="228"/>
      <c r="P157" s="228"/>
      <c r="Q157" s="228"/>
      <c r="R157" s="228"/>
      <c r="S157" s="228"/>
      <c r="T157" s="228"/>
      <c r="U157" s="228"/>
      <c r="V157" s="228"/>
      <c r="W157" s="228"/>
      <c r="X157" s="228"/>
      <c r="Y157" s="228"/>
      <c r="Z157" s="228"/>
      <c r="AA157" s="228"/>
      <c r="AB157" s="228"/>
      <c r="AC157" s="228"/>
    </row>
    <row r="158" spans="1:29" ht="54" customHeight="1" x14ac:dyDescent="0.2">
      <c r="A158" s="203"/>
      <c r="B158" s="233">
        <v>143</v>
      </c>
      <c r="C158" s="246" t="s">
        <v>2377</v>
      </c>
      <c r="D158" s="246" t="s">
        <v>3141</v>
      </c>
      <c r="E158" s="468" t="s">
        <v>4313</v>
      </c>
      <c r="F158" s="469"/>
      <c r="G158" s="469"/>
      <c r="H158" s="469"/>
      <c r="I158" s="470"/>
      <c r="J158" s="228"/>
      <c r="K158" s="228"/>
      <c r="L158" s="228"/>
      <c r="M158" s="228"/>
      <c r="N158" s="228"/>
      <c r="O158" s="228"/>
      <c r="P158" s="228"/>
      <c r="Q158" s="228"/>
      <c r="R158" s="228"/>
      <c r="S158" s="228"/>
      <c r="T158" s="228"/>
      <c r="U158" s="228"/>
      <c r="V158" s="228"/>
      <c r="W158" s="228"/>
      <c r="X158" s="228"/>
      <c r="Y158" s="228"/>
      <c r="Z158" s="228"/>
      <c r="AA158" s="228"/>
      <c r="AB158" s="228"/>
      <c r="AC158" s="228"/>
    </row>
    <row r="159" spans="1:29" ht="54" customHeight="1" x14ac:dyDescent="0.2">
      <c r="A159" s="203"/>
      <c r="B159" s="233">
        <v>144</v>
      </c>
      <c r="C159" s="246" t="s">
        <v>2379</v>
      </c>
      <c r="D159" s="246" t="s">
        <v>3142</v>
      </c>
      <c r="E159" s="468" t="s">
        <v>4312</v>
      </c>
      <c r="F159" s="469"/>
      <c r="G159" s="469"/>
      <c r="H159" s="469"/>
      <c r="I159" s="470"/>
      <c r="J159" s="228"/>
      <c r="K159" s="228"/>
      <c r="L159" s="228"/>
      <c r="M159" s="228"/>
      <c r="N159" s="228"/>
      <c r="O159" s="228"/>
      <c r="P159" s="228"/>
      <c r="Q159" s="228"/>
      <c r="R159" s="228"/>
      <c r="S159" s="228"/>
      <c r="T159" s="228"/>
      <c r="U159" s="228"/>
      <c r="V159" s="228"/>
      <c r="W159" s="228"/>
      <c r="X159" s="228"/>
      <c r="Y159" s="228"/>
      <c r="Z159" s="228"/>
      <c r="AA159" s="228"/>
      <c r="AB159" s="228"/>
      <c r="AC159" s="228"/>
    </row>
    <row r="160" spans="1:29" ht="54" customHeight="1" x14ac:dyDescent="0.2">
      <c r="A160" s="203"/>
      <c r="B160" s="233">
        <v>145</v>
      </c>
      <c r="C160" s="246" t="s">
        <v>2381</v>
      </c>
      <c r="D160" s="246" t="s">
        <v>3143</v>
      </c>
      <c r="E160" s="468" t="s">
        <v>4312</v>
      </c>
      <c r="F160" s="469"/>
      <c r="G160" s="469"/>
      <c r="H160" s="469"/>
      <c r="I160" s="470"/>
      <c r="J160" s="228"/>
      <c r="K160" s="228"/>
      <c r="L160" s="228"/>
      <c r="M160" s="228"/>
      <c r="N160" s="228"/>
      <c r="O160" s="228"/>
      <c r="P160" s="228"/>
      <c r="Q160" s="228"/>
      <c r="R160" s="228"/>
      <c r="S160" s="228"/>
      <c r="T160" s="228"/>
      <c r="U160" s="228"/>
      <c r="V160" s="228"/>
      <c r="W160" s="228"/>
      <c r="X160" s="228"/>
      <c r="Y160" s="228"/>
      <c r="Z160" s="228"/>
      <c r="AA160" s="228"/>
      <c r="AB160" s="228"/>
      <c r="AC160" s="228"/>
    </row>
    <row r="161" spans="1:29" ht="54" customHeight="1" x14ac:dyDescent="0.2">
      <c r="A161" s="203"/>
      <c r="B161" s="233">
        <v>146</v>
      </c>
      <c r="C161" s="246" t="s">
        <v>2383</v>
      </c>
      <c r="D161" s="246" t="s">
        <v>3144</v>
      </c>
      <c r="E161" s="468" t="s">
        <v>4313</v>
      </c>
      <c r="F161" s="469"/>
      <c r="G161" s="469"/>
      <c r="H161" s="469"/>
      <c r="I161" s="470"/>
      <c r="J161" s="228"/>
      <c r="K161" s="228"/>
      <c r="L161" s="228"/>
      <c r="M161" s="228"/>
      <c r="N161" s="228"/>
      <c r="O161" s="228"/>
      <c r="P161" s="228"/>
      <c r="Q161" s="228"/>
      <c r="R161" s="228"/>
      <c r="S161" s="228"/>
      <c r="T161" s="228"/>
      <c r="U161" s="228"/>
      <c r="V161" s="228"/>
      <c r="W161" s="228"/>
      <c r="X161" s="228"/>
      <c r="Y161" s="228"/>
      <c r="Z161" s="228"/>
      <c r="AA161" s="228"/>
      <c r="AB161" s="228"/>
      <c r="AC161" s="228"/>
    </row>
    <row r="162" spans="1:29" ht="54" customHeight="1" x14ac:dyDescent="0.2">
      <c r="A162" s="203"/>
      <c r="B162" s="233">
        <v>147</v>
      </c>
      <c r="C162" s="246" t="s">
        <v>2385</v>
      </c>
      <c r="D162" s="246" t="s">
        <v>3145</v>
      </c>
      <c r="E162" s="468" t="s">
        <v>4313</v>
      </c>
      <c r="F162" s="469"/>
      <c r="G162" s="469"/>
      <c r="H162" s="469"/>
      <c r="I162" s="470"/>
      <c r="J162" s="228"/>
      <c r="K162" s="228"/>
      <c r="L162" s="228"/>
      <c r="M162" s="228"/>
      <c r="N162" s="228"/>
      <c r="O162" s="228"/>
      <c r="P162" s="228"/>
      <c r="Q162" s="228"/>
      <c r="R162" s="228"/>
      <c r="S162" s="228"/>
      <c r="T162" s="228"/>
      <c r="U162" s="228"/>
      <c r="V162" s="228"/>
      <c r="W162" s="228"/>
      <c r="X162" s="228"/>
      <c r="Y162" s="228"/>
      <c r="Z162" s="228"/>
      <c r="AA162" s="228"/>
      <c r="AB162" s="228"/>
      <c r="AC162" s="228"/>
    </row>
    <row r="163" spans="1:29" ht="54" customHeight="1" x14ac:dyDescent="0.2">
      <c r="A163" s="203"/>
      <c r="B163" s="233">
        <v>148</v>
      </c>
      <c r="C163" s="246" t="s">
        <v>2387</v>
      </c>
      <c r="D163" s="246" t="s">
        <v>3146</v>
      </c>
      <c r="E163" s="468" t="s">
        <v>4313</v>
      </c>
      <c r="F163" s="469"/>
      <c r="G163" s="469"/>
      <c r="H163" s="469"/>
      <c r="I163" s="470"/>
      <c r="J163" s="228"/>
      <c r="K163" s="228"/>
      <c r="L163" s="228"/>
      <c r="M163" s="228"/>
      <c r="N163" s="228"/>
      <c r="O163" s="228"/>
      <c r="P163" s="228"/>
      <c r="Q163" s="228"/>
      <c r="R163" s="228"/>
      <c r="S163" s="228"/>
      <c r="T163" s="228"/>
      <c r="U163" s="228"/>
      <c r="V163" s="228"/>
      <c r="W163" s="228"/>
      <c r="X163" s="228"/>
      <c r="Y163" s="228"/>
      <c r="Z163" s="228"/>
      <c r="AA163" s="228"/>
      <c r="AB163" s="228"/>
      <c r="AC163" s="228"/>
    </row>
    <row r="164" spans="1:29" ht="54" customHeight="1" x14ac:dyDescent="0.2">
      <c r="A164" s="203"/>
      <c r="B164" s="233">
        <v>149</v>
      </c>
      <c r="C164" s="246" t="s">
        <v>3166</v>
      </c>
      <c r="D164" s="246" t="s">
        <v>3253</v>
      </c>
      <c r="E164" s="468" t="s">
        <v>4313</v>
      </c>
      <c r="F164" s="469"/>
      <c r="G164" s="469"/>
      <c r="H164" s="469"/>
      <c r="I164" s="470"/>
      <c r="J164" s="228"/>
      <c r="K164" s="228"/>
      <c r="L164" s="228"/>
      <c r="M164" s="228"/>
      <c r="N164" s="228"/>
      <c r="O164" s="228"/>
      <c r="P164" s="228"/>
      <c r="Q164" s="228"/>
      <c r="R164" s="228"/>
      <c r="S164" s="228"/>
      <c r="T164" s="228"/>
      <c r="U164" s="228"/>
      <c r="V164" s="228"/>
      <c r="W164" s="228"/>
      <c r="X164" s="228"/>
      <c r="Y164" s="228"/>
      <c r="Z164" s="228"/>
      <c r="AA164" s="228"/>
      <c r="AB164" s="228"/>
      <c r="AC164" s="228"/>
    </row>
    <row r="165" spans="1:29" ht="54" customHeight="1" x14ac:dyDescent="0.2">
      <c r="A165" s="203"/>
      <c r="B165" s="233">
        <v>150</v>
      </c>
      <c r="C165" s="246" t="s">
        <v>1605</v>
      </c>
      <c r="D165" s="246" t="s">
        <v>3121</v>
      </c>
      <c r="E165" s="468" t="s">
        <v>4313</v>
      </c>
      <c r="F165" s="469"/>
      <c r="G165" s="469"/>
      <c r="H165" s="469"/>
      <c r="I165" s="470"/>
      <c r="J165" s="228"/>
      <c r="K165" s="228"/>
      <c r="L165" s="228"/>
      <c r="M165" s="228"/>
      <c r="N165" s="228"/>
      <c r="O165" s="228"/>
      <c r="P165" s="228"/>
      <c r="Q165" s="228"/>
      <c r="R165" s="228"/>
      <c r="S165" s="228"/>
      <c r="T165" s="228"/>
      <c r="U165" s="228"/>
      <c r="V165" s="228"/>
      <c r="W165" s="228"/>
      <c r="X165" s="228"/>
      <c r="Y165" s="228"/>
      <c r="Z165" s="228"/>
      <c r="AA165" s="228"/>
      <c r="AB165" s="228"/>
      <c r="AC165" s="228"/>
    </row>
    <row r="166" spans="1:29" ht="54" customHeight="1" x14ac:dyDescent="0.2">
      <c r="A166" s="203"/>
      <c r="B166" s="233">
        <v>151</v>
      </c>
      <c r="C166" s="246" t="s">
        <v>1654</v>
      </c>
      <c r="D166" s="246" t="s">
        <v>3147</v>
      </c>
      <c r="E166" s="468" t="s">
        <v>4311</v>
      </c>
      <c r="F166" s="469"/>
      <c r="G166" s="469"/>
      <c r="H166" s="469"/>
      <c r="I166" s="470"/>
      <c r="J166" s="228"/>
      <c r="K166" s="228"/>
      <c r="L166" s="228"/>
      <c r="M166" s="228"/>
      <c r="N166" s="228"/>
      <c r="O166" s="228"/>
      <c r="P166" s="228"/>
      <c r="Q166" s="228"/>
      <c r="R166" s="228"/>
      <c r="S166" s="228"/>
      <c r="T166" s="228"/>
      <c r="U166" s="228"/>
      <c r="V166" s="228"/>
      <c r="W166" s="228"/>
      <c r="X166" s="228"/>
      <c r="Y166" s="228"/>
      <c r="Z166" s="228"/>
      <c r="AA166" s="228"/>
      <c r="AB166" s="228"/>
      <c r="AC166" s="228"/>
    </row>
    <row r="167" spans="1:29" ht="54" customHeight="1" x14ac:dyDescent="0.2">
      <c r="A167" s="203"/>
      <c r="B167" s="233">
        <v>152</v>
      </c>
      <c r="C167" s="246" t="s">
        <v>3168</v>
      </c>
      <c r="D167" s="246" t="s">
        <v>3152</v>
      </c>
      <c r="E167" s="468" t="s">
        <v>3153</v>
      </c>
      <c r="F167" s="469"/>
      <c r="G167" s="469"/>
      <c r="H167" s="469"/>
      <c r="I167" s="470"/>
      <c r="J167" s="228"/>
      <c r="K167" s="228"/>
      <c r="L167" s="228"/>
      <c r="M167" s="228"/>
      <c r="N167" s="228"/>
      <c r="O167" s="228"/>
      <c r="P167" s="228"/>
      <c r="Q167" s="228"/>
      <c r="R167" s="228"/>
      <c r="S167" s="228"/>
      <c r="T167" s="228"/>
      <c r="U167" s="228"/>
      <c r="V167" s="228"/>
      <c r="W167" s="228"/>
      <c r="X167" s="228"/>
      <c r="Y167" s="228"/>
      <c r="Z167" s="228"/>
      <c r="AA167" s="228"/>
      <c r="AB167" s="228"/>
      <c r="AC167" s="228"/>
    </row>
    <row r="168" spans="1:29" ht="54" customHeight="1" x14ac:dyDescent="0.2">
      <c r="A168" s="203"/>
      <c r="B168" s="233">
        <v>153</v>
      </c>
      <c r="C168" s="246" t="s">
        <v>2395</v>
      </c>
      <c r="D168" s="246" t="s">
        <v>3148</v>
      </c>
      <c r="E168" s="468" t="s">
        <v>4312</v>
      </c>
      <c r="F168" s="469"/>
      <c r="G168" s="469"/>
      <c r="H168" s="469"/>
      <c r="I168" s="470"/>
      <c r="J168" s="228"/>
      <c r="K168" s="228"/>
      <c r="L168" s="228"/>
      <c r="M168" s="228"/>
      <c r="N168" s="228"/>
      <c r="O168" s="228"/>
      <c r="P168" s="228"/>
      <c r="Q168" s="228"/>
      <c r="R168" s="228"/>
      <c r="S168" s="228"/>
      <c r="T168" s="228"/>
      <c r="U168" s="228"/>
      <c r="V168" s="228"/>
      <c r="W168" s="228"/>
      <c r="X168" s="228"/>
      <c r="Y168" s="228"/>
      <c r="Z168" s="228"/>
      <c r="AA168" s="228"/>
      <c r="AB168" s="228"/>
      <c r="AC168" s="228"/>
    </row>
    <row r="169" spans="1:29" ht="54" customHeight="1" x14ac:dyDescent="0.2">
      <c r="A169" s="203"/>
      <c r="B169" s="233">
        <v>154</v>
      </c>
      <c r="C169" s="246" t="s">
        <v>1964</v>
      </c>
      <c r="D169" s="246" t="s">
        <v>3149</v>
      </c>
      <c r="E169" s="468" t="s">
        <v>4312</v>
      </c>
      <c r="F169" s="469"/>
      <c r="G169" s="469"/>
      <c r="H169" s="469"/>
      <c r="I169" s="470"/>
      <c r="J169" s="228"/>
      <c r="K169" s="228"/>
      <c r="L169" s="228"/>
      <c r="M169" s="228"/>
      <c r="N169" s="228"/>
      <c r="O169" s="228"/>
      <c r="P169" s="228"/>
      <c r="Q169" s="228"/>
      <c r="R169" s="228"/>
      <c r="S169" s="228"/>
      <c r="T169" s="228"/>
      <c r="U169" s="228"/>
      <c r="V169" s="228"/>
      <c r="W169" s="228"/>
      <c r="X169" s="228"/>
      <c r="Y169" s="228"/>
      <c r="Z169" s="228"/>
      <c r="AA169" s="228"/>
      <c r="AB169" s="228"/>
      <c r="AC169" s="228"/>
    </row>
    <row r="170" spans="1:29" ht="54" customHeight="1" x14ac:dyDescent="0.2">
      <c r="A170" s="203"/>
      <c r="B170" s="233">
        <v>155</v>
      </c>
      <c r="C170" s="246" t="s">
        <v>290</v>
      </c>
      <c r="D170" s="246" t="s">
        <v>3150</v>
      </c>
      <c r="E170" s="468" t="s">
        <v>4312</v>
      </c>
      <c r="F170" s="469"/>
      <c r="G170" s="469"/>
      <c r="H170" s="469"/>
      <c r="I170" s="470"/>
      <c r="J170" s="228"/>
      <c r="K170" s="228"/>
      <c r="L170" s="228"/>
      <c r="M170" s="228"/>
      <c r="N170" s="228"/>
      <c r="O170" s="228"/>
      <c r="P170" s="228"/>
      <c r="Q170" s="228"/>
      <c r="R170" s="228"/>
      <c r="S170" s="228"/>
      <c r="T170" s="228"/>
      <c r="U170" s="228"/>
      <c r="V170" s="228"/>
      <c r="W170" s="228"/>
      <c r="X170" s="228"/>
      <c r="Y170" s="228"/>
      <c r="Z170" s="228"/>
      <c r="AA170" s="228"/>
      <c r="AB170" s="228"/>
      <c r="AC170" s="228"/>
    </row>
    <row r="171" spans="1:29" ht="54" customHeight="1" x14ac:dyDescent="0.2">
      <c r="A171" s="203"/>
      <c r="B171" s="233">
        <v>156</v>
      </c>
      <c r="C171" s="246" t="s">
        <v>310</v>
      </c>
      <c r="D171" s="246" t="s">
        <v>3151</v>
      </c>
      <c r="E171" s="468" t="s">
        <v>4312</v>
      </c>
      <c r="F171" s="469"/>
      <c r="G171" s="469"/>
      <c r="H171" s="469"/>
      <c r="I171" s="470"/>
      <c r="J171" s="228"/>
      <c r="K171" s="228"/>
      <c r="L171" s="228"/>
      <c r="M171" s="228"/>
      <c r="N171" s="228"/>
      <c r="O171" s="228"/>
      <c r="P171" s="228"/>
      <c r="Q171" s="228"/>
      <c r="R171" s="228"/>
      <c r="S171" s="228"/>
      <c r="T171" s="228"/>
      <c r="U171" s="228"/>
      <c r="V171" s="228"/>
      <c r="W171" s="228"/>
      <c r="X171" s="228"/>
      <c r="Y171" s="228"/>
      <c r="Z171" s="228"/>
      <c r="AA171" s="228"/>
      <c r="AB171" s="228"/>
      <c r="AC171" s="228"/>
    </row>
    <row r="172" spans="1:29" ht="54" customHeight="1" x14ac:dyDescent="0.2">
      <c r="A172" s="203"/>
      <c r="B172" s="233">
        <v>157</v>
      </c>
      <c r="C172" s="246" t="s">
        <v>3254</v>
      </c>
      <c r="D172" s="246" t="s">
        <v>3255</v>
      </c>
      <c r="E172" s="468" t="s">
        <v>4312</v>
      </c>
      <c r="F172" s="469"/>
      <c r="G172" s="469"/>
      <c r="H172" s="469"/>
      <c r="I172" s="470"/>
      <c r="J172" s="228"/>
      <c r="K172" s="228"/>
      <c r="L172" s="228"/>
      <c r="M172" s="228"/>
      <c r="N172" s="228"/>
      <c r="O172" s="228"/>
      <c r="P172" s="228"/>
      <c r="Q172" s="228"/>
      <c r="R172" s="228"/>
      <c r="S172" s="228"/>
      <c r="T172" s="228"/>
      <c r="U172" s="228"/>
      <c r="V172" s="228"/>
      <c r="W172" s="228"/>
      <c r="X172" s="228"/>
      <c r="Y172" s="228"/>
      <c r="Z172" s="228"/>
      <c r="AA172" s="228"/>
      <c r="AB172" s="228"/>
      <c r="AC172" s="228"/>
    </row>
    <row r="173" spans="1:29" ht="15.75" customHeight="1" x14ac:dyDescent="0.2">
      <c r="A173" s="203"/>
      <c r="B173" s="203"/>
      <c r="C173" s="204"/>
      <c r="D173" s="204"/>
      <c r="E173" s="204"/>
      <c r="F173" s="204"/>
      <c r="G173" s="204"/>
      <c r="H173" s="204"/>
      <c r="I173" s="203"/>
      <c r="J173" s="203"/>
      <c r="K173" s="203"/>
      <c r="L173" s="203"/>
      <c r="M173" s="203"/>
      <c r="N173" s="203"/>
      <c r="O173" s="203"/>
      <c r="P173" s="203"/>
      <c r="Q173" s="203"/>
      <c r="R173" s="203"/>
      <c r="S173" s="203"/>
      <c r="T173" s="203"/>
      <c r="U173" s="203"/>
      <c r="V173" s="203"/>
      <c r="W173" s="203"/>
      <c r="X173" s="203"/>
      <c r="Y173" s="203"/>
      <c r="Z173" s="203"/>
      <c r="AA173" s="203"/>
      <c r="AB173" s="203"/>
      <c r="AC173" s="203"/>
    </row>
    <row r="174" spans="1:29" ht="15.75" customHeight="1" x14ac:dyDescent="0.2">
      <c r="A174" s="203"/>
      <c r="B174" s="203"/>
      <c r="C174" s="204"/>
      <c r="D174" s="204"/>
      <c r="E174" s="204"/>
      <c r="F174" s="204"/>
      <c r="G174" s="204"/>
      <c r="H174" s="204"/>
      <c r="I174" s="203"/>
      <c r="J174" s="203"/>
      <c r="K174" s="203"/>
      <c r="L174" s="203"/>
      <c r="M174" s="203"/>
      <c r="N174" s="203"/>
      <c r="O174" s="203"/>
      <c r="P174" s="203"/>
      <c r="Q174" s="203"/>
      <c r="R174" s="203"/>
      <c r="S174" s="203"/>
      <c r="T174" s="203"/>
      <c r="U174" s="203"/>
      <c r="V174" s="203"/>
      <c r="W174" s="203"/>
      <c r="X174" s="203"/>
      <c r="Y174" s="203"/>
      <c r="Z174" s="203"/>
      <c r="AA174" s="203"/>
      <c r="AB174" s="203"/>
      <c r="AC174" s="203"/>
    </row>
    <row r="175" spans="1:29" ht="15.75" customHeight="1" x14ac:dyDescent="0.2">
      <c r="A175" s="203"/>
      <c r="B175" s="203"/>
      <c r="C175" s="204"/>
      <c r="D175" s="204"/>
      <c r="E175" s="204"/>
      <c r="F175" s="204"/>
      <c r="G175" s="204"/>
      <c r="H175" s="204"/>
      <c r="I175" s="203"/>
      <c r="J175" s="203"/>
      <c r="K175" s="203"/>
      <c r="L175" s="203"/>
      <c r="M175" s="203"/>
      <c r="N175" s="203"/>
      <c r="O175" s="203"/>
      <c r="P175" s="203"/>
      <c r="Q175" s="203"/>
      <c r="R175" s="203"/>
      <c r="S175" s="203"/>
      <c r="T175" s="203"/>
      <c r="U175" s="203"/>
      <c r="V175" s="203"/>
      <c r="W175" s="203"/>
      <c r="X175" s="203"/>
      <c r="Y175" s="203"/>
      <c r="Z175" s="203"/>
      <c r="AA175" s="203"/>
      <c r="AB175" s="203"/>
      <c r="AC175" s="203"/>
    </row>
    <row r="176" spans="1:29" ht="15.75" customHeight="1" x14ac:dyDescent="0.2">
      <c r="A176" s="203"/>
      <c r="B176" s="203"/>
      <c r="C176" s="204"/>
      <c r="D176" s="204"/>
      <c r="E176" s="204"/>
      <c r="F176" s="204"/>
      <c r="G176" s="204"/>
      <c r="H176" s="204"/>
      <c r="I176" s="203"/>
      <c r="J176" s="203"/>
      <c r="K176" s="203"/>
      <c r="L176" s="203"/>
      <c r="M176" s="203"/>
      <c r="N176" s="203"/>
      <c r="O176" s="203"/>
      <c r="P176" s="203"/>
      <c r="Q176" s="203"/>
      <c r="R176" s="203"/>
      <c r="S176" s="203"/>
      <c r="T176" s="203"/>
      <c r="U176" s="203"/>
      <c r="V176" s="203"/>
      <c r="W176" s="203"/>
      <c r="X176" s="203"/>
      <c r="Y176" s="203"/>
      <c r="Z176" s="203"/>
      <c r="AA176" s="203"/>
      <c r="AB176" s="203"/>
      <c r="AC176" s="203"/>
    </row>
    <row r="177" spans="1:29" ht="15.75" customHeight="1" x14ac:dyDescent="0.2">
      <c r="A177" s="203"/>
      <c r="B177" s="203"/>
      <c r="C177" s="204"/>
      <c r="D177" s="204"/>
      <c r="E177" s="204"/>
      <c r="F177" s="204"/>
      <c r="G177" s="204"/>
      <c r="H177" s="204"/>
      <c r="I177" s="203"/>
      <c r="J177" s="203"/>
      <c r="K177" s="203"/>
      <c r="L177" s="203"/>
      <c r="M177" s="203"/>
      <c r="N177" s="203"/>
      <c r="O177" s="203"/>
      <c r="P177" s="203"/>
      <c r="Q177" s="203"/>
      <c r="R177" s="203"/>
      <c r="S177" s="203"/>
      <c r="T177" s="203"/>
      <c r="U177" s="203"/>
      <c r="V177" s="203"/>
      <c r="W177" s="203"/>
      <c r="X177" s="203"/>
      <c r="Y177" s="203"/>
      <c r="Z177" s="203"/>
      <c r="AA177" s="203"/>
      <c r="AB177" s="203"/>
      <c r="AC177" s="203"/>
    </row>
    <row r="178" spans="1:29" ht="15.75" customHeight="1" x14ac:dyDescent="0.2">
      <c r="A178" s="203"/>
      <c r="B178" s="203"/>
      <c r="C178" s="204"/>
      <c r="D178" s="204"/>
      <c r="E178" s="204"/>
      <c r="F178" s="204"/>
      <c r="G178" s="204"/>
      <c r="H178" s="204"/>
      <c r="I178" s="203"/>
      <c r="J178" s="203"/>
      <c r="K178" s="203"/>
      <c r="L178" s="203"/>
      <c r="M178" s="203"/>
      <c r="N178" s="203"/>
      <c r="O178" s="203"/>
      <c r="P178" s="203"/>
      <c r="Q178" s="203"/>
      <c r="R178" s="203"/>
      <c r="S178" s="203"/>
      <c r="T178" s="203"/>
      <c r="U178" s="203"/>
      <c r="V178" s="203"/>
      <c r="W178" s="203"/>
      <c r="X178" s="203"/>
      <c r="Y178" s="203"/>
      <c r="Z178" s="203"/>
      <c r="AA178" s="203"/>
      <c r="AB178" s="203"/>
      <c r="AC178" s="203"/>
    </row>
    <row r="179" spans="1:29" ht="15.75" customHeight="1" x14ac:dyDescent="0.2">
      <c r="A179" s="203"/>
      <c r="B179" s="203"/>
      <c r="C179" s="204"/>
      <c r="D179" s="204"/>
      <c r="E179" s="204"/>
      <c r="F179" s="204"/>
      <c r="G179" s="204"/>
      <c r="H179" s="204"/>
      <c r="I179" s="203"/>
      <c r="J179" s="203"/>
      <c r="K179" s="203"/>
      <c r="L179" s="203"/>
      <c r="M179" s="203"/>
      <c r="N179" s="203"/>
      <c r="O179" s="203"/>
      <c r="P179" s="203"/>
      <c r="Q179" s="203"/>
      <c r="R179" s="203"/>
      <c r="S179" s="203"/>
      <c r="T179" s="203"/>
      <c r="U179" s="203"/>
      <c r="V179" s="203"/>
      <c r="W179" s="203"/>
      <c r="X179" s="203"/>
      <c r="Y179" s="203"/>
      <c r="Z179" s="203"/>
      <c r="AA179" s="203"/>
      <c r="AB179" s="203"/>
      <c r="AC179" s="203"/>
    </row>
    <row r="180" spans="1:29" ht="15.75" customHeight="1" x14ac:dyDescent="0.2">
      <c r="A180" s="203"/>
      <c r="B180" s="203"/>
      <c r="C180" s="204"/>
      <c r="D180" s="204"/>
      <c r="E180" s="204"/>
      <c r="F180" s="204"/>
      <c r="G180" s="204"/>
      <c r="H180" s="204"/>
      <c r="I180" s="203"/>
      <c r="J180" s="203"/>
      <c r="K180" s="203"/>
      <c r="L180" s="203"/>
      <c r="M180" s="203"/>
      <c r="N180" s="203"/>
      <c r="O180" s="203"/>
      <c r="P180" s="203"/>
      <c r="Q180" s="203"/>
      <c r="R180" s="203"/>
      <c r="S180" s="203"/>
      <c r="T180" s="203"/>
      <c r="U180" s="203"/>
      <c r="V180" s="203"/>
      <c r="W180" s="203"/>
      <c r="X180" s="203"/>
      <c r="Y180" s="203"/>
      <c r="Z180" s="203"/>
      <c r="AA180" s="203"/>
      <c r="AB180" s="203"/>
      <c r="AC180" s="203"/>
    </row>
    <row r="181" spans="1:29" ht="15.75" customHeight="1" x14ac:dyDescent="0.2">
      <c r="A181" s="203"/>
      <c r="B181" s="203"/>
      <c r="C181" s="204"/>
      <c r="D181" s="204"/>
      <c r="E181" s="204"/>
      <c r="F181" s="204"/>
      <c r="G181" s="204"/>
      <c r="H181" s="204"/>
      <c r="I181" s="203"/>
      <c r="J181" s="203"/>
      <c r="K181" s="203"/>
      <c r="L181" s="203"/>
      <c r="M181" s="203"/>
      <c r="N181" s="203"/>
      <c r="O181" s="203"/>
      <c r="P181" s="203"/>
      <c r="Q181" s="203"/>
      <c r="R181" s="203"/>
      <c r="S181" s="203"/>
      <c r="T181" s="203"/>
      <c r="U181" s="203"/>
      <c r="V181" s="203"/>
      <c r="W181" s="203"/>
      <c r="X181" s="203"/>
      <c r="Y181" s="203"/>
      <c r="Z181" s="203"/>
      <c r="AA181" s="203"/>
      <c r="AB181" s="203"/>
      <c r="AC181" s="203"/>
    </row>
    <row r="182" spans="1:29" ht="15.75" customHeight="1" x14ac:dyDescent="0.2">
      <c r="A182" s="203"/>
      <c r="B182" s="203"/>
      <c r="C182" s="204"/>
      <c r="D182" s="204"/>
      <c r="E182" s="204"/>
      <c r="F182" s="204"/>
      <c r="G182" s="204"/>
      <c r="H182" s="204"/>
      <c r="I182" s="203"/>
      <c r="J182" s="203"/>
      <c r="K182" s="203"/>
      <c r="L182" s="203"/>
      <c r="M182" s="203"/>
      <c r="N182" s="203"/>
      <c r="O182" s="203"/>
      <c r="P182" s="203"/>
      <c r="Q182" s="203"/>
      <c r="R182" s="203"/>
      <c r="S182" s="203"/>
      <c r="T182" s="203"/>
      <c r="U182" s="203"/>
      <c r="V182" s="203"/>
      <c r="W182" s="203"/>
      <c r="X182" s="203"/>
      <c r="Y182" s="203"/>
      <c r="Z182" s="203"/>
      <c r="AA182" s="203"/>
      <c r="AB182" s="203"/>
      <c r="AC182" s="203"/>
    </row>
    <row r="183" spans="1:29" ht="15.75" customHeight="1" x14ac:dyDescent="0.2">
      <c r="A183" s="203"/>
      <c r="B183" s="203"/>
      <c r="C183" s="204"/>
      <c r="D183" s="204"/>
      <c r="E183" s="204"/>
      <c r="F183" s="204"/>
      <c r="G183" s="204"/>
      <c r="H183" s="204"/>
      <c r="I183" s="203"/>
      <c r="J183" s="203"/>
      <c r="K183" s="203"/>
      <c r="L183" s="203"/>
      <c r="M183" s="203"/>
      <c r="N183" s="203"/>
      <c r="O183" s="203"/>
      <c r="P183" s="203"/>
      <c r="Q183" s="203"/>
      <c r="R183" s="203"/>
      <c r="S183" s="203"/>
      <c r="T183" s="203"/>
      <c r="U183" s="203"/>
      <c r="V183" s="203"/>
      <c r="W183" s="203"/>
      <c r="X183" s="203"/>
      <c r="Y183" s="203"/>
      <c r="Z183" s="203"/>
      <c r="AA183" s="203"/>
      <c r="AB183" s="203"/>
      <c r="AC183" s="203"/>
    </row>
    <row r="184" spans="1:29" ht="15.75" customHeight="1" x14ac:dyDescent="0.2">
      <c r="A184" s="203"/>
      <c r="B184" s="203"/>
      <c r="C184" s="204"/>
      <c r="D184" s="204"/>
      <c r="E184" s="204"/>
      <c r="F184" s="204"/>
      <c r="G184" s="204"/>
      <c r="H184" s="204"/>
      <c r="I184" s="203"/>
      <c r="J184" s="203"/>
      <c r="K184" s="203"/>
      <c r="L184" s="203"/>
      <c r="M184" s="203"/>
      <c r="N184" s="203"/>
      <c r="O184" s="203"/>
      <c r="P184" s="203"/>
      <c r="Q184" s="203"/>
      <c r="R184" s="203"/>
      <c r="S184" s="203"/>
      <c r="T184" s="203"/>
      <c r="U184" s="203"/>
      <c r="V184" s="203"/>
      <c r="W184" s="203"/>
      <c r="X184" s="203"/>
      <c r="Y184" s="203"/>
      <c r="Z184" s="203"/>
      <c r="AA184" s="203"/>
      <c r="AB184" s="203"/>
      <c r="AC184" s="203"/>
    </row>
    <row r="185" spans="1:29" ht="15.75" customHeight="1" x14ac:dyDescent="0.2">
      <c r="A185" s="203"/>
      <c r="B185" s="203"/>
      <c r="C185" s="204"/>
      <c r="D185" s="204"/>
      <c r="E185" s="204"/>
      <c r="F185" s="204"/>
      <c r="G185" s="204"/>
      <c r="H185" s="204"/>
      <c r="I185" s="203"/>
      <c r="J185" s="203"/>
      <c r="K185" s="203"/>
      <c r="L185" s="203"/>
      <c r="M185" s="203"/>
      <c r="N185" s="203"/>
      <c r="O185" s="203"/>
      <c r="P185" s="203"/>
      <c r="Q185" s="203"/>
      <c r="R185" s="203"/>
      <c r="S185" s="203"/>
      <c r="T185" s="203"/>
      <c r="U185" s="203"/>
      <c r="V185" s="203"/>
      <c r="W185" s="203"/>
      <c r="X185" s="203"/>
      <c r="Y185" s="203"/>
      <c r="Z185" s="203"/>
      <c r="AA185" s="203"/>
      <c r="AB185" s="203"/>
      <c r="AC185" s="203"/>
    </row>
    <row r="186" spans="1:29" ht="15.75" customHeight="1" x14ac:dyDescent="0.2">
      <c r="A186" s="203"/>
      <c r="B186" s="203"/>
      <c r="C186" s="204"/>
      <c r="D186" s="204"/>
      <c r="E186" s="204"/>
      <c r="F186" s="204"/>
      <c r="G186" s="204"/>
      <c r="H186" s="204"/>
      <c r="I186" s="203"/>
      <c r="J186" s="203"/>
      <c r="K186" s="203"/>
      <c r="L186" s="203"/>
      <c r="M186" s="203"/>
      <c r="N186" s="203"/>
      <c r="O186" s="203"/>
      <c r="P186" s="203"/>
      <c r="Q186" s="203"/>
      <c r="R186" s="203"/>
      <c r="S186" s="203"/>
      <c r="T186" s="203"/>
      <c r="U186" s="203"/>
      <c r="V186" s="203"/>
      <c r="W186" s="203"/>
      <c r="X186" s="203"/>
      <c r="Y186" s="203"/>
      <c r="Z186" s="203"/>
      <c r="AA186" s="203"/>
      <c r="AB186" s="203"/>
      <c r="AC186" s="203"/>
    </row>
    <row r="187" spans="1:29" ht="15.75" customHeight="1" x14ac:dyDescent="0.2">
      <c r="A187" s="203"/>
      <c r="B187" s="203"/>
      <c r="C187" s="204"/>
      <c r="D187" s="204"/>
      <c r="E187" s="204"/>
      <c r="F187" s="204"/>
      <c r="G187" s="204"/>
      <c r="H187" s="204"/>
      <c r="I187" s="203"/>
      <c r="J187" s="203"/>
      <c r="K187" s="203"/>
      <c r="L187" s="203"/>
      <c r="M187" s="203"/>
      <c r="N187" s="203"/>
      <c r="O187" s="203"/>
      <c r="P187" s="203"/>
      <c r="Q187" s="203"/>
      <c r="R187" s="203"/>
      <c r="S187" s="203"/>
      <c r="T187" s="203"/>
      <c r="U187" s="203"/>
      <c r="V187" s="203"/>
      <c r="W187" s="203"/>
      <c r="X187" s="203"/>
      <c r="Y187" s="203"/>
      <c r="Z187" s="203"/>
      <c r="AA187" s="203"/>
      <c r="AB187" s="203"/>
      <c r="AC187" s="203"/>
    </row>
    <row r="188" spans="1:29" ht="15.75" customHeight="1" x14ac:dyDescent="0.2">
      <c r="A188" s="203"/>
      <c r="B188" s="203"/>
      <c r="C188" s="204"/>
      <c r="D188" s="204"/>
      <c r="E188" s="204"/>
      <c r="F188" s="204"/>
      <c r="G188" s="204"/>
      <c r="H188" s="204"/>
      <c r="I188" s="203"/>
      <c r="J188" s="203"/>
      <c r="K188" s="203"/>
      <c r="L188" s="203"/>
      <c r="M188" s="203"/>
      <c r="N188" s="203"/>
      <c r="O188" s="203"/>
      <c r="P188" s="203"/>
      <c r="Q188" s="203"/>
      <c r="R188" s="203"/>
      <c r="S188" s="203"/>
      <c r="T188" s="203"/>
      <c r="U188" s="203"/>
      <c r="V188" s="203"/>
      <c r="W188" s="203"/>
      <c r="X188" s="203"/>
      <c r="Y188" s="203"/>
      <c r="Z188" s="203"/>
      <c r="AA188" s="203"/>
      <c r="AB188" s="203"/>
      <c r="AC188" s="203"/>
    </row>
    <row r="189" spans="1:29" ht="15.75" customHeight="1" x14ac:dyDescent="0.2">
      <c r="A189" s="203"/>
      <c r="B189" s="203"/>
      <c r="C189" s="204"/>
      <c r="D189" s="204"/>
      <c r="E189" s="204"/>
      <c r="F189" s="204"/>
      <c r="G189" s="204"/>
      <c r="H189" s="204"/>
      <c r="I189" s="203"/>
      <c r="J189" s="203"/>
      <c r="K189" s="203"/>
      <c r="L189" s="203"/>
      <c r="M189" s="203"/>
      <c r="N189" s="203"/>
      <c r="O189" s="203"/>
      <c r="P189" s="203"/>
      <c r="Q189" s="203"/>
      <c r="R189" s="203"/>
      <c r="S189" s="203"/>
      <c r="T189" s="203"/>
      <c r="U189" s="203"/>
      <c r="V189" s="203"/>
      <c r="W189" s="203"/>
      <c r="X189" s="203"/>
      <c r="Y189" s="203"/>
      <c r="Z189" s="203"/>
      <c r="AA189" s="203"/>
      <c r="AB189" s="203"/>
      <c r="AC189" s="203"/>
    </row>
    <row r="190" spans="1:29" ht="15.75" customHeight="1" x14ac:dyDescent="0.2">
      <c r="A190" s="203"/>
      <c r="B190" s="203"/>
      <c r="C190" s="204"/>
      <c r="D190" s="204"/>
      <c r="E190" s="204"/>
      <c r="F190" s="204"/>
      <c r="G190" s="204"/>
      <c r="H190" s="204"/>
      <c r="I190" s="203"/>
      <c r="J190" s="203"/>
      <c r="K190" s="203"/>
      <c r="L190" s="203"/>
      <c r="M190" s="203"/>
      <c r="N190" s="203"/>
      <c r="O190" s="203"/>
      <c r="P190" s="203"/>
      <c r="Q190" s="203"/>
      <c r="R190" s="203"/>
      <c r="S190" s="203"/>
      <c r="T190" s="203"/>
      <c r="U190" s="203"/>
      <c r="V190" s="203"/>
      <c r="W190" s="203"/>
      <c r="X190" s="203"/>
      <c r="Y190" s="203"/>
      <c r="Z190" s="203"/>
      <c r="AA190" s="203"/>
      <c r="AB190" s="203"/>
      <c r="AC190" s="203"/>
    </row>
    <row r="191" spans="1:29" ht="15.75" customHeight="1" x14ac:dyDescent="0.2">
      <c r="A191" s="203"/>
      <c r="B191" s="203"/>
      <c r="C191" s="204"/>
      <c r="D191" s="204"/>
      <c r="E191" s="204"/>
      <c r="F191" s="204"/>
      <c r="G191" s="204"/>
      <c r="H191" s="204"/>
      <c r="I191" s="203"/>
      <c r="J191" s="203"/>
      <c r="K191" s="203"/>
      <c r="L191" s="203"/>
      <c r="M191" s="203"/>
      <c r="N191" s="203"/>
      <c r="O191" s="203"/>
      <c r="P191" s="203"/>
      <c r="Q191" s="203"/>
      <c r="R191" s="203"/>
      <c r="S191" s="203"/>
      <c r="T191" s="203"/>
      <c r="U191" s="203"/>
      <c r="V191" s="203"/>
      <c r="W191" s="203"/>
      <c r="X191" s="203"/>
      <c r="Y191" s="203"/>
      <c r="Z191" s="203"/>
      <c r="AA191" s="203"/>
      <c r="AB191" s="203"/>
      <c r="AC191" s="203"/>
    </row>
    <row r="192" spans="1:29" ht="15.75" customHeight="1" x14ac:dyDescent="0.2">
      <c r="A192" s="203"/>
      <c r="B192" s="203"/>
      <c r="C192" s="204"/>
      <c r="D192" s="204"/>
      <c r="E192" s="204"/>
      <c r="F192" s="204"/>
      <c r="G192" s="204"/>
      <c r="H192" s="204"/>
      <c r="I192" s="203"/>
      <c r="J192" s="203"/>
      <c r="K192" s="203"/>
      <c r="L192" s="203"/>
      <c r="M192" s="203"/>
      <c r="N192" s="203"/>
      <c r="O192" s="203"/>
      <c r="P192" s="203"/>
      <c r="Q192" s="203"/>
      <c r="R192" s="203"/>
      <c r="S192" s="203"/>
      <c r="T192" s="203"/>
      <c r="U192" s="203"/>
      <c r="V192" s="203"/>
      <c r="W192" s="203"/>
      <c r="X192" s="203"/>
      <c r="Y192" s="203"/>
      <c r="Z192" s="203"/>
      <c r="AA192" s="203"/>
      <c r="AB192" s="203"/>
      <c r="AC192" s="203"/>
    </row>
    <row r="193" spans="1:29" ht="15.75" customHeight="1" x14ac:dyDescent="0.2">
      <c r="A193" s="203"/>
      <c r="B193" s="203"/>
      <c r="C193" s="204"/>
      <c r="D193" s="204"/>
      <c r="E193" s="204"/>
      <c r="F193" s="204"/>
      <c r="G193" s="204"/>
      <c r="H193" s="204"/>
      <c r="I193" s="203"/>
      <c r="J193" s="203"/>
      <c r="K193" s="203"/>
      <c r="L193" s="203"/>
      <c r="M193" s="203"/>
      <c r="N193" s="203"/>
      <c r="O193" s="203"/>
      <c r="P193" s="203"/>
      <c r="Q193" s="203"/>
      <c r="R193" s="203"/>
      <c r="S193" s="203"/>
      <c r="T193" s="203"/>
      <c r="U193" s="203"/>
      <c r="V193" s="203"/>
      <c r="W193" s="203"/>
      <c r="X193" s="203"/>
      <c r="Y193" s="203"/>
      <c r="Z193" s="203"/>
      <c r="AA193" s="203"/>
      <c r="AB193" s="203"/>
      <c r="AC193" s="203"/>
    </row>
    <row r="194" spans="1:29" ht="15.75" customHeight="1" x14ac:dyDescent="0.2">
      <c r="A194" s="203"/>
      <c r="B194" s="203"/>
      <c r="C194" s="204"/>
      <c r="D194" s="204"/>
      <c r="E194" s="204"/>
      <c r="F194" s="204"/>
      <c r="G194" s="204"/>
      <c r="H194" s="204"/>
      <c r="I194" s="203"/>
      <c r="J194" s="203"/>
      <c r="K194" s="203"/>
      <c r="L194" s="203"/>
      <c r="M194" s="203"/>
      <c r="N194" s="203"/>
      <c r="O194" s="203"/>
      <c r="P194" s="203"/>
      <c r="Q194" s="203"/>
      <c r="R194" s="203"/>
      <c r="S194" s="203"/>
      <c r="T194" s="203"/>
      <c r="U194" s="203"/>
      <c r="V194" s="203"/>
      <c r="W194" s="203"/>
      <c r="X194" s="203"/>
      <c r="Y194" s="203"/>
      <c r="Z194" s="203"/>
      <c r="AA194" s="203"/>
      <c r="AB194" s="203"/>
      <c r="AC194" s="203"/>
    </row>
    <row r="195" spans="1:29" ht="15.75" customHeight="1" x14ac:dyDescent="0.2">
      <c r="A195" s="203"/>
      <c r="B195" s="203"/>
      <c r="C195" s="204"/>
      <c r="D195" s="204"/>
      <c r="E195" s="204"/>
      <c r="F195" s="204"/>
      <c r="G195" s="204"/>
      <c r="H195" s="204"/>
      <c r="I195" s="203"/>
      <c r="J195" s="203"/>
      <c r="K195" s="203"/>
      <c r="L195" s="203"/>
      <c r="M195" s="203"/>
      <c r="N195" s="203"/>
      <c r="O195" s="203"/>
      <c r="P195" s="203"/>
      <c r="Q195" s="203"/>
      <c r="R195" s="203"/>
      <c r="S195" s="203"/>
      <c r="T195" s="203"/>
      <c r="U195" s="203"/>
      <c r="V195" s="203"/>
      <c r="W195" s="203"/>
      <c r="X195" s="203"/>
      <c r="Y195" s="203"/>
      <c r="Z195" s="203"/>
      <c r="AA195" s="203"/>
      <c r="AB195" s="203"/>
      <c r="AC195" s="203"/>
    </row>
    <row r="196" spans="1:29" ht="15.75" customHeight="1" x14ac:dyDescent="0.2">
      <c r="A196" s="203"/>
      <c r="B196" s="203"/>
      <c r="C196" s="204"/>
      <c r="D196" s="204"/>
      <c r="E196" s="204"/>
      <c r="F196" s="204"/>
      <c r="G196" s="204"/>
      <c r="H196" s="204"/>
      <c r="I196" s="203"/>
      <c r="J196" s="203"/>
      <c r="K196" s="203"/>
      <c r="L196" s="203"/>
      <c r="M196" s="203"/>
      <c r="N196" s="203"/>
      <c r="O196" s="203"/>
      <c r="P196" s="203"/>
      <c r="Q196" s="203"/>
      <c r="R196" s="203"/>
      <c r="S196" s="203"/>
      <c r="T196" s="203"/>
      <c r="U196" s="203"/>
      <c r="V196" s="203"/>
      <c r="W196" s="203"/>
      <c r="X196" s="203"/>
      <c r="Y196" s="203"/>
      <c r="Z196" s="203"/>
      <c r="AA196" s="203"/>
      <c r="AB196" s="203"/>
      <c r="AC196" s="203"/>
    </row>
    <row r="197" spans="1:29" ht="15.75" customHeight="1" x14ac:dyDescent="0.2">
      <c r="A197" s="203"/>
      <c r="B197" s="203"/>
      <c r="C197" s="204"/>
      <c r="D197" s="204"/>
      <c r="E197" s="204"/>
      <c r="F197" s="204"/>
      <c r="G197" s="204"/>
      <c r="H197" s="204"/>
      <c r="I197" s="203"/>
      <c r="J197" s="203"/>
      <c r="K197" s="203"/>
      <c r="L197" s="203"/>
      <c r="M197" s="203"/>
      <c r="N197" s="203"/>
      <c r="O197" s="203"/>
      <c r="P197" s="203"/>
      <c r="Q197" s="203"/>
      <c r="R197" s="203"/>
      <c r="S197" s="203"/>
      <c r="T197" s="203"/>
      <c r="U197" s="203"/>
      <c r="V197" s="203"/>
      <c r="W197" s="203"/>
      <c r="X197" s="203"/>
      <c r="Y197" s="203"/>
      <c r="Z197" s="203"/>
      <c r="AA197" s="203"/>
      <c r="AB197" s="203"/>
      <c r="AC197" s="203"/>
    </row>
    <row r="198" spans="1:29" ht="15.75" customHeight="1" x14ac:dyDescent="0.2">
      <c r="A198" s="203"/>
      <c r="B198" s="203"/>
      <c r="C198" s="204"/>
      <c r="D198" s="204"/>
      <c r="E198" s="204"/>
      <c r="F198" s="204"/>
      <c r="G198" s="204"/>
      <c r="H198" s="204"/>
      <c r="I198" s="203"/>
      <c r="J198" s="203"/>
      <c r="K198" s="203"/>
      <c r="L198" s="203"/>
      <c r="M198" s="203"/>
      <c r="N198" s="203"/>
      <c r="O198" s="203"/>
      <c r="P198" s="203"/>
      <c r="Q198" s="203"/>
      <c r="R198" s="203"/>
      <c r="S198" s="203"/>
      <c r="T198" s="203"/>
      <c r="U198" s="203"/>
      <c r="V198" s="203"/>
      <c r="W198" s="203"/>
      <c r="X198" s="203"/>
      <c r="Y198" s="203"/>
      <c r="Z198" s="203"/>
      <c r="AA198" s="203"/>
      <c r="AB198" s="203"/>
      <c r="AC198" s="203"/>
    </row>
    <row r="199" spans="1:29" ht="15.75" customHeight="1" x14ac:dyDescent="0.2">
      <c r="A199" s="203"/>
      <c r="B199" s="203"/>
      <c r="C199" s="204"/>
      <c r="D199" s="204"/>
      <c r="E199" s="204"/>
      <c r="F199" s="204"/>
      <c r="G199" s="204"/>
      <c r="H199" s="204"/>
      <c r="I199" s="203"/>
      <c r="J199" s="203"/>
      <c r="K199" s="203"/>
      <c r="L199" s="203"/>
      <c r="M199" s="203"/>
      <c r="N199" s="203"/>
      <c r="O199" s="203"/>
      <c r="P199" s="203"/>
      <c r="Q199" s="203"/>
      <c r="R199" s="203"/>
      <c r="S199" s="203"/>
      <c r="T199" s="203"/>
      <c r="U199" s="203"/>
      <c r="V199" s="203"/>
      <c r="W199" s="203"/>
      <c r="X199" s="203"/>
      <c r="Y199" s="203"/>
      <c r="Z199" s="203"/>
      <c r="AA199" s="203"/>
      <c r="AB199" s="203"/>
      <c r="AC199" s="203"/>
    </row>
    <row r="200" spans="1:29" ht="15.75" customHeight="1" x14ac:dyDescent="0.2">
      <c r="A200" s="203"/>
      <c r="B200" s="203"/>
      <c r="C200" s="204"/>
      <c r="D200" s="204"/>
      <c r="E200" s="204"/>
      <c r="F200" s="204"/>
      <c r="G200" s="204"/>
      <c r="H200" s="204"/>
      <c r="I200" s="203"/>
      <c r="J200" s="203"/>
      <c r="K200" s="203"/>
      <c r="L200" s="203"/>
      <c r="M200" s="203"/>
      <c r="N200" s="203"/>
      <c r="O200" s="203"/>
      <c r="P200" s="203"/>
      <c r="Q200" s="203"/>
      <c r="R200" s="203"/>
      <c r="S200" s="203"/>
      <c r="T200" s="203"/>
      <c r="U200" s="203"/>
      <c r="V200" s="203"/>
      <c r="W200" s="203"/>
      <c r="X200" s="203"/>
      <c r="Y200" s="203"/>
      <c r="Z200" s="203"/>
      <c r="AA200" s="203"/>
      <c r="AB200" s="203"/>
      <c r="AC200" s="203"/>
    </row>
    <row r="201" spans="1:29" ht="15.75" customHeight="1" x14ac:dyDescent="0.2">
      <c r="A201" s="203"/>
      <c r="B201" s="203"/>
      <c r="C201" s="204"/>
      <c r="D201" s="204"/>
      <c r="E201" s="204"/>
      <c r="F201" s="204"/>
      <c r="G201" s="204"/>
      <c r="H201" s="204"/>
      <c r="I201" s="203"/>
      <c r="J201" s="203"/>
      <c r="K201" s="203"/>
      <c r="L201" s="203"/>
      <c r="M201" s="203"/>
      <c r="N201" s="203"/>
      <c r="O201" s="203"/>
      <c r="P201" s="203"/>
      <c r="Q201" s="203"/>
      <c r="R201" s="203"/>
      <c r="S201" s="203"/>
      <c r="T201" s="203"/>
      <c r="U201" s="203"/>
      <c r="V201" s="203"/>
      <c r="W201" s="203"/>
      <c r="X201" s="203"/>
      <c r="Y201" s="203"/>
      <c r="Z201" s="203"/>
      <c r="AA201" s="203"/>
      <c r="AB201" s="203"/>
      <c r="AC201" s="203"/>
    </row>
    <row r="202" spans="1:29" ht="15.75" customHeight="1" x14ac:dyDescent="0.2">
      <c r="A202" s="203"/>
      <c r="B202" s="203"/>
      <c r="C202" s="204"/>
      <c r="D202" s="204"/>
      <c r="E202" s="204"/>
      <c r="F202" s="204"/>
      <c r="G202" s="204"/>
      <c r="H202" s="204"/>
      <c r="I202" s="203"/>
      <c r="J202" s="203"/>
      <c r="K202" s="203"/>
      <c r="L202" s="203"/>
      <c r="M202" s="203"/>
      <c r="N202" s="203"/>
      <c r="O202" s="203"/>
      <c r="P202" s="203"/>
      <c r="Q202" s="203"/>
      <c r="R202" s="203"/>
      <c r="S202" s="203"/>
      <c r="T202" s="203"/>
      <c r="U202" s="203"/>
      <c r="V202" s="203"/>
      <c r="W202" s="203"/>
      <c r="X202" s="203"/>
      <c r="Y202" s="203"/>
      <c r="Z202" s="203"/>
      <c r="AA202" s="203"/>
      <c r="AB202" s="203"/>
      <c r="AC202" s="203"/>
    </row>
    <row r="203" spans="1:29" ht="15.75" customHeight="1" x14ac:dyDescent="0.2">
      <c r="A203" s="203"/>
      <c r="B203" s="203"/>
      <c r="C203" s="204"/>
      <c r="D203" s="204"/>
      <c r="E203" s="204"/>
      <c r="F203" s="204"/>
      <c r="G203" s="204"/>
      <c r="H203" s="204"/>
      <c r="I203" s="203"/>
      <c r="J203" s="203"/>
      <c r="K203" s="203"/>
      <c r="L203" s="203"/>
      <c r="M203" s="203"/>
      <c r="N203" s="203"/>
      <c r="O203" s="203"/>
      <c r="P203" s="203"/>
      <c r="Q203" s="203"/>
      <c r="R203" s="203"/>
      <c r="S203" s="203"/>
      <c r="T203" s="203"/>
      <c r="U203" s="203"/>
      <c r="V203" s="203"/>
      <c r="W203" s="203"/>
      <c r="X203" s="203"/>
      <c r="Y203" s="203"/>
      <c r="Z203" s="203"/>
      <c r="AA203" s="203"/>
      <c r="AB203" s="203"/>
      <c r="AC203" s="203"/>
    </row>
    <row r="204" spans="1:29" ht="15.75" customHeight="1" x14ac:dyDescent="0.2">
      <c r="A204" s="203"/>
      <c r="B204" s="203"/>
      <c r="C204" s="204"/>
      <c r="D204" s="204"/>
      <c r="E204" s="204"/>
      <c r="F204" s="204"/>
      <c r="G204" s="204"/>
      <c r="H204" s="204"/>
      <c r="I204" s="203"/>
      <c r="J204" s="203"/>
      <c r="K204" s="203"/>
      <c r="L204" s="203"/>
      <c r="M204" s="203"/>
      <c r="N204" s="203"/>
      <c r="O204" s="203"/>
      <c r="P204" s="203"/>
      <c r="Q204" s="203"/>
      <c r="R204" s="203"/>
      <c r="S204" s="203"/>
      <c r="T204" s="203"/>
      <c r="U204" s="203"/>
      <c r="V204" s="203"/>
      <c r="W204" s="203"/>
      <c r="X204" s="203"/>
      <c r="Y204" s="203"/>
      <c r="Z204" s="203"/>
      <c r="AA204" s="203"/>
      <c r="AB204" s="203"/>
      <c r="AC204" s="203"/>
    </row>
    <row r="205" spans="1:29" ht="15.75" customHeight="1" x14ac:dyDescent="0.2">
      <c r="A205" s="203"/>
      <c r="B205" s="203"/>
      <c r="C205" s="204"/>
      <c r="D205" s="204"/>
      <c r="E205" s="204"/>
      <c r="F205" s="204"/>
      <c r="G205" s="204"/>
      <c r="H205" s="204"/>
      <c r="I205" s="203"/>
      <c r="J205" s="203"/>
      <c r="K205" s="203"/>
      <c r="L205" s="203"/>
      <c r="M205" s="203"/>
      <c r="N205" s="203"/>
      <c r="O205" s="203"/>
      <c r="P205" s="203"/>
      <c r="Q205" s="203"/>
      <c r="R205" s="203"/>
      <c r="S205" s="203"/>
      <c r="T205" s="203"/>
      <c r="U205" s="203"/>
      <c r="V205" s="203"/>
      <c r="W205" s="203"/>
      <c r="X205" s="203"/>
      <c r="Y205" s="203"/>
      <c r="Z205" s="203"/>
      <c r="AA205" s="203"/>
      <c r="AB205" s="203"/>
      <c r="AC205" s="203"/>
    </row>
    <row r="206" spans="1:29" ht="15.75" customHeight="1" x14ac:dyDescent="0.2">
      <c r="A206" s="203"/>
      <c r="B206" s="203"/>
      <c r="C206" s="204"/>
      <c r="D206" s="204"/>
      <c r="E206" s="204"/>
      <c r="F206" s="204"/>
      <c r="G206" s="204"/>
      <c r="H206" s="204"/>
      <c r="I206" s="203"/>
      <c r="J206" s="203"/>
      <c r="K206" s="203"/>
      <c r="L206" s="203"/>
      <c r="M206" s="203"/>
      <c r="N206" s="203"/>
      <c r="O206" s="203"/>
      <c r="P206" s="203"/>
      <c r="Q206" s="203"/>
      <c r="R206" s="203"/>
      <c r="S206" s="203"/>
      <c r="T206" s="203"/>
      <c r="U206" s="203"/>
      <c r="V206" s="203"/>
      <c r="W206" s="203"/>
      <c r="X206" s="203"/>
      <c r="Y206" s="203"/>
      <c r="Z206" s="203"/>
      <c r="AA206" s="203"/>
      <c r="AB206" s="203"/>
      <c r="AC206" s="203"/>
    </row>
    <row r="207" spans="1:29" ht="15.75" customHeight="1" x14ac:dyDescent="0.2">
      <c r="A207" s="203"/>
      <c r="B207" s="203"/>
      <c r="C207" s="204"/>
      <c r="D207" s="204"/>
      <c r="E207" s="204"/>
      <c r="F207" s="204"/>
      <c r="G207" s="204"/>
      <c r="H207" s="204"/>
      <c r="I207" s="203"/>
      <c r="J207" s="203"/>
      <c r="K207" s="203"/>
      <c r="L207" s="203"/>
      <c r="M207" s="203"/>
      <c r="N207" s="203"/>
      <c r="O207" s="203"/>
      <c r="P207" s="203"/>
      <c r="Q207" s="203"/>
      <c r="R207" s="203"/>
      <c r="S207" s="203"/>
      <c r="T207" s="203"/>
      <c r="U207" s="203"/>
      <c r="V207" s="203"/>
      <c r="W207" s="203"/>
      <c r="X207" s="203"/>
      <c r="Y207" s="203"/>
      <c r="Z207" s="203"/>
      <c r="AA207" s="203"/>
      <c r="AB207" s="203"/>
      <c r="AC207" s="203"/>
    </row>
    <row r="208" spans="1:29" ht="15.75" customHeight="1" x14ac:dyDescent="0.2">
      <c r="A208" s="203"/>
      <c r="B208" s="203"/>
      <c r="C208" s="204"/>
      <c r="D208" s="204"/>
      <c r="E208" s="204"/>
      <c r="F208" s="204"/>
      <c r="G208" s="204"/>
      <c r="H208" s="204"/>
      <c r="I208" s="203"/>
      <c r="J208" s="203"/>
      <c r="K208" s="203"/>
      <c r="L208" s="203"/>
      <c r="M208" s="203"/>
      <c r="N208" s="203"/>
      <c r="O208" s="203"/>
      <c r="P208" s="203"/>
      <c r="Q208" s="203"/>
      <c r="R208" s="203"/>
      <c r="S208" s="203"/>
      <c r="T208" s="203"/>
      <c r="U208" s="203"/>
      <c r="V208" s="203"/>
      <c r="W208" s="203"/>
      <c r="X208" s="203"/>
      <c r="Y208" s="203"/>
      <c r="Z208" s="203"/>
      <c r="AA208" s="203"/>
      <c r="AB208" s="203"/>
      <c r="AC208" s="203"/>
    </row>
    <row r="209" spans="1:29" ht="15.75" customHeight="1" x14ac:dyDescent="0.2">
      <c r="A209" s="203"/>
      <c r="B209" s="203"/>
      <c r="C209" s="204"/>
      <c r="D209" s="204"/>
      <c r="E209" s="204"/>
      <c r="F209" s="204"/>
      <c r="G209" s="204"/>
      <c r="H209" s="204"/>
      <c r="I209" s="203"/>
      <c r="J209" s="203"/>
      <c r="K209" s="203"/>
      <c r="L209" s="203"/>
      <c r="M209" s="203"/>
      <c r="N209" s="203"/>
      <c r="O209" s="203"/>
      <c r="P209" s="203"/>
      <c r="Q209" s="203"/>
      <c r="R209" s="203"/>
      <c r="S209" s="203"/>
      <c r="T209" s="203"/>
      <c r="U209" s="203"/>
      <c r="V209" s="203"/>
      <c r="W209" s="203"/>
      <c r="X209" s="203"/>
      <c r="Y209" s="203"/>
      <c r="Z209" s="203"/>
      <c r="AA209" s="203"/>
      <c r="AB209" s="203"/>
      <c r="AC209" s="203"/>
    </row>
    <row r="210" spans="1:29" ht="15.75" customHeight="1" x14ac:dyDescent="0.2">
      <c r="A210" s="203"/>
      <c r="B210" s="203"/>
      <c r="C210" s="204"/>
      <c r="D210" s="204"/>
      <c r="E210" s="204"/>
      <c r="F210" s="204"/>
      <c r="G210" s="204"/>
      <c r="H210" s="204"/>
      <c r="I210" s="203"/>
      <c r="J210" s="203"/>
      <c r="K210" s="203"/>
      <c r="L210" s="203"/>
      <c r="M210" s="203"/>
      <c r="N210" s="203"/>
      <c r="O210" s="203"/>
      <c r="P210" s="203"/>
      <c r="Q210" s="203"/>
      <c r="R210" s="203"/>
      <c r="S210" s="203"/>
      <c r="T210" s="203"/>
      <c r="U210" s="203"/>
      <c r="V210" s="203"/>
      <c r="W210" s="203"/>
      <c r="X210" s="203"/>
      <c r="Y210" s="203"/>
      <c r="Z210" s="203"/>
      <c r="AA210" s="203"/>
      <c r="AB210" s="203"/>
      <c r="AC210" s="203"/>
    </row>
    <row r="211" spans="1:29" ht="15.75" customHeight="1" x14ac:dyDescent="0.2">
      <c r="A211" s="203"/>
      <c r="B211" s="203"/>
      <c r="C211" s="204"/>
      <c r="D211" s="204"/>
      <c r="E211" s="204"/>
      <c r="F211" s="204"/>
      <c r="G211" s="204"/>
      <c r="H211" s="204"/>
      <c r="I211" s="203"/>
      <c r="J211" s="203"/>
      <c r="K211" s="203"/>
      <c r="L211" s="203"/>
      <c r="M211" s="203"/>
      <c r="N211" s="203"/>
      <c r="O211" s="203"/>
      <c r="P211" s="203"/>
      <c r="Q211" s="203"/>
      <c r="R211" s="203"/>
      <c r="S211" s="203"/>
      <c r="T211" s="203"/>
      <c r="U211" s="203"/>
      <c r="V211" s="203"/>
      <c r="W211" s="203"/>
      <c r="X211" s="203"/>
      <c r="Y211" s="203"/>
      <c r="Z211" s="203"/>
      <c r="AA211" s="203"/>
      <c r="AB211" s="203"/>
      <c r="AC211" s="203"/>
    </row>
    <row r="212" spans="1:29" ht="15.75" customHeight="1" x14ac:dyDescent="0.2">
      <c r="A212" s="203"/>
      <c r="B212" s="203"/>
      <c r="C212" s="204"/>
      <c r="D212" s="204"/>
      <c r="E212" s="204"/>
      <c r="F212" s="204"/>
      <c r="G212" s="204"/>
      <c r="H212" s="204"/>
      <c r="I212" s="203"/>
      <c r="J212" s="203"/>
      <c r="K212" s="203"/>
      <c r="L212" s="203"/>
      <c r="M212" s="203"/>
      <c r="N212" s="203"/>
      <c r="O212" s="203"/>
      <c r="P212" s="203"/>
      <c r="Q212" s="203"/>
      <c r="R212" s="203"/>
      <c r="S212" s="203"/>
      <c r="T212" s="203"/>
      <c r="U212" s="203"/>
      <c r="V212" s="203"/>
      <c r="W212" s="203"/>
      <c r="X212" s="203"/>
      <c r="Y212" s="203"/>
      <c r="Z212" s="203"/>
      <c r="AA212" s="203"/>
      <c r="AB212" s="203"/>
      <c r="AC212" s="203"/>
    </row>
    <row r="213" spans="1:29" ht="15.75" customHeight="1" x14ac:dyDescent="0.2">
      <c r="A213" s="203"/>
      <c r="B213" s="203"/>
      <c r="C213" s="204"/>
      <c r="D213" s="204"/>
      <c r="E213" s="204"/>
      <c r="F213" s="204"/>
      <c r="G213" s="204"/>
      <c r="H213" s="204"/>
      <c r="I213" s="203"/>
      <c r="J213" s="203"/>
      <c r="K213" s="203"/>
      <c r="L213" s="203"/>
      <c r="M213" s="203"/>
      <c r="N213" s="203"/>
      <c r="O213" s="203"/>
      <c r="P213" s="203"/>
      <c r="Q213" s="203"/>
      <c r="R213" s="203"/>
      <c r="S213" s="203"/>
      <c r="T213" s="203"/>
      <c r="U213" s="203"/>
      <c r="V213" s="203"/>
      <c r="W213" s="203"/>
      <c r="X213" s="203"/>
      <c r="Y213" s="203"/>
      <c r="Z213" s="203"/>
      <c r="AA213" s="203"/>
      <c r="AB213" s="203"/>
      <c r="AC213" s="203"/>
    </row>
    <row r="214" spans="1:29" ht="15.75" customHeight="1" x14ac:dyDescent="0.2">
      <c r="A214" s="203"/>
      <c r="B214" s="203"/>
      <c r="C214" s="204"/>
      <c r="D214" s="204"/>
      <c r="E214" s="204"/>
      <c r="F214" s="204"/>
      <c r="G214" s="204"/>
      <c r="H214" s="204"/>
      <c r="I214" s="203"/>
      <c r="J214" s="203"/>
      <c r="K214" s="203"/>
      <c r="L214" s="203"/>
      <c r="M214" s="203"/>
      <c r="N214" s="203"/>
      <c r="O214" s="203"/>
      <c r="P214" s="203"/>
      <c r="Q214" s="203"/>
      <c r="R214" s="203"/>
      <c r="S214" s="203"/>
      <c r="T214" s="203"/>
      <c r="U214" s="203"/>
      <c r="V214" s="203"/>
      <c r="W214" s="203"/>
      <c r="X214" s="203"/>
      <c r="Y214" s="203"/>
      <c r="Z214" s="203"/>
      <c r="AA214" s="203"/>
      <c r="AB214" s="203"/>
      <c r="AC214" s="203"/>
    </row>
    <row r="215" spans="1:29" ht="15.75" customHeight="1" x14ac:dyDescent="0.2">
      <c r="A215" s="203"/>
      <c r="B215" s="203"/>
      <c r="C215" s="204"/>
      <c r="D215" s="204"/>
      <c r="E215" s="204"/>
      <c r="F215" s="204"/>
      <c r="G215" s="204"/>
      <c r="H215" s="204"/>
      <c r="I215" s="203"/>
      <c r="J215" s="203"/>
      <c r="K215" s="203"/>
      <c r="L215" s="203"/>
      <c r="M215" s="203"/>
      <c r="N215" s="203"/>
      <c r="O215" s="203"/>
      <c r="P215" s="203"/>
      <c r="Q215" s="203"/>
      <c r="R215" s="203"/>
      <c r="S215" s="203"/>
      <c r="T215" s="203"/>
      <c r="U215" s="203"/>
      <c r="V215" s="203"/>
      <c r="W215" s="203"/>
      <c r="X215" s="203"/>
      <c r="Y215" s="203"/>
      <c r="Z215" s="203"/>
      <c r="AA215" s="203"/>
      <c r="AB215" s="203"/>
      <c r="AC215" s="203"/>
    </row>
    <row r="216" spans="1:29" ht="15.75" customHeight="1" x14ac:dyDescent="0.2">
      <c r="A216" s="203"/>
      <c r="B216" s="203"/>
      <c r="C216" s="204"/>
      <c r="D216" s="204"/>
      <c r="E216" s="204"/>
      <c r="F216" s="204"/>
      <c r="G216" s="204"/>
      <c r="H216" s="204"/>
      <c r="I216" s="203"/>
      <c r="J216" s="203"/>
      <c r="K216" s="203"/>
      <c r="L216" s="203"/>
      <c r="M216" s="203"/>
      <c r="N216" s="203"/>
      <c r="O216" s="203"/>
      <c r="P216" s="203"/>
      <c r="Q216" s="203"/>
      <c r="R216" s="203"/>
      <c r="S216" s="203"/>
      <c r="T216" s="203"/>
      <c r="U216" s="203"/>
      <c r="V216" s="203"/>
      <c r="W216" s="203"/>
      <c r="X216" s="203"/>
      <c r="Y216" s="203"/>
      <c r="Z216" s="203"/>
      <c r="AA216" s="203"/>
      <c r="AB216" s="203"/>
      <c r="AC216" s="203"/>
    </row>
    <row r="217" spans="1:29" ht="15.75" customHeight="1" x14ac:dyDescent="0.2">
      <c r="A217" s="203"/>
      <c r="B217" s="203"/>
      <c r="C217" s="204"/>
      <c r="D217" s="204"/>
      <c r="E217" s="204"/>
      <c r="F217" s="204"/>
      <c r="G217" s="204"/>
      <c r="H217" s="204"/>
      <c r="I217" s="203"/>
      <c r="J217" s="203"/>
      <c r="K217" s="203"/>
      <c r="L217" s="203"/>
      <c r="M217" s="203"/>
      <c r="N217" s="203"/>
      <c r="O217" s="203"/>
      <c r="P217" s="203"/>
      <c r="Q217" s="203"/>
      <c r="R217" s="203"/>
      <c r="S217" s="203"/>
      <c r="T217" s="203"/>
      <c r="U217" s="203"/>
      <c r="V217" s="203"/>
      <c r="W217" s="203"/>
      <c r="X217" s="203"/>
      <c r="Y217" s="203"/>
      <c r="Z217" s="203"/>
      <c r="AA217" s="203"/>
      <c r="AB217" s="203"/>
      <c r="AC217" s="203"/>
    </row>
    <row r="218" spans="1:29" ht="15.75" customHeight="1" x14ac:dyDescent="0.2">
      <c r="A218" s="203"/>
      <c r="B218" s="203"/>
      <c r="C218" s="204"/>
      <c r="D218" s="204"/>
      <c r="E218" s="204"/>
      <c r="F218" s="204"/>
      <c r="G218" s="204"/>
      <c r="H218" s="204"/>
      <c r="I218" s="203"/>
      <c r="J218" s="203"/>
      <c r="K218" s="203"/>
      <c r="L218" s="203"/>
      <c r="M218" s="203"/>
      <c r="N218" s="203"/>
      <c r="O218" s="203"/>
      <c r="P218" s="203"/>
      <c r="Q218" s="203"/>
      <c r="R218" s="203"/>
      <c r="S218" s="203"/>
      <c r="T218" s="203"/>
      <c r="U218" s="203"/>
      <c r="V218" s="203"/>
      <c r="W218" s="203"/>
      <c r="X218" s="203"/>
      <c r="Y218" s="203"/>
      <c r="Z218" s="203"/>
      <c r="AA218" s="203"/>
      <c r="AB218" s="203"/>
      <c r="AC218" s="203"/>
    </row>
    <row r="219" spans="1:29" ht="15.75" customHeight="1" x14ac:dyDescent="0.2">
      <c r="A219" s="203"/>
      <c r="B219" s="203"/>
      <c r="C219" s="204"/>
      <c r="D219" s="204"/>
      <c r="E219" s="204"/>
      <c r="F219" s="204"/>
      <c r="G219" s="204"/>
      <c r="H219" s="204"/>
      <c r="I219" s="203"/>
      <c r="J219" s="203"/>
      <c r="K219" s="203"/>
      <c r="L219" s="203"/>
      <c r="M219" s="203"/>
      <c r="N219" s="203"/>
      <c r="O219" s="203"/>
      <c r="P219" s="203"/>
      <c r="Q219" s="203"/>
      <c r="R219" s="203"/>
      <c r="S219" s="203"/>
      <c r="T219" s="203"/>
      <c r="U219" s="203"/>
      <c r="V219" s="203"/>
      <c r="W219" s="203"/>
      <c r="X219" s="203"/>
      <c r="Y219" s="203"/>
      <c r="Z219" s="203"/>
      <c r="AA219" s="203"/>
      <c r="AB219" s="203"/>
      <c r="AC219" s="203"/>
    </row>
    <row r="220" spans="1:29" ht="15.75" customHeight="1" x14ac:dyDescent="0.2">
      <c r="A220" s="203"/>
      <c r="B220" s="203"/>
      <c r="C220" s="204"/>
      <c r="D220" s="204"/>
      <c r="E220" s="204"/>
      <c r="F220" s="204"/>
      <c r="G220" s="204"/>
      <c r="H220" s="204"/>
      <c r="I220" s="203"/>
      <c r="J220" s="203"/>
      <c r="K220" s="203"/>
      <c r="L220" s="203"/>
      <c r="M220" s="203"/>
      <c r="N220" s="203"/>
      <c r="O220" s="203"/>
      <c r="P220" s="203"/>
      <c r="Q220" s="203"/>
      <c r="R220" s="203"/>
      <c r="S220" s="203"/>
      <c r="T220" s="203"/>
      <c r="U220" s="203"/>
      <c r="V220" s="203"/>
      <c r="W220" s="203"/>
      <c r="X220" s="203"/>
      <c r="Y220" s="203"/>
      <c r="Z220" s="203"/>
      <c r="AA220" s="203"/>
      <c r="AB220" s="203"/>
      <c r="AC220" s="203"/>
    </row>
    <row r="221" spans="1:29" ht="15.75" customHeight="1" x14ac:dyDescent="0.2">
      <c r="A221" s="203"/>
      <c r="B221" s="203"/>
      <c r="C221" s="204"/>
      <c r="D221" s="204"/>
      <c r="E221" s="204"/>
      <c r="F221" s="204"/>
      <c r="G221" s="204"/>
      <c r="H221" s="204"/>
      <c r="I221" s="203"/>
      <c r="J221" s="203"/>
      <c r="K221" s="203"/>
      <c r="L221" s="203"/>
      <c r="M221" s="203"/>
      <c r="N221" s="203"/>
      <c r="O221" s="203"/>
      <c r="P221" s="203"/>
      <c r="Q221" s="203"/>
      <c r="R221" s="203"/>
      <c r="S221" s="203"/>
      <c r="T221" s="203"/>
      <c r="U221" s="203"/>
      <c r="V221" s="203"/>
      <c r="W221" s="203"/>
      <c r="X221" s="203"/>
      <c r="Y221" s="203"/>
      <c r="Z221" s="203"/>
      <c r="AA221" s="203"/>
      <c r="AB221" s="203"/>
      <c r="AC221" s="203"/>
    </row>
    <row r="222" spans="1:29" ht="15.75" customHeight="1" x14ac:dyDescent="0.2">
      <c r="A222" s="203"/>
      <c r="B222" s="203"/>
      <c r="C222" s="204"/>
      <c r="D222" s="204"/>
      <c r="E222" s="204"/>
      <c r="F222" s="204"/>
      <c r="G222" s="204"/>
      <c r="H222" s="204"/>
      <c r="I222" s="203"/>
      <c r="J222" s="203"/>
      <c r="K222" s="203"/>
      <c r="L222" s="203"/>
      <c r="M222" s="203"/>
      <c r="N222" s="203"/>
      <c r="O222" s="203"/>
      <c r="P222" s="203"/>
      <c r="Q222" s="203"/>
      <c r="R222" s="203"/>
      <c r="S222" s="203"/>
      <c r="T222" s="203"/>
      <c r="U222" s="203"/>
      <c r="V222" s="203"/>
      <c r="W222" s="203"/>
      <c r="X222" s="203"/>
      <c r="Y222" s="203"/>
      <c r="Z222" s="203"/>
      <c r="AA222" s="203"/>
      <c r="AB222" s="203"/>
      <c r="AC222" s="203"/>
    </row>
    <row r="223" spans="1:29" ht="15.75" customHeight="1" x14ac:dyDescent="0.2">
      <c r="A223" s="203"/>
      <c r="B223" s="203"/>
      <c r="C223" s="204"/>
      <c r="D223" s="204"/>
      <c r="E223" s="204"/>
      <c r="F223" s="204"/>
      <c r="G223" s="204"/>
      <c r="H223" s="204"/>
      <c r="I223" s="203"/>
      <c r="J223" s="203"/>
      <c r="K223" s="203"/>
      <c r="L223" s="203"/>
      <c r="M223" s="203"/>
      <c r="N223" s="203"/>
      <c r="O223" s="203"/>
      <c r="P223" s="203"/>
      <c r="Q223" s="203"/>
      <c r="R223" s="203"/>
      <c r="S223" s="203"/>
      <c r="T223" s="203"/>
      <c r="U223" s="203"/>
      <c r="V223" s="203"/>
      <c r="W223" s="203"/>
      <c r="X223" s="203"/>
      <c r="Y223" s="203"/>
      <c r="Z223" s="203"/>
      <c r="AA223" s="203"/>
      <c r="AB223" s="203"/>
      <c r="AC223" s="203"/>
    </row>
    <row r="224" spans="1:29" ht="15.75" customHeight="1" x14ac:dyDescent="0.2">
      <c r="A224" s="203"/>
      <c r="B224" s="203"/>
      <c r="C224" s="204"/>
      <c r="D224" s="204"/>
      <c r="E224" s="204"/>
      <c r="F224" s="204"/>
      <c r="G224" s="204"/>
      <c r="H224" s="204"/>
      <c r="I224" s="203"/>
      <c r="J224" s="203"/>
      <c r="K224" s="203"/>
      <c r="L224" s="203"/>
      <c r="M224" s="203"/>
      <c r="N224" s="203"/>
      <c r="O224" s="203"/>
      <c r="P224" s="203"/>
      <c r="Q224" s="203"/>
      <c r="R224" s="203"/>
      <c r="S224" s="203"/>
      <c r="T224" s="203"/>
      <c r="U224" s="203"/>
      <c r="V224" s="203"/>
      <c r="W224" s="203"/>
      <c r="X224" s="203"/>
      <c r="Y224" s="203"/>
      <c r="Z224" s="203"/>
      <c r="AA224" s="203"/>
      <c r="AB224" s="203"/>
      <c r="AC224" s="203"/>
    </row>
    <row r="225" spans="1:29" ht="15.75" customHeight="1" x14ac:dyDescent="0.2">
      <c r="A225" s="203"/>
      <c r="B225" s="203"/>
      <c r="C225" s="204"/>
      <c r="D225" s="204"/>
      <c r="E225" s="204"/>
      <c r="F225" s="204"/>
      <c r="G225" s="204"/>
      <c r="H225" s="204"/>
      <c r="I225" s="203"/>
      <c r="J225" s="203"/>
      <c r="K225" s="203"/>
      <c r="L225" s="203"/>
      <c r="M225" s="203"/>
      <c r="N225" s="203"/>
      <c r="O225" s="203"/>
      <c r="P225" s="203"/>
      <c r="Q225" s="203"/>
      <c r="R225" s="203"/>
      <c r="S225" s="203"/>
      <c r="T225" s="203"/>
      <c r="U225" s="203"/>
      <c r="V225" s="203"/>
      <c r="W225" s="203"/>
      <c r="X225" s="203"/>
      <c r="Y225" s="203"/>
      <c r="Z225" s="203"/>
      <c r="AA225" s="203"/>
      <c r="AB225" s="203"/>
      <c r="AC225" s="203"/>
    </row>
    <row r="226" spans="1:29" ht="15.75" customHeight="1" x14ac:dyDescent="0.2">
      <c r="A226" s="203"/>
      <c r="B226" s="203"/>
      <c r="C226" s="204"/>
      <c r="D226" s="204"/>
      <c r="E226" s="204"/>
      <c r="F226" s="204"/>
      <c r="G226" s="204"/>
      <c r="H226" s="204"/>
      <c r="I226" s="203"/>
      <c r="J226" s="203"/>
      <c r="K226" s="203"/>
      <c r="L226" s="203"/>
      <c r="M226" s="203"/>
      <c r="N226" s="203"/>
      <c r="O226" s="203"/>
      <c r="P226" s="203"/>
      <c r="Q226" s="203"/>
      <c r="R226" s="203"/>
      <c r="S226" s="203"/>
      <c r="T226" s="203"/>
      <c r="U226" s="203"/>
      <c r="V226" s="203"/>
      <c r="W226" s="203"/>
      <c r="X226" s="203"/>
      <c r="Y226" s="203"/>
      <c r="Z226" s="203"/>
      <c r="AA226" s="203"/>
      <c r="AB226" s="203"/>
      <c r="AC226" s="203"/>
    </row>
    <row r="227" spans="1:29" ht="15.75" customHeight="1" x14ac:dyDescent="0.2">
      <c r="A227" s="203"/>
      <c r="B227" s="203"/>
      <c r="C227" s="204"/>
      <c r="D227" s="204"/>
      <c r="E227" s="204"/>
      <c r="F227" s="204"/>
      <c r="G227" s="204"/>
      <c r="H227" s="204"/>
      <c r="I227" s="203"/>
      <c r="J227" s="203"/>
      <c r="K227" s="203"/>
      <c r="L227" s="203"/>
      <c r="M227" s="203"/>
      <c r="N227" s="203"/>
      <c r="O227" s="203"/>
      <c r="P227" s="203"/>
      <c r="Q227" s="203"/>
      <c r="R227" s="203"/>
      <c r="S227" s="203"/>
      <c r="T227" s="203"/>
      <c r="U227" s="203"/>
      <c r="V227" s="203"/>
      <c r="W227" s="203"/>
      <c r="X227" s="203"/>
      <c r="Y227" s="203"/>
      <c r="Z227" s="203"/>
      <c r="AA227" s="203"/>
      <c r="AB227" s="203"/>
      <c r="AC227" s="203"/>
    </row>
    <row r="228" spans="1:29" ht="15.75" customHeight="1" x14ac:dyDescent="0.2">
      <c r="A228" s="203"/>
      <c r="B228" s="203"/>
      <c r="C228" s="204"/>
      <c r="D228" s="204"/>
      <c r="E228" s="204"/>
      <c r="F228" s="204"/>
      <c r="G228" s="204"/>
      <c r="H228" s="204"/>
      <c r="I228" s="203"/>
      <c r="J228" s="203"/>
      <c r="K228" s="203"/>
      <c r="L228" s="203"/>
      <c r="M228" s="203"/>
      <c r="N228" s="203"/>
      <c r="O228" s="203"/>
      <c r="P228" s="203"/>
      <c r="Q228" s="203"/>
      <c r="R228" s="203"/>
      <c r="S228" s="203"/>
      <c r="T228" s="203"/>
      <c r="U228" s="203"/>
      <c r="V228" s="203"/>
      <c r="W228" s="203"/>
      <c r="X228" s="203"/>
      <c r="Y228" s="203"/>
      <c r="Z228" s="203"/>
      <c r="AA228" s="203"/>
      <c r="AB228" s="203"/>
      <c r="AC228" s="203"/>
    </row>
    <row r="229" spans="1:29" ht="15.75" customHeight="1" x14ac:dyDescent="0.2">
      <c r="A229" s="203"/>
      <c r="B229" s="203"/>
      <c r="C229" s="204"/>
      <c r="D229" s="204"/>
      <c r="E229" s="204"/>
      <c r="F229" s="204"/>
      <c r="G229" s="204"/>
      <c r="H229" s="204"/>
      <c r="I229" s="203"/>
      <c r="J229" s="203"/>
      <c r="K229" s="203"/>
      <c r="L229" s="203"/>
      <c r="M229" s="203"/>
      <c r="N229" s="203"/>
      <c r="O229" s="203"/>
      <c r="P229" s="203"/>
      <c r="Q229" s="203"/>
      <c r="R229" s="203"/>
      <c r="S229" s="203"/>
      <c r="T229" s="203"/>
      <c r="U229" s="203"/>
      <c r="V229" s="203"/>
      <c r="W229" s="203"/>
      <c r="X229" s="203"/>
      <c r="Y229" s="203"/>
      <c r="Z229" s="203"/>
      <c r="AA229" s="203"/>
      <c r="AB229" s="203"/>
      <c r="AC229" s="203"/>
    </row>
    <row r="230" spans="1:29" ht="15.75" customHeight="1" x14ac:dyDescent="0.2">
      <c r="A230" s="203"/>
      <c r="B230" s="203"/>
      <c r="C230" s="204"/>
      <c r="D230" s="204"/>
      <c r="E230" s="204"/>
      <c r="F230" s="204"/>
      <c r="G230" s="204"/>
      <c r="H230" s="204"/>
      <c r="I230" s="203"/>
      <c r="J230" s="203"/>
      <c r="K230" s="203"/>
      <c r="L230" s="203"/>
      <c r="M230" s="203"/>
      <c r="N230" s="203"/>
      <c r="O230" s="203"/>
      <c r="P230" s="203"/>
      <c r="Q230" s="203"/>
      <c r="R230" s="203"/>
      <c r="S230" s="203"/>
      <c r="T230" s="203"/>
      <c r="U230" s="203"/>
      <c r="V230" s="203"/>
      <c r="W230" s="203"/>
      <c r="X230" s="203"/>
      <c r="Y230" s="203"/>
      <c r="Z230" s="203"/>
      <c r="AA230" s="203"/>
      <c r="AB230" s="203"/>
      <c r="AC230" s="203"/>
    </row>
    <row r="231" spans="1:29" ht="15.75" customHeight="1" x14ac:dyDescent="0.2">
      <c r="A231" s="203"/>
      <c r="B231" s="203"/>
      <c r="C231" s="204"/>
      <c r="D231" s="204"/>
      <c r="E231" s="204"/>
      <c r="F231" s="204"/>
      <c r="G231" s="204"/>
      <c r="H231" s="204"/>
      <c r="I231" s="203"/>
      <c r="J231" s="203"/>
      <c r="K231" s="203"/>
      <c r="L231" s="203"/>
      <c r="M231" s="203"/>
      <c r="N231" s="203"/>
      <c r="O231" s="203"/>
      <c r="P231" s="203"/>
      <c r="Q231" s="203"/>
      <c r="R231" s="203"/>
      <c r="S231" s="203"/>
      <c r="T231" s="203"/>
      <c r="U231" s="203"/>
      <c r="V231" s="203"/>
      <c r="W231" s="203"/>
      <c r="X231" s="203"/>
      <c r="Y231" s="203"/>
      <c r="Z231" s="203"/>
      <c r="AA231" s="203"/>
      <c r="AB231" s="203"/>
      <c r="AC231" s="203"/>
    </row>
    <row r="232" spans="1:29" ht="15.75" customHeight="1" x14ac:dyDescent="0.2">
      <c r="A232" s="203"/>
      <c r="B232" s="203"/>
      <c r="C232" s="204"/>
      <c r="D232" s="204"/>
      <c r="E232" s="204"/>
      <c r="F232" s="204"/>
      <c r="G232" s="204"/>
      <c r="H232" s="204"/>
      <c r="I232" s="203"/>
      <c r="J232" s="203"/>
      <c r="K232" s="203"/>
      <c r="L232" s="203"/>
      <c r="M232" s="203"/>
      <c r="N232" s="203"/>
      <c r="O232" s="203"/>
      <c r="P232" s="203"/>
      <c r="Q232" s="203"/>
      <c r="R232" s="203"/>
      <c r="S232" s="203"/>
      <c r="T232" s="203"/>
      <c r="U232" s="203"/>
      <c r="V232" s="203"/>
      <c r="W232" s="203"/>
      <c r="X232" s="203"/>
      <c r="Y232" s="203"/>
      <c r="Z232" s="203"/>
      <c r="AA232" s="203"/>
      <c r="AB232" s="203"/>
      <c r="AC232" s="203"/>
    </row>
    <row r="233" spans="1:29" ht="15.75" customHeight="1" x14ac:dyDescent="0.2">
      <c r="A233" s="203"/>
      <c r="B233" s="203"/>
      <c r="C233" s="204"/>
      <c r="D233" s="204"/>
      <c r="E233" s="204"/>
      <c r="F233" s="204"/>
      <c r="G233" s="204"/>
      <c r="H233" s="204"/>
      <c r="I233" s="203"/>
      <c r="J233" s="203"/>
      <c r="K233" s="203"/>
      <c r="L233" s="203"/>
      <c r="M233" s="203"/>
      <c r="N233" s="203"/>
      <c r="O233" s="203"/>
      <c r="P233" s="203"/>
      <c r="Q233" s="203"/>
      <c r="R233" s="203"/>
      <c r="S233" s="203"/>
      <c r="T233" s="203"/>
      <c r="U233" s="203"/>
      <c r="V233" s="203"/>
      <c r="W233" s="203"/>
      <c r="X233" s="203"/>
      <c r="Y233" s="203"/>
      <c r="Z233" s="203"/>
      <c r="AA233" s="203"/>
      <c r="AB233" s="203"/>
      <c r="AC233" s="203"/>
    </row>
    <row r="234" spans="1:29" ht="15.75" customHeight="1" x14ac:dyDescent="0.2">
      <c r="A234" s="203"/>
      <c r="B234" s="203"/>
      <c r="C234" s="204"/>
      <c r="D234" s="204"/>
      <c r="E234" s="204"/>
      <c r="F234" s="204"/>
      <c r="G234" s="204"/>
      <c r="H234" s="204"/>
      <c r="I234" s="203"/>
      <c r="J234" s="203"/>
      <c r="K234" s="203"/>
      <c r="L234" s="203"/>
      <c r="M234" s="203"/>
      <c r="N234" s="203"/>
      <c r="O234" s="203"/>
      <c r="P234" s="203"/>
      <c r="Q234" s="203"/>
      <c r="R234" s="203"/>
      <c r="S234" s="203"/>
      <c r="T234" s="203"/>
      <c r="U234" s="203"/>
      <c r="V234" s="203"/>
      <c r="W234" s="203"/>
      <c r="X234" s="203"/>
      <c r="Y234" s="203"/>
      <c r="Z234" s="203"/>
      <c r="AA234" s="203"/>
      <c r="AB234" s="203"/>
      <c r="AC234" s="203"/>
    </row>
    <row r="235" spans="1:29" ht="15.75" customHeight="1" x14ac:dyDescent="0.2">
      <c r="A235" s="203"/>
      <c r="B235" s="203"/>
      <c r="C235" s="204"/>
      <c r="D235" s="204"/>
      <c r="E235" s="204"/>
      <c r="F235" s="204"/>
      <c r="G235" s="204"/>
      <c r="H235" s="204"/>
      <c r="I235" s="203"/>
      <c r="J235" s="203"/>
      <c r="K235" s="203"/>
      <c r="L235" s="203"/>
      <c r="M235" s="203"/>
      <c r="N235" s="203"/>
      <c r="O235" s="203"/>
      <c r="P235" s="203"/>
      <c r="Q235" s="203"/>
      <c r="R235" s="203"/>
      <c r="S235" s="203"/>
      <c r="T235" s="203"/>
      <c r="U235" s="203"/>
      <c r="V235" s="203"/>
      <c r="W235" s="203"/>
      <c r="X235" s="203"/>
      <c r="Y235" s="203"/>
      <c r="Z235" s="203"/>
      <c r="AA235" s="203"/>
      <c r="AB235" s="203"/>
      <c r="AC235" s="203"/>
    </row>
    <row r="236" spans="1:29" ht="15.75" customHeight="1" x14ac:dyDescent="0.2">
      <c r="A236" s="203"/>
      <c r="B236" s="203"/>
      <c r="C236" s="204"/>
      <c r="D236" s="204"/>
      <c r="E236" s="204"/>
      <c r="F236" s="204"/>
      <c r="G236" s="204"/>
      <c r="H236" s="204"/>
      <c r="I236" s="203"/>
      <c r="J236" s="203"/>
      <c r="K236" s="203"/>
      <c r="L236" s="203"/>
      <c r="M236" s="203"/>
      <c r="N236" s="203"/>
      <c r="O236" s="203"/>
      <c r="P236" s="203"/>
      <c r="Q236" s="203"/>
      <c r="R236" s="203"/>
      <c r="S236" s="203"/>
      <c r="T236" s="203"/>
      <c r="U236" s="203"/>
      <c r="V236" s="203"/>
      <c r="W236" s="203"/>
      <c r="X236" s="203"/>
      <c r="Y236" s="203"/>
      <c r="Z236" s="203"/>
      <c r="AA236" s="203"/>
      <c r="AB236" s="203"/>
      <c r="AC236" s="203"/>
    </row>
    <row r="237" spans="1:29" ht="15.75" customHeight="1" x14ac:dyDescent="0.2">
      <c r="A237" s="203"/>
      <c r="B237" s="203"/>
      <c r="C237" s="204"/>
      <c r="D237" s="204"/>
      <c r="E237" s="204"/>
      <c r="F237" s="204"/>
      <c r="G237" s="204"/>
      <c r="H237" s="204"/>
      <c r="I237" s="203"/>
      <c r="J237" s="203"/>
      <c r="K237" s="203"/>
      <c r="L237" s="203"/>
      <c r="M237" s="203"/>
      <c r="N237" s="203"/>
      <c r="O237" s="203"/>
      <c r="P237" s="203"/>
      <c r="Q237" s="203"/>
      <c r="R237" s="203"/>
      <c r="S237" s="203"/>
      <c r="T237" s="203"/>
      <c r="U237" s="203"/>
      <c r="V237" s="203"/>
      <c r="W237" s="203"/>
      <c r="X237" s="203"/>
      <c r="Y237" s="203"/>
      <c r="Z237" s="203"/>
      <c r="AA237" s="203"/>
      <c r="AB237" s="203"/>
      <c r="AC237" s="203"/>
    </row>
    <row r="238" spans="1:29" ht="15.75" customHeight="1" x14ac:dyDescent="0.2">
      <c r="A238" s="203"/>
      <c r="B238" s="203"/>
      <c r="C238" s="204"/>
      <c r="D238" s="204"/>
      <c r="E238" s="204"/>
      <c r="F238" s="204"/>
      <c r="G238" s="204"/>
      <c r="H238" s="204"/>
      <c r="I238" s="203"/>
      <c r="J238" s="203"/>
      <c r="K238" s="203"/>
      <c r="L238" s="203"/>
      <c r="M238" s="203"/>
      <c r="N238" s="203"/>
      <c r="O238" s="203"/>
      <c r="P238" s="203"/>
      <c r="Q238" s="203"/>
      <c r="R238" s="203"/>
      <c r="S238" s="203"/>
      <c r="T238" s="203"/>
      <c r="U238" s="203"/>
      <c r="V238" s="203"/>
      <c r="W238" s="203"/>
      <c r="X238" s="203"/>
      <c r="Y238" s="203"/>
      <c r="Z238" s="203"/>
      <c r="AA238" s="203"/>
      <c r="AB238" s="203"/>
      <c r="AC238" s="203"/>
    </row>
    <row r="239" spans="1:29" ht="15.75" customHeight="1" x14ac:dyDescent="0.2">
      <c r="A239" s="203"/>
      <c r="B239" s="203"/>
      <c r="C239" s="204"/>
      <c r="D239" s="204"/>
      <c r="E239" s="204"/>
      <c r="F239" s="204"/>
      <c r="G239" s="204"/>
      <c r="H239" s="204"/>
      <c r="I239" s="203"/>
      <c r="J239" s="203"/>
      <c r="K239" s="203"/>
      <c r="L239" s="203"/>
      <c r="M239" s="203"/>
      <c r="N239" s="203"/>
      <c r="O239" s="203"/>
      <c r="P239" s="203"/>
      <c r="Q239" s="203"/>
      <c r="R239" s="203"/>
      <c r="S239" s="203"/>
      <c r="T239" s="203"/>
      <c r="U239" s="203"/>
      <c r="V239" s="203"/>
      <c r="W239" s="203"/>
      <c r="X239" s="203"/>
      <c r="Y239" s="203"/>
      <c r="Z239" s="203"/>
      <c r="AA239" s="203"/>
      <c r="AB239" s="203"/>
      <c r="AC239" s="203"/>
    </row>
    <row r="240" spans="1:29" ht="15.75" customHeight="1" x14ac:dyDescent="0.2">
      <c r="A240" s="203"/>
      <c r="B240" s="203"/>
      <c r="C240" s="204"/>
      <c r="D240" s="204"/>
      <c r="E240" s="204"/>
      <c r="F240" s="204"/>
      <c r="G240" s="204"/>
      <c r="H240" s="204"/>
      <c r="I240" s="203"/>
      <c r="J240" s="203"/>
      <c r="K240" s="203"/>
      <c r="L240" s="203"/>
      <c r="M240" s="203"/>
      <c r="N240" s="203"/>
      <c r="O240" s="203"/>
      <c r="P240" s="203"/>
      <c r="Q240" s="203"/>
      <c r="R240" s="203"/>
      <c r="S240" s="203"/>
      <c r="T240" s="203"/>
      <c r="U240" s="203"/>
      <c r="V240" s="203"/>
      <c r="W240" s="203"/>
      <c r="X240" s="203"/>
      <c r="Y240" s="203"/>
      <c r="Z240" s="203"/>
      <c r="AA240" s="203"/>
      <c r="AB240" s="203"/>
      <c r="AC240" s="203"/>
    </row>
    <row r="241" spans="1:29" ht="15.75" customHeight="1" x14ac:dyDescent="0.2">
      <c r="A241" s="203"/>
      <c r="B241" s="203"/>
      <c r="C241" s="204"/>
      <c r="D241" s="204"/>
      <c r="E241" s="204"/>
      <c r="F241" s="204"/>
      <c r="G241" s="204"/>
      <c r="H241" s="204"/>
      <c r="I241" s="203"/>
      <c r="J241" s="203"/>
      <c r="K241" s="203"/>
      <c r="L241" s="203"/>
      <c r="M241" s="203"/>
      <c r="N241" s="203"/>
      <c r="O241" s="203"/>
      <c r="P241" s="203"/>
      <c r="Q241" s="203"/>
      <c r="R241" s="203"/>
      <c r="S241" s="203"/>
      <c r="T241" s="203"/>
      <c r="U241" s="203"/>
      <c r="V241" s="203"/>
      <c r="W241" s="203"/>
      <c r="X241" s="203"/>
      <c r="Y241" s="203"/>
      <c r="Z241" s="203"/>
      <c r="AA241" s="203"/>
      <c r="AB241" s="203"/>
      <c r="AC241" s="203"/>
    </row>
    <row r="242" spans="1:29" ht="15.75" customHeight="1" x14ac:dyDescent="0.2">
      <c r="A242" s="203"/>
      <c r="B242" s="203"/>
      <c r="C242" s="204"/>
      <c r="D242" s="204"/>
      <c r="E242" s="204"/>
      <c r="F242" s="204"/>
      <c r="G242" s="204"/>
      <c r="H242" s="204"/>
      <c r="I242" s="203"/>
      <c r="J242" s="203"/>
      <c r="K242" s="203"/>
      <c r="L242" s="203"/>
      <c r="M242" s="203"/>
      <c r="N242" s="203"/>
      <c r="O242" s="203"/>
      <c r="P242" s="203"/>
      <c r="Q242" s="203"/>
      <c r="R242" s="203"/>
      <c r="S242" s="203"/>
      <c r="T242" s="203"/>
      <c r="U242" s="203"/>
      <c r="V242" s="203"/>
      <c r="W242" s="203"/>
      <c r="X242" s="203"/>
      <c r="Y242" s="203"/>
      <c r="Z242" s="203"/>
      <c r="AA242" s="203"/>
      <c r="AB242" s="203"/>
      <c r="AC242" s="203"/>
    </row>
    <row r="243" spans="1:29" ht="15.75" customHeight="1" x14ac:dyDescent="0.2">
      <c r="A243" s="203"/>
      <c r="B243" s="203"/>
      <c r="C243" s="204"/>
      <c r="D243" s="204"/>
      <c r="E243" s="204"/>
      <c r="F243" s="204"/>
      <c r="G243" s="204"/>
      <c r="H243" s="204"/>
      <c r="I243" s="203"/>
      <c r="J243" s="203"/>
      <c r="K243" s="203"/>
      <c r="L243" s="203"/>
      <c r="M243" s="203"/>
      <c r="N243" s="203"/>
      <c r="O243" s="203"/>
      <c r="P243" s="203"/>
      <c r="Q243" s="203"/>
      <c r="R243" s="203"/>
      <c r="S243" s="203"/>
      <c r="T243" s="203"/>
      <c r="U243" s="203"/>
      <c r="V243" s="203"/>
      <c r="W243" s="203"/>
      <c r="X243" s="203"/>
      <c r="Y243" s="203"/>
      <c r="Z243" s="203"/>
      <c r="AA243" s="203"/>
      <c r="AB243" s="203"/>
      <c r="AC243" s="203"/>
    </row>
    <row r="244" spans="1:29" ht="15.75" customHeight="1" x14ac:dyDescent="0.2">
      <c r="A244" s="203"/>
      <c r="B244" s="203"/>
      <c r="C244" s="204"/>
      <c r="D244" s="204"/>
      <c r="E244" s="204"/>
      <c r="F244" s="204"/>
      <c r="G244" s="204"/>
      <c r="H244" s="204"/>
      <c r="I244" s="203"/>
      <c r="J244" s="203"/>
      <c r="K244" s="203"/>
      <c r="L244" s="203"/>
      <c r="M244" s="203"/>
      <c r="N244" s="203"/>
      <c r="O244" s="203"/>
      <c r="P244" s="203"/>
      <c r="Q244" s="203"/>
      <c r="R244" s="203"/>
      <c r="S244" s="203"/>
      <c r="T244" s="203"/>
      <c r="U244" s="203"/>
      <c r="V244" s="203"/>
      <c r="W244" s="203"/>
      <c r="X244" s="203"/>
      <c r="Y244" s="203"/>
      <c r="Z244" s="203"/>
      <c r="AA244" s="203"/>
      <c r="AB244" s="203"/>
      <c r="AC244" s="203"/>
    </row>
    <row r="245" spans="1:29" ht="15.75" customHeight="1" x14ac:dyDescent="0.2">
      <c r="A245" s="203"/>
      <c r="B245" s="203"/>
      <c r="C245" s="204"/>
      <c r="D245" s="204"/>
      <c r="E245" s="204"/>
      <c r="F245" s="204"/>
      <c r="G245" s="204"/>
      <c r="H245" s="204"/>
      <c r="I245" s="203"/>
      <c r="J245" s="203"/>
      <c r="K245" s="203"/>
      <c r="L245" s="203"/>
      <c r="M245" s="203"/>
      <c r="N245" s="203"/>
      <c r="O245" s="203"/>
      <c r="P245" s="203"/>
      <c r="Q245" s="203"/>
      <c r="R245" s="203"/>
      <c r="S245" s="203"/>
      <c r="T245" s="203"/>
      <c r="U245" s="203"/>
      <c r="V245" s="203"/>
      <c r="W245" s="203"/>
      <c r="X245" s="203"/>
      <c r="Y245" s="203"/>
      <c r="Z245" s="203"/>
      <c r="AA245" s="203"/>
      <c r="AB245" s="203"/>
      <c r="AC245" s="203"/>
    </row>
    <row r="246" spans="1:29" ht="15.75" customHeight="1" x14ac:dyDescent="0.2">
      <c r="A246" s="203"/>
      <c r="B246" s="203"/>
      <c r="C246" s="204"/>
      <c r="D246" s="204"/>
      <c r="E246" s="204"/>
      <c r="F246" s="204"/>
      <c r="G246" s="204"/>
      <c r="H246" s="204"/>
      <c r="I246" s="203"/>
      <c r="J246" s="203"/>
      <c r="K246" s="203"/>
      <c r="L246" s="203"/>
      <c r="M246" s="203"/>
      <c r="N246" s="203"/>
      <c r="O246" s="203"/>
      <c r="P246" s="203"/>
      <c r="Q246" s="203"/>
      <c r="R246" s="203"/>
      <c r="S246" s="203"/>
      <c r="T246" s="203"/>
      <c r="U246" s="203"/>
      <c r="V246" s="203"/>
      <c r="W246" s="203"/>
      <c r="X246" s="203"/>
      <c r="Y246" s="203"/>
      <c r="Z246" s="203"/>
      <c r="AA246" s="203"/>
      <c r="AB246" s="203"/>
      <c r="AC246" s="203"/>
    </row>
    <row r="247" spans="1:29" ht="15.75" customHeight="1" x14ac:dyDescent="0.2">
      <c r="A247" s="203"/>
      <c r="B247" s="203"/>
      <c r="C247" s="204"/>
      <c r="D247" s="204"/>
      <c r="E247" s="204"/>
      <c r="F247" s="204"/>
      <c r="G247" s="204"/>
      <c r="H247" s="204"/>
      <c r="I247" s="203"/>
      <c r="J247" s="203"/>
      <c r="K247" s="203"/>
      <c r="L247" s="203"/>
      <c r="M247" s="203"/>
      <c r="N247" s="203"/>
      <c r="O247" s="203"/>
      <c r="P247" s="203"/>
      <c r="Q247" s="203"/>
      <c r="R247" s="203"/>
      <c r="S247" s="203"/>
      <c r="T247" s="203"/>
      <c r="U247" s="203"/>
      <c r="V247" s="203"/>
      <c r="W247" s="203"/>
      <c r="X247" s="203"/>
      <c r="Y247" s="203"/>
      <c r="Z247" s="203"/>
      <c r="AA247" s="203"/>
      <c r="AB247" s="203"/>
      <c r="AC247" s="203"/>
    </row>
    <row r="248" spans="1:29" ht="15.75" customHeight="1" x14ac:dyDescent="0.2">
      <c r="A248" s="203"/>
      <c r="B248" s="203"/>
      <c r="C248" s="204"/>
      <c r="D248" s="204"/>
      <c r="E248" s="204"/>
      <c r="F248" s="204"/>
      <c r="G248" s="204"/>
      <c r="H248" s="204"/>
      <c r="I248" s="203"/>
      <c r="J248" s="203"/>
      <c r="K248" s="203"/>
      <c r="L248" s="203"/>
      <c r="M248" s="203"/>
      <c r="N248" s="203"/>
      <c r="O248" s="203"/>
      <c r="P248" s="203"/>
      <c r="Q248" s="203"/>
      <c r="R248" s="203"/>
      <c r="S248" s="203"/>
      <c r="T248" s="203"/>
      <c r="U248" s="203"/>
      <c r="V248" s="203"/>
      <c r="W248" s="203"/>
      <c r="X248" s="203"/>
      <c r="Y248" s="203"/>
      <c r="Z248" s="203"/>
      <c r="AA248" s="203"/>
      <c r="AB248" s="203"/>
      <c r="AC248" s="203"/>
    </row>
    <row r="249" spans="1:29" ht="15.75" customHeight="1" x14ac:dyDescent="0.2">
      <c r="A249" s="203"/>
      <c r="B249" s="203"/>
      <c r="C249" s="204"/>
      <c r="D249" s="204"/>
      <c r="E249" s="204"/>
      <c r="F249" s="204"/>
      <c r="G249" s="204"/>
      <c r="H249" s="204"/>
      <c r="I249" s="203"/>
      <c r="J249" s="203"/>
      <c r="K249" s="203"/>
      <c r="L249" s="203"/>
      <c r="M249" s="203"/>
      <c r="N249" s="203"/>
      <c r="O249" s="203"/>
      <c r="P249" s="203"/>
      <c r="Q249" s="203"/>
      <c r="R249" s="203"/>
      <c r="S249" s="203"/>
      <c r="T249" s="203"/>
      <c r="U249" s="203"/>
      <c r="V249" s="203"/>
      <c r="W249" s="203"/>
      <c r="X249" s="203"/>
      <c r="Y249" s="203"/>
      <c r="Z249" s="203"/>
      <c r="AA249" s="203"/>
      <c r="AB249" s="203"/>
      <c r="AC249" s="203"/>
    </row>
    <row r="250" spans="1:29" ht="15.75" customHeight="1" x14ac:dyDescent="0.2">
      <c r="A250" s="203"/>
      <c r="B250" s="203"/>
      <c r="C250" s="204"/>
      <c r="D250" s="204"/>
      <c r="E250" s="204"/>
      <c r="F250" s="204"/>
      <c r="G250" s="204"/>
      <c r="H250" s="204"/>
      <c r="I250" s="203"/>
      <c r="J250" s="203"/>
      <c r="K250" s="203"/>
      <c r="L250" s="203"/>
      <c r="M250" s="203"/>
      <c r="N250" s="203"/>
      <c r="O250" s="203"/>
      <c r="P250" s="203"/>
      <c r="Q250" s="203"/>
      <c r="R250" s="203"/>
      <c r="S250" s="203"/>
      <c r="T250" s="203"/>
      <c r="U250" s="203"/>
      <c r="V250" s="203"/>
      <c r="W250" s="203"/>
      <c r="X250" s="203"/>
      <c r="Y250" s="203"/>
      <c r="Z250" s="203"/>
      <c r="AA250" s="203"/>
      <c r="AB250" s="203"/>
      <c r="AC250" s="203"/>
    </row>
    <row r="251" spans="1:29" ht="15.75" customHeight="1" x14ac:dyDescent="0.2">
      <c r="A251" s="203"/>
      <c r="B251" s="203"/>
      <c r="C251" s="204"/>
      <c r="D251" s="204"/>
      <c r="E251" s="204"/>
      <c r="F251" s="204"/>
      <c r="G251" s="204"/>
      <c r="H251" s="204"/>
      <c r="I251" s="203"/>
      <c r="J251" s="203"/>
      <c r="K251" s="203"/>
      <c r="L251" s="203"/>
      <c r="M251" s="203"/>
      <c r="N251" s="203"/>
      <c r="O251" s="203"/>
      <c r="P251" s="203"/>
      <c r="Q251" s="203"/>
      <c r="R251" s="203"/>
      <c r="S251" s="203"/>
      <c r="T251" s="203"/>
      <c r="U251" s="203"/>
      <c r="V251" s="203"/>
      <c r="W251" s="203"/>
      <c r="X251" s="203"/>
      <c r="Y251" s="203"/>
      <c r="Z251" s="203"/>
      <c r="AA251" s="203"/>
      <c r="AB251" s="203"/>
      <c r="AC251" s="203"/>
    </row>
    <row r="252" spans="1:29" ht="15.75" customHeight="1" x14ac:dyDescent="0.2">
      <c r="A252" s="203"/>
      <c r="B252" s="203"/>
      <c r="C252" s="204"/>
      <c r="D252" s="204"/>
      <c r="E252" s="204"/>
      <c r="F252" s="204"/>
      <c r="G252" s="204"/>
      <c r="H252" s="204"/>
      <c r="I252" s="203"/>
      <c r="J252" s="203"/>
      <c r="K252" s="203"/>
      <c r="L252" s="203"/>
      <c r="M252" s="203"/>
      <c r="N252" s="203"/>
      <c r="O252" s="203"/>
      <c r="P252" s="203"/>
      <c r="Q252" s="203"/>
      <c r="R252" s="203"/>
      <c r="S252" s="203"/>
      <c r="T252" s="203"/>
      <c r="U252" s="203"/>
      <c r="V252" s="203"/>
      <c r="W252" s="203"/>
      <c r="X252" s="203"/>
      <c r="Y252" s="203"/>
      <c r="Z252" s="203"/>
      <c r="AA252" s="203"/>
      <c r="AB252" s="203"/>
      <c r="AC252" s="203"/>
    </row>
    <row r="253" spans="1:29" ht="15.75" customHeight="1" x14ac:dyDescent="0.2">
      <c r="A253" s="203"/>
      <c r="B253" s="203"/>
      <c r="C253" s="204"/>
      <c r="D253" s="204"/>
      <c r="E253" s="204"/>
      <c r="F253" s="204"/>
      <c r="G253" s="204"/>
      <c r="H253" s="204"/>
      <c r="I253" s="203"/>
      <c r="J253" s="203"/>
      <c r="K253" s="203"/>
      <c r="L253" s="203"/>
      <c r="M253" s="203"/>
      <c r="N253" s="203"/>
      <c r="O253" s="203"/>
      <c r="P253" s="203"/>
      <c r="Q253" s="203"/>
      <c r="R253" s="203"/>
      <c r="S253" s="203"/>
      <c r="T253" s="203"/>
      <c r="U253" s="203"/>
      <c r="V253" s="203"/>
      <c r="W253" s="203"/>
      <c r="X253" s="203"/>
      <c r="Y253" s="203"/>
      <c r="Z253" s="203"/>
      <c r="AA253" s="203"/>
      <c r="AB253" s="203"/>
      <c r="AC253" s="203"/>
    </row>
    <row r="254" spans="1:29" ht="15.75" customHeight="1" x14ac:dyDescent="0.2">
      <c r="A254" s="203"/>
      <c r="B254" s="203"/>
      <c r="C254" s="204"/>
      <c r="D254" s="204"/>
      <c r="E254" s="204"/>
      <c r="F254" s="204"/>
      <c r="G254" s="204"/>
      <c r="H254" s="204"/>
      <c r="I254" s="203"/>
      <c r="J254" s="203"/>
      <c r="K254" s="203"/>
      <c r="L254" s="203"/>
      <c r="M254" s="203"/>
      <c r="N254" s="203"/>
      <c r="O254" s="203"/>
      <c r="P254" s="203"/>
      <c r="Q254" s="203"/>
      <c r="R254" s="203"/>
      <c r="S254" s="203"/>
      <c r="T254" s="203"/>
      <c r="U254" s="203"/>
      <c r="V254" s="203"/>
      <c r="W254" s="203"/>
      <c r="X254" s="203"/>
      <c r="Y254" s="203"/>
      <c r="Z254" s="203"/>
      <c r="AA254" s="203"/>
      <c r="AB254" s="203"/>
      <c r="AC254" s="203"/>
    </row>
    <row r="255" spans="1:29" ht="15.75" customHeight="1" x14ac:dyDescent="0.2">
      <c r="A255" s="203"/>
      <c r="B255" s="203"/>
      <c r="C255" s="204"/>
      <c r="D255" s="204"/>
      <c r="E255" s="204"/>
      <c r="F255" s="204"/>
      <c r="G255" s="204"/>
      <c r="H255" s="204"/>
      <c r="I255" s="203"/>
      <c r="J255" s="203"/>
      <c r="K255" s="203"/>
      <c r="L255" s="203"/>
      <c r="M255" s="203"/>
      <c r="N255" s="203"/>
      <c r="O255" s="203"/>
      <c r="P255" s="203"/>
      <c r="Q255" s="203"/>
      <c r="R255" s="203"/>
      <c r="S255" s="203"/>
      <c r="T255" s="203"/>
      <c r="U255" s="203"/>
      <c r="V255" s="203"/>
      <c r="W255" s="203"/>
      <c r="X255" s="203"/>
      <c r="Y255" s="203"/>
      <c r="Z255" s="203"/>
      <c r="AA255" s="203"/>
      <c r="AB255" s="203"/>
      <c r="AC255" s="203"/>
    </row>
    <row r="256" spans="1:29" ht="15.75" customHeight="1" x14ac:dyDescent="0.2">
      <c r="A256" s="203"/>
      <c r="B256" s="203"/>
      <c r="C256" s="204"/>
      <c r="D256" s="204"/>
      <c r="E256" s="204"/>
      <c r="F256" s="204"/>
      <c r="G256" s="204"/>
      <c r="H256" s="204"/>
      <c r="I256" s="203"/>
      <c r="J256" s="203"/>
      <c r="K256" s="203"/>
      <c r="L256" s="203"/>
      <c r="M256" s="203"/>
      <c r="N256" s="203"/>
      <c r="O256" s="203"/>
      <c r="P256" s="203"/>
      <c r="Q256" s="203"/>
      <c r="R256" s="203"/>
      <c r="S256" s="203"/>
      <c r="T256" s="203"/>
      <c r="U256" s="203"/>
      <c r="V256" s="203"/>
      <c r="W256" s="203"/>
      <c r="X256" s="203"/>
      <c r="Y256" s="203"/>
      <c r="Z256" s="203"/>
      <c r="AA256" s="203"/>
      <c r="AB256" s="203"/>
      <c r="AC256" s="203"/>
    </row>
    <row r="257" spans="1:29" ht="15.75" customHeight="1" x14ac:dyDescent="0.2">
      <c r="A257" s="203"/>
      <c r="B257" s="203"/>
      <c r="C257" s="204"/>
      <c r="D257" s="204"/>
      <c r="E257" s="204"/>
      <c r="F257" s="204"/>
      <c r="G257" s="204"/>
      <c r="H257" s="204"/>
      <c r="I257" s="203"/>
      <c r="J257" s="203"/>
      <c r="K257" s="203"/>
      <c r="L257" s="203"/>
      <c r="M257" s="203"/>
      <c r="N257" s="203"/>
      <c r="O257" s="203"/>
      <c r="P257" s="203"/>
      <c r="Q257" s="203"/>
      <c r="R257" s="203"/>
      <c r="S257" s="203"/>
      <c r="T257" s="203"/>
      <c r="U257" s="203"/>
      <c r="V257" s="203"/>
      <c r="W257" s="203"/>
      <c r="X257" s="203"/>
      <c r="Y257" s="203"/>
      <c r="Z257" s="203"/>
      <c r="AA257" s="203"/>
      <c r="AB257" s="203"/>
      <c r="AC257" s="203"/>
    </row>
    <row r="258" spans="1:29" ht="15.75" customHeight="1" x14ac:dyDescent="0.2">
      <c r="A258" s="203"/>
      <c r="B258" s="203"/>
      <c r="C258" s="204"/>
      <c r="D258" s="204"/>
      <c r="E258" s="204"/>
      <c r="F258" s="204"/>
      <c r="G258" s="204"/>
      <c r="H258" s="204"/>
      <c r="I258" s="203"/>
      <c r="J258" s="203"/>
      <c r="K258" s="203"/>
      <c r="L258" s="203"/>
      <c r="M258" s="203"/>
      <c r="N258" s="203"/>
      <c r="O258" s="203"/>
      <c r="P258" s="203"/>
      <c r="Q258" s="203"/>
      <c r="R258" s="203"/>
      <c r="S258" s="203"/>
      <c r="T258" s="203"/>
      <c r="U258" s="203"/>
      <c r="V258" s="203"/>
      <c r="W258" s="203"/>
      <c r="X258" s="203"/>
      <c r="Y258" s="203"/>
      <c r="Z258" s="203"/>
      <c r="AA258" s="203"/>
      <c r="AB258" s="203"/>
      <c r="AC258" s="203"/>
    </row>
    <row r="259" spans="1:29" ht="15.75" customHeight="1" x14ac:dyDescent="0.2">
      <c r="A259" s="203"/>
      <c r="B259" s="203"/>
      <c r="C259" s="204"/>
      <c r="D259" s="204"/>
      <c r="E259" s="204"/>
      <c r="F259" s="204"/>
      <c r="G259" s="204"/>
      <c r="H259" s="204"/>
      <c r="I259" s="203"/>
      <c r="J259" s="203"/>
      <c r="K259" s="203"/>
      <c r="L259" s="203"/>
      <c r="M259" s="203"/>
      <c r="N259" s="203"/>
      <c r="O259" s="203"/>
      <c r="P259" s="203"/>
      <c r="Q259" s="203"/>
      <c r="R259" s="203"/>
      <c r="S259" s="203"/>
      <c r="T259" s="203"/>
      <c r="U259" s="203"/>
      <c r="V259" s="203"/>
      <c r="W259" s="203"/>
      <c r="X259" s="203"/>
      <c r="Y259" s="203"/>
      <c r="Z259" s="203"/>
      <c r="AA259" s="203"/>
      <c r="AB259" s="203"/>
      <c r="AC259" s="203"/>
    </row>
    <row r="260" spans="1:29" ht="15.75" customHeight="1" x14ac:dyDescent="0.2">
      <c r="A260" s="203"/>
      <c r="B260" s="203"/>
      <c r="C260" s="204"/>
      <c r="D260" s="204"/>
      <c r="E260" s="204"/>
      <c r="F260" s="204"/>
      <c r="G260" s="204"/>
      <c r="H260" s="204"/>
      <c r="I260" s="203"/>
      <c r="J260" s="203"/>
      <c r="K260" s="203"/>
      <c r="L260" s="203"/>
      <c r="M260" s="203"/>
      <c r="N260" s="203"/>
      <c r="O260" s="203"/>
      <c r="P260" s="203"/>
      <c r="Q260" s="203"/>
      <c r="R260" s="203"/>
      <c r="S260" s="203"/>
      <c r="T260" s="203"/>
      <c r="U260" s="203"/>
      <c r="V260" s="203"/>
      <c r="W260" s="203"/>
      <c r="X260" s="203"/>
      <c r="Y260" s="203"/>
      <c r="Z260" s="203"/>
      <c r="AA260" s="203"/>
      <c r="AB260" s="203"/>
      <c r="AC260" s="203"/>
    </row>
    <row r="261" spans="1:29" ht="15.75" customHeight="1" x14ac:dyDescent="0.2">
      <c r="A261" s="203"/>
      <c r="B261" s="203"/>
      <c r="C261" s="204"/>
      <c r="D261" s="204"/>
      <c r="E261" s="204"/>
      <c r="F261" s="204"/>
      <c r="G261" s="204"/>
      <c r="H261" s="204"/>
      <c r="I261" s="203"/>
      <c r="J261" s="203"/>
      <c r="K261" s="203"/>
      <c r="L261" s="203"/>
      <c r="M261" s="203"/>
      <c r="N261" s="203"/>
      <c r="O261" s="203"/>
      <c r="P261" s="203"/>
      <c r="Q261" s="203"/>
      <c r="R261" s="203"/>
      <c r="S261" s="203"/>
      <c r="T261" s="203"/>
      <c r="U261" s="203"/>
      <c r="V261" s="203"/>
      <c r="W261" s="203"/>
      <c r="X261" s="203"/>
      <c r="Y261" s="203"/>
      <c r="Z261" s="203"/>
      <c r="AA261" s="203"/>
      <c r="AB261" s="203"/>
      <c r="AC261" s="203"/>
    </row>
    <row r="262" spans="1:29" ht="15.75" customHeight="1" x14ac:dyDescent="0.2">
      <c r="A262" s="203"/>
      <c r="B262" s="203"/>
      <c r="C262" s="204"/>
      <c r="D262" s="204"/>
      <c r="E262" s="204"/>
      <c r="F262" s="204"/>
      <c r="G262" s="204"/>
      <c r="H262" s="204"/>
      <c r="I262" s="203"/>
      <c r="J262" s="203"/>
      <c r="K262" s="203"/>
      <c r="L262" s="203"/>
      <c r="M262" s="203"/>
      <c r="N262" s="203"/>
      <c r="O262" s="203"/>
      <c r="P262" s="203"/>
      <c r="Q262" s="203"/>
      <c r="R262" s="203"/>
      <c r="S262" s="203"/>
      <c r="T262" s="203"/>
      <c r="U262" s="203"/>
      <c r="V262" s="203"/>
      <c r="W262" s="203"/>
      <c r="X262" s="203"/>
      <c r="Y262" s="203"/>
      <c r="Z262" s="203"/>
      <c r="AA262" s="203"/>
      <c r="AB262" s="203"/>
      <c r="AC262" s="203"/>
    </row>
    <row r="263" spans="1:29" ht="15.75" customHeight="1" x14ac:dyDescent="0.2">
      <c r="A263" s="203"/>
      <c r="B263" s="203"/>
      <c r="C263" s="204"/>
      <c r="D263" s="204"/>
      <c r="E263" s="204"/>
      <c r="F263" s="204"/>
      <c r="G263" s="204"/>
      <c r="H263" s="204"/>
      <c r="I263" s="203"/>
      <c r="J263" s="203"/>
      <c r="K263" s="203"/>
      <c r="L263" s="203"/>
      <c r="M263" s="203"/>
      <c r="N263" s="203"/>
      <c r="O263" s="203"/>
      <c r="P263" s="203"/>
      <c r="Q263" s="203"/>
      <c r="R263" s="203"/>
      <c r="S263" s="203"/>
      <c r="T263" s="203"/>
      <c r="U263" s="203"/>
      <c r="V263" s="203"/>
      <c r="W263" s="203"/>
      <c r="X263" s="203"/>
      <c r="Y263" s="203"/>
      <c r="Z263" s="203"/>
      <c r="AA263" s="203"/>
      <c r="AB263" s="203"/>
      <c r="AC263" s="203"/>
    </row>
    <row r="264" spans="1:29" ht="15.75" customHeight="1" x14ac:dyDescent="0.2">
      <c r="A264" s="203"/>
      <c r="B264" s="203"/>
      <c r="C264" s="204"/>
      <c r="D264" s="204"/>
      <c r="E264" s="204"/>
      <c r="F264" s="204"/>
      <c r="G264" s="204"/>
      <c r="H264" s="204"/>
      <c r="I264" s="203"/>
      <c r="J264" s="203"/>
      <c r="K264" s="203"/>
      <c r="L264" s="203"/>
      <c r="M264" s="203"/>
      <c r="N264" s="203"/>
      <c r="O264" s="203"/>
      <c r="P264" s="203"/>
      <c r="Q264" s="203"/>
      <c r="R264" s="203"/>
      <c r="S264" s="203"/>
      <c r="T264" s="203"/>
      <c r="U264" s="203"/>
      <c r="V264" s="203"/>
      <c r="W264" s="203"/>
      <c r="X264" s="203"/>
      <c r="Y264" s="203"/>
      <c r="Z264" s="203"/>
      <c r="AA264" s="203"/>
      <c r="AB264" s="203"/>
      <c r="AC264" s="203"/>
    </row>
    <row r="265" spans="1:29" ht="15.75" customHeight="1" x14ac:dyDescent="0.2">
      <c r="A265" s="203"/>
      <c r="B265" s="203"/>
      <c r="C265" s="204"/>
      <c r="D265" s="204"/>
      <c r="E265" s="204"/>
      <c r="F265" s="204"/>
      <c r="G265" s="204"/>
      <c r="H265" s="204"/>
      <c r="I265" s="203"/>
      <c r="J265" s="203"/>
      <c r="K265" s="203"/>
      <c r="L265" s="203"/>
      <c r="M265" s="203"/>
      <c r="N265" s="203"/>
      <c r="O265" s="203"/>
      <c r="P265" s="203"/>
      <c r="Q265" s="203"/>
      <c r="R265" s="203"/>
      <c r="S265" s="203"/>
      <c r="T265" s="203"/>
      <c r="U265" s="203"/>
      <c r="V265" s="203"/>
      <c r="W265" s="203"/>
      <c r="X265" s="203"/>
      <c r="Y265" s="203"/>
      <c r="Z265" s="203"/>
      <c r="AA265" s="203"/>
      <c r="AB265" s="203"/>
      <c r="AC265" s="203"/>
    </row>
    <row r="266" spans="1:29" ht="15.75" customHeight="1" x14ac:dyDescent="0.2">
      <c r="A266" s="203"/>
      <c r="B266" s="203"/>
      <c r="C266" s="204"/>
      <c r="D266" s="204"/>
      <c r="E266" s="204"/>
      <c r="F266" s="204"/>
      <c r="G266" s="204"/>
      <c r="H266" s="204"/>
      <c r="I266" s="203"/>
      <c r="J266" s="203"/>
      <c r="K266" s="203"/>
      <c r="L266" s="203"/>
      <c r="M266" s="203"/>
      <c r="N266" s="203"/>
      <c r="O266" s="203"/>
      <c r="P266" s="203"/>
      <c r="Q266" s="203"/>
      <c r="R266" s="203"/>
      <c r="S266" s="203"/>
      <c r="T266" s="203"/>
      <c r="U266" s="203"/>
      <c r="V266" s="203"/>
      <c r="W266" s="203"/>
      <c r="X266" s="203"/>
      <c r="Y266" s="203"/>
      <c r="Z266" s="203"/>
      <c r="AA266" s="203"/>
      <c r="AB266" s="203"/>
      <c r="AC266" s="203"/>
    </row>
    <row r="267" spans="1:29" ht="15.75" customHeight="1" x14ac:dyDescent="0.2">
      <c r="A267" s="203"/>
      <c r="B267" s="203"/>
      <c r="C267" s="204"/>
      <c r="D267" s="204"/>
      <c r="E267" s="204"/>
      <c r="F267" s="204"/>
      <c r="G267" s="204"/>
      <c r="H267" s="204"/>
      <c r="I267" s="203"/>
      <c r="J267" s="203"/>
      <c r="K267" s="203"/>
      <c r="L267" s="203"/>
      <c r="M267" s="203"/>
      <c r="N267" s="203"/>
      <c r="O267" s="203"/>
      <c r="P267" s="203"/>
      <c r="Q267" s="203"/>
      <c r="R267" s="203"/>
      <c r="S267" s="203"/>
      <c r="T267" s="203"/>
      <c r="U267" s="203"/>
      <c r="V267" s="203"/>
      <c r="W267" s="203"/>
      <c r="X267" s="203"/>
      <c r="Y267" s="203"/>
      <c r="Z267" s="203"/>
      <c r="AA267" s="203"/>
      <c r="AB267" s="203"/>
      <c r="AC267" s="203"/>
    </row>
    <row r="268" spans="1:29" ht="15.75" customHeight="1" x14ac:dyDescent="0.2">
      <c r="A268" s="203"/>
      <c r="B268" s="203"/>
      <c r="C268" s="204"/>
      <c r="D268" s="204"/>
      <c r="E268" s="204"/>
      <c r="F268" s="204"/>
      <c r="G268" s="204"/>
      <c r="H268" s="204"/>
      <c r="I268" s="203"/>
      <c r="J268" s="203"/>
      <c r="K268" s="203"/>
      <c r="L268" s="203"/>
      <c r="M268" s="203"/>
      <c r="N268" s="203"/>
      <c r="O268" s="203"/>
      <c r="P268" s="203"/>
      <c r="Q268" s="203"/>
      <c r="R268" s="203"/>
      <c r="S268" s="203"/>
      <c r="T268" s="203"/>
      <c r="U268" s="203"/>
      <c r="V268" s="203"/>
      <c r="W268" s="203"/>
      <c r="X268" s="203"/>
      <c r="Y268" s="203"/>
      <c r="Z268" s="203"/>
      <c r="AA268" s="203"/>
      <c r="AB268" s="203"/>
      <c r="AC268" s="203"/>
    </row>
    <row r="269" spans="1:29" ht="15.75" customHeight="1" x14ac:dyDescent="0.2">
      <c r="A269" s="203"/>
      <c r="B269" s="203"/>
      <c r="C269" s="204"/>
      <c r="D269" s="204"/>
      <c r="E269" s="204"/>
      <c r="F269" s="204"/>
      <c r="G269" s="204"/>
      <c r="H269" s="204"/>
      <c r="I269" s="203"/>
      <c r="J269" s="203"/>
      <c r="K269" s="203"/>
      <c r="L269" s="203"/>
      <c r="M269" s="203"/>
      <c r="N269" s="203"/>
      <c r="O269" s="203"/>
      <c r="P269" s="203"/>
      <c r="Q269" s="203"/>
      <c r="R269" s="203"/>
      <c r="S269" s="203"/>
      <c r="T269" s="203"/>
      <c r="U269" s="203"/>
      <c r="V269" s="203"/>
      <c r="W269" s="203"/>
      <c r="X269" s="203"/>
      <c r="Y269" s="203"/>
      <c r="Z269" s="203"/>
      <c r="AA269" s="203"/>
      <c r="AB269" s="203"/>
      <c r="AC269" s="203"/>
    </row>
    <row r="270" spans="1:29" ht="15.75" customHeight="1" x14ac:dyDescent="0.2">
      <c r="A270" s="203"/>
      <c r="B270" s="203"/>
      <c r="C270" s="204"/>
      <c r="D270" s="204"/>
      <c r="E270" s="204"/>
      <c r="F270" s="204"/>
      <c r="G270" s="204"/>
      <c r="H270" s="204"/>
      <c r="I270" s="203"/>
      <c r="J270" s="203"/>
      <c r="K270" s="203"/>
      <c r="L270" s="203"/>
      <c r="M270" s="203"/>
      <c r="N270" s="203"/>
      <c r="O270" s="203"/>
      <c r="P270" s="203"/>
      <c r="Q270" s="203"/>
      <c r="R270" s="203"/>
      <c r="S270" s="203"/>
      <c r="T270" s="203"/>
      <c r="U270" s="203"/>
      <c r="V270" s="203"/>
      <c r="W270" s="203"/>
      <c r="X270" s="203"/>
      <c r="Y270" s="203"/>
      <c r="Z270" s="203"/>
      <c r="AA270" s="203"/>
      <c r="AB270" s="203"/>
      <c r="AC270" s="203"/>
    </row>
    <row r="271" spans="1:29" ht="15.75" customHeight="1" x14ac:dyDescent="0.2">
      <c r="A271" s="203"/>
      <c r="B271" s="203"/>
      <c r="C271" s="204"/>
      <c r="D271" s="204"/>
      <c r="E271" s="204"/>
      <c r="F271" s="204"/>
      <c r="G271" s="204"/>
      <c r="H271" s="204"/>
      <c r="I271" s="203"/>
      <c r="J271" s="203"/>
      <c r="K271" s="203"/>
      <c r="L271" s="203"/>
      <c r="M271" s="203"/>
      <c r="N271" s="203"/>
      <c r="O271" s="203"/>
      <c r="P271" s="203"/>
      <c r="Q271" s="203"/>
      <c r="R271" s="203"/>
      <c r="S271" s="203"/>
      <c r="T271" s="203"/>
      <c r="U271" s="203"/>
      <c r="V271" s="203"/>
      <c r="W271" s="203"/>
      <c r="X271" s="203"/>
      <c r="Y271" s="203"/>
      <c r="Z271" s="203"/>
      <c r="AA271" s="203"/>
      <c r="AB271" s="203"/>
      <c r="AC271" s="203"/>
    </row>
    <row r="272" spans="1:29" ht="15.75" customHeight="1" x14ac:dyDescent="0.2">
      <c r="A272" s="203"/>
      <c r="B272" s="203"/>
      <c r="C272" s="204"/>
      <c r="D272" s="204"/>
      <c r="E272" s="204"/>
      <c r="F272" s="204"/>
      <c r="G272" s="204"/>
      <c r="H272" s="204"/>
      <c r="I272" s="203"/>
      <c r="J272" s="203"/>
      <c r="K272" s="203"/>
      <c r="L272" s="203"/>
      <c r="M272" s="203"/>
      <c r="N272" s="203"/>
      <c r="O272" s="203"/>
      <c r="P272" s="203"/>
      <c r="Q272" s="203"/>
      <c r="R272" s="203"/>
      <c r="S272" s="203"/>
      <c r="T272" s="203"/>
      <c r="U272" s="203"/>
      <c r="V272" s="203"/>
      <c r="W272" s="203"/>
      <c r="X272" s="203"/>
      <c r="Y272" s="203"/>
      <c r="Z272" s="203"/>
      <c r="AA272" s="203"/>
      <c r="AB272" s="203"/>
      <c r="AC272" s="203"/>
    </row>
    <row r="273" spans="1:29" ht="15.75" customHeight="1" x14ac:dyDescent="0.2">
      <c r="A273" s="203"/>
      <c r="B273" s="203"/>
      <c r="C273" s="204"/>
      <c r="D273" s="204"/>
      <c r="E273" s="204"/>
      <c r="F273" s="204"/>
      <c r="G273" s="204"/>
      <c r="H273" s="204"/>
      <c r="I273" s="203"/>
      <c r="J273" s="203"/>
      <c r="K273" s="203"/>
      <c r="L273" s="203"/>
      <c r="M273" s="203"/>
      <c r="N273" s="203"/>
      <c r="O273" s="203"/>
      <c r="P273" s="203"/>
      <c r="Q273" s="203"/>
      <c r="R273" s="203"/>
      <c r="S273" s="203"/>
      <c r="T273" s="203"/>
      <c r="U273" s="203"/>
      <c r="V273" s="203"/>
      <c r="W273" s="203"/>
      <c r="X273" s="203"/>
      <c r="Y273" s="203"/>
      <c r="Z273" s="203"/>
      <c r="AA273" s="203"/>
      <c r="AB273" s="203"/>
      <c r="AC273" s="203"/>
    </row>
    <row r="274" spans="1:29" ht="15.75" customHeight="1" x14ac:dyDescent="0.2">
      <c r="A274" s="203"/>
      <c r="B274" s="203"/>
      <c r="C274" s="204"/>
      <c r="D274" s="204"/>
      <c r="E274" s="204"/>
      <c r="F274" s="204"/>
      <c r="G274" s="204"/>
      <c r="H274" s="204"/>
      <c r="I274" s="203"/>
      <c r="J274" s="203"/>
      <c r="K274" s="203"/>
      <c r="L274" s="203"/>
      <c r="M274" s="203"/>
      <c r="N274" s="203"/>
      <c r="O274" s="203"/>
      <c r="P274" s="203"/>
      <c r="Q274" s="203"/>
      <c r="R274" s="203"/>
      <c r="S274" s="203"/>
      <c r="T274" s="203"/>
      <c r="U274" s="203"/>
      <c r="V274" s="203"/>
      <c r="W274" s="203"/>
      <c r="X274" s="203"/>
      <c r="Y274" s="203"/>
      <c r="Z274" s="203"/>
      <c r="AA274" s="203"/>
      <c r="AB274" s="203"/>
      <c r="AC274" s="203"/>
    </row>
    <row r="275" spans="1:29" ht="15.75" customHeight="1" x14ac:dyDescent="0.2">
      <c r="A275" s="203"/>
      <c r="B275" s="203"/>
      <c r="C275" s="204"/>
      <c r="D275" s="204"/>
      <c r="E275" s="204"/>
      <c r="F275" s="204"/>
      <c r="G275" s="204"/>
      <c r="H275" s="204"/>
      <c r="I275" s="203"/>
      <c r="J275" s="203"/>
      <c r="K275" s="203"/>
      <c r="L275" s="203"/>
      <c r="M275" s="203"/>
      <c r="N275" s="203"/>
      <c r="O275" s="203"/>
      <c r="P275" s="203"/>
      <c r="Q275" s="203"/>
      <c r="R275" s="203"/>
      <c r="S275" s="203"/>
      <c r="T275" s="203"/>
      <c r="U275" s="203"/>
      <c r="V275" s="203"/>
      <c r="W275" s="203"/>
      <c r="X275" s="203"/>
      <c r="Y275" s="203"/>
      <c r="Z275" s="203"/>
      <c r="AA275" s="203"/>
      <c r="AB275" s="203"/>
      <c r="AC275" s="203"/>
    </row>
    <row r="276" spans="1:29" ht="15.75" customHeight="1" x14ac:dyDescent="0.2">
      <c r="A276" s="203"/>
      <c r="B276" s="203"/>
      <c r="C276" s="204"/>
      <c r="D276" s="204"/>
      <c r="E276" s="204"/>
      <c r="F276" s="204"/>
      <c r="G276" s="204"/>
      <c r="H276" s="204"/>
      <c r="I276" s="203"/>
      <c r="J276" s="203"/>
      <c r="K276" s="203"/>
      <c r="L276" s="203"/>
      <c r="M276" s="203"/>
      <c r="N276" s="203"/>
      <c r="O276" s="203"/>
      <c r="P276" s="203"/>
      <c r="Q276" s="203"/>
      <c r="R276" s="203"/>
      <c r="S276" s="203"/>
      <c r="T276" s="203"/>
      <c r="U276" s="203"/>
      <c r="V276" s="203"/>
      <c r="W276" s="203"/>
      <c r="X276" s="203"/>
      <c r="Y276" s="203"/>
      <c r="Z276" s="203"/>
      <c r="AA276" s="203"/>
      <c r="AB276" s="203"/>
      <c r="AC276" s="203"/>
    </row>
    <row r="277" spans="1:29" ht="15.75" customHeight="1" x14ac:dyDescent="0.2">
      <c r="A277" s="203"/>
      <c r="B277" s="203"/>
      <c r="C277" s="204"/>
      <c r="D277" s="204"/>
      <c r="E277" s="204"/>
      <c r="F277" s="204"/>
      <c r="G277" s="204"/>
      <c r="H277" s="204"/>
      <c r="I277" s="203"/>
      <c r="J277" s="203"/>
      <c r="K277" s="203"/>
      <c r="L277" s="203"/>
      <c r="M277" s="203"/>
      <c r="N277" s="203"/>
      <c r="O277" s="203"/>
      <c r="P277" s="203"/>
      <c r="Q277" s="203"/>
      <c r="R277" s="203"/>
      <c r="S277" s="203"/>
      <c r="T277" s="203"/>
      <c r="U277" s="203"/>
      <c r="V277" s="203"/>
      <c r="W277" s="203"/>
      <c r="X277" s="203"/>
      <c r="Y277" s="203"/>
      <c r="Z277" s="203"/>
      <c r="AA277" s="203"/>
      <c r="AB277" s="203"/>
      <c r="AC277" s="203"/>
    </row>
    <row r="278" spans="1:29" ht="15.75" customHeight="1" x14ac:dyDescent="0.2">
      <c r="A278" s="203"/>
      <c r="B278" s="203"/>
      <c r="C278" s="204"/>
      <c r="D278" s="204"/>
      <c r="E278" s="204"/>
      <c r="F278" s="204"/>
      <c r="G278" s="204"/>
      <c r="H278" s="204"/>
      <c r="I278" s="203"/>
      <c r="J278" s="203"/>
      <c r="K278" s="203"/>
      <c r="L278" s="203"/>
      <c r="M278" s="203"/>
      <c r="N278" s="203"/>
      <c r="O278" s="203"/>
      <c r="P278" s="203"/>
      <c r="Q278" s="203"/>
      <c r="R278" s="203"/>
      <c r="S278" s="203"/>
      <c r="T278" s="203"/>
      <c r="U278" s="203"/>
      <c r="V278" s="203"/>
      <c r="W278" s="203"/>
      <c r="X278" s="203"/>
      <c r="Y278" s="203"/>
      <c r="Z278" s="203"/>
      <c r="AA278" s="203"/>
      <c r="AB278" s="203"/>
      <c r="AC278" s="203"/>
    </row>
    <row r="279" spans="1:29" ht="15.75" customHeight="1" x14ac:dyDescent="0.2">
      <c r="A279" s="203"/>
      <c r="B279" s="203"/>
      <c r="C279" s="204"/>
      <c r="D279" s="204"/>
      <c r="E279" s="204"/>
      <c r="F279" s="204"/>
      <c r="G279" s="204"/>
      <c r="H279" s="204"/>
      <c r="I279" s="203"/>
      <c r="J279" s="203"/>
      <c r="K279" s="203"/>
      <c r="L279" s="203"/>
      <c r="M279" s="203"/>
      <c r="N279" s="203"/>
      <c r="O279" s="203"/>
      <c r="P279" s="203"/>
      <c r="Q279" s="203"/>
      <c r="R279" s="203"/>
      <c r="S279" s="203"/>
      <c r="T279" s="203"/>
      <c r="U279" s="203"/>
      <c r="V279" s="203"/>
      <c r="W279" s="203"/>
      <c r="X279" s="203"/>
      <c r="Y279" s="203"/>
      <c r="Z279" s="203"/>
      <c r="AA279" s="203"/>
      <c r="AB279" s="203"/>
      <c r="AC279" s="203"/>
    </row>
    <row r="280" spans="1:29" ht="15.75" customHeight="1" x14ac:dyDescent="0.2">
      <c r="A280" s="203"/>
      <c r="B280" s="203"/>
      <c r="C280" s="204"/>
      <c r="D280" s="204"/>
      <c r="E280" s="204"/>
      <c r="F280" s="204"/>
      <c r="G280" s="204"/>
      <c r="H280" s="204"/>
      <c r="I280" s="203"/>
      <c r="J280" s="203"/>
      <c r="K280" s="203"/>
      <c r="L280" s="203"/>
      <c r="M280" s="203"/>
      <c r="N280" s="203"/>
      <c r="O280" s="203"/>
      <c r="P280" s="203"/>
      <c r="Q280" s="203"/>
      <c r="R280" s="203"/>
      <c r="S280" s="203"/>
      <c r="T280" s="203"/>
      <c r="U280" s="203"/>
      <c r="V280" s="203"/>
      <c r="W280" s="203"/>
      <c r="X280" s="203"/>
      <c r="Y280" s="203"/>
      <c r="Z280" s="203"/>
      <c r="AA280" s="203"/>
      <c r="AB280" s="203"/>
      <c r="AC280" s="203"/>
    </row>
    <row r="281" spans="1:29" ht="15.75" customHeight="1" x14ac:dyDescent="0.2">
      <c r="A281" s="203"/>
      <c r="B281" s="203"/>
      <c r="C281" s="204"/>
      <c r="D281" s="204"/>
      <c r="E281" s="204"/>
      <c r="F281" s="204"/>
      <c r="G281" s="204"/>
      <c r="H281" s="204"/>
      <c r="I281" s="203"/>
      <c r="J281" s="203"/>
      <c r="K281" s="203"/>
      <c r="L281" s="203"/>
      <c r="M281" s="203"/>
      <c r="N281" s="203"/>
      <c r="O281" s="203"/>
      <c r="P281" s="203"/>
      <c r="Q281" s="203"/>
      <c r="R281" s="203"/>
      <c r="S281" s="203"/>
      <c r="T281" s="203"/>
      <c r="U281" s="203"/>
      <c r="V281" s="203"/>
      <c r="W281" s="203"/>
      <c r="X281" s="203"/>
      <c r="Y281" s="203"/>
      <c r="Z281" s="203"/>
      <c r="AA281" s="203"/>
      <c r="AB281" s="203"/>
      <c r="AC281" s="203"/>
    </row>
    <row r="282" spans="1:29" ht="15.75" customHeight="1" x14ac:dyDescent="0.2">
      <c r="A282" s="203"/>
      <c r="B282" s="203"/>
      <c r="C282" s="204"/>
      <c r="D282" s="204"/>
      <c r="E282" s="204"/>
      <c r="F282" s="204"/>
      <c r="G282" s="204"/>
      <c r="H282" s="204"/>
      <c r="I282" s="203"/>
      <c r="J282" s="203"/>
      <c r="K282" s="203"/>
      <c r="L282" s="203"/>
      <c r="M282" s="203"/>
      <c r="N282" s="203"/>
      <c r="O282" s="203"/>
      <c r="P282" s="203"/>
      <c r="Q282" s="203"/>
      <c r="R282" s="203"/>
      <c r="S282" s="203"/>
      <c r="T282" s="203"/>
      <c r="U282" s="203"/>
      <c r="V282" s="203"/>
      <c r="W282" s="203"/>
      <c r="X282" s="203"/>
      <c r="Y282" s="203"/>
      <c r="Z282" s="203"/>
      <c r="AA282" s="203"/>
      <c r="AB282" s="203"/>
      <c r="AC282" s="203"/>
    </row>
    <row r="283" spans="1:29" ht="15.75" customHeight="1" x14ac:dyDescent="0.2">
      <c r="A283" s="203"/>
      <c r="B283" s="203"/>
      <c r="C283" s="204"/>
      <c r="D283" s="204"/>
      <c r="E283" s="204"/>
      <c r="F283" s="204"/>
      <c r="G283" s="204"/>
      <c r="H283" s="204"/>
      <c r="I283" s="203"/>
      <c r="J283" s="203"/>
      <c r="K283" s="203"/>
      <c r="L283" s="203"/>
      <c r="M283" s="203"/>
      <c r="N283" s="203"/>
      <c r="O283" s="203"/>
      <c r="P283" s="203"/>
      <c r="Q283" s="203"/>
      <c r="R283" s="203"/>
      <c r="S283" s="203"/>
      <c r="T283" s="203"/>
      <c r="U283" s="203"/>
      <c r="V283" s="203"/>
      <c r="W283" s="203"/>
      <c r="X283" s="203"/>
      <c r="Y283" s="203"/>
      <c r="Z283" s="203"/>
      <c r="AA283" s="203"/>
      <c r="AB283" s="203"/>
      <c r="AC283" s="203"/>
    </row>
    <row r="284" spans="1:29" ht="15.75" customHeight="1" x14ac:dyDescent="0.2">
      <c r="A284" s="203"/>
      <c r="B284" s="203"/>
      <c r="C284" s="204"/>
      <c r="D284" s="204"/>
      <c r="E284" s="204"/>
      <c r="F284" s="204"/>
      <c r="G284" s="204"/>
      <c r="H284" s="204"/>
      <c r="I284" s="203"/>
      <c r="J284" s="203"/>
      <c r="K284" s="203"/>
      <c r="L284" s="203"/>
      <c r="M284" s="203"/>
      <c r="N284" s="203"/>
      <c r="O284" s="203"/>
      <c r="P284" s="203"/>
      <c r="Q284" s="203"/>
      <c r="R284" s="203"/>
      <c r="S284" s="203"/>
      <c r="T284" s="203"/>
      <c r="U284" s="203"/>
      <c r="V284" s="203"/>
      <c r="W284" s="203"/>
      <c r="X284" s="203"/>
      <c r="Y284" s="203"/>
      <c r="Z284" s="203"/>
      <c r="AA284" s="203"/>
      <c r="AB284" s="203"/>
      <c r="AC284" s="203"/>
    </row>
    <row r="285" spans="1:29" ht="15.75" customHeight="1" x14ac:dyDescent="0.2">
      <c r="A285" s="203"/>
      <c r="B285" s="203"/>
      <c r="C285" s="204"/>
      <c r="D285" s="204"/>
      <c r="E285" s="204"/>
      <c r="F285" s="204"/>
      <c r="G285" s="204"/>
      <c r="H285" s="204"/>
      <c r="I285" s="203"/>
      <c r="J285" s="203"/>
      <c r="K285" s="203"/>
      <c r="L285" s="203"/>
      <c r="M285" s="203"/>
      <c r="N285" s="203"/>
      <c r="O285" s="203"/>
      <c r="P285" s="203"/>
      <c r="Q285" s="203"/>
      <c r="R285" s="203"/>
      <c r="S285" s="203"/>
      <c r="T285" s="203"/>
      <c r="U285" s="203"/>
      <c r="V285" s="203"/>
      <c r="W285" s="203"/>
      <c r="X285" s="203"/>
      <c r="Y285" s="203"/>
      <c r="Z285" s="203"/>
      <c r="AA285" s="203"/>
      <c r="AB285" s="203"/>
      <c r="AC285" s="203"/>
    </row>
    <row r="286" spans="1:29" ht="15.75" customHeight="1" x14ac:dyDescent="0.2">
      <c r="A286" s="203"/>
      <c r="B286" s="203"/>
      <c r="C286" s="204"/>
      <c r="D286" s="204"/>
      <c r="E286" s="204"/>
      <c r="F286" s="204"/>
      <c r="G286" s="204"/>
      <c r="H286" s="204"/>
      <c r="I286" s="203"/>
      <c r="J286" s="203"/>
      <c r="K286" s="203"/>
      <c r="L286" s="203"/>
      <c r="M286" s="203"/>
      <c r="N286" s="203"/>
      <c r="O286" s="203"/>
      <c r="P286" s="203"/>
      <c r="Q286" s="203"/>
      <c r="R286" s="203"/>
      <c r="S286" s="203"/>
      <c r="T286" s="203"/>
      <c r="U286" s="203"/>
      <c r="V286" s="203"/>
      <c r="W286" s="203"/>
      <c r="X286" s="203"/>
      <c r="Y286" s="203"/>
      <c r="Z286" s="203"/>
      <c r="AA286" s="203"/>
      <c r="AB286" s="203"/>
      <c r="AC286" s="203"/>
    </row>
    <row r="287" spans="1:29" ht="15.75" customHeight="1" x14ac:dyDescent="0.2">
      <c r="A287" s="203"/>
      <c r="B287" s="203"/>
      <c r="C287" s="204"/>
      <c r="D287" s="204"/>
      <c r="E287" s="204"/>
      <c r="F287" s="204"/>
      <c r="G287" s="204"/>
      <c r="H287" s="204"/>
      <c r="I287" s="203"/>
      <c r="J287" s="203"/>
      <c r="K287" s="203"/>
      <c r="L287" s="203"/>
      <c r="M287" s="203"/>
      <c r="N287" s="203"/>
      <c r="O287" s="203"/>
      <c r="P287" s="203"/>
      <c r="Q287" s="203"/>
      <c r="R287" s="203"/>
      <c r="S287" s="203"/>
      <c r="T287" s="203"/>
      <c r="U287" s="203"/>
      <c r="V287" s="203"/>
      <c r="W287" s="203"/>
      <c r="X287" s="203"/>
      <c r="Y287" s="203"/>
      <c r="Z287" s="203"/>
      <c r="AA287" s="203"/>
      <c r="AB287" s="203"/>
      <c r="AC287" s="203"/>
    </row>
    <row r="288" spans="1:29" ht="15.75" customHeight="1" x14ac:dyDescent="0.2">
      <c r="A288" s="203"/>
      <c r="B288" s="203"/>
      <c r="C288" s="204"/>
      <c r="D288" s="204"/>
      <c r="E288" s="204"/>
      <c r="F288" s="204"/>
      <c r="G288" s="204"/>
      <c r="H288" s="204"/>
      <c r="I288" s="203"/>
      <c r="J288" s="203"/>
      <c r="K288" s="203"/>
      <c r="L288" s="203"/>
      <c r="M288" s="203"/>
      <c r="N288" s="203"/>
      <c r="O288" s="203"/>
      <c r="P288" s="203"/>
      <c r="Q288" s="203"/>
      <c r="R288" s="203"/>
      <c r="S288" s="203"/>
      <c r="T288" s="203"/>
      <c r="U288" s="203"/>
      <c r="V288" s="203"/>
      <c r="W288" s="203"/>
      <c r="X288" s="203"/>
      <c r="Y288" s="203"/>
      <c r="Z288" s="203"/>
      <c r="AA288" s="203"/>
      <c r="AB288" s="203"/>
      <c r="AC288" s="203"/>
    </row>
    <row r="289" spans="1:29" ht="15.75" customHeight="1" x14ac:dyDescent="0.2">
      <c r="A289" s="203"/>
      <c r="B289" s="203"/>
      <c r="C289" s="204"/>
      <c r="D289" s="204"/>
      <c r="E289" s="204"/>
      <c r="F289" s="204"/>
      <c r="G289" s="204"/>
      <c r="H289" s="204"/>
      <c r="I289" s="203"/>
      <c r="J289" s="203"/>
      <c r="K289" s="203"/>
      <c r="L289" s="203"/>
      <c r="M289" s="203"/>
      <c r="N289" s="203"/>
      <c r="O289" s="203"/>
      <c r="P289" s="203"/>
      <c r="Q289" s="203"/>
      <c r="R289" s="203"/>
      <c r="S289" s="203"/>
      <c r="T289" s="203"/>
      <c r="U289" s="203"/>
      <c r="V289" s="203"/>
      <c r="W289" s="203"/>
      <c r="X289" s="203"/>
      <c r="Y289" s="203"/>
      <c r="Z289" s="203"/>
      <c r="AA289" s="203"/>
      <c r="AB289" s="203"/>
      <c r="AC289" s="203"/>
    </row>
    <row r="290" spans="1:29" ht="15.75" customHeight="1" x14ac:dyDescent="0.2">
      <c r="A290" s="203"/>
      <c r="B290" s="203"/>
      <c r="C290" s="204"/>
      <c r="D290" s="204"/>
      <c r="E290" s="204"/>
      <c r="F290" s="204"/>
      <c r="G290" s="204"/>
      <c r="H290" s="204"/>
      <c r="I290" s="203"/>
      <c r="J290" s="203"/>
      <c r="K290" s="203"/>
      <c r="L290" s="203"/>
      <c r="M290" s="203"/>
      <c r="N290" s="203"/>
      <c r="O290" s="203"/>
      <c r="P290" s="203"/>
      <c r="Q290" s="203"/>
      <c r="R290" s="203"/>
      <c r="S290" s="203"/>
      <c r="T290" s="203"/>
      <c r="U290" s="203"/>
      <c r="V290" s="203"/>
      <c r="W290" s="203"/>
      <c r="X290" s="203"/>
      <c r="Y290" s="203"/>
      <c r="Z290" s="203"/>
      <c r="AA290" s="203"/>
      <c r="AB290" s="203"/>
      <c r="AC290" s="203"/>
    </row>
    <row r="291" spans="1:29" ht="15.75" customHeight="1" x14ac:dyDescent="0.2">
      <c r="A291" s="203"/>
      <c r="B291" s="203"/>
      <c r="C291" s="204"/>
      <c r="D291" s="204"/>
      <c r="E291" s="204"/>
      <c r="F291" s="204"/>
      <c r="G291" s="204"/>
      <c r="H291" s="204"/>
      <c r="I291" s="203"/>
      <c r="J291" s="203"/>
      <c r="K291" s="203"/>
      <c r="L291" s="203"/>
      <c r="M291" s="203"/>
      <c r="N291" s="203"/>
      <c r="O291" s="203"/>
      <c r="P291" s="203"/>
      <c r="Q291" s="203"/>
      <c r="R291" s="203"/>
      <c r="S291" s="203"/>
      <c r="T291" s="203"/>
      <c r="U291" s="203"/>
      <c r="V291" s="203"/>
      <c r="W291" s="203"/>
      <c r="X291" s="203"/>
      <c r="Y291" s="203"/>
      <c r="Z291" s="203"/>
      <c r="AA291" s="203"/>
      <c r="AB291" s="203"/>
      <c r="AC291" s="203"/>
    </row>
    <row r="292" spans="1:29" ht="15.75" customHeight="1" x14ac:dyDescent="0.2">
      <c r="A292" s="203"/>
      <c r="B292" s="203"/>
      <c r="C292" s="204"/>
      <c r="D292" s="204"/>
      <c r="E292" s="204"/>
      <c r="F292" s="204"/>
      <c r="G292" s="204"/>
      <c r="H292" s="204"/>
      <c r="I292" s="203"/>
      <c r="J292" s="203"/>
      <c r="K292" s="203"/>
      <c r="L292" s="203"/>
      <c r="M292" s="203"/>
      <c r="N292" s="203"/>
      <c r="O292" s="203"/>
      <c r="P292" s="203"/>
      <c r="Q292" s="203"/>
      <c r="R292" s="203"/>
      <c r="S292" s="203"/>
      <c r="T292" s="203"/>
      <c r="U292" s="203"/>
      <c r="V292" s="203"/>
      <c r="W292" s="203"/>
      <c r="X292" s="203"/>
      <c r="Y292" s="203"/>
      <c r="Z292" s="203"/>
      <c r="AA292" s="203"/>
      <c r="AB292" s="203"/>
      <c r="AC292" s="203"/>
    </row>
    <row r="293" spans="1:29" ht="15.75" customHeight="1" x14ac:dyDescent="0.2">
      <c r="A293" s="203"/>
      <c r="B293" s="203"/>
      <c r="C293" s="204"/>
      <c r="D293" s="204"/>
      <c r="E293" s="204"/>
      <c r="F293" s="204"/>
      <c r="G293" s="204"/>
      <c r="H293" s="204"/>
      <c r="I293" s="203"/>
      <c r="J293" s="203"/>
      <c r="K293" s="203"/>
      <c r="L293" s="203"/>
      <c r="M293" s="203"/>
      <c r="N293" s="203"/>
      <c r="O293" s="203"/>
      <c r="P293" s="203"/>
      <c r="Q293" s="203"/>
      <c r="R293" s="203"/>
      <c r="S293" s="203"/>
      <c r="T293" s="203"/>
      <c r="U293" s="203"/>
      <c r="V293" s="203"/>
      <c r="W293" s="203"/>
      <c r="X293" s="203"/>
      <c r="Y293" s="203"/>
      <c r="Z293" s="203"/>
      <c r="AA293" s="203"/>
      <c r="AB293" s="203"/>
      <c r="AC293" s="203"/>
    </row>
    <row r="294" spans="1:29" ht="15.75" customHeight="1" x14ac:dyDescent="0.2">
      <c r="A294" s="203"/>
      <c r="B294" s="203"/>
      <c r="C294" s="204"/>
      <c r="D294" s="204"/>
      <c r="E294" s="204"/>
      <c r="F294" s="204"/>
      <c r="G294" s="204"/>
      <c r="H294" s="204"/>
      <c r="I294" s="203"/>
      <c r="J294" s="203"/>
      <c r="K294" s="203"/>
      <c r="L294" s="203"/>
      <c r="M294" s="203"/>
      <c r="N294" s="203"/>
      <c r="O294" s="203"/>
      <c r="P294" s="203"/>
      <c r="Q294" s="203"/>
      <c r="R294" s="203"/>
      <c r="S294" s="203"/>
      <c r="T294" s="203"/>
      <c r="U294" s="203"/>
      <c r="V294" s="203"/>
      <c r="W294" s="203"/>
      <c r="X294" s="203"/>
      <c r="Y294" s="203"/>
      <c r="Z294" s="203"/>
      <c r="AA294" s="203"/>
      <c r="AB294" s="203"/>
      <c r="AC294" s="203"/>
    </row>
    <row r="295" spans="1:29" ht="15.75" customHeight="1" x14ac:dyDescent="0.2">
      <c r="A295" s="203"/>
      <c r="B295" s="203"/>
      <c r="C295" s="204"/>
      <c r="D295" s="204"/>
      <c r="E295" s="204"/>
      <c r="F295" s="204"/>
      <c r="G295" s="204"/>
      <c r="H295" s="204"/>
      <c r="I295" s="203"/>
      <c r="J295" s="203"/>
      <c r="K295" s="203"/>
      <c r="L295" s="203"/>
      <c r="M295" s="203"/>
      <c r="N295" s="203"/>
      <c r="O295" s="203"/>
      <c r="P295" s="203"/>
      <c r="Q295" s="203"/>
      <c r="R295" s="203"/>
      <c r="S295" s="203"/>
      <c r="T295" s="203"/>
      <c r="U295" s="203"/>
      <c r="V295" s="203"/>
      <c r="W295" s="203"/>
      <c r="X295" s="203"/>
      <c r="Y295" s="203"/>
      <c r="Z295" s="203"/>
      <c r="AA295" s="203"/>
      <c r="AB295" s="203"/>
      <c r="AC295" s="203"/>
    </row>
    <row r="296" spans="1:29" ht="15.75" customHeight="1" x14ac:dyDescent="0.2">
      <c r="A296" s="203"/>
      <c r="B296" s="203"/>
      <c r="C296" s="204"/>
      <c r="D296" s="204"/>
      <c r="E296" s="204"/>
      <c r="F296" s="204"/>
      <c r="G296" s="204"/>
      <c r="H296" s="204"/>
      <c r="I296" s="203"/>
      <c r="J296" s="203"/>
      <c r="K296" s="203"/>
      <c r="L296" s="203"/>
      <c r="M296" s="203"/>
      <c r="N296" s="203"/>
      <c r="O296" s="203"/>
      <c r="P296" s="203"/>
      <c r="Q296" s="203"/>
      <c r="R296" s="203"/>
      <c r="S296" s="203"/>
      <c r="T296" s="203"/>
      <c r="U296" s="203"/>
      <c r="V296" s="203"/>
      <c r="W296" s="203"/>
      <c r="X296" s="203"/>
      <c r="Y296" s="203"/>
      <c r="Z296" s="203"/>
      <c r="AA296" s="203"/>
      <c r="AB296" s="203"/>
      <c r="AC296" s="203"/>
    </row>
    <row r="297" spans="1:29" ht="15.75" customHeight="1" x14ac:dyDescent="0.2">
      <c r="A297" s="203"/>
      <c r="B297" s="203"/>
      <c r="C297" s="204"/>
      <c r="D297" s="204"/>
      <c r="E297" s="204"/>
      <c r="F297" s="204"/>
      <c r="G297" s="204"/>
      <c r="H297" s="204"/>
      <c r="I297" s="203"/>
      <c r="J297" s="203"/>
      <c r="K297" s="203"/>
      <c r="L297" s="203"/>
      <c r="M297" s="203"/>
      <c r="N297" s="203"/>
      <c r="O297" s="203"/>
      <c r="P297" s="203"/>
      <c r="Q297" s="203"/>
      <c r="R297" s="203"/>
      <c r="S297" s="203"/>
      <c r="T297" s="203"/>
      <c r="U297" s="203"/>
      <c r="V297" s="203"/>
      <c r="W297" s="203"/>
      <c r="X297" s="203"/>
      <c r="Y297" s="203"/>
      <c r="Z297" s="203"/>
      <c r="AA297" s="203"/>
      <c r="AB297" s="203"/>
      <c r="AC297" s="203"/>
    </row>
    <row r="298" spans="1:29" ht="15.75" customHeight="1" x14ac:dyDescent="0.2">
      <c r="A298" s="203"/>
      <c r="B298" s="203"/>
      <c r="C298" s="204"/>
      <c r="D298" s="204"/>
      <c r="E298" s="204"/>
      <c r="F298" s="204"/>
      <c r="G298" s="204"/>
      <c r="H298" s="204"/>
      <c r="I298" s="203"/>
      <c r="J298" s="203"/>
      <c r="K298" s="203"/>
      <c r="L298" s="203"/>
      <c r="M298" s="203"/>
      <c r="N298" s="203"/>
      <c r="O298" s="203"/>
      <c r="P298" s="203"/>
      <c r="Q298" s="203"/>
      <c r="R298" s="203"/>
      <c r="S298" s="203"/>
      <c r="T298" s="203"/>
      <c r="U298" s="203"/>
      <c r="V298" s="203"/>
      <c r="W298" s="203"/>
      <c r="X298" s="203"/>
      <c r="Y298" s="203"/>
      <c r="Z298" s="203"/>
      <c r="AA298" s="203"/>
      <c r="AB298" s="203"/>
      <c r="AC298" s="203"/>
    </row>
    <row r="299" spans="1:29" ht="15.75" customHeight="1" x14ac:dyDescent="0.2">
      <c r="A299" s="203"/>
      <c r="B299" s="203"/>
      <c r="C299" s="204"/>
      <c r="D299" s="204"/>
      <c r="E299" s="204"/>
      <c r="F299" s="204"/>
      <c r="G299" s="204"/>
      <c r="H299" s="204"/>
      <c r="I299" s="203"/>
      <c r="J299" s="203"/>
      <c r="K299" s="203"/>
      <c r="L299" s="203"/>
      <c r="M299" s="203"/>
      <c r="N299" s="203"/>
      <c r="O299" s="203"/>
      <c r="P299" s="203"/>
      <c r="Q299" s="203"/>
      <c r="R299" s="203"/>
      <c r="S299" s="203"/>
      <c r="T299" s="203"/>
      <c r="U299" s="203"/>
      <c r="V299" s="203"/>
      <c r="W299" s="203"/>
      <c r="X299" s="203"/>
      <c r="Y299" s="203"/>
      <c r="Z299" s="203"/>
      <c r="AA299" s="203"/>
      <c r="AB299" s="203"/>
      <c r="AC299" s="203"/>
    </row>
    <row r="300" spans="1:29" ht="15.75" customHeight="1" x14ac:dyDescent="0.2">
      <c r="A300" s="203"/>
      <c r="B300" s="203"/>
      <c r="C300" s="204"/>
      <c r="D300" s="204"/>
      <c r="E300" s="204"/>
      <c r="F300" s="204"/>
      <c r="G300" s="204"/>
      <c r="H300" s="204"/>
      <c r="I300" s="203"/>
      <c r="J300" s="203"/>
      <c r="K300" s="203"/>
      <c r="L300" s="203"/>
      <c r="M300" s="203"/>
      <c r="N300" s="203"/>
      <c r="O300" s="203"/>
      <c r="P300" s="203"/>
      <c r="Q300" s="203"/>
      <c r="R300" s="203"/>
      <c r="S300" s="203"/>
      <c r="T300" s="203"/>
      <c r="U300" s="203"/>
      <c r="V300" s="203"/>
      <c r="W300" s="203"/>
      <c r="X300" s="203"/>
      <c r="Y300" s="203"/>
      <c r="Z300" s="203"/>
      <c r="AA300" s="203"/>
      <c r="AB300" s="203"/>
      <c r="AC300" s="203"/>
    </row>
    <row r="301" spans="1:29" ht="15.75" customHeight="1" x14ac:dyDescent="0.2">
      <c r="A301" s="203"/>
      <c r="B301" s="203"/>
      <c r="C301" s="204"/>
      <c r="D301" s="204"/>
      <c r="E301" s="204"/>
      <c r="F301" s="204"/>
      <c r="G301" s="204"/>
      <c r="H301" s="204"/>
      <c r="I301" s="203"/>
      <c r="J301" s="203"/>
      <c r="K301" s="203"/>
      <c r="L301" s="203"/>
      <c r="M301" s="203"/>
      <c r="N301" s="203"/>
      <c r="O301" s="203"/>
      <c r="P301" s="203"/>
      <c r="Q301" s="203"/>
      <c r="R301" s="203"/>
      <c r="S301" s="203"/>
      <c r="T301" s="203"/>
      <c r="U301" s="203"/>
      <c r="V301" s="203"/>
      <c r="W301" s="203"/>
      <c r="X301" s="203"/>
      <c r="Y301" s="203"/>
      <c r="Z301" s="203"/>
      <c r="AA301" s="203"/>
      <c r="AB301" s="203"/>
      <c r="AC301" s="203"/>
    </row>
    <row r="302" spans="1:29" ht="15.75" customHeight="1" x14ac:dyDescent="0.2">
      <c r="A302" s="203"/>
      <c r="B302" s="203"/>
      <c r="C302" s="204"/>
      <c r="D302" s="204"/>
      <c r="E302" s="204"/>
      <c r="F302" s="204"/>
      <c r="G302" s="204"/>
      <c r="H302" s="204"/>
      <c r="I302" s="203"/>
      <c r="J302" s="203"/>
      <c r="K302" s="203"/>
      <c r="L302" s="203"/>
      <c r="M302" s="203"/>
      <c r="N302" s="203"/>
      <c r="O302" s="203"/>
      <c r="P302" s="203"/>
      <c r="Q302" s="203"/>
      <c r="R302" s="203"/>
      <c r="S302" s="203"/>
      <c r="T302" s="203"/>
      <c r="U302" s="203"/>
      <c r="V302" s="203"/>
      <c r="W302" s="203"/>
      <c r="X302" s="203"/>
      <c r="Y302" s="203"/>
      <c r="Z302" s="203"/>
      <c r="AA302" s="203"/>
      <c r="AB302" s="203"/>
      <c r="AC302" s="203"/>
    </row>
    <row r="303" spans="1:29" ht="15.75" customHeight="1" x14ac:dyDescent="0.2">
      <c r="A303" s="203"/>
      <c r="B303" s="203"/>
      <c r="C303" s="204"/>
      <c r="D303" s="204"/>
      <c r="E303" s="204"/>
      <c r="F303" s="204"/>
      <c r="G303" s="204"/>
      <c r="H303" s="204"/>
      <c r="I303" s="203"/>
      <c r="J303" s="203"/>
      <c r="K303" s="203"/>
      <c r="L303" s="203"/>
      <c r="M303" s="203"/>
      <c r="N303" s="203"/>
      <c r="O303" s="203"/>
      <c r="P303" s="203"/>
      <c r="Q303" s="203"/>
      <c r="R303" s="203"/>
      <c r="S303" s="203"/>
      <c r="T303" s="203"/>
      <c r="U303" s="203"/>
      <c r="V303" s="203"/>
      <c r="W303" s="203"/>
      <c r="X303" s="203"/>
      <c r="Y303" s="203"/>
      <c r="Z303" s="203"/>
      <c r="AA303" s="203"/>
      <c r="AB303" s="203"/>
      <c r="AC303" s="203"/>
    </row>
    <row r="304" spans="1:29" ht="15.75" customHeight="1" x14ac:dyDescent="0.2">
      <c r="A304" s="203"/>
      <c r="B304" s="203"/>
      <c r="C304" s="204"/>
      <c r="D304" s="204"/>
      <c r="E304" s="204"/>
      <c r="F304" s="204"/>
      <c r="G304" s="204"/>
      <c r="H304" s="204"/>
      <c r="I304" s="203"/>
      <c r="J304" s="203"/>
      <c r="K304" s="203"/>
      <c r="L304" s="203"/>
      <c r="M304" s="203"/>
      <c r="N304" s="203"/>
      <c r="O304" s="203"/>
      <c r="P304" s="203"/>
      <c r="Q304" s="203"/>
      <c r="R304" s="203"/>
      <c r="S304" s="203"/>
      <c r="T304" s="203"/>
      <c r="U304" s="203"/>
      <c r="V304" s="203"/>
      <c r="W304" s="203"/>
      <c r="X304" s="203"/>
      <c r="Y304" s="203"/>
      <c r="Z304" s="203"/>
      <c r="AA304" s="203"/>
      <c r="AB304" s="203"/>
      <c r="AC304" s="203"/>
    </row>
    <row r="305" spans="1:29" ht="15.75" customHeight="1" x14ac:dyDescent="0.2">
      <c r="A305" s="203"/>
      <c r="B305" s="203"/>
      <c r="C305" s="204"/>
      <c r="D305" s="204"/>
      <c r="E305" s="204"/>
      <c r="F305" s="204"/>
      <c r="G305" s="204"/>
      <c r="H305" s="204"/>
      <c r="I305" s="203"/>
      <c r="J305" s="203"/>
      <c r="K305" s="203"/>
      <c r="L305" s="203"/>
      <c r="M305" s="203"/>
      <c r="N305" s="203"/>
      <c r="O305" s="203"/>
      <c r="P305" s="203"/>
      <c r="Q305" s="203"/>
      <c r="R305" s="203"/>
      <c r="S305" s="203"/>
      <c r="T305" s="203"/>
      <c r="U305" s="203"/>
      <c r="V305" s="203"/>
      <c r="W305" s="203"/>
      <c r="X305" s="203"/>
      <c r="Y305" s="203"/>
      <c r="Z305" s="203"/>
      <c r="AA305" s="203"/>
      <c r="AB305" s="203"/>
      <c r="AC305" s="203"/>
    </row>
    <row r="306" spans="1:29" ht="15.75" customHeight="1" x14ac:dyDescent="0.2">
      <c r="A306" s="203"/>
      <c r="B306" s="203"/>
      <c r="C306" s="204"/>
      <c r="D306" s="204"/>
      <c r="E306" s="204"/>
      <c r="F306" s="204"/>
      <c r="G306" s="204"/>
      <c r="H306" s="204"/>
      <c r="I306" s="203"/>
      <c r="J306" s="203"/>
      <c r="K306" s="203"/>
      <c r="L306" s="203"/>
      <c r="M306" s="203"/>
      <c r="N306" s="203"/>
      <c r="O306" s="203"/>
      <c r="P306" s="203"/>
      <c r="Q306" s="203"/>
      <c r="R306" s="203"/>
      <c r="S306" s="203"/>
      <c r="T306" s="203"/>
      <c r="U306" s="203"/>
      <c r="V306" s="203"/>
      <c r="W306" s="203"/>
      <c r="X306" s="203"/>
      <c r="Y306" s="203"/>
      <c r="Z306" s="203"/>
      <c r="AA306" s="203"/>
      <c r="AB306" s="203"/>
      <c r="AC306" s="203"/>
    </row>
    <row r="307" spans="1:29" ht="15.75" customHeight="1" x14ac:dyDescent="0.2">
      <c r="A307" s="203"/>
      <c r="B307" s="203"/>
      <c r="C307" s="204"/>
      <c r="D307" s="204"/>
      <c r="E307" s="204"/>
      <c r="F307" s="204"/>
      <c r="G307" s="204"/>
      <c r="H307" s="204"/>
      <c r="I307" s="203"/>
      <c r="J307" s="203"/>
      <c r="K307" s="203"/>
      <c r="L307" s="203"/>
      <c r="M307" s="203"/>
      <c r="N307" s="203"/>
      <c r="O307" s="203"/>
      <c r="P307" s="203"/>
      <c r="Q307" s="203"/>
      <c r="R307" s="203"/>
      <c r="S307" s="203"/>
      <c r="T307" s="203"/>
      <c r="U307" s="203"/>
      <c r="V307" s="203"/>
      <c r="W307" s="203"/>
      <c r="X307" s="203"/>
      <c r="Y307" s="203"/>
      <c r="Z307" s="203"/>
      <c r="AA307" s="203"/>
      <c r="AB307" s="203"/>
      <c r="AC307" s="203"/>
    </row>
    <row r="308" spans="1:29" ht="15.75" customHeight="1" x14ac:dyDescent="0.2">
      <c r="A308" s="203"/>
      <c r="B308" s="203"/>
      <c r="C308" s="204"/>
      <c r="D308" s="204"/>
      <c r="E308" s="204"/>
      <c r="F308" s="204"/>
      <c r="G308" s="204"/>
      <c r="H308" s="204"/>
      <c r="I308" s="203"/>
      <c r="J308" s="203"/>
      <c r="K308" s="203"/>
      <c r="L308" s="203"/>
      <c r="M308" s="203"/>
      <c r="N308" s="203"/>
      <c r="O308" s="203"/>
      <c r="P308" s="203"/>
      <c r="Q308" s="203"/>
      <c r="R308" s="203"/>
      <c r="S308" s="203"/>
      <c r="T308" s="203"/>
      <c r="U308" s="203"/>
      <c r="V308" s="203"/>
      <c r="W308" s="203"/>
      <c r="X308" s="203"/>
      <c r="Y308" s="203"/>
      <c r="Z308" s="203"/>
      <c r="AA308" s="203"/>
      <c r="AB308" s="203"/>
      <c r="AC308" s="203"/>
    </row>
    <row r="309" spans="1:29" ht="15.75" customHeight="1" x14ac:dyDescent="0.2">
      <c r="A309" s="203"/>
      <c r="B309" s="203"/>
      <c r="C309" s="204"/>
      <c r="D309" s="204"/>
      <c r="E309" s="204"/>
      <c r="F309" s="204"/>
      <c r="G309" s="204"/>
      <c r="H309" s="204"/>
      <c r="I309" s="203"/>
      <c r="J309" s="203"/>
      <c r="K309" s="203"/>
      <c r="L309" s="203"/>
      <c r="M309" s="203"/>
      <c r="N309" s="203"/>
      <c r="O309" s="203"/>
      <c r="P309" s="203"/>
      <c r="Q309" s="203"/>
      <c r="R309" s="203"/>
      <c r="S309" s="203"/>
      <c r="T309" s="203"/>
      <c r="U309" s="203"/>
      <c r="V309" s="203"/>
      <c r="W309" s="203"/>
      <c r="X309" s="203"/>
      <c r="Y309" s="203"/>
      <c r="Z309" s="203"/>
      <c r="AA309" s="203"/>
      <c r="AB309" s="203"/>
      <c r="AC309" s="203"/>
    </row>
    <row r="310" spans="1:29" ht="15.75" customHeight="1" x14ac:dyDescent="0.2">
      <c r="A310" s="203"/>
      <c r="B310" s="203"/>
      <c r="C310" s="204"/>
      <c r="D310" s="204"/>
      <c r="E310" s="204"/>
      <c r="F310" s="204"/>
      <c r="G310" s="204"/>
      <c r="H310" s="204"/>
      <c r="I310" s="203"/>
      <c r="J310" s="203"/>
      <c r="K310" s="203"/>
      <c r="L310" s="203"/>
      <c r="M310" s="203"/>
      <c r="N310" s="203"/>
      <c r="O310" s="203"/>
      <c r="P310" s="203"/>
      <c r="Q310" s="203"/>
      <c r="R310" s="203"/>
      <c r="S310" s="203"/>
      <c r="T310" s="203"/>
      <c r="U310" s="203"/>
      <c r="V310" s="203"/>
      <c r="W310" s="203"/>
      <c r="X310" s="203"/>
      <c r="Y310" s="203"/>
      <c r="Z310" s="203"/>
      <c r="AA310" s="203"/>
      <c r="AB310" s="203"/>
      <c r="AC310" s="203"/>
    </row>
    <row r="311" spans="1:29" ht="15.75" customHeight="1" x14ac:dyDescent="0.2">
      <c r="A311" s="203"/>
      <c r="B311" s="203"/>
      <c r="C311" s="204"/>
      <c r="D311" s="204"/>
      <c r="E311" s="204"/>
      <c r="F311" s="204"/>
      <c r="G311" s="204"/>
      <c r="H311" s="204"/>
      <c r="I311" s="203"/>
      <c r="J311" s="203"/>
      <c r="K311" s="203"/>
      <c r="L311" s="203"/>
      <c r="M311" s="203"/>
      <c r="N311" s="203"/>
      <c r="O311" s="203"/>
      <c r="P311" s="203"/>
      <c r="Q311" s="203"/>
      <c r="R311" s="203"/>
      <c r="S311" s="203"/>
      <c r="T311" s="203"/>
      <c r="U311" s="203"/>
      <c r="V311" s="203"/>
      <c r="W311" s="203"/>
      <c r="X311" s="203"/>
      <c r="Y311" s="203"/>
      <c r="Z311" s="203"/>
      <c r="AA311" s="203"/>
      <c r="AB311" s="203"/>
      <c r="AC311" s="203"/>
    </row>
    <row r="312" spans="1:29" ht="15.75" customHeight="1" x14ac:dyDescent="0.2">
      <c r="A312" s="203"/>
      <c r="B312" s="203"/>
      <c r="C312" s="204"/>
      <c r="D312" s="204"/>
      <c r="E312" s="204"/>
      <c r="F312" s="204"/>
      <c r="G312" s="204"/>
      <c r="H312" s="204"/>
      <c r="I312" s="203"/>
      <c r="J312" s="203"/>
      <c r="K312" s="203"/>
      <c r="L312" s="203"/>
      <c r="M312" s="203"/>
      <c r="N312" s="203"/>
      <c r="O312" s="203"/>
      <c r="P312" s="203"/>
      <c r="Q312" s="203"/>
      <c r="R312" s="203"/>
      <c r="S312" s="203"/>
      <c r="T312" s="203"/>
      <c r="U312" s="203"/>
      <c r="V312" s="203"/>
      <c r="W312" s="203"/>
      <c r="X312" s="203"/>
      <c r="Y312" s="203"/>
      <c r="Z312" s="203"/>
      <c r="AA312" s="203"/>
      <c r="AB312" s="203"/>
      <c r="AC312" s="203"/>
    </row>
    <row r="313" spans="1:29" ht="15.75" customHeight="1" x14ac:dyDescent="0.2">
      <c r="A313" s="203"/>
      <c r="B313" s="203"/>
      <c r="C313" s="204"/>
      <c r="D313" s="204"/>
      <c r="E313" s="204"/>
      <c r="F313" s="204"/>
      <c r="G313" s="204"/>
      <c r="H313" s="204"/>
      <c r="I313" s="203"/>
      <c r="J313" s="203"/>
      <c r="K313" s="203"/>
      <c r="L313" s="203"/>
      <c r="M313" s="203"/>
      <c r="N313" s="203"/>
      <c r="O313" s="203"/>
      <c r="P313" s="203"/>
      <c r="Q313" s="203"/>
      <c r="R313" s="203"/>
      <c r="S313" s="203"/>
      <c r="T313" s="203"/>
      <c r="U313" s="203"/>
      <c r="V313" s="203"/>
      <c r="W313" s="203"/>
      <c r="X313" s="203"/>
      <c r="Y313" s="203"/>
      <c r="Z313" s="203"/>
      <c r="AA313" s="203"/>
      <c r="AB313" s="203"/>
      <c r="AC313" s="203"/>
    </row>
    <row r="314" spans="1:29" ht="15.75" customHeight="1" x14ac:dyDescent="0.2">
      <c r="A314" s="203"/>
      <c r="B314" s="203"/>
      <c r="C314" s="204"/>
      <c r="D314" s="204"/>
      <c r="E314" s="204"/>
      <c r="F314" s="204"/>
      <c r="G314" s="204"/>
      <c r="H314" s="204"/>
      <c r="I314" s="203"/>
      <c r="J314" s="203"/>
      <c r="K314" s="203"/>
      <c r="L314" s="203"/>
      <c r="M314" s="203"/>
      <c r="N314" s="203"/>
      <c r="O314" s="203"/>
      <c r="P314" s="203"/>
      <c r="Q314" s="203"/>
      <c r="R314" s="203"/>
      <c r="S314" s="203"/>
      <c r="T314" s="203"/>
      <c r="U314" s="203"/>
      <c r="V314" s="203"/>
      <c r="W314" s="203"/>
      <c r="X314" s="203"/>
      <c r="Y314" s="203"/>
      <c r="Z314" s="203"/>
      <c r="AA314" s="203"/>
      <c r="AB314" s="203"/>
      <c r="AC314" s="203"/>
    </row>
    <row r="315" spans="1:29" ht="15.75" customHeight="1" x14ac:dyDescent="0.2">
      <c r="A315" s="203"/>
      <c r="B315" s="203"/>
      <c r="C315" s="204"/>
      <c r="D315" s="204"/>
      <c r="E315" s="204"/>
      <c r="F315" s="204"/>
      <c r="G315" s="204"/>
      <c r="H315" s="204"/>
      <c r="I315" s="203"/>
      <c r="J315" s="203"/>
      <c r="K315" s="203"/>
      <c r="L315" s="203"/>
      <c r="M315" s="203"/>
      <c r="N315" s="203"/>
      <c r="O315" s="203"/>
      <c r="P315" s="203"/>
      <c r="Q315" s="203"/>
      <c r="R315" s="203"/>
      <c r="S315" s="203"/>
      <c r="T315" s="203"/>
      <c r="U315" s="203"/>
      <c r="V315" s="203"/>
      <c r="W315" s="203"/>
      <c r="X315" s="203"/>
      <c r="Y315" s="203"/>
      <c r="Z315" s="203"/>
      <c r="AA315" s="203"/>
      <c r="AB315" s="203"/>
      <c r="AC315" s="203"/>
    </row>
    <row r="316" spans="1:29" ht="15.75" customHeight="1" x14ac:dyDescent="0.2">
      <c r="A316" s="203"/>
      <c r="B316" s="203"/>
      <c r="C316" s="204"/>
      <c r="D316" s="204"/>
      <c r="E316" s="204"/>
      <c r="F316" s="204"/>
      <c r="G316" s="204"/>
      <c r="H316" s="204"/>
      <c r="I316" s="203"/>
      <c r="J316" s="203"/>
      <c r="K316" s="203"/>
      <c r="L316" s="203"/>
      <c r="M316" s="203"/>
      <c r="N316" s="203"/>
      <c r="O316" s="203"/>
      <c r="P316" s="203"/>
      <c r="Q316" s="203"/>
      <c r="R316" s="203"/>
      <c r="S316" s="203"/>
      <c r="T316" s="203"/>
      <c r="U316" s="203"/>
      <c r="V316" s="203"/>
      <c r="W316" s="203"/>
      <c r="X316" s="203"/>
      <c r="Y316" s="203"/>
      <c r="Z316" s="203"/>
      <c r="AA316" s="203"/>
      <c r="AB316" s="203"/>
      <c r="AC316" s="203"/>
    </row>
    <row r="317" spans="1:29" ht="15.75" customHeight="1" x14ac:dyDescent="0.2">
      <c r="A317" s="203"/>
      <c r="B317" s="203"/>
      <c r="C317" s="204"/>
      <c r="D317" s="204"/>
      <c r="E317" s="204"/>
      <c r="F317" s="204"/>
      <c r="G317" s="204"/>
      <c r="H317" s="204"/>
      <c r="I317" s="203"/>
      <c r="J317" s="203"/>
      <c r="K317" s="203"/>
      <c r="L317" s="203"/>
      <c r="M317" s="203"/>
      <c r="N317" s="203"/>
      <c r="O317" s="203"/>
      <c r="P317" s="203"/>
      <c r="Q317" s="203"/>
      <c r="R317" s="203"/>
      <c r="S317" s="203"/>
      <c r="T317" s="203"/>
      <c r="U317" s="203"/>
      <c r="V317" s="203"/>
      <c r="W317" s="203"/>
      <c r="X317" s="203"/>
      <c r="Y317" s="203"/>
      <c r="Z317" s="203"/>
      <c r="AA317" s="203"/>
      <c r="AB317" s="203"/>
      <c r="AC317" s="203"/>
    </row>
    <row r="318" spans="1:29" ht="15.75" customHeight="1" x14ac:dyDescent="0.2">
      <c r="A318" s="203"/>
      <c r="B318" s="203"/>
      <c r="C318" s="204"/>
      <c r="D318" s="204"/>
      <c r="E318" s="204"/>
      <c r="F318" s="204"/>
      <c r="G318" s="204"/>
      <c r="H318" s="204"/>
      <c r="I318" s="203"/>
      <c r="J318" s="203"/>
      <c r="K318" s="203"/>
      <c r="L318" s="203"/>
      <c r="M318" s="203"/>
      <c r="N318" s="203"/>
      <c r="O318" s="203"/>
      <c r="P318" s="203"/>
      <c r="Q318" s="203"/>
      <c r="R318" s="203"/>
      <c r="S318" s="203"/>
      <c r="T318" s="203"/>
      <c r="U318" s="203"/>
      <c r="V318" s="203"/>
      <c r="W318" s="203"/>
      <c r="X318" s="203"/>
      <c r="Y318" s="203"/>
      <c r="Z318" s="203"/>
      <c r="AA318" s="203"/>
      <c r="AB318" s="203"/>
      <c r="AC318" s="203"/>
    </row>
    <row r="319" spans="1:29" ht="15.75" customHeight="1" x14ac:dyDescent="0.2">
      <c r="A319" s="203"/>
      <c r="B319" s="203"/>
      <c r="C319" s="204"/>
      <c r="D319" s="204"/>
      <c r="E319" s="204"/>
      <c r="F319" s="204"/>
      <c r="G319" s="204"/>
      <c r="H319" s="204"/>
      <c r="I319" s="203"/>
      <c r="J319" s="203"/>
      <c r="K319" s="203"/>
      <c r="L319" s="203"/>
      <c r="M319" s="203"/>
      <c r="N319" s="203"/>
      <c r="O319" s="203"/>
      <c r="P319" s="203"/>
      <c r="Q319" s="203"/>
      <c r="R319" s="203"/>
      <c r="S319" s="203"/>
      <c r="T319" s="203"/>
      <c r="U319" s="203"/>
      <c r="V319" s="203"/>
      <c r="W319" s="203"/>
      <c r="X319" s="203"/>
      <c r="Y319" s="203"/>
      <c r="Z319" s="203"/>
      <c r="AA319" s="203"/>
      <c r="AB319" s="203"/>
      <c r="AC319" s="203"/>
    </row>
    <row r="320" spans="1:29" ht="15.75" customHeight="1" x14ac:dyDescent="0.2">
      <c r="A320" s="203"/>
      <c r="B320" s="203"/>
      <c r="C320" s="204"/>
      <c r="D320" s="204"/>
      <c r="E320" s="204"/>
      <c r="F320" s="204"/>
      <c r="G320" s="204"/>
      <c r="H320" s="204"/>
      <c r="I320" s="203"/>
      <c r="J320" s="203"/>
      <c r="K320" s="203"/>
      <c r="L320" s="203"/>
      <c r="M320" s="203"/>
      <c r="N320" s="203"/>
      <c r="O320" s="203"/>
      <c r="P320" s="203"/>
      <c r="Q320" s="203"/>
      <c r="R320" s="203"/>
      <c r="S320" s="203"/>
      <c r="T320" s="203"/>
      <c r="U320" s="203"/>
      <c r="V320" s="203"/>
      <c r="W320" s="203"/>
      <c r="X320" s="203"/>
      <c r="Y320" s="203"/>
      <c r="Z320" s="203"/>
      <c r="AA320" s="203"/>
      <c r="AB320" s="203"/>
      <c r="AC320" s="203"/>
    </row>
    <row r="321" spans="1:29" ht="15.75" customHeight="1" x14ac:dyDescent="0.2">
      <c r="A321" s="203"/>
      <c r="B321" s="203"/>
      <c r="C321" s="204"/>
      <c r="D321" s="204"/>
      <c r="E321" s="204"/>
      <c r="F321" s="204"/>
      <c r="G321" s="204"/>
      <c r="H321" s="204"/>
      <c r="I321" s="203"/>
      <c r="J321" s="203"/>
      <c r="K321" s="203"/>
      <c r="L321" s="203"/>
      <c r="M321" s="203"/>
      <c r="N321" s="203"/>
      <c r="O321" s="203"/>
      <c r="P321" s="203"/>
      <c r="Q321" s="203"/>
      <c r="R321" s="203"/>
      <c r="S321" s="203"/>
      <c r="T321" s="203"/>
      <c r="U321" s="203"/>
      <c r="V321" s="203"/>
      <c r="W321" s="203"/>
      <c r="X321" s="203"/>
      <c r="Y321" s="203"/>
      <c r="Z321" s="203"/>
      <c r="AA321" s="203"/>
      <c r="AB321" s="203"/>
      <c r="AC321" s="203"/>
    </row>
    <row r="322" spans="1:29" ht="15.75" customHeight="1" x14ac:dyDescent="0.2">
      <c r="A322" s="203"/>
      <c r="B322" s="203"/>
      <c r="C322" s="204"/>
      <c r="D322" s="204"/>
      <c r="E322" s="204"/>
      <c r="F322" s="204"/>
      <c r="G322" s="204"/>
      <c r="H322" s="204"/>
      <c r="I322" s="203"/>
      <c r="J322" s="203"/>
      <c r="K322" s="203"/>
      <c r="L322" s="203"/>
      <c r="M322" s="203"/>
      <c r="N322" s="203"/>
      <c r="O322" s="203"/>
      <c r="P322" s="203"/>
      <c r="Q322" s="203"/>
      <c r="R322" s="203"/>
      <c r="S322" s="203"/>
      <c r="T322" s="203"/>
      <c r="U322" s="203"/>
      <c r="V322" s="203"/>
      <c r="W322" s="203"/>
      <c r="X322" s="203"/>
      <c r="Y322" s="203"/>
      <c r="Z322" s="203"/>
      <c r="AA322" s="203"/>
      <c r="AB322" s="203"/>
      <c r="AC322" s="203"/>
    </row>
    <row r="323" spans="1:29" ht="15.75" customHeight="1" x14ac:dyDescent="0.2">
      <c r="A323" s="203"/>
      <c r="B323" s="203"/>
      <c r="C323" s="204"/>
      <c r="D323" s="204"/>
      <c r="E323" s="204"/>
      <c r="F323" s="204"/>
      <c r="G323" s="204"/>
      <c r="H323" s="204"/>
      <c r="I323" s="203"/>
      <c r="J323" s="203"/>
      <c r="K323" s="203"/>
      <c r="L323" s="203"/>
      <c r="M323" s="203"/>
      <c r="N323" s="203"/>
      <c r="O323" s="203"/>
      <c r="P323" s="203"/>
      <c r="Q323" s="203"/>
      <c r="R323" s="203"/>
      <c r="S323" s="203"/>
      <c r="T323" s="203"/>
      <c r="U323" s="203"/>
      <c r="V323" s="203"/>
      <c r="W323" s="203"/>
      <c r="X323" s="203"/>
      <c r="Y323" s="203"/>
      <c r="Z323" s="203"/>
      <c r="AA323" s="203"/>
      <c r="AB323" s="203"/>
      <c r="AC323" s="203"/>
    </row>
    <row r="324" spans="1:29" ht="15.75" customHeight="1" x14ac:dyDescent="0.2">
      <c r="A324" s="203"/>
      <c r="B324" s="203"/>
      <c r="C324" s="204"/>
      <c r="D324" s="204"/>
      <c r="E324" s="204"/>
      <c r="F324" s="204"/>
      <c r="G324" s="204"/>
      <c r="H324" s="204"/>
      <c r="I324" s="203"/>
      <c r="J324" s="203"/>
      <c r="K324" s="203"/>
      <c r="L324" s="203"/>
      <c r="M324" s="203"/>
      <c r="N324" s="203"/>
      <c r="O324" s="203"/>
      <c r="P324" s="203"/>
      <c r="Q324" s="203"/>
      <c r="R324" s="203"/>
      <c r="S324" s="203"/>
      <c r="T324" s="203"/>
      <c r="U324" s="203"/>
      <c r="V324" s="203"/>
      <c r="W324" s="203"/>
      <c r="X324" s="203"/>
      <c r="Y324" s="203"/>
      <c r="Z324" s="203"/>
      <c r="AA324" s="203"/>
      <c r="AB324" s="203"/>
      <c r="AC324" s="203"/>
    </row>
    <row r="325" spans="1:29" ht="15.75" customHeight="1" x14ac:dyDescent="0.2">
      <c r="A325" s="203"/>
      <c r="B325" s="203"/>
      <c r="C325" s="204"/>
      <c r="D325" s="204"/>
      <c r="E325" s="204"/>
      <c r="F325" s="204"/>
      <c r="G325" s="204"/>
      <c r="H325" s="204"/>
      <c r="I325" s="203"/>
      <c r="J325" s="203"/>
      <c r="K325" s="203"/>
      <c r="L325" s="203"/>
      <c r="M325" s="203"/>
      <c r="N325" s="203"/>
      <c r="O325" s="203"/>
      <c r="P325" s="203"/>
      <c r="Q325" s="203"/>
      <c r="R325" s="203"/>
      <c r="S325" s="203"/>
      <c r="T325" s="203"/>
      <c r="U325" s="203"/>
      <c r="V325" s="203"/>
      <c r="W325" s="203"/>
      <c r="X325" s="203"/>
      <c r="Y325" s="203"/>
      <c r="Z325" s="203"/>
      <c r="AA325" s="203"/>
      <c r="AB325" s="203"/>
      <c r="AC325" s="203"/>
    </row>
    <row r="326" spans="1:29" ht="15.75" customHeight="1" x14ac:dyDescent="0.2">
      <c r="A326" s="203"/>
      <c r="B326" s="203"/>
      <c r="C326" s="204"/>
      <c r="D326" s="204"/>
      <c r="E326" s="204"/>
      <c r="F326" s="204"/>
      <c r="G326" s="204"/>
      <c r="H326" s="204"/>
      <c r="I326" s="203"/>
      <c r="J326" s="203"/>
      <c r="K326" s="203"/>
      <c r="L326" s="203"/>
      <c r="M326" s="203"/>
      <c r="N326" s="203"/>
      <c r="O326" s="203"/>
      <c r="P326" s="203"/>
      <c r="Q326" s="203"/>
      <c r="R326" s="203"/>
      <c r="S326" s="203"/>
      <c r="T326" s="203"/>
      <c r="U326" s="203"/>
      <c r="V326" s="203"/>
      <c r="W326" s="203"/>
      <c r="X326" s="203"/>
      <c r="Y326" s="203"/>
      <c r="Z326" s="203"/>
      <c r="AA326" s="203"/>
      <c r="AB326" s="203"/>
      <c r="AC326" s="203"/>
    </row>
    <row r="327" spans="1:29" ht="15.75" customHeight="1" x14ac:dyDescent="0.2">
      <c r="A327" s="203"/>
      <c r="B327" s="203"/>
      <c r="C327" s="204"/>
      <c r="D327" s="204"/>
      <c r="E327" s="204"/>
      <c r="F327" s="204"/>
      <c r="G327" s="204"/>
      <c r="H327" s="204"/>
      <c r="I327" s="203"/>
      <c r="J327" s="203"/>
      <c r="K327" s="203"/>
      <c r="L327" s="203"/>
      <c r="M327" s="203"/>
      <c r="N327" s="203"/>
      <c r="O327" s="203"/>
      <c r="P327" s="203"/>
      <c r="Q327" s="203"/>
      <c r="R327" s="203"/>
      <c r="S327" s="203"/>
      <c r="T327" s="203"/>
      <c r="U327" s="203"/>
      <c r="V327" s="203"/>
      <c r="W327" s="203"/>
      <c r="X327" s="203"/>
      <c r="Y327" s="203"/>
      <c r="Z327" s="203"/>
      <c r="AA327" s="203"/>
      <c r="AB327" s="203"/>
      <c r="AC327" s="203"/>
    </row>
    <row r="328" spans="1:29" ht="15.75" customHeight="1" x14ac:dyDescent="0.2">
      <c r="A328" s="203"/>
      <c r="B328" s="203"/>
      <c r="C328" s="204"/>
      <c r="D328" s="204"/>
      <c r="E328" s="204"/>
      <c r="F328" s="204"/>
      <c r="G328" s="204"/>
      <c r="H328" s="204"/>
      <c r="I328" s="203"/>
      <c r="J328" s="203"/>
      <c r="K328" s="203"/>
      <c r="L328" s="203"/>
      <c r="M328" s="203"/>
      <c r="N328" s="203"/>
      <c r="O328" s="203"/>
      <c r="P328" s="203"/>
      <c r="Q328" s="203"/>
      <c r="R328" s="203"/>
      <c r="S328" s="203"/>
      <c r="T328" s="203"/>
      <c r="U328" s="203"/>
      <c r="V328" s="203"/>
      <c r="W328" s="203"/>
      <c r="X328" s="203"/>
      <c r="Y328" s="203"/>
      <c r="Z328" s="203"/>
      <c r="AA328" s="203"/>
      <c r="AB328" s="203"/>
      <c r="AC328" s="203"/>
    </row>
    <row r="329" spans="1:29" ht="15.75" customHeight="1" x14ac:dyDescent="0.2">
      <c r="A329" s="203"/>
      <c r="B329" s="203"/>
      <c r="C329" s="204"/>
      <c r="D329" s="204"/>
      <c r="E329" s="204"/>
      <c r="F329" s="204"/>
      <c r="G329" s="204"/>
      <c r="H329" s="204"/>
      <c r="I329" s="203"/>
      <c r="J329" s="203"/>
      <c r="K329" s="203"/>
      <c r="L329" s="203"/>
      <c r="M329" s="203"/>
      <c r="N329" s="203"/>
      <c r="O329" s="203"/>
      <c r="P329" s="203"/>
      <c r="Q329" s="203"/>
      <c r="R329" s="203"/>
      <c r="S329" s="203"/>
      <c r="T329" s="203"/>
      <c r="U329" s="203"/>
      <c r="V329" s="203"/>
      <c r="W329" s="203"/>
      <c r="X329" s="203"/>
      <c r="Y329" s="203"/>
      <c r="Z329" s="203"/>
      <c r="AA329" s="203"/>
      <c r="AB329" s="203"/>
      <c r="AC329" s="203"/>
    </row>
    <row r="330" spans="1:29" ht="15.75" customHeight="1" x14ac:dyDescent="0.2">
      <c r="A330" s="203"/>
      <c r="B330" s="203"/>
      <c r="C330" s="204"/>
      <c r="D330" s="204"/>
      <c r="E330" s="204"/>
      <c r="F330" s="204"/>
      <c r="G330" s="204"/>
      <c r="H330" s="204"/>
      <c r="I330" s="203"/>
      <c r="J330" s="203"/>
      <c r="K330" s="203"/>
      <c r="L330" s="203"/>
      <c r="M330" s="203"/>
      <c r="N330" s="203"/>
      <c r="O330" s="203"/>
      <c r="P330" s="203"/>
      <c r="Q330" s="203"/>
      <c r="R330" s="203"/>
      <c r="S330" s="203"/>
      <c r="T330" s="203"/>
      <c r="U330" s="203"/>
      <c r="V330" s="203"/>
      <c r="W330" s="203"/>
      <c r="X330" s="203"/>
      <c r="Y330" s="203"/>
      <c r="Z330" s="203"/>
      <c r="AA330" s="203"/>
      <c r="AB330" s="203"/>
      <c r="AC330" s="203"/>
    </row>
    <row r="331" spans="1:29" ht="15.75" customHeight="1" x14ac:dyDescent="0.2">
      <c r="A331" s="203"/>
      <c r="B331" s="203"/>
      <c r="C331" s="204"/>
      <c r="D331" s="204"/>
      <c r="E331" s="204"/>
      <c r="F331" s="204"/>
      <c r="G331" s="204"/>
      <c r="H331" s="204"/>
      <c r="I331" s="203"/>
      <c r="J331" s="203"/>
      <c r="K331" s="203"/>
      <c r="L331" s="203"/>
      <c r="M331" s="203"/>
      <c r="N331" s="203"/>
      <c r="O331" s="203"/>
      <c r="P331" s="203"/>
      <c r="Q331" s="203"/>
      <c r="R331" s="203"/>
      <c r="S331" s="203"/>
      <c r="T331" s="203"/>
      <c r="U331" s="203"/>
      <c r="V331" s="203"/>
      <c r="W331" s="203"/>
      <c r="X331" s="203"/>
      <c r="Y331" s="203"/>
      <c r="Z331" s="203"/>
      <c r="AA331" s="203"/>
      <c r="AB331" s="203"/>
      <c r="AC331" s="203"/>
    </row>
    <row r="332" spans="1:29" ht="15.75" customHeight="1" x14ac:dyDescent="0.2">
      <c r="A332" s="203"/>
      <c r="B332" s="203"/>
      <c r="C332" s="204"/>
      <c r="D332" s="204"/>
      <c r="E332" s="204"/>
      <c r="F332" s="204"/>
      <c r="G332" s="204"/>
      <c r="H332" s="204"/>
      <c r="I332" s="203"/>
      <c r="J332" s="203"/>
      <c r="K332" s="203"/>
      <c r="L332" s="203"/>
      <c r="M332" s="203"/>
      <c r="N332" s="203"/>
      <c r="O332" s="203"/>
      <c r="P332" s="203"/>
      <c r="Q332" s="203"/>
      <c r="R332" s="203"/>
      <c r="S332" s="203"/>
      <c r="T332" s="203"/>
      <c r="U332" s="203"/>
      <c r="V332" s="203"/>
      <c r="W332" s="203"/>
      <c r="X332" s="203"/>
      <c r="Y332" s="203"/>
      <c r="Z332" s="203"/>
      <c r="AA332" s="203"/>
      <c r="AB332" s="203"/>
      <c r="AC332" s="203"/>
    </row>
    <row r="333" spans="1:29" ht="15.75" customHeight="1" x14ac:dyDescent="0.2">
      <c r="A333" s="203"/>
      <c r="B333" s="203"/>
      <c r="C333" s="204"/>
      <c r="D333" s="204"/>
      <c r="E333" s="204"/>
      <c r="F333" s="204"/>
      <c r="G333" s="204"/>
      <c r="H333" s="204"/>
      <c r="I333" s="203"/>
      <c r="J333" s="203"/>
      <c r="K333" s="203"/>
      <c r="L333" s="203"/>
      <c r="M333" s="203"/>
      <c r="N333" s="203"/>
      <c r="O333" s="203"/>
      <c r="P333" s="203"/>
      <c r="Q333" s="203"/>
      <c r="R333" s="203"/>
      <c r="S333" s="203"/>
      <c r="T333" s="203"/>
      <c r="U333" s="203"/>
      <c r="V333" s="203"/>
      <c r="W333" s="203"/>
      <c r="X333" s="203"/>
      <c r="Y333" s="203"/>
      <c r="Z333" s="203"/>
      <c r="AA333" s="203"/>
      <c r="AB333" s="203"/>
      <c r="AC333" s="203"/>
    </row>
    <row r="334" spans="1:29" ht="15.75" customHeight="1" x14ac:dyDescent="0.2">
      <c r="A334" s="203"/>
      <c r="B334" s="203"/>
      <c r="C334" s="204"/>
      <c r="D334" s="204"/>
      <c r="E334" s="204"/>
      <c r="F334" s="204"/>
      <c r="G334" s="204"/>
      <c r="H334" s="204"/>
      <c r="I334" s="203"/>
      <c r="J334" s="203"/>
      <c r="K334" s="203"/>
      <c r="L334" s="203"/>
      <c r="M334" s="203"/>
      <c r="N334" s="203"/>
      <c r="O334" s="203"/>
      <c r="P334" s="203"/>
      <c r="Q334" s="203"/>
      <c r="R334" s="203"/>
      <c r="S334" s="203"/>
      <c r="T334" s="203"/>
      <c r="U334" s="203"/>
      <c r="V334" s="203"/>
      <c r="W334" s="203"/>
      <c r="X334" s="203"/>
      <c r="Y334" s="203"/>
      <c r="Z334" s="203"/>
      <c r="AA334" s="203"/>
      <c r="AB334" s="203"/>
      <c r="AC334" s="203"/>
    </row>
    <row r="335" spans="1:29" ht="15.75" customHeight="1" x14ac:dyDescent="0.2">
      <c r="A335" s="203"/>
      <c r="B335" s="203"/>
      <c r="C335" s="204"/>
      <c r="D335" s="204"/>
      <c r="E335" s="204"/>
      <c r="F335" s="204"/>
      <c r="G335" s="204"/>
      <c r="H335" s="204"/>
      <c r="I335" s="203"/>
      <c r="J335" s="203"/>
      <c r="K335" s="203"/>
      <c r="L335" s="203"/>
      <c r="M335" s="203"/>
      <c r="N335" s="203"/>
      <c r="O335" s="203"/>
      <c r="P335" s="203"/>
      <c r="Q335" s="203"/>
      <c r="R335" s="203"/>
      <c r="S335" s="203"/>
      <c r="T335" s="203"/>
      <c r="U335" s="203"/>
      <c r="V335" s="203"/>
      <c r="W335" s="203"/>
      <c r="X335" s="203"/>
      <c r="Y335" s="203"/>
      <c r="Z335" s="203"/>
      <c r="AA335" s="203"/>
      <c r="AB335" s="203"/>
      <c r="AC335" s="203"/>
    </row>
    <row r="336" spans="1:29" ht="15.75" customHeight="1" x14ac:dyDescent="0.2">
      <c r="A336" s="203"/>
      <c r="B336" s="203"/>
      <c r="C336" s="204"/>
      <c r="D336" s="204"/>
      <c r="E336" s="204"/>
      <c r="F336" s="204"/>
      <c r="G336" s="204"/>
      <c r="H336" s="204"/>
      <c r="I336" s="203"/>
      <c r="J336" s="203"/>
      <c r="K336" s="203"/>
      <c r="L336" s="203"/>
      <c r="M336" s="203"/>
      <c r="N336" s="203"/>
      <c r="O336" s="203"/>
      <c r="P336" s="203"/>
      <c r="Q336" s="203"/>
      <c r="R336" s="203"/>
      <c r="S336" s="203"/>
      <c r="T336" s="203"/>
      <c r="U336" s="203"/>
      <c r="V336" s="203"/>
      <c r="W336" s="203"/>
      <c r="X336" s="203"/>
      <c r="Y336" s="203"/>
      <c r="Z336" s="203"/>
      <c r="AA336" s="203"/>
      <c r="AB336" s="203"/>
      <c r="AC336" s="203"/>
    </row>
    <row r="337" spans="1:29" ht="15.75" customHeight="1" x14ac:dyDescent="0.2">
      <c r="A337" s="203"/>
      <c r="B337" s="203"/>
      <c r="C337" s="204"/>
      <c r="D337" s="204"/>
      <c r="E337" s="204"/>
      <c r="F337" s="204"/>
      <c r="G337" s="204"/>
      <c r="H337" s="204"/>
      <c r="I337" s="203"/>
      <c r="J337" s="203"/>
      <c r="K337" s="203"/>
      <c r="L337" s="203"/>
      <c r="M337" s="203"/>
      <c r="N337" s="203"/>
      <c r="O337" s="203"/>
      <c r="P337" s="203"/>
      <c r="Q337" s="203"/>
      <c r="R337" s="203"/>
      <c r="S337" s="203"/>
      <c r="T337" s="203"/>
      <c r="U337" s="203"/>
      <c r="V337" s="203"/>
      <c r="W337" s="203"/>
      <c r="X337" s="203"/>
      <c r="Y337" s="203"/>
      <c r="Z337" s="203"/>
      <c r="AA337" s="203"/>
      <c r="AB337" s="203"/>
      <c r="AC337" s="203"/>
    </row>
    <row r="338" spans="1:29" ht="15.75" customHeight="1" x14ac:dyDescent="0.2">
      <c r="A338" s="203"/>
      <c r="B338" s="203"/>
      <c r="C338" s="204"/>
      <c r="D338" s="204"/>
      <c r="E338" s="204"/>
      <c r="F338" s="204"/>
      <c r="G338" s="204"/>
      <c r="H338" s="204"/>
      <c r="I338" s="203"/>
      <c r="J338" s="203"/>
      <c r="K338" s="203"/>
      <c r="L338" s="203"/>
      <c r="M338" s="203"/>
      <c r="N338" s="203"/>
      <c r="O338" s="203"/>
      <c r="P338" s="203"/>
      <c r="Q338" s="203"/>
      <c r="R338" s="203"/>
      <c r="S338" s="203"/>
      <c r="T338" s="203"/>
      <c r="U338" s="203"/>
      <c r="V338" s="203"/>
      <c r="W338" s="203"/>
      <c r="X338" s="203"/>
      <c r="Y338" s="203"/>
      <c r="Z338" s="203"/>
      <c r="AA338" s="203"/>
      <c r="AB338" s="203"/>
      <c r="AC338" s="203"/>
    </row>
    <row r="339" spans="1:29" ht="15.75" customHeight="1" x14ac:dyDescent="0.2">
      <c r="A339" s="203"/>
      <c r="B339" s="203"/>
      <c r="C339" s="204"/>
      <c r="D339" s="204"/>
      <c r="E339" s="204"/>
      <c r="F339" s="204"/>
      <c r="G339" s="204"/>
      <c r="H339" s="204"/>
      <c r="I339" s="203"/>
      <c r="J339" s="203"/>
      <c r="K339" s="203"/>
      <c r="L339" s="203"/>
      <c r="M339" s="203"/>
      <c r="N339" s="203"/>
      <c r="O339" s="203"/>
      <c r="P339" s="203"/>
      <c r="Q339" s="203"/>
      <c r="R339" s="203"/>
      <c r="S339" s="203"/>
      <c r="T339" s="203"/>
      <c r="U339" s="203"/>
      <c r="V339" s="203"/>
      <c r="W339" s="203"/>
      <c r="X339" s="203"/>
      <c r="Y339" s="203"/>
      <c r="Z339" s="203"/>
      <c r="AA339" s="203"/>
      <c r="AB339" s="203"/>
      <c r="AC339" s="203"/>
    </row>
    <row r="340" spans="1:29" ht="15.75" customHeight="1" x14ac:dyDescent="0.2">
      <c r="A340" s="203"/>
      <c r="B340" s="203"/>
      <c r="C340" s="204"/>
      <c r="D340" s="204"/>
      <c r="E340" s="204"/>
      <c r="F340" s="204"/>
      <c r="G340" s="204"/>
      <c r="H340" s="204"/>
      <c r="I340" s="203"/>
      <c r="J340" s="203"/>
      <c r="K340" s="203"/>
      <c r="L340" s="203"/>
      <c r="M340" s="203"/>
      <c r="N340" s="203"/>
      <c r="O340" s="203"/>
      <c r="P340" s="203"/>
      <c r="Q340" s="203"/>
      <c r="R340" s="203"/>
      <c r="S340" s="203"/>
      <c r="T340" s="203"/>
      <c r="U340" s="203"/>
      <c r="V340" s="203"/>
      <c r="W340" s="203"/>
      <c r="X340" s="203"/>
      <c r="Y340" s="203"/>
      <c r="Z340" s="203"/>
      <c r="AA340" s="203"/>
      <c r="AB340" s="203"/>
      <c r="AC340" s="203"/>
    </row>
    <row r="341" spans="1:29" ht="15.75" customHeight="1" x14ac:dyDescent="0.2">
      <c r="A341" s="203"/>
      <c r="B341" s="203"/>
      <c r="C341" s="204"/>
      <c r="D341" s="204"/>
      <c r="E341" s="204"/>
      <c r="F341" s="204"/>
      <c r="G341" s="204"/>
      <c r="H341" s="204"/>
      <c r="I341" s="203"/>
      <c r="J341" s="203"/>
      <c r="K341" s="203"/>
      <c r="L341" s="203"/>
      <c r="M341" s="203"/>
      <c r="N341" s="203"/>
      <c r="O341" s="203"/>
      <c r="P341" s="203"/>
      <c r="Q341" s="203"/>
      <c r="R341" s="203"/>
      <c r="S341" s="203"/>
      <c r="T341" s="203"/>
      <c r="U341" s="203"/>
      <c r="V341" s="203"/>
      <c r="W341" s="203"/>
      <c r="X341" s="203"/>
      <c r="Y341" s="203"/>
      <c r="Z341" s="203"/>
      <c r="AA341" s="203"/>
      <c r="AB341" s="203"/>
      <c r="AC341" s="203"/>
    </row>
    <row r="342" spans="1:29" ht="15.75" customHeight="1" x14ac:dyDescent="0.2">
      <c r="A342" s="203"/>
      <c r="B342" s="203"/>
      <c r="C342" s="204"/>
      <c r="D342" s="204"/>
      <c r="E342" s="204"/>
      <c r="F342" s="204"/>
      <c r="G342" s="204"/>
      <c r="H342" s="204"/>
      <c r="I342" s="203"/>
      <c r="J342" s="203"/>
      <c r="K342" s="203"/>
      <c r="L342" s="203"/>
      <c r="M342" s="203"/>
      <c r="N342" s="203"/>
      <c r="O342" s="203"/>
      <c r="P342" s="203"/>
      <c r="Q342" s="203"/>
      <c r="R342" s="203"/>
      <c r="S342" s="203"/>
      <c r="T342" s="203"/>
      <c r="U342" s="203"/>
      <c r="V342" s="203"/>
      <c r="W342" s="203"/>
      <c r="X342" s="203"/>
      <c r="Y342" s="203"/>
      <c r="Z342" s="203"/>
      <c r="AA342" s="203"/>
      <c r="AB342" s="203"/>
      <c r="AC342" s="203"/>
    </row>
    <row r="343" spans="1:29" ht="15.75" customHeight="1" x14ac:dyDescent="0.2">
      <c r="A343" s="203"/>
      <c r="B343" s="203"/>
      <c r="C343" s="204"/>
      <c r="D343" s="204"/>
      <c r="E343" s="204"/>
      <c r="F343" s="204"/>
      <c r="G343" s="204"/>
      <c r="H343" s="204"/>
      <c r="I343" s="203"/>
      <c r="J343" s="203"/>
      <c r="K343" s="203"/>
      <c r="L343" s="203"/>
      <c r="M343" s="203"/>
      <c r="N343" s="203"/>
      <c r="O343" s="203"/>
      <c r="P343" s="203"/>
      <c r="Q343" s="203"/>
      <c r="R343" s="203"/>
      <c r="S343" s="203"/>
      <c r="T343" s="203"/>
      <c r="U343" s="203"/>
      <c r="V343" s="203"/>
      <c r="W343" s="203"/>
      <c r="X343" s="203"/>
      <c r="Y343" s="203"/>
      <c r="Z343" s="203"/>
      <c r="AA343" s="203"/>
      <c r="AB343" s="203"/>
      <c r="AC343" s="203"/>
    </row>
    <row r="344" spans="1:29" ht="15.75" customHeight="1" x14ac:dyDescent="0.2">
      <c r="A344" s="203"/>
      <c r="B344" s="203"/>
      <c r="C344" s="204"/>
      <c r="D344" s="204"/>
      <c r="E344" s="204"/>
      <c r="F344" s="204"/>
      <c r="G344" s="204"/>
      <c r="H344" s="204"/>
      <c r="I344" s="203"/>
      <c r="J344" s="203"/>
      <c r="K344" s="203"/>
      <c r="L344" s="203"/>
      <c r="M344" s="203"/>
      <c r="N344" s="203"/>
      <c r="O344" s="203"/>
      <c r="P344" s="203"/>
      <c r="Q344" s="203"/>
      <c r="R344" s="203"/>
      <c r="S344" s="203"/>
      <c r="T344" s="203"/>
      <c r="U344" s="203"/>
      <c r="V344" s="203"/>
      <c r="W344" s="203"/>
      <c r="X344" s="203"/>
      <c r="Y344" s="203"/>
      <c r="Z344" s="203"/>
      <c r="AA344" s="203"/>
      <c r="AB344" s="203"/>
      <c r="AC344" s="203"/>
    </row>
    <row r="345" spans="1:29" ht="15.75" customHeight="1" x14ac:dyDescent="0.2">
      <c r="A345" s="203"/>
      <c r="B345" s="203"/>
      <c r="C345" s="204"/>
      <c r="D345" s="204"/>
      <c r="E345" s="204"/>
      <c r="F345" s="204"/>
      <c r="G345" s="204"/>
      <c r="H345" s="204"/>
      <c r="I345" s="203"/>
      <c r="J345" s="203"/>
      <c r="K345" s="203"/>
      <c r="L345" s="203"/>
      <c r="M345" s="203"/>
      <c r="N345" s="203"/>
      <c r="O345" s="203"/>
      <c r="P345" s="203"/>
      <c r="Q345" s="203"/>
      <c r="R345" s="203"/>
      <c r="S345" s="203"/>
      <c r="T345" s="203"/>
      <c r="U345" s="203"/>
      <c r="V345" s="203"/>
      <c r="W345" s="203"/>
      <c r="X345" s="203"/>
      <c r="Y345" s="203"/>
      <c r="Z345" s="203"/>
      <c r="AA345" s="203"/>
      <c r="AB345" s="203"/>
      <c r="AC345" s="203"/>
    </row>
    <row r="346" spans="1:29" ht="15.75" customHeight="1" x14ac:dyDescent="0.2">
      <c r="A346" s="203"/>
      <c r="B346" s="203"/>
      <c r="C346" s="204"/>
      <c r="D346" s="204"/>
      <c r="E346" s="204"/>
      <c r="F346" s="204"/>
      <c r="G346" s="204"/>
      <c r="H346" s="204"/>
      <c r="I346" s="203"/>
      <c r="J346" s="203"/>
      <c r="K346" s="203"/>
      <c r="L346" s="203"/>
      <c r="M346" s="203"/>
      <c r="N346" s="203"/>
      <c r="O346" s="203"/>
      <c r="P346" s="203"/>
      <c r="Q346" s="203"/>
      <c r="R346" s="203"/>
      <c r="S346" s="203"/>
      <c r="T346" s="203"/>
      <c r="U346" s="203"/>
      <c r="V346" s="203"/>
      <c r="W346" s="203"/>
      <c r="X346" s="203"/>
      <c r="Y346" s="203"/>
      <c r="Z346" s="203"/>
      <c r="AA346" s="203"/>
      <c r="AB346" s="203"/>
      <c r="AC346" s="203"/>
    </row>
    <row r="347" spans="1:29" ht="15.75" customHeight="1" x14ac:dyDescent="0.2">
      <c r="A347" s="203"/>
      <c r="B347" s="203"/>
      <c r="C347" s="204"/>
      <c r="D347" s="204"/>
      <c r="E347" s="204"/>
      <c r="F347" s="204"/>
      <c r="G347" s="204"/>
      <c r="H347" s="204"/>
      <c r="I347" s="203"/>
      <c r="J347" s="203"/>
      <c r="K347" s="203"/>
      <c r="L347" s="203"/>
      <c r="M347" s="203"/>
      <c r="N347" s="203"/>
      <c r="O347" s="203"/>
      <c r="P347" s="203"/>
      <c r="Q347" s="203"/>
      <c r="R347" s="203"/>
      <c r="S347" s="203"/>
      <c r="T347" s="203"/>
      <c r="U347" s="203"/>
      <c r="V347" s="203"/>
      <c r="W347" s="203"/>
      <c r="X347" s="203"/>
      <c r="Y347" s="203"/>
      <c r="Z347" s="203"/>
      <c r="AA347" s="203"/>
      <c r="AB347" s="203"/>
      <c r="AC347" s="203"/>
    </row>
    <row r="348" spans="1:29" ht="15.75" customHeight="1" x14ac:dyDescent="0.2">
      <c r="A348" s="203"/>
      <c r="B348" s="203"/>
      <c r="C348" s="204"/>
      <c r="D348" s="204"/>
      <c r="E348" s="204"/>
      <c r="F348" s="204"/>
      <c r="G348" s="204"/>
      <c r="H348" s="204"/>
      <c r="I348" s="203"/>
      <c r="J348" s="203"/>
      <c r="K348" s="203"/>
      <c r="L348" s="203"/>
      <c r="M348" s="203"/>
      <c r="N348" s="203"/>
      <c r="O348" s="203"/>
      <c r="P348" s="203"/>
      <c r="Q348" s="203"/>
      <c r="R348" s="203"/>
      <c r="S348" s="203"/>
      <c r="T348" s="203"/>
      <c r="U348" s="203"/>
      <c r="V348" s="203"/>
      <c r="W348" s="203"/>
      <c r="X348" s="203"/>
      <c r="Y348" s="203"/>
      <c r="Z348" s="203"/>
      <c r="AA348" s="203"/>
      <c r="AB348" s="203"/>
      <c r="AC348" s="203"/>
    </row>
    <row r="349" spans="1:29" ht="15.75" customHeight="1" x14ac:dyDescent="0.2">
      <c r="A349" s="203"/>
      <c r="B349" s="203"/>
      <c r="C349" s="204"/>
      <c r="D349" s="204"/>
      <c r="E349" s="204"/>
      <c r="F349" s="204"/>
      <c r="G349" s="204"/>
      <c r="H349" s="204"/>
      <c r="I349" s="203"/>
      <c r="J349" s="203"/>
      <c r="K349" s="203"/>
      <c r="L349" s="203"/>
      <c r="M349" s="203"/>
      <c r="N349" s="203"/>
      <c r="O349" s="203"/>
      <c r="P349" s="203"/>
      <c r="Q349" s="203"/>
      <c r="R349" s="203"/>
      <c r="S349" s="203"/>
      <c r="T349" s="203"/>
      <c r="U349" s="203"/>
      <c r="V349" s="203"/>
      <c r="W349" s="203"/>
      <c r="X349" s="203"/>
      <c r="Y349" s="203"/>
      <c r="Z349" s="203"/>
      <c r="AA349" s="203"/>
      <c r="AB349" s="203"/>
      <c r="AC349" s="203"/>
    </row>
    <row r="350" spans="1:29" ht="15.75" customHeight="1" x14ac:dyDescent="0.2">
      <c r="A350" s="203"/>
      <c r="B350" s="203"/>
      <c r="C350" s="204"/>
      <c r="D350" s="204"/>
      <c r="E350" s="204"/>
      <c r="F350" s="204"/>
      <c r="G350" s="204"/>
      <c r="H350" s="204"/>
      <c r="I350" s="203"/>
      <c r="J350" s="203"/>
      <c r="K350" s="203"/>
      <c r="L350" s="203"/>
      <c r="M350" s="203"/>
      <c r="N350" s="203"/>
      <c r="O350" s="203"/>
      <c r="P350" s="203"/>
      <c r="Q350" s="203"/>
      <c r="R350" s="203"/>
      <c r="S350" s="203"/>
      <c r="T350" s="203"/>
      <c r="U350" s="203"/>
      <c r="V350" s="203"/>
      <c r="W350" s="203"/>
      <c r="X350" s="203"/>
      <c r="Y350" s="203"/>
      <c r="Z350" s="203"/>
      <c r="AA350" s="203"/>
      <c r="AB350" s="203"/>
      <c r="AC350" s="203"/>
    </row>
    <row r="351" spans="1:29" ht="15.75" customHeight="1" x14ac:dyDescent="0.2">
      <c r="A351" s="203"/>
      <c r="B351" s="203"/>
      <c r="C351" s="204"/>
      <c r="D351" s="204"/>
      <c r="E351" s="204"/>
      <c r="F351" s="204"/>
      <c r="G351" s="204"/>
      <c r="H351" s="204"/>
      <c r="I351" s="203"/>
      <c r="J351" s="203"/>
      <c r="K351" s="203"/>
      <c r="L351" s="203"/>
      <c r="M351" s="203"/>
      <c r="N351" s="203"/>
      <c r="O351" s="203"/>
      <c r="P351" s="203"/>
      <c r="Q351" s="203"/>
      <c r="R351" s="203"/>
      <c r="S351" s="203"/>
      <c r="T351" s="203"/>
      <c r="U351" s="203"/>
      <c r="V351" s="203"/>
      <c r="W351" s="203"/>
      <c r="X351" s="203"/>
      <c r="Y351" s="203"/>
      <c r="Z351" s="203"/>
      <c r="AA351" s="203"/>
      <c r="AB351" s="203"/>
      <c r="AC351" s="203"/>
    </row>
    <row r="352" spans="1:29" ht="15.75" customHeight="1" x14ac:dyDescent="0.2">
      <c r="A352" s="203"/>
      <c r="B352" s="203"/>
      <c r="C352" s="204"/>
      <c r="D352" s="204"/>
      <c r="E352" s="204"/>
      <c r="F352" s="204"/>
      <c r="G352" s="204"/>
      <c r="H352" s="204"/>
      <c r="I352" s="203"/>
      <c r="J352" s="203"/>
      <c r="K352" s="203"/>
      <c r="L352" s="203"/>
      <c r="M352" s="203"/>
      <c r="N352" s="203"/>
      <c r="O352" s="203"/>
      <c r="P352" s="203"/>
      <c r="Q352" s="203"/>
      <c r="R352" s="203"/>
      <c r="S352" s="203"/>
      <c r="T352" s="203"/>
      <c r="U352" s="203"/>
      <c r="V352" s="203"/>
      <c r="W352" s="203"/>
      <c r="X352" s="203"/>
      <c r="Y352" s="203"/>
      <c r="Z352" s="203"/>
      <c r="AA352" s="203"/>
      <c r="AB352" s="203"/>
      <c r="AC352" s="203"/>
    </row>
    <row r="353" spans="1:29" ht="15.75" customHeight="1" x14ac:dyDescent="0.2">
      <c r="A353" s="203"/>
      <c r="B353" s="203"/>
      <c r="C353" s="204"/>
      <c r="D353" s="204"/>
      <c r="E353" s="204"/>
      <c r="F353" s="204"/>
      <c r="G353" s="204"/>
      <c r="H353" s="204"/>
      <c r="I353" s="203"/>
      <c r="J353" s="203"/>
      <c r="K353" s="203"/>
      <c r="L353" s="203"/>
      <c r="M353" s="203"/>
      <c r="N353" s="203"/>
      <c r="O353" s="203"/>
      <c r="P353" s="203"/>
      <c r="Q353" s="203"/>
      <c r="R353" s="203"/>
      <c r="S353" s="203"/>
      <c r="T353" s="203"/>
      <c r="U353" s="203"/>
      <c r="V353" s="203"/>
      <c r="W353" s="203"/>
      <c r="X353" s="203"/>
      <c r="Y353" s="203"/>
      <c r="Z353" s="203"/>
      <c r="AA353" s="203"/>
      <c r="AB353" s="203"/>
      <c r="AC353" s="203"/>
    </row>
    <row r="354" spans="1:29" ht="15.75" customHeight="1" x14ac:dyDescent="0.2">
      <c r="A354" s="203"/>
      <c r="B354" s="203"/>
      <c r="C354" s="204"/>
      <c r="D354" s="204"/>
      <c r="E354" s="204"/>
      <c r="F354" s="204"/>
      <c r="G354" s="204"/>
      <c r="H354" s="204"/>
      <c r="I354" s="203"/>
      <c r="J354" s="203"/>
      <c r="K354" s="203"/>
      <c r="L354" s="203"/>
      <c r="M354" s="203"/>
      <c r="N354" s="203"/>
      <c r="O354" s="203"/>
      <c r="P354" s="203"/>
      <c r="Q354" s="203"/>
      <c r="R354" s="203"/>
      <c r="S354" s="203"/>
      <c r="T354" s="203"/>
      <c r="U354" s="203"/>
      <c r="V354" s="203"/>
      <c r="W354" s="203"/>
      <c r="X354" s="203"/>
      <c r="Y354" s="203"/>
      <c r="Z354" s="203"/>
      <c r="AA354" s="203"/>
      <c r="AB354" s="203"/>
      <c r="AC354" s="203"/>
    </row>
    <row r="355" spans="1:29" ht="15.75" customHeight="1" x14ac:dyDescent="0.2">
      <c r="A355" s="203"/>
      <c r="B355" s="203"/>
      <c r="C355" s="204"/>
      <c r="D355" s="204"/>
      <c r="E355" s="204"/>
      <c r="F355" s="204"/>
      <c r="G355" s="204"/>
      <c r="H355" s="204"/>
      <c r="I355" s="203"/>
      <c r="J355" s="203"/>
      <c r="K355" s="203"/>
      <c r="L355" s="203"/>
      <c r="M355" s="203"/>
      <c r="N355" s="203"/>
      <c r="O355" s="203"/>
      <c r="P355" s="203"/>
      <c r="Q355" s="203"/>
      <c r="R355" s="203"/>
      <c r="S355" s="203"/>
      <c r="T355" s="203"/>
      <c r="U355" s="203"/>
      <c r="V355" s="203"/>
      <c r="W355" s="203"/>
      <c r="X355" s="203"/>
      <c r="Y355" s="203"/>
      <c r="Z355" s="203"/>
      <c r="AA355" s="203"/>
      <c r="AB355" s="203"/>
      <c r="AC355" s="203"/>
    </row>
    <row r="356" spans="1:29" ht="15.75" customHeight="1" x14ac:dyDescent="0.2">
      <c r="A356" s="203"/>
      <c r="B356" s="203"/>
      <c r="C356" s="204"/>
      <c r="D356" s="204"/>
      <c r="E356" s="204"/>
      <c r="F356" s="204"/>
      <c r="G356" s="204"/>
      <c r="H356" s="204"/>
      <c r="I356" s="203"/>
      <c r="J356" s="203"/>
      <c r="K356" s="203"/>
      <c r="L356" s="203"/>
      <c r="M356" s="203"/>
      <c r="N356" s="203"/>
      <c r="O356" s="203"/>
      <c r="P356" s="203"/>
      <c r="Q356" s="203"/>
      <c r="R356" s="203"/>
      <c r="S356" s="203"/>
      <c r="T356" s="203"/>
      <c r="U356" s="203"/>
      <c r="V356" s="203"/>
      <c r="W356" s="203"/>
      <c r="X356" s="203"/>
      <c r="Y356" s="203"/>
      <c r="Z356" s="203"/>
      <c r="AA356" s="203"/>
      <c r="AB356" s="203"/>
      <c r="AC356" s="203"/>
    </row>
    <row r="357" spans="1:29" ht="15.75" customHeight="1" x14ac:dyDescent="0.2">
      <c r="A357" s="203"/>
      <c r="B357" s="203"/>
      <c r="C357" s="204"/>
      <c r="D357" s="204"/>
      <c r="E357" s="204"/>
      <c r="F357" s="204"/>
      <c r="G357" s="204"/>
      <c r="H357" s="204"/>
      <c r="I357" s="203"/>
      <c r="J357" s="203"/>
      <c r="K357" s="203"/>
      <c r="L357" s="203"/>
      <c r="M357" s="203"/>
      <c r="N357" s="203"/>
      <c r="O357" s="203"/>
      <c r="P357" s="203"/>
      <c r="Q357" s="203"/>
      <c r="R357" s="203"/>
      <c r="S357" s="203"/>
      <c r="T357" s="203"/>
      <c r="U357" s="203"/>
      <c r="V357" s="203"/>
      <c r="W357" s="203"/>
      <c r="X357" s="203"/>
      <c r="Y357" s="203"/>
      <c r="Z357" s="203"/>
      <c r="AA357" s="203"/>
      <c r="AB357" s="203"/>
      <c r="AC357" s="203"/>
    </row>
    <row r="358" spans="1:29" ht="15.75" customHeight="1" x14ac:dyDescent="0.2">
      <c r="A358" s="203"/>
      <c r="B358" s="203"/>
      <c r="C358" s="204"/>
      <c r="D358" s="204"/>
      <c r="E358" s="204"/>
      <c r="F358" s="204"/>
      <c r="G358" s="204"/>
      <c r="H358" s="204"/>
      <c r="I358" s="203"/>
      <c r="J358" s="203"/>
      <c r="K358" s="203"/>
      <c r="L358" s="203"/>
      <c r="M358" s="203"/>
      <c r="N358" s="203"/>
      <c r="O358" s="203"/>
      <c r="P358" s="203"/>
      <c r="Q358" s="203"/>
      <c r="R358" s="203"/>
      <c r="S358" s="203"/>
      <c r="T358" s="203"/>
      <c r="U358" s="203"/>
      <c r="V358" s="203"/>
      <c r="W358" s="203"/>
      <c r="X358" s="203"/>
      <c r="Y358" s="203"/>
      <c r="Z358" s="203"/>
      <c r="AA358" s="203"/>
      <c r="AB358" s="203"/>
      <c r="AC358" s="203"/>
    </row>
    <row r="359" spans="1:29" ht="15.75" customHeight="1" x14ac:dyDescent="0.2">
      <c r="A359" s="203"/>
      <c r="B359" s="203"/>
      <c r="C359" s="204"/>
      <c r="D359" s="204"/>
      <c r="E359" s="204"/>
      <c r="F359" s="204"/>
      <c r="G359" s="204"/>
      <c r="H359" s="204"/>
      <c r="I359" s="203"/>
      <c r="J359" s="203"/>
      <c r="K359" s="203"/>
      <c r="L359" s="203"/>
      <c r="M359" s="203"/>
      <c r="N359" s="203"/>
      <c r="O359" s="203"/>
      <c r="P359" s="203"/>
      <c r="Q359" s="203"/>
      <c r="R359" s="203"/>
      <c r="S359" s="203"/>
      <c r="T359" s="203"/>
      <c r="U359" s="203"/>
      <c r="V359" s="203"/>
      <c r="W359" s="203"/>
      <c r="X359" s="203"/>
      <c r="Y359" s="203"/>
      <c r="Z359" s="203"/>
      <c r="AA359" s="203"/>
      <c r="AB359" s="203"/>
      <c r="AC359" s="203"/>
    </row>
    <row r="360" spans="1:29" ht="15.75" customHeight="1" x14ac:dyDescent="0.2">
      <c r="A360" s="203"/>
      <c r="B360" s="203"/>
      <c r="C360" s="204"/>
      <c r="D360" s="204"/>
      <c r="E360" s="204"/>
      <c r="F360" s="204"/>
      <c r="G360" s="204"/>
      <c r="H360" s="204"/>
      <c r="I360" s="203"/>
      <c r="J360" s="203"/>
      <c r="K360" s="203"/>
      <c r="L360" s="203"/>
      <c r="M360" s="203"/>
      <c r="N360" s="203"/>
      <c r="O360" s="203"/>
      <c r="P360" s="203"/>
      <c r="Q360" s="203"/>
      <c r="R360" s="203"/>
      <c r="S360" s="203"/>
      <c r="T360" s="203"/>
      <c r="U360" s="203"/>
      <c r="V360" s="203"/>
      <c r="W360" s="203"/>
      <c r="X360" s="203"/>
      <c r="Y360" s="203"/>
      <c r="Z360" s="203"/>
      <c r="AA360" s="203"/>
      <c r="AB360" s="203"/>
      <c r="AC360" s="203"/>
    </row>
    <row r="361" spans="1:29" ht="15.75" customHeight="1" x14ac:dyDescent="0.2">
      <c r="A361" s="203"/>
      <c r="B361" s="203"/>
      <c r="C361" s="204"/>
      <c r="D361" s="204"/>
      <c r="E361" s="204"/>
      <c r="F361" s="204"/>
      <c r="G361" s="204"/>
      <c r="H361" s="204"/>
      <c r="I361" s="203"/>
      <c r="J361" s="203"/>
      <c r="K361" s="203"/>
      <c r="L361" s="203"/>
      <c r="M361" s="203"/>
      <c r="N361" s="203"/>
      <c r="O361" s="203"/>
      <c r="P361" s="203"/>
      <c r="Q361" s="203"/>
      <c r="R361" s="203"/>
      <c r="S361" s="203"/>
      <c r="T361" s="203"/>
      <c r="U361" s="203"/>
      <c r="V361" s="203"/>
      <c r="W361" s="203"/>
      <c r="X361" s="203"/>
      <c r="Y361" s="203"/>
      <c r="Z361" s="203"/>
      <c r="AA361" s="203"/>
      <c r="AB361" s="203"/>
      <c r="AC361" s="203"/>
    </row>
    <row r="362" spans="1:29" ht="15.75" customHeight="1" x14ac:dyDescent="0.2">
      <c r="A362" s="203"/>
      <c r="B362" s="203"/>
      <c r="C362" s="204"/>
      <c r="D362" s="204"/>
      <c r="E362" s="204"/>
      <c r="F362" s="204"/>
      <c r="G362" s="204"/>
      <c r="H362" s="204"/>
      <c r="I362" s="203"/>
      <c r="J362" s="203"/>
      <c r="K362" s="203"/>
      <c r="L362" s="203"/>
      <c r="M362" s="203"/>
      <c r="N362" s="203"/>
      <c r="O362" s="203"/>
      <c r="P362" s="203"/>
      <c r="Q362" s="203"/>
      <c r="R362" s="203"/>
      <c r="S362" s="203"/>
      <c r="T362" s="203"/>
      <c r="U362" s="203"/>
      <c r="V362" s="203"/>
      <c r="W362" s="203"/>
      <c r="X362" s="203"/>
      <c r="Y362" s="203"/>
      <c r="Z362" s="203"/>
      <c r="AA362" s="203"/>
      <c r="AB362" s="203"/>
      <c r="AC362" s="203"/>
    </row>
    <row r="363" spans="1:29" ht="15.75" customHeight="1" x14ac:dyDescent="0.2">
      <c r="A363" s="203"/>
      <c r="B363" s="203"/>
      <c r="C363" s="204"/>
      <c r="D363" s="204"/>
      <c r="E363" s="204"/>
      <c r="F363" s="204"/>
      <c r="G363" s="204"/>
      <c r="H363" s="204"/>
      <c r="I363" s="203"/>
      <c r="J363" s="203"/>
      <c r="K363" s="203"/>
      <c r="L363" s="203"/>
      <c r="M363" s="203"/>
      <c r="N363" s="203"/>
      <c r="O363" s="203"/>
      <c r="P363" s="203"/>
      <c r="Q363" s="203"/>
      <c r="R363" s="203"/>
      <c r="S363" s="203"/>
      <c r="T363" s="203"/>
      <c r="U363" s="203"/>
      <c r="V363" s="203"/>
      <c r="W363" s="203"/>
      <c r="X363" s="203"/>
      <c r="Y363" s="203"/>
      <c r="Z363" s="203"/>
      <c r="AA363" s="203"/>
      <c r="AB363" s="203"/>
      <c r="AC363" s="203"/>
    </row>
    <row r="364" spans="1:29" ht="15.75" customHeight="1" x14ac:dyDescent="0.2">
      <c r="A364" s="203"/>
      <c r="B364" s="203"/>
      <c r="C364" s="204"/>
      <c r="D364" s="204"/>
      <c r="E364" s="204"/>
      <c r="F364" s="204"/>
      <c r="G364" s="204"/>
      <c r="H364" s="204"/>
      <c r="I364" s="203"/>
      <c r="J364" s="203"/>
      <c r="K364" s="203"/>
      <c r="L364" s="203"/>
      <c r="M364" s="203"/>
      <c r="N364" s="203"/>
      <c r="O364" s="203"/>
      <c r="P364" s="203"/>
      <c r="Q364" s="203"/>
      <c r="R364" s="203"/>
      <c r="S364" s="203"/>
      <c r="T364" s="203"/>
      <c r="U364" s="203"/>
      <c r="V364" s="203"/>
      <c r="W364" s="203"/>
      <c r="X364" s="203"/>
      <c r="Y364" s="203"/>
      <c r="Z364" s="203"/>
      <c r="AA364" s="203"/>
      <c r="AB364" s="203"/>
      <c r="AC364" s="203"/>
    </row>
    <row r="365" spans="1:29" ht="15.75" customHeight="1" x14ac:dyDescent="0.2">
      <c r="A365" s="203"/>
      <c r="B365" s="203"/>
      <c r="C365" s="204"/>
      <c r="D365" s="204"/>
      <c r="E365" s="204"/>
      <c r="F365" s="204"/>
      <c r="G365" s="204"/>
      <c r="H365" s="204"/>
      <c r="I365" s="203"/>
      <c r="J365" s="203"/>
      <c r="K365" s="203"/>
      <c r="L365" s="203"/>
      <c r="M365" s="203"/>
      <c r="N365" s="203"/>
      <c r="O365" s="203"/>
      <c r="P365" s="203"/>
      <c r="Q365" s="203"/>
      <c r="R365" s="203"/>
      <c r="S365" s="203"/>
      <c r="T365" s="203"/>
      <c r="U365" s="203"/>
      <c r="V365" s="203"/>
      <c r="W365" s="203"/>
      <c r="X365" s="203"/>
      <c r="Y365" s="203"/>
      <c r="Z365" s="203"/>
      <c r="AA365" s="203"/>
      <c r="AB365" s="203"/>
      <c r="AC365" s="203"/>
    </row>
    <row r="366" spans="1:29" ht="15.75" customHeight="1" x14ac:dyDescent="0.2">
      <c r="A366" s="203"/>
      <c r="B366" s="203"/>
      <c r="C366" s="204"/>
      <c r="D366" s="204"/>
      <c r="E366" s="204"/>
      <c r="F366" s="204"/>
      <c r="G366" s="204"/>
      <c r="H366" s="204"/>
      <c r="I366" s="203"/>
      <c r="J366" s="203"/>
      <c r="K366" s="203"/>
      <c r="L366" s="203"/>
      <c r="M366" s="203"/>
      <c r="N366" s="203"/>
      <c r="O366" s="203"/>
      <c r="P366" s="203"/>
      <c r="Q366" s="203"/>
      <c r="R366" s="203"/>
      <c r="S366" s="203"/>
      <c r="T366" s="203"/>
      <c r="U366" s="203"/>
      <c r="V366" s="203"/>
      <c r="W366" s="203"/>
      <c r="X366" s="203"/>
      <c r="Y366" s="203"/>
      <c r="Z366" s="203"/>
      <c r="AA366" s="203"/>
      <c r="AB366" s="203"/>
      <c r="AC366" s="203"/>
    </row>
    <row r="367" spans="1:29" ht="15.75" customHeight="1" x14ac:dyDescent="0.2">
      <c r="A367" s="203"/>
      <c r="B367" s="203"/>
      <c r="C367" s="204"/>
      <c r="D367" s="204"/>
      <c r="E367" s="204"/>
      <c r="F367" s="204"/>
      <c r="G367" s="204"/>
      <c r="H367" s="204"/>
      <c r="I367" s="203"/>
      <c r="J367" s="203"/>
      <c r="K367" s="203"/>
      <c r="L367" s="203"/>
      <c r="M367" s="203"/>
      <c r="N367" s="203"/>
      <c r="O367" s="203"/>
      <c r="P367" s="203"/>
      <c r="Q367" s="203"/>
      <c r="R367" s="203"/>
      <c r="S367" s="203"/>
      <c r="T367" s="203"/>
      <c r="U367" s="203"/>
      <c r="V367" s="203"/>
      <c r="W367" s="203"/>
      <c r="X367" s="203"/>
      <c r="Y367" s="203"/>
      <c r="Z367" s="203"/>
      <c r="AA367" s="203"/>
      <c r="AB367" s="203"/>
      <c r="AC367" s="203"/>
    </row>
    <row r="368" spans="1:29" ht="15.75" customHeight="1" x14ac:dyDescent="0.2">
      <c r="A368" s="203"/>
      <c r="B368" s="203"/>
      <c r="C368" s="204"/>
      <c r="D368" s="204"/>
      <c r="E368" s="204"/>
      <c r="F368" s="204"/>
      <c r="G368" s="204"/>
      <c r="H368" s="204"/>
      <c r="I368" s="203"/>
      <c r="J368" s="203"/>
      <c r="K368" s="203"/>
      <c r="L368" s="203"/>
      <c r="M368" s="203"/>
      <c r="N368" s="203"/>
      <c r="O368" s="203"/>
      <c r="P368" s="203"/>
      <c r="Q368" s="203"/>
      <c r="R368" s="203"/>
      <c r="S368" s="203"/>
      <c r="T368" s="203"/>
      <c r="U368" s="203"/>
      <c r="V368" s="203"/>
      <c r="W368" s="203"/>
      <c r="X368" s="203"/>
      <c r="Y368" s="203"/>
      <c r="Z368" s="203"/>
      <c r="AA368" s="203"/>
      <c r="AB368" s="203"/>
      <c r="AC368" s="203"/>
    </row>
    <row r="369" spans="1:29" ht="15.75" customHeight="1" x14ac:dyDescent="0.2">
      <c r="A369" s="203"/>
      <c r="B369" s="203"/>
      <c r="C369" s="204"/>
      <c r="D369" s="204"/>
      <c r="E369" s="204"/>
      <c r="F369" s="204"/>
      <c r="G369" s="204"/>
      <c r="H369" s="204"/>
      <c r="I369" s="203"/>
      <c r="J369" s="203"/>
      <c r="K369" s="203"/>
      <c r="L369" s="203"/>
      <c r="M369" s="203"/>
      <c r="N369" s="203"/>
      <c r="O369" s="203"/>
      <c r="P369" s="203"/>
      <c r="Q369" s="203"/>
      <c r="R369" s="203"/>
      <c r="S369" s="203"/>
      <c r="T369" s="203"/>
      <c r="U369" s="203"/>
      <c r="V369" s="203"/>
      <c r="W369" s="203"/>
      <c r="X369" s="203"/>
      <c r="Y369" s="203"/>
      <c r="Z369" s="203"/>
      <c r="AA369" s="203"/>
      <c r="AB369" s="203"/>
      <c r="AC369" s="203"/>
    </row>
    <row r="370" spans="1:29" ht="15.75" customHeight="1" x14ac:dyDescent="0.2">
      <c r="A370" s="203"/>
      <c r="B370" s="203"/>
      <c r="C370" s="204"/>
      <c r="D370" s="204"/>
      <c r="E370" s="204"/>
      <c r="F370" s="204"/>
      <c r="G370" s="204"/>
      <c r="H370" s="204"/>
      <c r="I370" s="203"/>
      <c r="J370" s="203"/>
      <c r="K370" s="203"/>
      <c r="L370" s="203"/>
      <c r="M370" s="203"/>
      <c r="N370" s="203"/>
      <c r="O370" s="203"/>
      <c r="P370" s="203"/>
      <c r="Q370" s="203"/>
      <c r="R370" s="203"/>
      <c r="S370" s="203"/>
      <c r="T370" s="203"/>
      <c r="U370" s="203"/>
      <c r="V370" s="203"/>
      <c r="W370" s="203"/>
      <c r="X370" s="203"/>
      <c r="Y370" s="203"/>
      <c r="Z370" s="203"/>
      <c r="AA370" s="203"/>
      <c r="AB370" s="203"/>
      <c r="AC370" s="203"/>
    </row>
    <row r="371" spans="1:29" ht="15.75" customHeight="1" x14ac:dyDescent="0.2">
      <c r="A371" s="203"/>
      <c r="B371" s="203"/>
      <c r="C371" s="204"/>
      <c r="D371" s="204"/>
      <c r="E371" s="204"/>
      <c r="F371" s="204"/>
      <c r="G371" s="204"/>
      <c r="H371" s="204"/>
      <c r="I371" s="203"/>
      <c r="J371" s="203"/>
      <c r="K371" s="203"/>
      <c r="L371" s="203"/>
      <c r="M371" s="203"/>
      <c r="N371" s="203"/>
      <c r="O371" s="203"/>
      <c r="P371" s="203"/>
      <c r="Q371" s="203"/>
      <c r="R371" s="203"/>
      <c r="S371" s="203"/>
      <c r="T371" s="203"/>
      <c r="U371" s="203"/>
      <c r="V371" s="203"/>
      <c r="W371" s="203"/>
      <c r="X371" s="203"/>
      <c r="Y371" s="203"/>
      <c r="Z371" s="203"/>
      <c r="AA371" s="203"/>
      <c r="AB371" s="203"/>
      <c r="AC371" s="203"/>
    </row>
    <row r="372" spans="1:29" ht="15.75" customHeight="1" x14ac:dyDescent="0.2">
      <c r="A372" s="203"/>
      <c r="B372" s="203"/>
      <c r="C372" s="204"/>
      <c r="D372" s="204"/>
      <c r="E372" s="204"/>
      <c r="F372" s="204"/>
      <c r="G372" s="204"/>
      <c r="H372" s="204"/>
      <c r="I372" s="203"/>
      <c r="J372" s="203"/>
      <c r="K372" s="203"/>
      <c r="L372" s="203"/>
      <c r="M372" s="203"/>
      <c r="N372" s="203"/>
      <c r="O372" s="203"/>
      <c r="P372" s="203"/>
      <c r="Q372" s="203"/>
      <c r="R372" s="203"/>
      <c r="S372" s="203"/>
      <c r="T372" s="203"/>
      <c r="U372" s="203"/>
      <c r="V372" s="203"/>
      <c r="W372" s="203"/>
      <c r="X372" s="203"/>
      <c r="Y372" s="203"/>
      <c r="Z372" s="203"/>
      <c r="AA372" s="203"/>
      <c r="AB372" s="203"/>
      <c r="AC372" s="203"/>
    </row>
    <row r="373" spans="1:29" ht="15.75" customHeight="1" x14ac:dyDescent="0.2">
      <c r="A373" s="203"/>
      <c r="B373" s="203"/>
      <c r="C373" s="204"/>
      <c r="D373" s="204"/>
      <c r="E373" s="204"/>
      <c r="F373" s="204"/>
      <c r="G373" s="204"/>
      <c r="H373" s="204"/>
      <c r="I373" s="203"/>
      <c r="J373" s="203"/>
      <c r="K373" s="203"/>
      <c r="L373" s="203"/>
      <c r="M373" s="203"/>
      <c r="N373" s="203"/>
      <c r="O373" s="203"/>
      <c r="P373" s="203"/>
      <c r="Q373" s="203"/>
      <c r="R373" s="203"/>
      <c r="S373" s="203"/>
      <c r="T373" s="203"/>
      <c r="U373" s="203"/>
      <c r="V373" s="203"/>
      <c r="W373" s="203"/>
      <c r="X373" s="203"/>
      <c r="Y373" s="203"/>
      <c r="Z373" s="203"/>
      <c r="AA373" s="203"/>
      <c r="AB373" s="203"/>
      <c r="AC373" s="203"/>
    </row>
    <row r="374" spans="1:29" ht="15.75" customHeight="1" x14ac:dyDescent="0.2">
      <c r="A374" s="203"/>
      <c r="B374" s="203"/>
      <c r="C374" s="204"/>
      <c r="D374" s="204"/>
      <c r="E374" s="204"/>
      <c r="F374" s="204"/>
      <c r="G374" s="204"/>
      <c r="H374" s="204"/>
      <c r="I374" s="203"/>
      <c r="J374" s="203"/>
      <c r="K374" s="203"/>
      <c r="L374" s="203"/>
      <c r="M374" s="203"/>
      <c r="N374" s="203"/>
      <c r="O374" s="203"/>
      <c r="P374" s="203"/>
      <c r="Q374" s="203"/>
      <c r="R374" s="203"/>
      <c r="S374" s="203"/>
      <c r="T374" s="203"/>
      <c r="U374" s="203"/>
      <c r="V374" s="203"/>
      <c r="W374" s="203"/>
      <c r="X374" s="203"/>
      <c r="Y374" s="203"/>
      <c r="Z374" s="203"/>
      <c r="AA374" s="203"/>
      <c r="AB374" s="203"/>
      <c r="AC374" s="203"/>
    </row>
    <row r="375" spans="1:29" ht="15.75" customHeight="1" x14ac:dyDescent="0.2">
      <c r="A375" s="203"/>
      <c r="B375" s="203"/>
      <c r="C375" s="204"/>
      <c r="D375" s="204"/>
      <c r="E375" s="204"/>
      <c r="F375" s="204"/>
      <c r="G375" s="204"/>
      <c r="H375" s="204"/>
      <c r="I375" s="203"/>
      <c r="J375" s="203"/>
      <c r="K375" s="203"/>
      <c r="L375" s="203"/>
      <c r="M375" s="203"/>
      <c r="N375" s="203"/>
      <c r="O375" s="203"/>
      <c r="P375" s="203"/>
      <c r="Q375" s="203"/>
      <c r="R375" s="203"/>
      <c r="S375" s="203"/>
      <c r="T375" s="203"/>
      <c r="U375" s="203"/>
      <c r="V375" s="203"/>
      <c r="W375" s="203"/>
      <c r="X375" s="203"/>
      <c r="Y375" s="203"/>
      <c r="Z375" s="203"/>
      <c r="AA375" s="203"/>
      <c r="AB375" s="203"/>
      <c r="AC375" s="203"/>
    </row>
    <row r="376" spans="1:29" ht="15.75" customHeight="1" x14ac:dyDescent="0.2">
      <c r="A376" s="203"/>
      <c r="B376" s="203"/>
      <c r="C376" s="204"/>
      <c r="D376" s="204"/>
      <c r="E376" s="204"/>
      <c r="F376" s="204"/>
      <c r="G376" s="204"/>
      <c r="H376" s="204"/>
      <c r="I376" s="203"/>
      <c r="J376" s="203"/>
      <c r="K376" s="203"/>
      <c r="L376" s="203"/>
      <c r="M376" s="203"/>
      <c r="N376" s="203"/>
      <c r="O376" s="203"/>
      <c r="P376" s="203"/>
      <c r="Q376" s="203"/>
      <c r="R376" s="203"/>
      <c r="S376" s="203"/>
      <c r="T376" s="203"/>
      <c r="U376" s="203"/>
      <c r="V376" s="203"/>
      <c r="W376" s="203"/>
      <c r="X376" s="203"/>
      <c r="Y376" s="203"/>
      <c r="Z376" s="203"/>
      <c r="AA376" s="203"/>
      <c r="AB376" s="203"/>
      <c r="AC376" s="203"/>
    </row>
    <row r="377" spans="1:29" ht="15.75" customHeight="1" x14ac:dyDescent="0.2">
      <c r="A377" s="203"/>
      <c r="B377" s="203"/>
      <c r="C377" s="204"/>
      <c r="D377" s="204"/>
      <c r="E377" s="204"/>
      <c r="F377" s="204"/>
      <c r="G377" s="204"/>
      <c r="H377" s="204"/>
      <c r="I377" s="203"/>
      <c r="J377" s="203"/>
      <c r="K377" s="203"/>
      <c r="L377" s="203"/>
      <c r="M377" s="203"/>
      <c r="N377" s="203"/>
      <c r="O377" s="203"/>
      <c r="P377" s="203"/>
      <c r="Q377" s="203"/>
      <c r="R377" s="203"/>
      <c r="S377" s="203"/>
      <c r="T377" s="203"/>
      <c r="U377" s="203"/>
      <c r="V377" s="203"/>
      <c r="W377" s="203"/>
      <c r="X377" s="203"/>
      <c r="Y377" s="203"/>
      <c r="Z377" s="203"/>
      <c r="AA377" s="203"/>
      <c r="AB377" s="203"/>
      <c r="AC377" s="203"/>
    </row>
    <row r="378" spans="1:29" ht="15.75" customHeight="1" x14ac:dyDescent="0.2">
      <c r="A378" s="203"/>
      <c r="B378" s="203"/>
      <c r="C378" s="204"/>
      <c r="D378" s="204"/>
      <c r="E378" s="204"/>
      <c r="F378" s="204"/>
      <c r="G378" s="204"/>
      <c r="H378" s="204"/>
      <c r="I378" s="203"/>
      <c r="J378" s="203"/>
      <c r="K378" s="203"/>
      <c r="L378" s="203"/>
      <c r="M378" s="203"/>
      <c r="N378" s="203"/>
      <c r="O378" s="203"/>
      <c r="P378" s="203"/>
      <c r="Q378" s="203"/>
      <c r="R378" s="203"/>
      <c r="S378" s="203"/>
      <c r="T378" s="203"/>
      <c r="U378" s="203"/>
      <c r="V378" s="203"/>
      <c r="W378" s="203"/>
      <c r="X378" s="203"/>
      <c r="Y378" s="203"/>
      <c r="Z378" s="203"/>
      <c r="AA378" s="203"/>
      <c r="AB378" s="203"/>
      <c r="AC378" s="203"/>
    </row>
    <row r="379" spans="1:29" ht="15.75" customHeight="1" x14ac:dyDescent="0.2">
      <c r="A379" s="203"/>
      <c r="B379" s="203"/>
      <c r="C379" s="204"/>
      <c r="D379" s="204"/>
      <c r="E379" s="204"/>
      <c r="F379" s="204"/>
      <c r="G379" s="204"/>
      <c r="H379" s="204"/>
      <c r="I379" s="203"/>
      <c r="J379" s="203"/>
      <c r="K379" s="203"/>
      <c r="L379" s="203"/>
      <c r="M379" s="203"/>
      <c r="N379" s="203"/>
      <c r="O379" s="203"/>
      <c r="P379" s="203"/>
      <c r="Q379" s="203"/>
      <c r="R379" s="203"/>
      <c r="S379" s="203"/>
      <c r="T379" s="203"/>
      <c r="U379" s="203"/>
      <c r="V379" s="203"/>
      <c r="W379" s="203"/>
      <c r="X379" s="203"/>
      <c r="Y379" s="203"/>
      <c r="Z379" s="203"/>
      <c r="AA379" s="203"/>
      <c r="AB379" s="203"/>
      <c r="AC379" s="203"/>
    </row>
    <row r="380" spans="1:29" ht="15.75" customHeight="1" x14ac:dyDescent="0.2">
      <c r="A380" s="203"/>
      <c r="B380" s="203"/>
      <c r="C380" s="204"/>
      <c r="D380" s="204"/>
      <c r="E380" s="204"/>
      <c r="F380" s="204"/>
      <c r="G380" s="204"/>
      <c r="H380" s="204"/>
      <c r="I380" s="203"/>
      <c r="J380" s="203"/>
      <c r="K380" s="203"/>
      <c r="L380" s="203"/>
      <c r="M380" s="203"/>
      <c r="N380" s="203"/>
      <c r="O380" s="203"/>
      <c r="P380" s="203"/>
      <c r="Q380" s="203"/>
      <c r="R380" s="203"/>
      <c r="S380" s="203"/>
      <c r="T380" s="203"/>
      <c r="U380" s="203"/>
      <c r="V380" s="203"/>
      <c r="W380" s="203"/>
      <c r="X380" s="203"/>
      <c r="Y380" s="203"/>
      <c r="Z380" s="203"/>
      <c r="AA380" s="203"/>
      <c r="AB380" s="203"/>
      <c r="AC380" s="203"/>
    </row>
    <row r="381" spans="1:29" ht="15.75" customHeight="1" x14ac:dyDescent="0.2">
      <c r="A381" s="203"/>
      <c r="B381" s="203"/>
      <c r="C381" s="204"/>
      <c r="D381" s="204"/>
      <c r="E381" s="204"/>
      <c r="F381" s="204"/>
      <c r="G381" s="204"/>
      <c r="H381" s="204"/>
      <c r="I381" s="203"/>
      <c r="J381" s="203"/>
      <c r="K381" s="203"/>
      <c r="L381" s="203"/>
      <c r="M381" s="203"/>
      <c r="N381" s="203"/>
      <c r="O381" s="203"/>
      <c r="P381" s="203"/>
      <c r="Q381" s="203"/>
      <c r="R381" s="203"/>
      <c r="S381" s="203"/>
      <c r="T381" s="203"/>
      <c r="U381" s="203"/>
      <c r="V381" s="203"/>
      <c r="W381" s="203"/>
      <c r="X381" s="203"/>
      <c r="Y381" s="203"/>
      <c r="Z381" s="203"/>
      <c r="AA381" s="203"/>
      <c r="AB381" s="203"/>
      <c r="AC381" s="203"/>
    </row>
    <row r="382" spans="1:29" ht="15.75" customHeight="1" x14ac:dyDescent="0.2">
      <c r="A382" s="203"/>
      <c r="B382" s="203"/>
      <c r="C382" s="204"/>
      <c r="D382" s="204"/>
      <c r="E382" s="204"/>
      <c r="F382" s="204"/>
      <c r="G382" s="204"/>
      <c r="H382" s="204"/>
      <c r="I382" s="203"/>
      <c r="J382" s="203"/>
      <c r="K382" s="203"/>
      <c r="L382" s="203"/>
      <c r="M382" s="203"/>
      <c r="N382" s="203"/>
      <c r="O382" s="203"/>
      <c r="P382" s="203"/>
      <c r="Q382" s="203"/>
      <c r="R382" s="203"/>
      <c r="S382" s="203"/>
      <c r="T382" s="203"/>
      <c r="U382" s="203"/>
      <c r="V382" s="203"/>
      <c r="W382" s="203"/>
      <c r="X382" s="203"/>
      <c r="Y382" s="203"/>
      <c r="Z382" s="203"/>
      <c r="AA382" s="203"/>
      <c r="AB382" s="203"/>
      <c r="AC382" s="203"/>
    </row>
    <row r="383" spans="1:29" ht="15.75" customHeight="1" x14ac:dyDescent="0.2">
      <c r="A383" s="203"/>
      <c r="B383" s="203"/>
      <c r="C383" s="204"/>
      <c r="D383" s="204"/>
      <c r="E383" s="204"/>
      <c r="F383" s="204"/>
      <c r="G383" s="204"/>
      <c r="H383" s="204"/>
      <c r="I383" s="203"/>
      <c r="J383" s="203"/>
      <c r="K383" s="203"/>
      <c r="L383" s="203"/>
      <c r="M383" s="203"/>
      <c r="N383" s="203"/>
      <c r="O383" s="203"/>
      <c r="P383" s="203"/>
      <c r="Q383" s="203"/>
      <c r="R383" s="203"/>
      <c r="S383" s="203"/>
      <c r="T383" s="203"/>
      <c r="U383" s="203"/>
      <c r="V383" s="203"/>
      <c r="W383" s="203"/>
      <c r="X383" s="203"/>
      <c r="Y383" s="203"/>
      <c r="Z383" s="203"/>
      <c r="AA383" s="203"/>
      <c r="AB383" s="203"/>
      <c r="AC383" s="203"/>
    </row>
    <row r="384" spans="1:29" ht="15.75" customHeight="1" x14ac:dyDescent="0.2">
      <c r="A384" s="203"/>
      <c r="B384" s="203"/>
      <c r="C384" s="204"/>
      <c r="D384" s="204"/>
      <c r="E384" s="204"/>
      <c r="F384" s="204"/>
      <c r="G384" s="204"/>
      <c r="H384" s="204"/>
      <c r="I384" s="203"/>
      <c r="J384" s="203"/>
      <c r="K384" s="203"/>
      <c r="L384" s="203"/>
      <c r="M384" s="203"/>
      <c r="N384" s="203"/>
      <c r="O384" s="203"/>
      <c r="P384" s="203"/>
      <c r="Q384" s="203"/>
      <c r="R384" s="203"/>
      <c r="S384" s="203"/>
      <c r="T384" s="203"/>
      <c r="U384" s="203"/>
      <c r="V384" s="203"/>
      <c r="W384" s="203"/>
      <c r="X384" s="203"/>
      <c r="Y384" s="203"/>
      <c r="Z384" s="203"/>
      <c r="AA384" s="203"/>
      <c r="AB384" s="203"/>
      <c r="AC384" s="203"/>
    </row>
    <row r="385" spans="1:29" ht="15.75" customHeight="1" x14ac:dyDescent="0.2">
      <c r="A385" s="203"/>
      <c r="B385" s="203"/>
      <c r="C385" s="204"/>
      <c r="D385" s="204"/>
      <c r="E385" s="204"/>
      <c r="F385" s="204"/>
      <c r="G385" s="204"/>
      <c r="H385" s="204"/>
      <c r="I385" s="203"/>
      <c r="J385" s="203"/>
      <c r="K385" s="203"/>
      <c r="L385" s="203"/>
      <c r="M385" s="203"/>
      <c r="N385" s="203"/>
      <c r="O385" s="203"/>
      <c r="P385" s="203"/>
      <c r="Q385" s="203"/>
      <c r="R385" s="203"/>
      <c r="S385" s="203"/>
      <c r="T385" s="203"/>
      <c r="U385" s="203"/>
      <c r="V385" s="203"/>
      <c r="W385" s="203"/>
      <c r="X385" s="203"/>
      <c r="Y385" s="203"/>
      <c r="Z385" s="203"/>
      <c r="AA385" s="203"/>
      <c r="AB385" s="203"/>
      <c r="AC385" s="203"/>
    </row>
    <row r="386" spans="1:29" ht="15.75" customHeight="1" x14ac:dyDescent="0.2">
      <c r="A386" s="203"/>
      <c r="B386" s="203"/>
      <c r="C386" s="204"/>
      <c r="D386" s="204"/>
      <c r="E386" s="204"/>
      <c r="F386" s="204"/>
      <c r="G386" s="204"/>
      <c r="H386" s="204"/>
      <c r="I386" s="203"/>
      <c r="J386" s="203"/>
      <c r="K386" s="203"/>
      <c r="L386" s="203"/>
      <c r="M386" s="203"/>
      <c r="N386" s="203"/>
      <c r="O386" s="203"/>
      <c r="P386" s="203"/>
      <c r="Q386" s="203"/>
      <c r="R386" s="203"/>
      <c r="S386" s="203"/>
      <c r="T386" s="203"/>
      <c r="U386" s="203"/>
      <c r="V386" s="203"/>
      <c r="W386" s="203"/>
      <c r="X386" s="203"/>
      <c r="Y386" s="203"/>
      <c r="Z386" s="203"/>
      <c r="AA386" s="203"/>
      <c r="AB386" s="203"/>
      <c r="AC386" s="203"/>
    </row>
    <row r="387" spans="1:29" ht="15.75" customHeight="1" x14ac:dyDescent="0.2">
      <c r="A387" s="203"/>
      <c r="B387" s="203"/>
      <c r="C387" s="204"/>
      <c r="D387" s="204"/>
      <c r="E387" s="204"/>
      <c r="F387" s="204"/>
      <c r="G387" s="204"/>
      <c r="H387" s="204"/>
      <c r="I387" s="203"/>
      <c r="J387" s="203"/>
      <c r="K387" s="203"/>
      <c r="L387" s="203"/>
      <c r="M387" s="203"/>
      <c r="N387" s="203"/>
      <c r="O387" s="203"/>
      <c r="P387" s="203"/>
      <c r="Q387" s="203"/>
      <c r="R387" s="203"/>
      <c r="S387" s="203"/>
      <c r="T387" s="203"/>
      <c r="U387" s="203"/>
      <c r="V387" s="203"/>
      <c r="W387" s="203"/>
      <c r="X387" s="203"/>
      <c r="Y387" s="203"/>
      <c r="Z387" s="203"/>
      <c r="AA387" s="203"/>
      <c r="AB387" s="203"/>
      <c r="AC387" s="203"/>
    </row>
    <row r="388" spans="1:29" ht="15.75" customHeight="1" x14ac:dyDescent="0.2">
      <c r="A388" s="203"/>
      <c r="B388" s="203"/>
      <c r="C388" s="204"/>
      <c r="D388" s="204"/>
      <c r="E388" s="204"/>
      <c r="F388" s="204"/>
      <c r="G388" s="204"/>
      <c r="H388" s="204"/>
      <c r="I388" s="203"/>
      <c r="J388" s="203"/>
      <c r="K388" s="203"/>
      <c r="L388" s="203"/>
      <c r="M388" s="203"/>
      <c r="N388" s="203"/>
      <c r="O388" s="203"/>
      <c r="P388" s="203"/>
      <c r="Q388" s="203"/>
      <c r="R388" s="203"/>
      <c r="S388" s="203"/>
      <c r="T388" s="203"/>
      <c r="U388" s="203"/>
      <c r="V388" s="203"/>
      <c r="W388" s="203"/>
      <c r="X388" s="203"/>
      <c r="Y388" s="203"/>
      <c r="Z388" s="203"/>
      <c r="AA388" s="203"/>
      <c r="AB388" s="203"/>
      <c r="AC388" s="203"/>
    </row>
    <row r="389" spans="1:29" ht="15.75" customHeight="1" x14ac:dyDescent="0.2">
      <c r="A389" s="203"/>
      <c r="B389" s="203"/>
      <c r="C389" s="204"/>
      <c r="D389" s="204"/>
      <c r="E389" s="204"/>
      <c r="F389" s="204"/>
      <c r="G389" s="204"/>
      <c r="H389" s="204"/>
      <c r="I389" s="203"/>
      <c r="J389" s="203"/>
      <c r="K389" s="203"/>
      <c r="L389" s="203"/>
      <c r="M389" s="203"/>
      <c r="N389" s="203"/>
      <c r="O389" s="203"/>
      <c r="P389" s="203"/>
      <c r="Q389" s="203"/>
      <c r="R389" s="203"/>
      <c r="S389" s="203"/>
      <c r="T389" s="203"/>
      <c r="U389" s="203"/>
      <c r="V389" s="203"/>
      <c r="W389" s="203"/>
      <c r="X389" s="203"/>
      <c r="Y389" s="203"/>
      <c r="Z389" s="203"/>
      <c r="AA389" s="203"/>
      <c r="AB389" s="203"/>
      <c r="AC389" s="203"/>
    </row>
    <row r="390" spans="1:29" ht="15.75" customHeight="1" x14ac:dyDescent="0.2">
      <c r="A390" s="203"/>
      <c r="B390" s="203"/>
      <c r="C390" s="204"/>
      <c r="D390" s="204"/>
      <c r="E390" s="204"/>
      <c r="F390" s="204"/>
      <c r="G390" s="204"/>
      <c r="H390" s="204"/>
      <c r="I390" s="203"/>
      <c r="J390" s="203"/>
      <c r="K390" s="203"/>
      <c r="L390" s="203"/>
      <c r="M390" s="203"/>
      <c r="N390" s="203"/>
      <c r="O390" s="203"/>
      <c r="P390" s="203"/>
      <c r="Q390" s="203"/>
      <c r="R390" s="203"/>
      <c r="S390" s="203"/>
      <c r="T390" s="203"/>
      <c r="U390" s="203"/>
      <c r="V390" s="203"/>
      <c r="W390" s="203"/>
      <c r="X390" s="203"/>
      <c r="Y390" s="203"/>
      <c r="Z390" s="203"/>
      <c r="AA390" s="203"/>
      <c r="AB390" s="203"/>
      <c r="AC390" s="203"/>
    </row>
    <row r="391" spans="1:29" ht="15.75" customHeight="1" x14ac:dyDescent="0.2">
      <c r="A391" s="203"/>
      <c r="B391" s="203"/>
      <c r="C391" s="204"/>
      <c r="D391" s="204"/>
      <c r="E391" s="204"/>
      <c r="F391" s="204"/>
      <c r="G391" s="204"/>
      <c r="H391" s="204"/>
      <c r="I391" s="203"/>
      <c r="J391" s="203"/>
      <c r="K391" s="203"/>
      <c r="L391" s="203"/>
      <c r="M391" s="203"/>
      <c r="N391" s="203"/>
      <c r="O391" s="203"/>
      <c r="P391" s="203"/>
      <c r="Q391" s="203"/>
      <c r="R391" s="203"/>
      <c r="S391" s="203"/>
      <c r="T391" s="203"/>
      <c r="U391" s="203"/>
      <c r="V391" s="203"/>
      <c r="W391" s="203"/>
      <c r="X391" s="203"/>
      <c r="Y391" s="203"/>
      <c r="Z391" s="203"/>
      <c r="AA391" s="203"/>
      <c r="AB391" s="203"/>
      <c r="AC391" s="203"/>
    </row>
    <row r="392" spans="1:29" ht="15.75" customHeight="1" x14ac:dyDescent="0.2">
      <c r="A392" s="203"/>
      <c r="B392" s="203"/>
      <c r="C392" s="204"/>
      <c r="D392" s="204"/>
      <c r="E392" s="204"/>
      <c r="F392" s="204"/>
      <c r="G392" s="204"/>
      <c r="H392" s="204"/>
      <c r="I392" s="203"/>
      <c r="J392" s="203"/>
      <c r="K392" s="203"/>
      <c r="L392" s="203"/>
      <c r="M392" s="203"/>
      <c r="N392" s="203"/>
      <c r="O392" s="203"/>
      <c r="P392" s="203"/>
      <c r="Q392" s="203"/>
      <c r="R392" s="203"/>
      <c r="S392" s="203"/>
      <c r="T392" s="203"/>
      <c r="U392" s="203"/>
      <c r="V392" s="203"/>
      <c r="W392" s="203"/>
      <c r="X392" s="203"/>
      <c r="Y392" s="203"/>
      <c r="Z392" s="203"/>
      <c r="AA392" s="203"/>
      <c r="AB392" s="203"/>
      <c r="AC392" s="203"/>
    </row>
    <row r="393" spans="1:29" ht="15.75" customHeight="1" x14ac:dyDescent="0.2">
      <c r="A393" s="203"/>
      <c r="B393" s="203"/>
      <c r="C393" s="204"/>
      <c r="D393" s="204"/>
      <c r="E393" s="204"/>
      <c r="F393" s="204"/>
      <c r="G393" s="204"/>
      <c r="H393" s="204"/>
      <c r="I393" s="203"/>
      <c r="J393" s="203"/>
      <c r="K393" s="203"/>
      <c r="L393" s="203"/>
      <c r="M393" s="203"/>
      <c r="N393" s="203"/>
      <c r="O393" s="203"/>
      <c r="P393" s="203"/>
      <c r="Q393" s="203"/>
      <c r="R393" s="203"/>
      <c r="S393" s="203"/>
      <c r="T393" s="203"/>
      <c r="U393" s="203"/>
      <c r="V393" s="203"/>
      <c r="W393" s="203"/>
      <c r="X393" s="203"/>
      <c r="Y393" s="203"/>
      <c r="Z393" s="203"/>
      <c r="AA393" s="203"/>
      <c r="AB393" s="203"/>
      <c r="AC393" s="203"/>
    </row>
    <row r="394" spans="1:29" ht="15.75" customHeight="1" x14ac:dyDescent="0.2">
      <c r="A394" s="203"/>
      <c r="B394" s="203"/>
      <c r="C394" s="204"/>
      <c r="D394" s="204"/>
      <c r="E394" s="204"/>
      <c r="F394" s="204"/>
      <c r="G394" s="204"/>
      <c r="H394" s="204"/>
      <c r="I394" s="203"/>
      <c r="J394" s="203"/>
      <c r="K394" s="203"/>
      <c r="L394" s="203"/>
      <c r="M394" s="203"/>
      <c r="N394" s="203"/>
      <c r="O394" s="203"/>
      <c r="P394" s="203"/>
      <c r="Q394" s="203"/>
      <c r="R394" s="203"/>
      <c r="S394" s="203"/>
      <c r="T394" s="203"/>
      <c r="U394" s="203"/>
      <c r="V394" s="203"/>
      <c r="W394" s="203"/>
      <c r="X394" s="203"/>
      <c r="Y394" s="203"/>
      <c r="Z394" s="203"/>
      <c r="AA394" s="203"/>
      <c r="AB394" s="203"/>
      <c r="AC394" s="203"/>
    </row>
    <row r="395" spans="1:29" ht="15.75" customHeight="1" x14ac:dyDescent="0.2">
      <c r="A395" s="203"/>
      <c r="B395" s="203"/>
      <c r="C395" s="204"/>
      <c r="D395" s="204"/>
      <c r="E395" s="204"/>
      <c r="F395" s="204"/>
      <c r="G395" s="204"/>
      <c r="H395" s="204"/>
      <c r="I395" s="203"/>
      <c r="J395" s="203"/>
      <c r="K395" s="203"/>
      <c r="L395" s="203"/>
      <c r="M395" s="203"/>
      <c r="N395" s="203"/>
      <c r="O395" s="203"/>
      <c r="P395" s="203"/>
      <c r="Q395" s="203"/>
      <c r="R395" s="203"/>
      <c r="S395" s="203"/>
      <c r="T395" s="203"/>
      <c r="U395" s="203"/>
      <c r="V395" s="203"/>
      <c r="W395" s="203"/>
      <c r="X395" s="203"/>
      <c r="Y395" s="203"/>
      <c r="Z395" s="203"/>
      <c r="AA395" s="203"/>
      <c r="AB395" s="203"/>
      <c r="AC395" s="203"/>
    </row>
    <row r="396" spans="1:29" ht="15.75" customHeight="1" x14ac:dyDescent="0.2">
      <c r="A396" s="203"/>
      <c r="B396" s="203"/>
      <c r="C396" s="204"/>
      <c r="D396" s="204"/>
      <c r="E396" s="204"/>
      <c r="F396" s="204"/>
      <c r="G396" s="204"/>
      <c r="H396" s="204"/>
      <c r="I396" s="203"/>
      <c r="J396" s="203"/>
      <c r="K396" s="203"/>
      <c r="L396" s="203"/>
      <c r="M396" s="203"/>
      <c r="N396" s="203"/>
      <c r="O396" s="203"/>
      <c r="P396" s="203"/>
      <c r="Q396" s="203"/>
      <c r="R396" s="203"/>
      <c r="S396" s="203"/>
      <c r="T396" s="203"/>
      <c r="U396" s="203"/>
      <c r="V396" s="203"/>
      <c r="W396" s="203"/>
      <c r="X396" s="203"/>
      <c r="Y396" s="203"/>
      <c r="Z396" s="203"/>
      <c r="AA396" s="203"/>
      <c r="AB396" s="203"/>
      <c r="AC396" s="203"/>
    </row>
    <row r="397" spans="1:29" ht="15.75" customHeight="1" x14ac:dyDescent="0.2">
      <c r="A397" s="203"/>
      <c r="B397" s="203"/>
      <c r="C397" s="204"/>
      <c r="D397" s="204"/>
      <c r="E397" s="204"/>
      <c r="F397" s="204"/>
      <c r="G397" s="204"/>
      <c r="H397" s="204"/>
      <c r="I397" s="203"/>
      <c r="J397" s="203"/>
      <c r="K397" s="203"/>
      <c r="L397" s="203"/>
      <c r="M397" s="203"/>
      <c r="N397" s="203"/>
      <c r="O397" s="203"/>
      <c r="P397" s="203"/>
      <c r="Q397" s="203"/>
      <c r="R397" s="203"/>
      <c r="S397" s="203"/>
      <c r="T397" s="203"/>
      <c r="U397" s="203"/>
      <c r="V397" s="203"/>
      <c r="W397" s="203"/>
      <c r="X397" s="203"/>
      <c r="Y397" s="203"/>
      <c r="Z397" s="203"/>
      <c r="AA397" s="203"/>
      <c r="AB397" s="203"/>
      <c r="AC397" s="203"/>
    </row>
    <row r="398" spans="1:29" ht="15.75" customHeight="1" x14ac:dyDescent="0.2">
      <c r="A398" s="203"/>
      <c r="B398" s="203"/>
      <c r="C398" s="204"/>
      <c r="D398" s="204"/>
      <c r="E398" s="204"/>
      <c r="F398" s="204"/>
      <c r="G398" s="204"/>
      <c r="H398" s="204"/>
      <c r="I398" s="203"/>
      <c r="J398" s="203"/>
      <c r="K398" s="203"/>
      <c r="L398" s="203"/>
      <c r="M398" s="203"/>
      <c r="N398" s="203"/>
      <c r="O398" s="203"/>
      <c r="P398" s="203"/>
      <c r="Q398" s="203"/>
      <c r="R398" s="203"/>
      <c r="S398" s="203"/>
      <c r="T398" s="203"/>
      <c r="U398" s="203"/>
      <c r="V398" s="203"/>
      <c r="W398" s="203"/>
      <c r="X398" s="203"/>
      <c r="Y398" s="203"/>
      <c r="Z398" s="203"/>
      <c r="AA398" s="203"/>
      <c r="AB398" s="203"/>
      <c r="AC398" s="203"/>
    </row>
    <row r="399" spans="1:29" ht="15.75" customHeight="1" x14ac:dyDescent="0.2">
      <c r="A399" s="203"/>
      <c r="B399" s="203"/>
      <c r="C399" s="204"/>
      <c r="D399" s="204"/>
      <c r="E399" s="204"/>
      <c r="F399" s="204"/>
      <c r="G399" s="204"/>
      <c r="H399" s="204"/>
      <c r="I399" s="203"/>
      <c r="J399" s="203"/>
      <c r="K399" s="203"/>
      <c r="L399" s="203"/>
      <c r="M399" s="203"/>
      <c r="N399" s="203"/>
      <c r="O399" s="203"/>
      <c r="P399" s="203"/>
      <c r="Q399" s="203"/>
      <c r="R399" s="203"/>
      <c r="S399" s="203"/>
      <c r="T399" s="203"/>
      <c r="U399" s="203"/>
      <c r="V399" s="203"/>
      <c r="W399" s="203"/>
      <c r="X399" s="203"/>
      <c r="Y399" s="203"/>
      <c r="Z399" s="203"/>
      <c r="AA399" s="203"/>
      <c r="AB399" s="203"/>
      <c r="AC399" s="203"/>
    </row>
    <row r="400" spans="1:29" ht="15.75" customHeight="1" x14ac:dyDescent="0.2">
      <c r="A400" s="203"/>
      <c r="B400" s="203"/>
      <c r="C400" s="204"/>
      <c r="D400" s="204"/>
      <c r="E400" s="204"/>
      <c r="F400" s="204"/>
      <c r="G400" s="204"/>
      <c r="H400" s="204"/>
      <c r="I400" s="203"/>
      <c r="J400" s="203"/>
      <c r="K400" s="203"/>
      <c r="L400" s="203"/>
      <c r="M400" s="203"/>
      <c r="N400" s="203"/>
      <c r="O400" s="203"/>
      <c r="P400" s="203"/>
      <c r="Q400" s="203"/>
      <c r="R400" s="203"/>
      <c r="S400" s="203"/>
      <c r="T400" s="203"/>
      <c r="U400" s="203"/>
      <c r="V400" s="203"/>
      <c r="W400" s="203"/>
      <c r="X400" s="203"/>
      <c r="Y400" s="203"/>
      <c r="Z400" s="203"/>
      <c r="AA400" s="203"/>
      <c r="AB400" s="203"/>
      <c r="AC400" s="203"/>
    </row>
    <row r="401" spans="1:29" ht="15.75" customHeight="1" x14ac:dyDescent="0.2">
      <c r="A401" s="203"/>
      <c r="B401" s="203"/>
      <c r="C401" s="204"/>
      <c r="D401" s="204"/>
      <c r="E401" s="204"/>
      <c r="F401" s="204"/>
      <c r="G401" s="204"/>
      <c r="H401" s="204"/>
      <c r="I401" s="203"/>
      <c r="J401" s="203"/>
      <c r="K401" s="203"/>
      <c r="L401" s="203"/>
      <c r="M401" s="203"/>
      <c r="N401" s="203"/>
      <c r="O401" s="203"/>
      <c r="P401" s="203"/>
      <c r="Q401" s="203"/>
      <c r="R401" s="203"/>
      <c r="S401" s="203"/>
      <c r="T401" s="203"/>
      <c r="U401" s="203"/>
      <c r="V401" s="203"/>
      <c r="W401" s="203"/>
      <c r="X401" s="203"/>
      <c r="Y401" s="203"/>
      <c r="Z401" s="203"/>
      <c r="AA401" s="203"/>
      <c r="AB401" s="203"/>
      <c r="AC401" s="203"/>
    </row>
    <row r="402" spans="1:29" ht="15.75" customHeight="1" x14ac:dyDescent="0.2">
      <c r="A402" s="203"/>
      <c r="B402" s="203"/>
      <c r="C402" s="204"/>
      <c r="D402" s="204"/>
      <c r="E402" s="204"/>
      <c r="F402" s="204"/>
      <c r="G402" s="204"/>
      <c r="H402" s="204"/>
      <c r="I402" s="203"/>
      <c r="J402" s="203"/>
      <c r="K402" s="203"/>
      <c r="L402" s="203"/>
      <c r="M402" s="203"/>
      <c r="N402" s="203"/>
      <c r="O402" s="203"/>
      <c r="P402" s="203"/>
      <c r="Q402" s="203"/>
      <c r="R402" s="203"/>
      <c r="S402" s="203"/>
      <c r="T402" s="203"/>
      <c r="U402" s="203"/>
      <c r="V402" s="203"/>
      <c r="W402" s="203"/>
      <c r="X402" s="203"/>
      <c r="Y402" s="203"/>
      <c r="Z402" s="203"/>
      <c r="AA402" s="203"/>
      <c r="AB402" s="203"/>
      <c r="AC402" s="203"/>
    </row>
    <row r="403" spans="1:29" ht="15.75" customHeight="1" x14ac:dyDescent="0.2">
      <c r="A403" s="203"/>
      <c r="B403" s="203"/>
      <c r="C403" s="204"/>
      <c r="D403" s="204"/>
      <c r="E403" s="204"/>
      <c r="F403" s="204"/>
      <c r="G403" s="204"/>
      <c r="H403" s="204"/>
      <c r="I403" s="203"/>
      <c r="J403" s="203"/>
      <c r="K403" s="203"/>
      <c r="L403" s="203"/>
      <c r="M403" s="203"/>
      <c r="N403" s="203"/>
      <c r="O403" s="203"/>
      <c r="P403" s="203"/>
      <c r="Q403" s="203"/>
      <c r="R403" s="203"/>
      <c r="S403" s="203"/>
      <c r="T403" s="203"/>
      <c r="U403" s="203"/>
      <c r="V403" s="203"/>
      <c r="W403" s="203"/>
      <c r="X403" s="203"/>
      <c r="Y403" s="203"/>
      <c r="Z403" s="203"/>
      <c r="AA403" s="203"/>
      <c r="AB403" s="203"/>
      <c r="AC403" s="203"/>
    </row>
    <row r="404" spans="1:29" ht="15.75" customHeight="1" x14ac:dyDescent="0.2">
      <c r="A404" s="203"/>
      <c r="B404" s="203"/>
      <c r="C404" s="204"/>
      <c r="D404" s="204"/>
      <c r="E404" s="204"/>
      <c r="F404" s="204"/>
      <c r="G404" s="204"/>
      <c r="H404" s="204"/>
      <c r="I404" s="203"/>
      <c r="J404" s="203"/>
      <c r="K404" s="203"/>
      <c r="L404" s="203"/>
      <c r="M404" s="203"/>
      <c r="N404" s="203"/>
      <c r="O404" s="203"/>
      <c r="P404" s="203"/>
      <c r="Q404" s="203"/>
      <c r="R404" s="203"/>
      <c r="S404" s="203"/>
      <c r="T404" s="203"/>
      <c r="U404" s="203"/>
      <c r="V404" s="203"/>
      <c r="W404" s="203"/>
      <c r="X404" s="203"/>
      <c r="Y404" s="203"/>
      <c r="Z404" s="203"/>
      <c r="AA404" s="203"/>
      <c r="AB404" s="203"/>
      <c r="AC404" s="203"/>
    </row>
    <row r="405" spans="1:29" ht="15.75" customHeight="1" x14ac:dyDescent="0.2">
      <c r="A405" s="203"/>
      <c r="B405" s="203"/>
      <c r="C405" s="204"/>
      <c r="D405" s="204"/>
      <c r="E405" s="204"/>
      <c r="F405" s="204"/>
      <c r="G405" s="204"/>
      <c r="H405" s="204"/>
      <c r="I405" s="203"/>
      <c r="J405" s="203"/>
      <c r="K405" s="203"/>
      <c r="L405" s="203"/>
      <c r="M405" s="203"/>
      <c r="N405" s="203"/>
      <c r="O405" s="203"/>
      <c r="P405" s="203"/>
      <c r="Q405" s="203"/>
      <c r="R405" s="203"/>
      <c r="S405" s="203"/>
      <c r="T405" s="203"/>
      <c r="U405" s="203"/>
      <c r="V405" s="203"/>
      <c r="W405" s="203"/>
      <c r="X405" s="203"/>
      <c r="Y405" s="203"/>
      <c r="Z405" s="203"/>
      <c r="AA405" s="203"/>
      <c r="AB405" s="203"/>
      <c r="AC405" s="203"/>
    </row>
    <row r="406" spans="1:29" ht="15.75" customHeight="1" x14ac:dyDescent="0.2">
      <c r="A406" s="203"/>
      <c r="B406" s="203"/>
      <c r="C406" s="204"/>
      <c r="D406" s="204"/>
      <c r="E406" s="204"/>
      <c r="F406" s="204"/>
      <c r="G406" s="204"/>
      <c r="H406" s="204"/>
      <c r="I406" s="203"/>
      <c r="J406" s="203"/>
      <c r="K406" s="203"/>
      <c r="L406" s="203"/>
      <c r="M406" s="203"/>
      <c r="N406" s="203"/>
      <c r="O406" s="203"/>
      <c r="P406" s="203"/>
      <c r="Q406" s="203"/>
      <c r="R406" s="203"/>
      <c r="S406" s="203"/>
      <c r="T406" s="203"/>
      <c r="U406" s="203"/>
      <c r="V406" s="203"/>
      <c r="W406" s="203"/>
      <c r="X406" s="203"/>
      <c r="Y406" s="203"/>
      <c r="Z406" s="203"/>
      <c r="AA406" s="203"/>
      <c r="AB406" s="203"/>
      <c r="AC406" s="203"/>
    </row>
    <row r="407" spans="1:29" ht="15.75" customHeight="1" x14ac:dyDescent="0.2">
      <c r="A407" s="203"/>
      <c r="B407" s="203"/>
      <c r="C407" s="204"/>
      <c r="D407" s="204"/>
      <c r="E407" s="204"/>
      <c r="F407" s="204"/>
      <c r="G407" s="204"/>
      <c r="H407" s="204"/>
      <c r="I407" s="203"/>
      <c r="J407" s="203"/>
      <c r="K407" s="203"/>
      <c r="L407" s="203"/>
      <c r="M407" s="203"/>
      <c r="N407" s="203"/>
      <c r="O407" s="203"/>
      <c r="P407" s="203"/>
      <c r="Q407" s="203"/>
      <c r="R407" s="203"/>
      <c r="S407" s="203"/>
      <c r="T407" s="203"/>
      <c r="U407" s="203"/>
      <c r="V407" s="203"/>
      <c r="W407" s="203"/>
      <c r="X407" s="203"/>
      <c r="Y407" s="203"/>
      <c r="Z407" s="203"/>
      <c r="AA407" s="203"/>
      <c r="AB407" s="203"/>
      <c r="AC407" s="203"/>
    </row>
    <row r="408" spans="1:29" ht="15.75" customHeight="1" x14ac:dyDescent="0.2">
      <c r="A408" s="203"/>
      <c r="B408" s="203"/>
      <c r="C408" s="204"/>
      <c r="D408" s="204"/>
      <c r="E408" s="204"/>
      <c r="F408" s="204"/>
      <c r="G408" s="204"/>
      <c r="H408" s="204"/>
      <c r="I408" s="203"/>
      <c r="J408" s="203"/>
      <c r="K408" s="203"/>
      <c r="L408" s="203"/>
      <c r="M408" s="203"/>
      <c r="N408" s="203"/>
      <c r="O408" s="203"/>
      <c r="P408" s="203"/>
      <c r="Q408" s="203"/>
      <c r="R408" s="203"/>
      <c r="S408" s="203"/>
      <c r="T408" s="203"/>
      <c r="U408" s="203"/>
      <c r="V408" s="203"/>
      <c r="W408" s="203"/>
      <c r="X408" s="203"/>
      <c r="Y408" s="203"/>
      <c r="Z408" s="203"/>
      <c r="AA408" s="203"/>
      <c r="AB408" s="203"/>
      <c r="AC408" s="203"/>
    </row>
    <row r="409" spans="1:29" ht="15.75" customHeight="1" x14ac:dyDescent="0.2">
      <c r="A409" s="203"/>
      <c r="B409" s="203"/>
      <c r="C409" s="204"/>
      <c r="D409" s="204"/>
      <c r="E409" s="204"/>
      <c r="F409" s="204"/>
      <c r="G409" s="204"/>
      <c r="H409" s="204"/>
      <c r="I409" s="203"/>
      <c r="J409" s="203"/>
      <c r="K409" s="203"/>
      <c r="L409" s="203"/>
      <c r="M409" s="203"/>
      <c r="N409" s="203"/>
      <c r="O409" s="203"/>
      <c r="P409" s="203"/>
      <c r="Q409" s="203"/>
      <c r="R409" s="203"/>
      <c r="S409" s="203"/>
      <c r="T409" s="203"/>
      <c r="U409" s="203"/>
      <c r="V409" s="203"/>
      <c r="W409" s="203"/>
      <c r="X409" s="203"/>
      <c r="Y409" s="203"/>
      <c r="Z409" s="203"/>
      <c r="AA409" s="203"/>
      <c r="AB409" s="203"/>
      <c r="AC409" s="203"/>
    </row>
    <row r="410" spans="1:29" ht="15.75" customHeight="1" x14ac:dyDescent="0.2">
      <c r="A410" s="203"/>
      <c r="B410" s="203"/>
      <c r="C410" s="204"/>
      <c r="D410" s="204"/>
      <c r="E410" s="204"/>
      <c r="F410" s="204"/>
      <c r="G410" s="204"/>
      <c r="H410" s="204"/>
      <c r="I410" s="203"/>
      <c r="J410" s="203"/>
      <c r="K410" s="203"/>
      <c r="L410" s="203"/>
      <c r="M410" s="203"/>
      <c r="N410" s="203"/>
      <c r="O410" s="203"/>
      <c r="P410" s="203"/>
      <c r="Q410" s="203"/>
      <c r="R410" s="203"/>
      <c r="S410" s="203"/>
      <c r="T410" s="203"/>
      <c r="U410" s="203"/>
      <c r="V410" s="203"/>
      <c r="W410" s="203"/>
      <c r="X410" s="203"/>
      <c r="Y410" s="203"/>
      <c r="Z410" s="203"/>
      <c r="AA410" s="203"/>
      <c r="AB410" s="203"/>
      <c r="AC410" s="203"/>
    </row>
    <row r="411" spans="1:29" ht="15.75" customHeight="1" x14ac:dyDescent="0.2">
      <c r="A411" s="203"/>
      <c r="B411" s="203"/>
      <c r="C411" s="204"/>
      <c r="D411" s="204"/>
      <c r="E411" s="204"/>
      <c r="F411" s="204"/>
      <c r="G411" s="204"/>
      <c r="H411" s="204"/>
      <c r="I411" s="203"/>
      <c r="J411" s="203"/>
      <c r="K411" s="203"/>
      <c r="L411" s="203"/>
      <c r="M411" s="203"/>
      <c r="N411" s="203"/>
      <c r="O411" s="203"/>
      <c r="P411" s="203"/>
      <c r="Q411" s="203"/>
      <c r="R411" s="203"/>
      <c r="S411" s="203"/>
      <c r="T411" s="203"/>
      <c r="U411" s="203"/>
      <c r="V411" s="203"/>
      <c r="W411" s="203"/>
      <c r="X411" s="203"/>
      <c r="Y411" s="203"/>
      <c r="Z411" s="203"/>
      <c r="AA411" s="203"/>
      <c r="AB411" s="203"/>
      <c r="AC411" s="203"/>
    </row>
    <row r="412" spans="1:29" ht="15.75" customHeight="1" x14ac:dyDescent="0.2">
      <c r="A412" s="203"/>
      <c r="B412" s="203"/>
      <c r="C412" s="204"/>
      <c r="D412" s="204"/>
      <c r="E412" s="204"/>
      <c r="F412" s="204"/>
      <c r="G412" s="204"/>
      <c r="H412" s="204"/>
      <c r="I412" s="203"/>
      <c r="J412" s="203"/>
      <c r="K412" s="203"/>
      <c r="L412" s="203"/>
      <c r="M412" s="203"/>
      <c r="N412" s="203"/>
      <c r="O412" s="203"/>
      <c r="P412" s="203"/>
      <c r="Q412" s="203"/>
      <c r="R412" s="203"/>
      <c r="S412" s="203"/>
      <c r="T412" s="203"/>
      <c r="U412" s="203"/>
      <c r="V412" s="203"/>
      <c r="W412" s="203"/>
      <c r="X412" s="203"/>
      <c r="Y412" s="203"/>
      <c r="Z412" s="203"/>
      <c r="AA412" s="203"/>
      <c r="AB412" s="203"/>
      <c r="AC412" s="203"/>
    </row>
    <row r="413" spans="1:29" ht="15.75" customHeight="1" x14ac:dyDescent="0.2">
      <c r="A413" s="203"/>
      <c r="B413" s="203"/>
      <c r="C413" s="204"/>
      <c r="D413" s="204"/>
      <c r="E413" s="204"/>
      <c r="F413" s="204"/>
      <c r="G413" s="204"/>
      <c r="H413" s="204"/>
      <c r="I413" s="203"/>
      <c r="J413" s="203"/>
      <c r="K413" s="203"/>
      <c r="L413" s="203"/>
      <c r="M413" s="203"/>
      <c r="N413" s="203"/>
      <c r="O413" s="203"/>
      <c r="P413" s="203"/>
      <c r="Q413" s="203"/>
      <c r="R413" s="203"/>
      <c r="S413" s="203"/>
      <c r="T413" s="203"/>
      <c r="U413" s="203"/>
      <c r="V413" s="203"/>
      <c r="W413" s="203"/>
      <c r="X413" s="203"/>
      <c r="Y413" s="203"/>
      <c r="Z413" s="203"/>
      <c r="AA413" s="203"/>
      <c r="AB413" s="203"/>
      <c r="AC413" s="203"/>
    </row>
    <row r="414" spans="1:29" ht="15.75" customHeight="1" x14ac:dyDescent="0.2">
      <c r="A414" s="203"/>
      <c r="B414" s="203"/>
      <c r="C414" s="204"/>
      <c r="D414" s="204"/>
      <c r="E414" s="204"/>
      <c r="F414" s="204"/>
      <c r="G414" s="204"/>
      <c r="H414" s="204"/>
      <c r="I414" s="203"/>
      <c r="J414" s="203"/>
      <c r="K414" s="203"/>
      <c r="L414" s="203"/>
      <c r="M414" s="203"/>
      <c r="N414" s="203"/>
      <c r="O414" s="203"/>
      <c r="P414" s="203"/>
      <c r="Q414" s="203"/>
      <c r="R414" s="203"/>
      <c r="S414" s="203"/>
      <c r="T414" s="203"/>
      <c r="U414" s="203"/>
      <c r="V414" s="203"/>
      <c r="W414" s="203"/>
      <c r="X414" s="203"/>
      <c r="Y414" s="203"/>
      <c r="Z414" s="203"/>
      <c r="AA414" s="203"/>
      <c r="AB414" s="203"/>
      <c r="AC414" s="203"/>
    </row>
    <row r="415" spans="1:29" ht="15.75" customHeight="1" x14ac:dyDescent="0.2">
      <c r="A415" s="203"/>
      <c r="B415" s="203"/>
      <c r="C415" s="204"/>
      <c r="D415" s="204"/>
      <c r="E415" s="204"/>
      <c r="F415" s="204"/>
      <c r="G415" s="204"/>
      <c r="H415" s="204"/>
      <c r="I415" s="203"/>
      <c r="J415" s="203"/>
      <c r="K415" s="203"/>
      <c r="L415" s="203"/>
      <c r="M415" s="203"/>
      <c r="N415" s="203"/>
      <c r="O415" s="203"/>
      <c r="P415" s="203"/>
      <c r="Q415" s="203"/>
      <c r="R415" s="203"/>
      <c r="S415" s="203"/>
      <c r="T415" s="203"/>
      <c r="U415" s="203"/>
      <c r="V415" s="203"/>
      <c r="W415" s="203"/>
      <c r="X415" s="203"/>
      <c r="Y415" s="203"/>
      <c r="Z415" s="203"/>
      <c r="AA415" s="203"/>
      <c r="AB415" s="203"/>
      <c r="AC415" s="203"/>
    </row>
    <row r="416" spans="1:29" ht="15.75" customHeight="1" x14ac:dyDescent="0.2">
      <c r="A416" s="203"/>
      <c r="B416" s="203"/>
      <c r="C416" s="204"/>
      <c r="D416" s="204"/>
      <c r="E416" s="204"/>
      <c r="F416" s="204"/>
      <c r="G416" s="204"/>
      <c r="H416" s="204"/>
      <c r="I416" s="203"/>
      <c r="J416" s="203"/>
      <c r="K416" s="203"/>
      <c r="L416" s="203"/>
      <c r="M416" s="203"/>
      <c r="N416" s="203"/>
      <c r="O416" s="203"/>
      <c r="P416" s="203"/>
      <c r="Q416" s="203"/>
      <c r="R416" s="203"/>
      <c r="S416" s="203"/>
      <c r="T416" s="203"/>
      <c r="U416" s="203"/>
      <c r="V416" s="203"/>
      <c r="W416" s="203"/>
      <c r="X416" s="203"/>
      <c r="Y416" s="203"/>
      <c r="Z416" s="203"/>
      <c r="AA416" s="203"/>
      <c r="AB416" s="203"/>
      <c r="AC416" s="203"/>
    </row>
    <row r="417" spans="1:29" ht="15.75" customHeight="1" x14ac:dyDescent="0.2">
      <c r="A417" s="203"/>
      <c r="B417" s="203"/>
      <c r="C417" s="204"/>
      <c r="D417" s="204"/>
      <c r="E417" s="204"/>
      <c r="F417" s="204"/>
      <c r="G417" s="204"/>
      <c r="H417" s="204"/>
      <c r="I417" s="203"/>
      <c r="J417" s="203"/>
      <c r="K417" s="203"/>
      <c r="L417" s="203"/>
      <c r="M417" s="203"/>
      <c r="N417" s="203"/>
      <c r="O417" s="203"/>
      <c r="P417" s="203"/>
      <c r="Q417" s="203"/>
      <c r="R417" s="203"/>
      <c r="S417" s="203"/>
      <c r="T417" s="203"/>
      <c r="U417" s="203"/>
      <c r="V417" s="203"/>
      <c r="W417" s="203"/>
      <c r="X417" s="203"/>
      <c r="Y417" s="203"/>
      <c r="Z417" s="203"/>
      <c r="AA417" s="203"/>
      <c r="AB417" s="203"/>
      <c r="AC417" s="203"/>
    </row>
    <row r="418" spans="1:29" ht="15.75" customHeight="1" x14ac:dyDescent="0.2">
      <c r="A418" s="203"/>
      <c r="B418" s="203"/>
      <c r="C418" s="204"/>
      <c r="D418" s="204"/>
      <c r="E418" s="204"/>
      <c r="F418" s="204"/>
      <c r="G418" s="204"/>
      <c r="H418" s="204"/>
      <c r="I418" s="203"/>
      <c r="J418" s="203"/>
      <c r="K418" s="203"/>
      <c r="L418" s="203"/>
      <c r="M418" s="203"/>
      <c r="N418" s="203"/>
      <c r="O418" s="203"/>
      <c r="P418" s="203"/>
      <c r="Q418" s="203"/>
      <c r="R418" s="203"/>
      <c r="S418" s="203"/>
      <c r="T418" s="203"/>
      <c r="U418" s="203"/>
      <c r="V418" s="203"/>
      <c r="W418" s="203"/>
      <c r="X418" s="203"/>
      <c r="Y418" s="203"/>
      <c r="Z418" s="203"/>
      <c r="AA418" s="203"/>
      <c r="AB418" s="203"/>
      <c r="AC418" s="203"/>
    </row>
    <row r="419" spans="1:29" ht="15.75" customHeight="1" x14ac:dyDescent="0.2">
      <c r="A419" s="203"/>
      <c r="B419" s="203"/>
      <c r="C419" s="204"/>
      <c r="D419" s="204"/>
      <c r="E419" s="204"/>
      <c r="F419" s="204"/>
      <c r="G419" s="204"/>
      <c r="H419" s="204"/>
      <c r="I419" s="203"/>
      <c r="J419" s="203"/>
      <c r="K419" s="203"/>
      <c r="L419" s="203"/>
      <c r="M419" s="203"/>
      <c r="N419" s="203"/>
      <c r="O419" s="203"/>
      <c r="P419" s="203"/>
      <c r="Q419" s="203"/>
      <c r="R419" s="203"/>
      <c r="S419" s="203"/>
      <c r="T419" s="203"/>
      <c r="U419" s="203"/>
      <c r="V419" s="203"/>
      <c r="W419" s="203"/>
      <c r="X419" s="203"/>
      <c r="Y419" s="203"/>
      <c r="Z419" s="203"/>
      <c r="AA419" s="203"/>
      <c r="AB419" s="203"/>
      <c r="AC419" s="203"/>
    </row>
    <row r="420" spans="1:29" ht="15.75" customHeight="1" x14ac:dyDescent="0.2">
      <c r="A420" s="203"/>
      <c r="B420" s="203"/>
      <c r="C420" s="204"/>
      <c r="D420" s="204"/>
      <c r="E420" s="204"/>
      <c r="F420" s="204"/>
      <c r="G420" s="204"/>
      <c r="H420" s="204"/>
      <c r="I420" s="203"/>
      <c r="J420" s="203"/>
      <c r="K420" s="203"/>
      <c r="L420" s="203"/>
      <c r="M420" s="203"/>
      <c r="N420" s="203"/>
      <c r="O420" s="203"/>
      <c r="P420" s="203"/>
      <c r="Q420" s="203"/>
      <c r="R420" s="203"/>
      <c r="S420" s="203"/>
      <c r="T420" s="203"/>
      <c r="U420" s="203"/>
      <c r="V420" s="203"/>
      <c r="W420" s="203"/>
      <c r="X420" s="203"/>
      <c r="Y420" s="203"/>
      <c r="Z420" s="203"/>
      <c r="AA420" s="203"/>
      <c r="AB420" s="203"/>
      <c r="AC420" s="203"/>
    </row>
    <row r="421" spans="1:29" ht="15.75" customHeight="1" x14ac:dyDescent="0.2">
      <c r="A421" s="203"/>
      <c r="B421" s="203"/>
      <c r="C421" s="204"/>
      <c r="D421" s="204"/>
      <c r="E421" s="204"/>
      <c r="F421" s="204"/>
      <c r="G421" s="204"/>
      <c r="H421" s="204"/>
      <c r="I421" s="203"/>
      <c r="J421" s="203"/>
      <c r="K421" s="203"/>
      <c r="L421" s="203"/>
      <c r="M421" s="203"/>
      <c r="N421" s="203"/>
      <c r="O421" s="203"/>
      <c r="P421" s="203"/>
      <c r="Q421" s="203"/>
      <c r="R421" s="203"/>
      <c r="S421" s="203"/>
      <c r="T421" s="203"/>
      <c r="U421" s="203"/>
      <c r="V421" s="203"/>
      <c r="W421" s="203"/>
      <c r="X421" s="203"/>
      <c r="Y421" s="203"/>
      <c r="Z421" s="203"/>
      <c r="AA421" s="203"/>
      <c r="AB421" s="203"/>
      <c r="AC421" s="203"/>
    </row>
    <row r="422" spans="1:29" ht="15.75" customHeight="1" x14ac:dyDescent="0.2">
      <c r="A422" s="203"/>
      <c r="B422" s="203"/>
      <c r="C422" s="204"/>
      <c r="D422" s="204"/>
      <c r="E422" s="204"/>
      <c r="F422" s="204"/>
      <c r="G422" s="204"/>
      <c r="H422" s="204"/>
      <c r="I422" s="203"/>
      <c r="J422" s="203"/>
      <c r="K422" s="203"/>
      <c r="L422" s="203"/>
      <c r="M422" s="203"/>
      <c r="N422" s="203"/>
      <c r="O422" s="203"/>
      <c r="P422" s="203"/>
      <c r="Q422" s="203"/>
      <c r="R422" s="203"/>
      <c r="S422" s="203"/>
      <c r="T422" s="203"/>
      <c r="U422" s="203"/>
      <c r="V422" s="203"/>
      <c r="W422" s="203"/>
      <c r="X422" s="203"/>
      <c r="Y422" s="203"/>
      <c r="Z422" s="203"/>
      <c r="AA422" s="203"/>
      <c r="AB422" s="203"/>
      <c r="AC422" s="203"/>
    </row>
    <row r="423" spans="1:29" ht="15.75" customHeight="1" x14ac:dyDescent="0.2">
      <c r="A423" s="203"/>
      <c r="B423" s="203"/>
      <c r="C423" s="204"/>
      <c r="D423" s="204"/>
      <c r="E423" s="204"/>
      <c r="F423" s="204"/>
      <c r="G423" s="204"/>
      <c r="H423" s="204"/>
      <c r="I423" s="203"/>
      <c r="J423" s="203"/>
      <c r="K423" s="203"/>
      <c r="L423" s="203"/>
      <c r="M423" s="203"/>
      <c r="N423" s="203"/>
      <c r="O423" s="203"/>
      <c r="P423" s="203"/>
      <c r="Q423" s="203"/>
      <c r="R423" s="203"/>
      <c r="S423" s="203"/>
      <c r="T423" s="203"/>
      <c r="U423" s="203"/>
      <c r="V423" s="203"/>
      <c r="W423" s="203"/>
      <c r="X423" s="203"/>
      <c r="Y423" s="203"/>
      <c r="Z423" s="203"/>
      <c r="AA423" s="203"/>
      <c r="AB423" s="203"/>
      <c r="AC423" s="203"/>
    </row>
    <row r="424" spans="1:29" ht="15.75" customHeight="1" x14ac:dyDescent="0.2">
      <c r="A424" s="203"/>
      <c r="B424" s="203"/>
      <c r="C424" s="204"/>
      <c r="D424" s="204"/>
      <c r="E424" s="204"/>
      <c r="F424" s="204"/>
      <c r="G424" s="204"/>
      <c r="H424" s="204"/>
      <c r="I424" s="203"/>
      <c r="J424" s="203"/>
      <c r="K424" s="203"/>
      <c r="L424" s="203"/>
      <c r="M424" s="203"/>
      <c r="N424" s="203"/>
      <c r="O424" s="203"/>
      <c r="P424" s="203"/>
      <c r="Q424" s="203"/>
      <c r="R424" s="203"/>
      <c r="S424" s="203"/>
      <c r="T424" s="203"/>
      <c r="U424" s="203"/>
      <c r="V424" s="203"/>
      <c r="W424" s="203"/>
      <c r="X424" s="203"/>
      <c r="Y424" s="203"/>
      <c r="Z424" s="203"/>
      <c r="AA424" s="203"/>
      <c r="AB424" s="203"/>
      <c r="AC424" s="203"/>
    </row>
    <row r="425" spans="1:29" ht="15.75" customHeight="1" x14ac:dyDescent="0.2">
      <c r="A425" s="203"/>
      <c r="B425" s="203"/>
      <c r="C425" s="204"/>
      <c r="D425" s="204"/>
      <c r="E425" s="204"/>
      <c r="F425" s="204"/>
      <c r="G425" s="204"/>
      <c r="H425" s="204"/>
      <c r="I425" s="203"/>
      <c r="J425" s="203"/>
      <c r="K425" s="203"/>
      <c r="L425" s="203"/>
      <c r="M425" s="203"/>
      <c r="N425" s="203"/>
      <c r="O425" s="203"/>
      <c r="P425" s="203"/>
      <c r="Q425" s="203"/>
      <c r="R425" s="203"/>
      <c r="S425" s="203"/>
      <c r="T425" s="203"/>
      <c r="U425" s="203"/>
      <c r="V425" s="203"/>
      <c r="W425" s="203"/>
      <c r="X425" s="203"/>
      <c r="Y425" s="203"/>
      <c r="Z425" s="203"/>
      <c r="AA425" s="203"/>
      <c r="AB425" s="203"/>
      <c r="AC425" s="203"/>
    </row>
    <row r="426" spans="1:29" ht="15.75" customHeight="1" x14ac:dyDescent="0.2">
      <c r="A426" s="203"/>
      <c r="B426" s="203"/>
      <c r="C426" s="204"/>
      <c r="D426" s="204"/>
      <c r="E426" s="204"/>
      <c r="F426" s="204"/>
      <c r="G426" s="204"/>
      <c r="H426" s="204"/>
      <c r="I426" s="203"/>
      <c r="J426" s="203"/>
      <c r="K426" s="203"/>
      <c r="L426" s="203"/>
      <c r="M426" s="203"/>
      <c r="N426" s="203"/>
      <c r="O426" s="203"/>
      <c r="P426" s="203"/>
      <c r="Q426" s="203"/>
      <c r="R426" s="203"/>
      <c r="S426" s="203"/>
      <c r="T426" s="203"/>
      <c r="U426" s="203"/>
      <c r="V426" s="203"/>
      <c r="W426" s="203"/>
      <c r="X426" s="203"/>
      <c r="Y426" s="203"/>
      <c r="Z426" s="203"/>
      <c r="AA426" s="203"/>
      <c r="AB426" s="203"/>
      <c r="AC426" s="203"/>
    </row>
    <row r="427" spans="1:29" ht="15.75" customHeight="1" x14ac:dyDescent="0.2">
      <c r="A427" s="203"/>
      <c r="B427" s="203"/>
      <c r="C427" s="204"/>
      <c r="D427" s="204"/>
      <c r="E427" s="204"/>
      <c r="F427" s="204"/>
      <c r="G427" s="204"/>
      <c r="H427" s="204"/>
      <c r="I427" s="203"/>
      <c r="J427" s="203"/>
      <c r="K427" s="203"/>
      <c r="L427" s="203"/>
      <c r="M427" s="203"/>
      <c r="N427" s="203"/>
      <c r="O427" s="203"/>
      <c r="P427" s="203"/>
      <c r="Q427" s="203"/>
      <c r="R427" s="203"/>
      <c r="S427" s="203"/>
      <c r="T427" s="203"/>
      <c r="U427" s="203"/>
      <c r="V427" s="203"/>
      <c r="W427" s="203"/>
      <c r="X427" s="203"/>
      <c r="Y427" s="203"/>
      <c r="Z427" s="203"/>
      <c r="AA427" s="203"/>
      <c r="AB427" s="203"/>
      <c r="AC427" s="203"/>
    </row>
    <row r="428" spans="1:29" ht="15.75" customHeight="1" x14ac:dyDescent="0.2">
      <c r="A428" s="203"/>
      <c r="B428" s="203"/>
      <c r="C428" s="204"/>
      <c r="D428" s="204"/>
      <c r="E428" s="204"/>
      <c r="F428" s="204"/>
      <c r="G428" s="204"/>
      <c r="H428" s="204"/>
      <c r="I428" s="203"/>
      <c r="J428" s="203"/>
      <c r="K428" s="203"/>
      <c r="L428" s="203"/>
      <c r="M428" s="203"/>
      <c r="N428" s="203"/>
      <c r="O428" s="203"/>
      <c r="P428" s="203"/>
      <c r="Q428" s="203"/>
      <c r="R428" s="203"/>
      <c r="S428" s="203"/>
      <c r="T428" s="203"/>
      <c r="U428" s="203"/>
      <c r="V428" s="203"/>
      <c r="W428" s="203"/>
      <c r="X428" s="203"/>
      <c r="Y428" s="203"/>
      <c r="Z428" s="203"/>
      <c r="AA428" s="203"/>
      <c r="AB428" s="203"/>
      <c r="AC428" s="203"/>
    </row>
    <row r="429" spans="1:29" ht="15.75" customHeight="1" x14ac:dyDescent="0.2">
      <c r="A429" s="203"/>
      <c r="B429" s="203"/>
      <c r="C429" s="204"/>
      <c r="D429" s="204"/>
      <c r="E429" s="204"/>
      <c r="F429" s="204"/>
      <c r="G429" s="204"/>
      <c r="H429" s="204"/>
      <c r="I429" s="203"/>
      <c r="J429" s="203"/>
      <c r="K429" s="203"/>
      <c r="L429" s="203"/>
      <c r="M429" s="203"/>
      <c r="N429" s="203"/>
      <c r="O429" s="203"/>
      <c r="P429" s="203"/>
      <c r="Q429" s="203"/>
      <c r="R429" s="203"/>
      <c r="S429" s="203"/>
      <c r="T429" s="203"/>
      <c r="U429" s="203"/>
      <c r="V429" s="203"/>
      <c r="W429" s="203"/>
      <c r="X429" s="203"/>
      <c r="Y429" s="203"/>
      <c r="Z429" s="203"/>
      <c r="AA429" s="203"/>
      <c r="AB429" s="203"/>
      <c r="AC429" s="203"/>
    </row>
    <row r="430" spans="1:29" ht="15.75" customHeight="1" x14ac:dyDescent="0.2">
      <c r="A430" s="203"/>
      <c r="B430" s="203"/>
      <c r="C430" s="204"/>
      <c r="D430" s="204"/>
      <c r="E430" s="204"/>
      <c r="F430" s="204"/>
      <c r="G430" s="204"/>
      <c r="H430" s="204"/>
      <c r="I430" s="203"/>
      <c r="J430" s="203"/>
      <c r="K430" s="203"/>
      <c r="L430" s="203"/>
      <c r="M430" s="203"/>
      <c r="N430" s="203"/>
      <c r="O430" s="203"/>
      <c r="P430" s="203"/>
      <c r="Q430" s="203"/>
      <c r="R430" s="203"/>
      <c r="S430" s="203"/>
      <c r="T430" s="203"/>
      <c r="U430" s="203"/>
      <c r="V430" s="203"/>
      <c r="W430" s="203"/>
      <c r="X430" s="203"/>
      <c r="Y430" s="203"/>
      <c r="Z430" s="203"/>
      <c r="AA430" s="203"/>
      <c r="AB430" s="203"/>
      <c r="AC430" s="203"/>
    </row>
    <row r="431" spans="1:29" ht="15.75" customHeight="1" x14ac:dyDescent="0.2">
      <c r="A431" s="203"/>
      <c r="B431" s="203"/>
      <c r="C431" s="204"/>
      <c r="D431" s="204"/>
      <c r="E431" s="204"/>
      <c r="F431" s="204"/>
      <c r="G431" s="204"/>
      <c r="H431" s="204"/>
      <c r="I431" s="203"/>
      <c r="J431" s="203"/>
      <c r="K431" s="203"/>
      <c r="L431" s="203"/>
      <c r="M431" s="203"/>
      <c r="N431" s="203"/>
      <c r="O431" s="203"/>
      <c r="P431" s="203"/>
      <c r="Q431" s="203"/>
      <c r="R431" s="203"/>
      <c r="S431" s="203"/>
      <c r="T431" s="203"/>
      <c r="U431" s="203"/>
      <c r="V431" s="203"/>
      <c r="W431" s="203"/>
      <c r="X431" s="203"/>
      <c r="Y431" s="203"/>
      <c r="Z431" s="203"/>
      <c r="AA431" s="203"/>
      <c r="AB431" s="203"/>
      <c r="AC431" s="203"/>
    </row>
    <row r="432" spans="1:29" ht="15.75" customHeight="1" x14ac:dyDescent="0.2">
      <c r="A432" s="203"/>
      <c r="B432" s="203"/>
      <c r="C432" s="204"/>
      <c r="D432" s="204"/>
      <c r="E432" s="204"/>
      <c r="F432" s="204"/>
      <c r="G432" s="204"/>
      <c r="H432" s="204"/>
      <c r="I432" s="203"/>
      <c r="J432" s="203"/>
      <c r="K432" s="203"/>
      <c r="L432" s="203"/>
      <c r="M432" s="203"/>
      <c r="N432" s="203"/>
      <c r="O432" s="203"/>
      <c r="P432" s="203"/>
      <c r="Q432" s="203"/>
      <c r="R432" s="203"/>
      <c r="S432" s="203"/>
      <c r="T432" s="203"/>
      <c r="U432" s="203"/>
      <c r="V432" s="203"/>
      <c r="W432" s="203"/>
      <c r="X432" s="203"/>
      <c r="Y432" s="203"/>
      <c r="Z432" s="203"/>
      <c r="AA432" s="203"/>
      <c r="AB432" s="203"/>
      <c r="AC432" s="203"/>
    </row>
    <row r="433" spans="1:29" ht="15.75" customHeight="1" x14ac:dyDescent="0.2">
      <c r="A433" s="203"/>
      <c r="B433" s="203"/>
      <c r="C433" s="204"/>
      <c r="D433" s="204"/>
      <c r="E433" s="204"/>
      <c r="F433" s="204"/>
      <c r="G433" s="204"/>
      <c r="H433" s="204"/>
      <c r="I433" s="203"/>
      <c r="J433" s="203"/>
      <c r="K433" s="203"/>
      <c r="L433" s="203"/>
      <c r="M433" s="203"/>
      <c r="N433" s="203"/>
      <c r="O433" s="203"/>
      <c r="P433" s="203"/>
      <c r="Q433" s="203"/>
      <c r="R433" s="203"/>
      <c r="S433" s="203"/>
      <c r="T433" s="203"/>
      <c r="U433" s="203"/>
      <c r="V433" s="203"/>
      <c r="W433" s="203"/>
      <c r="X433" s="203"/>
      <c r="Y433" s="203"/>
      <c r="Z433" s="203"/>
      <c r="AA433" s="203"/>
      <c r="AB433" s="203"/>
      <c r="AC433" s="203"/>
    </row>
    <row r="434" spans="1:29" ht="15.75" customHeight="1" x14ac:dyDescent="0.2">
      <c r="A434" s="203"/>
      <c r="B434" s="203"/>
      <c r="C434" s="204"/>
      <c r="D434" s="204"/>
      <c r="E434" s="204"/>
      <c r="F434" s="204"/>
      <c r="G434" s="204"/>
      <c r="H434" s="204"/>
      <c r="I434" s="203"/>
      <c r="J434" s="203"/>
      <c r="K434" s="203"/>
      <c r="L434" s="203"/>
      <c r="M434" s="203"/>
      <c r="N434" s="203"/>
      <c r="O434" s="203"/>
      <c r="P434" s="203"/>
      <c r="Q434" s="203"/>
      <c r="R434" s="203"/>
      <c r="S434" s="203"/>
      <c r="T434" s="203"/>
      <c r="U434" s="203"/>
      <c r="V434" s="203"/>
      <c r="W434" s="203"/>
      <c r="X434" s="203"/>
      <c r="Y434" s="203"/>
      <c r="Z434" s="203"/>
      <c r="AA434" s="203"/>
      <c r="AB434" s="203"/>
      <c r="AC434" s="203"/>
    </row>
    <row r="435" spans="1:29" ht="15.75" customHeight="1" x14ac:dyDescent="0.2">
      <c r="A435" s="203"/>
      <c r="B435" s="203"/>
      <c r="C435" s="204"/>
      <c r="D435" s="204"/>
      <c r="E435" s="204"/>
      <c r="F435" s="204"/>
      <c r="G435" s="204"/>
      <c r="H435" s="204"/>
      <c r="I435" s="203"/>
      <c r="J435" s="203"/>
      <c r="K435" s="203"/>
      <c r="L435" s="203"/>
      <c r="M435" s="203"/>
      <c r="N435" s="203"/>
      <c r="O435" s="203"/>
      <c r="P435" s="203"/>
      <c r="Q435" s="203"/>
      <c r="R435" s="203"/>
      <c r="S435" s="203"/>
      <c r="T435" s="203"/>
      <c r="U435" s="203"/>
      <c r="V435" s="203"/>
      <c r="W435" s="203"/>
      <c r="X435" s="203"/>
      <c r="Y435" s="203"/>
      <c r="Z435" s="203"/>
      <c r="AA435" s="203"/>
      <c r="AB435" s="203"/>
      <c r="AC435" s="203"/>
    </row>
    <row r="436" spans="1:29" ht="15.75" customHeight="1" x14ac:dyDescent="0.2">
      <c r="A436" s="203"/>
      <c r="B436" s="203"/>
      <c r="C436" s="204"/>
      <c r="D436" s="204"/>
      <c r="E436" s="204"/>
      <c r="F436" s="204"/>
      <c r="G436" s="204"/>
      <c r="H436" s="204"/>
      <c r="I436" s="203"/>
      <c r="J436" s="203"/>
      <c r="K436" s="203"/>
      <c r="L436" s="203"/>
      <c r="M436" s="203"/>
      <c r="N436" s="203"/>
      <c r="O436" s="203"/>
      <c r="P436" s="203"/>
      <c r="Q436" s="203"/>
      <c r="R436" s="203"/>
      <c r="S436" s="203"/>
      <c r="T436" s="203"/>
      <c r="U436" s="203"/>
      <c r="V436" s="203"/>
      <c r="W436" s="203"/>
      <c r="X436" s="203"/>
      <c r="Y436" s="203"/>
      <c r="Z436" s="203"/>
      <c r="AA436" s="203"/>
      <c r="AB436" s="203"/>
      <c r="AC436" s="203"/>
    </row>
    <row r="437" spans="1:29" ht="15.75" customHeight="1" x14ac:dyDescent="0.2">
      <c r="A437" s="203"/>
      <c r="B437" s="203"/>
      <c r="C437" s="204"/>
      <c r="D437" s="204"/>
      <c r="E437" s="204"/>
      <c r="F437" s="204"/>
      <c r="G437" s="204"/>
      <c r="H437" s="204"/>
      <c r="I437" s="203"/>
      <c r="J437" s="203"/>
      <c r="K437" s="203"/>
      <c r="L437" s="203"/>
      <c r="M437" s="203"/>
      <c r="N437" s="203"/>
      <c r="O437" s="203"/>
      <c r="P437" s="203"/>
      <c r="Q437" s="203"/>
      <c r="R437" s="203"/>
      <c r="S437" s="203"/>
      <c r="T437" s="203"/>
      <c r="U437" s="203"/>
      <c r="V437" s="203"/>
      <c r="W437" s="203"/>
      <c r="X437" s="203"/>
      <c r="Y437" s="203"/>
      <c r="Z437" s="203"/>
      <c r="AA437" s="203"/>
      <c r="AB437" s="203"/>
      <c r="AC437" s="203"/>
    </row>
    <row r="438" spans="1:29" ht="15.75" customHeight="1" x14ac:dyDescent="0.2">
      <c r="A438" s="203"/>
      <c r="B438" s="203"/>
      <c r="C438" s="204"/>
      <c r="D438" s="204"/>
      <c r="E438" s="204"/>
      <c r="F438" s="204"/>
      <c r="G438" s="204"/>
      <c r="H438" s="204"/>
      <c r="I438" s="203"/>
      <c r="J438" s="203"/>
      <c r="K438" s="203"/>
      <c r="L438" s="203"/>
      <c r="M438" s="203"/>
      <c r="N438" s="203"/>
      <c r="O438" s="203"/>
      <c r="P438" s="203"/>
      <c r="Q438" s="203"/>
      <c r="R438" s="203"/>
      <c r="S438" s="203"/>
      <c r="T438" s="203"/>
      <c r="U438" s="203"/>
      <c r="V438" s="203"/>
      <c r="W438" s="203"/>
      <c r="X438" s="203"/>
      <c r="Y438" s="203"/>
      <c r="Z438" s="203"/>
      <c r="AA438" s="203"/>
      <c r="AB438" s="203"/>
      <c r="AC438" s="203"/>
    </row>
    <row r="439" spans="1:29" ht="15.75" customHeight="1" x14ac:dyDescent="0.2">
      <c r="A439" s="203"/>
      <c r="B439" s="203"/>
      <c r="C439" s="204"/>
      <c r="D439" s="204"/>
      <c r="E439" s="204"/>
      <c r="F439" s="204"/>
      <c r="G439" s="204"/>
      <c r="H439" s="204"/>
      <c r="I439" s="203"/>
      <c r="J439" s="203"/>
      <c r="K439" s="203"/>
      <c r="L439" s="203"/>
      <c r="M439" s="203"/>
      <c r="N439" s="203"/>
      <c r="O439" s="203"/>
      <c r="P439" s="203"/>
      <c r="Q439" s="203"/>
      <c r="R439" s="203"/>
      <c r="S439" s="203"/>
      <c r="T439" s="203"/>
      <c r="U439" s="203"/>
      <c r="V439" s="203"/>
      <c r="W439" s="203"/>
      <c r="X439" s="203"/>
      <c r="Y439" s="203"/>
      <c r="Z439" s="203"/>
      <c r="AA439" s="203"/>
      <c r="AB439" s="203"/>
      <c r="AC439" s="203"/>
    </row>
    <row r="440" spans="1:29" ht="15.75" customHeight="1" x14ac:dyDescent="0.2">
      <c r="A440" s="203"/>
      <c r="B440" s="203"/>
      <c r="C440" s="204"/>
      <c r="D440" s="204"/>
      <c r="E440" s="204"/>
      <c r="F440" s="204"/>
      <c r="G440" s="204"/>
      <c r="H440" s="204"/>
      <c r="I440" s="203"/>
      <c r="J440" s="203"/>
      <c r="K440" s="203"/>
      <c r="L440" s="203"/>
      <c r="M440" s="203"/>
      <c r="N440" s="203"/>
      <c r="O440" s="203"/>
      <c r="P440" s="203"/>
      <c r="Q440" s="203"/>
      <c r="R440" s="203"/>
      <c r="S440" s="203"/>
      <c r="T440" s="203"/>
      <c r="U440" s="203"/>
      <c r="V440" s="203"/>
      <c r="W440" s="203"/>
      <c r="X440" s="203"/>
      <c r="Y440" s="203"/>
      <c r="Z440" s="203"/>
      <c r="AA440" s="203"/>
      <c r="AB440" s="203"/>
      <c r="AC440" s="203"/>
    </row>
    <row r="441" spans="1:29" ht="15.75" customHeight="1" x14ac:dyDescent="0.2">
      <c r="A441" s="203"/>
      <c r="B441" s="203"/>
      <c r="C441" s="204"/>
      <c r="D441" s="204"/>
      <c r="E441" s="204"/>
      <c r="F441" s="204"/>
      <c r="G441" s="204"/>
      <c r="H441" s="204"/>
      <c r="I441" s="203"/>
      <c r="J441" s="203"/>
      <c r="K441" s="203"/>
      <c r="L441" s="203"/>
      <c r="M441" s="203"/>
      <c r="N441" s="203"/>
      <c r="O441" s="203"/>
      <c r="P441" s="203"/>
      <c r="Q441" s="203"/>
      <c r="R441" s="203"/>
      <c r="S441" s="203"/>
      <c r="T441" s="203"/>
      <c r="U441" s="203"/>
      <c r="V441" s="203"/>
      <c r="W441" s="203"/>
      <c r="X441" s="203"/>
      <c r="Y441" s="203"/>
      <c r="Z441" s="203"/>
      <c r="AA441" s="203"/>
      <c r="AB441" s="203"/>
      <c r="AC441" s="203"/>
    </row>
    <row r="442" spans="1:29" ht="15.75" customHeight="1" x14ac:dyDescent="0.2">
      <c r="A442" s="203"/>
      <c r="B442" s="203"/>
      <c r="C442" s="204"/>
      <c r="D442" s="204"/>
      <c r="E442" s="204"/>
      <c r="F442" s="204"/>
      <c r="G442" s="204"/>
      <c r="H442" s="204"/>
      <c r="I442" s="203"/>
      <c r="J442" s="203"/>
      <c r="K442" s="203"/>
      <c r="L442" s="203"/>
      <c r="M442" s="203"/>
      <c r="N442" s="203"/>
      <c r="O442" s="203"/>
      <c r="P442" s="203"/>
      <c r="Q442" s="203"/>
      <c r="R442" s="203"/>
      <c r="S442" s="203"/>
      <c r="T442" s="203"/>
      <c r="U442" s="203"/>
      <c r="V442" s="203"/>
      <c r="W442" s="203"/>
      <c r="X442" s="203"/>
      <c r="Y442" s="203"/>
      <c r="Z442" s="203"/>
      <c r="AA442" s="203"/>
      <c r="AB442" s="203"/>
      <c r="AC442" s="203"/>
    </row>
    <row r="443" spans="1:29" ht="15.75" customHeight="1" x14ac:dyDescent="0.2">
      <c r="A443" s="203"/>
      <c r="B443" s="203"/>
      <c r="C443" s="204"/>
      <c r="D443" s="204"/>
      <c r="E443" s="204"/>
      <c r="F443" s="204"/>
      <c r="G443" s="204"/>
      <c r="H443" s="204"/>
      <c r="I443" s="203"/>
      <c r="J443" s="203"/>
      <c r="K443" s="203"/>
      <c r="L443" s="203"/>
      <c r="M443" s="203"/>
      <c r="N443" s="203"/>
      <c r="O443" s="203"/>
      <c r="P443" s="203"/>
      <c r="Q443" s="203"/>
      <c r="R443" s="203"/>
      <c r="S443" s="203"/>
      <c r="T443" s="203"/>
      <c r="U443" s="203"/>
      <c r="V443" s="203"/>
      <c r="W443" s="203"/>
      <c r="X443" s="203"/>
      <c r="Y443" s="203"/>
      <c r="Z443" s="203"/>
      <c r="AA443" s="203"/>
      <c r="AB443" s="203"/>
      <c r="AC443" s="203"/>
    </row>
    <row r="444" spans="1:29" ht="15.75" customHeight="1" x14ac:dyDescent="0.2">
      <c r="A444" s="203"/>
      <c r="B444" s="203"/>
      <c r="C444" s="204"/>
      <c r="D444" s="204"/>
      <c r="E444" s="204"/>
      <c r="F444" s="204"/>
      <c r="G444" s="204"/>
      <c r="H444" s="204"/>
      <c r="I444" s="203"/>
      <c r="J444" s="203"/>
      <c r="K444" s="203"/>
      <c r="L444" s="203"/>
      <c r="M444" s="203"/>
      <c r="N444" s="203"/>
      <c r="O444" s="203"/>
      <c r="P444" s="203"/>
      <c r="Q444" s="203"/>
      <c r="R444" s="203"/>
      <c r="S444" s="203"/>
      <c r="T444" s="203"/>
      <c r="U444" s="203"/>
      <c r="V444" s="203"/>
      <c r="W444" s="203"/>
      <c r="X444" s="203"/>
      <c r="Y444" s="203"/>
      <c r="Z444" s="203"/>
      <c r="AA444" s="203"/>
      <c r="AB444" s="203"/>
      <c r="AC444" s="203"/>
    </row>
    <row r="445" spans="1:29" ht="15.75" customHeight="1" x14ac:dyDescent="0.2">
      <c r="A445" s="203"/>
      <c r="B445" s="203"/>
      <c r="C445" s="204"/>
      <c r="D445" s="204"/>
      <c r="E445" s="204"/>
      <c r="F445" s="204"/>
      <c r="G445" s="204"/>
      <c r="H445" s="204"/>
      <c r="I445" s="203"/>
      <c r="J445" s="203"/>
      <c r="K445" s="203"/>
      <c r="L445" s="203"/>
      <c r="M445" s="203"/>
      <c r="N445" s="203"/>
      <c r="O445" s="203"/>
      <c r="P445" s="203"/>
      <c r="Q445" s="203"/>
      <c r="R445" s="203"/>
      <c r="S445" s="203"/>
      <c r="T445" s="203"/>
      <c r="U445" s="203"/>
      <c r="V445" s="203"/>
      <c r="W445" s="203"/>
      <c r="X445" s="203"/>
      <c r="Y445" s="203"/>
      <c r="Z445" s="203"/>
      <c r="AA445" s="203"/>
      <c r="AB445" s="203"/>
      <c r="AC445" s="203"/>
    </row>
    <row r="446" spans="1:29" ht="15.75" customHeight="1" x14ac:dyDescent="0.2">
      <c r="A446" s="203"/>
      <c r="B446" s="203"/>
      <c r="C446" s="204"/>
      <c r="D446" s="204"/>
      <c r="E446" s="204"/>
      <c r="F446" s="204"/>
      <c r="G446" s="204"/>
      <c r="H446" s="204"/>
      <c r="I446" s="203"/>
      <c r="J446" s="203"/>
      <c r="K446" s="203"/>
      <c r="L446" s="203"/>
      <c r="M446" s="203"/>
      <c r="N446" s="203"/>
      <c r="O446" s="203"/>
      <c r="P446" s="203"/>
      <c r="Q446" s="203"/>
      <c r="R446" s="203"/>
      <c r="S446" s="203"/>
      <c r="T446" s="203"/>
      <c r="U446" s="203"/>
      <c r="V446" s="203"/>
      <c r="W446" s="203"/>
      <c r="X446" s="203"/>
      <c r="Y446" s="203"/>
      <c r="Z446" s="203"/>
      <c r="AA446" s="203"/>
      <c r="AB446" s="203"/>
      <c r="AC446" s="203"/>
    </row>
    <row r="447" spans="1:29" ht="15.75" customHeight="1" x14ac:dyDescent="0.2">
      <c r="A447" s="203"/>
      <c r="B447" s="203"/>
      <c r="C447" s="204"/>
      <c r="D447" s="204"/>
      <c r="E447" s="204"/>
      <c r="F447" s="204"/>
      <c r="G447" s="204"/>
      <c r="H447" s="204"/>
      <c r="I447" s="203"/>
      <c r="J447" s="203"/>
      <c r="K447" s="203"/>
      <c r="L447" s="203"/>
      <c r="M447" s="203"/>
      <c r="N447" s="203"/>
      <c r="O447" s="203"/>
      <c r="P447" s="203"/>
      <c r="Q447" s="203"/>
      <c r="R447" s="203"/>
      <c r="S447" s="203"/>
      <c r="T447" s="203"/>
      <c r="U447" s="203"/>
      <c r="V447" s="203"/>
      <c r="W447" s="203"/>
      <c r="X447" s="203"/>
      <c r="Y447" s="203"/>
      <c r="Z447" s="203"/>
      <c r="AA447" s="203"/>
      <c r="AB447" s="203"/>
      <c r="AC447" s="203"/>
    </row>
    <row r="448" spans="1:29" ht="15.75" customHeight="1" x14ac:dyDescent="0.2">
      <c r="A448" s="203"/>
      <c r="B448" s="203"/>
      <c r="C448" s="204"/>
      <c r="D448" s="204"/>
      <c r="E448" s="204"/>
      <c r="F448" s="204"/>
      <c r="G448" s="204"/>
      <c r="H448" s="204"/>
      <c r="I448" s="203"/>
      <c r="J448" s="203"/>
      <c r="K448" s="203"/>
      <c r="L448" s="203"/>
      <c r="M448" s="203"/>
      <c r="N448" s="203"/>
      <c r="O448" s="203"/>
      <c r="P448" s="203"/>
      <c r="Q448" s="203"/>
      <c r="R448" s="203"/>
      <c r="S448" s="203"/>
      <c r="T448" s="203"/>
      <c r="U448" s="203"/>
      <c r="V448" s="203"/>
      <c r="W448" s="203"/>
      <c r="X448" s="203"/>
      <c r="Y448" s="203"/>
      <c r="Z448" s="203"/>
      <c r="AA448" s="203"/>
      <c r="AB448" s="203"/>
      <c r="AC448" s="203"/>
    </row>
    <row r="449" spans="1:29" ht="15.75" customHeight="1" x14ac:dyDescent="0.2">
      <c r="A449" s="203"/>
      <c r="B449" s="203"/>
      <c r="C449" s="204"/>
      <c r="D449" s="204"/>
      <c r="E449" s="204"/>
      <c r="F449" s="204"/>
      <c r="G449" s="204"/>
      <c r="H449" s="204"/>
      <c r="I449" s="203"/>
      <c r="J449" s="203"/>
      <c r="K449" s="203"/>
      <c r="L449" s="203"/>
      <c r="M449" s="203"/>
      <c r="N449" s="203"/>
      <c r="O449" s="203"/>
      <c r="P449" s="203"/>
      <c r="Q449" s="203"/>
      <c r="R449" s="203"/>
      <c r="S449" s="203"/>
      <c r="T449" s="203"/>
      <c r="U449" s="203"/>
      <c r="V449" s="203"/>
      <c r="W449" s="203"/>
      <c r="X449" s="203"/>
      <c r="Y449" s="203"/>
      <c r="Z449" s="203"/>
      <c r="AA449" s="203"/>
      <c r="AB449" s="203"/>
      <c r="AC449" s="203"/>
    </row>
    <row r="450" spans="1:29" ht="15.75" customHeight="1" x14ac:dyDescent="0.2">
      <c r="A450" s="203"/>
      <c r="B450" s="203"/>
      <c r="C450" s="204"/>
      <c r="D450" s="204"/>
      <c r="E450" s="204"/>
      <c r="F450" s="204"/>
      <c r="G450" s="204"/>
      <c r="H450" s="204"/>
      <c r="I450" s="203"/>
      <c r="J450" s="203"/>
      <c r="K450" s="203"/>
      <c r="L450" s="203"/>
      <c r="M450" s="203"/>
      <c r="N450" s="203"/>
      <c r="O450" s="203"/>
      <c r="P450" s="203"/>
      <c r="Q450" s="203"/>
      <c r="R450" s="203"/>
      <c r="S450" s="203"/>
      <c r="T450" s="203"/>
      <c r="U450" s="203"/>
      <c r="V450" s="203"/>
      <c r="W450" s="203"/>
      <c r="X450" s="203"/>
      <c r="Y450" s="203"/>
      <c r="Z450" s="203"/>
      <c r="AA450" s="203"/>
      <c r="AB450" s="203"/>
      <c r="AC450" s="203"/>
    </row>
    <row r="451" spans="1:29" ht="15.75" customHeight="1" x14ac:dyDescent="0.2">
      <c r="A451" s="203"/>
      <c r="B451" s="203"/>
      <c r="C451" s="204"/>
      <c r="D451" s="204"/>
      <c r="E451" s="204"/>
      <c r="F451" s="204"/>
      <c r="G451" s="204"/>
      <c r="H451" s="204"/>
      <c r="I451" s="203"/>
      <c r="J451" s="203"/>
      <c r="K451" s="203"/>
      <c r="L451" s="203"/>
      <c r="M451" s="203"/>
      <c r="N451" s="203"/>
      <c r="O451" s="203"/>
      <c r="P451" s="203"/>
      <c r="Q451" s="203"/>
      <c r="R451" s="203"/>
      <c r="S451" s="203"/>
      <c r="T451" s="203"/>
      <c r="U451" s="203"/>
      <c r="V451" s="203"/>
      <c r="W451" s="203"/>
      <c r="X451" s="203"/>
      <c r="Y451" s="203"/>
      <c r="Z451" s="203"/>
      <c r="AA451" s="203"/>
      <c r="AB451" s="203"/>
      <c r="AC451" s="203"/>
    </row>
    <row r="452" spans="1:29" ht="15.75" customHeight="1" x14ac:dyDescent="0.2">
      <c r="A452" s="203"/>
      <c r="B452" s="203"/>
      <c r="C452" s="204"/>
      <c r="D452" s="204"/>
      <c r="E452" s="204"/>
      <c r="F452" s="204"/>
      <c r="G452" s="204"/>
      <c r="H452" s="204"/>
      <c r="I452" s="203"/>
      <c r="J452" s="203"/>
      <c r="K452" s="203"/>
      <c r="L452" s="203"/>
      <c r="M452" s="203"/>
      <c r="N452" s="203"/>
      <c r="O452" s="203"/>
      <c r="P452" s="203"/>
      <c r="Q452" s="203"/>
      <c r="R452" s="203"/>
      <c r="S452" s="203"/>
      <c r="T452" s="203"/>
      <c r="U452" s="203"/>
      <c r="V452" s="203"/>
      <c r="W452" s="203"/>
      <c r="X452" s="203"/>
      <c r="Y452" s="203"/>
      <c r="Z452" s="203"/>
      <c r="AA452" s="203"/>
      <c r="AB452" s="203"/>
      <c r="AC452" s="203"/>
    </row>
    <row r="453" spans="1:29" ht="15.75" customHeight="1" x14ac:dyDescent="0.2">
      <c r="A453" s="203"/>
      <c r="B453" s="203"/>
      <c r="C453" s="204"/>
      <c r="D453" s="204"/>
      <c r="E453" s="204"/>
      <c r="F453" s="204"/>
      <c r="G453" s="204"/>
      <c r="H453" s="204"/>
      <c r="I453" s="203"/>
      <c r="J453" s="203"/>
      <c r="K453" s="203"/>
      <c r="L453" s="203"/>
      <c r="M453" s="203"/>
      <c r="N453" s="203"/>
      <c r="O453" s="203"/>
      <c r="P453" s="203"/>
      <c r="Q453" s="203"/>
      <c r="R453" s="203"/>
      <c r="S453" s="203"/>
      <c r="T453" s="203"/>
      <c r="U453" s="203"/>
      <c r="V453" s="203"/>
      <c r="W453" s="203"/>
      <c r="X453" s="203"/>
      <c r="Y453" s="203"/>
      <c r="Z453" s="203"/>
      <c r="AA453" s="203"/>
      <c r="AB453" s="203"/>
      <c r="AC453" s="203"/>
    </row>
    <row r="454" spans="1:29" ht="15.75" customHeight="1" x14ac:dyDescent="0.2">
      <c r="A454" s="203"/>
      <c r="B454" s="203"/>
      <c r="C454" s="204"/>
      <c r="D454" s="204"/>
      <c r="E454" s="204"/>
      <c r="F454" s="204"/>
      <c r="G454" s="204"/>
      <c r="H454" s="204"/>
      <c r="I454" s="203"/>
      <c r="J454" s="203"/>
      <c r="K454" s="203"/>
      <c r="L454" s="203"/>
      <c r="M454" s="203"/>
      <c r="N454" s="203"/>
      <c r="O454" s="203"/>
      <c r="P454" s="203"/>
      <c r="Q454" s="203"/>
      <c r="R454" s="203"/>
      <c r="S454" s="203"/>
      <c r="T454" s="203"/>
      <c r="U454" s="203"/>
      <c r="V454" s="203"/>
      <c r="W454" s="203"/>
      <c r="X454" s="203"/>
      <c r="Y454" s="203"/>
      <c r="Z454" s="203"/>
      <c r="AA454" s="203"/>
      <c r="AB454" s="203"/>
      <c r="AC454" s="203"/>
    </row>
    <row r="455" spans="1:29" ht="15.75" customHeight="1" x14ac:dyDescent="0.2">
      <c r="A455" s="203"/>
      <c r="B455" s="203"/>
      <c r="C455" s="204"/>
      <c r="D455" s="204"/>
      <c r="E455" s="204"/>
      <c r="F455" s="204"/>
      <c r="G455" s="204"/>
      <c r="H455" s="204"/>
      <c r="I455" s="203"/>
      <c r="J455" s="203"/>
      <c r="K455" s="203"/>
      <c r="L455" s="203"/>
      <c r="M455" s="203"/>
      <c r="N455" s="203"/>
      <c r="O455" s="203"/>
      <c r="P455" s="203"/>
      <c r="Q455" s="203"/>
      <c r="R455" s="203"/>
      <c r="S455" s="203"/>
      <c r="T455" s="203"/>
      <c r="U455" s="203"/>
      <c r="V455" s="203"/>
      <c r="W455" s="203"/>
      <c r="X455" s="203"/>
      <c r="Y455" s="203"/>
      <c r="Z455" s="203"/>
      <c r="AA455" s="203"/>
      <c r="AB455" s="203"/>
      <c r="AC455" s="203"/>
    </row>
    <row r="456" spans="1:29" ht="15.75" customHeight="1" x14ac:dyDescent="0.2">
      <c r="A456" s="203"/>
      <c r="B456" s="203"/>
      <c r="C456" s="204"/>
      <c r="D456" s="204"/>
      <c r="E456" s="204"/>
      <c r="F456" s="204"/>
      <c r="G456" s="204"/>
      <c r="H456" s="204"/>
      <c r="I456" s="203"/>
      <c r="J456" s="203"/>
      <c r="K456" s="203"/>
      <c r="L456" s="203"/>
      <c r="M456" s="203"/>
      <c r="N456" s="203"/>
      <c r="O456" s="203"/>
      <c r="P456" s="203"/>
      <c r="Q456" s="203"/>
      <c r="R456" s="203"/>
      <c r="S456" s="203"/>
      <c r="T456" s="203"/>
      <c r="U456" s="203"/>
      <c r="V456" s="203"/>
      <c r="W456" s="203"/>
      <c r="X456" s="203"/>
      <c r="Y456" s="203"/>
      <c r="Z456" s="203"/>
      <c r="AA456" s="203"/>
      <c r="AB456" s="203"/>
      <c r="AC456" s="203"/>
    </row>
    <row r="457" spans="1:29" ht="15.75" customHeight="1" x14ac:dyDescent="0.2">
      <c r="A457" s="203"/>
      <c r="B457" s="203"/>
      <c r="C457" s="204"/>
      <c r="D457" s="204"/>
      <c r="E457" s="204"/>
      <c r="F457" s="204"/>
      <c r="G457" s="204"/>
      <c r="H457" s="204"/>
      <c r="I457" s="203"/>
      <c r="J457" s="203"/>
      <c r="K457" s="203"/>
      <c r="L457" s="203"/>
      <c r="M457" s="203"/>
      <c r="N457" s="203"/>
      <c r="O457" s="203"/>
      <c r="P457" s="203"/>
      <c r="Q457" s="203"/>
      <c r="R457" s="203"/>
      <c r="S457" s="203"/>
      <c r="T457" s="203"/>
      <c r="U457" s="203"/>
      <c r="V457" s="203"/>
      <c r="W457" s="203"/>
      <c r="X457" s="203"/>
      <c r="Y457" s="203"/>
      <c r="Z457" s="203"/>
      <c r="AA457" s="203"/>
      <c r="AB457" s="203"/>
      <c r="AC457" s="203"/>
    </row>
    <row r="458" spans="1:29" ht="15.75" customHeight="1" x14ac:dyDescent="0.2">
      <c r="A458" s="203"/>
      <c r="B458" s="203"/>
      <c r="C458" s="204"/>
      <c r="D458" s="204"/>
      <c r="E458" s="204"/>
      <c r="F458" s="204"/>
      <c r="G458" s="204"/>
      <c r="H458" s="204"/>
      <c r="I458" s="203"/>
      <c r="J458" s="203"/>
      <c r="K458" s="203"/>
      <c r="L458" s="203"/>
      <c r="M458" s="203"/>
      <c r="N458" s="203"/>
      <c r="O458" s="203"/>
      <c r="P458" s="203"/>
      <c r="Q458" s="203"/>
      <c r="R458" s="203"/>
      <c r="S458" s="203"/>
      <c r="T458" s="203"/>
      <c r="U458" s="203"/>
      <c r="V458" s="203"/>
      <c r="W458" s="203"/>
      <c r="X458" s="203"/>
      <c r="Y458" s="203"/>
      <c r="Z458" s="203"/>
      <c r="AA458" s="203"/>
      <c r="AB458" s="203"/>
      <c r="AC458" s="203"/>
    </row>
    <row r="459" spans="1:29" ht="15.75" customHeight="1" x14ac:dyDescent="0.2">
      <c r="A459" s="203"/>
      <c r="B459" s="203"/>
      <c r="C459" s="204"/>
      <c r="D459" s="204"/>
      <c r="E459" s="204"/>
      <c r="F459" s="204"/>
      <c r="G459" s="204"/>
      <c r="H459" s="204"/>
      <c r="I459" s="203"/>
      <c r="J459" s="203"/>
      <c r="K459" s="203"/>
      <c r="L459" s="203"/>
      <c r="M459" s="203"/>
      <c r="N459" s="203"/>
      <c r="O459" s="203"/>
      <c r="P459" s="203"/>
      <c r="Q459" s="203"/>
      <c r="R459" s="203"/>
      <c r="S459" s="203"/>
      <c r="T459" s="203"/>
      <c r="U459" s="203"/>
      <c r="V459" s="203"/>
      <c r="W459" s="203"/>
      <c r="X459" s="203"/>
      <c r="Y459" s="203"/>
      <c r="Z459" s="203"/>
      <c r="AA459" s="203"/>
      <c r="AB459" s="203"/>
      <c r="AC459" s="203"/>
    </row>
    <row r="460" spans="1:29" ht="15.75" customHeight="1" x14ac:dyDescent="0.2">
      <c r="A460" s="203"/>
      <c r="B460" s="203"/>
      <c r="C460" s="204"/>
      <c r="D460" s="204"/>
      <c r="E460" s="204"/>
      <c r="F460" s="204"/>
      <c r="G460" s="204"/>
      <c r="H460" s="204"/>
      <c r="I460" s="203"/>
      <c r="J460" s="203"/>
      <c r="K460" s="203"/>
      <c r="L460" s="203"/>
      <c r="M460" s="203"/>
      <c r="N460" s="203"/>
      <c r="O460" s="203"/>
      <c r="P460" s="203"/>
      <c r="Q460" s="203"/>
      <c r="R460" s="203"/>
      <c r="S460" s="203"/>
      <c r="T460" s="203"/>
      <c r="U460" s="203"/>
      <c r="V460" s="203"/>
      <c r="W460" s="203"/>
      <c r="X460" s="203"/>
      <c r="Y460" s="203"/>
      <c r="Z460" s="203"/>
      <c r="AA460" s="203"/>
      <c r="AB460" s="203"/>
      <c r="AC460" s="203"/>
    </row>
    <row r="461" spans="1:29" ht="15.75" customHeight="1" x14ac:dyDescent="0.2">
      <c r="A461" s="203"/>
      <c r="B461" s="203"/>
      <c r="C461" s="204"/>
      <c r="D461" s="204"/>
      <c r="E461" s="204"/>
      <c r="F461" s="204"/>
      <c r="G461" s="204"/>
      <c r="H461" s="204"/>
      <c r="I461" s="203"/>
      <c r="J461" s="203"/>
      <c r="K461" s="203"/>
      <c r="L461" s="203"/>
      <c r="M461" s="203"/>
      <c r="N461" s="203"/>
      <c r="O461" s="203"/>
      <c r="P461" s="203"/>
      <c r="Q461" s="203"/>
      <c r="R461" s="203"/>
      <c r="S461" s="203"/>
      <c r="T461" s="203"/>
      <c r="U461" s="203"/>
      <c r="V461" s="203"/>
      <c r="W461" s="203"/>
      <c r="X461" s="203"/>
      <c r="Y461" s="203"/>
      <c r="Z461" s="203"/>
      <c r="AA461" s="203"/>
      <c r="AB461" s="203"/>
      <c r="AC461" s="203"/>
    </row>
    <row r="462" spans="1:29" ht="15.75" customHeight="1" x14ac:dyDescent="0.2">
      <c r="A462" s="203"/>
      <c r="B462" s="203"/>
      <c r="C462" s="204"/>
      <c r="D462" s="204"/>
      <c r="E462" s="204"/>
      <c r="F462" s="204"/>
      <c r="G462" s="204"/>
      <c r="H462" s="204"/>
      <c r="I462" s="203"/>
      <c r="J462" s="203"/>
      <c r="K462" s="203"/>
      <c r="L462" s="203"/>
      <c r="M462" s="203"/>
      <c r="N462" s="203"/>
      <c r="O462" s="203"/>
      <c r="P462" s="203"/>
      <c r="Q462" s="203"/>
      <c r="R462" s="203"/>
      <c r="S462" s="203"/>
      <c r="T462" s="203"/>
      <c r="U462" s="203"/>
      <c r="V462" s="203"/>
      <c r="W462" s="203"/>
      <c r="X462" s="203"/>
      <c r="Y462" s="203"/>
      <c r="Z462" s="203"/>
      <c r="AA462" s="203"/>
      <c r="AB462" s="203"/>
      <c r="AC462" s="203"/>
    </row>
    <row r="463" spans="1:29" ht="15.75" customHeight="1" x14ac:dyDescent="0.2">
      <c r="A463" s="203"/>
      <c r="B463" s="203"/>
      <c r="C463" s="204"/>
      <c r="D463" s="204"/>
      <c r="E463" s="204"/>
      <c r="F463" s="204"/>
      <c r="G463" s="204"/>
      <c r="H463" s="204"/>
      <c r="I463" s="203"/>
      <c r="J463" s="203"/>
      <c r="K463" s="203"/>
      <c r="L463" s="203"/>
      <c r="M463" s="203"/>
      <c r="N463" s="203"/>
      <c r="O463" s="203"/>
      <c r="P463" s="203"/>
      <c r="Q463" s="203"/>
      <c r="R463" s="203"/>
      <c r="S463" s="203"/>
      <c r="T463" s="203"/>
      <c r="U463" s="203"/>
      <c r="V463" s="203"/>
      <c r="W463" s="203"/>
      <c r="X463" s="203"/>
      <c r="Y463" s="203"/>
      <c r="Z463" s="203"/>
      <c r="AA463" s="203"/>
      <c r="AB463" s="203"/>
      <c r="AC463" s="203"/>
    </row>
    <row r="464" spans="1:29" ht="15.75" customHeight="1" x14ac:dyDescent="0.2">
      <c r="A464" s="203"/>
      <c r="B464" s="203"/>
      <c r="C464" s="204"/>
      <c r="D464" s="204"/>
      <c r="E464" s="204"/>
      <c r="F464" s="204"/>
      <c r="G464" s="204"/>
      <c r="H464" s="204"/>
      <c r="I464" s="203"/>
      <c r="J464" s="203"/>
      <c r="K464" s="203"/>
      <c r="L464" s="203"/>
      <c r="M464" s="203"/>
      <c r="N464" s="203"/>
      <c r="O464" s="203"/>
      <c r="P464" s="203"/>
      <c r="Q464" s="203"/>
      <c r="R464" s="203"/>
      <c r="S464" s="203"/>
      <c r="T464" s="203"/>
      <c r="U464" s="203"/>
      <c r="V464" s="203"/>
      <c r="W464" s="203"/>
      <c r="X464" s="203"/>
      <c r="Y464" s="203"/>
      <c r="Z464" s="203"/>
      <c r="AA464" s="203"/>
      <c r="AB464" s="203"/>
      <c r="AC464" s="203"/>
    </row>
    <row r="465" spans="1:29" ht="15.75" customHeight="1" x14ac:dyDescent="0.2">
      <c r="A465" s="203"/>
      <c r="B465" s="203"/>
      <c r="C465" s="204"/>
      <c r="D465" s="204"/>
      <c r="E465" s="204"/>
      <c r="F465" s="204"/>
      <c r="G465" s="204"/>
      <c r="H465" s="204"/>
      <c r="I465" s="203"/>
      <c r="J465" s="203"/>
      <c r="K465" s="203"/>
      <c r="L465" s="203"/>
      <c r="M465" s="203"/>
      <c r="N465" s="203"/>
      <c r="O465" s="203"/>
      <c r="P465" s="203"/>
      <c r="Q465" s="203"/>
      <c r="R465" s="203"/>
      <c r="S465" s="203"/>
      <c r="T465" s="203"/>
      <c r="U465" s="203"/>
      <c r="V465" s="203"/>
      <c r="W465" s="203"/>
      <c r="X465" s="203"/>
      <c r="Y465" s="203"/>
      <c r="Z465" s="203"/>
      <c r="AA465" s="203"/>
      <c r="AB465" s="203"/>
      <c r="AC465" s="203"/>
    </row>
    <row r="466" spans="1:29" ht="15.75" customHeight="1" x14ac:dyDescent="0.2">
      <c r="A466" s="203"/>
      <c r="B466" s="203"/>
      <c r="C466" s="204"/>
      <c r="D466" s="204"/>
      <c r="E466" s="204"/>
      <c r="F466" s="204"/>
      <c r="G466" s="204"/>
      <c r="H466" s="204"/>
      <c r="I466" s="203"/>
      <c r="J466" s="203"/>
      <c r="K466" s="203"/>
      <c r="L466" s="203"/>
      <c r="M466" s="203"/>
      <c r="N466" s="203"/>
      <c r="O466" s="203"/>
      <c r="P466" s="203"/>
      <c r="Q466" s="203"/>
      <c r="R466" s="203"/>
      <c r="S466" s="203"/>
      <c r="T466" s="203"/>
      <c r="U466" s="203"/>
      <c r="V466" s="203"/>
      <c r="W466" s="203"/>
      <c r="X466" s="203"/>
      <c r="Y466" s="203"/>
      <c r="Z466" s="203"/>
      <c r="AA466" s="203"/>
      <c r="AB466" s="203"/>
      <c r="AC466" s="203"/>
    </row>
    <row r="467" spans="1:29" ht="15.75" customHeight="1" x14ac:dyDescent="0.2">
      <c r="A467" s="203"/>
      <c r="B467" s="203"/>
      <c r="C467" s="204"/>
      <c r="D467" s="204"/>
      <c r="E467" s="204"/>
      <c r="F467" s="204"/>
      <c r="G467" s="204"/>
      <c r="H467" s="204"/>
      <c r="I467" s="203"/>
      <c r="J467" s="203"/>
      <c r="K467" s="203"/>
      <c r="L467" s="203"/>
      <c r="M467" s="203"/>
      <c r="N467" s="203"/>
      <c r="O467" s="203"/>
      <c r="P467" s="203"/>
      <c r="Q467" s="203"/>
      <c r="R467" s="203"/>
      <c r="S467" s="203"/>
      <c r="T467" s="203"/>
      <c r="U467" s="203"/>
      <c r="V467" s="203"/>
      <c r="W467" s="203"/>
      <c r="X467" s="203"/>
      <c r="Y467" s="203"/>
      <c r="Z467" s="203"/>
      <c r="AA467" s="203"/>
      <c r="AB467" s="203"/>
      <c r="AC467" s="203"/>
    </row>
    <row r="468" spans="1:29" ht="15.75" customHeight="1" x14ac:dyDescent="0.2">
      <c r="A468" s="203"/>
      <c r="B468" s="203"/>
      <c r="C468" s="204"/>
      <c r="D468" s="204"/>
      <c r="E468" s="204"/>
      <c r="F468" s="204"/>
      <c r="G468" s="204"/>
      <c r="H468" s="204"/>
      <c r="I468" s="203"/>
      <c r="J468" s="203"/>
      <c r="K468" s="203"/>
      <c r="L468" s="203"/>
      <c r="M468" s="203"/>
      <c r="N468" s="203"/>
      <c r="O468" s="203"/>
      <c r="P468" s="203"/>
      <c r="Q468" s="203"/>
      <c r="R468" s="203"/>
      <c r="S468" s="203"/>
      <c r="T468" s="203"/>
      <c r="U468" s="203"/>
      <c r="V468" s="203"/>
      <c r="W468" s="203"/>
      <c r="X468" s="203"/>
      <c r="Y468" s="203"/>
      <c r="Z468" s="203"/>
      <c r="AA468" s="203"/>
      <c r="AB468" s="203"/>
      <c r="AC468" s="203"/>
    </row>
    <row r="469" spans="1:29" ht="15.75" customHeight="1" x14ac:dyDescent="0.2">
      <c r="A469" s="203"/>
      <c r="B469" s="203"/>
      <c r="C469" s="204"/>
      <c r="D469" s="204"/>
      <c r="E469" s="204"/>
      <c r="F469" s="204"/>
      <c r="G469" s="204"/>
      <c r="H469" s="204"/>
      <c r="I469" s="203"/>
      <c r="J469" s="203"/>
      <c r="K469" s="203"/>
      <c r="L469" s="203"/>
      <c r="M469" s="203"/>
      <c r="N469" s="203"/>
      <c r="O469" s="203"/>
      <c r="P469" s="203"/>
      <c r="Q469" s="203"/>
      <c r="R469" s="203"/>
      <c r="S469" s="203"/>
      <c r="T469" s="203"/>
      <c r="U469" s="203"/>
      <c r="V469" s="203"/>
      <c r="W469" s="203"/>
      <c r="X469" s="203"/>
      <c r="Y469" s="203"/>
      <c r="Z469" s="203"/>
      <c r="AA469" s="203"/>
      <c r="AB469" s="203"/>
      <c r="AC469" s="203"/>
    </row>
    <row r="470" spans="1:29" ht="15.75" customHeight="1" x14ac:dyDescent="0.2">
      <c r="A470" s="203"/>
      <c r="B470" s="203"/>
      <c r="C470" s="204"/>
      <c r="D470" s="204"/>
      <c r="E470" s="204"/>
      <c r="F470" s="204"/>
      <c r="G470" s="204"/>
      <c r="H470" s="204"/>
      <c r="I470" s="203"/>
      <c r="J470" s="203"/>
      <c r="K470" s="203"/>
      <c r="L470" s="203"/>
      <c r="M470" s="203"/>
      <c r="N470" s="203"/>
      <c r="O470" s="203"/>
      <c r="P470" s="203"/>
      <c r="Q470" s="203"/>
      <c r="R470" s="203"/>
      <c r="S470" s="203"/>
      <c r="T470" s="203"/>
      <c r="U470" s="203"/>
      <c r="V470" s="203"/>
      <c r="W470" s="203"/>
      <c r="X470" s="203"/>
      <c r="Y470" s="203"/>
      <c r="Z470" s="203"/>
      <c r="AA470" s="203"/>
      <c r="AB470" s="203"/>
      <c r="AC470" s="203"/>
    </row>
    <row r="471" spans="1:29" ht="15.75" customHeight="1" x14ac:dyDescent="0.2">
      <c r="A471" s="203"/>
      <c r="B471" s="203"/>
      <c r="C471" s="204"/>
      <c r="D471" s="204"/>
      <c r="E471" s="204"/>
      <c r="F471" s="204"/>
      <c r="G471" s="204"/>
      <c r="H471" s="204"/>
      <c r="I471" s="203"/>
      <c r="J471" s="203"/>
      <c r="K471" s="203"/>
      <c r="L471" s="203"/>
      <c r="M471" s="203"/>
      <c r="N471" s="203"/>
      <c r="O471" s="203"/>
      <c r="P471" s="203"/>
      <c r="Q471" s="203"/>
      <c r="R471" s="203"/>
      <c r="S471" s="203"/>
      <c r="T471" s="203"/>
      <c r="U471" s="203"/>
      <c r="V471" s="203"/>
      <c r="W471" s="203"/>
      <c r="X471" s="203"/>
      <c r="Y471" s="203"/>
      <c r="Z471" s="203"/>
      <c r="AA471" s="203"/>
      <c r="AB471" s="203"/>
      <c r="AC471" s="203"/>
    </row>
    <row r="472" spans="1:29" ht="15.75" customHeight="1" x14ac:dyDescent="0.2">
      <c r="A472" s="203"/>
      <c r="B472" s="203"/>
      <c r="C472" s="204"/>
      <c r="D472" s="204"/>
      <c r="E472" s="204"/>
      <c r="F472" s="204"/>
      <c r="G472" s="204"/>
      <c r="H472" s="204"/>
      <c r="I472" s="203"/>
      <c r="J472" s="203"/>
      <c r="K472" s="203"/>
      <c r="L472" s="203"/>
      <c r="M472" s="203"/>
      <c r="N472" s="203"/>
      <c r="O472" s="203"/>
      <c r="P472" s="203"/>
      <c r="Q472" s="203"/>
      <c r="R472" s="203"/>
      <c r="S472" s="203"/>
      <c r="T472" s="203"/>
      <c r="U472" s="203"/>
      <c r="V472" s="203"/>
      <c r="W472" s="203"/>
      <c r="X472" s="203"/>
      <c r="Y472" s="203"/>
      <c r="Z472" s="203"/>
      <c r="AA472" s="203"/>
      <c r="AB472" s="203"/>
      <c r="AC472" s="203"/>
    </row>
    <row r="473" spans="1:29" ht="15.75" customHeight="1" x14ac:dyDescent="0.2">
      <c r="A473" s="203"/>
      <c r="B473" s="203"/>
      <c r="C473" s="204"/>
      <c r="D473" s="204"/>
      <c r="E473" s="204"/>
      <c r="F473" s="204"/>
      <c r="G473" s="204"/>
      <c r="H473" s="204"/>
      <c r="I473" s="203"/>
      <c r="J473" s="203"/>
      <c r="K473" s="203"/>
      <c r="L473" s="203"/>
      <c r="M473" s="203"/>
      <c r="N473" s="203"/>
      <c r="O473" s="203"/>
      <c r="P473" s="203"/>
      <c r="Q473" s="203"/>
      <c r="R473" s="203"/>
      <c r="S473" s="203"/>
      <c r="T473" s="203"/>
      <c r="U473" s="203"/>
      <c r="V473" s="203"/>
      <c r="W473" s="203"/>
      <c r="X473" s="203"/>
      <c r="Y473" s="203"/>
      <c r="Z473" s="203"/>
      <c r="AA473" s="203"/>
      <c r="AB473" s="203"/>
      <c r="AC473" s="203"/>
    </row>
    <row r="474" spans="1:29" ht="15.75" customHeight="1" x14ac:dyDescent="0.2">
      <c r="A474" s="203"/>
      <c r="B474" s="203"/>
      <c r="C474" s="204"/>
      <c r="D474" s="204"/>
      <c r="E474" s="204"/>
      <c r="F474" s="204"/>
      <c r="G474" s="204"/>
      <c r="H474" s="204"/>
      <c r="I474" s="203"/>
      <c r="J474" s="203"/>
      <c r="K474" s="203"/>
      <c r="L474" s="203"/>
      <c r="M474" s="203"/>
      <c r="N474" s="203"/>
      <c r="O474" s="203"/>
      <c r="P474" s="203"/>
      <c r="Q474" s="203"/>
      <c r="R474" s="203"/>
      <c r="S474" s="203"/>
      <c r="T474" s="203"/>
      <c r="U474" s="203"/>
      <c r="V474" s="203"/>
      <c r="W474" s="203"/>
      <c r="X474" s="203"/>
      <c r="Y474" s="203"/>
      <c r="Z474" s="203"/>
      <c r="AA474" s="203"/>
      <c r="AB474" s="203"/>
      <c r="AC474" s="203"/>
    </row>
    <row r="475" spans="1:29" ht="15.75" customHeight="1" x14ac:dyDescent="0.2">
      <c r="A475" s="203"/>
      <c r="B475" s="203"/>
      <c r="C475" s="204"/>
      <c r="D475" s="204"/>
      <c r="E475" s="204"/>
      <c r="F475" s="204"/>
      <c r="G475" s="204"/>
      <c r="H475" s="204"/>
      <c r="I475" s="203"/>
      <c r="J475" s="203"/>
      <c r="K475" s="203"/>
      <c r="L475" s="203"/>
      <c r="M475" s="203"/>
      <c r="N475" s="203"/>
      <c r="O475" s="203"/>
      <c r="P475" s="203"/>
      <c r="Q475" s="203"/>
      <c r="R475" s="203"/>
      <c r="S475" s="203"/>
      <c r="T475" s="203"/>
      <c r="U475" s="203"/>
      <c r="V475" s="203"/>
      <c r="W475" s="203"/>
      <c r="X475" s="203"/>
      <c r="Y475" s="203"/>
      <c r="Z475" s="203"/>
      <c r="AA475" s="203"/>
      <c r="AB475" s="203"/>
      <c r="AC475" s="203"/>
    </row>
    <row r="476" spans="1:29" ht="15.75" customHeight="1" x14ac:dyDescent="0.2">
      <c r="A476" s="203"/>
      <c r="B476" s="203"/>
      <c r="C476" s="204"/>
      <c r="D476" s="204"/>
      <c r="E476" s="204"/>
      <c r="F476" s="204"/>
      <c r="G476" s="204"/>
      <c r="H476" s="204"/>
      <c r="I476" s="203"/>
      <c r="J476" s="203"/>
      <c r="K476" s="203"/>
      <c r="L476" s="203"/>
      <c r="M476" s="203"/>
      <c r="N476" s="203"/>
      <c r="O476" s="203"/>
      <c r="P476" s="203"/>
      <c r="Q476" s="203"/>
      <c r="R476" s="203"/>
      <c r="S476" s="203"/>
      <c r="T476" s="203"/>
      <c r="U476" s="203"/>
      <c r="V476" s="203"/>
      <c r="W476" s="203"/>
      <c r="X476" s="203"/>
      <c r="Y476" s="203"/>
      <c r="Z476" s="203"/>
      <c r="AA476" s="203"/>
      <c r="AB476" s="203"/>
      <c r="AC476" s="203"/>
    </row>
    <row r="477" spans="1:29" ht="15.75" customHeight="1" x14ac:dyDescent="0.2">
      <c r="A477" s="203"/>
      <c r="B477" s="203"/>
      <c r="C477" s="204"/>
      <c r="D477" s="204"/>
      <c r="E477" s="204"/>
      <c r="F477" s="204"/>
      <c r="G477" s="204"/>
      <c r="H477" s="204"/>
      <c r="I477" s="203"/>
      <c r="J477" s="203"/>
      <c r="K477" s="203"/>
      <c r="L477" s="203"/>
      <c r="M477" s="203"/>
      <c r="N477" s="203"/>
      <c r="O477" s="203"/>
      <c r="P477" s="203"/>
      <c r="Q477" s="203"/>
      <c r="R477" s="203"/>
      <c r="S477" s="203"/>
      <c r="T477" s="203"/>
      <c r="U477" s="203"/>
      <c r="V477" s="203"/>
      <c r="W477" s="203"/>
      <c r="X477" s="203"/>
      <c r="Y477" s="203"/>
      <c r="Z477" s="203"/>
      <c r="AA477" s="203"/>
      <c r="AB477" s="203"/>
      <c r="AC477" s="203"/>
    </row>
    <row r="478" spans="1:29" ht="15.75" customHeight="1" x14ac:dyDescent="0.2">
      <c r="A478" s="203"/>
      <c r="B478" s="203"/>
      <c r="C478" s="204"/>
      <c r="D478" s="204"/>
      <c r="E478" s="204"/>
      <c r="F478" s="204"/>
      <c r="G478" s="204"/>
      <c r="H478" s="204"/>
      <c r="I478" s="203"/>
      <c r="J478" s="203"/>
      <c r="K478" s="203"/>
      <c r="L478" s="203"/>
      <c r="M478" s="203"/>
      <c r="N478" s="203"/>
      <c r="O478" s="203"/>
      <c r="P478" s="203"/>
      <c r="Q478" s="203"/>
      <c r="R478" s="203"/>
      <c r="S478" s="203"/>
      <c r="T478" s="203"/>
      <c r="U478" s="203"/>
      <c r="V478" s="203"/>
      <c r="W478" s="203"/>
      <c r="X478" s="203"/>
      <c r="Y478" s="203"/>
      <c r="Z478" s="203"/>
      <c r="AA478" s="203"/>
      <c r="AB478" s="203"/>
      <c r="AC478" s="203"/>
    </row>
    <row r="479" spans="1:29" ht="15.75" customHeight="1" x14ac:dyDescent="0.2">
      <c r="A479" s="203"/>
      <c r="B479" s="203"/>
      <c r="C479" s="204"/>
      <c r="D479" s="204"/>
      <c r="E479" s="204"/>
      <c r="F479" s="204"/>
      <c r="G479" s="204"/>
      <c r="H479" s="204"/>
      <c r="I479" s="203"/>
      <c r="J479" s="203"/>
      <c r="K479" s="203"/>
      <c r="L479" s="203"/>
      <c r="M479" s="203"/>
      <c r="N479" s="203"/>
      <c r="O479" s="203"/>
      <c r="P479" s="203"/>
      <c r="Q479" s="203"/>
      <c r="R479" s="203"/>
      <c r="S479" s="203"/>
      <c r="T479" s="203"/>
      <c r="U479" s="203"/>
      <c r="V479" s="203"/>
      <c r="W479" s="203"/>
      <c r="X479" s="203"/>
      <c r="Y479" s="203"/>
      <c r="Z479" s="203"/>
      <c r="AA479" s="203"/>
      <c r="AB479" s="203"/>
      <c r="AC479" s="203"/>
    </row>
    <row r="480" spans="1:29" ht="15.75" customHeight="1" x14ac:dyDescent="0.2">
      <c r="A480" s="203"/>
      <c r="B480" s="203"/>
      <c r="C480" s="204"/>
      <c r="D480" s="204"/>
      <c r="E480" s="204"/>
      <c r="F480" s="204"/>
      <c r="G480" s="204"/>
      <c r="H480" s="204"/>
      <c r="I480" s="203"/>
      <c r="J480" s="203"/>
      <c r="K480" s="203"/>
      <c r="L480" s="203"/>
      <c r="M480" s="203"/>
      <c r="N480" s="203"/>
      <c r="O480" s="203"/>
      <c r="P480" s="203"/>
      <c r="Q480" s="203"/>
      <c r="R480" s="203"/>
      <c r="S480" s="203"/>
      <c r="T480" s="203"/>
      <c r="U480" s="203"/>
      <c r="V480" s="203"/>
      <c r="W480" s="203"/>
      <c r="X480" s="203"/>
      <c r="Y480" s="203"/>
      <c r="Z480" s="203"/>
      <c r="AA480" s="203"/>
      <c r="AB480" s="203"/>
      <c r="AC480" s="203"/>
    </row>
    <row r="481" spans="1:29" ht="15.75" customHeight="1" x14ac:dyDescent="0.2">
      <c r="A481" s="203"/>
      <c r="B481" s="203"/>
      <c r="C481" s="204"/>
      <c r="D481" s="204"/>
      <c r="E481" s="204"/>
      <c r="F481" s="204"/>
      <c r="G481" s="204"/>
      <c r="H481" s="204"/>
      <c r="I481" s="203"/>
      <c r="J481" s="203"/>
      <c r="K481" s="203"/>
      <c r="L481" s="203"/>
      <c r="M481" s="203"/>
      <c r="N481" s="203"/>
      <c r="O481" s="203"/>
      <c r="P481" s="203"/>
      <c r="Q481" s="203"/>
      <c r="R481" s="203"/>
      <c r="S481" s="203"/>
      <c r="T481" s="203"/>
      <c r="U481" s="203"/>
      <c r="V481" s="203"/>
      <c r="W481" s="203"/>
      <c r="X481" s="203"/>
      <c r="Y481" s="203"/>
      <c r="Z481" s="203"/>
      <c r="AA481" s="203"/>
      <c r="AB481" s="203"/>
      <c r="AC481" s="203"/>
    </row>
    <row r="482" spans="1:29" ht="15.75" customHeight="1" x14ac:dyDescent="0.2">
      <c r="A482" s="203"/>
      <c r="B482" s="203"/>
      <c r="C482" s="204"/>
      <c r="D482" s="204"/>
      <c r="E482" s="204"/>
      <c r="F482" s="204"/>
      <c r="G482" s="204"/>
      <c r="H482" s="204"/>
      <c r="I482" s="203"/>
      <c r="J482" s="203"/>
      <c r="K482" s="203"/>
      <c r="L482" s="203"/>
      <c r="M482" s="203"/>
      <c r="N482" s="203"/>
      <c r="O482" s="203"/>
      <c r="P482" s="203"/>
      <c r="Q482" s="203"/>
      <c r="R482" s="203"/>
      <c r="S482" s="203"/>
      <c r="T482" s="203"/>
      <c r="U482" s="203"/>
      <c r="V482" s="203"/>
      <c r="W482" s="203"/>
      <c r="X482" s="203"/>
      <c r="Y482" s="203"/>
      <c r="Z482" s="203"/>
      <c r="AA482" s="203"/>
      <c r="AB482" s="203"/>
      <c r="AC482" s="203"/>
    </row>
    <row r="483" spans="1:29" ht="15.75" customHeight="1" x14ac:dyDescent="0.2">
      <c r="A483" s="203"/>
      <c r="B483" s="203"/>
      <c r="C483" s="204"/>
      <c r="D483" s="204"/>
      <c r="E483" s="204"/>
      <c r="F483" s="204"/>
      <c r="G483" s="204"/>
      <c r="H483" s="204"/>
      <c r="I483" s="203"/>
      <c r="J483" s="203"/>
      <c r="K483" s="203"/>
      <c r="L483" s="203"/>
      <c r="M483" s="203"/>
      <c r="N483" s="203"/>
      <c r="O483" s="203"/>
      <c r="P483" s="203"/>
      <c r="Q483" s="203"/>
      <c r="R483" s="203"/>
      <c r="S483" s="203"/>
      <c r="T483" s="203"/>
      <c r="U483" s="203"/>
      <c r="V483" s="203"/>
      <c r="W483" s="203"/>
      <c r="X483" s="203"/>
      <c r="Y483" s="203"/>
      <c r="Z483" s="203"/>
      <c r="AA483" s="203"/>
      <c r="AB483" s="203"/>
      <c r="AC483" s="203"/>
    </row>
    <row r="484" spans="1:29" ht="15.75" customHeight="1" x14ac:dyDescent="0.2">
      <c r="A484" s="203"/>
      <c r="B484" s="203"/>
      <c r="C484" s="204"/>
      <c r="D484" s="204"/>
      <c r="E484" s="204"/>
      <c r="F484" s="204"/>
      <c r="G484" s="204"/>
      <c r="H484" s="204"/>
      <c r="I484" s="203"/>
      <c r="J484" s="203"/>
      <c r="K484" s="203"/>
      <c r="L484" s="203"/>
      <c r="M484" s="203"/>
      <c r="N484" s="203"/>
      <c r="O484" s="203"/>
      <c r="P484" s="203"/>
      <c r="Q484" s="203"/>
      <c r="R484" s="203"/>
      <c r="S484" s="203"/>
      <c r="T484" s="203"/>
      <c r="U484" s="203"/>
      <c r="V484" s="203"/>
      <c r="W484" s="203"/>
      <c r="X484" s="203"/>
      <c r="Y484" s="203"/>
      <c r="Z484" s="203"/>
      <c r="AA484" s="203"/>
      <c r="AB484" s="203"/>
      <c r="AC484" s="203"/>
    </row>
    <row r="485" spans="1:29" ht="15.75" customHeight="1" x14ac:dyDescent="0.2">
      <c r="A485" s="203"/>
      <c r="B485" s="203"/>
      <c r="C485" s="204"/>
      <c r="D485" s="204"/>
      <c r="E485" s="204"/>
      <c r="F485" s="204"/>
      <c r="G485" s="204"/>
      <c r="H485" s="204"/>
      <c r="I485" s="203"/>
      <c r="J485" s="203"/>
      <c r="K485" s="203"/>
      <c r="L485" s="203"/>
      <c r="M485" s="203"/>
      <c r="N485" s="203"/>
      <c r="O485" s="203"/>
      <c r="P485" s="203"/>
      <c r="Q485" s="203"/>
      <c r="R485" s="203"/>
      <c r="S485" s="203"/>
      <c r="T485" s="203"/>
      <c r="U485" s="203"/>
      <c r="V485" s="203"/>
      <c r="W485" s="203"/>
      <c r="X485" s="203"/>
      <c r="Y485" s="203"/>
      <c r="Z485" s="203"/>
      <c r="AA485" s="203"/>
      <c r="AB485" s="203"/>
      <c r="AC485" s="203"/>
    </row>
    <row r="486" spans="1:29" ht="15.75" customHeight="1" x14ac:dyDescent="0.2">
      <c r="A486" s="203"/>
      <c r="B486" s="203"/>
      <c r="C486" s="204"/>
      <c r="D486" s="204"/>
      <c r="E486" s="204"/>
      <c r="F486" s="204"/>
      <c r="G486" s="204"/>
      <c r="H486" s="204"/>
      <c r="I486" s="203"/>
      <c r="J486" s="203"/>
      <c r="K486" s="203"/>
      <c r="L486" s="203"/>
      <c r="M486" s="203"/>
      <c r="N486" s="203"/>
      <c r="O486" s="203"/>
      <c r="P486" s="203"/>
      <c r="Q486" s="203"/>
      <c r="R486" s="203"/>
      <c r="S486" s="203"/>
      <c r="T486" s="203"/>
      <c r="U486" s="203"/>
      <c r="V486" s="203"/>
      <c r="W486" s="203"/>
      <c r="X486" s="203"/>
      <c r="Y486" s="203"/>
      <c r="Z486" s="203"/>
      <c r="AA486" s="203"/>
      <c r="AB486" s="203"/>
      <c r="AC486" s="203"/>
    </row>
    <row r="487" spans="1:29" ht="15.75" customHeight="1" x14ac:dyDescent="0.2">
      <c r="A487" s="203"/>
      <c r="B487" s="203"/>
      <c r="C487" s="204"/>
      <c r="D487" s="204"/>
      <c r="E487" s="204"/>
      <c r="F487" s="204"/>
      <c r="G487" s="204"/>
      <c r="H487" s="204"/>
      <c r="I487" s="203"/>
      <c r="J487" s="203"/>
      <c r="K487" s="203"/>
      <c r="L487" s="203"/>
      <c r="M487" s="203"/>
      <c r="N487" s="203"/>
      <c r="O487" s="203"/>
      <c r="P487" s="203"/>
      <c r="Q487" s="203"/>
      <c r="R487" s="203"/>
      <c r="S487" s="203"/>
      <c r="T487" s="203"/>
      <c r="U487" s="203"/>
      <c r="V487" s="203"/>
      <c r="W487" s="203"/>
      <c r="X487" s="203"/>
      <c r="Y487" s="203"/>
      <c r="Z487" s="203"/>
      <c r="AA487" s="203"/>
      <c r="AB487" s="203"/>
      <c r="AC487" s="203"/>
    </row>
    <row r="488" spans="1:29" ht="15.75" customHeight="1" x14ac:dyDescent="0.2">
      <c r="A488" s="203"/>
      <c r="B488" s="203"/>
      <c r="C488" s="204"/>
      <c r="D488" s="204"/>
      <c r="E488" s="204"/>
      <c r="F488" s="204"/>
      <c r="G488" s="204"/>
      <c r="H488" s="204"/>
      <c r="I488" s="203"/>
      <c r="J488" s="203"/>
      <c r="K488" s="203"/>
      <c r="L488" s="203"/>
      <c r="M488" s="203"/>
      <c r="N488" s="203"/>
      <c r="O488" s="203"/>
      <c r="P488" s="203"/>
      <c r="Q488" s="203"/>
      <c r="R488" s="203"/>
      <c r="S488" s="203"/>
      <c r="T488" s="203"/>
      <c r="U488" s="203"/>
      <c r="V488" s="203"/>
      <c r="W488" s="203"/>
      <c r="X488" s="203"/>
      <c r="Y488" s="203"/>
      <c r="Z488" s="203"/>
      <c r="AA488" s="203"/>
      <c r="AB488" s="203"/>
      <c r="AC488" s="203"/>
    </row>
    <row r="489" spans="1:29" ht="15.75" customHeight="1" x14ac:dyDescent="0.2">
      <c r="A489" s="203"/>
      <c r="B489" s="203"/>
      <c r="C489" s="204"/>
      <c r="D489" s="204"/>
      <c r="E489" s="204"/>
      <c r="F489" s="204"/>
      <c r="G489" s="204"/>
      <c r="H489" s="204"/>
      <c r="I489" s="203"/>
      <c r="J489" s="203"/>
      <c r="K489" s="203"/>
      <c r="L489" s="203"/>
      <c r="M489" s="203"/>
      <c r="N489" s="203"/>
      <c r="O489" s="203"/>
      <c r="P489" s="203"/>
      <c r="Q489" s="203"/>
      <c r="R489" s="203"/>
      <c r="S489" s="203"/>
      <c r="T489" s="203"/>
      <c r="U489" s="203"/>
      <c r="V489" s="203"/>
      <c r="W489" s="203"/>
      <c r="X489" s="203"/>
      <c r="Y489" s="203"/>
      <c r="Z489" s="203"/>
      <c r="AA489" s="203"/>
      <c r="AB489" s="203"/>
      <c r="AC489" s="203"/>
    </row>
    <row r="490" spans="1:29" ht="15.75" customHeight="1" x14ac:dyDescent="0.2">
      <c r="A490" s="203"/>
      <c r="B490" s="203"/>
      <c r="C490" s="204"/>
      <c r="D490" s="204"/>
      <c r="E490" s="204"/>
      <c r="F490" s="204"/>
      <c r="G490" s="204"/>
      <c r="H490" s="204"/>
      <c r="I490" s="203"/>
      <c r="J490" s="203"/>
      <c r="K490" s="203"/>
      <c r="L490" s="203"/>
      <c r="M490" s="203"/>
      <c r="N490" s="203"/>
      <c r="O490" s="203"/>
      <c r="P490" s="203"/>
      <c r="Q490" s="203"/>
      <c r="R490" s="203"/>
      <c r="S490" s="203"/>
      <c r="T490" s="203"/>
      <c r="U490" s="203"/>
      <c r="V490" s="203"/>
      <c r="W490" s="203"/>
      <c r="X490" s="203"/>
      <c r="Y490" s="203"/>
      <c r="Z490" s="203"/>
      <c r="AA490" s="203"/>
      <c r="AB490" s="203"/>
      <c r="AC490" s="203"/>
    </row>
    <row r="491" spans="1:29" ht="15.75" customHeight="1" x14ac:dyDescent="0.2">
      <c r="A491" s="203"/>
      <c r="B491" s="203"/>
      <c r="C491" s="204"/>
      <c r="D491" s="204"/>
      <c r="E491" s="204"/>
      <c r="F491" s="204"/>
      <c r="G491" s="204"/>
      <c r="H491" s="204"/>
      <c r="I491" s="203"/>
      <c r="J491" s="203"/>
      <c r="K491" s="203"/>
      <c r="L491" s="203"/>
      <c r="M491" s="203"/>
      <c r="N491" s="203"/>
      <c r="O491" s="203"/>
      <c r="P491" s="203"/>
      <c r="Q491" s="203"/>
      <c r="R491" s="203"/>
      <c r="S491" s="203"/>
      <c r="T491" s="203"/>
      <c r="U491" s="203"/>
      <c r="V491" s="203"/>
      <c r="W491" s="203"/>
      <c r="X491" s="203"/>
      <c r="Y491" s="203"/>
      <c r="Z491" s="203"/>
      <c r="AA491" s="203"/>
      <c r="AB491" s="203"/>
      <c r="AC491" s="203"/>
    </row>
    <row r="492" spans="1:29" ht="15.75" customHeight="1" x14ac:dyDescent="0.2">
      <c r="A492" s="203"/>
      <c r="B492" s="203"/>
      <c r="C492" s="204"/>
      <c r="D492" s="204"/>
      <c r="E492" s="204"/>
      <c r="F492" s="204"/>
      <c r="G492" s="204"/>
      <c r="H492" s="204"/>
      <c r="I492" s="203"/>
      <c r="J492" s="203"/>
      <c r="K492" s="203"/>
      <c r="L492" s="203"/>
      <c r="M492" s="203"/>
      <c r="N492" s="203"/>
      <c r="O492" s="203"/>
      <c r="P492" s="203"/>
      <c r="Q492" s="203"/>
      <c r="R492" s="203"/>
      <c r="S492" s="203"/>
      <c r="T492" s="203"/>
      <c r="U492" s="203"/>
      <c r="V492" s="203"/>
      <c r="W492" s="203"/>
      <c r="X492" s="203"/>
      <c r="Y492" s="203"/>
      <c r="Z492" s="203"/>
      <c r="AA492" s="203"/>
      <c r="AB492" s="203"/>
      <c r="AC492" s="203"/>
    </row>
    <row r="493" spans="1:29" ht="15.75" customHeight="1" x14ac:dyDescent="0.2">
      <c r="A493" s="203"/>
      <c r="B493" s="203"/>
      <c r="C493" s="204"/>
      <c r="D493" s="204"/>
      <c r="E493" s="204"/>
      <c r="F493" s="204"/>
      <c r="G493" s="204"/>
      <c r="H493" s="204"/>
      <c r="I493" s="203"/>
      <c r="J493" s="203"/>
      <c r="K493" s="203"/>
      <c r="L493" s="203"/>
      <c r="M493" s="203"/>
      <c r="N493" s="203"/>
      <c r="O493" s="203"/>
      <c r="P493" s="203"/>
      <c r="Q493" s="203"/>
      <c r="R493" s="203"/>
      <c r="S493" s="203"/>
      <c r="T493" s="203"/>
      <c r="U493" s="203"/>
      <c r="V493" s="203"/>
      <c r="W493" s="203"/>
      <c r="X493" s="203"/>
      <c r="Y493" s="203"/>
      <c r="Z493" s="203"/>
      <c r="AA493" s="203"/>
      <c r="AB493" s="203"/>
      <c r="AC493" s="203"/>
    </row>
    <row r="494" spans="1:29" ht="15.75" customHeight="1" x14ac:dyDescent="0.2">
      <c r="A494" s="203"/>
      <c r="B494" s="203"/>
      <c r="C494" s="204"/>
      <c r="D494" s="204"/>
      <c r="E494" s="204"/>
      <c r="F494" s="204"/>
      <c r="G494" s="204"/>
      <c r="H494" s="204"/>
      <c r="I494" s="203"/>
      <c r="J494" s="203"/>
      <c r="K494" s="203"/>
      <c r="L494" s="203"/>
      <c r="M494" s="203"/>
      <c r="N494" s="203"/>
      <c r="O494" s="203"/>
      <c r="P494" s="203"/>
      <c r="Q494" s="203"/>
      <c r="R494" s="203"/>
      <c r="S494" s="203"/>
      <c r="T494" s="203"/>
      <c r="U494" s="203"/>
      <c r="V494" s="203"/>
      <c r="W494" s="203"/>
      <c r="X494" s="203"/>
      <c r="Y494" s="203"/>
      <c r="Z494" s="203"/>
      <c r="AA494" s="203"/>
      <c r="AB494" s="203"/>
      <c r="AC494" s="203"/>
    </row>
    <row r="495" spans="1:29" ht="15.75" customHeight="1" x14ac:dyDescent="0.2">
      <c r="A495" s="203"/>
      <c r="B495" s="203"/>
      <c r="C495" s="204"/>
      <c r="D495" s="204"/>
      <c r="E495" s="204"/>
      <c r="F495" s="204"/>
      <c r="G495" s="204"/>
      <c r="H495" s="204"/>
      <c r="I495" s="203"/>
      <c r="J495" s="203"/>
      <c r="K495" s="203"/>
      <c r="L495" s="203"/>
      <c r="M495" s="203"/>
      <c r="N495" s="203"/>
      <c r="O495" s="203"/>
      <c r="P495" s="203"/>
      <c r="Q495" s="203"/>
      <c r="R495" s="203"/>
      <c r="S495" s="203"/>
      <c r="T495" s="203"/>
      <c r="U495" s="203"/>
      <c r="V495" s="203"/>
      <c r="W495" s="203"/>
      <c r="X495" s="203"/>
      <c r="Y495" s="203"/>
      <c r="Z495" s="203"/>
      <c r="AA495" s="203"/>
      <c r="AB495" s="203"/>
      <c r="AC495" s="203"/>
    </row>
    <row r="496" spans="1:29" ht="15.75" customHeight="1" x14ac:dyDescent="0.2">
      <c r="A496" s="203"/>
      <c r="B496" s="203"/>
      <c r="C496" s="204"/>
      <c r="D496" s="204"/>
      <c r="E496" s="204"/>
      <c r="F496" s="204"/>
      <c r="G496" s="204"/>
      <c r="H496" s="204"/>
      <c r="I496" s="203"/>
      <c r="J496" s="203"/>
      <c r="K496" s="203"/>
      <c r="L496" s="203"/>
      <c r="M496" s="203"/>
      <c r="N496" s="203"/>
      <c r="O496" s="203"/>
      <c r="P496" s="203"/>
      <c r="Q496" s="203"/>
      <c r="R496" s="203"/>
      <c r="S496" s="203"/>
      <c r="T496" s="203"/>
      <c r="U496" s="203"/>
      <c r="V496" s="203"/>
      <c r="W496" s="203"/>
      <c r="X496" s="203"/>
      <c r="Y496" s="203"/>
      <c r="Z496" s="203"/>
      <c r="AA496" s="203"/>
      <c r="AB496" s="203"/>
      <c r="AC496" s="203"/>
    </row>
    <row r="497" spans="1:29" ht="15.75" customHeight="1" x14ac:dyDescent="0.2">
      <c r="A497" s="203"/>
      <c r="B497" s="203"/>
      <c r="C497" s="204"/>
      <c r="D497" s="204"/>
      <c r="E497" s="204"/>
      <c r="F497" s="204"/>
      <c r="G497" s="204"/>
      <c r="H497" s="204"/>
      <c r="I497" s="203"/>
      <c r="J497" s="203"/>
      <c r="K497" s="203"/>
      <c r="L497" s="203"/>
      <c r="M497" s="203"/>
      <c r="N497" s="203"/>
      <c r="O497" s="203"/>
      <c r="P497" s="203"/>
      <c r="Q497" s="203"/>
      <c r="R497" s="203"/>
      <c r="S497" s="203"/>
      <c r="T497" s="203"/>
      <c r="U497" s="203"/>
      <c r="V497" s="203"/>
      <c r="W497" s="203"/>
      <c r="X497" s="203"/>
      <c r="Y497" s="203"/>
      <c r="Z497" s="203"/>
      <c r="AA497" s="203"/>
      <c r="AB497" s="203"/>
      <c r="AC497" s="203"/>
    </row>
    <row r="498" spans="1:29" ht="15.75" customHeight="1" x14ac:dyDescent="0.2">
      <c r="A498" s="203"/>
      <c r="B498" s="203"/>
      <c r="C498" s="204"/>
      <c r="D498" s="204"/>
      <c r="E498" s="204"/>
      <c r="F498" s="204"/>
      <c r="G498" s="204"/>
      <c r="H498" s="204"/>
      <c r="I498" s="203"/>
      <c r="J498" s="203"/>
      <c r="K498" s="203"/>
      <c r="L498" s="203"/>
      <c r="M498" s="203"/>
      <c r="N498" s="203"/>
      <c r="O498" s="203"/>
      <c r="P498" s="203"/>
      <c r="Q498" s="203"/>
      <c r="R498" s="203"/>
      <c r="S498" s="203"/>
      <c r="T498" s="203"/>
      <c r="U498" s="203"/>
      <c r="V498" s="203"/>
      <c r="W498" s="203"/>
      <c r="X498" s="203"/>
      <c r="Y498" s="203"/>
      <c r="Z498" s="203"/>
      <c r="AA498" s="203"/>
      <c r="AB498" s="203"/>
      <c r="AC498" s="203"/>
    </row>
    <row r="499" spans="1:29" ht="15.75" customHeight="1" x14ac:dyDescent="0.2">
      <c r="A499" s="203"/>
      <c r="B499" s="203"/>
      <c r="C499" s="204"/>
      <c r="D499" s="204"/>
      <c r="E499" s="204"/>
      <c r="F499" s="204"/>
      <c r="G499" s="204"/>
      <c r="H499" s="204"/>
      <c r="I499" s="203"/>
      <c r="J499" s="203"/>
      <c r="K499" s="203"/>
      <c r="L499" s="203"/>
      <c r="M499" s="203"/>
      <c r="N499" s="203"/>
      <c r="O499" s="203"/>
      <c r="P499" s="203"/>
      <c r="Q499" s="203"/>
      <c r="R499" s="203"/>
      <c r="S499" s="203"/>
      <c r="T499" s="203"/>
      <c r="U499" s="203"/>
      <c r="V499" s="203"/>
      <c r="W499" s="203"/>
      <c r="X499" s="203"/>
      <c r="Y499" s="203"/>
      <c r="Z499" s="203"/>
      <c r="AA499" s="203"/>
      <c r="AB499" s="203"/>
      <c r="AC499" s="203"/>
    </row>
    <row r="500" spans="1:29" ht="15.75" customHeight="1" x14ac:dyDescent="0.2">
      <c r="A500" s="203"/>
      <c r="B500" s="203"/>
      <c r="C500" s="204"/>
      <c r="D500" s="204"/>
      <c r="E500" s="204"/>
      <c r="F500" s="204"/>
      <c r="G500" s="204"/>
      <c r="H500" s="204"/>
      <c r="I500" s="203"/>
      <c r="J500" s="203"/>
      <c r="K500" s="203"/>
      <c r="L500" s="203"/>
      <c r="M500" s="203"/>
      <c r="N500" s="203"/>
      <c r="O500" s="203"/>
      <c r="P500" s="203"/>
      <c r="Q500" s="203"/>
      <c r="R500" s="203"/>
      <c r="S500" s="203"/>
      <c r="T500" s="203"/>
      <c r="U500" s="203"/>
      <c r="V500" s="203"/>
      <c r="W500" s="203"/>
      <c r="X500" s="203"/>
      <c r="Y500" s="203"/>
      <c r="Z500" s="203"/>
      <c r="AA500" s="203"/>
      <c r="AB500" s="203"/>
      <c r="AC500" s="203"/>
    </row>
    <row r="501" spans="1:29" ht="15.75" customHeight="1" x14ac:dyDescent="0.2">
      <c r="A501" s="203"/>
      <c r="B501" s="203"/>
      <c r="C501" s="204"/>
      <c r="D501" s="204"/>
      <c r="E501" s="204"/>
      <c r="F501" s="204"/>
      <c r="G501" s="204"/>
      <c r="H501" s="204"/>
      <c r="I501" s="203"/>
      <c r="J501" s="203"/>
      <c r="K501" s="203"/>
      <c r="L501" s="203"/>
      <c r="M501" s="203"/>
      <c r="N501" s="203"/>
      <c r="O501" s="203"/>
      <c r="P501" s="203"/>
      <c r="Q501" s="203"/>
      <c r="R501" s="203"/>
      <c r="S501" s="203"/>
      <c r="T501" s="203"/>
      <c r="U501" s="203"/>
      <c r="V501" s="203"/>
      <c r="W501" s="203"/>
      <c r="X501" s="203"/>
      <c r="Y501" s="203"/>
      <c r="Z501" s="203"/>
      <c r="AA501" s="203"/>
      <c r="AB501" s="203"/>
      <c r="AC501" s="203"/>
    </row>
    <row r="502" spans="1:29" ht="15.75" customHeight="1" x14ac:dyDescent="0.2">
      <c r="A502" s="203"/>
      <c r="B502" s="203"/>
      <c r="C502" s="204"/>
      <c r="D502" s="204"/>
      <c r="E502" s="204"/>
      <c r="F502" s="204"/>
      <c r="G502" s="204"/>
      <c r="H502" s="204"/>
      <c r="I502" s="203"/>
      <c r="J502" s="203"/>
      <c r="K502" s="203"/>
      <c r="L502" s="203"/>
      <c r="M502" s="203"/>
      <c r="N502" s="203"/>
      <c r="O502" s="203"/>
      <c r="P502" s="203"/>
      <c r="Q502" s="203"/>
      <c r="R502" s="203"/>
      <c r="S502" s="203"/>
      <c r="T502" s="203"/>
      <c r="U502" s="203"/>
      <c r="V502" s="203"/>
      <c r="W502" s="203"/>
      <c r="X502" s="203"/>
      <c r="Y502" s="203"/>
      <c r="Z502" s="203"/>
      <c r="AA502" s="203"/>
      <c r="AB502" s="203"/>
      <c r="AC502" s="203"/>
    </row>
    <row r="503" spans="1:29" ht="15.75" customHeight="1" x14ac:dyDescent="0.2">
      <c r="A503" s="203"/>
      <c r="B503" s="203"/>
      <c r="C503" s="204"/>
      <c r="D503" s="204"/>
      <c r="E503" s="204"/>
      <c r="F503" s="204"/>
      <c r="G503" s="204"/>
      <c r="H503" s="204"/>
      <c r="I503" s="203"/>
      <c r="J503" s="203"/>
      <c r="K503" s="203"/>
      <c r="L503" s="203"/>
      <c r="M503" s="203"/>
      <c r="N503" s="203"/>
      <c r="O503" s="203"/>
      <c r="P503" s="203"/>
      <c r="Q503" s="203"/>
      <c r="R503" s="203"/>
      <c r="S503" s="203"/>
      <c r="T503" s="203"/>
      <c r="U503" s="203"/>
      <c r="V503" s="203"/>
      <c r="W503" s="203"/>
      <c r="X503" s="203"/>
      <c r="Y503" s="203"/>
      <c r="Z503" s="203"/>
      <c r="AA503" s="203"/>
      <c r="AB503" s="203"/>
      <c r="AC503" s="203"/>
    </row>
    <row r="504" spans="1:29" ht="15.75" customHeight="1" x14ac:dyDescent="0.2">
      <c r="A504" s="203"/>
      <c r="B504" s="203"/>
      <c r="C504" s="204"/>
      <c r="D504" s="204"/>
      <c r="E504" s="204"/>
      <c r="F504" s="204"/>
      <c r="G504" s="204"/>
      <c r="H504" s="204"/>
      <c r="I504" s="203"/>
      <c r="J504" s="203"/>
      <c r="K504" s="203"/>
      <c r="L504" s="203"/>
      <c r="M504" s="203"/>
      <c r="N504" s="203"/>
      <c r="O504" s="203"/>
      <c r="P504" s="203"/>
      <c r="Q504" s="203"/>
      <c r="R504" s="203"/>
      <c r="S504" s="203"/>
      <c r="T504" s="203"/>
      <c r="U504" s="203"/>
      <c r="V504" s="203"/>
      <c r="W504" s="203"/>
      <c r="X504" s="203"/>
      <c r="Y504" s="203"/>
      <c r="Z504" s="203"/>
      <c r="AA504" s="203"/>
      <c r="AB504" s="203"/>
      <c r="AC504" s="203"/>
    </row>
    <row r="505" spans="1:29" ht="15.75" customHeight="1" x14ac:dyDescent="0.2">
      <c r="A505" s="203"/>
      <c r="B505" s="203"/>
      <c r="C505" s="204"/>
      <c r="D505" s="204"/>
      <c r="E505" s="204"/>
      <c r="F505" s="204"/>
      <c r="G505" s="204"/>
      <c r="H505" s="204"/>
      <c r="I505" s="203"/>
      <c r="J505" s="203"/>
      <c r="K505" s="203"/>
      <c r="L505" s="203"/>
      <c r="M505" s="203"/>
      <c r="N505" s="203"/>
      <c r="O505" s="203"/>
      <c r="P505" s="203"/>
      <c r="Q505" s="203"/>
      <c r="R505" s="203"/>
      <c r="S505" s="203"/>
      <c r="T505" s="203"/>
      <c r="U505" s="203"/>
      <c r="V505" s="203"/>
      <c r="W505" s="203"/>
      <c r="X505" s="203"/>
      <c r="Y505" s="203"/>
      <c r="Z505" s="203"/>
      <c r="AA505" s="203"/>
      <c r="AB505" s="203"/>
      <c r="AC505" s="203"/>
    </row>
    <row r="506" spans="1:29" ht="15.75" customHeight="1" x14ac:dyDescent="0.2">
      <c r="A506" s="203"/>
      <c r="B506" s="203"/>
      <c r="C506" s="204"/>
      <c r="D506" s="204"/>
      <c r="E506" s="204"/>
      <c r="F506" s="204"/>
      <c r="G506" s="204"/>
      <c r="H506" s="204"/>
      <c r="I506" s="203"/>
      <c r="J506" s="203"/>
      <c r="K506" s="203"/>
      <c r="L506" s="203"/>
      <c r="M506" s="203"/>
      <c r="N506" s="203"/>
      <c r="O506" s="203"/>
      <c r="P506" s="203"/>
      <c r="Q506" s="203"/>
      <c r="R506" s="203"/>
      <c r="S506" s="203"/>
      <c r="T506" s="203"/>
      <c r="U506" s="203"/>
      <c r="V506" s="203"/>
      <c r="W506" s="203"/>
      <c r="X506" s="203"/>
      <c r="Y506" s="203"/>
      <c r="Z506" s="203"/>
      <c r="AA506" s="203"/>
      <c r="AB506" s="203"/>
      <c r="AC506" s="203"/>
    </row>
    <row r="507" spans="1:29" ht="15.75" customHeight="1" x14ac:dyDescent="0.2">
      <c r="A507" s="203"/>
      <c r="B507" s="203"/>
      <c r="C507" s="204"/>
      <c r="D507" s="204"/>
      <c r="E507" s="204"/>
      <c r="F507" s="204"/>
      <c r="G507" s="204"/>
      <c r="H507" s="204"/>
      <c r="I507" s="203"/>
      <c r="J507" s="203"/>
      <c r="K507" s="203"/>
      <c r="L507" s="203"/>
      <c r="M507" s="203"/>
      <c r="N507" s="203"/>
      <c r="O507" s="203"/>
      <c r="P507" s="203"/>
      <c r="Q507" s="203"/>
      <c r="R507" s="203"/>
      <c r="S507" s="203"/>
      <c r="T507" s="203"/>
      <c r="U507" s="203"/>
      <c r="V507" s="203"/>
      <c r="W507" s="203"/>
      <c r="X507" s="203"/>
      <c r="Y507" s="203"/>
      <c r="Z507" s="203"/>
      <c r="AA507" s="203"/>
      <c r="AB507" s="203"/>
      <c r="AC507" s="203"/>
    </row>
    <row r="508" spans="1:29" ht="15.75" customHeight="1" x14ac:dyDescent="0.2">
      <c r="A508" s="203"/>
      <c r="B508" s="203"/>
      <c r="C508" s="204"/>
      <c r="D508" s="204"/>
      <c r="E508" s="204"/>
      <c r="F508" s="204"/>
      <c r="G508" s="204"/>
      <c r="H508" s="204"/>
      <c r="I508" s="203"/>
      <c r="J508" s="203"/>
      <c r="K508" s="203"/>
      <c r="L508" s="203"/>
      <c r="M508" s="203"/>
      <c r="N508" s="203"/>
      <c r="O508" s="203"/>
      <c r="P508" s="203"/>
      <c r="Q508" s="203"/>
      <c r="R508" s="203"/>
      <c r="S508" s="203"/>
      <c r="T508" s="203"/>
      <c r="U508" s="203"/>
      <c r="V508" s="203"/>
      <c r="W508" s="203"/>
      <c r="X508" s="203"/>
      <c r="Y508" s="203"/>
      <c r="Z508" s="203"/>
      <c r="AA508" s="203"/>
      <c r="AB508" s="203"/>
      <c r="AC508" s="203"/>
    </row>
    <row r="509" spans="1:29" ht="15.75" customHeight="1" x14ac:dyDescent="0.2">
      <c r="A509" s="203"/>
      <c r="B509" s="203"/>
      <c r="C509" s="204"/>
      <c r="D509" s="204"/>
      <c r="E509" s="204"/>
      <c r="F509" s="204"/>
      <c r="G509" s="204"/>
      <c r="H509" s="204"/>
      <c r="I509" s="203"/>
      <c r="J509" s="203"/>
      <c r="K509" s="203"/>
      <c r="L509" s="203"/>
      <c r="M509" s="203"/>
      <c r="N509" s="203"/>
      <c r="O509" s="203"/>
      <c r="P509" s="203"/>
      <c r="Q509" s="203"/>
      <c r="R509" s="203"/>
      <c r="S509" s="203"/>
      <c r="T509" s="203"/>
      <c r="U509" s="203"/>
      <c r="V509" s="203"/>
      <c r="W509" s="203"/>
      <c r="X509" s="203"/>
      <c r="Y509" s="203"/>
      <c r="Z509" s="203"/>
      <c r="AA509" s="203"/>
      <c r="AB509" s="203"/>
      <c r="AC509" s="203"/>
    </row>
    <row r="510" spans="1:29" ht="15.75" customHeight="1" x14ac:dyDescent="0.2">
      <c r="A510" s="203"/>
      <c r="B510" s="203"/>
      <c r="C510" s="204"/>
      <c r="D510" s="204"/>
      <c r="E510" s="204"/>
      <c r="F510" s="204"/>
      <c r="G510" s="204"/>
      <c r="H510" s="204"/>
      <c r="I510" s="203"/>
      <c r="J510" s="203"/>
      <c r="K510" s="203"/>
      <c r="L510" s="203"/>
      <c r="M510" s="203"/>
      <c r="N510" s="203"/>
      <c r="O510" s="203"/>
      <c r="P510" s="203"/>
      <c r="Q510" s="203"/>
      <c r="R510" s="203"/>
      <c r="S510" s="203"/>
      <c r="T510" s="203"/>
      <c r="U510" s="203"/>
      <c r="V510" s="203"/>
      <c r="W510" s="203"/>
      <c r="X510" s="203"/>
      <c r="Y510" s="203"/>
      <c r="Z510" s="203"/>
      <c r="AA510" s="203"/>
      <c r="AB510" s="203"/>
      <c r="AC510" s="203"/>
    </row>
    <row r="511" spans="1:29" ht="15.75" customHeight="1" x14ac:dyDescent="0.2">
      <c r="A511" s="203"/>
      <c r="B511" s="203"/>
      <c r="C511" s="204"/>
      <c r="D511" s="204"/>
      <c r="E511" s="204"/>
      <c r="F511" s="204"/>
      <c r="G511" s="204"/>
      <c r="H511" s="204"/>
      <c r="I511" s="203"/>
      <c r="J511" s="203"/>
      <c r="K511" s="203"/>
      <c r="L511" s="203"/>
      <c r="M511" s="203"/>
      <c r="N511" s="203"/>
      <c r="O511" s="203"/>
      <c r="P511" s="203"/>
      <c r="Q511" s="203"/>
      <c r="R511" s="203"/>
      <c r="S511" s="203"/>
      <c r="T511" s="203"/>
      <c r="U511" s="203"/>
      <c r="V511" s="203"/>
      <c r="W511" s="203"/>
      <c r="X511" s="203"/>
      <c r="Y511" s="203"/>
      <c r="Z511" s="203"/>
      <c r="AA511" s="203"/>
      <c r="AB511" s="203"/>
      <c r="AC511" s="203"/>
    </row>
    <row r="512" spans="1:29" ht="15.75" customHeight="1" x14ac:dyDescent="0.2">
      <c r="A512" s="203"/>
      <c r="B512" s="203"/>
      <c r="C512" s="204"/>
      <c r="D512" s="204"/>
      <c r="E512" s="204"/>
      <c r="F512" s="204"/>
      <c r="G512" s="204"/>
      <c r="H512" s="204"/>
      <c r="I512" s="203"/>
      <c r="J512" s="203"/>
      <c r="K512" s="203"/>
      <c r="L512" s="203"/>
      <c r="M512" s="203"/>
      <c r="N512" s="203"/>
      <c r="O512" s="203"/>
      <c r="P512" s="203"/>
      <c r="Q512" s="203"/>
      <c r="R512" s="203"/>
      <c r="S512" s="203"/>
      <c r="T512" s="203"/>
      <c r="U512" s="203"/>
      <c r="V512" s="203"/>
      <c r="W512" s="203"/>
      <c r="X512" s="203"/>
      <c r="Y512" s="203"/>
      <c r="Z512" s="203"/>
      <c r="AA512" s="203"/>
      <c r="AB512" s="203"/>
      <c r="AC512" s="203"/>
    </row>
    <row r="513" spans="1:29" ht="15.75" customHeight="1" x14ac:dyDescent="0.2">
      <c r="A513" s="203"/>
      <c r="B513" s="203"/>
      <c r="C513" s="204"/>
      <c r="D513" s="204"/>
      <c r="E513" s="204"/>
      <c r="F513" s="204"/>
      <c r="G513" s="204"/>
      <c r="H513" s="204"/>
      <c r="I513" s="203"/>
      <c r="J513" s="203"/>
      <c r="K513" s="203"/>
      <c r="L513" s="203"/>
      <c r="M513" s="203"/>
      <c r="N513" s="203"/>
      <c r="O513" s="203"/>
      <c r="P513" s="203"/>
      <c r="Q513" s="203"/>
      <c r="R513" s="203"/>
      <c r="S513" s="203"/>
      <c r="T513" s="203"/>
      <c r="U513" s="203"/>
      <c r="V513" s="203"/>
      <c r="W513" s="203"/>
      <c r="X513" s="203"/>
      <c r="Y513" s="203"/>
      <c r="Z513" s="203"/>
      <c r="AA513" s="203"/>
      <c r="AB513" s="203"/>
      <c r="AC513" s="203"/>
    </row>
    <row r="514" spans="1:29" ht="15.75" customHeight="1" x14ac:dyDescent="0.2">
      <c r="A514" s="203"/>
      <c r="B514" s="203"/>
      <c r="C514" s="204"/>
      <c r="D514" s="204"/>
      <c r="E514" s="204"/>
      <c r="F514" s="204"/>
      <c r="G514" s="204"/>
      <c r="H514" s="204"/>
      <c r="I514" s="203"/>
      <c r="J514" s="203"/>
      <c r="K514" s="203"/>
      <c r="L514" s="203"/>
      <c r="M514" s="203"/>
      <c r="N514" s="203"/>
      <c r="O514" s="203"/>
      <c r="P514" s="203"/>
      <c r="Q514" s="203"/>
      <c r="R514" s="203"/>
      <c r="S514" s="203"/>
      <c r="T514" s="203"/>
      <c r="U514" s="203"/>
      <c r="V514" s="203"/>
      <c r="W514" s="203"/>
      <c r="X514" s="203"/>
      <c r="Y514" s="203"/>
      <c r="Z514" s="203"/>
      <c r="AA514" s="203"/>
      <c r="AB514" s="203"/>
      <c r="AC514" s="203"/>
    </row>
    <row r="515" spans="1:29" ht="15.75" customHeight="1" x14ac:dyDescent="0.2">
      <c r="A515" s="203"/>
      <c r="B515" s="203"/>
      <c r="C515" s="204"/>
      <c r="D515" s="204"/>
      <c r="E515" s="204"/>
      <c r="F515" s="204"/>
      <c r="G515" s="204"/>
      <c r="H515" s="204"/>
      <c r="I515" s="203"/>
      <c r="J515" s="203"/>
      <c r="K515" s="203"/>
      <c r="L515" s="203"/>
      <c r="M515" s="203"/>
      <c r="N515" s="203"/>
      <c r="O515" s="203"/>
      <c r="P515" s="203"/>
      <c r="Q515" s="203"/>
      <c r="R515" s="203"/>
      <c r="S515" s="203"/>
      <c r="T515" s="203"/>
      <c r="U515" s="203"/>
      <c r="V515" s="203"/>
      <c r="W515" s="203"/>
      <c r="X515" s="203"/>
      <c r="Y515" s="203"/>
      <c r="Z515" s="203"/>
      <c r="AA515" s="203"/>
      <c r="AB515" s="203"/>
      <c r="AC515" s="203"/>
    </row>
    <row r="516" spans="1:29" ht="15.75" customHeight="1" x14ac:dyDescent="0.2">
      <c r="A516" s="203"/>
      <c r="B516" s="203"/>
      <c r="C516" s="204"/>
      <c r="D516" s="204"/>
      <c r="E516" s="204"/>
      <c r="F516" s="204"/>
      <c r="G516" s="204"/>
      <c r="H516" s="204"/>
      <c r="I516" s="203"/>
      <c r="J516" s="203"/>
      <c r="K516" s="203"/>
      <c r="L516" s="203"/>
      <c r="M516" s="203"/>
      <c r="N516" s="203"/>
      <c r="O516" s="203"/>
      <c r="P516" s="203"/>
      <c r="Q516" s="203"/>
      <c r="R516" s="203"/>
      <c r="S516" s="203"/>
      <c r="T516" s="203"/>
      <c r="U516" s="203"/>
      <c r="V516" s="203"/>
      <c r="W516" s="203"/>
      <c r="X516" s="203"/>
      <c r="Y516" s="203"/>
      <c r="Z516" s="203"/>
      <c r="AA516" s="203"/>
      <c r="AB516" s="203"/>
      <c r="AC516" s="203"/>
    </row>
    <row r="517" spans="1:29" ht="15.75" customHeight="1" x14ac:dyDescent="0.2">
      <c r="A517" s="203"/>
      <c r="B517" s="203"/>
      <c r="C517" s="204"/>
      <c r="D517" s="204"/>
      <c r="E517" s="204"/>
      <c r="F517" s="204"/>
      <c r="G517" s="204"/>
      <c r="H517" s="204"/>
      <c r="I517" s="203"/>
      <c r="J517" s="203"/>
      <c r="K517" s="203"/>
      <c r="L517" s="203"/>
      <c r="M517" s="203"/>
      <c r="N517" s="203"/>
      <c r="O517" s="203"/>
      <c r="P517" s="203"/>
      <c r="Q517" s="203"/>
      <c r="R517" s="203"/>
      <c r="S517" s="203"/>
      <c r="T517" s="203"/>
      <c r="U517" s="203"/>
      <c r="V517" s="203"/>
      <c r="W517" s="203"/>
      <c r="X517" s="203"/>
      <c r="Y517" s="203"/>
      <c r="Z517" s="203"/>
      <c r="AA517" s="203"/>
      <c r="AB517" s="203"/>
      <c r="AC517" s="203"/>
    </row>
    <row r="518" spans="1:29" ht="15.75" customHeight="1" x14ac:dyDescent="0.2">
      <c r="A518" s="203"/>
      <c r="B518" s="203"/>
      <c r="C518" s="204"/>
      <c r="D518" s="204"/>
      <c r="E518" s="204"/>
      <c r="F518" s="204"/>
      <c r="G518" s="204"/>
      <c r="H518" s="204"/>
      <c r="I518" s="203"/>
      <c r="J518" s="203"/>
      <c r="K518" s="203"/>
      <c r="L518" s="203"/>
      <c r="M518" s="203"/>
      <c r="N518" s="203"/>
      <c r="O518" s="203"/>
      <c r="P518" s="203"/>
      <c r="Q518" s="203"/>
      <c r="R518" s="203"/>
      <c r="S518" s="203"/>
      <c r="T518" s="203"/>
      <c r="U518" s="203"/>
      <c r="V518" s="203"/>
      <c r="W518" s="203"/>
      <c r="X518" s="203"/>
      <c r="Y518" s="203"/>
      <c r="Z518" s="203"/>
      <c r="AA518" s="203"/>
      <c r="AB518" s="203"/>
      <c r="AC518" s="203"/>
    </row>
    <row r="519" spans="1:29" ht="15.75" customHeight="1" x14ac:dyDescent="0.2">
      <c r="A519" s="203"/>
      <c r="B519" s="203"/>
      <c r="C519" s="204"/>
      <c r="D519" s="204"/>
      <c r="E519" s="204"/>
      <c r="F519" s="204"/>
      <c r="G519" s="204"/>
      <c r="H519" s="204"/>
      <c r="I519" s="203"/>
      <c r="J519" s="203"/>
      <c r="K519" s="203"/>
      <c r="L519" s="203"/>
      <c r="M519" s="203"/>
      <c r="N519" s="203"/>
      <c r="O519" s="203"/>
      <c r="P519" s="203"/>
      <c r="Q519" s="203"/>
      <c r="R519" s="203"/>
      <c r="S519" s="203"/>
      <c r="T519" s="203"/>
      <c r="U519" s="203"/>
      <c r="V519" s="203"/>
      <c r="W519" s="203"/>
      <c r="X519" s="203"/>
      <c r="Y519" s="203"/>
      <c r="Z519" s="203"/>
      <c r="AA519" s="203"/>
      <c r="AB519" s="203"/>
      <c r="AC519" s="203"/>
    </row>
    <row r="520" spans="1:29" ht="15.75" customHeight="1" x14ac:dyDescent="0.2">
      <c r="A520" s="203"/>
      <c r="B520" s="203"/>
      <c r="C520" s="204"/>
      <c r="D520" s="204"/>
      <c r="E520" s="204"/>
      <c r="F520" s="204"/>
      <c r="G520" s="204"/>
      <c r="H520" s="204"/>
      <c r="I520" s="203"/>
      <c r="J520" s="203"/>
      <c r="K520" s="203"/>
      <c r="L520" s="203"/>
      <c r="M520" s="203"/>
      <c r="N520" s="203"/>
      <c r="O520" s="203"/>
      <c r="P520" s="203"/>
      <c r="Q520" s="203"/>
      <c r="R520" s="203"/>
      <c r="S520" s="203"/>
      <c r="T520" s="203"/>
      <c r="U520" s="203"/>
      <c r="V520" s="203"/>
      <c r="W520" s="203"/>
      <c r="X520" s="203"/>
      <c r="Y520" s="203"/>
      <c r="Z520" s="203"/>
      <c r="AA520" s="203"/>
      <c r="AB520" s="203"/>
      <c r="AC520" s="203"/>
    </row>
    <row r="521" spans="1:29" ht="15.75" customHeight="1" x14ac:dyDescent="0.2">
      <c r="A521" s="203"/>
      <c r="B521" s="203"/>
      <c r="C521" s="204"/>
      <c r="D521" s="204"/>
      <c r="E521" s="204"/>
      <c r="F521" s="204"/>
      <c r="G521" s="204"/>
      <c r="H521" s="204"/>
      <c r="I521" s="203"/>
      <c r="J521" s="203"/>
      <c r="K521" s="203"/>
      <c r="L521" s="203"/>
      <c r="M521" s="203"/>
      <c r="N521" s="203"/>
      <c r="O521" s="203"/>
      <c r="P521" s="203"/>
      <c r="Q521" s="203"/>
      <c r="R521" s="203"/>
      <c r="S521" s="203"/>
      <c r="T521" s="203"/>
      <c r="U521" s="203"/>
      <c r="V521" s="203"/>
      <c r="W521" s="203"/>
      <c r="X521" s="203"/>
      <c r="Y521" s="203"/>
      <c r="Z521" s="203"/>
      <c r="AA521" s="203"/>
      <c r="AB521" s="203"/>
      <c r="AC521" s="203"/>
    </row>
    <row r="522" spans="1:29" ht="15.75" customHeight="1" x14ac:dyDescent="0.2">
      <c r="A522" s="203"/>
      <c r="B522" s="203"/>
      <c r="C522" s="204"/>
      <c r="D522" s="204"/>
      <c r="E522" s="204"/>
      <c r="F522" s="204"/>
      <c r="G522" s="204"/>
      <c r="H522" s="204"/>
      <c r="I522" s="203"/>
      <c r="J522" s="203"/>
      <c r="K522" s="203"/>
      <c r="L522" s="203"/>
      <c r="M522" s="203"/>
      <c r="N522" s="203"/>
      <c r="O522" s="203"/>
      <c r="P522" s="203"/>
      <c r="Q522" s="203"/>
      <c r="R522" s="203"/>
      <c r="S522" s="203"/>
      <c r="T522" s="203"/>
      <c r="U522" s="203"/>
      <c r="V522" s="203"/>
      <c r="W522" s="203"/>
      <c r="X522" s="203"/>
      <c r="Y522" s="203"/>
      <c r="Z522" s="203"/>
      <c r="AA522" s="203"/>
      <c r="AB522" s="203"/>
      <c r="AC522" s="203"/>
    </row>
    <row r="523" spans="1:29" ht="15.75" customHeight="1" x14ac:dyDescent="0.2">
      <c r="A523" s="203"/>
      <c r="B523" s="203"/>
      <c r="C523" s="204"/>
      <c r="D523" s="204"/>
      <c r="E523" s="204"/>
      <c r="F523" s="204"/>
      <c r="G523" s="204"/>
      <c r="H523" s="204"/>
      <c r="I523" s="203"/>
      <c r="J523" s="203"/>
      <c r="K523" s="203"/>
      <c r="L523" s="203"/>
      <c r="M523" s="203"/>
      <c r="N523" s="203"/>
      <c r="O523" s="203"/>
      <c r="P523" s="203"/>
      <c r="Q523" s="203"/>
      <c r="R523" s="203"/>
      <c r="S523" s="203"/>
      <c r="T523" s="203"/>
      <c r="U523" s="203"/>
      <c r="V523" s="203"/>
      <c r="W523" s="203"/>
      <c r="X523" s="203"/>
      <c r="Y523" s="203"/>
      <c r="Z523" s="203"/>
      <c r="AA523" s="203"/>
      <c r="AB523" s="203"/>
      <c r="AC523" s="203"/>
    </row>
    <row r="524" spans="1:29" ht="15.75" customHeight="1" x14ac:dyDescent="0.2">
      <c r="A524" s="203"/>
      <c r="B524" s="203"/>
      <c r="C524" s="204"/>
      <c r="D524" s="204"/>
      <c r="E524" s="204"/>
      <c r="F524" s="204"/>
      <c r="G524" s="204"/>
      <c r="H524" s="204"/>
      <c r="I524" s="203"/>
      <c r="J524" s="203"/>
      <c r="K524" s="203"/>
      <c r="L524" s="203"/>
      <c r="M524" s="203"/>
      <c r="N524" s="203"/>
      <c r="O524" s="203"/>
      <c r="P524" s="203"/>
      <c r="Q524" s="203"/>
      <c r="R524" s="203"/>
      <c r="S524" s="203"/>
      <c r="T524" s="203"/>
      <c r="U524" s="203"/>
      <c r="V524" s="203"/>
      <c r="W524" s="203"/>
      <c r="X524" s="203"/>
      <c r="Y524" s="203"/>
      <c r="Z524" s="203"/>
      <c r="AA524" s="203"/>
      <c r="AB524" s="203"/>
      <c r="AC524" s="203"/>
    </row>
    <row r="525" spans="1:29" ht="15.75" customHeight="1" x14ac:dyDescent="0.2">
      <c r="A525" s="203"/>
      <c r="B525" s="203"/>
      <c r="C525" s="204"/>
      <c r="D525" s="204"/>
      <c r="E525" s="204"/>
      <c r="F525" s="204"/>
      <c r="G525" s="204"/>
      <c r="H525" s="204"/>
      <c r="I525" s="203"/>
      <c r="J525" s="203"/>
      <c r="K525" s="203"/>
      <c r="L525" s="203"/>
      <c r="M525" s="203"/>
      <c r="N525" s="203"/>
      <c r="O525" s="203"/>
      <c r="P525" s="203"/>
      <c r="Q525" s="203"/>
      <c r="R525" s="203"/>
      <c r="S525" s="203"/>
      <c r="T525" s="203"/>
      <c r="U525" s="203"/>
      <c r="V525" s="203"/>
      <c r="W525" s="203"/>
      <c r="X525" s="203"/>
      <c r="Y525" s="203"/>
      <c r="Z525" s="203"/>
      <c r="AA525" s="203"/>
      <c r="AB525" s="203"/>
      <c r="AC525" s="203"/>
    </row>
    <row r="526" spans="1:29" ht="15.75" customHeight="1" x14ac:dyDescent="0.2">
      <c r="A526" s="203"/>
      <c r="B526" s="203"/>
      <c r="C526" s="204"/>
      <c r="D526" s="204"/>
      <c r="E526" s="204"/>
      <c r="F526" s="204"/>
      <c r="G526" s="204"/>
      <c r="H526" s="204"/>
      <c r="I526" s="203"/>
      <c r="J526" s="203"/>
      <c r="K526" s="203"/>
      <c r="L526" s="203"/>
      <c r="M526" s="203"/>
      <c r="N526" s="203"/>
      <c r="O526" s="203"/>
      <c r="P526" s="203"/>
      <c r="Q526" s="203"/>
      <c r="R526" s="203"/>
      <c r="S526" s="203"/>
      <c r="T526" s="203"/>
      <c r="U526" s="203"/>
      <c r="V526" s="203"/>
      <c r="W526" s="203"/>
      <c r="X526" s="203"/>
      <c r="Y526" s="203"/>
      <c r="Z526" s="203"/>
      <c r="AA526" s="203"/>
      <c r="AB526" s="203"/>
      <c r="AC526" s="203"/>
    </row>
    <row r="527" spans="1:29" ht="15.75" customHeight="1" x14ac:dyDescent="0.2">
      <c r="A527" s="203"/>
      <c r="B527" s="203"/>
      <c r="C527" s="204"/>
      <c r="D527" s="204"/>
      <c r="E527" s="204"/>
      <c r="F527" s="204"/>
      <c r="G527" s="204"/>
      <c r="H527" s="204"/>
      <c r="I527" s="203"/>
      <c r="J527" s="203"/>
      <c r="K527" s="203"/>
      <c r="L527" s="203"/>
      <c r="M527" s="203"/>
      <c r="N527" s="203"/>
      <c r="O527" s="203"/>
      <c r="P527" s="203"/>
      <c r="Q527" s="203"/>
      <c r="R527" s="203"/>
      <c r="S527" s="203"/>
      <c r="T527" s="203"/>
      <c r="U527" s="203"/>
      <c r="V527" s="203"/>
      <c r="W527" s="203"/>
      <c r="X527" s="203"/>
      <c r="Y527" s="203"/>
      <c r="Z527" s="203"/>
      <c r="AA527" s="203"/>
      <c r="AB527" s="203"/>
      <c r="AC527" s="203"/>
    </row>
    <row r="528" spans="1:29" ht="15.75" customHeight="1" x14ac:dyDescent="0.2">
      <c r="A528" s="203"/>
      <c r="B528" s="203"/>
      <c r="C528" s="204"/>
      <c r="D528" s="204"/>
      <c r="E528" s="204"/>
      <c r="F528" s="204"/>
      <c r="G528" s="204"/>
      <c r="H528" s="204"/>
      <c r="I528" s="203"/>
      <c r="J528" s="203"/>
      <c r="K528" s="203"/>
      <c r="L528" s="203"/>
      <c r="M528" s="203"/>
      <c r="N528" s="203"/>
      <c r="O528" s="203"/>
      <c r="P528" s="203"/>
      <c r="Q528" s="203"/>
      <c r="R528" s="203"/>
      <c r="S528" s="203"/>
      <c r="T528" s="203"/>
      <c r="U528" s="203"/>
      <c r="V528" s="203"/>
      <c r="W528" s="203"/>
      <c r="X528" s="203"/>
      <c r="Y528" s="203"/>
      <c r="Z528" s="203"/>
      <c r="AA528" s="203"/>
      <c r="AB528" s="203"/>
      <c r="AC528" s="203"/>
    </row>
    <row r="529" spans="1:29" ht="15.75" customHeight="1" x14ac:dyDescent="0.2">
      <c r="A529" s="203"/>
      <c r="B529" s="203"/>
      <c r="C529" s="204"/>
      <c r="D529" s="204"/>
      <c r="E529" s="204"/>
      <c r="F529" s="204"/>
      <c r="G529" s="204"/>
      <c r="H529" s="204"/>
      <c r="I529" s="203"/>
      <c r="J529" s="203"/>
      <c r="K529" s="203"/>
      <c r="L529" s="203"/>
      <c r="M529" s="203"/>
      <c r="N529" s="203"/>
      <c r="O529" s="203"/>
      <c r="P529" s="203"/>
      <c r="Q529" s="203"/>
      <c r="R529" s="203"/>
      <c r="S529" s="203"/>
      <c r="T529" s="203"/>
      <c r="U529" s="203"/>
      <c r="V529" s="203"/>
      <c r="W529" s="203"/>
      <c r="X529" s="203"/>
      <c r="Y529" s="203"/>
      <c r="Z529" s="203"/>
      <c r="AA529" s="203"/>
      <c r="AB529" s="203"/>
      <c r="AC529" s="203"/>
    </row>
    <row r="530" spans="1:29" ht="15.75" customHeight="1" x14ac:dyDescent="0.2">
      <c r="A530" s="203"/>
      <c r="B530" s="203"/>
      <c r="C530" s="204"/>
      <c r="D530" s="204"/>
      <c r="E530" s="204"/>
      <c r="F530" s="204"/>
      <c r="G530" s="204"/>
      <c r="H530" s="204"/>
      <c r="I530" s="203"/>
      <c r="J530" s="203"/>
      <c r="K530" s="203"/>
      <c r="L530" s="203"/>
      <c r="M530" s="203"/>
      <c r="N530" s="203"/>
      <c r="O530" s="203"/>
      <c r="P530" s="203"/>
      <c r="Q530" s="203"/>
      <c r="R530" s="203"/>
      <c r="S530" s="203"/>
      <c r="T530" s="203"/>
      <c r="U530" s="203"/>
      <c r="V530" s="203"/>
      <c r="W530" s="203"/>
      <c r="X530" s="203"/>
      <c r="Y530" s="203"/>
      <c r="Z530" s="203"/>
      <c r="AA530" s="203"/>
      <c r="AB530" s="203"/>
      <c r="AC530" s="203"/>
    </row>
    <row r="531" spans="1:29" ht="15.75" customHeight="1" x14ac:dyDescent="0.2">
      <c r="A531" s="203"/>
      <c r="B531" s="203"/>
      <c r="C531" s="204"/>
      <c r="D531" s="204"/>
      <c r="E531" s="204"/>
      <c r="F531" s="204"/>
      <c r="G531" s="204"/>
      <c r="H531" s="204"/>
      <c r="I531" s="203"/>
      <c r="J531" s="203"/>
      <c r="K531" s="203"/>
      <c r="L531" s="203"/>
      <c r="M531" s="203"/>
      <c r="N531" s="203"/>
      <c r="O531" s="203"/>
      <c r="P531" s="203"/>
      <c r="Q531" s="203"/>
      <c r="R531" s="203"/>
      <c r="S531" s="203"/>
      <c r="T531" s="203"/>
      <c r="U531" s="203"/>
      <c r="V531" s="203"/>
      <c r="W531" s="203"/>
      <c r="X531" s="203"/>
      <c r="Y531" s="203"/>
      <c r="Z531" s="203"/>
      <c r="AA531" s="203"/>
      <c r="AB531" s="203"/>
      <c r="AC531" s="203"/>
    </row>
    <row r="532" spans="1:29" ht="15.75" customHeight="1" x14ac:dyDescent="0.2">
      <c r="A532" s="203"/>
      <c r="B532" s="203"/>
      <c r="C532" s="204"/>
      <c r="D532" s="204"/>
      <c r="E532" s="204"/>
      <c r="F532" s="204"/>
      <c r="G532" s="204"/>
      <c r="H532" s="204"/>
      <c r="I532" s="203"/>
      <c r="J532" s="203"/>
      <c r="K532" s="203"/>
      <c r="L532" s="203"/>
      <c r="M532" s="203"/>
      <c r="N532" s="203"/>
      <c r="O532" s="203"/>
      <c r="P532" s="203"/>
      <c r="Q532" s="203"/>
      <c r="R532" s="203"/>
      <c r="S532" s="203"/>
      <c r="T532" s="203"/>
      <c r="U532" s="203"/>
      <c r="V532" s="203"/>
      <c r="W532" s="203"/>
      <c r="X532" s="203"/>
      <c r="Y532" s="203"/>
      <c r="Z532" s="203"/>
      <c r="AA532" s="203"/>
      <c r="AB532" s="203"/>
      <c r="AC532" s="203"/>
    </row>
    <row r="533" spans="1:29" ht="15.75" customHeight="1" x14ac:dyDescent="0.2">
      <c r="A533" s="203"/>
      <c r="B533" s="203"/>
      <c r="C533" s="204"/>
      <c r="D533" s="204"/>
      <c r="E533" s="204"/>
      <c r="F533" s="204"/>
      <c r="G533" s="204"/>
      <c r="H533" s="204"/>
      <c r="I533" s="203"/>
      <c r="J533" s="203"/>
      <c r="K533" s="203"/>
      <c r="L533" s="203"/>
      <c r="M533" s="203"/>
      <c r="N533" s="203"/>
      <c r="O533" s="203"/>
      <c r="P533" s="203"/>
      <c r="Q533" s="203"/>
      <c r="R533" s="203"/>
      <c r="S533" s="203"/>
      <c r="T533" s="203"/>
      <c r="U533" s="203"/>
      <c r="V533" s="203"/>
      <c r="W533" s="203"/>
      <c r="X533" s="203"/>
      <c r="Y533" s="203"/>
      <c r="Z533" s="203"/>
      <c r="AA533" s="203"/>
      <c r="AB533" s="203"/>
      <c r="AC533" s="203"/>
    </row>
    <row r="534" spans="1:29" ht="15.75" customHeight="1" x14ac:dyDescent="0.2">
      <c r="A534" s="203"/>
      <c r="B534" s="203"/>
      <c r="C534" s="204"/>
      <c r="D534" s="204"/>
      <c r="E534" s="204"/>
      <c r="F534" s="204"/>
      <c r="G534" s="204"/>
      <c r="H534" s="204"/>
      <c r="I534" s="203"/>
      <c r="J534" s="203"/>
      <c r="K534" s="203"/>
      <c r="L534" s="203"/>
      <c r="M534" s="203"/>
      <c r="N534" s="203"/>
      <c r="O534" s="203"/>
      <c r="P534" s="203"/>
      <c r="Q534" s="203"/>
      <c r="R534" s="203"/>
      <c r="S534" s="203"/>
      <c r="T534" s="203"/>
      <c r="U534" s="203"/>
      <c r="V534" s="203"/>
      <c r="W534" s="203"/>
      <c r="X534" s="203"/>
      <c r="Y534" s="203"/>
      <c r="Z534" s="203"/>
      <c r="AA534" s="203"/>
      <c r="AB534" s="203"/>
      <c r="AC534" s="203"/>
    </row>
    <row r="535" spans="1:29" ht="15.75" customHeight="1" x14ac:dyDescent="0.2">
      <c r="A535" s="203"/>
      <c r="B535" s="203"/>
      <c r="C535" s="204"/>
      <c r="D535" s="204"/>
      <c r="E535" s="204"/>
      <c r="F535" s="204"/>
      <c r="G535" s="204"/>
      <c r="H535" s="204"/>
      <c r="I535" s="203"/>
      <c r="J535" s="203"/>
      <c r="K535" s="203"/>
      <c r="L535" s="203"/>
      <c r="M535" s="203"/>
      <c r="N535" s="203"/>
      <c r="O535" s="203"/>
      <c r="P535" s="203"/>
      <c r="Q535" s="203"/>
      <c r="R535" s="203"/>
      <c r="S535" s="203"/>
      <c r="T535" s="203"/>
      <c r="U535" s="203"/>
      <c r="V535" s="203"/>
      <c r="W535" s="203"/>
      <c r="X535" s="203"/>
      <c r="Y535" s="203"/>
      <c r="Z535" s="203"/>
      <c r="AA535" s="203"/>
      <c r="AB535" s="203"/>
      <c r="AC535" s="203"/>
    </row>
    <row r="536" spans="1:29" ht="15.75" customHeight="1" x14ac:dyDescent="0.2">
      <c r="A536" s="203"/>
      <c r="B536" s="203"/>
      <c r="C536" s="204"/>
      <c r="D536" s="204"/>
      <c r="E536" s="204"/>
      <c r="F536" s="204"/>
      <c r="G536" s="204"/>
      <c r="H536" s="204"/>
      <c r="I536" s="203"/>
      <c r="J536" s="203"/>
      <c r="K536" s="203"/>
      <c r="L536" s="203"/>
      <c r="M536" s="203"/>
      <c r="N536" s="203"/>
      <c r="O536" s="203"/>
      <c r="P536" s="203"/>
      <c r="Q536" s="203"/>
      <c r="R536" s="203"/>
      <c r="S536" s="203"/>
      <c r="T536" s="203"/>
      <c r="U536" s="203"/>
      <c r="V536" s="203"/>
      <c r="W536" s="203"/>
      <c r="X536" s="203"/>
      <c r="Y536" s="203"/>
      <c r="Z536" s="203"/>
      <c r="AA536" s="203"/>
      <c r="AB536" s="203"/>
      <c r="AC536" s="203"/>
    </row>
    <row r="537" spans="1:29" ht="15.75" customHeight="1" x14ac:dyDescent="0.2">
      <c r="A537" s="203"/>
      <c r="B537" s="203"/>
      <c r="C537" s="204"/>
      <c r="D537" s="204"/>
      <c r="E537" s="204"/>
      <c r="F537" s="204"/>
      <c r="G537" s="204"/>
      <c r="H537" s="204"/>
      <c r="I537" s="203"/>
      <c r="J537" s="203"/>
      <c r="K537" s="203"/>
      <c r="L537" s="203"/>
      <c r="M537" s="203"/>
      <c r="N537" s="203"/>
      <c r="O537" s="203"/>
      <c r="P537" s="203"/>
      <c r="Q537" s="203"/>
      <c r="R537" s="203"/>
      <c r="S537" s="203"/>
      <c r="T537" s="203"/>
      <c r="U537" s="203"/>
      <c r="V537" s="203"/>
      <c r="W537" s="203"/>
      <c r="X537" s="203"/>
      <c r="Y537" s="203"/>
      <c r="Z537" s="203"/>
      <c r="AA537" s="203"/>
      <c r="AB537" s="203"/>
      <c r="AC537" s="203"/>
    </row>
    <row r="538" spans="1:29" ht="15.75" customHeight="1" x14ac:dyDescent="0.2">
      <c r="A538" s="203"/>
      <c r="B538" s="203"/>
      <c r="C538" s="204"/>
      <c r="D538" s="204"/>
      <c r="E538" s="204"/>
      <c r="F538" s="204"/>
      <c r="G538" s="204"/>
      <c r="H538" s="204"/>
      <c r="I538" s="203"/>
      <c r="J538" s="203"/>
      <c r="K538" s="203"/>
      <c r="L538" s="203"/>
      <c r="M538" s="203"/>
      <c r="N538" s="203"/>
      <c r="O538" s="203"/>
      <c r="P538" s="203"/>
      <c r="Q538" s="203"/>
      <c r="R538" s="203"/>
      <c r="S538" s="203"/>
      <c r="T538" s="203"/>
      <c r="U538" s="203"/>
      <c r="V538" s="203"/>
      <c r="W538" s="203"/>
      <c r="X538" s="203"/>
      <c r="Y538" s="203"/>
      <c r="Z538" s="203"/>
      <c r="AA538" s="203"/>
      <c r="AB538" s="203"/>
      <c r="AC538" s="203"/>
    </row>
    <row r="539" spans="1:29" ht="15.75" customHeight="1" x14ac:dyDescent="0.2">
      <c r="A539" s="203"/>
      <c r="B539" s="203"/>
      <c r="C539" s="204"/>
      <c r="D539" s="204"/>
      <c r="E539" s="204"/>
      <c r="F539" s="204"/>
      <c r="G539" s="204"/>
      <c r="H539" s="204"/>
      <c r="I539" s="203"/>
      <c r="J539" s="203"/>
      <c r="K539" s="203"/>
      <c r="L539" s="203"/>
      <c r="M539" s="203"/>
      <c r="N539" s="203"/>
      <c r="O539" s="203"/>
      <c r="P539" s="203"/>
      <c r="Q539" s="203"/>
      <c r="R539" s="203"/>
      <c r="S539" s="203"/>
      <c r="T539" s="203"/>
      <c r="U539" s="203"/>
      <c r="V539" s="203"/>
      <c r="W539" s="203"/>
      <c r="X539" s="203"/>
      <c r="Y539" s="203"/>
      <c r="Z539" s="203"/>
      <c r="AA539" s="203"/>
      <c r="AB539" s="203"/>
      <c r="AC539" s="203"/>
    </row>
    <row r="540" spans="1:29" ht="15.75" customHeight="1" x14ac:dyDescent="0.2">
      <c r="A540" s="203"/>
      <c r="B540" s="203"/>
      <c r="C540" s="204"/>
      <c r="D540" s="204"/>
      <c r="E540" s="204"/>
      <c r="F540" s="204"/>
      <c r="G540" s="204"/>
      <c r="H540" s="204"/>
      <c r="I540" s="203"/>
      <c r="J540" s="203"/>
      <c r="K540" s="203"/>
      <c r="L540" s="203"/>
      <c r="M540" s="203"/>
      <c r="N540" s="203"/>
      <c r="O540" s="203"/>
      <c r="P540" s="203"/>
      <c r="Q540" s="203"/>
      <c r="R540" s="203"/>
      <c r="S540" s="203"/>
      <c r="T540" s="203"/>
      <c r="U540" s="203"/>
      <c r="V540" s="203"/>
      <c r="W540" s="203"/>
      <c r="X540" s="203"/>
      <c r="Y540" s="203"/>
      <c r="Z540" s="203"/>
      <c r="AA540" s="203"/>
      <c r="AB540" s="203"/>
      <c r="AC540" s="203"/>
    </row>
    <row r="541" spans="1:29" ht="15.75" customHeight="1" x14ac:dyDescent="0.2">
      <c r="A541" s="203"/>
      <c r="B541" s="203"/>
      <c r="C541" s="204"/>
      <c r="D541" s="204"/>
      <c r="E541" s="204"/>
      <c r="F541" s="204"/>
      <c r="G541" s="204"/>
      <c r="H541" s="204"/>
      <c r="I541" s="203"/>
      <c r="J541" s="203"/>
      <c r="K541" s="203"/>
      <c r="L541" s="203"/>
      <c r="M541" s="203"/>
      <c r="N541" s="203"/>
      <c r="O541" s="203"/>
      <c r="P541" s="203"/>
      <c r="Q541" s="203"/>
      <c r="R541" s="203"/>
      <c r="S541" s="203"/>
      <c r="T541" s="203"/>
      <c r="U541" s="203"/>
      <c r="V541" s="203"/>
      <c r="W541" s="203"/>
      <c r="X541" s="203"/>
      <c r="Y541" s="203"/>
      <c r="Z541" s="203"/>
      <c r="AA541" s="203"/>
      <c r="AB541" s="203"/>
      <c r="AC541" s="203"/>
    </row>
    <row r="542" spans="1:29" ht="15.75" customHeight="1" x14ac:dyDescent="0.2">
      <c r="A542" s="203"/>
      <c r="B542" s="203"/>
      <c r="C542" s="204"/>
      <c r="D542" s="204"/>
      <c r="E542" s="204"/>
      <c r="F542" s="204"/>
      <c r="G542" s="204"/>
      <c r="H542" s="204"/>
      <c r="I542" s="203"/>
      <c r="J542" s="203"/>
      <c r="K542" s="203"/>
      <c r="L542" s="203"/>
      <c r="M542" s="203"/>
      <c r="N542" s="203"/>
      <c r="O542" s="203"/>
      <c r="P542" s="203"/>
      <c r="Q542" s="203"/>
      <c r="R542" s="203"/>
      <c r="S542" s="203"/>
      <c r="T542" s="203"/>
      <c r="U542" s="203"/>
      <c r="V542" s="203"/>
      <c r="W542" s="203"/>
      <c r="X542" s="203"/>
      <c r="Y542" s="203"/>
      <c r="Z542" s="203"/>
      <c r="AA542" s="203"/>
      <c r="AB542" s="203"/>
      <c r="AC542" s="203"/>
    </row>
    <row r="543" spans="1:29" ht="15.75" customHeight="1" x14ac:dyDescent="0.2">
      <c r="A543" s="203"/>
      <c r="B543" s="203"/>
      <c r="C543" s="204"/>
      <c r="D543" s="204"/>
      <c r="E543" s="204"/>
      <c r="F543" s="204"/>
      <c r="G543" s="204"/>
      <c r="H543" s="204"/>
      <c r="I543" s="203"/>
      <c r="J543" s="203"/>
      <c r="K543" s="203"/>
      <c r="L543" s="203"/>
      <c r="M543" s="203"/>
      <c r="N543" s="203"/>
      <c r="O543" s="203"/>
      <c r="P543" s="203"/>
      <c r="Q543" s="203"/>
      <c r="R543" s="203"/>
      <c r="S543" s="203"/>
      <c r="T543" s="203"/>
      <c r="U543" s="203"/>
      <c r="V543" s="203"/>
      <c r="W543" s="203"/>
      <c r="X543" s="203"/>
      <c r="Y543" s="203"/>
      <c r="Z543" s="203"/>
      <c r="AA543" s="203"/>
      <c r="AB543" s="203"/>
      <c r="AC543" s="203"/>
    </row>
    <row r="544" spans="1:29" ht="15.75" customHeight="1" x14ac:dyDescent="0.2">
      <c r="A544" s="203"/>
      <c r="B544" s="203"/>
      <c r="C544" s="204"/>
      <c r="D544" s="204"/>
      <c r="E544" s="204"/>
      <c r="F544" s="204"/>
      <c r="G544" s="204"/>
      <c r="H544" s="204"/>
      <c r="I544" s="203"/>
      <c r="J544" s="203"/>
      <c r="K544" s="203"/>
      <c r="L544" s="203"/>
      <c r="M544" s="203"/>
      <c r="N544" s="203"/>
      <c r="O544" s="203"/>
      <c r="P544" s="203"/>
      <c r="Q544" s="203"/>
      <c r="R544" s="203"/>
      <c r="S544" s="203"/>
      <c r="T544" s="203"/>
      <c r="U544" s="203"/>
      <c r="V544" s="203"/>
      <c r="W544" s="203"/>
      <c r="X544" s="203"/>
      <c r="Y544" s="203"/>
      <c r="Z544" s="203"/>
      <c r="AA544" s="203"/>
      <c r="AB544" s="203"/>
      <c r="AC544" s="203"/>
    </row>
    <row r="545" spans="1:29" ht="15.75" customHeight="1" x14ac:dyDescent="0.2">
      <c r="A545" s="203"/>
      <c r="B545" s="203"/>
      <c r="C545" s="204"/>
      <c r="D545" s="204"/>
      <c r="E545" s="204"/>
      <c r="F545" s="204"/>
      <c r="G545" s="204"/>
      <c r="H545" s="204"/>
      <c r="I545" s="203"/>
      <c r="J545" s="203"/>
      <c r="K545" s="203"/>
      <c r="L545" s="203"/>
      <c r="M545" s="203"/>
      <c r="N545" s="203"/>
      <c r="O545" s="203"/>
      <c r="P545" s="203"/>
      <c r="Q545" s="203"/>
      <c r="R545" s="203"/>
      <c r="S545" s="203"/>
      <c r="T545" s="203"/>
      <c r="U545" s="203"/>
      <c r="V545" s="203"/>
      <c r="W545" s="203"/>
      <c r="X545" s="203"/>
      <c r="Y545" s="203"/>
      <c r="Z545" s="203"/>
      <c r="AA545" s="203"/>
      <c r="AB545" s="203"/>
      <c r="AC545" s="203"/>
    </row>
    <row r="546" spans="1:29" ht="15.75" customHeight="1" x14ac:dyDescent="0.2">
      <c r="A546" s="203"/>
      <c r="B546" s="203"/>
      <c r="C546" s="204"/>
      <c r="D546" s="204"/>
      <c r="E546" s="204"/>
      <c r="F546" s="204"/>
      <c r="G546" s="204"/>
      <c r="H546" s="204"/>
      <c r="I546" s="203"/>
      <c r="J546" s="203"/>
      <c r="K546" s="203"/>
      <c r="L546" s="203"/>
      <c r="M546" s="203"/>
      <c r="N546" s="203"/>
      <c r="O546" s="203"/>
      <c r="P546" s="203"/>
      <c r="Q546" s="203"/>
      <c r="R546" s="203"/>
      <c r="S546" s="203"/>
      <c r="T546" s="203"/>
      <c r="U546" s="203"/>
      <c r="V546" s="203"/>
      <c r="W546" s="203"/>
      <c r="X546" s="203"/>
      <c r="Y546" s="203"/>
      <c r="Z546" s="203"/>
      <c r="AA546" s="203"/>
      <c r="AB546" s="203"/>
      <c r="AC546" s="203"/>
    </row>
    <row r="547" spans="1:29" ht="15.75" customHeight="1" x14ac:dyDescent="0.2">
      <c r="A547" s="203"/>
      <c r="B547" s="203"/>
      <c r="C547" s="204"/>
      <c r="D547" s="204"/>
      <c r="E547" s="204"/>
      <c r="F547" s="204"/>
      <c r="G547" s="204"/>
      <c r="H547" s="204"/>
      <c r="I547" s="203"/>
      <c r="J547" s="203"/>
      <c r="K547" s="203"/>
      <c r="L547" s="203"/>
      <c r="M547" s="203"/>
      <c r="N547" s="203"/>
      <c r="O547" s="203"/>
      <c r="P547" s="203"/>
      <c r="Q547" s="203"/>
      <c r="R547" s="203"/>
      <c r="S547" s="203"/>
      <c r="T547" s="203"/>
      <c r="U547" s="203"/>
      <c r="V547" s="203"/>
      <c r="W547" s="203"/>
      <c r="X547" s="203"/>
      <c r="Y547" s="203"/>
      <c r="Z547" s="203"/>
      <c r="AA547" s="203"/>
      <c r="AB547" s="203"/>
      <c r="AC547" s="203"/>
    </row>
    <row r="548" spans="1:29" ht="15.75" customHeight="1" x14ac:dyDescent="0.2">
      <c r="A548" s="203"/>
      <c r="B548" s="203"/>
      <c r="C548" s="204"/>
      <c r="D548" s="204"/>
      <c r="E548" s="204"/>
      <c r="F548" s="204"/>
      <c r="G548" s="204"/>
      <c r="H548" s="204"/>
      <c r="I548" s="203"/>
      <c r="J548" s="203"/>
      <c r="K548" s="203"/>
      <c r="L548" s="203"/>
      <c r="M548" s="203"/>
      <c r="N548" s="203"/>
      <c r="O548" s="203"/>
      <c r="P548" s="203"/>
      <c r="Q548" s="203"/>
      <c r="R548" s="203"/>
      <c r="S548" s="203"/>
      <c r="T548" s="203"/>
      <c r="U548" s="203"/>
      <c r="V548" s="203"/>
      <c r="W548" s="203"/>
      <c r="X548" s="203"/>
      <c r="Y548" s="203"/>
      <c r="Z548" s="203"/>
      <c r="AA548" s="203"/>
      <c r="AB548" s="203"/>
      <c r="AC548" s="203"/>
    </row>
    <row r="549" spans="1:29" ht="15.75" customHeight="1" x14ac:dyDescent="0.2">
      <c r="A549" s="203"/>
      <c r="B549" s="203"/>
      <c r="C549" s="204"/>
      <c r="D549" s="204"/>
      <c r="E549" s="204"/>
      <c r="F549" s="204"/>
      <c r="G549" s="204"/>
      <c r="H549" s="204"/>
      <c r="I549" s="203"/>
      <c r="J549" s="203"/>
      <c r="K549" s="203"/>
      <c r="L549" s="203"/>
      <c r="M549" s="203"/>
      <c r="N549" s="203"/>
      <c r="O549" s="203"/>
      <c r="P549" s="203"/>
      <c r="Q549" s="203"/>
      <c r="R549" s="203"/>
      <c r="S549" s="203"/>
      <c r="T549" s="203"/>
      <c r="U549" s="203"/>
      <c r="V549" s="203"/>
      <c r="W549" s="203"/>
      <c r="X549" s="203"/>
      <c r="Y549" s="203"/>
      <c r="Z549" s="203"/>
      <c r="AA549" s="203"/>
      <c r="AB549" s="203"/>
      <c r="AC549" s="203"/>
    </row>
    <row r="550" spans="1:29" ht="15.75" customHeight="1" x14ac:dyDescent="0.2">
      <c r="A550" s="203"/>
      <c r="B550" s="203"/>
      <c r="C550" s="204"/>
      <c r="D550" s="204"/>
      <c r="E550" s="204"/>
      <c r="F550" s="204"/>
      <c r="G550" s="204"/>
      <c r="H550" s="204"/>
      <c r="I550" s="203"/>
      <c r="J550" s="203"/>
      <c r="K550" s="203"/>
      <c r="L550" s="203"/>
      <c r="M550" s="203"/>
      <c r="N550" s="203"/>
      <c r="O550" s="203"/>
      <c r="P550" s="203"/>
      <c r="Q550" s="203"/>
      <c r="R550" s="203"/>
      <c r="S550" s="203"/>
      <c r="T550" s="203"/>
      <c r="U550" s="203"/>
      <c r="V550" s="203"/>
      <c r="W550" s="203"/>
      <c r="X550" s="203"/>
      <c r="Y550" s="203"/>
      <c r="Z550" s="203"/>
      <c r="AA550" s="203"/>
      <c r="AB550" s="203"/>
      <c r="AC550" s="203"/>
    </row>
    <row r="551" spans="1:29" ht="15.75" customHeight="1" x14ac:dyDescent="0.2">
      <c r="A551" s="203"/>
      <c r="B551" s="203"/>
      <c r="C551" s="204"/>
      <c r="D551" s="204"/>
      <c r="E551" s="204"/>
      <c r="F551" s="204"/>
      <c r="G551" s="204"/>
      <c r="H551" s="204"/>
      <c r="I551" s="203"/>
      <c r="J551" s="203"/>
      <c r="K551" s="203"/>
      <c r="L551" s="203"/>
      <c r="M551" s="203"/>
      <c r="N551" s="203"/>
      <c r="O551" s="203"/>
      <c r="P551" s="203"/>
      <c r="Q551" s="203"/>
      <c r="R551" s="203"/>
      <c r="S551" s="203"/>
      <c r="T551" s="203"/>
      <c r="U551" s="203"/>
      <c r="V551" s="203"/>
      <c r="W551" s="203"/>
      <c r="X551" s="203"/>
      <c r="Y551" s="203"/>
      <c r="Z551" s="203"/>
      <c r="AA551" s="203"/>
      <c r="AB551" s="203"/>
      <c r="AC551" s="203"/>
    </row>
    <row r="552" spans="1:29" ht="15.75" customHeight="1" x14ac:dyDescent="0.2">
      <c r="A552" s="203"/>
      <c r="B552" s="203"/>
      <c r="C552" s="204"/>
      <c r="D552" s="204"/>
      <c r="E552" s="204"/>
      <c r="F552" s="204"/>
      <c r="G552" s="204"/>
      <c r="H552" s="204"/>
      <c r="I552" s="203"/>
      <c r="J552" s="203"/>
      <c r="K552" s="203"/>
      <c r="L552" s="203"/>
      <c r="M552" s="203"/>
      <c r="N552" s="203"/>
      <c r="O552" s="203"/>
      <c r="P552" s="203"/>
      <c r="Q552" s="203"/>
      <c r="R552" s="203"/>
      <c r="S552" s="203"/>
      <c r="T552" s="203"/>
      <c r="U552" s="203"/>
      <c r="V552" s="203"/>
      <c r="W552" s="203"/>
      <c r="X552" s="203"/>
      <c r="Y552" s="203"/>
      <c r="Z552" s="203"/>
      <c r="AA552" s="203"/>
      <c r="AB552" s="203"/>
      <c r="AC552" s="203"/>
    </row>
    <row r="553" spans="1:29" ht="15.75" customHeight="1" x14ac:dyDescent="0.2">
      <c r="A553" s="203"/>
      <c r="B553" s="203"/>
      <c r="C553" s="204"/>
      <c r="D553" s="204"/>
      <c r="E553" s="204"/>
      <c r="F553" s="204"/>
      <c r="G553" s="204"/>
      <c r="H553" s="204"/>
      <c r="I553" s="203"/>
      <c r="J553" s="203"/>
      <c r="K553" s="203"/>
      <c r="L553" s="203"/>
      <c r="M553" s="203"/>
      <c r="N553" s="203"/>
      <c r="O553" s="203"/>
      <c r="P553" s="203"/>
      <c r="Q553" s="203"/>
      <c r="R553" s="203"/>
      <c r="S553" s="203"/>
      <c r="T553" s="203"/>
      <c r="U553" s="203"/>
      <c r="V553" s="203"/>
      <c r="W553" s="203"/>
      <c r="X553" s="203"/>
      <c r="Y553" s="203"/>
      <c r="Z553" s="203"/>
      <c r="AA553" s="203"/>
      <c r="AB553" s="203"/>
      <c r="AC553" s="203"/>
    </row>
    <row r="554" spans="1:29" ht="15.75" customHeight="1" x14ac:dyDescent="0.2">
      <c r="A554" s="203"/>
      <c r="B554" s="203"/>
      <c r="C554" s="204"/>
      <c r="D554" s="204"/>
      <c r="E554" s="204"/>
      <c r="F554" s="204"/>
      <c r="G554" s="204"/>
      <c r="H554" s="204"/>
      <c r="I554" s="203"/>
      <c r="J554" s="203"/>
      <c r="K554" s="203"/>
      <c r="L554" s="203"/>
      <c r="M554" s="203"/>
      <c r="N554" s="203"/>
      <c r="O554" s="203"/>
      <c r="P554" s="203"/>
      <c r="Q554" s="203"/>
      <c r="R554" s="203"/>
      <c r="S554" s="203"/>
      <c r="T554" s="203"/>
      <c r="U554" s="203"/>
      <c r="V554" s="203"/>
      <c r="W554" s="203"/>
      <c r="X554" s="203"/>
      <c r="Y554" s="203"/>
      <c r="Z554" s="203"/>
      <c r="AA554" s="203"/>
      <c r="AB554" s="203"/>
      <c r="AC554" s="203"/>
    </row>
    <row r="555" spans="1:29" ht="15.75" customHeight="1" x14ac:dyDescent="0.2">
      <c r="A555" s="203"/>
      <c r="B555" s="203"/>
      <c r="C555" s="204"/>
      <c r="D555" s="204"/>
      <c r="E555" s="204"/>
      <c r="F555" s="204"/>
      <c r="G555" s="204"/>
      <c r="H555" s="204"/>
      <c r="I555" s="203"/>
      <c r="J555" s="203"/>
      <c r="K555" s="203"/>
      <c r="L555" s="203"/>
      <c r="M555" s="203"/>
      <c r="N555" s="203"/>
      <c r="O555" s="203"/>
      <c r="P555" s="203"/>
      <c r="Q555" s="203"/>
      <c r="R555" s="203"/>
      <c r="S555" s="203"/>
      <c r="T555" s="203"/>
      <c r="U555" s="203"/>
      <c r="V555" s="203"/>
      <c r="W555" s="203"/>
      <c r="X555" s="203"/>
      <c r="Y555" s="203"/>
      <c r="Z555" s="203"/>
      <c r="AA555" s="203"/>
      <c r="AB555" s="203"/>
      <c r="AC555" s="203"/>
    </row>
    <row r="556" spans="1:29" ht="15.75" customHeight="1" x14ac:dyDescent="0.2">
      <c r="A556" s="203"/>
      <c r="B556" s="203"/>
      <c r="C556" s="204"/>
      <c r="D556" s="204"/>
      <c r="E556" s="204"/>
      <c r="F556" s="204"/>
      <c r="G556" s="204"/>
      <c r="H556" s="204"/>
      <c r="I556" s="203"/>
      <c r="J556" s="203"/>
      <c r="K556" s="203"/>
      <c r="L556" s="203"/>
      <c r="M556" s="203"/>
      <c r="N556" s="203"/>
      <c r="O556" s="203"/>
      <c r="P556" s="203"/>
      <c r="Q556" s="203"/>
      <c r="R556" s="203"/>
      <c r="S556" s="203"/>
      <c r="T556" s="203"/>
      <c r="U556" s="203"/>
      <c r="V556" s="203"/>
      <c r="W556" s="203"/>
      <c r="X556" s="203"/>
      <c r="Y556" s="203"/>
      <c r="Z556" s="203"/>
      <c r="AA556" s="203"/>
      <c r="AB556" s="203"/>
      <c r="AC556" s="203"/>
    </row>
    <row r="557" spans="1:29" ht="15.75" customHeight="1" x14ac:dyDescent="0.2">
      <c r="A557" s="203"/>
      <c r="B557" s="203"/>
      <c r="C557" s="204"/>
      <c r="D557" s="204"/>
      <c r="E557" s="204"/>
      <c r="F557" s="204"/>
      <c r="G557" s="204"/>
      <c r="H557" s="204"/>
      <c r="I557" s="203"/>
      <c r="J557" s="203"/>
      <c r="K557" s="203"/>
      <c r="L557" s="203"/>
      <c r="M557" s="203"/>
      <c r="N557" s="203"/>
      <c r="O557" s="203"/>
      <c r="P557" s="203"/>
      <c r="Q557" s="203"/>
      <c r="R557" s="203"/>
      <c r="S557" s="203"/>
      <c r="T557" s="203"/>
      <c r="U557" s="203"/>
      <c r="V557" s="203"/>
      <c r="W557" s="203"/>
      <c r="X557" s="203"/>
      <c r="Y557" s="203"/>
      <c r="Z557" s="203"/>
      <c r="AA557" s="203"/>
      <c r="AB557" s="203"/>
      <c r="AC557" s="203"/>
    </row>
    <row r="558" spans="1:29" ht="15.75" customHeight="1" x14ac:dyDescent="0.2">
      <c r="A558" s="203"/>
      <c r="B558" s="203"/>
      <c r="C558" s="204"/>
      <c r="D558" s="204"/>
      <c r="E558" s="204"/>
      <c r="F558" s="204"/>
      <c r="G558" s="204"/>
      <c r="H558" s="204"/>
      <c r="I558" s="203"/>
      <c r="J558" s="203"/>
      <c r="K558" s="203"/>
      <c r="L558" s="203"/>
      <c r="M558" s="203"/>
      <c r="N558" s="203"/>
      <c r="O558" s="203"/>
      <c r="P558" s="203"/>
      <c r="Q558" s="203"/>
      <c r="R558" s="203"/>
      <c r="S558" s="203"/>
      <c r="T558" s="203"/>
      <c r="U558" s="203"/>
      <c r="V558" s="203"/>
      <c r="W558" s="203"/>
      <c r="X558" s="203"/>
      <c r="Y558" s="203"/>
      <c r="Z558" s="203"/>
      <c r="AA558" s="203"/>
      <c r="AB558" s="203"/>
      <c r="AC558" s="203"/>
    </row>
    <row r="559" spans="1:29" ht="15.75" customHeight="1" x14ac:dyDescent="0.2">
      <c r="A559" s="203"/>
      <c r="B559" s="203"/>
      <c r="C559" s="204"/>
      <c r="D559" s="204"/>
      <c r="E559" s="204"/>
      <c r="F559" s="204"/>
      <c r="G559" s="204"/>
      <c r="H559" s="204"/>
      <c r="I559" s="203"/>
      <c r="J559" s="203"/>
      <c r="K559" s="203"/>
      <c r="L559" s="203"/>
      <c r="M559" s="203"/>
      <c r="N559" s="203"/>
      <c r="O559" s="203"/>
      <c r="P559" s="203"/>
      <c r="Q559" s="203"/>
      <c r="R559" s="203"/>
      <c r="S559" s="203"/>
      <c r="T559" s="203"/>
      <c r="U559" s="203"/>
      <c r="V559" s="203"/>
      <c r="W559" s="203"/>
      <c r="X559" s="203"/>
      <c r="Y559" s="203"/>
      <c r="Z559" s="203"/>
      <c r="AA559" s="203"/>
      <c r="AB559" s="203"/>
      <c r="AC559" s="203"/>
    </row>
    <row r="560" spans="1:29" ht="15.75" customHeight="1" x14ac:dyDescent="0.2">
      <c r="A560" s="203"/>
      <c r="B560" s="203"/>
      <c r="C560" s="204"/>
      <c r="D560" s="204"/>
      <c r="E560" s="204"/>
      <c r="F560" s="204"/>
      <c r="G560" s="204"/>
      <c r="H560" s="204"/>
      <c r="I560" s="203"/>
      <c r="J560" s="203"/>
      <c r="K560" s="203"/>
      <c r="L560" s="203"/>
      <c r="M560" s="203"/>
      <c r="N560" s="203"/>
      <c r="O560" s="203"/>
      <c r="P560" s="203"/>
      <c r="Q560" s="203"/>
      <c r="R560" s="203"/>
      <c r="S560" s="203"/>
      <c r="T560" s="203"/>
      <c r="U560" s="203"/>
      <c r="V560" s="203"/>
      <c r="W560" s="203"/>
      <c r="X560" s="203"/>
      <c r="Y560" s="203"/>
      <c r="Z560" s="203"/>
      <c r="AA560" s="203"/>
      <c r="AB560" s="203"/>
      <c r="AC560" s="203"/>
    </row>
    <row r="561" spans="1:29" ht="15.75" customHeight="1" x14ac:dyDescent="0.2">
      <c r="A561" s="203"/>
      <c r="B561" s="203"/>
      <c r="C561" s="204"/>
      <c r="D561" s="204"/>
      <c r="E561" s="204"/>
      <c r="F561" s="204"/>
      <c r="G561" s="204"/>
      <c r="H561" s="204"/>
      <c r="I561" s="203"/>
      <c r="J561" s="203"/>
      <c r="K561" s="203"/>
      <c r="L561" s="203"/>
      <c r="M561" s="203"/>
      <c r="N561" s="203"/>
      <c r="O561" s="203"/>
      <c r="P561" s="203"/>
      <c r="Q561" s="203"/>
      <c r="R561" s="203"/>
      <c r="S561" s="203"/>
      <c r="T561" s="203"/>
      <c r="U561" s="203"/>
      <c r="V561" s="203"/>
      <c r="W561" s="203"/>
      <c r="X561" s="203"/>
      <c r="Y561" s="203"/>
      <c r="Z561" s="203"/>
      <c r="AA561" s="203"/>
      <c r="AB561" s="203"/>
      <c r="AC561" s="203"/>
    </row>
    <row r="562" spans="1:29" ht="15.75" customHeight="1" x14ac:dyDescent="0.2">
      <c r="A562" s="203"/>
      <c r="B562" s="203"/>
      <c r="C562" s="204"/>
      <c r="D562" s="204"/>
      <c r="E562" s="204"/>
      <c r="F562" s="204"/>
      <c r="G562" s="204"/>
      <c r="H562" s="204"/>
      <c r="I562" s="203"/>
      <c r="J562" s="203"/>
      <c r="K562" s="203"/>
      <c r="L562" s="203"/>
      <c r="M562" s="203"/>
      <c r="N562" s="203"/>
      <c r="O562" s="203"/>
      <c r="P562" s="203"/>
      <c r="Q562" s="203"/>
      <c r="R562" s="203"/>
      <c r="S562" s="203"/>
      <c r="T562" s="203"/>
      <c r="U562" s="203"/>
      <c r="V562" s="203"/>
      <c r="W562" s="203"/>
      <c r="X562" s="203"/>
      <c r="Y562" s="203"/>
      <c r="Z562" s="203"/>
      <c r="AA562" s="203"/>
      <c r="AB562" s="203"/>
      <c r="AC562" s="203"/>
    </row>
    <row r="563" spans="1:29" ht="15.75" customHeight="1" x14ac:dyDescent="0.2">
      <c r="A563" s="203"/>
      <c r="B563" s="203"/>
      <c r="C563" s="204"/>
      <c r="D563" s="204"/>
      <c r="E563" s="204"/>
      <c r="F563" s="204"/>
      <c r="G563" s="204"/>
      <c r="H563" s="204"/>
      <c r="I563" s="203"/>
      <c r="J563" s="203"/>
      <c r="K563" s="203"/>
      <c r="L563" s="203"/>
      <c r="M563" s="203"/>
      <c r="N563" s="203"/>
      <c r="O563" s="203"/>
      <c r="P563" s="203"/>
      <c r="Q563" s="203"/>
      <c r="R563" s="203"/>
      <c r="S563" s="203"/>
      <c r="T563" s="203"/>
      <c r="U563" s="203"/>
      <c r="V563" s="203"/>
      <c r="W563" s="203"/>
      <c r="X563" s="203"/>
      <c r="Y563" s="203"/>
      <c r="Z563" s="203"/>
      <c r="AA563" s="203"/>
      <c r="AB563" s="203"/>
      <c r="AC563" s="203"/>
    </row>
    <row r="564" spans="1:29" ht="15.75" customHeight="1" x14ac:dyDescent="0.2">
      <c r="A564" s="203"/>
      <c r="B564" s="203"/>
      <c r="C564" s="204"/>
      <c r="D564" s="204"/>
      <c r="E564" s="204"/>
      <c r="F564" s="204"/>
      <c r="G564" s="204"/>
      <c r="H564" s="204"/>
      <c r="I564" s="203"/>
      <c r="J564" s="203"/>
      <c r="K564" s="203"/>
      <c r="L564" s="203"/>
      <c r="M564" s="203"/>
      <c r="N564" s="203"/>
      <c r="O564" s="203"/>
      <c r="P564" s="203"/>
      <c r="Q564" s="203"/>
      <c r="R564" s="203"/>
      <c r="S564" s="203"/>
      <c r="T564" s="203"/>
      <c r="U564" s="203"/>
      <c r="V564" s="203"/>
      <c r="W564" s="203"/>
      <c r="X564" s="203"/>
      <c r="Y564" s="203"/>
      <c r="Z564" s="203"/>
      <c r="AA564" s="203"/>
      <c r="AB564" s="203"/>
      <c r="AC564" s="203"/>
    </row>
    <row r="565" spans="1:29" ht="15.75" customHeight="1" x14ac:dyDescent="0.2">
      <c r="A565" s="203"/>
      <c r="B565" s="203"/>
      <c r="C565" s="204"/>
      <c r="D565" s="204"/>
      <c r="E565" s="204"/>
      <c r="F565" s="204"/>
      <c r="G565" s="204"/>
      <c r="H565" s="204"/>
      <c r="I565" s="203"/>
      <c r="J565" s="203"/>
      <c r="K565" s="203"/>
      <c r="L565" s="203"/>
      <c r="M565" s="203"/>
      <c r="N565" s="203"/>
      <c r="O565" s="203"/>
      <c r="P565" s="203"/>
      <c r="Q565" s="203"/>
      <c r="R565" s="203"/>
      <c r="S565" s="203"/>
      <c r="T565" s="203"/>
      <c r="U565" s="203"/>
      <c r="V565" s="203"/>
      <c r="W565" s="203"/>
      <c r="X565" s="203"/>
      <c r="Y565" s="203"/>
      <c r="Z565" s="203"/>
      <c r="AA565" s="203"/>
      <c r="AB565" s="203"/>
      <c r="AC565" s="203"/>
    </row>
    <row r="566" spans="1:29" ht="15.75" customHeight="1" x14ac:dyDescent="0.2">
      <c r="A566" s="203"/>
      <c r="B566" s="203"/>
      <c r="C566" s="204"/>
      <c r="D566" s="204"/>
      <c r="E566" s="204"/>
      <c r="F566" s="204"/>
      <c r="G566" s="204"/>
      <c r="H566" s="204"/>
      <c r="I566" s="203"/>
      <c r="J566" s="203"/>
      <c r="K566" s="203"/>
      <c r="L566" s="203"/>
      <c r="M566" s="203"/>
      <c r="N566" s="203"/>
      <c r="O566" s="203"/>
      <c r="P566" s="203"/>
      <c r="Q566" s="203"/>
      <c r="R566" s="203"/>
      <c r="S566" s="203"/>
      <c r="T566" s="203"/>
      <c r="U566" s="203"/>
      <c r="V566" s="203"/>
      <c r="W566" s="203"/>
      <c r="X566" s="203"/>
      <c r="Y566" s="203"/>
      <c r="Z566" s="203"/>
      <c r="AA566" s="203"/>
      <c r="AB566" s="203"/>
      <c r="AC566" s="203"/>
    </row>
    <row r="567" spans="1:29" ht="15.75" customHeight="1" x14ac:dyDescent="0.2">
      <c r="A567" s="203"/>
      <c r="B567" s="203"/>
      <c r="C567" s="204"/>
      <c r="D567" s="204"/>
      <c r="E567" s="204"/>
      <c r="F567" s="204"/>
      <c r="G567" s="204"/>
      <c r="H567" s="204"/>
      <c r="I567" s="203"/>
      <c r="J567" s="203"/>
      <c r="K567" s="203"/>
      <c r="L567" s="203"/>
      <c r="M567" s="203"/>
      <c r="N567" s="203"/>
      <c r="O567" s="203"/>
      <c r="P567" s="203"/>
      <c r="Q567" s="203"/>
      <c r="R567" s="203"/>
      <c r="S567" s="203"/>
      <c r="T567" s="203"/>
      <c r="U567" s="203"/>
      <c r="V567" s="203"/>
      <c r="W567" s="203"/>
      <c r="X567" s="203"/>
      <c r="Y567" s="203"/>
      <c r="Z567" s="203"/>
      <c r="AA567" s="203"/>
      <c r="AB567" s="203"/>
      <c r="AC567" s="203"/>
    </row>
    <row r="568" spans="1:29" ht="15.75" customHeight="1" x14ac:dyDescent="0.2">
      <c r="A568" s="203"/>
      <c r="B568" s="203"/>
      <c r="C568" s="204"/>
      <c r="D568" s="204"/>
      <c r="E568" s="204"/>
      <c r="F568" s="204"/>
      <c r="G568" s="204"/>
      <c r="H568" s="204"/>
      <c r="I568" s="203"/>
      <c r="J568" s="203"/>
      <c r="K568" s="203"/>
      <c r="L568" s="203"/>
      <c r="M568" s="203"/>
      <c r="N568" s="203"/>
      <c r="O568" s="203"/>
      <c r="P568" s="203"/>
      <c r="Q568" s="203"/>
      <c r="R568" s="203"/>
      <c r="S568" s="203"/>
      <c r="T568" s="203"/>
      <c r="U568" s="203"/>
      <c r="V568" s="203"/>
      <c r="W568" s="203"/>
      <c r="X568" s="203"/>
      <c r="Y568" s="203"/>
      <c r="Z568" s="203"/>
      <c r="AA568" s="203"/>
      <c r="AB568" s="203"/>
      <c r="AC568" s="203"/>
    </row>
    <row r="569" spans="1:29" ht="15.75" customHeight="1" x14ac:dyDescent="0.2">
      <c r="A569" s="203"/>
      <c r="B569" s="203"/>
      <c r="C569" s="204"/>
      <c r="D569" s="204"/>
      <c r="E569" s="204"/>
      <c r="F569" s="204"/>
      <c r="G569" s="204"/>
      <c r="H569" s="204"/>
      <c r="I569" s="203"/>
      <c r="J569" s="203"/>
      <c r="K569" s="203"/>
      <c r="L569" s="203"/>
      <c r="M569" s="203"/>
      <c r="N569" s="203"/>
      <c r="O569" s="203"/>
      <c r="P569" s="203"/>
      <c r="Q569" s="203"/>
      <c r="R569" s="203"/>
      <c r="S569" s="203"/>
      <c r="T569" s="203"/>
      <c r="U569" s="203"/>
      <c r="V569" s="203"/>
      <c r="W569" s="203"/>
      <c r="X569" s="203"/>
      <c r="Y569" s="203"/>
      <c r="Z569" s="203"/>
      <c r="AA569" s="203"/>
      <c r="AB569" s="203"/>
      <c r="AC569" s="203"/>
    </row>
    <row r="570" spans="1:29" ht="15.75" customHeight="1" x14ac:dyDescent="0.2">
      <c r="A570" s="203"/>
      <c r="B570" s="203"/>
      <c r="C570" s="204"/>
      <c r="D570" s="204"/>
      <c r="E570" s="204"/>
      <c r="F570" s="204"/>
      <c r="G570" s="204"/>
      <c r="H570" s="204"/>
      <c r="I570" s="203"/>
      <c r="J570" s="203"/>
      <c r="K570" s="203"/>
      <c r="L570" s="203"/>
      <c r="M570" s="203"/>
      <c r="N570" s="203"/>
      <c r="O570" s="203"/>
      <c r="P570" s="203"/>
      <c r="Q570" s="203"/>
      <c r="R570" s="203"/>
      <c r="S570" s="203"/>
      <c r="T570" s="203"/>
      <c r="U570" s="203"/>
      <c r="V570" s="203"/>
      <c r="W570" s="203"/>
      <c r="X570" s="203"/>
      <c r="Y570" s="203"/>
      <c r="Z570" s="203"/>
      <c r="AA570" s="203"/>
      <c r="AB570" s="203"/>
      <c r="AC570" s="203"/>
    </row>
    <row r="571" spans="1:29" ht="15.75" customHeight="1" x14ac:dyDescent="0.2">
      <c r="A571" s="203"/>
      <c r="B571" s="203"/>
      <c r="C571" s="204"/>
      <c r="D571" s="204"/>
      <c r="E571" s="204"/>
      <c r="F571" s="204"/>
      <c r="G571" s="204"/>
      <c r="H571" s="204"/>
      <c r="I571" s="203"/>
      <c r="J571" s="203"/>
      <c r="K571" s="203"/>
      <c r="L571" s="203"/>
      <c r="M571" s="203"/>
      <c r="N571" s="203"/>
      <c r="O571" s="203"/>
      <c r="P571" s="203"/>
      <c r="Q571" s="203"/>
      <c r="R571" s="203"/>
      <c r="S571" s="203"/>
      <c r="T571" s="203"/>
      <c r="U571" s="203"/>
      <c r="V571" s="203"/>
      <c r="W571" s="203"/>
      <c r="X571" s="203"/>
      <c r="Y571" s="203"/>
      <c r="Z571" s="203"/>
      <c r="AA571" s="203"/>
      <c r="AB571" s="203"/>
      <c r="AC571" s="203"/>
    </row>
    <row r="572" spans="1:29" ht="15.75" customHeight="1" x14ac:dyDescent="0.2">
      <c r="A572" s="203"/>
      <c r="B572" s="203"/>
      <c r="C572" s="204"/>
      <c r="D572" s="204"/>
      <c r="E572" s="204"/>
      <c r="F572" s="204"/>
      <c r="G572" s="204"/>
      <c r="H572" s="204"/>
      <c r="I572" s="203"/>
      <c r="J572" s="203"/>
      <c r="K572" s="203"/>
      <c r="L572" s="203"/>
      <c r="M572" s="203"/>
      <c r="N572" s="203"/>
      <c r="O572" s="203"/>
      <c r="P572" s="203"/>
      <c r="Q572" s="203"/>
      <c r="R572" s="203"/>
      <c r="S572" s="203"/>
      <c r="T572" s="203"/>
      <c r="U572" s="203"/>
      <c r="V572" s="203"/>
      <c r="W572" s="203"/>
      <c r="X572" s="203"/>
      <c r="Y572" s="203"/>
      <c r="Z572" s="203"/>
      <c r="AA572" s="203"/>
      <c r="AB572" s="203"/>
      <c r="AC572" s="203"/>
    </row>
    <row r="573" spans="1:29" ht="15.75" customHeight="1" x14ac:dyDescent="0.2">
      <c r="A573" s="203"/>
      <c r="B573" s="203"/>
      <c r="C573" s="204"/>
      <c r="D573" s="204"/>
      <c r="E573" s="204"/>
      <c r="F573" s="204"/>
      <c r="G573" s="204"/>
      <c r="H573" s="204"/>
      <c r="I573" s="203"/>
      <c r="J573" s="203"/>
      <c r="K573" s="203"/>
      <c r="L573" s="203"/>
      <c r="M573" s="203"/>
      <c r="N573" s="203"/>
      <c r="O573" s="203"/>
      <c r="P573" s="203"/>
      <c r="Q573" s="203"/>
      <c r="R573" s="203"/>
      <c r="S573" s="203"/>
      <c r="T573" s="203"/>
      <c r="U573" s="203"/>
      <c r="V573" s="203"/>
      <c r="W573" s="203"/>
      <c r="X573" s="203"/>
      <c r="Y573" s="203"/>
      <c r="Z573" s="203"/>
      <c r="AA573" s="203"/>
      <c r="AB573" s="203"/>
      <c r="AC573" s="203"/>
    </row>
    <row r="574" spans="1:29" ht="15.75" customHeight="1" x14ac:dyDescent="0.2">
      <c r="A574" s="203"/>
      <c r="B574" s="203"/>
      <c r="C574" s="204"/>
      <c r="D574" s="204"/>
      <c r="E574" s="204"/>
      <c r="F574" s="204"/>
      <c r="G574" s="204"/>
      <c r="H574" s="204"/>
      <c r="I574" s="203"/>
      <c r="J574" s="203"/>
      <c r="K574" s="203"/>
      <c r="L574" s="203"/>
      <c r="M574" s="203"/>
      <c r="N574" s="203"/>
      <c r="O574" s="203"/>
      <c r="P574" s="203"/>
      <c r="Q574" s="203"/>
      <c r="R574" s="203"/>
      <c r="S574" s="203"/>
      <c r="T574" s="203"/>
      <c r="U574" s="203"/>
      <c r="V574" s="203"/>
      <c r="W574" s="203"/>
      <c r="X574" s="203"/>
      <c r="Y574" s="203"/>
      <c r="Z574" s="203"/>
      <c r="AA574" s="203"/>
      <c r="AB574" s="203"/>
      <c r="AC574" s="203"/>
    </row>
    <row r="575" spans="1:29" ht="15.75" customHeight="1" x14ac:dyDescent="0.2">
      <c r="A575" s="203"/>
      <c r="B575" s="203"/>
      <c r="C575" s="204"/>
      <c r="D575" s="204"/>
      <c r="E575" s="204"/>
      <c r="F575" s="204"/>
      <c r="G575" s="204"/>
      <c r="H575" s="204"/>
      <c r="I575" s="203"/>
      <c r="J575" s="203"/>
      <c r="K575" s="203"/>
      <c r="L575" s="203"/>
      <c r="M575" s="203"/>
      <c r="N575" s="203"/>
      <c r="O575" s="203"/>
      <c r="P575" s="203"/>
      <c r="Q575" s="203"/>
      <c r="R575" s="203"/>
      <c r="S575" s="203"/>
      <c r="T575" s="203"/>
      <c r="U575" s="203"/>
      <c r="V575" s="203"/>
      <c r="W575" s="203"/>
      <c r="X575" s="203"/>
      <c r="Y575" s="203"/>
      <c r="Z575" s="203"/>
      <c r="AA575" s="203"/>
      <c r="AB575" s="203"/>
      <c r="AC575" s="203"/>
    </row>
    <row r="576" spans="1:29" ht="15.75" customHeight="1" x14ac:dyDescent="0.2">
      <c r="A576" s="203"/>
      <c r="B576" s="203"/>
      <c r="C576" s="204"/>
      <c r="D576" s="204"/>
      <c r="E576" s="204"/>
      <c r="F576" s="204"/>
      <c r="G576" s="204"/>
      <c r="H576" s="204"/>
      <c r="I576" s="203"/>
      <c r="J576" s="203"/>
      <c r="K576" s="203"/>
      <c r="L576" s="203"/>
      <c r="M576" s="203"/>
      <c r="N576" s="203"/>
      <c r="O576" s="203"/>
      <c r="P576" s="203"/>
      <c r="Q576" s="203"/>
      <c r="R576" s="203"/>
      <c r="S576" s="203"/>
      <c r="T576" s="203"/>
      <c r="U576" s="203"/>
      <c r="V576" s="203"/>
      <c r="W576" s="203"/>
      <c r="X576" s="203"/>
      <c r="Y576" s="203"/>
      <c r="Z576" s="203"/>
      <c r="AA576" s="203"/>
      <c r="AB576" s="203"/>
      <c r="AC576" s="203"/>
    </row>
    <row r="577" spans="1:29" ht="15.75" customHeight="1" x14ac:dyDescent="0.2">
      <c r="A577" s="203"/>
      <c r="B577" s="203"/>
      <c r="C577" s="204"/>
      <c r="D577" s="204"/>
      <c r="E577" s="204"/>
      <c r="F577" s="204"/>
      <c r="G577" s="204"/>
      <c r="H577" s="204"/>
      <c r="I577" s="203"/>
      <c r="J577" s="203"/>
      <c r="K577" s="203"/>
      <c r="L577" s="203"/>
      <c r="M577" s="203"/>
      <c r="N577" s="203"/>
      <c r="O577" s="203"/>
      <c r="P577" s="203"/>
      <c r="Q577" s="203"/>
      <c r="R577" s="203"/>
      <c r="S577" s="203"/>
      <c r="T577" s="203"/>
      <c r="U577" s="203"/>
      <c r="V577" s="203"/>
      <c r="W577" s="203"/>
      <c r="X577" s="203"/>
      <c r="Y577" s="203"/>
      <c r="Z577" s="203"/>
      <c r="AA577" s="203"/>
      <c r="AB577" s="203"/>
      <c r="AC577" s="203"/>
    </row>
    <row r="578" spans="1:29" ht="15.75" customHeight="1" x14ac:dyDescent="0.2">
      <c r="A578" s="203"/>
      <c r="B578" s="203"/>
      <c r="C578" s="204"/>
      <c r="D578" s="204"/>
      <c r="E578" s="204"/>
      <c r="F578" s="204"/>
      <c r="G578" s="204"/>
      <c r="H578" s="204"/>
      <c r="I578" s="203"/>
      <c r="J578" s="203"/>
      <c r="K578" s="203"/>
      <c r="L578" s="203"/>
      <c r="M578" s="203"/>
      <c r="N578" s="203"/>
      <c r="O578" s="203"/>
      <c r="P578" s="203"/>
      <c r="Q578" s="203"/>
      <c r="R578" s="203"/>
      <c r="S578" s="203"/>
      <c r="T578" s="203"/>
      <c r="U578" s="203"/>
      <c r="V578" s="203"/>
      <c r="W578" s="203"/>
      <c r="X578" s="203"/>
      <c r="Y578" s="203"/>
      <c r="Z578" s="203"/>
      <c r="AA578" s="203"/>
      <c r="AB578" s="203"/>
      <c r="AC578" s="203"/>
    </row>
    <row r="579" spans="1:29" ht="15.75" customHeight="1" x14ac:dyDescent="0.2">
      <c r="A579" s="203"/>
      <c r="B579" s="203"/>
      <c r="C579" s="204"/>
      <c r="D579" s="204"/>
      <c r="E579" s="204"/>
      <c r="F579" s="204"/>
      <c r="G579" s="204"/>
      <c r="H579" s="204"/>
      <c r="I579" s="203"/>
      <c r="J579" s="203"/>
      <c r="K579" s="203"/>
      <c r="L579" s="203"/>
      <c r="M579" s="203"/>
      <c r="N579" s="203"/>
      <c r="O579" s="203"/>
      <c r="P579" s="203"/>
      <c r="Q579" s="203"/>
      <c r="R579" s="203"/>
      <c r="S579" s="203"/>
      <c r="T579" s="203"/>
      <c r="U579" s="203"/>
      <c r="V579" s="203"/>
      <c r="W579" s="203"/>
      <c r="X579" s="203"/>
      <c r="Y579" s="203"/>
      <c r="Z579" s="203"/>
      <c r="AA579" s="203"/>
      <c r="AB579" s="203"/>
      <c r="AC579" s="203"/>
    </row>
    <row r="580" spans="1:29" ht="15.75" customHeight="1" x14ac:dyDescent="0.2">
      <c r="A580" s="203"/>
      <c r="B580" s="203"/>
      <c r="C580" s="204"/>
      <c r="D580" s="204"/>
      <c r="E580" s="204"/>
      <c r="F580" s="204"/>
      <c r="G580" s="204"/>
      <c r="H580" s="204"/>
      <c r="I580" s="203"/>
      <c r="J580" s="203"/>
      <c r="K580" s="203"/>
      <c r="L580" s="203"/>
      <c r="M580" s="203"/>
      <c r="N580" s="203"/>
      <c r="O580" s="203"/>
      <c r="P580" s="203"/>
      <c r="Q580" s="203"/>
      <c r="R580" s="203"/>
      <c r="S580" s="203"/>
      <c r="T580" s="203"/>
      <c r="U580" s="203"/>
      <c r="V580" s="203"/>
      <c r="W580" s="203"/>
      <c r="X580" s="203"/>
      <c r="Y580" s="203"/>
      <c r="Z580" s="203"/>
      <c r="AA580" s="203"/>
      <c r="AB580" s="203"/>
      <c r="AC580" s="203"/>
    </row>
    <row r="581" spans="1:29" ht="15.75" customHeight="1" x14ac:dyDescent="0.2">
      <c r="A581" s="203"/>
      <c r="B581" s="203"/>
      <c r="C581" s="204"/>
      <c r="D581" s="204"/>
      <c r="E581" s="204"/>
      <c r="F581" s="204"/>
      <c r="G581" s="204"/>
      <c r="H581" s="204"/>
      <c r="I581" s="203"/>
      <c r="J581" s="203"/>
      <c r="K581" s="203"/>
      <c r="L581" s="203"/>
      <c r="M581" s="203"/>
      <c r="N581" s="203"/>
      <c r="O581" s="203"/>
      <c r="P581" s="203"/>
      <c r="Q581" s="203"/>
      <c r="R581" s="203"/>
      <c r="S581" s="203"/>
      <c r="T581" s="203"/>
      <c r="U581" s="203"/>
      <c r="V581" s="203"/>
      <c r="W581" s="203"/>
      <c r="X581" s="203"/>
      <c r="Y581" s="203"/>
      <c r="Z581" s="203"/>
      <c r="AA581" s="203"/>
      <c r="AB581" s="203"/>
      <c r="AC581" s="203"/>
    </row>
    <row r="582" spans="1:29" ht="15.75" customHeight="1" x14ac:dyDescent="0.2">
      <c r="A582" s="203"/>
      <c r="B582" s="203"/>
      <c r="C582" s="204"/>
      <c r="D582" s="204"/>
      <c r="E582" s="204"/>
      <c r="F582" s="204"/>
      <c r="G582" s="204"/>
      <c r="H582" s="204"/>
      <c r="I582" s="203"/>
      <c r="J582" s="203"/>
      <c r="K582" s="203"/>
      <c r="L582" s="203"/>
      <c r="M582" s="203"/>
      <c r="N582" s="203"/>
      <c r="O582" s="203"/>
      <c r="P582" s="203"/>
      <c r="Q582" s="203"/>
      <c r="R582" s="203"/>
      <c r="S582" s="203"/>
      <c r="T582" s="203"/>
      <c r="U582" s="203"/>
      <c r="V582" s="203"/>
      <c r="W582" s="203"/>
      <c r="X582" s="203"/>
      <c r="Y582" s="203"/>
      <c r="Z582" s="203"/>
      <c r="AA582" s="203"/>
      <c r="AB582" s="203"/>
      <c r="AC582" s="203"/>
    </row>
    <row r="583" spans="1:29" ht="15.75" customHeight="1" x14ac:dyDescent="0.2">
      <c r="A583" s="203"/>
      <c r="B583" s="203"/>
      <c r="C583" s="204"/>
      <c r="D583" s="204"/>
      <c r="E583" s="204"/>
      <c r="F583" s="204"/>
      <c r="G583" s="204"/>
      <c r="H583" s="204"/>
      <c r="I583" s="203"/>
      <c r="J583" s="203"/>
      <c r="K583" s="203"/>
      <c r="L583" s="203"/>
      <c r="M583" s="203"/>
      <c r="N583" s="203"/>
      <c r="O583" s="203"/>
      <c r="P583" s="203"/>
      <c r="Q583" s="203"/>
      <c r="R583" s="203"/>
      <c r="S583" s="203"/>
      <c r="T583" s="203"/>
      <c r="U583" s="203"/>
      <c r="V583" s="203"/>
      <c r="W583" s="203"/>
      <c r="X583" s="203"/>
      <c r="Y583" s="203"/>
      <c r="Z583" s="203"/>
      <c r="AA583" s="203"/>
      <c r="AB583" s="203"/>
      <c r="AC583" s="203"/>
    </row>
    <row r="584" spans="1:29" ht="15.75" customHeight="1" x14ac:dyDescent="0.2">
      <c r="A584" s="203"/>
      <c r="B584" s="203"/>
      <c r="C584" s="204"/>
      <c r="D584" s="204"/>
      <c r="E584" s="204"/>
      <c r="F584" s="204"/>
      <c r="G584" s="204"/>
      <c r="H584" s="204"/>
      <c r="I584" s="203"/>
      <c r="J584" s="203"/>
      <c r="K584" s="203"/>
      <c r="L584" s="203"/>
      <c r="M584" s="203"/>
      <c r="N584" s="203"/>
      <c r="O584" s="203"/>
      <c r="P584" s="203"/>
      <c r="Q584" s="203"/>
      <c r="R584" s="203"/>
      <c r="S584" s="203"/>
      <c r="T584" s="203"/>
      <c r="U584" s="203"/>
      <c r="V584" s="203"/>
      <c r="W584" s="203"/>
      <c r="X584" s="203"/>
      <c r="Y584" s="203"/>
      <c r="Z584" s="203"/>
      <c r="AA584" s="203"/>
      <c r="AB584" s="203"/>
      <c r="AC584" s="203"/>
    </row>
    <row r="585" spans="1:29" ht="15.75" customHeight="1" x14ac:dyDescent="0.2">
      <c r="A585" s="203"/>
      <c r="B585" s="203"/>
      <c r="C585" s="204"/>
      <c r="D585" s="204"/>
      <c r="E585" s="204"/>
      <c r="F585" s="204"/>
      <c r="G585" s="204"/>
      <c r="H585" s="204"/>
      <c r="I585" s="203"/>
      <c r="J585" s="203"/>
      <c r="K585" s="203"/>
      <c r="L585" s="203"/>
      <c r="M585" s="203"/>
      <c r="N585" s="203"/>
      <c r="O585" s="203"/>
      <c r="P585" s="203"/>
      <c r="Q585" s="203"/>
      <c r="R585" s="203"/>
      <c r="S585" s="203"/>
      <c r="T585" s="203"/>
      <c r="U585" s="203"/>
      <c r="V585" s="203"/>
      <c r="W585" s="203"/>
      <c r="X585" s="203"/>
      <c r="Y585" s="203"/>
      <c r="Z585" s="203"/>
      <c r="AA585" s="203"/>
      <c r="AB585" s="203"/>
      <c r="AC585" s="203"/>
    </row>
    <row r="586" spans="1:29" ht="15.75" customHeight="1" x14ac:dyDescent="0.2">
      <c r="A586" s="203"/>
      <c r="B586" s="203"/>
      <c r="C586" s="204"/>
      <c r="D586" s="204"/>
      <c r="E586" s="204"/>
      <c r="F586" s="204"/>
      <c r="G586" s="204"/>
      <c r="H586" s="204"/>
      <c r="I586" s="203"/>
      <c r="J586" s="203"/>
      <c r="K586" s="203"/>
      <c r="L586" s="203"/>
      <c r="M586" s="203"/>
      <c r="N586" s="203"/>
      <c r="O586" s="203"/>
      <c r="P586" s="203"/>
      <c r="Q586" s="203"/>
      <c r="R586" s="203"/>
      <c r="S586" s="203"/>
      <c r="T586" s="203"/>
      <c r="U586" s="203"/>
      <c r="V586" s="203"/>
      <c r="W586" s="203"/>
      <c r="X586" s="203"/>
      <c r="Y586" s="203"/>
      <c r="Z586" s="203"/>
      <c r="AA586" s="203"/>
      <c r="AB586" s="203"/>
      <c r="AC586" s="203"/>
    </row>
    <row r="587" spans="1:29" ht="15.75" customHeight="1" x14ac:dyDescent="0.2">
      <c r="A587" s="203"/>
      <c r="B587" s="203"/>
      <c r="C587" s="204"/>
      <c r="D587" s="204"/>
      <c r="E587" s="204"/>
      <c r="F587" s="204"/>
      <c r="G587" s="204"/>
      <c r="H587" s="204"/>
      <c r="I587" s="203"/>
      <c r="J587" s="203"/>
      <c r="K587" s="203"/>
      <c r="L587" s="203"/>
      <c r="M587" s="203"/>
      <c r="N587" s="203"/>
      <c r="O587" s="203"/>
      <c r="P587" s="203"/>
      <c r="Q587" s="203"/>
      <c r="R587" s="203"/>
      <c r="S587" s="203"/>
      <c r="T587" s="203"/>
      <c r="U587" s="203"/>
      <c r="V587" s="203"/>
      <c r="W587" s="203"/>
      <c r="X587" s="203"/>
      <c r="Y587" s="203"/>
      <c r="Z587" s="203"/>
      <c r="AA587" s="203"/>
      <c r="AB587" s="203"/>
      <c r="AC587" s="203"/>
    </row>
    <row r="588" spans="1:29" ht="15.75" customHeight="1" x14ac:dyDescent="0.2">
      <c r="A588" s="203"/>
      <c r="B588" s="203"/>
      <c r="C588" s="204"/>
      <c r="D588" s="204"/>
      <c r="E588" s="204"/>
      <c r="F588" s="204"/>
      <c r="G588" s="204"/>
      <c r="H588" s="204"/>
      <c r="I588" s="203"/>
      <c r="J588" s="203"/>
      <c r="K588" s="203"/>
      <c r="L588" s="203"/>
      <c r="M588" s="203"/>
      <c r="N588" s="203"/>
      <c r="O588" s="203"/>
      <c r="P588" s="203"/>
      <c r="Q588" s="203"/>
      <c r="R588" s="203"/>
      <c r="S588" s="203"/>
      <c r="T588" s="203"/>
      <c r="U588" s="203"/>
      <c r="V588" s="203"/>
      <c r="W588" s="203"/>
      <c r="X588" s="203"/>
      <c r="Y588" s="203"/>
      <c r="Z588" s="203"/>
      <c r="AA588" s="203"/>
      <c r="AB588" s="203"/>
      <c r="AC588" s="203"/>
    </row>
    <row r="589" spans="1:29" ht="15.75" customHeight="1" x14ac:dyDescent="0.2">
      <c r="A589" s="203"/>
      <c r="B589" s="203"/>
      <c r="C589" s="204"/>
      <c r="D589" s="204"/>
      <c r="E589" s="204"/>
      <c r="F589" s="204"/>
      <c r="G589" s="204"/>
      <c r="H589" s="204"/>
      <c r="I589" s="203"/>
      <c r="J589" s="203"/>
      <c r="K589" s="203"/>
      <c r="L589" s="203"/>
      <c r="M589" s="203"/>
      <c r="N589" s="203"/>
      <c r="O589" s="203"/>
      <c r="P589" s="203"/>
      <c r="Q589" s="203"/>
      <c r="R589" s="203"/>
      <c r="S589" s="203"/>
      <c r="T589" s="203"/>
      <c r="U589" s="203"/>
      <c r="V589" s="203"/>
      <c r="W589" s="203"/>
      <c r="X589" s="203"/>
      <c r="Y589" s="203"/>
      <c r="Z589" s="203"/>
      <c r="AA589" s="203"/>
      <c r="AB589" s="203"/>
      <c r="AC589" s="203"/>
    </row>
    <row r="590" spans="1:29" ht="15.75" customHeight="1" x14ac:dyDescent="0.2">
      <c r="A590" s="203"/>
      <c r="B590" s="203"/>
      <c r="C590" s="204"/>
      <c r="D590" s="204"/>
      <c r="E590" s="204"/>
      <c r="F590" s="204"/>
      <c r="G590" s="204"/>
      <c r="H590" s="204"/>
      <c r="I590" s="203"/>
      <c r="J590" s="203"/>
      <c r="K590" s="203"/>
      <c r="L590" s="203"/>
      <c r="M590" s="203"/>
      <c r="N590" s="203"/>
      <c r="O590" s="203"/>
      <c r="P590" s="203"/>
      <c r="Q590" s="203"/>
      <c r="R590" s="203"/>
      <c r="S590" s="203"/>
      <c r="T590" s="203"/>
      <c r="U590" s="203"/>
      <c r="V590" s="203"/>
      <c r="W590" s="203"/>
      <c r="X590" s="203"/>
      <c r="Y590" s="203"/>
      <c r="Z590" s="203"/>
      <c r="AA590" s="203"/>
      <c r="AB590" s="203"/>
      <c r="AC590" s="203"/>
    </row>
    <row r="591" spans="1:29" ht="15.75" customHeight="1" x14ac:dyDescent="0.2">
      <c r="A591" s="203"/>
      <c r="B591" s="203"/>
      <c r="C591" s="204"/>
      <c r="D591" s="204"/>
      <c r="E591" s="204"/>
      <c r="F591" s="204"/>
      <c r="G591" s="204"/>
      <c r="H591" s="204"/>
      <c r="I591" s="203"/>
      <c r="J591" s="203"/>
      <c r="K591" s="203"/>
      <c r="L591" s="203"/>
      <c r="M591" s="203"/>
      <c r="N591" s="203"/>
      <c r="O591" s="203"/>
      <c r="P591" s="203"/>
      <c r="Q591" s="203"/>
      <c r="R591" s="203"/>
      <c r="S591" s="203"/>
      <c r="T591" s="203"/>
      <c r="U591" s="203"/>
      <c r="V591" s="203"/>
      <c r="W591" s="203"/>
      <c r="X591" s="203"/>
      <c r="Y591" s="203"/>
      <c r="Z591" s="203"/>
      <c r="AA591" s="203"/>
      <c r="AB591" s="203"/>
      <c r="AC591" s="203"/>
    </row>
    <row r="592" spans="1:29" ht="15.75" customHeight="1" x14ac:dyDescent="0.2">
      <c r="A592" s="203"/>
      <c r="B592" s="203"/>
      <c r="C592" s="204"/>
      <c r="D592" s="204"/>
      <c r="E592" s="204"/>
      <c r="F592" s="204"/>
      <c r="G592" s="204"/>
      <c r="H592" s="204"/>
      <c r="I592" s="203"/>
      <c r="J592" s="203"/>
      <c r="K592" s="203"/>
      <c r="L592" s="203"/>
      <c r="M592" s="203"/>
      <c r="N592" s="203"/>
      <c r="O592" s="203"/>
      <c r="P592" s="203"/>
      <c r="Q592" s="203"/>
      <c r="R592" s="203"/>
      <c r="S592" s="203"/>
      <c r="T592" s="203"/>
      <c r="U592" s="203"/>
      <c r="V592" s="203"/>
      <c r="W592" s="203"/>
      <c r="X592" s="203"/>
      <c r="Y592" s="203"/>
      <c r="Z592" s="203"/>
      <c r="AA592" s="203"/>
      <c r="AB592" s="203"/>
      <c r="AC592" s="203"/>
    </row>
    <row r="593" spans="1:29" ht="15.75" customHeight="1" x14ac:dyDescent="0.2">
      <c r="A593" s="203"/>
      <c r="B593" s="203"/>
      <c r="C593" s="204"/>
      <c r="D593" s="204"/>
      <c r="E593" s="204"/>
      <c r="F593" s="204"/>
      <c r="G593" s="204"/>
      <c r="H593" s="204"/>
      <c r="I593" s="203"/>
      <c r="J593" s="203"/>
      <c r="K593" s="203"/>
      <c r="L593" s="203"/>
      <c r="M593" s="203"/>
      <c r="N593" s="203"/>
      <c r="O593" s="203"/>
      <c r="P593" s="203"/>
      <c r="Q593" s="203"/>
      <c r="R593" s="203"/>
      <c r="S593" s="203"/>
      <c r="T593" s="203"/>
      <c r="U593" s="203"/>
      <c r="V593" s="203"/>
      <c r="W593" s="203"/>
      <c r="X593" s="203"/>
      <c r="Y593" s="203"/>
      <c r="Z593" s="203"/>
      <c r="AA593" s="203"/>
      <c r="AB593" s="203"/>
      <c r="AC593" s="203"/>
    </row>
    <row r="594" spans="1:29" ht="15.75" customHeight="1" x14ac:dyDescent="0.2">
      <c r="A594" s="203"/>
      <c r="B594" s="203"/>
      <c r="C594" s="204"/>
      <c r="D594" s="204"/>
      <c r="E594" s="204"/>
      <c r="F594" s="204"/>
      <c r="G594" s="204"/>
      <c r="H594" s="204"/>
      <c r="I594" s="203"/>
      <c r="J594" s="203"/>
      <c r="K594" s="203"/>
      <c r="L594" s="203"/>
      <c r="M594" s="203"/>
      <c r="N594" s="203"/>
      <c r="O594" s="203"/>
      <c r="P594" s="203"/>
      <c r="Q594" s="203"/>
      <c r="R594" s="203"/>
      <c r="S594" s="203"/>
      <c r="T594" s="203"/>
      <c r="U594" s="203"/>
      <c r="V594" s="203"/>
      <c r="W594" s="203"/>
      <c r="X594" s="203"/>
      <c r="Y594" s="203"/>
      <c r="Z594" s="203"/>
      <c r="AA594" s="203"/>
      <c r="AB594" s="203"/>
      <c r="AC594" s="203"/>
    </row>
    <row r="595" spans="1:29" ht="15.75" customHeight="1" x14ac:dyDescent="0.2">
      <c r="A595" s="203"/>
      <c r="B595" s="203"/>
      <c r="C595" s="204"/>
      <c r="D595" s="204"/>
      <c r="E595" s="204"/>
      <c r="F595" s="204"/>
      <c r="G595" s="204"/>
      <c r="H595" s="204"/>
      <c r="I595" s="203"/>
      <c r="J595" s="203"/>
      <c r="K595" s="203"/>
      <c r="L595" s="203"/>
      <c r="M595" s="203"/>
      <c r="N595" s="203"/>
      <c r="O595" s="203"/>
      <c r="P595" s="203"/>
      <c r="Q595" s="203"/>
      <c r="R595" s="203"/>
      <c r="S595" s="203"/>
      <c r="T595" s="203"/>
      <c r="U595" s="203"/>
      <c r="V595" s="203"/>
      <c r="W595" s="203"/>
      <c r="X595" s="203"/>
      <c r="Y595" s="203"/>
      <c r="Z595" s="203"/>
      <c r="AA595" s="203"/>
      <c r="AB595" s="203"/>
      <c r="AC595" s="203"/>
    </row>
    <row r="596" spans="1:29" ht="15.75" customHeight="1" x14ac:dyDescent="0.2">
      <c r="A596" s="203"/>
      <c r="B596" s="203"/>
      <c r="C596" s="204"/>
      <c r="D596" s="204"/>
      <c r="E596" s="204"/>
      <c r="F596" s="204"/>
      <c r="G596" s="204"/>
      <c r="H596" s="204"/>
      <c r="I596" s="203"/>
      <c r="J596" s="203"/>
      <c r="K596" s="203"/>
      <c r="L596" s="203"/>
      <c r="M596" s="203"/>
      <c r="N596" s="203"/>
      <c r="O596" s="203"/>
      <c r="P596" s="203"/>
      <c r="Q596" s="203"/>
      <c r="R596" s="203"/>
      <c r="S596" s="203"/>
      <c r="T596" s="203"/>
      <c r="U596" s="203"/>
      <c r="V596" s="203"/>
      <c r="W596" s="203"/>
      <c r="X596" s="203"/>
      <c r="Y596" s="203"/>
      <c r="Z596" s="203"/>
      <c r="AA596" s="203"/>
      <c r="AB596" s="203"/>
      <c r="AC596" s="203"/>
    </row>
    <row r="597" spans="1:29" ht="15.75" customHeight="1" x14ac:dyDescent="0.2">
      <c r="A597" s="203"/>
      <c r="B597" s="203"/>
      <c r="C597" s="204"/>
      <c r="D597" s="204"/>
      <c r="E597" s="204"/>
      <c r="F597" s="204"/>
      <c r="G597" s="204"/>
      <c r="H597" s="204"/>
      <c r="I597" s="203"/>
      <c r="J597" s="203"/>
      <c r="K597" s="203"/>
      <c r="L597" s="203"/>
      <c r="M597" s="203"/>
      <c r="N597" s="203"/>
      <c r="O597" s="203"/>
      <c r="P597" s="203"/>
      <c r="Q597" s="203"/>
      <c r="R597" s="203"/>
      <c r="S597" s="203"/>
      <c r="T597" s="203"/>
      <c r="U597" s="203"/>
      <c r="V597" s="203"/>
      <c r="W597" s="203"/>
      <c r="X597" s="203"/>
      <c r="Y597" s="203"/>
      <c r="Z597" s="203"/>
      <c r="AA597" s="203"/>
      <c r="AB597" s="203"/>
      <c r="AC597" s="203"/>
    </row>
    <row r="598" spans="1:29" ht="15.75" customHeight="1" x14ac:dyDescent="0.2">
      <c r="A598" s="203"/>
      <c r="B598" s="203"/>
      <c r="C598" s="204"/>
      <c r="D598" s="204"/>
      <c r="E598" s="204"/>
      <c r="F598" s="204"/>
      <c r="G598" s="204"/>
      <c r="H598" s="204"/>
      <c r="I598" s="203"/>
      <c r="J598" s="203"/>
      <c r="K598" s="203"/>
      <c r="L598" s="203"/>
      <c r="M598" s="203"/>
      <c r="N598" s="203"/>
      <c r="O598" s="203"/>
      <c r="P598" s="203"/>
      <c r="Q598" s="203"/>
      <c r="R598" s="203"/>
      <c r="S598" s="203"/>
      <c r="T598" s="203"/>
      <c r="U598" s="203"/>
      <c r="V598" s="203"/>
      <c r="W598" s="203"/>
      <c r="X598" s="203"/>
      <c r="Y598" s="203"/>
      <c r="Z598" s="203"/>
      <c r="AA598" s="203"/>
      <c r="AB598" s="203"/>
      <c r="AC598" s="203"/>
    </row>
    <row r="599" spans="1:29" ht="15.75" customHeight="1" x14ac:dyDescent="0.2">
      <c r="A599" s="203"/>
      <c r="B599" s="203"/>
      <c r="C599" s="204"/>
      <c r="D599" s="204"/>
      <c r="E599" s="204"/>
      <c r="F599" s="204"/>
      <c r="G599" s="204"/>
      <c r="H599" s="204"/>
      <c r="I599" s="203"/>
      <c r="J599" s="203"/>
      <c r="K599" s="203"/>
      <c r="L599" s="203"/>
      <c r="M599" s="203"/>
      <c r="N599" s="203"/>
      <c r="O599" s="203"/>
      <c r="P599" s="203"/>
      <c r="Q599" s="203"/>
      <c r="R599" s="203"/>
      <c r="S599" s="203"/>
      <c r="T599" s="203"/>
      <c r="U599" s="203"/>
      <c r="V599" s="203"/>
      <c r="W599" s="203"/>
      <c r="X599" s="203"/>
      <c r="Y599" s="203"/>
      <c r="Z599" s="203"/>
      <c r="AA599" s="203"/>
      <c r="AB599" s="203"/>
      <c r="AC599" s="203"/>
    </row>
    <row r="600" spans="1:29" ht="15.75" customHeight="1" x14ac:dyDescent="0.2">
      <c r="A600" s="203"/>
      <c r="B600" s="203"/>
      <c r="C600" s="204"/>
      <c r="D600" s="204"/>
      <c r="E600" s="204"/>
      <c r="F600" s="204"/>
      <c r="G600" s="204"/>
      <c r="H600" s="204"/>
      <c r="I600" s="203"/>
      <c r="J600" s="203"/>
      <c r="K600" s="203"/>
      <c r="L600" s="203"/>
      <c r="M600" s="203"/>
      <c r="N600" s="203"/>
      <c r="O600" s="203"/>
      <c r="P600" s="203"/>
      <c r="Q600" s="203"/>
      <c r="R600" s="203"/>
      <c r="S600" s="203"/>
      <c r="T600" s="203"/>
      <c r="U600" s="203"/>
      <c r="V600" s="203"/>
      <c r="W600" s="203"/>
      <c r="X600" s="203"/>
      <c r="Y600" s="203"/>
      <c r="Z600" s="203"/>
      <c r="AA600" s="203"/>
      <c r="AB600" s="203"/>
      <c r="AC600" s="203"/>
    </row>
    <row r="601" spans="1:29" ht="15.75" customHeight="1" x14ac:dyDescent="0.2">
      <c r="A601" s="203"/>
      <c r="B601" s="203"/>
      <c r="C601" s="204"/>
      <c r="D601" s="204"/>
      <c r="E601" s="204"/>
      <c r="F601" s="204"/>
      <c r="G601" s="204"/>
      <c r="H601" s="204"/>
      <c r="I601" s="203"/>
      <c r="J601" s="203"/>
      <c r="K601" s="203"/>
      <c r="L601" s="203"/>
      <c r="M601" s="203"/>
      <c r="N601" s="203"/>
      <c r="O601" s="203"/>
      <c r="P601" s="203"/>
      <c r="Q601" s="203"/>
      <c r="R601" s="203"/>
      <c r="S601" s="203"/>
      <c r="T601" s="203"/>
      <c r="U601" s="203"/>
      <c r="V601" s="203"/>
      <c r="W601" s="203"/>
      <c r="X601" s="203"/>
      <c r="Y601" s="203"/>
      <c r="Z601" s="203"/>
      <c r="AA601" s="203"/>
      <c r="AB601" s="203"/>
      <c r="AC601" s="203"/>
    </row>
    <row r="602" spans="1:29" ht="15.75" customHeight="1" x14ac:dyDescent="0.2">
      <c r="A602" s="203"/>
      <c r="B602" s="203"/>
      <c r="C602" s="204"/>
      <c r="D602" s="204"/>
      <c r="E602" s="204"/>
      <c r="F602" s="204"/>
      <c r="G602" s="204"/>
      <c r="H602" s="204"/>
      <c r="I602" s="203"/>
      <c r="J602" s="203"/>
      <c r="K602" s="203"/>
      <c r="L602" s="203"/>
      <c r="M602" s="203"/>
      <c r="N602" s="203"/>
      <c r="O602" s="203"/>
      <c r="P602" s="203"/>
      <c r="Q602" s="203"/>
      <c r="R602" s="203"/>
      <c r="S602" s="203"/>
      <c r="T602" s="203"/>
      <c r="U602" s="203"/>
      <c r="V602" s="203"/>
      <c r="W602" s="203"/>
      <c r="X602" s="203"/>
      <c r="Y602" s="203"/>
      <c r="Z602" s="203"/>
      <c r="AA602" s="203"/>
      <c r="AB602" s="203"/>
      <c r="AC602" s="203"/>
    </row>
    <row r="603" spans="1:29" ht="15.75" customHeight="1" x14ac:dyDescent="0.2">
      <c r="A603" s="203"/>
      <c r="B603" s="203"/>
      <c r="C603" s="204"/>
      <c r="D603" s="204"/>
      <c r="E603" s="204"/>
      <c r="F603" s="204"/>
      <c r="G603" s="204"/>
      <c r="H603" s="204"/>
      <c r="I603" s="203"/>
      <c r="J603" s="203"/>
      <c r="K603" s="203"/>
      <c r="L603" s="203"/>
      <c r="M603" s="203"/>
      <c r="N603" s="203"/>
      <c r="O603" s="203"/>
      <c r="P603" s="203"/>
      <c r="Q603" s="203"/>
      <c r="R603" s="203"/>
      <c r="S603" s="203"/>
      <c r="T603" s="203"/>
      <c r="U603" s="203"/>
      <c r="V603" s="203"/>
      <c r="W603" s="203"/>
      <c r="X603" s="203"/>
      <c r="Y603" s="203"/>
      <c r="Z603" s="203"/>
      <c r="AA603" s="203"/>
      <c r="AB603" s="203"/>
      <c r="AC603" s="203"/>
    </row>
    <row r="604" spans="1:29" ht="15.75" customHeight="1" x14ac:dyDescent="0.2">
      <c r="A604" s="203"/>
      <c r="B604" s="203"/>
      <c r="C604" s="204"/>
      <c r="D604" s="204"/>
      <c r="E604" s="204"/>
      <c r="F604" s="204"/>
      <c r="G604" s="204"/>
      <c r="H604" s="204"/>
      <c r="I604" s="203"/>
      <c r="J604" s="203"/>
      <c r="K604" s="203"/>
      <c r="L604" s="203"/>
      <c r="M604" s="203"/>
      <c r="N604" s="203"/>
      <c r="O604" s="203"/>
      <c r="P604" s="203"/>
      <c r="Q604" s="203"/>
      <c r="R604" s="203"/>
      <c r="S604" s="203"/>
      <c r="T604" s="203"/>
      <c r="U604" s="203"/>
      <c r="V604" s="203"/>
      <c r="W604" s="203"/>
      <c r="X604" s="203"/>
      <c r="Y604" s="203"/>
      <c r="Z604" s="203"/>
      <c r="AA604" s="203"/>
      <c r="AB604" s="203"/>
      <c r="AC604" s="203"/>
    </row>
    <row r="605" spans="1:29" ht="15.75" customHeight="1" x14ac:dyDescent="0.2">
      <c r="A605" s="203"/>
      <c r="B605" s="203"/>
      <c r="C605" s="204"/>
      <c r="D605" s="204"/>
      <c r="E605" s="204"/>
      <c r="F605" s="204"/>
      <c r="G605" s="204"/>
      <c r="H605" s="204"/>
      <c r="I605" s="203"/>
      <c r="J605" s="203"/>
      <c r="K605" s="203"/>
      <c r="L605" s="203"/>
      <c r="M605" s="203"/>
      <c r="N605" s="203"/>
      <c r="O605" s="203"/>
      <c r="P605" s="203"/>
      <c r="Q605" s="203"/>
      <c r="R605" s="203"/>
      <c r="S605" s="203"/>
      <c r="T605" s="203"/>
      <c r="U605" s="203"/>
      <c r="V605" s="203"/>
      <c r="W605" s="203"/>
      <c r="X605" s="203"/>
      <c r="Y605" s="203"/>
      <c r="Z605" s="203"/>
      <c r="AA605" s="203"/>
      <c r="AB605" s="203"/>
      <c r="AC605" s="203"/>
    </row>
    <row r="606" spans="1:29" ht="15.75" customHeight="1" x14ac:dyDescent="0.2">
      <c r="A606" s="203"/>
      <c r="B606" s="203"/>
      <c r="C606" s="204"/>
      <c r="D606" s="204"/>
      <c r="E606" s="204"/>
      <c r="F606" s="204"/>
      <c r="G606" s="204"/>
      <c r="H606" s="204"/>
      <c r="I606" s="203"/>
      <c r="J606" s="203"/>
      <c r="K606" s="203"/>
      <c r="L606" s="203"/>
      <c r="M606" s="203"/>
      <c r="N606" s="203"/>
      <c r="O606" s="203"/>
      <c r="P606" s="203"/>
      <c r="Q606" s="203"/>
      <c r="R606" s="203"/>
      <c r="S606" s="203"/>
      <c r="T606" s="203"/>
      <c r="U606" s="203"/>
      <c r="V606" s="203"/>
      <c r="W606" s="203"/>
      <c r="X606" s="203"/>
      <c r="Y606" s="203"/>
      <c r="Z606" s="203"/>
      <c r="AA606" s="203"/>
      <c r="AB606" s="203"/>
      <c r="AC606" s="203"/>
    </row>
    <row r="607" spans="1:29" ht="15.75" customHeight="1" x14ac:dyDescent="0.2">
      <c r="A607" s="203"/>
      <c r="B607" s="203"/>
      <c r="C607" s="204"/>
      <c r="D607" s="204"/>
      <c r="E607" s="204"/>
      <c r="F607" s="204"/>
      <c r="G607" s="204"/>
      <c r="H607" s="204"/>
      <c r="I607" s="203"/>
      <c r="J607" s="203"/>
      <c r="K607" s="203"/>
      <c r="L607" s="203"/>
      <c r="M607" s="203"/>
      <c r="N607" s="203"/>
      <c r="O607" s="203"/>
      <c r="P607" s="203"/>
      <c r="Q607" s="203"/>
      <c r="R607" s="203"/>
      <c r="S607" s="203"/>
      <c r="T607" s="203"/>
      <c r="U607" s="203"/>
      <c r="V607" s="203"/>
      <c r="W607" s="203"/>
      <c r="X607" s="203"/>
      <c r="Y607" s="203"/>
      <c r="Z607" s="203"/>
      <c r="AA607" s="203"/>
      <c r="AB607" s="203"/>
      <c r="AC607" s="203"/>
    </row>
    <row r="608" spans="1:29" ht="15.75" customHeight="1" x14ac:dyDescent="0.2">
      <c r="A608" s="203"/>
      <c r="B608" s="203"/>
      <c r="C608" s="204"/>
      <c r="D608" s="204"/>
      <c r="E608" s="204"/>
      <c r="F608" s="204"/>
      <c r="G608" s="204"/>
      <c r="H608" s="204"/>
      <c r="I608" s="203"/>
      <c r="J608" s="203"/>
      <c r="K608" s="203"/>
      <c r="L608" s="203"/>
      <c r="M608" s="203"/>
      <c r="N608" s="203"/>
      <c r="O608" s="203"/>
      <c r="P608" s="203"/>
      <c r="Q608" s="203"/>
      <c r="R608" s="203"/>
      <c r="S608" s="203"/>
      <c r="T608" s="203"/>
      <c r="U608" s="203"/>
      <c r="V608" s="203"/>
      <c r="W608" s="203"/>
      <c r="X608" s="203"/>
      <c r="Y608" s="203"/>
      <c r="Z608" s="203"/>
      <c r="AA608" s="203"/>
      <c r="AB608" s="203"/>
      <c r="AC608" s="203"/>
    </row>
    <row r="609" spans="1:29" ht="15.75" customHeight="1" x14ac:dyDescent="0.2">
      <c r="A609" s="203"/>
      <c r="B609" s="203"/>
      <c r="C609" s="204"/>
      <c r="D609" s="204"/>
      <c r="E609" s="204"/>
      <c r="F609" s="204"/>
      <c r="G609" s="204"/>
      <c r="H609" s="204"/>
      <c r="I609" s="203"/>
      <c r="J609" s="203"/>
      <c r="K609" s="203"/>
      <c r="L609" s="203"/>
      <c r="M609" s="203"/>
      <c r="N609" s="203"/>
      <c r="O609" s="203"/>
      <c r="P609" s="203"/>
      <c r="Q609" s="203"/>
      <c r="R609" s="203"/>
      <c r="S609" s="203"/>
      <c r="T609" s="203"/>
      <c r="U609" s="203"/>
      <c r="V609" s="203"/>
      <c r="W609" s="203"/>
      <c r="X609" s="203"/>
      <c r="Y609" s="203"/>
      <c r="Z609" s="203"/>
      <c r="AA609" s="203"/>
      <c r="AB609" s="203"/>
      <c r="AC609" s="203"/>
    </row>
    <row r="610" spans="1:29" ht="15.75" customHeight="1" x14ac:dyDescent="0.2">
      <c r="A610" s="203"/>
      <c r="B610" s="203"/>
      <c r="C610" s="204"/>
      <c r="D610" s="204"/>
      <c r="E610" s="204"/>
      <c r="F610" s="204"/>
      <c r="G610" s="204"/>
      <c r="H610" s="204"/>
      <c r="I610" s="203"/>
      <c r="J610" s="203"/>
      <c r="K610" s="203"/>
      <c r="L610" s="203"/>
      <c r="M610" s="203"/>
      <c r="N610" s="203"/>
      <c r="O610" s="203"/>
      <c r="P610" s="203"/>
      <c r="Q610" s="203"/>
      <c r="R610" s="203"/>
      <c r="S610" s="203"/>
      <c r="T610" s="203"/>
      <c r="U610" s="203"/>
      <c r="V610" s="203"/>
      <c r="W610" s="203"/>
      <c r="X610" s="203"/>
      <c r="Y610" s="203"/>
      <c r="Z610" s="203"/>
      <c r="AA610" s="203"/>
      <c r="AB610" s="203"/>
      <c r="AC610" s="203"/>
    </row>
    <row r="611" spans="1:29" ht="15.75" customHeight="1" x14ac:dyDescent="0.2">
      <c r="A611" s="203"/>
      <c r="B611" s="203"/>
      <c r="C611" s="204"/>
      <c r="D611" s="204"/>
      <c r="E611" s="204"/>
      <c r="F611" s="204"/>
      <c r="G611" s="204"/>
      <c r="H611" s="204"/>
      <c r="I611" s="203"/>
      <c r="J611" s="203"/>
      <c r="K611" s="203"/>
      <c r="L611" s="203"/>
      <c r="M611" s="203"/>
      <c r="N611" s="203"/>
      <c r="O611" s="203"/>
      <c r="P611" s="203"/>
      <c r="Q611" s="203"/>
      <c r="R611" s="203"/>
      <c r="S611" s="203"/>
      <c r="T611" s="203"/>
      <c r="U611" s="203"/>
      <c r="V611" s="203"/>
      <c r="W611" s="203"/>
      <c r="X611" s="203"/>
      <c r="Y611" s="203"/>
      <c r="Z611" s="203"/>
      <c r="AA611" s="203"/>
      <c r="AB611" s="203"/>
      <c r="AC611" s="203"/>
    </row>
    <row r="612" spans="1:29" ht="15.75" customHeight="1" x14ac:dyDescent="0.2">
      <c r="A612" s="203"/>
      <c r="B612" s="203"/>
      <c r="C612" s="204"/>
      <c r="D612" s="204"/>
      <c r="E612" s="204"/>
      <c r="F612" s="204"/>
      <c r="G612" s="204"/>
      <c r="H612" s="204"/>
      <c r="I612" s="203"/>
      <c r="J612" s="203"/>
      <c r="K612" s="203"/>
      <c r="L612" s="203"/>
      <c r="M612" s="203"/>
      <c r="N612" s="203"/>
      <c r="O612" s="203"/>
      <c r="P612" s="203"/>
      <c r="Q612" s="203"/>
      <c r="R612" s="203"/>
      <c r="S612" s="203"/>
      <c r="T612" s="203"/>
      <c r="U612" s="203"/>
      <c r="V612" s="203"/>
      <c r="W612" s="203"/>
      <c r="X612" s="203"/>
      <c r="Y612" s="203"/>
      <c r="Z612" s="203"/>
      <c r="AA612" s="203"/>
      <c r="AB612" s="203"/>
      <c r="AC612" s="203"/>
    </row>
    <row r="613" spans="1:29" ht="15.75" customHeight="1" x14ac:dyDescent="0.2">
      <c r="A613" s="203"/>
      <c r="B613" s="203"/>
      <c r="C613" s="204"/>
      <c r="D613" s="204"/>
      <c r="E613" s="204"/>
      <c r="F613" s="204"/>
      <c r="G613" s="204"/>
      <c r="H613" s="204"/>
      <c r="I613" s="203"/>
      <c r="J613" s="203"/>
      <c r="K613" s="203"/>
      <c r="L613" s="203"/>
      <c r="M613" s="203"/>
      <c r="N613" s="203"/>
      <c r="O613" s="203"/>
      <c r="P613" s="203"/>
      <c r="Q613" s="203"/>
      <c r="R613" s="203"/>
      <c r="S613" s="203"/>
      <c r="T613" s="203"/>
      <c r="U613" s="203"/>
      <c r="V613" s="203"/>
      <c r="W613" s="203"/>
      <c r="X613" s="203"/>
      <c r="Y613" s="203"/>
      <c r="Z613" s="203"/>
      <c r="AA613" s="203"/>
      <c r="AB613" s="203"/>
      <c r="AC613" s="203"/>
    </row>
    <row r="614" spans="1:29" ht="15.75" customHeight="1" x14ac:dyDescent="0.2">
      <c r="A614" s="203"/>
      <c r="B614" s="203"/>
      <c r="C614" s="204"/>
      <c r="D614" s="204"/>
      <c r="E614" s="204"/>
      <c r="F614" s="204"/>
      <c r="G614" s="204"/>
      <c r="H614" s="204"/>
      <c r="I614" s="203"/>
      <c r="J614" s="203"/>
      <c r="K614" s="203"/>
      <c r="L614" s="203"/>
      <c r="M614" s="203"/>
      <c r="N614" s="203"/>
      <c r="O614" s="203"/>
      <c r="P614" s="203"/>
      <c r="Q614" s="203"/>
      <c r="R614" s="203"/>
      <c r="S614" s="203"/>
      <c r="T614" s="203"/>
      <c r="U614" s="203"/>
      <c r="V614" s="203"/>
      <c r="W614" s="203"/>
      <c r="X614" s="203"/>
      <c r="Y614" s="203"/>
      <c r="Z614" s="203"/>
      <c r="AA614" s="203"/>
      <c r="AB614" s="203"/>
      <c r="AC614" s="203"/>
    </row>
    <row r="615" spans="1:29" ht="15.75" customHeight="1" x14ac:dyDescent="0.2">
      <c r="A615" s="203"/>
      <c r="B615" s="203"/>
      <c r="C615" s="204"/>
      <c r="D615" s="204"/>
      <c r="E615" s="204"/>
      <c r="F615" s="204"/>
      <c r="G615" s="204"/>
      <c r="H615" s="204"/>
      <c r="I615" s="203"/>
      <c r="J615" s="203"/>
      <c r="K615" s="203"/>
      <c r="L615" s="203"/>
      <c r="M615" s="203"/>
      <c r="N615" s="203"/>
      <c r="O615" s="203"/>
      <c r="P615" s="203"/>
      <c r="Q615" s="203"/>
      <c r="R615" s="203"/>
      <c r="S615" s="203"/>
      <c r="T615" s="203"/>
      <c r="U615" s="203"/>
      <c r="V615" s="203"/>
      <c r="W615" s="203"/>
      <c r="X615" s="203"/>
      <c r="Y615" s="203"/>
      <c r="Z615" s="203"/>
      <c r="AA615" s="203"/>
      <c r="AB615" s="203"/>
      <c r="AC615" s="203"/>
    </row>
    <row r="616" spans="1:29" ht="15.75" customHeight="1" x14ac:dyDescent="0.2">
      <c r="A616" s="203"/>
      <c r="B616" s="203"/>
      <c r="C616" s="204"/>
      <c r="D616" s="204"/>
      <c r="E616" s="204"/>
      <c r="F616" s="204"/>
      <c r="G616" s="204"/>
      <c r="H616" s="204"/>
      <c r="I616" s="203"/>
      <c r="J616" s="203"/>
      <c r="K616" s="203"/>
      <c r="L616" s="203"/>
      <c r="M616" s="203"/>
      <c r="N616" s="203"/>
      <c r="O616" s="203"/>
      <c r="P616" s="203"/>
      <c r="Q616" s="203"/>
      <c r="R616" s="203"/>
      <c r="S616" s="203"/>
      <c r="T616" s="203"/>
      <c r="U616" s="203"/>
      <c r="V616" s="203"/>
      <c r="W616" s="203"/>
      <c r="X616" s="203"/>
      <c r="Y616" s="203"/>
      <c r="Z616" s="203"/>
      <c r="AA616" s="203"/>
      <c r="AB616" s="203"/>
      <c r="AC616" s="203"/>
    </row>
    <row r="617" spans="1:29" ht="15.75" customHeight="1" x14ac:dyDescent="0.2">
      <c r="A617" s="203"/>
      <c r="B617" s="203"/>
      <c r="C617" s="204"/>
      <c r="D617" s="204"/>
      <c r="E617" s="204"/>
      <c r="F617" s="204"/>
      <c r="G617" s="204"/>
      <c r="H617" s="204"/>
      <c r="I617" s="203"/>
      <c r="J617" s="203"/>
      <c r="K617" s="203"/>
      <c r="L617" s="203"/>
      <c r="M617" s="203"/>
      <c r="N617" s="203"/>
      <c r="O617" s="203"/>
      <c r="P617" s="203"/>
      <c r="Q617" s="203"/>
      <c r="R617" s="203"/>
      <c r="S617" s="203"/>
      <c r="T617" s="203"/>
      <c r="U617" s="203"/>
      <c r="V617" s="203"/>
      <c r="W617" s="203"/>
      <c r="X617" s="203"/>
      <c r="Y617" s="203"/>
      <c r="Z617" s="203"/>
      <c r="AA617" s="203"/>
      <c r="AB617" s="203"/>
      <c r="AC617" s="203"/>
    </row>
    <row r="618" spans="1:29" ht="15.75" customHeight="1" x14ac:dyDescent="0.2">
      <c r="A618" s="203"/>
      <c r="B618" s="203"/>
      <c r="C618" s="204"/>
      <c r="D618" s="204"/>
      <c r="E618" s="204"/>
      <c r="F618" s="204"/>
      <c r="G618" s="204"/>
      <c r="H618" s="204"/>
      <c r="I618" s="203"/>
      <c r="J618" s="203"/>
      <c r="K618" s="203"/>
      <c r="L618" s="203"/>
      <c r="M618" s="203"/>
      <c r="N618" s="203"/>
      <c r="O618" s="203"/>
      <c r="P618" s="203"/>
      <c r="Q618" s="203"/>
      <c r="R618" s="203"/>
      <c r="S618" s="203"/>
      <c r="T618" s="203"/>
      <c r="U618" s="203"/>
      <c r="V618" s="203"/>
      <c r="W618" s="203"/>
      <c r="X618" s="203"/>
      <c r="Y618" s="203"/>
      <c r="Z618" s="203"/>
      <c r="AA618" s="203"/>
      <c r="AB618" s="203"/>
      <c r="AC618" s="203"/>
    </row>
    <row r="619" spans="1:29" ht="15.75" customHeight="1" x14ac:dyDescent="0.2">
      <c r="A619" s="203"/>
      <c r="B619" s="203"/>
      <c r="C619" s="204"/>
      <c r="D619" s="204"/>
      <c r="E619" s="204"/>
      <c r="F619" s="204"/>
      <c r="G619" s="204"/>
      <c r="H619" s="204"/>
      <c r="I619" s="203"/>
      <c r="J619" s="203"/>
      <c r="K619" s="203"/>
      <c r="L619" s="203"/>
      <c r="M619" s="203"/>
      <c r="N619" s="203"/>
      <c r="O619" s="203"/>
      <c r="P619" s="203"/>
      <c r="Q619" s="203"/>
      <c r="R619" s="203"/>
      <c r="S619" s="203"/>
      <c r="T619" s="203"/>
      <c r="U619" s="203"/>
      <c r="V619" s="203"/>
      <c r="W619" s="203"/>
      <c r="X619" s="203"/>
      <c r="Y619" s="203"/>
      <c r="Z619" s="203"/>
      <c r="AA619" s="203"/>
      <c r="AB619" s="203"/>
      <c r="AC619" s="203"/>
    </row>
    <row r="620" spans="1:29" ht="15.75" customHeight="1" x14ac:dyDescent="0.2">
      <c r="A620" s="203"/>
      <c r="B620" s="203"/>
      <c r="C620" s="204"/>
      <c r="D620" s="204"/>
      <c r="E620" s="204"/>
      <c r="F620" s="204"/>
      <c r="G620" s="204"/>
      <c r="H620" s="204"/>
      <c r="I620" s="203"/>
      <c r="J620" s="203"/>
      <c r="K620" s="203"/>
      <c r="L620" s="203"/>
      <c r="M620" s="203"/>
      <c r="N620" s="203"/>
      <c r="O620" s="203"/>
      <c r="P620" s="203"/>
      <c r="Q620" s="203"/>
      <c r="R620" s="203"/>
      <c r="S620" s="203"/>
      <c r="T620" s="203"/>
      <c r="U620" s="203"/>
      <c r="V620" s="203"/>
      <c r="W620" s="203"/>
      <c r="X620" s="203"/>
      <c r="Y620" s="203"/>
      <c r="Z620" s="203"/>
      <c r="AA620" s="203"/>
      <c r="AB620" s="203"/>
      <c r="AC620" s="203"/>
    </row>
    <row r="621" spans="1:29" ht="15.75" customHeight="1" x14ac:dyDescent="0.2">
      <c r="A621" s="203"/>
      <c r="B621" s="203"/>
      <c r="C621" s="204"/>
      <c r="D621" s="204"/>
      <c r="E621" s="204"/>
      <c r="F621" s="204"/>
      <c r="G621" s="204"/>
      <c r="H621" s="204"/>
      <c r="I621" s="203"/>
      <c r="J621" s="203"/>
      <c r="K621" s="203"/>
      <c r="L621" s="203"/>
      <c r="M621" s="203"/>
      <c r="N621" s="203"/>
      <c r="O621" s="203"/>
      <c r="P621" s="203"/>
      <c r="Q621" s="203"/>
      <c r="R621" s="203"/>
      <c r="S621" s="203"/>
      <c r="T621" s="203"/>
      <c r="U621" s="203"/>
      <c r="V621" s="203"/>
      <c r="W621" s="203"/>
      <c r="X621" s="203"/>
      <c r="Y621" s="203"/>
      <c r="Z621" s="203"/>
      <c r="AA621" s="203"/>
      <c r="AB621" s="203"/>
      <c r="AC621" s="203"/>
    </row>
    <row r="622" spans="1:29" ht="15.75" customHeight="1" x14ac:dyDescent="0.2">
      <c r="A622" s="203"/>
      <c r="B622" s="203"/>
      <c r="C622" s="204"/>
      <c r="D622" s="204"/>
      <c r="E622" s="204"/>
      <c r="F622" s="204"/>
      <c r="G622" s="204"/>
      <c r="H622" s="204"/>
      <c r="I622" s="203"/>
      <c r="J622" s="203"/>
      <c r="K622" s="203"/>
      <c r="L622" s="203"/>
      <c r="M622" s="203"/>
      <c r="N622" s="203"/>
      <c r="O622" s="203"/>
      <c r="P622" s="203"/>
      <c r="Q622" s="203"/>
      <c r="R622" s="203"/>
      <c r="S622" s="203"/>
      <c r="T622" s="203"/>
      <c r="U622" s="203"/>
      <c r="V622" s="203"/>
      <c r="W622" s="203"/>
      <c r="X622" s="203"/>
      <c r="Y622" s="203"/>
      <c r="Z622" s="203"/>
      <c r="AA622" s="203"/>
      <c r="AB622" s="203"/>
      <c r="AC622" s="203"/>
    </row>
    <row r="623" spans="1:29" ht="15.75" customHeight="1" x14ac:dyDescent="0.2">
      <c r="A623" s="203"/>
      <c r="B623" s="203"/>
      <c r="C623" s="204"/>
      <c r="D623" s="204"/>
      <c r="E623" s="204"/>
      <c r="F623" s="204"/>
      <c r="G623" s="204"/>
      <c r="H623" s="204"/>
      <c r="I623" s="203"/>
      <c r="J623" s="203"/>
      <c r="K623" s="203"/>
      <c r="L623" s="203"/>
      <c r="M623" s="203"/>
      <c r="N623" s="203"/>
      <c r="O623" s="203"/>
      <c r="P623" s="203"/>
      <c r="Q623" s="203"/>
      <c r="R623" s="203"/>
      <c r="S623" s="203"/>
      <c r="T623" s="203"/>
      <c r="U623" s="203"/>
      <c r="V623" s="203"/>
      <c r="W623" s="203"/>
      <c r="X623" s="203"/>
      <c r="Y623" s="203"/>
      <c r="Z623" s="203"/>
      <c r="AA623" s="203"/>
      <c r="AB623" s="203"/>
      <c r="AC623" s="203"/>
    </row>
    <row r="624" spans="1:29" ht="15.75" customHeight="1" x14ac:dyDescent="0.2">
      <c r="A624" s="203"/>
      <c r="B624" s="203"/>
      <c r="C624" s="204"/>
      <c r="D624" s="204"/>
      <c r="E624" s="204"/>
      <c r="F624" s="204"/>
      <c r="G624" s="204"/>
      <c r="H624" s="204"/>
      <c r="I624" s="203"/>
      <c r="J624" s="203"/>
      <c r="K624" s="203"/>
      <c r="L624" s="203"/>
      <c r="M624" s="203"/>
      <c r="N624" s="203"/>
      <c r="O624" s="203"/>
      <c r="P624" s="203"/>
      <c r="Q624" s="203"/>
      <c r="R624" s="203"/>
      <c r="S624" s="203"/>
      <c r="T624" s="203"/>
      <c r="U624" s="203"/>
      <c r="V624" s="203"/>
      <c r="W624" s="203"/>
      <c r="X624" s="203"/>
      <c r="Y624" s="203"/>
      <c r="Z624" s="203"/>
      <c r="AA624" s="203"/>
      <c r="AB624" s="203"/>
      <c r="AC624" s="203"/>
    </row>
    <row r="625" spans="1:29" ht="15.75" customHeight="1" x14ac:dyDescent="0.2">
      <c r="A625" s="203"/>
      <c r="B625" s="203"/>
      <c r="C625" s="204"/>
      <c r="D625" s="204"/>
      <c r="E625" s="204"/>
      <c r="F625" s="204"/>
      <c r="G625" s="204"/>
      <c r="H625" s="204"/>
      <c r="I625" s="203"/>
      <c r="J625" s="203"/>
      <c r="K625" s="203"/>
      <c r="L625" s="203"/>
      <c r="M625" s="203"/>
      <c r="N625" s="203"/>
      <c r="O625" s="203"/>
      <c r="P625" s="203"/>
      <c r="Q625" s="203"/>
      <c r="R625" s="203"/>
      <c r="S625" s="203"/>
      <c r="T625" s="203"/>
      <c r="U625" s="203"/>
      <c r="V625" s="203"/>
      <c r="W625" s="203"/>
      <c r="X625" s="203"/>
      <c r="Y625" s="203"/>
      <c r="Z625" s="203"/>
      <c r="AA625" s="203"/>
      <c r="AB625" s="203"/>
      <c r="AC625" s="203"/>
    </row>
    <row r="626" spans="1:29" ht="15.75" customHeight="1" x14ac:dyDescent="0.2">
      <c r="A626" s="203"/>
      <c r="B626" s="203"/>
      <c r="C626" s="204"/>
      <c r="D626" s="204"/>
      <c r="E626" s="204"/>
      <c r="F626" s="204"/>
      <c r="G626" s="204"/>
      <c r="H626" s="204"/>
      <c r="I626" s="203"/>
      <c r="J626" s="203"/>
      <c r="K626" s="203"/>
      <c r="L626" s="203"/>
      <c r="M626" s="203"/>
      <c r="N626" s="203"/>
      <c r="O626" s="203"/>
      <c r="P626" s="203"/>
      <c r="Q626" s="203"/>
      <c r="R626" s="203"/>
      <c r="S626" s="203"/>
      <c r="T626" s="203"/>
      <c r="U626" s="203"/>
      <c r="V626" s="203"/>
      <c r="W626" s="203"/>
      <c r="X626" s="203"/>
      <c r="Y626" s="203"/>
      <c r="Z626" s="203"/>
      <c r="AA626" s="203"/>
      <c r="AB626" s="203"/>
      <c r="AC626" s="203"/>
    </row>
    <row r="627" spans="1:29" ht="15.75" customHeight="1" x14ac:dyDescent="0.2">
      <c r="A627" s="203"/>
      <c r="B627" s="203"/>
      <c r="C627" s="204"/>
      <c r="D627" s="204"/>
      <c r="E627" s="204"/>
      <c r="F627" s="204"/>
      <c r="G627" s="204"/>
      <c r="H627" s="204"/>
      <c r="I627" s="203"/>
      <c r="J627" s="203"/>
      <c r="K627" s="203"/>
      <c r="L627" s="203"/>
      <c r="M627" s="203"/>
      <c r="N627" s="203"/>
      <c r="O627" s="203"/>
      <c r="P627" s="203"/>
      <c r="Q627" s="203"/>
      <c r="R627" s="203"/>
      <c r="S627" s="203"/>
      <c r="T627" s="203"/>
      <c r="U627" s="203"/>
      <c r="V627" s="203"/>
      <c r="W627" s="203"/>
      <c r="X627" s="203"/>
      <c r="Y627" s="203"/>
      <c r="Z627" s="203"/>
      <c r="AA627" s="203"/>
      <c r="AB627" s="203"/>
      <c r="AC627" s="203"/>
    </row>
    <row r="628" spans="1:29" ht="15.75" customHeight="1" x14ac:dyDescent="0.2">
      <c r="A628" s="203"/>
      <c r="B628" s="203"/>
      <c r="C628" s="204"/>
      <c r="D628" s="204"/>
      <c r="E628" s="204"/>
      <c r="F628" s="204"/>
      <c r="G628" s="204"/>
      <c r="H628" s="204"/>
      <c r="I628" s="203"/>
      <c r="J628" s="203"/>
      <c r="K628" s="203"/>
      <c r="L628" s="203"/>
      <c r="M628" s="203"/>
      <c r="N628" s="203"/>
      <c r="O628" s="203"/>
      <c r="P628" s="203"/>
      <c r="Q628" s="203"/>
      <c r="R628" s="203"/>
      <c r="S628" s="203"/>
      <c r="T628" s="203"/>
      <c r="U628" s="203"/>
      <c r="V628" s="203"/>
      <c r="W628" s="203"/>
      <c r="X628" s="203"/>
      <c r="Y628" s="203"/>
      <c r="Z628" s="203"/>
      <c r="AA628" s="203"/>
      <c r="AB628" s="203"/>
      <c r="AC628" s="203"/>
    </row>
    <row r="629" spans="1:29" ht="15.75" customHeight="1" x14ac:dyDescent="0.2">
      <c r="A629" s="203"/>
      <c r="B629" s="203"/>
      <c r="C629" s="204"/>
      <c r="D629" s="204"/>
      <c r="E629" s="204"/>
      <c r="F629" s="204"/>
      <c r="G629" s="204"/>
      <c r="H629" s="204"/>
      <c r="I629" s="203"/>
      <c r="J629" s="203"/>
      <c r="K629" s="203"/>
      <c r="L629" s="203"/>
      <c r="M629" s="203"/>
      <c r="N629" s="203"/>
      <c r="O629" s="203"/>
      <c r="P629" s="203"/>
      <c r="Q629" s="203"/>
      <c r="R629" s="203"/>
      <c r="S629" s="203"/>
      <c r="T629" s="203"/>
      <c r="U629" s="203"/>
      <c r="V629" s="203"/>
      <c r="W629" s="203"/>
      <c r="X629" s="203"/>
      <c r="Y629" s="203"/>
      <c r="Z629" s="203"/>
      <c r="AA629" s="203"/>
      <c r="AB629" s="203"/>
      <c r="AC629" s="203"/>
    </row>
    <row r="630" spans="1:29" ht="15.75" customHeight="1" x14ac:dyDescent="0.2">
      <c r="A630" s="203"/>
      <c r="B630" s="203"/>
      <c r="C630" s="204"/>
      <c r="D630" s="204"/>
      <c r="E630" s="204"/>
      <c r="F630" s="204"/>
      <c r="G630" s="204"/>
      <c r="H630" s="204"/>
      <c r="I630" s="203"/>
      <c r="J630" s="203"/>
      <c r="K630" s="203"/>
      <c r="L630" s="203"/>
      <c r="M630" s="203"/>
      <c r="N630" s="203"/>
      <c r="O630" s="203"/>
      <c r="P630" s="203"/>
      <c r="Q630" s="203"/>
      <c r="R630" s="203"/>
      <c r="S630" s="203"/>
      <c r="T630" s="203"/>
      <c r="U630" s="203"/>
      <c r="V630" s="203"/>
      <c r="W630" s="203"/>
      <c r="X630" s="203"/>
      <c r="Y630" s="203"/>
      <c r="Z630" s="203"/>
      <c r="AA630" s="203"/>
      <c r="AB630" s="203"/>
      <c r="AC630" s="203"/>
    </row>
    <row r="631" spans="1:29" ht="15.75" customHeight="1" x14ac:dyDescent="0.2">
      <c r="A631" s="203"/>
      <c r="B631" s="203"/>
      <c r="C631" s="204"/>
      <c r="D631" s="204"/>
      <c r="E631" s="204"/>
      <c r="F631" s="204"/>
      <c r="G631" s="204"/>
      <c r="H631" s="204"/>
      <c r="I631" s="203"/>
      <c r="J631" s="203"/>
      <c r="K631" s="203"/>
      <c r="L631" s="203"/>
      <c r="M631" s="203"/>
      <c r="N631" s="203"/>
      <c r="O631" s="203"/>
      <c r="P631" s="203"/>
      <c r="Q631" s="203"/>
      <c r="R631" s="203"/>
      <c r="S631" s="203"/>
      <c r="T631" s="203"/>
      <c r="U631" s="203"/>
      <c r="V631" s="203"/>
      <c r="W631" s="203"/>
      <c r="X631" s="203"/>
      <c r="Y631" s="203"/>
      <c r="Z631" s="203"/>
      <c r="AA631" s="203"/>
      <c r="AB631" s="203"/>
      <c r="AC631" s="203"/>
    </row>
    <row r="632" spans="1:29" ht="15.75" customHeight="1" x14ac:dyDescent="0.2">
      <c r="A632" s="203"/>
      <c r="B632" s="203"/>
      <c r="C632" s="204"/>
      <c r="D632" s="204"/>
      <c r="E632" s="204"/>
      <c r="F632" s="204"/>
      <c r="G632" s="204"/>
      <c r="H632" s="204"/>
      <c r="I632" s="203"/>
      <c r="J632" s="203"/>
      <c r="K632" s="203"/>
      <c r="L632" s="203"/>
      <c r="M632" s="203"/>
      <c r="N632" s="203"/>
      <c r="O632" s="203"/>
      <c r="P632" s="203"/>
      <c r="Q632" s="203"/>
      <c r="R632" s="203"/>
      <c r="S632" s="203"/>
      <c r="T632" s="203"/>
      <c r="U632" s="203"/>
      <c r="V632" s="203"/>
      <c r="W632" s="203"/>
      <c r="X632" s="203"/>
      <c r="Y632" s="203"/>
      <c r="Z632" s="203"/>
      <c r="AA632" s="203"/>
      <c r="AB632" s="203"/>
      <c r="AC632" s="203"/>
    </row>
    <row r="633" spans="1:29" ht="15.75" customHeight="1" x14ac:dyDescent="0.2">
      <c r="A633" s="203"/>
      <c r="B633" s="203"/>
      <c r="C633" s="204"/>
      <c r="D633" s="204"/>
      <c r="E633" s="204"/>
      <c r="F633" s="204"/>
      <c r="G633" s="204"/>
      <c r="H633" s="204"/>
      <c r="I633" s="203"/>
      <c r="J633" s="203"/>
      <c r="K633" s="203"/>
      <c r="L633" s="203"/>
      <c r="M633" s="203"/>
      <c r="N633" s="203"/>
      <c r="O633" s="203"/>
      <c r="P633" s="203"/>
      <c r="Q633" s="203"/>
      <c r="R633" s="203"/>
      <c r="S633" s="203"/>
      <c r="T633" s="203"/>
      <c r="U633" s="203"/>
      <c r="V633" s="203"/>
      <c r="W633" s="203"/>
      <c r="X633" s="203"/>
      <c r="Y633" s="203"/>
      <c r="Z633" s="203"/>
      <c r="AA633" s="203"/>
      <c r="AB633" s="203"/>
      <c r="AC633" s="203"/>
    </row>
    <row r="634" spans="1:29" ht="15.75" customHeight="1" x14ac:dyDescent="0.2">
      <c r="A634" s="203"/>
      <c r="B634" s="203"/>
      <c r="C634" s="204"/>
      <c r="D634" s="204"/>
      <c r="E634" s="204"/>
      <c r="F634" s="204"/>
      <c r="G634" s="204"/>
      <c r="H634" s="204"/>
      <c r="I634" s="203"/>
      <c r="J634" s="203"/>
      <c r="K634" s="203"/>
      <c r="L634" s="203"/>
      <c r="M634" s="203"/>
      <c r="N634" s="203"/>
      <c r="O634" s="203"/>
      <c r="P634" s="203"/>
      <c r="Q634" s="203"/>
      <c r="R634" s="203"/>
      <c r="S634" s="203"/>
      <c r="T634" s="203"/>
      <c r="U634" s="203"/>
      <c r="V634" s="203"/>
      <c r="W634" s="203"/>
      <c r="X634" s="203"/>
      <c r="Y634" s="203"/>
      <c r="Z634" s="203"/>
      <c r="AA634" s="203"/>
      <c r="AB634" s="203"/>
      <c r="AC634" s="203"/>
    </row>
    <row r="635" spans="1:29" ht="15.75" customHeight="1" x14ac:dyDescent="0.2">
      <c r="A635" s="203"/>
      <c r="B635" s="203"/>
      <c r="C635" s="204"/>
      <c r="D635" s="204"/>
      <c r="E635" s="204"/>
      <c r="F635" s="204"/>
      <c r="G635" s="204"/>
      <c r="H635" s="204"/>
      <c r="I635" s="203"/>
      <c r="J635" s="203"/>
      <c r="K635" s="203"/>
      <c r="L635" s="203"/>
      <c r="M635" s="203"/>
      <c r="N635" s="203"/>
      <c r="O635" s="203"/>
      <c r="P635" s="203"/>
      <c r="Q635" s="203"/>
      <c r="R635" s="203"/>
      <c r="S635" s="203"/>
      <c r="T635" s="203"/>
      <c r="U635" s="203"/>
      <c r="V635" s="203"/>
      <c r="W635" s="203"/>
      <c r="X635" s="203"/>
      <c r="Y635" s="203"/>
      <c r="Z635" s="203"/>
      <c r="AA635" s="203"/>
      <c r="AB635" s="203"/>
      <c r="AC635" s="203"/>
    </row>
    <row r="636" spans="1:29" ht="15.75" customHeight="1" x14ac:dyDescent="0.2">
      <c r="A636" s="203"/>
      <c r="B636" s="203"/>
      <c r="C636" s="204"/>
      <c r="D636" s="204"/>
      <c r="E636" s="204"/>
      <c r="F636" s="204"/>
      <c r="G636" s="204"/>
      <c r="H636" s="204"/>
      <c r="I636" s="203"/>
      <c r="J636" s="203"/>
      <c r="K636" s="203"/>
      <c r="L636" s="203"/>
      <c r="M636" s="203"/>
      <c r="N636" s="203"/>
      <c r="O636" s="203"/>
      <c r="P636" s="203"/>
      <c r="Q636" s="203"/>
      <c r="R636" s="203"/>
      <c r="S636" s="203"/>
      <c r="T636" s="203"/>
      <c r="U636" s="203"/>
      <c r="V636" s="203"/>
      <c r="W636" s="203"/>
      <c r="X636" s="203"/>
      <c r="Y636" s="203"/>
      <c r="Z636" s="203"/>
      <c r="AA636" s="203"/>
      <c r="AB636" s="203"/>
      <c r="AC636" s="203"/>
    </row>
    <row r="637" spans="1:29" ht="15.75" customHeight="1" x14ac:dyDescent="0.2">
      <c r="A637" s="203"/>
      <c r="B637" s="203"/>
      <c r="C637" s="204"/>
      <c r="D637" s="204"/>
      <c r="E637" s="204"/>
      <c r="F637" s="204"/>
      <c r="G637" s="204"/>
      <c r="H637" s="204"/>
      <c r="I637" s="203"/>
      <c r="J637" s="203"/>
      <c r="K637" s="203"/>
      <c r="L637" s="203"/>
      <c r="M637" s="203"/>
      <c r="N637" s="203"/>
      <c r="O637" s="203"/>
      <c r="P637" s="203"/>
      <c r="Q637" s="203"/>
      <c r="R637" s="203"/>
      <c r="S637" s="203"/>
      <c r="T637" s="203"/>
      <c r="U637" s="203"/>
      <c r="V637" s="203"/>
      <c r="W637" s="203"/>
      <c r="X637" s="203"/>
      <c r="Y637" s="203"/>
      <c r="Z637" s="203"/>
      <c r="AA637" s="203"/>
      <c r="AB637" s="203"/>
      <c r="AC637" s="203"/>
    </row>
    <row r="638" spans="1:29" ht="15.75" customHeight="1" x14ac:dyDescent="0.2">
      <c r="A638" s="203"/>
      <c r="B638" s="203"/>
      <c r="C638" s="204"/>
      <c r="D638" s="204"/>
      <c r="E638" s="204"/>
      <c r="F638" s="204"/>
      <c r="G638" s="204"/>
      <c r="H638" s="204"/>
      <c r="I638" s="203"/>
      <c r="J638" s="203"/>
      <c r="K638" s="203"/>
      <c r="L638" s="203"/>
      <c r="M638" s="203"/>
      <c r="N638" s="203"/>
      <c r="O638" s="203"/>
      <c r="P638" s="203"/>
      <c r="Q638" s="203"/>
      <c r="R638" s="203"/>
      <c r="S638" s="203"/>
      <c r="T638" s="203"/>
      <c r="U638" s="203"/>
      <c r="V638" s="203"/>
      <c r="W638" s="203"/>
      <c r="X638" s="203"/>
      <c r="Y638" s="203"/>
      <c r="Z638" s="203"/>
      <c r="AA638" s="203"/>
      <c r="AB638" s="203"/>
      <c r="AC638" s="203"/>
    </row>
    <row r="639" spans="1:29" ht="15.75" customHeight="1" x14ac:dyDescent="0.2">
      <c r="A639" s="203"/>
      <c r="B639" s="203"/>
      <c r="C639" s="204"/>
      <c r="D639" s="204"/>
      <c r="E639" s="204"/>
      <c r="F639" s="204"/>
      <c r="G639" s="204"/>
      <c r="H639" s="204"/>
      <c r="I639" s="203"/>
      <c r="J639" s="203"/>
      <c r="K639" s="203"/>
      <c r="L639" s="203"/>
      <c r="M639" s="203"/>
      <c r="N639" s="203"/>
      <c r="O639" s="203"/>
      <c r="P639" s="203"/>
      <c r="Q639" s="203"/>
      <c r="R639" s="203"/>
      <c r="S639" s="203"/>
      <c r="T639" s="203"/>
      <c r="U639" s="203"/>
      <c r="V639" s="203"/>
      <c r="W639" s="203"/>
      <c r="X639" s="203"/>
      <c r="Y639" s="203"/>
      <c r="Z639" s="203"/>
      <c r="AA639" s="203"/>
      <c r="AB639" s="203"/>
      <c r="AC639" s="203"/>
    </row>
    <row r="640" spans="1:29" ht="15.75" customHeight="1" x14ac:dyDescent="0.2">
      <c r="A640" s="203"/>
      <c r="B640" s="203"/>
      <c r="C640" s="204"/>
      <c r="D640" s="204"/>
      <c r="E640" s="204"/>
      <c r="F640" s="204"/>
      <c r="G640" s="204"/>
      <c r="H640" s="204"/>
      <c r="I640" s="203"/>
      <c r="J640" s="203"/>
      <c r="K640" s="203"/>
      <c r="L640" s="203"/>
      <c r="M640" s="203"/>
      <c r="N640" s="203"/>
      <c r="O640" s="203"/>
      <c r="P640" s="203"/>
      <c r="Q640" s="203"/>
      <c r="R640" s="203"/>
      <c r="S640" s="203"/>
      <c r="T640" s="203"/>
      <c r="U640" s="203"/>
      <c r="V640" s="203"/>
      <c r="W640" s="203"/>
      <c r="X640" s="203"/>
      <c r="Y640" s="203"/>
      <c r="Z640" s="203"/>
      <c r="AA640" s="203"/>
      <c r="AB640" s="203"/>
      <c r="AC640" s="203"/>
    </row>
    <row r="641" spans="1:29" ht="15.75" customHeight="1" x14ac:dyDescent="0.2">
      <c r="A641" s="203"/>
      <c r="B641" s="203"/>
      <c r="C641" s="204"/>
      <c r="D641" s="204"/>
      <c r="E641" s="204"/>
      <c r="F641" s="204"/>
      <c r="G641" s="204"/>
      <c r="H641" s="204"/>
      <c r="I641" s="203"/>
      <c r="J641" s="203"/>
      <c r="K641" s="203"/>
      <c r="L641" s="203"/>
      <c r="M641" s="203"/>
      <c r="N641" s="203"/>
      <c r="O641" s="203"/>
      <c r="P641" s="203"/>
      <c r="Q641" s="203"/>
      <c r="R641" s="203"/>
      <c r="S641" s="203"/>
      <c r="T641" s="203"/>
      <c r="U641" s="203"/>
      <c r="V641" s="203"/>
      <c r="W641" s="203"/>
      <c r="X641" s="203"/>
      <c r="Y641" s="203"/>
      <c r="Z641" s="203"/>
      <c r="AA641" s="203"/>
      <c r="AB641" s="203"/>
      <c r="AC641" s="203"/>
    </row>
    <row r="642" spans="1:29" ht="15.75" customHeight="1" x14ac:dyDescent="0.2">
      <c r="A642" s="203"/>
      <c r="B642" s="203"/>
      <c r="C642" s="204"/>
      <c r="D642" s="204"/>
      <c r="E642" s="204"/>
      <c r="F642" s="204"/>
      <c r="G642" s="204"/>
      <c r="H642" s="204"/>
      <c r="I642" s="203"/>
      <c r="J642" s="203"/>
      <c r="K642" s="203"/>
      <c r="L642" s="203"/>
      <c r="M642" s="203"/>
      <c r="N642" s="203"/>
      <c r="O642" s="203"/>
      <c r="P642" s="203"/>
      <c r="Q642" s="203"/>
      <c r="R642" s="203"/>
      <c r="S642" s="203"/>
      <c r="T642" s="203"/>
      <c r="U642" s="203"/>
      <c r="V642" s="203"/>
      <c r="W642" s="203"/>
      <c r="X642" s="203"/>
      <c r="Y642" s="203"/>
      <c r="Z642" s="203"/>
      <c r="AA642" s="203"/>
      <c r="AB642" s="203"/>
      <c r="AC642" s="203"/>
    </row>
    <row r="643" spans="1:29" ht="15.75" customHeight="1" x14ac:dyDescent="0.2">
      <c r="A643" s="203"/>
      <c r="B643" s="203"/>
      <c r="C643" s="204"/>
      <c r="D643" s="204"/>
      <c r="E643" s="204"/>
      <c r="F643" s="204"/>
      <c r="G643" s="204"/>
      <c r="H643" s="204"/>
      <c r="I643" s="203"/>
      <c r="J643" s="203"/>
      <c r="K643" s="203"/>
      <c r="L643" s="203"/>
      <c r="M643" s="203"/>
      <c r="N643" s="203"/>
      <c r="O643" s="203"/>
      <c r="P643" s="203"/>
      <c r="Q643" s="203"/>
      <c r="R643" s="203"/>
      <c r="S643" s="203"/>
      <c r="T643" s="203"/>
      <c r="U643" s="203"/>
      <c r="V643" s="203"/>
      <c r="W643" s="203"/>
      <c r="X643" s="203"/>
      <c r="Y643" s="203"/>
      <c r="Z643" s="203"/>
      <c r="AA643" s="203"/>
      <c r="AB643" s="203"/>
      <c r="AC643" s="203"/>
    </row>
    <row r="644" spans="1:29" ht="15.75" customHeight="1" x14ac:dyDescent="0.2">
      <c r="A644" s="203"/>
      <c r="B644" s="203"/>
      <c r="C644" s="204"/>
      <c r="D644" s="204"/>
      <c r="E644" s="204"/>
      <c r="F644" s="204"/>
      <c r="G644" s="204"/>
      <c r="H644" s="204"/>
      <c r="I644" s="203"/>
      <c r="J644" s="203"/>
      <c r="K644" s="203"/>
      <c r="L644" s="203"/>
      <c r="M644" s="203"/>
      <c r="N644" s="203"/>
      <c r="O644" s="203"/>
      <c r="P644" s="203"/>
      <c r="Q644" s="203"/>
      <c r="R644" s="203"/>
      <c r="S644" s="203"/>
      <c r="T644" s="203"/>
      <c r="U644" s="203"/>
      <c r="V644" s="203"/>
      <c r="W644" s="203"/>
      <c r="X644" s="203"/>
      <c r="Y644" s="203"/>
      <c r="Z644" s="203"/>
      <c r="AA644" s="203"/>
      <c r="AB644" s="203"/>
      <c r="AC644" s="203"/>
    </row>
    <row r="645" spans="1:29" ht="15.75" customHeight="1" x14ac:dyDescent="0.2">
      <c r="A645" s="203"/>
      <c r="B645" s="203"/>
      <c r="C645" s="204"/>
      <c r="D645" s="204"/>
      <c r="E645" s="204"/>
      <c r="F645" s="204"/>
      <c r="G645" s="204"/>
      <c r="H645" s="204"/>
      <c r="I645" s="203"/>
      <c r="J645" s="203"/>
      <c r="K645" s="203"/>
      <c r="L645" s="203"/>
      <c r="M645" s="203"/>
      <c r="N645" s="203"/>
      <c r="O645" s="203"/>
      <c r="P645" s="203"/>
      <c r="Q645" s="203"/>
      <c r="R645" s="203"/>
      <c r="S645" s="203"/>
      <c r="T645" s="203"/>
      <c r="U645" s="203"/>
      <c r="V645" s="203"/>
      <c r="W645" s="203"/>
      <c r="X645" s="203"/>
      <c r="Y645" s="203"/>
      <c r="Z645" s="203"/>
      <c r="AA645" s="203"/>
      <c r="AB645" s="203"/>
      <c r="AC645" s="203"/>
    </row>
    <row r="646" spans="1:29" ht="15.75" customHeight="1" x14ac:dyDescent="0.2">
      <c r="A646" s="203"/>
      <c r="B646" s="203"/>
      <c r="C646" s="204"/>
      <c r="D646" s="204"/>
      <c r="E646" s="204"/>
      <c r="F646" s="204"/>
      <c r="G646" s="204"/>
      <c r="H646" s="204"/>
      <c r="I646" s="203"/>
      <c r="J646" s="203"/>
      <c r="K646" s="203"/>
      <c r="L646" s="203"/>
      <c r="M646" s="203"/>
      <c r="N646" s="203"/>
      <c r="O646" s="203"/>
      <c r="P646" s="203"/>
      <c r="Q646" s="203"/>
      <c r="R646" s="203"/>
      <c r="S646" s="203"/>
      <c r="T646" s="203"/>
      <c r="U646" s="203"/>
      <c r="V646" s="203"/>
      <c r="W646" s="203"/>
      <c r="X646" s="203"/>
      <c r="Y646" s="203"/>
      <c r="Z646" s="203"/>
      <c r="AA646" s="203"/>
      <c r="AB646" s="203"/>
      <c r="AC646" s="203"/>
    </row>
    <row r="647" spans="1:29" ht="15.75" customHeight="1" x14ac:dyDescent="0.2">
      <c r="A647" s="203"/>
      <c r="B647" s="203"/>
      <c r="C647" s="204"/>
      <c r="D647" s="204"/>
      <c r="E647" s="204"/>
      <c r="F647" s="204"/>
      <c r="G647" s="204"/>
      <c r="H647" s="204"/>
      <c r="I647" s="203"/>
      <c r="J647" s="203"/>
      <c r="K647" s="203"/>
      <c r="L647" s="203"/>
      <c r="M647" s="203"/>
      <c r="N647" s="203"/>
      <c r="O647" s="203"/>
      <c r="P647" s="203"/>
      <c r="Q647" s="203"/>
      <c r="R647" s="203"/>
      <c r="S647" s="203"/>
      <c r="T647" s="203"/>
      <c r="U647" s="203"/>
      <c r="V647" s="203"/>
      <c r="W647" s="203"/>
      <c r="X647" s="203"/>
      <c r="Y647" s="203"/>
      <c r="Z647" s="203"/>
      <c r="AA647" s="203"/>
      <c r="AB647" s="203"/>
      <c r="AC647" s="203"/>
    </row>
    <row r="648" spans="1:29" ht="15.75" customHeight="1" x14ac:dyDescent="0.2">
      <c r="A648" s="203"/>
      <c r="B648" s="203"/>
      <c r="C648" s="204"/>
      <c r="D648" s="204"/>
      <c r="E648" s="204"/>
      <c r="F648" s="204"/>
      <c r="G648" s="204"/>
      <c r="H648" s="204"/>
      <c r="I648" s="203"/>
      <c r="J648" s="203"/>
      <c r="K648" s="203"/>
      <c r="L648" s="203"/>
      <c r="M648" s="203"/>
      <c r="N648" s="203"/>
      <c r="O648" s="203"/>
      <c r="P648" s="203"/>
      <c r="Q648" s="203"/>
      <c r="R648" s="203"/>
      <c r="S648" s="203"/>
      <c r="T648" s="203"/>
      <c r="U648" s="203"/>
      <c r="V648" s="203"/>
      <c r="W648" s="203"/>
      <c r="X648" s="203"/>
      <c r="Y648" s="203"/>
      <c r="Z648" s="203"/>
      <c r="AA648" s="203"/>
      <c r="AB648" s="203"/>
      <c r="AC648" s="203"/>
    </row>
    <row r="649" spans="1:29" ht="15.75" customHeight="1" x14ac:dyDescent="0.2">
      <c r="A649" s="203"/>
      <c r="B649" s="203"/>
      <c r="C649" s="204"/>
      <c r="D649" s="204"/>
      <c r="E649" s="204"/>
      <c r="F649" s="204"/>
      <c r="G649" s="204"/>
      <c r="H649" s="204"/>
      <c r="I649" s="203"/>
      <c r="J649" s="203"/>
      <c r="K649" s="203"/>
      <c r="L649" s="203"/>
      <c r="M649" s="203"/>
      <c r="N649" s="203"/>
      <c r="O649" s="203"/>
      <c r="P649" s="203"/>
      <c r="Q649" s="203"/>
      <c r="R649" s="203"/>
      <c r="S649" s="203"/>
      <c r="T649" s="203"/>
      <c r="U649" s="203"/>
      <c r="V649" s="203"/>
      <c r="W649" s="203"/>
      <c r="X649" s="203"/>
      <c r="Y649" s="203"/>
      <c r="Z649" s="203"/>
      <c r="AA649" s="203"/>
      <c r="AB649" s="203"/>
      <c r="AC649" s="203"/>
    </row>
    <row r="650" spans="1:29" ht="15.75" customHeight="1" x14ac:dyDescent="0.2">
      <c r="A650" s="203"/>
      <c r="B650" s="203"/>
      <c r="C650" s="204"/>
      <c r="D650" s="204"/>
      <c r="E650" s="204"/>
      <c r="F650" s="204"/>
      <c r="G650" s="204"/>
      <c r="H650" s="204"/>
      <c r="I650" s="203"/>
      <c r="J650" s="203"/>
      <c r="K650" s="203"/>
      <c r="L650" s="203"/>
      <c r="M650" s="203"/>
      <c r="N650" s="203"/>
      <c r="O650" s="203"/>
      <c r="P650" s="203"/>
      <c r="Q650" s="203"/>
      <c r="R650" s="203"/>
      <c r="S650" s="203"/>
      <c r="T650" s="203"/>
      <c r="U650" s="203"/>
      <c r="V650" s="203"/>
      <c r="W650" s="203"/>
      <c r="X650" s="203"/>
      <c r="Y650" s="203"/>
      <c r="Z650" s="203"/>
      <c r="AA650" s="203"/>
      <c r="AB650" s="203"/>
      <c r="AC650" s="203"/>
    </row>
    <row r="651" spans="1:29" ht="15.75" customHeight="1" x14ac:dyDescent="0.2">
      <c r="A651" s="203"/>
      <c r="B651" s="203"/>
      <c r="C651" s="204"/>
      <c r="D651" s="204"/>
      <c r="E651" s="204"/>
      <c r="F651" s="204"/>
      <c r="G651" s="204"/>
      <c r="H651" s="204"/>
      <c r="I651" s="203"/>
      <c r="J651" s="203"/>
      <c r="K651" s="203"/>
      <c r="L651" s="203"/>
      <c r="M651" s="203"/>
      <c r="N651" s="203"/>
      <c r="O651" s="203"/>
      <c r="P651" s="203"/>
      <c r="Q651" s="203"/>
      <c r="R651" s="203"/>
      <c r="S651" s="203"/>
      <c r="T651" s="203"/>
      <c r="U651" s="203"/>
      <c r="V651" s="203"/>
      <c r="W651" s="203"/>
      <c r="X651" s="203"/>
      <c r="Y651" s="203"/>
      <c r="Z651" s="203"/>
      <c r="AA651" s="203"/>
      <c r="AB651" s="203"/>
      <c r="AC651" s="203"/>
    </row>
    <row r="652" spans="1:29" ht="15.75" customHeight="1" x14ac:dyDescent="0.2">
      <c r="A652" s="203"/>
      <c r="B652" s="203"/>
      <c r="C652" s="204"/>
      <c r="D652" s="204"/>
      <c r="E652" s="204"/>
      <c r="F652" s="204"/>
      <c r="G652" s="204"/>
      <c r="H652" s="204"/>
      <c r="I652" s="203"/>
      <c r="J652" s="203"/>
      <c r="K652" s="203"/>
      <c r="L652" s="203"/>
      <c r="M652" s="203"/>
      <c r="N652" s="203"/>
      <c r="O652" s="203"/>
      <c r="P652" s="203"/>
      <c r="Q652" s="203"/>
      <c r="R652" s="203"/>
      <c r="S652" s="203"/>
      <c r="T652" s="203"/>
      <c r="U652" s="203"/>
      <c r="V652" s="203"/>
      <c r="W652" s="203"/>
      <c r="X652" s="203"/>
      <c r="Y652" s="203"/>
      <c r="Z652" s="203"/>
      <c r="AA652" s="203"/>
      <c r="AB652" s="203"/>
      <c r="AC652" s="203"/>
    </row>
    <row r="653" spans="1:29" ht="15.75" customHeight="1" x14ac:dyDescent="0.2">
      <c r="A653" s="203"/>
      <c r="B653" s="203"/>
      <c r="C653" s="204"/>
      <c r="D653" s="204"/>
      <c r="E653" s="204"/>
      <c r="F653" s="204"/>
      <c r="G653" s="204"/>
      <c r="H653" s="204"/>
      <c r="I653" s="203"/>
      <c r="J653" s="203"/>
      <c r="K653" s="203"/>
      <c r="L653" s="203"/>
      <c r="M653" s="203"/>
      <c r="N653" s="203"/>
      <c r="O653" s="203"/>
      <c r="P653" s="203"/>
      <c r="Q653" s="203"/>
      <c r="R653" s="203"/>
      <c r="S653" s="203"/>
      <c r="T653" s="203"/>
      <c r="U653" s="203"/>
      <c r="V653" s="203"/>
      <c r="W653" s="203"/>
      <c r="X653" s="203"/>
      <c r="Y653" s="203"/>
      <c r="Z653" s="203"/>
      <c r="AA653" s="203"/>
      <c r="AB653" s="203"/>
      <c r="AC653" s="203"/>
    </row>
    <row r="654" spans="1:29" ht="15.75" customHeight="1" x14ac:dyDescent="0.2">
      <c r="A654" s="203"/>
      <c r="B654" s="203"/>
      <c r="C654" s="204"/>
      <c r="D654" s="204"/>
      <c r="E654" s="204"/>
      <c r="F654" s="204"/>
      <c r="G654" s="204"/>
      <c r="H654" s="204"/>
      <c r="I654" s="203"/>
      <c r="J654" s="203"/>
      <c r="K654" s="203"/>
      <c r="L654" s="203"/>
      <c r="M654" s="203"/>
      <c r="N654" s="203"/>
      <c r="O654" s="203"/>
      <c r="P654" s="203"/>
      <c r="Q654" s="203"/>
      <c r="R654" s="203"/>
      <c r="S654" s="203"/>
      <c r="T654" s="203"/>
      <c r="U654" s="203"/>
      <c r="V654" s="203"/>
      <c r="W654" s="203"/>
      <c r="X654" s="203"/>
      <c r="Y654" s="203"/>
      <c r="Z654" s="203"/>
      <c r="AA654" s="203"/>
      <c r="AB654" s="203"/>
      <c r="AC654" s="203"/>
    </row>
    <row r="655" spans="1:29" ht="15.75" customHeight="1" x14ac:dyDescent="0.2">
      <c r="A655" s="203"/>
      <c r="B655" s="203"/>
      <c r="C655" s="204"/>
      <c r="D655" s="204"/>
      <c r="E655" s="204"/>
      <c r="F655" s="204"/>
      <c r="G655" s="204"/>
      <c r="H655" s="204"/>
      <c r="I655" s="203"/>
      <c r="J655" s="203"/>
      <c r="K655" s="203"/>
      <c r="L655" s="203"/>
      <c r="M655" s="203"/>
      <c r="N655" s="203"/>
      <c r="O655" s="203"/>
      <c r="P655" s="203"/>
      <c r="Q655" s="203"/>
      <c r="R655" s="203"/>
      <c r="S655" s="203"/>
      <c r="T655" s="203"/>
      <c r="U655" s="203"/>
      <c r="V655" s="203"/>
      <c r="W655" s="203"/>
      <c r="X655" s="203"/>
      <c r="Y655" s="203"/>
      <c r="Z655" s="203"/>
      <c r="AA655" s="203"/>
      <c r="AB655" s="203"/>
      <c r="AC655" s="203"/>
    </row>
    <row r="656" spans="1:29" ht="15.75" customHeight="1" x14ac:dyDescent="0.2">
      <c r="A656" s="203"/>
      <c r="B656" s="203"/>
      <c r="C656" s="204"/>
      <c r="D656" s="204"/>
      <c r="E656" s="204"/>
      <c r="F656" s="204"/>
      <c r="G656" s="204"/>
      <c r="H656" s="204"/>
      <c r="I656" s="203"/>
      <c r="J656" s="203"/>
      <c r="K656" s="203"/>
      <c r="L656" s="203"/>
      <c r="M656" s="203"/>
      <c r="N656" s="203"/>
      <c r="O656" s="203"/>
      <c r="P656" s="203"/>
      <c r="Q656" s="203"/>
      <c r="R656" s="203"/>
      <c r="S656" s="203"/>
      <c r="T656" s="203"/>
      <c r="U656" s="203"/>
      <c r="V656" s="203"/>
      <c r="W656" s="203"/>
      <c r="X656" s="203"/>
      <c r="Y656" s="203"/>
      <c r="Z656" s="203"/>
      <c r="AA656" s="203"/>
      <c r="AB656" s="203"/>
      <c r="AC656" s="203"/>
    </row>
    <row r="657" spans="1:29" ht="15.75" customHeight="1" x14ac:dyDescent="0.2">
      <c r="A657" s="203"/>
      <c r="B657" s="203"/>
      <c r="C657" s="204"/>
      <c r="D657" s="204"/>
      <c r="E657" s="204"/>
      <c r="F657" s="204"/>
      <c r="G657" s="204"/>
      <c r="H657" s="204"/>
      <c r="I657" s="203"/>
      <c r="J657" s="203"/>
      <c r="K657" s="203"/>
      <c r="L657" s="203"/>
      <c r="M657" s="203"/>
      <c r="N657" s="203"/>
      <c r="O657" s="203"/>
      <c r="P657" s="203"/>
      <c r="Q657" s="203"/>
      <c r="R657" s="203"/>
      <c r="S657" s="203"/>
      <c r="T657" s="203"/>
      <c r="U657" s="203"/>
      <c r="V657" s="203"/>
      <c r="W657" s="203"/>
      <c r="X657" s="203"/>
      <c r="Y657" s="203"/>
      <c r="Z657" s="203"/>
      <c r="AA657" s="203"/>
      <c r="AB657" s="203"/>
      <c r="AC657" s="203"/>
    </row>
    <row r="658" spans="1:29" ht="15.75" customHeight="1" x14ac:dyDescent="0.2">
      <c r="A658" s="203"/>
      <c r="B658" s="203"/>
      <c r="C658" s="204"/>
      <c r="D658" s="204"/>
      <c r="E658" s="204"/>
      <c r="F658" s="204"/>
      <c r="G658" s="204"/>
      <c r="H658" s="204"/>
      <c r="I658" s="203"/>
      <c r="J658" s="203"/>
      <c r="K658" s="203"/>
      <c r="L658" s="203"/>
      <c r="M658" s="203"/>
      <c r="N658" s="203"/>
      <c r="O658" s="203"/>
      <c r="P658" s="203"/>
      <c r="Q658" s="203"/>
      <c r="R658" s="203"/>
      <c r="S658" s="203"/>
      <c r="T658" s="203"/>
      <c r="U658" s="203"/>
      <c r="V658" s="203"/>
      <c r="W658" s="203"/>
      <c r="X658" s="203"/>
      <c r="Y658" s="203"/>
      <c r="Z658" s="203"/>
      <c r="AA658" s="203"/>
      <c r="AB658" s="203"/>
      <c r="AC658" s="203"/>
    </row>
    <row r="659" spans="1:29" ht="15.75" customHeight="1" x14ac:dyDescent="0.2">
      <c r="A659" s="203"/>
      <c r="B659" s="203"/>
      <c r="C659" s="204"/>
      <c r="D659" s="204"/>
      <c r="E659" s="204"/>
      <c r="F659" s="204"/>
      <c r="G659" s="204"/>
      <c r="H659" s="204"/>
      <c r="I659" s="203"/>
      <c r="J659" s="203"/>
      <c r="K659" s="203"/>
      <c r="L659" s="203"/>
      <c r="M659" s="203"/>
      <c r="N659" s="203"/>
      <c r="O659" s="203"/>
      <c r="P659" s="203"/>
      <c r="Q659" s="203"/>
      <c r="R659" s="203"/>
      <c r="S659" s="203"/>
      <c r="T659" s="203"/>
      <c r="U659" s="203"/>
      <c r="V659" s="203"/>
      <c r="W659" s="203"/>
      <c r="X659" s="203"/>
      <c r="Y659" s="203"/>
      <c r="Z659" s="203"/>
      <c r="AA659" s="203"/>
      <c r="AB659" s="203"/>
      <c r="AC659" s="203"/>
    </row>
    <row r="660" spans="1:29" ht="15.75" customHeight="1" x14ac:dyDescent="0.2">
      <c r="A660" s="203"/>
      <c r="B660" s="203"/>
      <c r="C660" s="204"/>
      <c r="D660" s="204"/>
      <c r="E660" s="204"/>
      <c r="F660" s="204"/>
      <c r="G660" s="204"/>
      <c r="H660" s="204"/>
      <c r="I660" s="203"/>
      <c r="J660" s="203"/>
      <c r="K660" s="203"/>
      <c r="L660" s="203"/>
      <c r="M660" s="203"/>
      <c r="N660" s="203"/>
      <c r="O660" s="203"/>
      <c r="P660" s="203"/>
      <c r="Q660" s="203"/>
      <c r="R660" s="203"/>
      <c r="S660" s="203"/>
      <c r="T660" s="203"/>
      <c r="U660" s="203"/>
      <c r="V660" s="203"/>
      <c r="W660" s="203"/>
      <c r="X660" s="203"/>
      <c r="Y660" s="203"/>
      <c r="Z660" s="203"/>
      <c r="AA660" s="203"/>
      <c r="AB660" s="203"/>
      <c r="AC660" s="203"/>
    </row>
    <row r="661" spans="1:29" ht="15.75" customHeight="1" x14ac:dyDescent="0.2">
      <c r="A661" s="203"/>
      <c r="B661" s="203"/>
      <c r="C661" s="204"/>
      <c r="D661" s="204"/>
      <c r="E661" s="204"/>
      <c r="F661" s="204"/>
      <c r="G661" s="204"/>
      <c r="H661" s="204"/>
      <c r="I661" s="203"/>
      <c r="J661" s="203"/>
      <c r="K661" s="203"/>
      <c r="L661" s="203"/>
      <c r="M661" s="203"/>
      <c r="N661" s="203"/>
      <c r="O661" s="203"/>
      <c r="P661" s="203"/>
      <c r="Q661" s="203"/>
      <c r="R661" s="203"/>
      <c r="S661" s="203"/>
      <c r="T661" s="203"/>
      <c r="U661" s="203"/>
      <c r="V661" s="203"/>
      <c r="W661" s="203"/>
      <c r="X661" s="203"/>
      <c r="Y661" s="203"/>
      <c r="Z661" s="203"/>
      <c r="AA661" s="203"/>
      <c r="AB661" s="203"/>
      <c r="AC661" s="203"/>
    </row>
    <row r="662" spans="1:29" ht="15.75" customHeight="1" x14ac:dyDescent="0.2">
      <c r="A662" s="203"/>
      <c r="B662" s="203"/>
      <c r="C662" s="204"/>
      <c r="D662" s="204"/>
      <c r="E662" s="204"/>
      <c r="F662" s="204"/>
      <c r="G662" s="204"/>
      <c r="H662" s="204"/>
      <c r="I662" s="203"/>
      <c r="J662" s="203"/>
      <c r="K662" s="203"/>
      <c r="L662" s="203"/>
      <c r="M662" s="203"/>
      <c r="N662" s="203"/>
      <c r="O662" s="203"/>
      <c r="P662" s="203"/>
      <c r="Q662" s="203"/>
      <c r="R662" s="203"/>
      <c r="S662" s="203"/>
      <c r="T662" s="203"/>
      <c r="U662" s="203"/>
      <c r="V662" s="203"/>
      <c r="W662" s="203"/>
      <c r="X662" s="203"/>
      <c r="Y662" s="203"/>
      <c r="Z662" s="203"/>
      <c r="AA662" s="203"/>
      <c r="AB662" s="203"/>
      <c r="AC662" s="203"/>
    </row>
    <row r="663" spans="1:29" ht="15.75" customHeight="1" x14ac:dyDescent="0.2">
      <c r="A663" s="203"/>
      <c r="B663" s="203"/>
      <c r="C663" s="204"/>
      <c r="D663" s="204"/>
      <c r="E663" s="204"/>
      <c r="F663" s="204"/>
      <c r="G663" s="204"/>
      <c r="H663" s="204"/>
      <c r="I663" s="203"/>
      <c r="J663" s="203"/>
      <c r="K663" s="203"/>
      <c r="L663" s="203"/>
      <c r="M663" s="203"/>
      <c r="N663" s="203"/>
      <c r="O663" s="203"/>
      <c r="P663" s="203"/>
      <c r="Q663" s="203"/>
      <c r="R663" s="203"/>
      <c r="S663" s="203"/>
      <c r="T663" s="203"/>
      <c r="U663" s="203"/>
      <c r="V663" s="203"/>
      <c r="W663" s="203"/>
      <c r="X663" s="203"/>
      <c r="Y663" s="203"/>
      <c r="Z663" s="203"/>
      <c r="AA663" s="203"/>
      <c r="AB663" s="203"/>
      <c r="AC663" s="203"/>
    </row>
    <row r="664" spans="1:29" ht="15.75" customHeight="1" x14ac:dyDescent="0.2">
      <c r="A664" s="203"/>
      <c r="B664" s="203"/>
      <c r="C664" s="204"/>
      <c r="D664" s="204"/>
      <c r="E664" s="204"/>
      <c r="F664" s="204"/>
      <c r="G664" s="204"/>
      <c r="H664" s="204"/>
      <c r="I664" s="203"/>
      <c r="J664" s="203"/>
      <c r="K664" s="203"/>
      <c r="L664" s="203"/>
      <c r="M664" s="203"/>
      <c r="N664" s="203"/>
      <c r="O664" s="203"/>
      <c r="P664" s="203"/>
      <c r="Q664" s="203"/>
      <c r="R664" s="203"/>
      <c r="S664" s="203"/>
      <c r="T664" s="203"/>
      <c r="U664" s="203"/>
      <c r="V664" s="203"/>
      <c r="W664" s="203"/>
      <c r="X664" s="203"/>
      <c r="Y664" s="203"/>
      <c r="Z664" s="203"/>
      <c r="AA664" s="203"/>
      <c r="AB664" s="203"/>
      <c r="AC664" s="203"/>
    </row>
    <row r="665" spans="1:29" ht="15.75" customHeight="1" x14ac:dyDescent="0.2">
      <c r="A665" s="203"/>
      <c r="B665" s="203"/>
      <c r="C665" s="204"/>
      <c r="D665" s="204"/>
      <c r="E665" s="204"/>
      <c r="F665" s="204"/>
      <c r="G665" s="204"/>
      <c r="H665" s="204"/>
      <c r="I665" s="203"/>
      <c r="J665" s="203"/>
      <c r="K665" s="203"/>
      <c r="L665" s="203"/>
      <c r="M665" s="203"/>
      <c r="N665" s="203"/>
      <c r="O665" s="203"/>
      <c r="P665" s="203"/>
      <c r="Q665" s="203"/>
      <c r="R665" s="203"/>
      <c r="S665" s="203"/>
      <c r="T665" s="203"/>
      <c r="U665" s="203"/>
      <c r="V665" s="203"/>
      <c r="W665" s="203"/>
      <c r="X665" s="203"/>
      <c r="Y665" s="203"/>
      <c r="Z665" s="203"/>
      <c r="AA665" s="203"/>
      <c r="AB665" s="203"/>
      <c r="AC665" s="203"/>
    </row>
    <row r="666" spans="1:29" ht="15.75" customHeight="1" x14ac:dyDescent="0.2">
      <c r="A666" s="203"/>
      <c r="B666" s="203"/>
      <c r="C666" s="204"/>
      <c r="D666" s="204"/>
      <c r="E666" s="204"/>
      <c r="F666" s="204"/>
      <c r="G666" s="204"/>
      <c r="H666" s="204"/>
      <c r="I666" s="203"/>
      <c r="J666" s="203"/>
      <c r="K666" s="203"/>
      <c r="L666" s="203"/>
      <c r="M666" s="203"/>
      <c r="N666" s="203"/>
      <c r="O666" s="203"/>
      <c r="P666" s="203"/>
      <c r="Q666" s="203"/>
      <c r="R666" s="203"/>
      <c r="S666" s="203"/>
      <c r="T666" s="203"/>
      <c r="U666" s="203"/>
      <c r="V666" s="203"/>
      <c r="W666" s="203"/>
      <c r="X666" s="203"/>
      <c r="Y666" s="203"/>
      <c r="Z666" s="203"/>
      <c r="AA666" s="203"/>
      <c r="AB666" s="203"/>
      <c r="AC666" s="203"/>
    </row>
    <row r="667" spans="1:29" ht="15.75" customHeight="1" x14ac:dyDescent="0.2">
      <c r="A667" s="203"/>
      <c r="B667" s="203"/>
      <c r="C667" s="204"/>
      <c r="D667" s="204"/>
      <c r="E667" s="204"/>
      <c r="F667" s="204"/>
      <c r="G667" s="204"/>
      <c r="H667" s="204"/>
      <c r="I667" s="203"/>
      <c r="J667" s="203"/>
      <c r="K667" s="203"/>
      <c r="L667" s="203"/>
      <c r="M667" s="203"/>
      <c r="N667" s="203"/>
      <c r="O667" s="203"/>
      <c r="P667" s="203"/>
      <c r="Q667" s="203"/>
      <c r="R667" s="203"/>
      <c r="S667" s="203"/>
      <c r="T667" s="203"/>
      <c r="U667" s="203"/>
      <c r="V667" s="203"/>
      <c r="W667" s="203"/>
      <c r="X667" s="203"/>
      <c r="Y667" s="203"/>
      <c r="Z667" s="203"/>
      <c r="AA667" s="203"/>
      <c r="AB667" s="203"/>
      <c r="AC667" s="203"/>
    </row>
    <row r="668" spans="1:29" ht="15.75" customHeight="1" x14ac:dyDescent="0.2">
      <c r="A668" s="203"/>
      <c r="B668" s="203"/>
      <c r="C668" s="204"/>
      <c r="D668" s="204"/>
      <c r="E668" s="204"/>
      <c r="F668" s="204"/>
      <c r="G668" s="204"/>
      <c r="H668" s="204"/>
      <c r="I668" s="203"/>
      <c r="J668" s="203"/>
      <c r="K668" s="203"/>
      <c r="L668" s="203"/>
      <c r="M668" s="203"/>
      <c r="N668" s="203"/>
      <c r="O668" s="203"/>
      <c r="P668" s="203"/>
      <c r="Q668" s="203"/>
      <c r="R668" s="203"/>
      <c r="S668" s="203"/>
      <c r="T668" s="203"/>
      <c r="U668" s="203"/>
      <c r="V668" s="203"/>
      <c r="W668" s="203"/>
      <c r="X668" s="203"/>
      <c r="Y668" s="203"/>
      <c r="Z668" s="203"/>
      <c r="AA668" s="203"/>
      <c r="AB668" s="203"/>
      <c r="AC668" s="203"/>
    </row>
    <row r="669" spans="1:29" ht="15.75" customHeight="1" x14ac:dyDescent="0.2">
      <c r="A669" s="203"/>
      <c r="B669" s="203"/>
      <c r="C669" s="204"/>
      <c r="D669" s="204"/>
      <c r="E669" s="204"/>
      <c r="F669" s="204"/>
      <c r="G669" s="204"/>
      <c r="H669" s="204"/>
      <c r="I669" s="203"/>
      <c r="J669" s="203"/>
      <c r="K669" s="203"/>
      <c r="L669" s="203"/>
      <c r="M669" s="203"/>
      <c r="N669" s="203"/>
      <c r="O669" s="203"/>
      <c r="P669" s="203"/>
      <c r="Q669" s="203"/>
      <c r="R669" s="203"/>
      <c r="S669" s="203"/>
      <c r="T669" s="203"/>
      <c r="U669" s="203"/>
      <c r="V669" s="203"/>
      <c r="W669" s="203"/>
      <c r="X669" s="203"/>
      <c r="Y669" s="203"/>
      <c r="Z669" s="203"/>
      <c r="AA669" s="203"/>
      <c r="AB669" s="203"/>
      <c r="AC669" s="203"/>
    </row>
    <row r="670" spans="1:29" ht="15.75" customHeight="1" x14ac:dyDescent="0.2">
      <c r="A670" s="203"/>
      <c r="B670" s="203"/>
      <c r="C670" s="204"/>
      <c r="D670" s="204"/>
      <c r="E670" s="204"/>
      <c r="F670" s="204"/>
      <c r="G670" s="204"/>
      <c r="H670" s="204"/>
      <c r="I670" s="203"/>
      <c r="J670" s="203"/>
      <c r="K670" s="203"/>
      <c r="L670" s="203"/>
      <c r="M670" s="203"/>
      <c r="N670" s="203"/>
      <c r="O670" s="203"/>
      <c r="P670" s="203"/>
      <c r="Q670" s="203"/>
      <c r="R670" s="203"/>
      <c r="S670" s="203"/>
      <c r="T670" s="203"/>
      <c r="U670" s="203"/>
      <c r="V670" s="203"/>
      <c r="W670" s="203"/>
      <c r="X670" s="203"/>
      <c r="Y670" s="203"/>
      <c r="Z670" s="203"/>
      <c r="AA670" s="203"/>
      <c r="AB670" s="203"/>
      <c r="AC670" s="203"/>
    </row>
    <row r="671" spans="1:29" ht="15.75" customHeight="1" x14ac:dyDescent="0.2">
      <c r="A671" s="203"/>
      <c r="B671" s="203"/>
      <c r="C671" s="204"/>
      <c r="D671" s="204"/>
      <c r="E671" s="204"/>
      <c r="F671" s="204"/>
      <c r="G671" s="204"/>
      <c r="H671" s="204"/>
      <c r="I671" s="203"/>
      <c r="J671" s="203"/>
      <c r="K671" s="203"/>
      <c r="L671" s="203"/>
      <c r="M671" s="203"/>
      <c r="N671" s="203"/>
      <c r="O671" s="203"/>
      <c r="P671" s="203"/>
      <c r="Q671" s="203"/>
      <c r="R671" s="203"/>
      <c r="S671" s="203"/>
      <c r="T671" s="203"/>
      <c r="U671" s="203"/>
      <c r="V671" s="203"/>
      <c r="W671" s="203"/>
      <c r="X671" s="203"/>
      <c r="Y671" s="203"/>
      <c r="Z671" s="203"/>
      <c r="AA671" s="203"/>
      <c r="AB671" s="203"/>
      <c r="AC671" s="203"/>
    </row>
    <row r="672" spans="1:29" ht="15.75" customHeight="1" x14ac:dyDescent="0.2">
      <c r="A672" s="203"/>
      <c r="B672" s="203"/>
      <c r="C672" s="204"/>
      <c r="D672" s="204"/>
      <c r="E672" s="204"/>
      <c r="F672" s="204"/>
      <c r="G672" s="204"/>
      <c r="H672" s="204"/>
      <c r="I672" s="203"/>
      <c r="J672" s="203"/>
      <c r="K672" s="203"/>
      <c r="L672" s="203"/>
      <c r="M672" s="203"/>
      <c r="N672" s="203"/>
      <c r="O672" s="203"/>
      <c r="P672" s="203"/>
      <c r="Q672" s="203"/>
      <c r="R672" s="203"/>
      <c r="S672" s="203"/>
      <c r="T672" s="203"/>
      <c r="U672" s="203"/>
      <c r="V672" s="203"/>
      <c r="W672" s="203"/>
      <c r="X672" s="203"/>
      <c r="Y672" s="203"/>
      <c r="Z672" s="203"/>
      <c r="AA672" s="203"/>
      <c r="AB672" s="203"/>
      <c r="AC672" s="203"/>
    </row>
    <row r="673" spans="1:29" ht="15.75" customHeight="1" x14ac:dyDescent="0.2">
      <c r="A673" s="203"/>
      <c r="B673" s="203"/>
      <c r="C673" s="204"/>
      <c r="D673" s="204"/>
      <c r="E673" s="204"/>
      <c r="F673" s="204"/>
      <c r="G673" s="204"/>
      <c r="H673" s="204"/>
      <c r="I673" s="203"/>
      <c r="J673" s="203"/>
      <c r="K673" s="203"/>
      <c r="L673" s="203"/>
      <c r="M673" s="203"/>
      <c r="N673" s="203"/>
      <c r="O673" s="203"/>
      <c r="P673" s="203"/>
      <c r="Q673" s="203"/>
      <c r="R673" s="203"/>
      <c r="S673" s="203"/>
      <c r="T673" s="203"/>
      <c r="U673" s="203"/>
      <c r="V673" s="203"/>
      <c r="W673" s="203"/>
      <c r="X673" s="203"/>
      <c r="Y673" s="203"/>
      <c r="Z673" s="203"/>
      <c r="AA673" s="203"/>
      <c r="AB673" s="203"/>
      <c r="AC673" s="203"/>
    </row>
    <row r="674" spans="1:29" ht="15.75" customHeight="1" x14ac:dyDescent="0.2">
      <c r="A674" s="203"/>
      <c r="B674" s="203"/>
      <c r="C674" s="204"/>
      <c r="D674" s="204"/>
      <c r="E674" s="204"/>
      <c r="F674" s="204"/>
      <c r="G674" s="204"/>
      <c r="H674" s="204"/>
      <c r="I674" s="203"/>
      <c r="J674" s="203"/>
      <c r="K674" s="203"/>
      <c r="L674" s="203"/>
      <c r="M674" s="203"/>
      <c r="N674" s="203"/>
      <c r="O674" s="203"/>
      <c r="P674" s="203"/>
      <c r="Q674" s="203"/>
      <c r="R674" s="203"/>
      <c r="S674" s="203"/>
      <c r="T674" s="203"/>
      <c r="U674" s="203"/>
      <c r="V674" s="203"/>
      <c r="W674" s="203"/>
      <c r="X674" s="203"/>
      <c r="Y674" s="203"/>
      <c r="Z674" s="203"/>
      <c r="AA674" s="203"/>
      <c r="AB674" s="203"/>
      <c r="AC674" s="203"/>
    </row>
    <row r="675" spans="1:29" ht="15.75" customHeight="1" x14ac:dyDescent="0.2">
      <c r="A675" s="203"/>
      <c r="B675" s="203"/>
      <c r="C675" s="204"/>
      <c r="D675" s="204"/>
      <c r="E675" s="204"/>
      <c r="F675" s="204"/>
      <c r="G675" s="204"/>
      <c r="H675" s="204"/>
      <c r="I675" s="203"/>
      <c r="J675" s="203"/>
      <c r="K675" s="203"/>
      <c r="L675" s="203"/>
      <c r="M675" s="203"/>
      <c r="N675" s="203"/>
      <c r="O675" s="203"/>
      <c r="P675" s="203"/>
      <c r="Q675" s="203"/>
      <c r="R675" s="203"/>
      <c r="S675" s="203"/>
      <c r="T675" s="203"/>
      <c r="U675" s="203"/>
      <c r="V675" s="203"/>
      <c r="W675" s="203"/>
      <c r="X675" s="203"/>
      <c r="Y675" s="203"/>
      <c r="Z675" s="203"/>
      <c r="AA675" s="203"/>
      <c r="AB675" s="203"/>
      <c r="AC675" s="203"/>
    </row>
    <row r="676" spans="1:29" ht="15.75" customHeight="1" x14ac:dyDescent="0.2">
      <c r="A676" s="203"/>
      <c r="B676" s="203"/>
      <c r="C676" s="204"/>
      <c r="D676" s="204"/>
      <c r="E676" s="204"/>
      <c r="F676" s="204"/>
      <c r="G676" s="204"/>
      <c r="H676" s="204"/>
      <c r="I676" s="203"/>
      <c r="J676" s="203"/>
      <c r="K676" s="203"/>
      <c r="L676" s="203"/>
      <c r="M676" s="203"/>
      <c r="N676" s="203"/>
      <c r="O676" s="203"/>
      <c r="P676" s="203"/>
      <c r="Q676" s="203"/>
      <c r="R676" s="203"/>
      <c r="S676" s="203"/>
      <c r="T676" s="203"/>
      <c r="U676" s="203"/>
      <c r="V676" s="203"/>
      <c r="W676" s="203"/>
      <c r="X676" s="203"/>
      <c r="Y676" s="203"/>
      <c r="Z676" s="203"/>
      <c r="AA676" s="203"/>
      <c r="AB676" s="203"/>
      <c r="AC676" s="203"/>
    </row>
    <row r="677" spans="1:29" ht="15.75" customHeight="1" x14ac:dyDescent="0.2">
      <c r="A677" s="203"/>
      <c r="B677" s="203"/>
      <c r="C677" s="204"/>
      <c r="D677" s="204"/>
      <c r="E677" s="204"/>
      <c r="F677" s="204"/>
      <c r="G677" s="204"/>
      <c r="H677" s="204"/>
      <c r="I677" s="203"/>
      <c r="J677" s="203"/>
      <c r="K677" s="203"/>
      <c r="L677" s="203"/>
      <c r="M677" s="203"/>
      <c r="N677" s="203"/>
      <c r="O677" s="203"/>
      <c r="P677" s="203"/>
      <c r="Q677" s="203"/>
      <c r="R677" s="203"/>
      <c r="S677" s="203"/>
      <c r="T677" s="203"/>
      <c r="U677" s="203"/>
      <c r="V677" s="203"/>
      <c r="W677" s="203"/>
      <c r="X677" s="203"/>
      <c r="Y677" s="203"/>
      <c r="Z677" s="203"/>
      <c r="AA677" s="203"/>
      <c r="AB677" s="203"/>
      <c r="AC677" s="203"/>
    </row>
    <row r="678" spans="1:29" ht="15.75" customHeight="1" x14ac:dyDescent="0.2">
      <c r="A678" s="203"/>
      <c r="B678" s="203"/>
      <c r="C678" s="204"/>
      <c r="D678" s="204"/>
      <c r="E678" s="204"/>
      <c r="F678" s="204"/>
      <c r="G678" s="204"/>
      <c r="H678" s="204"/>
      <c r="I678" s="203"/>
      <c r="J678" s="203"/>
      <c r="K678" s="203"/>
      <c r="L678" s="203"/>
      <c r="M678" s="203"/>
      <c r="N678" s="203"/>
      <c r="O678" s="203"/>
      <c r="P678" s="203"/>
      <c r="Q678" s="203"/>
      <c r="R678" s="203"/>
      <c r="S678" s="203"/>
      <c r="T678" s="203"/>
      <c r="U678" s="203"/>
      <c r="V678" s="203"/>
      <c r="W678" s="203"/>
      <c r="X678" s="203"/>
      <c r="Y678" s="203"/>
      <c r="Z678" s="203"/>
      <c r="AA678" s="203"/>
      <c r="AB678" s="203"/>
      <c r="AC678" s="203"/>
    </row>
    <row r="679" spans="1:29" ht="15.75" customHeight="1" x14ac:dyDescent="0.2">
      <c r="A679" s="203"/>
      <c r="B679" s="203"/>
      <c r="C679" s="204"/>
      <c r="D679" s="204"/>
      <c r="E679" s="204"/>
      <c r="F679" s="204"/>
      <c r="G679" s="204"/>
      <c r="H679" s="204"/>
      <c r="I679" s="203"/>
      <c r="J679" s="203"/>
      <c r="K679" s="203"/>
      <c r="L679" s="203"/>
      <c r="M679" s="203"/>
      <c r="N679" s="203"/>
      <c r="O679" s="203"/>
      <c r="P679" s="203"/>
      <c r="Q679" s="203"/>
      <c r="R679" s="203"/>
      <c r="S679" s="203"/>
      <c r="T679" s="203"/>
      <c r="U679" s="203"/>
      <c r="V679" s="203"/>
      <c r="W679" s="203"/>
      <c r="X679" s="203"/>
      <c r="Y679" s="203"/>
      <c r="Z679" s="203"/>
      <c r="AA679" s="203"/>
      <c r="AB679" s="203"/>
      <c r="AC679" s="203"/>
    </row>
    <row r="680" spans="1:29" ht="15.75" customHeight="1" x14ac:dyDescent="0.2">
      <c r="A680" s="203"/>
      <c r="B680" s="203"/>
      <c r="C680" s="204"/>
      <c r="D680" s="204"/>
      <c r="E680" s="204"/>
      <c r="F680" s="204"/>
      <c r="G680" s="204"/>
      <c r="H680" s="204"/>
      <c r="I680" s="203"/>
      <c r="J680" s="203"/>
      <c r="K680" s="203"/>
      <c r="L680" s="203"/>
      <c r="M680" s="203"/>
      <c r="N680" s="203"/>
      <c r="O680" s="203"/>
      <c r="P680" s="203"/>
      <c r="Q680" s="203"/>
      <c r="R680" s="203"/>
      <c r="S680" s="203"/>
      <c r="T680" s="203"/>
      <c r="U680" s="203"/>
      <c r="V680" s="203"/>
      <c r="W680" s="203"/>
      <c r="X680" s="203"/>
      <c r="Y680" s="203"/>
      <c r="Z680" s="203"/>
      <c r="AA680" s="203"/>
      <c r="AB680" s="203"/>
      <c r="AC680" s="203"/>
    </row>
    <row r="681" spans="1:29" ht="15.75" customHeight="1" x14ac:dyDescent="0.2">
      <c r="A681" s="203"/>
      <c r="B681" s="203"/>
      <c r="C681" s="204"/>
      <c r="D681" s="204"/>
      <c r="E681" s="204"/>
      <c r="F681" s="204"/>
      <c r="G681" s="204"/>
      <c r="H681" s="204"/>
      <c r="I681" s="203"/>
      <c r="J681" s="203"/>
      <c r="K681" s="203"/>
      <c r="L681" s="203"/>
      <c r="M681" s="203"/>
      <c r="N681" s="203"/>
      <c r="O681" s="203"/>
      <c r="P681" s="203"/>
      <c r="Q681" s="203"/>
      <c r="R681" s="203"/>
      <c r="S681" s="203"/>
      <c r="T681" s="203"/>
      <c r="U681" s="203"/>
      <c r="V681" s="203"/>
      <c r="W681" s="203"/>
      <c r="X681" s="203"/>
      <c r="Y681" s="203"/>
      <c r="Z681" s="203"/>
      <c r="AA681" s="203"/>
      <c r="AB681" s="203"/>
      <c r="AC681" s="203"/>
    </row>
    <row r="682" spans="1:29" ht="15.75" customHeight="1" x14ac:dyDescent="0.2">
      <c r="A682" s="203"/>
      <c r="B682" s="203"/>
      <c r="C682" s="204"/>
      <c r="D682" s="204"/>
      <c r="E682" s="204"/>
      <c r="F682" s="204"/>
      <c r="G682" s="204"/>
      <c r="H682" s="204"/>
      <c r="I682" s="203"/>
      <c r="J682" s="203"/>
      <c r="K682" s="203"/>
      <c r="L682" s="203"/>
      <c r="M682" s="203"/>
      <c r="N682" s="203"/>
      <c r="O682" s="203"/>
      <c r="P682" s="203"/>
      <c r="Q682" s="203"/>
      <c r="R682" s="203"/>
      <c r="S682" s="203"/>
      <c r="T682" s="203"/>
      <c r="U682" s="203"/>
      <c r="V682" s="203"/>
      <c r="W682" s="203"/>
      <c r="X682" s="203"/>
      <c r="Y682" s="203"/>
      <c r="Z682" s="203"/>
      <c r="AA682" s="203"/>
      <c r="AB682" s="203"/>
      <c r="AC682" s="203"/>
    </row>
    <row r="683" spans="1:29" ht="15.75" customHeight="1" x14ac:dyDescent="0.2">
      <c r="A683" s="203"/>
      <c r="B683" s="203"/>
      <c r="C683" s="204"/>
      <c r="D683" s="204"/>
      <c r="E683" s="204"/>
      <c r="F683" s="204"/>
      <c r="G683" s="204"/>
      <c r="H683" s="204"/>
      <c r="I683" s="203"/>
      <c r="J683" s="203"/>
      <c r="K683" s="203"/>
      <c r="L683" s="203"/>
      <c r="M683" s="203"/>
      <c r="N683" s="203"/>
      <c r="O683" s="203"/>
      <c r="P683" s="203"/>
      <c r="Q683" s="203"/>
      <c r="R683" s="203"/>
      <c r="S683" s="203"/>
      <c r="T683" s="203"/>
      <c r="U683" s="203"/>
      <c r="V683" s="203"/>
      <c r="W683" s="203"/>
      <c r="X683" s="203"/>
      <c r="Y683" s="203"/>
      <c r="Z683" s="203"/>
      <c r="AA683" s="203"/>
      <c r="AB683" s="203"/>
      <c r="AC683" s="203"/>
    </row>
    <row r="684" spans="1:29" ht="15.75" customHeight="1" x14ac:dyDescent="0.2">
      <c r="A684" s="203"/>
      <c r="B684" s="203"/>
      <c r="C684" s="204"/>
      <c r="D684" s="204"/>
      <c r="E684" s="204"/>
      <c r="F684" s="204"/>
      <c r="G684" s="204"/>
      <c r="H684" s="204"/>
      <c r="I684" s="203"/>
      <c r="J684" s="203"/>
      <c r="K684" s="203"/>
      <c r="L684" s="203"/>
      <c r="M684" s="203"/>
      <c r="N684" s="203"/>
      <c r="O684" s="203"/>
      <c r="P684" s="203"/>
      <c r="Q684" s="203"/>
      <c r="R684" s="203"/>
      <c r="S684" s="203"/>
      <c r="T684" s="203"/>
      <c r="U684" s="203"/>
      <c r="V684" s="203"/>
      <c r="W684" s="203"/>
      <c r="X684" s="203"/>
      <c r="Y684" s="203"/>
      <c r="Z684" s="203"/>
      <c r="AA684" s="203"/>
      <c r="AB684" s="203"/>
      <c r="AC684" s="203"/>
    </row>
    <row r="685" spans="1:29" ht="15.75" customHeight="1" x14ac:dyDescent="0.2">
      <c r="A685" s="203"/>
      <c r="B685" s="203"/>
      <c r="C685" s="204"/>
      <c r="D685" s="204"/>
      <c r="E685" s="204"/>
      <c r="F685" s="204"/>
      <c r="G685" s="204"/>
      <c r="H685" s="204"/>
      <c r="I685" s="203"/>
      <c r="J685" s="203"/>
      <c r="K685" s="203"/>
      <c r="L685" s="203"/>
      <c r="M685" s="203"/>
      <c r="N685" s="203"/>
      <c r="O685" s="203"/>
      <c r="P685" s="203"/>
      <c r="Q685" s="203"/>
      <c r="R685" s="203"/>
      <c r="S685" s="203"/>
      <c r="T685" s="203"/>
      <c r="U685" s="203"/>
      <c r="V685" s="203"/>
      <c r="W685" s="203"/>
      <c r="X685" s="203"/>
      <c r="Y685" s="203"/>
      <c r="Z685" s="203"/>
      <c r="AA685" s="203"/>
      <c r="AB685" s="203"/>
      <c r="AC685" s="203"/>
    </row>
    <row r="686" spans="1:29" ht="15.75" customHeight="1" x14ac:dyDescent="0.2">
      <c r="A686" s="203"/>
      <c r="B686" s="203"/>
      <c r="C686" s="204"/>
      <c r="D686" s="204"/>
      <c r="E686" s="204"/>
      <c r="F686" s="204"/>
      <c r="G686" s="204"/>
      <c r="H686" s="204"/>
      <c r="I686" s="203"/>
      <c r="J686" s="203"/>
      <c r="K686" s="203"/>
      <c r="L686" s="203"/>
      <c r="M686" s="203"/>
      <c r="N686" s="203"/>
      <c r="O686" s="203"/>
      <c r="P686" s="203"/>
      <c r="Q686" s="203"/>
      <c r="R686" s="203"/>
      <c r="S686" s="203"/>
      <c r="T686" s="203"/>
      <c r="U686" s="203"/>
      <c r="V686" s="203"/>
      <c r="W686" s="203"/>
      <c r="X686" s="203"/>
      <c r="Y686" s="203"/>
      <c r="Z686" s="203"/>
      <c r="AA686" s="203"/>
      <c r="AB686" s="203"/>
      <c r="AC686" s="203"/>
    </row>
    <row r="687" spans="1:29" ht="15.75" customHeight="1" x14ac:dyDescent="0.2">
      <c r="A687" s="203"/>
      <c r="B687" s="203"/>
      <c r="C687" s="204"/>
      <c r="D687" s="204"/>
      <c r="E687" s="204"/>
      <c r="F687" s="204"/>
      <c r="G687" s="204"/>
      <c r="H687" s="204"/>
      <c r="I687" s="203"/>
      <c r="J687" s="203"/>
      <c r="K687" s="203"/>
      <c r="L687" s="203"/>
      <c r="M687" s="203"/>
      <c r="N687" s="203"/>
      <c r="O687" s="203"/>
      <c r="P687" s="203"/>
      <c r="Q687" s="203"/>
      <c r="R687" s="203"/>
      <c r="S687" s="203"/>
      <c r="T687" s="203"/>
      <c r="U687" s="203"/>
      <c r="V687" s="203"/>
      <c r="W687" s="203"/>
      <c r="X687" s="203"/>
      <c r="Y687" s="203"/>
      <c r="Z687" s="203"/>
      <c r="AA687" s="203"/>
      <c r="AB687" s="203"/>
      <c r="AC687" s="203"/>
    </row>
    <row r="688" spans="1:29" ht="15.75" customHeight="1" x14ac:dyDescent="0.2">
      <c r="A688" s="203"/>
      <c r="B688" s="203"/>
      <c r="C688" s="204"/>
      <c r="D688" s="204"/>
      <c r="E688" s="204"/>
      <c r="F688" s="204"/>
      <c r="G688" s="204"/>
      <c r="H688" s="204"/>
      <c r="I688" s="203"/>
      <c r="J688" s="203"/>
      <c r="K688" s="203"/>
      <c r="L688" s="203"/>
      <c r="M688" s="203"/>
      <c r="N688" s="203"/>
      <c r="O688" s="203"/>
      <c r="P688" s="203"/>
      <c r="Q688" s="203"/>
      <c r="R688" s="203"/>
      <c r="S688" s="203"/>
      <c r="T688" s="203"/>
      <c r="U688" s="203"/>
      <c r="V688" s="203"/>
      <c r="W688" s="203"/>
      <c r="X688" s="203"/>
      <c r="Y688" s="203"/>
      <c r="Z688" s="203"/>
      <c r="AA688" s="203"/>
      <c r="AB688" s="203"/>
      <c r="AC688" s="203"/>
    </row>
    <row r="689" spans="1:29" ht="15.75" customHeight="1" x14ac:dyDescent="0.2">
      <c r="A689" s="203"/>
      <c r="B689" s="203"/>
      <c r="C689" s="204"/>
      <c r="D689" s="204"/>
      <c r="E689" s="204"/>
      <c r="F689" s="204"/>
      <c r="G689" s="204"/>
      <c r="H689" s="204"/>
      <c r="I689" s="203"/>
      <c r="J689" s="203"/>
      <c r="K689" s="203"/>
      <c r="L689" s="203"/>
      <c r="M689" s="203"/>
      <c r="N689" s="203"/>
      <c r="O689" s="203"/>
      <c r="P689" s="203"/>
      <c r="Q689" s="203"/>
      <c r="R689" s="203"/>
      <c r="S689" s="203"/>
      <c r="T689" s="203"/>
      <c r="U689" s="203"/>
      <c r="V689" s="203"/>
      <c r="W689" s="203"/>
      <c r="X689" s="203"/>
      <c r="Y689" s="203"/>
      <c r="Z689" s="203"/>
      <c r="AA689" s="203"/>
      <c r="AB689" s="203"/>
      <c r="AC689" s="203"/>
    </row>
    <row r="690" spans="1:29" ht="15.75" customHeight="1" x14ac:dyDescent="0.2">
      <c r="A690" s="203"/>
      <c r="B690" s="203"/>
      <c r="C690" s="204"/>
      <c r="D690" s="204"/>
      <c r="E690" s="204"/>
      <c r="F690" s="204"/>
      <c r="G690" s="204"/>
      <c r="H690" s="204"/>
      <c r="I690" s="203"/>
      <c r="J690" s="203"/>
      <c r="K690" s="203"/>
      <c r="L690" s="203"/>
      <c r="M690" s="203"/>
      <c r="N690" s="203"/>
      <c r="O690" s="203"/>
      <c r="P690" s="203"/>
      <c r="Q690" s="203"/>
      <c r="R690" s="203"/>
      <c r="S690" s="203"/>
      <c r="T690" s="203"/>
      <c r="U690" s="203"/>
      <c r="V690" s="203"/>
      <c r="W690" s="203"/>
      <c r="X690" s="203"/>
      <c r="Y690" s="203"/>
      <c r="Z690" s="203"/>
      <c r="AA690" s="203"/>
      <c r="AB690" s="203"/>
      <c r="AC690" s="203"/>
    </row>
    <row r="691" spans="1:29" ht="15.75" customHeight="1" x14ac:dyDescent="0.2">
      <c r="A691" s="203"/>
      <c r="B691" s="203"/>
      <c r="C691" s="204"/>
      <c r="D691" s="204"/>
      <c r="E691" s="204"/>
      <c r="F691" s="204"/>
      <c r="G691" s="204"/>
      <c r="H691" s="204"/>
      <c r="I691" s="203"/>
      <c r="J691" s="203"/>
      <c r="K691" s="203"/>
      <c r="L691" s="203"/>
      <c r="M691" s="203"/>
      <c r="N691" s="203"/>
      <c r="O691" s="203"/>
      <c r="P691" s="203"/>
      <c r="Q691" s="203"/>
      <c r="R691" s="203"/>
      <c r="S691" s="203"/>
      <c r="T691" s="203"/>
      <c r="U691" s="203"/>
      <c r="V691" s="203"/>
      <c r="W691" s="203"/>
      <c r="X691" s="203"/>
      <c r="Y691" s="203"/>
      <c r="Z691" s="203"/>
      <c r="AA691" s="203"/>
      <c r="AB691" s="203"/>
      <c r="AC691" s="203"/>
    </row>
    <row r="692" spans="1:29" ht="15.75" customHeight="1" x14ac:dyDescent="0.2">
      <c r="A692" s="203"/>
      <c r="B692" s="203"/>
      <c r="C692" s="204"/>
      <c r="D692" s="204"/>
      <c r="E692" s="204"/>
      <c r="F692" s="204"/>
      <c r="G692" s="204"/>
      <c r="H692" s="204"/>
      <c r="I692" s="203"/>
      <c r="J692" s="203"/>
      <c r="K692" s="203"/>
      <c r="L692" s="203"/>
      <c r="M692" s="203"/>
      <c r="N692" s="203"/>
      <c r="O692" s="203"/>
      <c r="P692" s="203"/>
      <c r="Q692" s="203"/>
      <c r="R692" s="203"/>
      <c r="S692" s="203"/>
      <c r="T692" s="203"/>
      <c r="U692" s="203"/>
      <c r="V692" s="203"/>
      <c r="W692" s="203"/>
      <c r="X692" s="203"/>
      <c r="Y692" s="203"/>
      <c r="Z692" s="203"/>
      <c r="AA692" s="203"/>
      <c r="AB692" s="203"/>
      <c r="AC692" s="203"/>
    </row>
    <row r="693" spans="1:29" ht="15.75" customHeight="1" x14ac:dyDescent="0.2">
      <c r="A693" s="203"/>
      <c r="B693" s="203"/>
      <c r="C693" s="204"/>
      <c r="D693" s="204"/>
      <c r="E693" s="204"/>
      <c r="F693" s="204"/>
      <c r="G693" s="204"/>
      <c r="H693" s="204"/>
      <c r="I693" s="203"/>
      <c r="J693" s="203"/>
      <c r="K693" s="203"/>
      <c r="L693" s="203"/>
      <c r="M693" s="203"/>
      <c r="N693" s="203"/>
      <c r="O693" s="203"/>
      <c r="P693" s="203"/>
      <c r="Q693" s="203"/>
      <c r="R693" s="203"/>
      <c r="S693" s="203"/>
      <c r="T693" s="203"/>
      <c r="U693" s="203"/>
      <c r="V693" s="203"/>
      <c r="W693" s="203"/>
      <c r="X693" s="203"/>
      <c r="Y693" s="203"/>
      <c r="Z693" s="203"/>
      <c r="AA693" s="203"/>
      <c r="AB693" s="203"/>
      <c r="AC693" s="203"/>
    </row>
    <row r="694" spans="1:29" ht="15.75" customHeight="1" x14ac:dyDescent="0.2">
      <c r="A694" s="203"/>
      <c r="B694" s="203"/>
      <c r="C694" s="204"/>
      <c r="D694" s="204"/>
      <c r="E694" s="204"/>
      <c r="F694" s="204"/>
      <c r="G694" s="204"/>
      <c r="H694" s="204"/>
      <c r="I694" s="203"/>
      <c r="J694" s="203"/>
      <c r="K694" s="203"/>
      <c r="L694" s="203"/>
      <c r="M694" s="203"/>
      <c r="N694" s="203"/>
      <c r="O694" s="203"/>
      <c r="P694" s="203"/>
      <c r="Q694" s="203"/>
      <c r="R694" s="203"/>
      <c r="S694" s="203"/>
      <c r="T694" s="203"/>
      <c r="U694" s="203"/>
      <c r="V694" s="203"/>
      <c r="W694" s="203"/>
      <c r="X694" s="203"/>
      <c r="Y694" s="203"/>
      <c r="Z694" s="203"/>
      <c r="AA694" s="203"/>
      <c r="AB694" s="203"/>
      <c r="AC694" s="203"/>
    </row>
    <row r="695" spans="1:29" ht="15.75" customHeight="1" x14ac:dyDescent="0.2">
      <c r="A695" s="203"/>
      <c r="B695" s="203"/>
      <c r="C695" s="204"/>
      <c r="D695" s="204"/>
      <c r="E695" s="204"/>
      <c r="F695" s="204"/>
      <c r="G695" s="204"/>
      <c r="H695" s="204"/>
      <c r="I695" s="203"/>
      <c r="J695" s="203"/>
      <c r="K695" s="203"/>
      <c r="L695" s="203"/>
      <c r="M695" s="203"/>
      <c r="N695" s="203"/>
      <c r="O695" s="203"/>
      <c r="P695" s="203"/>
      <c r="Q695" s="203"/>
      <c r="R695" s="203"/>
      <c r="S695" s="203"/>
      <c r="T695" s="203"/>
      <c r="U695" s="203"/>
      <c r="V695" s="203"/>
      <c r="W695" s="203"/>
      <c r="X695" s="203"/>
      <c r="Y695" s="203"/>
      <c r="Z695" s="203"/>
      <c r="AA695" s="203"/>
      <c r="AB695" s="203"/>
      <c r="AC695" s="203"/>
    </row>
    <row r="696" spans="1:29" ht="15.75" customHeight="1" x14ac:dyDescent="0.2">
      <c r="A696" s="203"/>
      <c r="B696" s="203"/>
      <c r="C696" s="204"/>
      <c r="D696" s="204"/>
      <c r="E696" s="204"/>
      <c r="F696" s="204"/>
      <c r="G696" s="204"/>
      <c r="H696" s="204"/>
      <c r="I696" s="203"/>
      <c r="J696" s="203"/>
      <c r="K696" s="203"/>
      <c r="L696" s="203"/>
      <c r="M696" s="203"/>
      <c r="N696" s="203"/>
      <c r="O696" s="203"/>
      <c r="P696" s="203"/>
      <c r="Q696" s="203"/>
      <c r="R696" s="203"/>
      <c r="S696" s="203"/>
      <c r="T696" s="203"/>
      <c r="U696" s="203"/>
      <c r="V696" s="203"/>
      <c r="W696" s="203"/>
      <c r="X696" s="203"/>
      <c r="Y696" s="203"/>
      <c r="Z696" s="203"/>
      <c r="AA696" s="203"/>
      <c r="AB696" s="203"/>
      <c r="AC696" s="203"/>
    </row>
    <row r="697" spans="1:29" ht="15.75" customHeight="1" x14ac:dyDescent="0.2">
      <c r="A697" s="203"/>
      <c r="B697" s="203"/>
      <c r="C697" s="204"/>
      <c r="D697" s="204"/>
      <c r="E697" s="204"/>
      <c r="F697" s="204"/>
      <c r="G697" s="204"/>
      <c r="H697" s="204"/>
      <c r="I697" s="203"/>
      <c r="J697" s="203"/>
      <c r="K697" s="203"/>
      <c r="L697" s="203"/>
      <c r="M697" s="203"/>
      <c r="N697" s="203"/>
      <c r="O697" s="203"/>
      <c r="P697" s="203"/>
      <c r="Q697" s="203"/>
      <c r="R697" s="203"/>
      <c r="S697" s="203"/>
      <c r="T697" s="203"/>
      <c r="U697" s="203"/>
      <c r="V697" s="203"/>
      <c r="W697" s="203"/>
      <c r="X697" s="203"/>
      <c r="Y697" s="203"/>
      <c r="Z697" s="203"/>
      <c r="AA697" s="203"/>
      <c r="AB697" s="203"/>
      <c r="AC697" s="203"/>
    </row>
    <row r="698" spans="1:29" ht="15.75" customHeight="1" x14ac:dyDescent="0.2">
      <c r="A698" s="203"/>
      <c r="B698" s="203"/>
      <c r="C698" s="204"/>
      <c r="D698" s="204"/>
      <c r="E698" s="204"/>
      <c r="F698" s="204"/>
      <c r="G698" s="204"/>
      <c r="H698" s="204"/>
      <c r="I698" s="203"/>
      <c r="J698" s="203"/>
      <c r="K698" s="203"/>
      <c r="L698" s="203"/>
      <c r="M698" s="203"/>
      <c r="N698" s="203"/>
      <c r="O698" s="203"/>
      <c r="P698" s="203"/>
      <c r="Q698" s="203"/>
      <c r="R698" s="203"/>
      <c r="S698" s="203"/>
      <c r="T698" s="203"/>
      <c r="U698" s="203"/>
      <c r="V698" s="203"/>
      <c r="W698" s="203"/>
      <c r="X698" s="203"/>
      <c r="Y698" s="203"/>
      <c r="Z698" s="203"/>
      <c r="AA698" s="203"/>
      <c r="AB698" s="203"/>
      <c r="AC698" s="203"/>
    </row>
    <row r="699" spans="1:29" ht="15.75" customHeight="1" x14ac:dyDescent="0.2">
      <c r="A699" s="203"/>
      <c r="B699" s="203"/>
      <c r="C699" s="204"/>
      <c r="D699" s="204"/>
      <c r="E699" s="204"/>
      <c r="F699" s="204"/>
      <c r="G699" s="204"/>
      <c r="H699" s="204"/>
      <c r="I699" s="203"/>
      <c r="J699" s="203"/>
      <c r="K699" s="203"/>
      <c r="L699" s="203"/>
      <c r="M699" s="203"/>
      <c r="N699" s="203"/>
      <c r="O699" s="203"/>
      <c r="P699" s="203"/>
      <c r="Q699" s="203"/>
      <c r="R699" s="203"/>
      <c r="S699" s="203"/>
      <c r="T699" s="203"/>
      <c r="U699" s="203"/>
      <c r="V699" s="203"/>
      <c r="W699" s="203"/>
      <c r="X699" s="203"/>
      <c r="Y699" s="203"/>
      <c r="Z699" s="203"/>
      <c r="AA699" s="203"/>
      <c r="AB699" s="203"/>
      <c r="AC699" s="203"/>
    </row>
    <row r="700" spans="1:29" ht="15.75" customHeight="1" x14ac:dyDescent="0.2">
      <c r="A700" s="203"/>
      <c r="B700" s="203"/>
      <c r="C700" s="204"/>
      <c r="D700" s="204"/>
      <c r="E700" s="204"/>
      <c r="F700" s="204"/>
      <c r="G700" s="204"/>
      <c r="H700" s="204"/>
      <c r="I700" s="203"/>
      <c r="J700" s="203"/>
      <c r="K700" s="203"/>
      <c r="L700" s="203"/>
      <c r="M700" s="203"/>
      <c r="N700" s="203"/>
      <c r="O700" s="203"/>
      <c r="P700" s="203"/>
      <c r="Q700" s="203"/>
      <c r="R700" s="203"/>
      <c r="S700" s="203"/>
      <c r="T700" s="203"/>
      <c r="U700" s="203"/>
      <c r="V700" s="203"/>
      <c r="W700" s="203"/>
      <c r="X700" s="203"/>
      <c r="Y700" s="203"/>
      <c r="Z700" s="203"/>
      <c r="AA700" s="203"/>
      <c r="AB700" s="203"/>
      <c r="AC700" s="203"/>
    </row>
    <row r="701" spans="1:29" ht="15.75" customHeight="1" x14ac:dyDescent="0.2">
      <c r="A701" s="203"/>
      <c r="B701" s="203"/>
      <c r="C701" s="204"/>
      <c r="D701" s="204"/>
      <c r="E701" s="204"/>
      <c r="F701" s="204"/>
      <c r="G701" s="204"/>
      <c r="H701" s="204"/>
      <c r="I701" s="203"/>
      <c r="J701" s="203"/>
      <c r="K701" s="203"/>
      <c r="L701" s="203"/>
      <c r="M701" s="203"/>
      <c r="N701" s="203"/>
      <c r="O701" s="203"/>
      <c r="P701" s="203"/>
      <c r="Q701" s="203"/>
      <c r="R701" s="203"/>
      <c r="S701" s="203"/>
      <c r="T701" s="203"/>
      <c r="U701" s="203"/>
      <c r="V701" s="203"/>
      <c r="W701" s="203"/>
      <c r="X701" s="203"/>
      <c r="Y701" s="203"/>
      <c r="Z701" s="203"/>
      <c r="AA701" s="203"/>
      <c r="AB701" s="203"/>
      <c r="AC701" s="203"/>
    </row>
    <row r="702" spans="1:29" ht="15.75" customHeight="1" x14ac:dyDescent="0.2">
      <c r="A702" s="203"/>
      <c r="B702" s="203"/>
      <c r="C702" s="204"/>
      <c r="D702" s="204"/>
      <c r="E702" s="204"/>
      <c r="F702" s="204"/>
      <c r="G702" s="204"/>
      <c r="H702" s="204"/>
      <c r="I702" s="203"/>
      <c r="J702" s="203"/>
      <c r="K702" s="203"/>
      <c r="L702" s="203"/>
      <c r="M702" s="203"/>
      <c r="N702" s="203"/>
      <c r="O702" s="203"/>
      <c r="P702" s="203"/>
      <c r="Q702" s="203"/>
      <c r="R702" s="203"/>
      <c r="S702" s="203"/>
      <c r="T702" s="203"/>
      <c r="U702" s="203"/>
      <c r="V702" s="203"/>
      <c r="W702" s="203"/>
      <c r="X702" s="203"/>
      <c r="Y702" s="203"/>
      <c r="Z702" s="203"/>
      <c r="AA702" s="203"/>
      <c r="AB702" s="203"/>
      <c r="AC702" s="203"/>
    </row>
    <row r="703" spans="1:29" ht="15.75" customHeight="1" x14ac:dyDescent="0.2">
      <c r="A703" s="203"/>
      <c r="B703" s="203"/>
      <c r="C703" s="204"/>
      <c r="D703" s="204"/>
      <c r="E703" s="204"/>
      <c r="F703" s="204"/>
      <c r="G703" s="204"/>
      <c r="H703" s="204"/>
      <c r="I703" s="203"/>
      <c r="J703" s="203"/>
      <c r="K703" s="203"/>
      <c r="L703" s="203"/>
      <c r="M703" s="203"/>
      <c r="N703" s="203"/>
      <c r="O703" s="203"/>
      <c r="P703" s="203"/>
      <c r="Q703" s="203"/>
      <c r="R703" s="203"/>
      <c r="S703" s="203"/>
      <c r="T703" s="203"/>
      <c r="U703" s="203"/>
      <c r="V703" s="203"/>
      <c r="W703" s="203"/>
      <c r="X703" s="203"/>
      <c r="Y703" s="203"/>
      <c r="Z703" s="203"/>
      <c r="AA703" s="203"/>
      <c r="AB703" s="203"/>
      <c r="AC703" s="203"/>
    </row>
    <row r="704" spans="1:29" ht="15.75" customHeight="1" x14ac:dyDescent="0.2">
      <c r="A704" s="203"/>
      <c r="B704" s="203"/>
      <c r="C704" s="204"/>
      <c r="D704" s="204"/>
      <c r="E704" s="204"/>
      <c r="F704" s="204"/>
      <c r="G704" s="204"/>
      <c r="H704" s="204"/>
      <c r="I704" s="203"/>
      <c r="J704" s="203"/>
      <c r="K704" s="203"/>
      <c r="L704" s="203"/>
      <c r="M704" s="203"/>
      <c r="N704" s="203"/>
      <c r="O704" s="203"/>
      <c r="P704" s="203"/>
      <c r="Q704" s="203"/>
      <c r="R704" s="203"/>
      <c r="S704" s="203"/>
      <c r="T704" s="203"/>
      <c r="U704" s="203"/>
      <c r="V704" s="203"/>
      <c r="W704" s="203"/>
      <c r="X704" s="203"/>
      <c r="Y704" s="203"/>
      <c r="Z704" s="203"/>
      <c r="AA704" s="203"/>
      <c r="AB704" s="203"/>
      <c r="AC704" s="203"/>
    </row>
    <row r="705" spans="1:29" ht="15.75" customHeight="1" x14ac:dyDescent="0.2">
      <c r="A705" s="203"/>
      <c r="B705" s="203"/>
      <c r="C705" s="204"/>
      <c r="D705" s="204"/>
      <c r="E705" s="204"/>
      <c r="F705" s="204"/>
      <c r="G705" s="204"/>
      <c r="H705" s="204"/>
      <c r="I705" s="203"/>
      <c r="J705" s="203"/>
      <c r="K705" s="203"/>
      <c r="L705" s="203"/>
      <c r="M705" s="203"/>
      <c r="N705" s="203"/>
      <c r="O705" s="203"/>
      <c r="P705" s="203"/>
      <c r="Q705" s="203"/>
      <c r="R705" s="203"/>
      <c r="S705" s="203"/>
      <c r="T705" s="203"/>
      <c r="U705" s="203"/>
      <c r="V705" s="203"/>
      <c r="W705" s="203"/>
      <c r="X705" s="203"/>
      <c r="Y705" s="203"/>
      <c r="Z705" s="203"/>
      <c r="AA705" s="203"/>
      <c r="AB705" s="203"/>
      <c r="AC705" s="203"/>
    </row>
    <row r="706" spans="1:29" ht="15.75" customHeight="1" x14ac:dyDescent="0.2">
      <c r="A706" s="203"/>
      <c r="B706" s="203"/>
      <c r="C706" s="204"/>
      <c r="D706" s="204"/>
      <c r="E706" s="204"/>
      <c r="F706" s="204"/>
      <c r="G706" s="204"/>
      <c r="H706" s="204"/>
      <c r="I706" s="203"/>
      <c r="J706" s="203"/>
      <c r="K706" s="203"/>
      <c r="L706" s="203"/>
      <c r="M706" s="203"/>
      <c r="N706" s="203"/>
      <c r="O706" s="203"/>
      <c r="P706" s="203"/>
      <c r="Q706" s="203"/>
      <c r="R706" s="203"/>
      <c r="S706" s="203"/>
      <c r="T706" s="203"/>
      <c r="U706" s="203"/>
      <c r="V706" s="203"/>
      <c r="W706" s="203"/>
      <c r="X706" s="203"/>
      <c r="Y706" s="203"/>
      <c r="Z706" s="203"/>
      <c r="AA706" s="203"/>
      <c r="AB706" s="203"/>
      <c r="AC706" s="203"/>
    </row>
    <row r="707" spans="1:29" ht="15.75" customHeight="1" x14ac:dyDescent="0.2">
      <c r="A707" s="203"/>
      <c r="B707" s="203"/>
      <c r="C707" s="204"/>
      <c r="D707" s="204"/>
      <c r="E707" s="204"/>
      <c r="F707" s="204"/>
      <c r="G707" s="204"/>
      <c r="H707" s="204"/>
      <c r="I707" s="203"/>
      <c r="J707" s="203"/>
      <c r="K707" s="203"/>
      <c r="L707" s="203"/>
      <c r="M707" s="203"/>
      <c r="N707" s="203"/>
      <c r="O707" s="203"/>
      <c r="P707" s="203"/>
      <c r="Q707" s="203"/>
      <c r="R707" s="203"/>
      <c r="S707" s="203"/>
      <c r="T707" s="203"/>
      <c r="U707" s="203"/>
      <c r="V707" s="203"/>
      <c r="W707" s="203"/>
      <c r="X707" s="203"/>
      <c r="Y707" s="203"/>
      <c r="Z707" s="203"/>
      <c r="AA707" s="203"/>
      <c r="AB707" s="203"/>
      <c r="AC707" s="203"/>
    </row>
    <row r="708" spans="1:29" ht="15.75" customHeight="1" x14ac:dyDescent="0.2">
      <c r="A708" s="203"/>
      <c r="B708" s="203"/>
      <c r="C708" s="204"/>
      <c r="D708" s="204"/>
      <c r="E708" s="204"/>
      <c r="F708" s="204"/>
      <c r="G708" s="204"/>
      <c r="H708" s="204"/>
      <c r="I708" s="203"/>
      <c r="J708" s="203"/>
      <c r="K708" s="203"/>
      <c r="L708" s="203"/>
      <c r="M708" s="203"/>
      <c r="N708" s="203"/>
      <c r="O708" s="203"/>
      <c r="P708" s="203"/>
      <c r="Q708" s="203"/>
      <c r="R708" s="203"/>
      <c r="S708" s="203"/>
      <c r="T708" s="203"/>
      <c r="U708" s="203"/>
      <c r="V708" s="203"/>
      <c r="W708" s="203"/>
      <c r="X708" s="203"/>
      <c r="Y708" s="203"/>
      <c r="Z708" s="203"/>
      <c r="AA708" s="203"/>
      <c r="AB708" s="203"/>
      <c r="AC708" s="203"/>
    </row>
    <row r="709" spans="1:29" ht="15.75" customHeight="1" x14ac:dyDescent="0.2">
      <c r="A709" s="203"/>
      <c r="B709" s="203"/>
      <c r="C709" s="204"/>
      <c r="D709" s="204"/>
      <c r="E709" s="204"/>
      <c r="F709" s="204"/>
      <c r="G709" s="204"/>
      <c r="H709" s="204"/>
      <c r="I709" s="203"/>
      <c r="J709" s="203"/>
      <c r="K709" s="203"/>
      <c r="L709" s="203"/>
      <c r="M709" s="203"/>
      <c r="N709" s="203"/>
      <c r="O709" s="203"/>
      <c r="P709" s="203"/>
      <c r="Q709" s="203"/>
      <c r="R709" s="203"/>
      <c r="S709" s="203"/>
      <c r="T709" s="203"/>
      <c r="U709" s="203"/>
      <c r="V709" s="203"/>
      <c r="W709" s="203"/>
      <c r="X709" s="203"/>
      <c r="Y709" s="203"/>
      <c r="Z709" s="203"/>
      <c r="AA709" s="203"/>
      <c r="AB709" s="203"/>
      <c r="AC709" s="203"/>
    </row>
    <row r="710" spans="1:29" ht="15.75" customHeight="1" x14ac:dyDescent="0.2">
      <c r="A710" s="203"/>
      <c r="B710" s="203"/>
      <c r="C710" s="204"/>
      <c r="D710" s="204"/>
      <c r="E710" s="204"/>
      <c r="F710" s="204"/>
      <c r="G710" s="204"/>
      <c r="H710" s="204"/>
      <c r="I710" s="203"/>
      <c r="J710" s="203"/>
      <c r="K710" s="203"/>
      <c r="L710" s="203"/>
      <c r="M710" s="203"/>
      <c r="N710" s="203"/>
      <c r="O710" s="203"/>
      <c r="P710" s="203"/>
      <c r="Q710" s="203"/>
      <c r="R710" s="203"/>
      <c r="S710" s="203"/>
      <c r="T710" s="203"/>
      <c r="U710" s="203"/>
      <c r="V710" s="203"/>
      <c r="W710" s="203"/>
      <c r="X710" s="203"/>
      <c r="Y710" s="203"/>
      <c r="Z710" s="203"/>
      <c r="AA710" s="203"/>
      <c r="AB710" s="203"/>
      <c r="AC710" s="203"/>
    </row>
    <row r="711" spans="1:29" ht="15.75" customHeight="1" x14ac:dyDescent="0.2">
      <c r="A711" s="203"/>
      <c r="B711" s="203"/>
      <c r="C711" s="204"/>
      <c r="D711" s="204"/>
      <c r="E711" s="204"/>
      <c r="F711" s="204"/>
      <c r="G711" s="204"/>
      <c r="H711" s="204"/>
      <c r="I711" s="203"/>
      <c r="J711" s="203"/>
      <c r="K711" s="203"/>
      <c r="L711" s="203"/>
      <c r="M711" s="203"/>
      <c r="N711" s="203"/>
      <c r="O711" s="203"/>
      <c r="P711" s="203"/>
      <c r="Q711" s="203"/>
      <c r="R711" s="203"/>
      <c r="S711" s="203"/>
      <c r="T711" s="203"/>
      <c r="U711" s="203"/>
      <c r="V711" s="203"/>
      <c r="W711" s="203"/>
      <c r="X711" s="203"/>
      <c r="Y711" s="203"/>
      <c r="Z711" s="203"/>
      <c r="AA711" s="203"/>
      <c r="AB711" s="203"/>
      <c r="AC711" s="203"/>
    </row>
    <row r="712" spans="1:29" ht="15.75" customHeight="1" x14ac:dyDescent="0.2">
      <c r="A712" s="203"/>
      <c r="B712" s="203"/>
      <c r="C712" s="204"/>
      <c r="D712" s="204"/>
      <c r="E712" s="204"/>
      <c r="F712" s="204"/>
      <c r="G712" s="204"/>
      <c r="H712" s="204"/>
      <c r="I712" s="203"/>
      <c r="J712" s="203"/>
      <c r="K712" s="203"/>
      <c r="L712" s="203"/>
      <c r="M712" s="203"/>
      <c r="N712" s="203"/>
      <c r="O712" s="203"/>
      <c r="P712" s="203"/>
      <c r="Q712" s="203"/>
      <c r="R712" s="203"/>
      <c r="S712" s="203"/>
      <c r="T712" s="203"/>
      <c r="U712" s="203"/>
      <c r="V712" s="203"/>
      <c r="W712" s="203"/>
      <c r="X712" s="203"/>
      <c r="Y712" s="203"/>
      <c r="Z712" s="203"/>
      <c r="AA712" s="203"/>
      <c r="AB712" s="203"/>
      <c r="AC712" s="203"/>
    </row>
    <row r="713" spans="1:29" ht="15.75" customHeight="1" x14ac:dyDescent="0.2">
      <c r="A713" s="203"/>
      <c r="B713" s="203"/>
      <c r="C713" s="204"/>
      <c r="D713" s="204"/>
      <c r="E713" s="204"/>
      <c r="F713" s="204"/>
      <c r="G713" s="204"/>
      <c r="H713" s="204"/>
      <c r="I713" s="203"/>
      <c r="J713" s="203"/>
      <c r="K713" s="203"/>
      <c r="L713" s="203"/>
      <c r="M713" s="203"/>
      <c r="N713" s="203"/>
      <c r="O713" s="203"/>
      <c r="P713" s="203"/>
      <c r="Q713" s="203"/>
      <c r="R713" s="203"/>
      <c r="S713" s="203"/>
      <c r="T713" s="203"/>
      <c r="U713" s="203"/>
      <c r="V713" s="203"/>
      <c r="W713" s="203"/>
      <c r="X713" s="203"/>
      <c r="Y713" s="203"/>
      <c r="Z713" s="203"/>
      <c r="AA713" s="203"/>
      <c r="AB713" s="203"/>
      <c r="AC713" s="203"/>
    </row>
    <row r="714" spans="1:29" ht="15.75" customHeight="1" x14ac:dyDescent="0.2">
      <c r="A714" s="203"/>
      <c r="B714" s="203"/>
      <c r="C714" s="204"/>
      <c r="D714" s="204"/>
      <c r="E714" s="204"/>
      <c r="F714" s="204"/>
      <c r="G714" s="204"/>
      <c r="H714" s="204"/>
      <c r="I714" s="203"/>
      <c r="J714" s="203"/>
      <c r="K714" s="203"/>
      <c r="L714" s="203"/>
      <c r="M714" s="203"/>
      <c r="N714" s="203"/>
      <c r="O714" s="203"/>
      <c r="P714" s="203"/>
      <c r="Q714" s="203"/>
      <c r="R714" s="203"/>
      <c r="S714" s="203"/>
      <c r="T714" s="203"/>
      <c r="U714" s="203"/>
      <c r="V714" s="203"/>
      <c r="W714" s="203"/>
      <c r="X714" s="203"/>
      <c r="Y714" s="203"/>
      <c r="Z714" s="203"/>
      <c r="AA714" s="203"/>
      <c r="AB714" s="203"/>
      <c r="AC714" s="203"/>
    </row>
    <row r="715" spans="1:29" ht="15.75" customHeight="1" x14ac:dyDescent="0.2">
      <c r="A715" s="203"/>
      <c r="B715" s="203"/>
      <c r="C715" s="204"/>
      <c r="D715" s="204"/>
      <c r="E715" s="204"/>
      <c r="F715" s="204"/>
      <c r="G715" s="204"/>
      <c r="H715" s="204"/>
      <c r="I715" s="203"/>
      <c r="J715" s="203"/>
      <c r="K715" s="203"/>
      <c r="L715" s="203"/>
      <c r="M715" s="203"/>
      <c r="N715" s="203"/>
      <c r="O715" s="203"/>
      <c r="P715" s="203"/>
      <c r="Q715" s="203"/>
      <c r="R715" s="203"/>
      <c r="S715" s="203"/>
      <c r="T715" s="203"/>
      <c r="U715" s="203"/>
      <c r="V715" s="203"/>
      <c r="W715" s="203"/>
      <c r="X715" s="203"/>
      <c r="Y715" s="203"/>
      <c r="Z715" s="203"/>
      <c r="AA715" s="203"/>
      <c r="AB715" s="203"/>
      <c r="AC715" s="203"/>
    </row>
    <row r="716" spans="1:29" ht="15.75" customHeight="1" x14ac:dyDescent="0.2">
      <c r="A716" s="203"/>
      <c r="B716" s="203"/>
      <c r="C716" s="204"/>
      <c r="D716" s="204"/>
      <c r="E716" s="204"/>
      <c r="F716" s="204"/>
      <c r="G716" s="204"/>
      <c r="H716" s="204"/>
      <c r="I716" s="203"/>
      <c r="J716" s="203"/>
      <c r="K716" s="203"/>
      <c r="L716" s="203"/>
      <c r="M716" s="203"/>
      <c r="N716" s="203"/>
      <c r="O716" s="203"/>
      <c r="P716" s="203"/>
      <c r="Q716" s="203"/>
      <c r="R716" s="203"/>
      <c r="S716" s="203"/>
      <c r="T716" s="203"/>
      <c r="U716" s="203"/>
      <c r="V716" s="203"/>
      <c r="W716" s="203"/>
      <c r="X716" s="203"/>
      <c r="Y716" s="203"/>
      <c r="Z716" s="203"/>
      <c r="AA716" s="203"/>
      <c r="AB716" s="203"/>
      <c r="AC716" s="203"/>
    </row>
    <row r="717" spans="1:29" ht="15.75" customHeight="1" x14ac:dyDescent="0.2">
      <c r="A717" s="203"/>
      <c r="B717" s="203"/>
      <c r="C717" s="204"/>
      <c r="D717" s="204"/>
      <c r="E717" s="204"/>
      <c r="F717" s="204"/>
      <c r="G717" s="204"/>
      <c r="H717" s="204"/>
      <c r="I717" s="203"/>
      <c r="J717" s="203"/>
      <c r="K717" s="203"/>
      <c r="L717" s="203"/>
      <c r="M717" s="203"/>
      <c r="N717" s="203"/>
      <c r="O717" s="203"/>
      <c r="P717" s="203"/>
      <c r="Q717" s="203"/>
      <c r="R717" s="203"/>
      <c r="S717" s="203"/>
      <c r="T717" s="203"/>
      <c r="U717" s="203"/>
      <c r="V717" s="203"/>
      <c r="W717" s="203"/>
      <c r="X717" s="203"/>
      <c r="Y717" s="203"/>
      <c r="Z717" s="203"/>
      <c r="AA717" s="203"/>
      <c r="AB717" s="203"/>
      <c r="AC717" s="203"/>
    </row>
    <row r="718" spans="1:29" ht="15.75" customHeight="1" x14ac:dyDescent="0.2">
      <c r="A718" s="203"/>
      <c r="B718" s="203"/>
      <c r="C718" s="204"/>
      <c r="D718" s="204"/>
      <c r="E718" s="204"/>
      <c r="F718" s="204"/>
      <c r="G718" s="204"/>
      <c r="H718" s="204"/>
      <c r="I718" s="203"/>
      <c r="J718" s="203"/>
      <c r="K718" s="203"/>
      <c r="L718" s="203"/>
      <c r="M718" s="203"/>
      <c r="N718" s="203"/>
      <c r="O718" s="203"/>
      <c r="P718" s="203"/>
      <c r="Q718" s="203"/>
      <c r="R718" s="203"/>
      <c r="S718" s="203"/>
      <c r="T718" s="203"/>
      <c r="U718" s="203"/>
      <c r="V718" s="203"/>
      <c r="W718" s="203"/>
      <c r="X718" s="203"/>
      <c r="Y718" s="203"/>
      <c r="Z718" s="203"/>
      <c r="AA718" s="203"/>
      <c r="AB718" s="203"/>
      <c r="AC718" s="203"/>
    </row>
    <row r="719" spans="1:29" ht="15.75" customHeight="1" x14ac:dyDescent="0.2">
      <c r="A719" s="203"/>
      <c r="B719" s="203"/>
      <c r="C719" s="204"/>
      <c r="D719" s="204"/>
      <c r="E719" s="204"/>
      <c r="F719" s="204"/>
      <c r="G719" s="204"/>
      <c r="H719" s="204"/>
      <c r="I719" s="203"/>
      <c r="J719" s="203"/>
      <c r="K719" s="203"/>
      <c r="L719" s="203"/>
      <c r="M719" s="203"/>
      <c r="N719" s="203"/>
      <c r="O719" s="203"/>
      <c r="P719" s="203"/>
      <c r="Q719" s="203"/>
      <c r="R719" s="203"/>
      <c r="S719" s="203"/>
      <c r="T719" s="203"/>
      <c r="U719" s="203"/>
      <c r="V719" s="203"/>
      <c r="W719" s="203"/>
      <c r="X719" s="203"/>
      <c r="Y719" s="203"/>
      <c r="Z719" s="203"/>
      <c r="AA719" s="203"/>
      <c r="AB719" s="203"/>
      <c r="AC719" s="203"/>
    </row>
    <row r="720" spans="1:29" ht="15.75" customHeight="1" x14ac:dyDescent="0.2">
      <c r="A720" s="203"/>
      <c r="B720" s="203"/>
      <c r="C720" s="204"/>
      <c r="D720" s="204"/>
      <c r="E720" s="204"/>
      <c r="F720" s="204"/>
      <c r="G720" s="204"/>
      <c r="H720" s="204"/>
      <c r="I720" s="203"/>
      <c r="J720" s="203"/>
      <c r="K720" s="203"/>
      <c r="L720" s="203"/>
      <c r="M720" s="203"/>
      <c r="N720" s="203"/>
      <c r="O720" s="203"/>
      <c r="P720" s="203"/>
      <c r="Q720" s="203"/>
      <c r="R720" s="203"/>
      <c r="S720" s="203"/>
      <c r="T720" s="203"/>
      <c r="U720" s="203"/>
      <c r="V720" s="203"/>
      <c r="W720" s="203"/>
      <c r="X720" s="203"/>
      <c r="Y720" s="203"/>
      <c r="Z720" s="203"/>
      <c r="AA720" s="203"/>
      <c r="AB720" s="203"/>
      <c r="AC720" s="203"/>
    </row>
    <row r="721" spans="1:29" ht="15.75" customHeight="1" x14ac:dyDescent="0.2">
      <c r="A721" s="203"/>
      <c r="B721" s="203"/>
      <c r="C721" s="204"/>
      <c r="D721" s="204"/>
      <c r="E721" s="204"/>
      <c r="F721" s="204"/>
      <c r="G721" s="204"/>
      <c r="H721" s="204"/>
      <c r="I721" s="203"/>
      <c r="J721" s="203"/>
      <c r="K721" s="203"/>
      <c r="L721" s="203"/>
      <c r="M721" s="203"/>
      <c r="N721" s="203"/>
      <c r="O721" s="203"/>
      <c r="P721" s="203"/>
      <c r="Q721" s="203"/>
      <c r="R721" s="203"/>
      <c r="S721" s="203"/>
      <c r="T721" s="203"/>
      <c r="U721" s="203"/>
      <c r="V721" s="203"/>
      <c r="W721" s="203"/>
      <c r="X721" s="203"/>
      <c r="Y721" s="203"/>
      <c r="Z721" s="203"/>
      <c r="AA721" s="203"/>
      <c r="AB721" s="203"/>
      <c r="AC721" s="203"/>
    </row>
    <row r="722" spans="1:29" ht="15.75" customHeight="1" x14ac:dyDescent="0.2">
      <c r="A722" s="203"/>
      <c r="B722" s="203"/>
      <c r="C722" s="204"/>
      <c r="D722" s="204"/>
      <c r="E722" s="204"/>
      <c r="F722" s="204"/>
      <c r="G722" s="204"/>
      <c r="H722" s="204"/>
      <c r="I722" s="203"/>
      <c r="J722" s="203"/>
      <c r="K722" s="203"/>
      <c r="L722" s="203"/>
      <c r="M722" s="203"/>
      <c r="N722" s="203"/>
      <c r="O722" s="203"/>
      <c r="P722" s="203"/>
      <c r="Q722" s="203"/>
      <c r="R722" s="203"/>
      <c r="S722" s="203"/>
      <c r="T722" s="203"/>
      <c r="U722" s="203"/>
      <c r="V722" s="203"/>
      <c r="W722" s="203"/>
      <c r="X722" s="203"/>
      <c r="Y722" s="203"/>
      <c r="Z722" s="203"/>
      <c r="AA722" s="203"/>
      <c r="AB722" s="203"/>
      <c r="AC722" s="203"/>
    </row>
    <row r="723" spans="1:29" ht="15.75" customHeight="1" x14ac:dyDescent="0.2">
      <c r="A723" s="203"/>
      <c r="B723" s="203"/>
      <c r="C723" s="204"/>
      <c r="D723" s="204"/>
      <c r="E723" s="204"/>
      <c r="F723" s="204"/>
      <c r="G723" s="204"/>
      <c r="H723" s="204"/>
      <c r="I723" s="203"/>
      <c r="J723" s="203"/>
      <c r="K723" s="203"/>
      <c r="L723" s="203"/>
      <c r="M723" s="203"/>
      <c r="N723" s="203"/>
      <c r="O723" s="203"/>
      <c r="P723" s="203"/>
      <c r="Q723" s="203"/>
      <c r="R723" s="203"/>
      <c r="S723" s="203"/>
      <c r="T723" s="203"/>
      <c r="U723" s="203"/>
      <c r="V723" s="203"/>
      <c r="W723" s="203"/>
      <c r="X723" s="203"/>
      <c r="Y723" s="203"/>
      <c r="Z723" s="203"/>
      <c r="AA723" s="203"/>
      <c r="AB723" s="203"/>
      <c r="AC723" s="203"/>
    </row>
    <row r="724" spans="1:29" ht="15.75" customHeight="1" x14ac:dyDescent="0.2">
      <c r="A724" s="203"/>
      <c r="B724" s="203"/>
      <c r="C724" s="204"/>
      <c r="D724" s="204"/>
      <c r="E724" s="204"/>
      <c r="F724" s="204"/>
      <c r="G724" s="204"/>
      <c r="H724" s="204"/>
      <c r="I724" s="203"/>
      <c r="J724" s="203"/>
      <c r="K724" s="203"/>
      <c r="L724" s="203"/>
      <c r="M724" s="203"/>
      <c r="N724" s="203"/>
      <c r="O724" s="203"/>
      <c r="P724" s="203"/>
      <c r="Q724" s="203"/>
      <c r="R724" s="203"/>
      <c r="S724" s="203"/>
      <c r="T724" s="203"/>
      <c r="U724" s="203"/>
      <c r="V724" s="203"/>
      <c r="W724" s="203"/>
      <c r="X724" s="203"/>
      <c r="Y724" s="203"/>
      <c r="Z724" s="203"/>
      <c r="AA724" s="203"/>
      <c r="AB724" s="203"/>
      <c r="AC724" s="203"/>
    </row>
    <row r="725" spans="1:29" ht="15.75" customHeight="1" x14ac:dyDescent="0.2">
      <c r="A725" s="203"/>
      <c r="B725" s="203"/>
      <c r="C725" s="204"/>
      <c r="D725" s="204"/>
      <c r="E725" s="204"/>
      <c r="F725" s="204"/>
      <c r="G725" s="204"/>
      <c r="H725" s="204"/>
      <c r="I725" s="203"/>
      <c r="J725" s="203"/>
      <c r="K725" s="203"/>
      <c r="L725" s="203"/>
      <c r="M725" s="203"/>
      <c r="N725" s="203"/>
      <c r="O725" s="203"/>
      <c r="P725" s="203"/>
      <c r="Q725" s="203"/>
      <c r="R725" s="203"/>
      <c r="S725" s="203"/>
      <c r="T725" s="203"/>
      <c r="U725" s="203"/>
      <c r="V725" s="203"/>
      <c r="W725" s="203"/>
      <c r="X725" s="203"/>
      <c r="Y725" s="203"/>
      <c r="Z725" s="203"/>
      <c r="AA725" s="203"/>
      <c r="AB725" s="203"/>
      <c r="AC725" s="203"/>
    </row>
    <row r="726" spans="1:29" ht="15.75" customHeight="1" x14ac:dyDescent="0.2">
      <c r="A726" s="203"/>
      <c r="B726" s="203"/>
      <c r="C726" s="204"/>
      <c r="D726" s="204"/>
      <c r="E726" s="204"/>
      <c r="F726" s="204"/>
      <c r="G726" s="204"/>
      <c r="H726" s="204"/>
      <c r="I726" s="203"/>
      <c r="J726" s="203"/>
      <c r="K726" s="203"/>
      <c r="L726" s="203"/>
      <c r="M726" s="203"/>
      <c r="N726" s="203"/>
      <c r="O726" s="203"/>
      <c r="P726" s="203"/>
      <c r="Q726" s="203"/>
      <c r="R726" s="203"/>
      <c r="S726" s="203"/>
      <c r="T726" s="203"/>
      <c r="U726" s="203"/>
      <c r="V726" s="203"/>
      <c r="W726" s="203"/>
      <c r="X726" s="203"/>
      <c r="Y726" s="203"/>
      <c r="Z726" s="203"/>
      <c r="AA726" s="203"/>
      <c r="AB726" s="203"/>
      <c r="AC726" s="203"/>
    </row>
    <row r="727" spans="1:29" ht="15.75" customHeight="1" x14ac:dyDescent="0.2">
      <c r="A727" s="203"/>
      <c r="B727" s="203"/>
      <c r="C727" s="204"/>
      <c r="D727" s="204"/>
      <c r="E727" s="204"/>
      <c r="F727" s="204"/>
      <c r="G727" s="204"/>
      <c r="H727" s="204"/>
      <c r="I727" s="203"/>
      <c r="J727" s="203"/>
      <c r="K727" s="203"/>
      <c r="L727" s="203"/>
      <c r="M727" s="203"/>
      <c r="N727" s="203"/>
      <c r="O727" s="203"/>
      <c r="P727" s="203"/>
      <c r="Q727" s="203"/>
      <c r="R727" s="203"/>
      <c r="S727" s="203"/>
      <c r="T727" s="203"/>
      <c r="U727" s="203"/>
      <c r="V727" s="203"/>
      <c r="W727" s="203"/>
      <c r="X727" s="203"/>
      <c r="Y727" s="203"/>
      <c r="Z727" s="203"/>
      <c r="AA727" s="203"/>
      <c r="AB727" s="203"/>
      <c r="AC727" s="203"/>
    </row>
    <row r="728" spans="1:29" ht="15.75" customHeight="1" x14ac:dyDescent="0.2">
      <c r="A728" s="203"/>
      <c r="B728" s="203"/>
      <c r="C728" s="204"/>
      <c r="D728" s="204"/>
      <c r="E728" s="204"/>
      <c r="F728" s="204"/>
      <c r="G728" s="204"/>
      <c r="H728" s="204"/>
      <c r="I728" s="203"/>
      <c r="J728" s="203"/>
      <c r="K728" s="203"/>
      <c r="L728" s="203"/>
      <c r="M728" s="203"/>
      <c r="N728" s="203"/>
      <c r="O728" s="203"/>
      <c r="P728" s="203"/>
      <c r="Q728" s="203"/>
      <c r="R728" s="203"/>
      <c r="S728" s="203"/>
      <c r="T728" s="203"/>
      <c r="U728" s="203"/>
      <c r="V728" s="203"/>
      <c r="W728" s="203"/>
      <c r="X728" s="203"/>
      <c r="Y728" s="203"/>
      <c r="Z728" s="203"/>
      <c r="AA728" s="203"/>
      <c r="AB728" s="203"/>
      <c r="AC728" s="203"/>
    </row>
    <row r="729" spans="1:29" ht="15.75" customHeight="1" x14ac:dyDescent="0.2">
      <c r="A729" s="203"/>
      <c r="B729" s="203"/>
      <c r="C729" s="204"/>
      <c r="D729" s="204"/>
      <c r="E729" s="204"/>
      <c r="F729" s="204"/>
      <c r="G729" s="204"/>
      <c r="H729" s="204"/>
      <c r="I729" s="203"/>
      <c r="J729" s="203"/>
      <c r="K729" s="203"/>
      <c r="L729" s="203"/>
      <c r="M729" s="203"/>
      <c r="N729" s="203"/>
      <c r="O729" s="203"/>
      <c r="P729" s="203"/>
      <c r="Q729" s="203"/>
      <c r="R729" s="203"/>
      <c r="S729" s="203"/>
      <c r="T729" s="203"/>
      <c r="U729" s="203"/>
      <c r="V729" s="203"/>
      <c r="W729" s="203"/>
      <c r="X729" s="203"/>
      <c r="Y729" s="203"/>
      <c r="Z729" s="203"/>
      <c r="AA729" s="203"/>
      <c r="AB729" s="203"/>
      <c r="AC729" s="203"/>
    </row>
    <row r="730" spans="1:29" ht="15.75" customHeight="1" x14ac:dyDescent="0.2">
      <c r="A730" s="203"/>
      <c r="B730" s="203"/>
      <c r="C730" s="204"/>
      <c r="D730" s="204"/>
      <c r="E730" s="204"/>
      <c r="F730" s="204"/>
      <c r="G730" s="204"/>
      <c r="H730" s="204"/>
      <c r="I730" s="203"/>
      <c r="J730" s="203"/>
      <c r="K730" s="203"/>
      <c r="L730" s="203"/>
      <c r="M730" s="203"/>
      <c r="N730" s="203"/>
      <c r="O730" s="203"/>
      <c r="P730" s="203"/>
      <c r="Q730" s="203"/>
      <c r="R730" s="203"/>
      <c r="S730" s="203"/>
      <c r="T730" s="203"/>
      <c r="U730" s="203"/>
      <c r="V730" s="203"/>
      <c r="W730" s="203"/>
      <c r="X730" s="203"/>
      <c r="Y730" s="203"/>
      <c r="Z730" s="203"/>
      <c r="AA730" s="203"/>
      <c r="AB730" s="203"/>
      <c r="AC730" s="203"/>
    </row>
    <row r="731" spans="1:29" ht="15.75" customHeight="1" x14ac:dyDescent="0.2">
      <c r="A731" s="203"/>
      <c r="B731" s="203"/>
      <c r="C731" s="204"/>
      <c r="D731" s="204"/>
      <c r="E731" s="204"/>
      <c r="F731" s="204"/>
      <c r="G731" s="204"/>
      <c r="H731" s="204"/>
      <c r="I731" s="203"/>
      <c r="J731" s="203"/>
      <c r="K731" s="203"/>
      <c r="L731" s="203"/>
      <c r="M731" s="203"/>
      <c r="N731" s="203"/>
      <c r="O731" s="203"/>
      <c r="P731" s="203"/>
      <c r="Q731" s="203"/>
      <c r="R731" s="203"/>
      <c r="S731" s="203"/>
      <c r="T731" s="203"/>
      <c r="U731" s="203"/>
      <c r="V731" s="203"/>
      <c r="W731" s="203"/>
      <c r="X731" s="203"/>
      <c r="Y731" s="203"/>
      <c r="Z731" s="203"/>
      <c r="AA731" s="203"/>
      <c r="AB731" s="203"/>
      <c r="AC731" s="203"/>
    </row>
    <row r="732" spans="1:29" ht="15.75" customHeight="1" x14ac:dyDescent="0.2">
      <c r="A732" s="203"/>
      <c r="B732" s="203"/>
      <c r="C732" s="204"/>
      <c r="D732" s="204"/>
      <c r="E732" s="204"/>
      <c r="F732" s="204"/>
      <c r="G732" s="204"/>
      <c r="H732" s="204"/>
      <c r="I732" s="203"/>
      <c r="J732" s="203"/>
      <c r="K732" s="203"/>
      <c r="L732" s="203"/>
      <c r="M732" s="203"/>
      <c r="N732" s="203"/>
      <c r="O732" s="203"/>
      <c r="P732" s="203"/>
      <c r="Q732" s="203"/>
      <c r="R732" s="203"/>
      <c r="S732" s="203"/>
      <c r="T732" s="203"/>
      <c r="U732" s="203"/>
      <c r="V732" s="203"/>
      <c r="W732" s="203"/>
      <c r="X732" s="203"/>
      <c r="Y732" s="203"/>
      <c r="Z732" s="203"/>
      <c r="AA732" s="203"/>
      <c r="AB732" s="203"/>
      <c r="AC732" s="203"/>
    </row>
    <row r="733" spans="1:29" ht="15.75" customHeight="1" x14ac:dyDescent="0.2">
      <c r="A733" s="203"/>
      <c r="B733" s="203"/>
      <c r="C733" s="204"/>
      <c r="D733" s="204"/>
      <c r="E733" s="204"/>
      <c r="F733" s="204"/>
      <c r="G733" s="204"/>
      <c r="H733" s="204"/>
      <c r="I733" s="203"/>
      <c r="J733" s="203"/>
      <c r="K733" s="203"/>
      <c r="L733" s="203"/>
      <c r="M733" s="203"/>
      <c r="N733" s="203"/>
      <c r="O733" s="203"/>
      <c r="P733" s="203"/>
      <c r="Q733" s="203"/>
      <c r="R733" s="203"/>
      <c r="S733" s="203"/>
      <c r="T733" s="203"/>
      <c r="U733" s="203"/>
      <c r="V733" s="203"/>
      <c r="W733" s="203"/>
      <c r="X733" s="203"/>
      <c r="Y733" s="203"/>
      <c r="Z733" s="203"/>
      <c r="AA733" s="203"/>
      <c r="AB733" s="203"/>
      <c r="AC733" s="203"/>
    </row>
    <row r="734" spans="1:29" ht="15.75" customHeight="1" x14ac:dyDescent="0.2">
      <c r="A734" s="203"/>
      <c r="B734" s="203"/>
      <c r="C734" s="204"/>
      <c r="D734" s="204"/>
      <c r="E734" s="204"/>
      <c r="F734" s="204"/>
      <c r="G734" s="204"/>
      <c r="H734" s="204"/>
      <c r="I734" s="203"/>
      <c r="J734" s="203"/>
      <c r="K734" s="203"/>
      <c r="L734" s="203"/>
      <c r="M734" s="203"/>
      <c r="N734" s="203"/>
      <c r="O734" s="203"/>
      <c r="P734" s="203"/>
      <c r="Q734" s="203"/>
      <c r="R734" s="203"/>
      <c r="S734" s="203"/>
      <c r="T734" s="203"/>
      <c r="U734" s="203"/>
      <c r="V734" s="203"/>
      <c r="W734" s="203"/>
      <c r="X734" s="203"/>
      <c r="Y734" s="203"/>
      <c r="Z734" s="203"/>
      <c r="AA734" s="203"/>
      <c r="AB734" s="203"/>
      <c r="AC734" s="203"/>
    </row>
    <row r="735" spans="1:29" ht="15.75" customHeight="1" x14ac:dyDescent="0.2">
      <c r="A735" s="203"/>
      <c r="B735" s="203"/>
      <c r="C735" s="204"/>
      <c r="D735" s="204"/>
      <c r="E735" s="204"/>
      <c r="F735" s="204"/>
      <c r="G735" s="204"/>
      <c r="H735" s="204"/>
      <c r="I735" s="203"/>
      <c r="J735" s="203"/>
      <c r="K735" s="203"/>
      <c r="L735" s="203"/>
      <c r="M735" s="203"/>
      <c r="N735" s="203"/>
      <c r="O735" s="203"/>
      <c r="P735" s="203"/>
      <c r="Q735" s="203"/>
      <c r="R735" s="203"/>
      <c r="S735" s="203"/>
      <c r="T735" s="203"/>
      <c r="U735" s="203"/>
      <c r="V735" s="203"/>
      <c r="W735" s="203"/>
      <c r="X735" s="203"/>
      <c r="Y735" s="203"/>
      <c r="Z735" s="203"/>
      <c r="AA735" s="203"/>
      <c r="AB735" s="203"/>
      <c r="AC735" s="203"/>
    </row>
    <row r="736" spans="1:29" ht="15.75" customHeight="1" x14ac:dyDescent="0.2">
      <c r="A736" s="203"/>
      <c r="B736" s="203"/>
      <c r="C736" s="204"/>
      <c r="D736" s="204"/>
      <c r="E736" s="204"/>
      <c r="F736" s="204"/>
      <c r="G736" s="204"/>
      <c r="H736" s="204"/>
      <c r="I736" s="203"/>
      <c r="J736" s="203"/>
      <c r="K736" s="203"/>
      <c r="L736" s="203"/>
      <c r="M736" s="203"/>
      <c r="N736" s="203"/>
      <c r="O736" s="203"/>
      <c r="P736" s="203"/>
      <c r="Q736" s="203"/>
      <c r="R736" s="203"/>
      <c r="S736" s="203"/>
      <c r="T736" s="203"/>
      <c r="U736" s="203"/>
      <c r="V736" s="203"/>
      <c r="W736" s="203"/>
      <c r="X736" s="203"/>
      <c r="Y736" s="203"/>
      <c r="Z736" s="203"/>
      <c r="AA736" s="203"/>
      <c r="AB736" s="203"/>
      <c r="AC736" s="203"/>
    </row>
    <row r="737" spans="1:29" ht="15.75" customHeight="1" x14ac:dyDescent="0.2">
      <c r="A737" s="203"/>
      <c r="B737" s="203"/>
      <c r="C737" s="204"/>
      <c r="D737" s="204"/>
      <c r="E737" s="204"/>
      <c r="F737" s="204"/>
      <c r="G737" s="204"/>
      <c r="H737" s="204"/>
      <c r="I737" s="203"/>
      <c r="J737" s="203"/>
      <c r="K737" s="203"/>
      <c r="L737" s="203"/>
      <c r="M737" s="203"/>
      <c r="N737" s="203"/>
      <c r="O737" s="203"/>
      <c r="P737" s="203"/>
      <c r="Q737" s="203"/>
      <c r="R737" s="203"/>
      <c r="S737" s="203"/>
      <c r="T737" s="203"/>
      <c r="U737" s="203"/>
      <c r="V737" s="203"/>
      <c r="W737" s="203"/>
      <c r="X737" s="203"/>
      <c r="Y737" s="203"/>
      <c r="Z737" s="203"/>
      <c r="AA737" s="203"/>
      <c r="AB737" s="203"/>
      <c r="AC737" s="203"/>
    </row>
    <row r="738" spans="1:29" ht="15.75" customHeight="1" x14ac:dyDescent="0.2">
      <c r="A738" s="203"/>
      <c r="B738" s="203"/>
      <c r="C738" s="204"/>
      <c r="D738" s="204"/>
      <c r="E738" s="204"/>
      <c r="F738" s="204"/>
      <c r="G738" s="204"/>
      <c r="H738" s="204"/>
      <c r="I738" s="203"/>
      <c r="J738" s="203"/>
      <c r="K738" s="203"/>
      <c r="L738" s="203"/>
      <c r="M738" s="203"/>
      <c r="N738" s="203"/>
      <c r="O738" s="203"/>
      <c r="P738" s="203"/>
      <c r="Q738" s="203"/>
      <c r="R738" s="203"/>
      <c r="S738" s="203"/>
      <c r="T738" s="203"/>
      <c r="U738" s="203"/>
      <c r="V738" s="203"/>
      <c r="W738" s="203"/>
      <c r="X738" s="203"/>
      <c r="Y738" s="203"/>
      <c r="Z738" s="203"/>
      <c r="AA738" s="203"/>
      <c r="AB738" s="203"/>
      <c r="AC738" s="203"/>
    </row>
    <row r="739" spans="1:29" ht="15.75" customHeight="1" x14ac:dyDescent="0.2">
      <c r="A739" s="203"/>
      <c r="B739" s="203"/>
      <c r="C739" s="204"/>
      <c r="D739" s="204"/>
      <c r="E739" s="204"/>
      <c r="F739" s="204"/>
      <c r="G739" s="204"/>
      <c r="H739" s="204"/>
      <c r="I739" s="203"/>
      <c r="J739" s="203"/>
      <c r="K739" s="203"/>
      <c r="L739" s="203"/>
      <c r="M739" s="203"/>
      <c r="N739" s="203"/>
      <c r="O739" s="203"/>
      <c r="P739" s="203"/>
      <c r="Q739" s="203"/>
      <c r="R739" s="203"/>
      <c r="S739" s="203"/>
      <c r="T739" s="203"/>
      <c r="U739" s="203"/>
      <c r="V739" s="203"/>
      <c r="W739" s="203"/>
      <c r="X739" s="203"/>
      <c r="Y739" s="203"/>
      <c r="Z739" s="203"/>
      <c r="AA739" s="203"/>
      <c r="AB739" s="203"/>
      <c r="AC739" s="203"/>
    </row>
    <row r="740" spans="1:29" ht="15.75" customHeight="1" x14ac:dyDescent="0.2">
      <c r="A740" s="203"/>
      <c r="B740" s="203"/>
      <c r="C740" s="204"/>
      <c r="D740" s="204"/>
      <c r="E740" s="204"/>
      <c r="F740" s="204"/>
      <c r="G740" s="204"/>
      <c r="H740" s="204"/>
      <c r="I740" s="203"/>
      <c r="J740" s="203"/>
      <c r="K740" s="203"/>
      <c r="L740" s="203"/>
      <c r="M740" s="203"/>
      <c r="N740" s="203"/>
      <c r="O740" s="203"/>
      <c r="P740" s="203"/>
      <c r="Q740" s="203"/>
      <c r="R740" s="203"/>
      <c r="S740" s="203"/>
      <c r="T740" s="203"/>
      <c r="U740" s="203"/>
      <c r="V740" s="203"/>
      <c r="W740" s="203"/>
      <c r="X740" s="203"/>
      <c r="Y740" s="203"/>
      <c r="Z740" s="203"/>
      <c r="AA740" s="203"/>
      <c r="AB740" s="203"/>
      <c r="AC740" s="203"/>
    </row>
    <row r="741" spans="1:29" ht="15.75" customHeight="1" x14ac:dyDescent="0.2">
      <c r="A741" s="203"/>
      <c r="B741" s="203"/>
      <c r="C741" s="204"/>
      <c r="D741" s="204"/>
      <c r="E741" s="204"/>
      <c r="F741" s="204"/>
      <c r="G741" s="204"/>
      <c r="H741" s="204"/>
      <c r="I741" s="203"/>
      <c r="J741" s="203"/>
      <c r="K741" s="203"/>
      <c r="L741" s="203"/>
      <c r="M741" s="203"/>
      <c r="N741" s="203"/>
      <c r="O741" s="203"/>
      <c r="P741" s="203"/>
      <c r="Q741" s="203"/>
      <c r="R741" s="203"/>
      <c r="S741" s="203"/>
      <c r="T741" s="203"/>
      <c r="U741" s="203"/>
      <c r="V741" s="203"/>
      <c r="W741" s="203"/>
      <c r="X741" s="203"/>
      <c r="Y741" s="203"/>
      <c r="Z741" s="203"/>
      <c r="AA741" s="203"/>
      <c r="AB741" s="203"/>
      <c r="AC741" s="203"/>
    </row>
    <row r="742" spans="1:29" ht="15.75" customHeight="1" x14ac:dyDescent="0.2">
      <c r="A742" s="203"/>
      <c r="B742" s="203"/>
      <c r="C742" s="204"/>
      <c r="D742" s="204"/>
      <c r="E742" s="204"/>
      <c r="F742" s="204"/>
      <c r="G742" s="204"/>
      <c r="H742" s="204"/>
      <c r="I742" s="203"/>
      <c r="J742" s="203"/>
      <c r="K742" s="203"/>
      <c r="L742" s="203"/>
      <c r="M742" s="203"/>
      <c r="N742" s="203"/>
      <c r="O742" s="203"/>
      <c r="P742" s="203"/>
      <c r="Q742" s="203"/>
      <c r="R742" s="203"/>
      <c r="S742" s="203"/>
      <c r="T742" s="203"/>
      <c r="U742" s="203"/>
      <c r="V742" s="203"/>
      <c r="W742" s="203"/>
      <c r="X742" s="203"/>
      <c r="Y742" s="203"/>
      <c r="Z742" s="203"/>
      <c r="AA742" s="203"/>
      <c r="AB742" s="203"/>
      <c r="AC742" s="203"/>
    </row>
    <row r="743" spans="1:29" ht="15.75" customHeight="1" x14ac:dyDescent="0.2">
      <c r="A743" s="203"/>
      <c r="B743" s="203"/>
      <c r="C743" s="204"/>
      <c r="D743" s="204"/>
      <c r="E743" s="204"/>
      <c r="F743" s="204"/>
      <c r="G743" s="204"/>
      <c r="H743" s="204"/>
      <c r="I743" s="203"/>
      <c r="J743" s="203"/>
      <c r="K743" s="203"/>
      <c r="L743" s="203"/>
      <c r="M743" s="203"/>
      <c r="N743" s="203"/>
      <c r="O743" s="203"/>
      <c r="P743" s="203"/>
      <c r="Q743" s="203"/>
      <c r="R743" s="203"/>
      <c r="S743" s="203"/>
      <c r="T743" s="203"/>
      <c r="U743" s="203"/>
      <c r="V743" s="203"/>
      <c r="W743" s="203"/>
      <c r="X743" s="203"/>
      <c r="Y743" s="203"/>
      <c r="Z743" s="203"/>
      <c r="AA743" s="203"/>
      <c r="AB743" s="203"/>
      <c r="AC743" s="203"/>
    </row>
    <row r="744" spans="1:29" ht="15.75" customHeight="1" x14ac:dyDescent="0.2">
      <c r="A744" s="203"/>
      <c r="B744" s="203"/>
      <c r="C744" s="204"/>
      <c r="D744" s="204"/>
      <c r="E744" s="204"/>
      <c r="F744" s="204"/>
      <c r="G744" s="204"/>
      <c r="H744" s="204"/>
      <c r="I744" s="203"/>
      <c r="J744" s="203"/>
      <c r="K744" s="203"/>
      <c r="L744" s="203"/>
      <c r="M744" s="203"/>
      <c r="N744" s="203"/>
      <c r="O744" s="203"/>
      <c r="P744" s="203"/>
      <c r="Q744" s="203"/>
      <c r="R744" s="203"/>
      <c r="S744" s="203"/>
      <c r="T744" s="203"/>
      <c r="U744" s="203"/>
      <c r="V744" s="203"/>
      <c r="W744" s="203"/>
      <c r="X744" s="203"/>
      <c r="Y744" s="203"/>
      <c r="Z744" s="203"/>
      <c r="AA744" s="203"/>
      <c r="AB744" s="203"/>
      <c r="AC744" s="203"/>
    </row>
    <row r="745" spans="1:29" ht="15.75" customHeight="1" x14ac:dyDescent="0.2">
      <c r="A745" s="203"/>
      <c r="B745" s="203"/>
      <c r="C745" s="204"/>
      <c r="D745" s="204"/>
      <c r="E745" s="204"/>
      <c r="F745" s="204"/>
      <c r="G745" s="204"/>
      <c r="H745" s="204"/>
      <c r="I745" s="203"/>
      <c r="J745" s="203"/>
      <c r="K745" s="203"/>
      <c r="L745" s="203"/>
      <c r="M745" s="203"/>
      <c r="N745" s="203"/>
      <c r="O745" s="203"/>
      <c r="P745" s="203"/>
      <c r="Q745" s="203"/>
      <c r="R745" s="203"/>
      <c r="S745" s="203"/>
      <c r="T745" s="203"/>
      <c r="U745" s="203"/>
      <c r="V745" s="203"/>
      <c r="W745" s="203"/>
      <c r="X745" s="203"/>
      <c r="Y745" s="203"/>
      <c r="Z745" s="203"/>
      <c r="AA745" s="203"/>
      <c r="AB745" s="203"/>
      <c r="AC745" s="203"/>
    </row>
    <row r="746" spans="1:29" ht="15.75" customHeight="1" x14ac:dyDescent="0.2">
      <c r="A746" s="203"/>
      <c r="B746" s="203"/>
      <c r="C746" s="204"/>
      <c r="D746" s="204"/>
      <c r="E746" s="204"/>
      <c r="F746" s="204"/>
      <c r="G746" s="204"/>
      <c r="H746" s="204"/>
      <c r="I746" s="203"/>
      <c r="J746" s="203"/>
      <c r="K746" s="203"/>
      <c r="L746" s="203"/>
      <c r="M746" s="203"/>
      <c r="N746" s="203"/>
      <c r="O746" s="203"/>
      <c r="P746" s="203"/>
      <c r="Q746" s="203"/>
      <c r="R746" s="203"/>
      <c r="S746" s="203"/>
      <c r="T746" s="203"/>
      <c r="U746" s="203"/>
      <c r="V746" s="203"/>
      <c r="W746" s="203"/>
      <c r="X746" s="203"/>
      <c r="Y746" s="203"/>
      <c r="Z746" s="203"/>
      <c r="AA746" s="203"/>
      <c r="AB746" s="203"/>
      <c r="AC746" s="203"/>
    </row>
    <row r="747" spans="1:29" ht="15.75" customHeight="1" x14ac:dyDescent="0.2">
      <c r="A747" s="203"/>
      <c r="B747" s="203"/>
      <c r="C747" s="204"/>
      <c r="D747" s="204"/>
      <c r="E747" s="204"/>
      <c r="F747" s="204"/>
      <c r="G747" s="204"/>
      <c r="H747" s="204"/>
      <c r="I747" s="203"/>
      <c r="J747" s="203"/>
      <c r="K747" s="203"/>
      <c r="L747" s="203"/>
      <c r="M747" s="203"/>
      <c r="N747" s="203"/>
      <c r="O747" s="203"/>
      <c r="P747" s="203"/>
      <c r="Q747" s="203"/>
      <c r="R747" s="203"/>
      <c r="S747" s="203"/>
      <c r="T747" s="203"/>
      <c r="U747" s="203"/>
      <c r="V747" s="203"/>
      <c r="W747" s="203"/>
      <c r="X747" s="203"/>
      <c r="Y747" s="203"/>
      <c r="Z747" s="203"/>
      <c r="AA747" s="203"/>
      <c r="AB747" s="203"/>
      <c r="AC747" s="203"/>
    </row>
    <row r="748" spans="1:29" ht="15.75" customHeight="1" x14ac:dyDescent="0.2">
      <c r="A748" s="203"/>
      <c r="B748" s="203"/>
      <c r="C748" s="204"/>
      <c r="D748" s="204"/>
      <c r="E748" s="204"/>
      <c r="F748" s="204"/>
      <c r="G748" s="204"/>
      <c r="H748" s="204"/>
      <c r="I748" s="203"/>
      <c r="J748" s="203"/>
      <c r="K748" s="203"/>
      <c r="L748" s="203"/>
      <c r="M748" s="203"/>
      <c r="N748" s="203"/>
      <c r="O748" s="203"/>
      <c r="P748" s="203"/>
      <c r="Q748" s="203"/>
      <c r="R748" s="203"/>
      <c r="S748" s="203"/>
      <c r="T748" s="203"/>
      <c r="U748" s="203"/>
      <c r="V748" s="203"/>
      <c r="W748" s="203"/>
      <c r="X748" s="203"/>
      <c r="Y748" s="203"/>
      <c r="Z748" s="203"/>
      <c r="AA748" s="203"/>
      <c r="AB748" s="203"/>
      <c r="AC748" s="203"/>
    </row>
    <row r="749" spans="1:29" ht="15.75" customHeight="1" x14ac:dyDescent="0.2">
      <c r="A749" s="203"/>
      <c r="B749" s="203"/>
      <c r="C749" s="204"/>
      <c r="D749" s="204"/>
      <c r="E749" s="204"/>
      <c r="F749" s="204"/>
      <c r="G749" s="204"/>
      <c r="H749" s="204"/>
      <c r="I749" s="203"/>
      <c r="J749" s="203"/>
      <c r="K749" s="203"/>
      <c r="L749" s="203"/>
      <c r="M749" s="203"/>
      <c r="N749" s="203"/>
      <c r="O749" s="203"/>
      <c r="P749" s="203"/>
      <c r="Q749" s="203"/>
      <c r="R749" s="203"/>
      <c r="S749" s="203"/>
      <c r="T749" s="203"/>
      <c r="U749" s="203"/>
      <c r="V749" s="203"/>
      <c r="W749" s="203"/>
      <c r="X749" s="203"/>
      <c r="Y749" s="203"/>
      <c r="Z749" s="203"/>
      <c r="AA749" s="203"/>
      <c r="AB749" s="203"/>
      <c r="AC749" s="203"/>
    </row>
    <row r="750" spans="1:29" ht="15.75" customHeight="1" x14ac:dyDescent="0.2">
      <c r="A750" s="203"/>
      <c r="B750" s="203"/>
      <c r="C750" s="204"/>
      <c r="D750" s="204"/>
      <c r="E750" s="204"/>
      <c r="F750" s="204"/>
      <c r="G750" s="204"/>
      <c r="H750" s="204"/>
      <c r="I750" s="203"/>
      <c r="J750" s="203"/>
      <c r="K750" s="203"/>
      <c r="L750" s="203"/>
      <c r="M750" s="203"/>
      <c r="N750" s="203"/>
      <c r="O750" s="203"/>
      <c r="P750" s="203"/>
      <c r="Q750" s="203"/>
      <c r="R750" s="203"/>
      <c r="S750" s="203"/>
      <c r="T750" s="203"/>
      <c r="U750" s="203"/>
      <c r="V750" s="203"/>
      <c r="W750" s="203"/>
      <c r="X750" s="203"/>
      <c r="Y750" s="203"/>
      <c r="Z750" s="203"/>
      <c r="AA750" s="203"/>
      <c r="AB750" s="203"/>
      <c r="AC750" s="203"/>
    </row>
    <row r="751" spans="1:29" ht="15.75" customHeight="1" x14ac:dyDescent="0.2">
      <c r="A751" s="203"/>
      <c r="B751" s="203"/>
      <c r="C751" s="204"/>
      <c r="D751" s="204"/>
      <c r="E751" s="204"/>
      <c r="F751" s="204"/>
      <c r="G751" s="204"/>
      <c r="H751" s="204"/>
      <c r="I751" s="203"/>
      <c r="J751" s="203"/>
      <c r="K751" s="203"/>
      <c r="L751" s="203"/>
      <c r="M751" s="203"/>
      <c r="N751" s="203"/>
      <c r="O751" s="203"/>
      <c r="P751" s="203"/>
      <c r="Q751" s="203"/>
      <c r="R751" s="203"/>
      <c r="S751" s="203"/>
      <c r="T751" s="203"/>
      <c r="U751" s="203"/>
      <c r="V751" s="203"/>
      <c r="W751" s="203"/>
      <c r="X751" s="203"/>
      <c r="Y751" s="203"/>
      <c r="Z751" s="203"/>
      <c r="AA751" s="203"/>
      <c r="AB751" s="203"/>
      <c r="AC751" s="203"/>
    </row>
    <row r="752" spans="1:29" ht="15.75" customHeight="1" x14ac:dyDescent="0.2">
      <c r="A752" s="203"/>
      <c r="B752" s="203"/>
      <c r="C752" s="204"/>
      <c r="D752" s="204"/>
      <c r="E752" s="204"/>
      <c r="F752" s="204"/>
      <c r="G752" s="204"/>
      <c r="H752" s="204"/>
      <c r="I752" s="203"/>
      <c r="J752" s="203"/>
      <c r="K752" s="203"/>
      <c r="L752" s="203"/>
      <c r="M752" s="203"/>
      <c r="N752" s="203"/>
      <c r="O752" s="203"/>
      <c r="P752" s="203"/>
      <c r="Q752" s="203"/>
      <c r="R752" s="203"/>
      <c r="S752" s="203"/>
      <c r="T752" s="203"/>
      <c r="U752" s="203"/>
      <c r="V752" s="203"/>
      <c r="W752" s="203"/>
      <c r="X752" s="203"/>
      <c r="Y752" s="203"/>
      <c r="Z752" s="203"/>
      <c r="AA752" s="203"/>
      <c r="AB752" s="203"/>
      <c r="AC752" s="203"/>
    </row>
    <row r="753" spans="1:29" ht="15.75" customHeight="1" x14ac:dyDescent="0.2">
      <c r="A753" s="203"/>
      <c r="B753" s="203"/>
      <c r="C753" s="204"/>
      <c r="D753" s="204"/>
      <c r="E753" s="204"/>
      <c r="F753" s="204"/>
      <c r="G753" s="204"/>
      <c r="H753" s="204"/>
      <c r="I753" s="203"/>
      <c r="J753" s="203"/>
      <c r="K753" s="203"/>
      <c r="L753" s="203"/>
      <c r="M753" s="203"/>
      <c r="N753" s="203"/>
      <c r="O753" s="203"/>
      <c r="P753" s="203"/>
      <c r="Q753" s="203"/>
      <c r="R753" s="203"/>
      <c r="S753" s="203"/>
      <c r="T753" s="203"/>
      <c r="U753" s="203"/>
      <c r="V753" s="203"/>
      <c r="W753" s="203"/>
      <c r="X753" s="203"/>
      <c r="Y753" s="203"/>
      <c r="Z753" s="203"/>
      <c r="AA753" s="203"/>
      <c r="AB753" s="203"/>
      <c r="AC753" s="203"/>
    </row>
    <row r="754" spans="1:29" ht="15.75" customHeight="1" x14ac:dyDescent="0.2">
      <c r="A754" s="203"/>
      <c r="B754" s="203"/>
      <c r="C754" s="204"/>
      <c r="D754" s="204"/>
      <c r="E754" s="204"/>
      <c r="F754" s="204"/>
      <c r="G754" s="204"/>
      <c r="H754" s="204"/>
      <c r="I754" s="203"/>
      <c r="J754" s="203"/>
      <c r="K754" s="203"/>
      <c r="L754" s="203"/>
      <c r="M754" s="203"/>
      <c r="N754" s="203"/>
      <c r="O754" s="203"/>
      <c r="P754" s="203"/>
      <c r="Q754" s="203"/>
      <c r="R754" s="203"/>
      <c r="S754" s="203"/>
      <c r="T754" s="203"/>
      <c r="U754" s="203"/>
      <c r="V754" s="203"/>
      <c r="W754" s="203"/>
      <c r="X754" s="203"/>
      <c r="Y754" s="203"/>
      <c r="Z754" s="203"/>
      <c r="AA754" s="203"/>
      <c r="AB754" s="203"/>
      <c r="AC754" s="203"/>
    </row>
    <row r="755" spans="1:29" ht="15.75" customHeight="1" x14ac:dyDescent="0.2">
      <c r="A755" s="203"/>
      <c r="B755" s="203"/>
      <c r="C755" s="204"/>
      <c r="D755" s="204"/>
      <c r="E755" s="204"/>
      <c r="F755" s="204"/>
      <c r="G755" s="204"/>
      <c r="H755" s="204"/>
      <c r="I755" s="203"/>
      <c r="J755" s="203"/>
      <c r="K755" s="203"/>
      <c r="L755" s="203"/>
      <c r="M755" s="203"/>
      <c r="N755" s="203"/>
      <c r="O755" s="203"/>
      <c r="P755" s="203"/>
      <c r="Q755" s="203"/>
      <c r="R755" s="203"/>
      <c r="S755" s="203"/>
      <c r="T755" s="203"/>
      <c r="U755" s="203"/>
      <c r="V755" s="203"/>
      <c r="W755" s="203"/>
      <c r="X755" s="203"/>
      <c r="Y755" s="203"/>
      <c r="Z755" s="203"/>
      <c r="AA755" s="203"/>
      <c r="AB755" s="203"/>
      <c r="AC755" s="203"/>
    </row>
    <row r="756" spans="1:29" ht="15.75" customHeight="1" x14ac:dyDescent="0.2">
      <c r="A756" s="203"/>
      <c r="B756" s="203"/>
      <c r="C756" s="204"/>
      <c r="D756" s="204"/>
      <c r="E756" s="204"/>
      <c r="F756" s="204"/>
      <c r="G756" s="204"/>
      <c r="H756" s="204"/>
      <c r="I756" s="203"/>
      <c r="J756" s="203"/>
      <c r="K756" s="203"/>
      <c r="L756" s="203"/>
      <c r="M756" s="203"/>
      <c r="N756" s="203"/>
      <c r="O756" s="203"/>
      <c r="P756" s="203"/>
      <c r="Q756" s="203"/>
      <c r="R756" s="203"/>
      <c r="S756" s="203"/>
      <c r="T756" s="203"/>
      <c r="U756" s="203"/>
      <c r="V756" s="203"/>
      <c r="W756" s="203"/>
      <c r="X756" s="203"/>
      <c r="Y756" s="203"/>
      <c r="Z756" s="203"/>
      <c r="AA756" s="203"/>
      <c r="AB756" s="203"/>
      <c r="AC756" s="203"/>
    </row>
    <row r="757" spans="1:29" ht="15.75" customHeight="1" x14ac:dyDescent="0.2">
      <c r="A757" s="203"/>
      <c r="B757" s="203"/>
      <c r="C757" s="204"/>
      <c r="D757" s="204"/>
      <c r="E757" s="204"/>
      <c r="F757" s="204"/>
      <c r="G757" s="204"/>
      <c r="H757" s="204"/>
      <c r="I757" s="203"/>
      <c r="J757" s="203"/>
      <c r="K757" s="203"/>
      <c r="L757" s="203"/>
      <c r="M757" s="203"/>
      <c r="N757" s="203"/>
      <c r="O757" s="203"/>
      <c r="P757" s="203"/>
      <c r="Q757" s="203"/>
      <c r="R757" s="203"/>
      <c r="S757" s="203"/>
      <c r="T757" s="203"/>
      <c r="U757" s="203"/>
      <c r="V757" s="203"/>
      <c r="W757" s="203"/>
      <c r="X757" s="203"/>
      <c r="Y757" s="203"/>
      <c r="Z757" s="203"/>
      <c r="AA757" s="203"/>
      <c r="AB757" s="203"/>
      <c r="AC757" s="203"/>
    </row>
    <row r="758" spans="1:29" ht="15.75" customHeight="1" x14ac:dyDescent="0.2">
      <c r="A758" s="203"/>
      <c r="B758" s="203"/>
      <c r="C758" s="204"/>
      <c r="D758" s="204"/>
      <c r="E758" s="204"/>
      <c r="F758" s="204"/>
      <c r="G758" s="204"/>
      <c r="H758" s="204"/>
      <c r="I758" s="203"/>
      <c r="J758" s="203"/>
      <c r="K758" s="203"/>
      <c r="L758" s="203"/>
      <c r="M758" s="203"/>
      <c r="N758" s="203"/>
      <c r="O758" s="203"/>
      <c r="P758" s="203"/>
      <c r="Q758" s="203"/>
      <c r="R758" s="203"/>
      <c r="S758" s="203"/>
      <c r="T758" s="203"/>
      <c r="U758" s="203"/>
      <c r="V758" s="203"/>
      <c r="W758" s="203"/>
      <c r="X758" s="203"/>
      <c r="Y758" s="203"/>
      <c r="Z758" s="203"/>
      <c r="AA758" s="203"/>
      <c r="AB758" s="203"/>
      <c r="AC758" s="203"/>
    </row>
    <row r="759" spans="1:29" ht="15.75" customHeight="1" x14ac:dyDescent="0.2">
      <c r="A759" s="203"/>
      <c r="B759" s="203"/>
      <c r="C759" s="204"/>
      <c r="D759" s="204"/>
      <c r="E759" s="204"/>
      <c r="F759" s="204"/>
      <c r="G759" s="204"/>
      <c r="H759" s="204"/>
      <c r="I759" s="203"/>
      <c r="J759" s="203"/>
      <c r="K759" s="203"/>
      <c r="L759" s="203"/>
      <c r="M759" s="203"/>
      <c r="N759" s="203"/>
      <c r="O759" s="203"/>
      <c r="P759" s="203"/>
      <c r="Q759" s="203"/>
      <c r="R759" s="203"/>
      <c r="S759" s="203"/>
      <c r="T759" s="203"/>
      <c r="U759" s="203"/>
      <c r="V759" s="203"/>
      <c r="W759" s="203"/>
      <c r="X759" s="203"/>
      <c r="Y759" s="203"/>
      <c r="Z759" s="203"/>
      <c r="AA759" s="203"/>
      <c r="AB759" s="203"/>
      <c r="AC759" s="203"/>
    </row>
    <row r="760" spans="1:29" ht="15.75" customHeight="1" x14ac:dyDescent="0.2">
      <c r="A760" s="203"/>
      <c r="B760" s="203"/>
      <c r="C760" s="204"/>
      <c r="D760" s="204"/>
      <c r="E760" s="204"/>
      <c r="F760" s="204"/>
      <c r="G760" s="204"/>
      <c r="H760" s="204"/>
      <c r="I760" s="203"/>
      <c r="J760" s="203"/>
      <c r="K760" s="203"/>
      <c r="L760" s="203"/>
      <c r="M760" s="203"/>
      <c r="N760" s="203"/>
      <c r="O760" s="203"/>
      <c r="P760" s="203"/>
      <c r="Q760" s="203"/>
      <c r="R760" s="203"/>
      <c r="S760" s="203"/>
      <c r="T760" s="203"/>
      <c r="U760" s="203"/>
      <c r="V760" s="203"/>
      <c r="W760" s="203"/>
      <c r="X760" s="203"/>
      <c r="Y760" s="203"/>
      <c r="Z760" s="203"/>
      <c r="AA760" s="203"/>
      <c r="AB760" s="203"/>
      <c r="AC760" s="203"/>
    </row>
    <row r="761" spans="1:29" ht="15.75" customHeight="1" x14ac:dyDescent="0.2">
      <c r="A761" s="203"/>
      <c r="B761" s="203"/>
      <c r="C761" s="204"/>
      <c r="D761" s="204"/>
      <c r="E761" s="204"/>
      <c r="F761" s="204"/>
      <c r="G761" s="204"/>
      <c r="H761" s="204"/>
      <c r="I761" s="203"/>
      <c r="J761" s="203"/>
      <c r="K761" s="203"/>
      <c r="L761" s="203"/>
      <c r="M761" s="203"/>
      <c r="N761" s="203"/>
      <c r="O761" s="203"/>
      <c r="P761" s="203"/>
      <c r="Q761" s="203"/>
      <c r="R761" s="203"/>
      <c r="S761" s="203"/>
      <c r="T761" s="203"/>
      <c r="U761" s="203"/>
      <c r="V761" s="203"/>
      <c r="W761" s="203"/>
      <c r="X761" s="203"/>
      <c r="Y761" s="203"/>
      <c r="Z761" s="203"/>
      <c r="AA761" s="203"/>
      <c r="AB761" s="203"/>
      <c r="AC761" s="203"/>
    </row>
    <row r="762" spans="1:29" ht="15.75" customHeight="1" x14ac:dyDescent="0.2">
      <c r="A762" s="203"/>
      <c r="B762" s="203"/>
      <c r="C762" s="204"/>
      <c r="D762" s="204"/>
      <c r="E762" s="204"/>
      <c r="F762" s="204"/>
      <c r="G762" s="204"/>
      <c r="H762" s="204"/>
      <c r="I762" s="203"/>
      <c r="J762" s="203"/>
      <c r="K762" s="203"/>
      <c r="L762" s="203"/>
      <c r="M762" s="203"/>
      <c r="N762" s="203"/>
      <c r="O762" s="203"/>
      <c r="P762" s="203"/>
      <c r="Q762" s="203"/>
      <c r="R762" s="203"/>
      <c r="S762" s="203"/>
      <c r="T762" s="203"/>
      <c r="U762" s="203"/>
      <c r="V762" s="203"/>
      <c r="W762" s="203"/>
      <c r="X762" s="203"/>
      <c r="Y762" s="203"/>
      <c r="Z762" s="203"/>
      <c r="AA762" s="203"/>
      <c r="AB762" s="203"/>
      <c r="AC762" s="203"/>
    </row>
    <row r="763" spans="1:29" ht="15.75" customHeight="1" x14ac:dyDescent="0.2">
      <c r="A763" s="203"/>
      <c r="B763" s="203"/>
      <c r="C763" s="204"/>
      <c r="D763" s="204"/>
      <c r="E763" s="204"/>
      <c r="F763" s="204"/>
      <c r="G763" s="204"/>
      <c r="H763" s="204"/>
      <c r="I763" s="203"/>
      <c r="J763" s="203"/>
      <c r="K763" s="203"/>
      <c r="L763" s="203"/>
      <c r="M763" s="203"/>
      <c r="N763" s="203"/>
      <c r="O763" s="203"/>
      <c r="P763" s="203"/>
      <c r="Q763" s="203"/>
      <c r="R763" s="203"/>
      <c r="S763" s="203"/>
      <c r="T763" s="203"/>
      <c r="U763" s="203"/>
      <c r="V763" s="203"/>
      <c r="W763" s="203"/>
      <c r="X763" s="203"/>
      <c r="Y763" s="203"/>
      <c r="Z763" s="203"/>
      <c r="AA763" s="203"/>
      <c r="AB763" s="203"/>
      <c r="AC763" s="203"/>
    </row>
    <row r="764" spans="1:29" ht="15.75" customHeight="1" x14ac:dyDescent="0.2">
      <c r="A764" s="203"/>
      <c r="B764" s="203"/>
      <c r="C764" s="204"/>
      <c r="D764" s="204"/>
      <c r="E764" s="204"/>
      <c r="F764" s="204"/>
      <c r="G764" s="204"/>
      <c r="H764" s="204"/>
      <c r="I764" s="203"/>
      <c r="J764" s="203"/>
      <c r="K764" s="203"/>
      <c r="L764" s="203"/>
      <c r="M764" s="203"/>
      <c r="N764" s="203"/>
      <c r="O764" s="203"/>
      <c r="P764" s="203"/>
      <c r="Q764" s="203"/>
      <c r="R764" s="203"/>
      <c r="S764" s="203"/>
      <c r="T764" s="203"/>
      <c r="U764" s="203"/>
      <c r="V764" s="203"/>
      <c r="W764" s="203"/>
      <c r="X764" s="203"/>
      <c r="Y764" s="203"/>
      <c r="Z764" s="203"/>
      <c r="AA764" s="203"/>
      <c r="AB764" s="203"/>
      <c r="AC764" s="203"/>
    </row>
    <row r="765" spans="1:29" ht="15.75" customHeight="1" x14ac:dyDescent="0.2">
      <c r="A765" s="203"/>
      <c r="B765" s="203"/>
      <c r="C765" s="204"/>
      <c r="D765" s="204"/>
      <c r="E765" s="204"/>
      <c r="F765" s="204"/>
      <c r="G765" s="204"/>
      <c r="H765" s="204"/>
      <c r="I765" s="203"/>
      <c r="J765" s="203"/>
      <c r="K765" s="203"/>
      <c r="L765" s="203"/>
      <c r="M765" s="203"/>
      <c r="N765" s="203"/>
      <c r="O765" s="203"/>
      <c r="P765" s="203"/>
      <c r="Q765" s="203"/>
      <c r="R765" s="203"/>
      <c r="S765" s="203"/>
      <c r="T765" s="203"/>
      <c r="U765" s="203"/>
      <c r="V765" s="203"/>
      <c r="W765" s="203"/>
      <c r="X765" s="203"/>
      <c r="Y765" s="203"/>
      <c r="Z765" s="203"/>
      <c r="AA765" s="203"/>
      <c r="AB765" s="203"/>
      <c r="AC765" s="203"/>
    </row>
    <row r="766" spans="1:29" ht="15.75" customHeight="1" x14ac:dyDescent="0.2">
      <c r="A766" s="203"/>
      <c r="B766" s="203"/>
      <c r="C766" s="204"/>
      <c r="D766" s="204"/>
      <c r="E766" s="204"/>
      <c r="F766" s="204"/>
      <c r="G766" s="204"/>
      <c r="H766" s="204"/>
      <c r="I766" s="203"/>
      <c r="J766" s="203"/>
      <c r="K766" s="203"/>
      <c r="L766" s="203"/>
      <c r="M766" s="203"/>
      <c r="N766" s="203"/>
      <c r="O766" s="203"/>
      <c r="P766" s="203"/>
      <c r="Q766" s="203"/>
      <c r="R766" s="203"/>
      <c r="S766" s="203"/>
      <c r="T766" s="203"/>
      <c r="U766" s="203"/>
      <c r="V766" s="203"/>
      <c r="W766" s="203"/>
      <c r="X766" s="203"/>
      <c r="Y766" s="203"/>
      <c r="Z766" s="203"/>
      <c r="AA766" s="203"/>
      <c r="AB766" s="203"/>
      <c r="AC766" s="203"/>
    </row>
    <row r="767" spans="1:29" ht="15.75" customHeight="1" x14ac:dyDescent="0.2">
      <c r="A767" s="203"/>
      <c r="B767" s="203"/>
      <c r="C767" s="204"/>
      <c r="D767" s="204"/>
      <c r="E767" s="204"/>
      <c r="F767" s="204"/>
      <c r="G767" s="204"/>
      <c r="H767" s="204"/>
      <c r="I767" s="203"/>
      <c r="J767" s="203"/>
      <c r="K767" s="203"/>
      <c r="L767" s="203"/>
      <c r="M767" s="203"/>
      <c r="N767" s="203"/>
      <c r="O767" s="203"/>
      <c r="P767" s="203"/>
      <c r="Q767" s="203"/>
      <c r="R767" s="203"/>
      <c r="S767" s="203"/>
      <c r="T767" s="203"/>
      <c r="U767" s="203"/>
      <c r="V767" s="203"/>
      <c r="W767" s="203"/>
      <c r="X767" s="203"/>
      <c r="Y767" s="203"/>
      <c r="Z767" s="203"/>
      <c r="AA767" s="203"/>
      <c r="AB767" s="203"/>
      <c r="AC767" s="203"/>
    </row>
    <row r="768" spans="1:29" ht="15.75" customHeight="1" x14ac:dyDescent="0.2">
      <c r="A768" s="203"/>
      <c r="B768" s="203"/>
      <c r="C768" s="204"/>
      <c r="D768" s="204"/>
      <c r="E768" s="204"/>
      <c r="F768" s="204"/>
      <c r="G768" s="204"/>
      <c r="H768" s="204"/>
      <c r="I768" s="203"/>
      <c r="J768" s="203"/>
      <c r="K768" s="203"/>
      <c r="L768" s="203"/>
      <c r="M768" s="203"/>
      <c r="N768" s="203"/>
      <c r="O768" s="203"/>
      <c r="P768" s="203"/>
      <c r="Q768" s="203"/>
      <c r="R768" s="203"/>
      <c r="S768" s="203"/>
      <c r="T768" s="203"/>
      <c r="U768" s="203"/>
      <c r="V768" s="203"/>
      <c r="W768" s="203"/>
      <c r="X768" s="203"/>
      <c r="Y768" s="203"/>
      <c r="Z768" s="203"/>
      <c r="AA768" s="203"/>
      <c r="AB768" s="203"/>
      <c r="AC768" s="203"/>
    </row>
    <row r="769" spans="1:29" ht="15.75" customHeight="1" x14ac:dyDescent="0.2">
      <c r="A769" s="203"/>
      <c r="B769" s="203"/>
      <c r="C769" s="204"/>
      <c r="D769" s="204"/>
      <c r="E769" s="204"/>
      <c r="F769" s="204"/>
      <c r="G769" s="204"/>
      <c r="H769" s="204"/>
      <c r="I769" s="203"/>
      <c r="J769" s="203"/>
      <c r="K769" s="203"/>
      <c r="L769" s="203"/>
      <c r="M769" s="203"/>
      <c r="N769" s="203"/>
      <c r="O769" s="203"/>
      <c r="P769" s="203"/>
      <c r="Q769" s="203"/>
      <c r="R769" s="203"/>
      <c r="S769" s="203"/>
      <c r="T769" s="203"/>
      <c r="U769" s="203"/>
      <c r="V769" s="203"/>
      <c r="W769" s="203"/>
      <c r="X769" s="203"/>
      <c r="Y769" s="203"/>
      <c r="Z769" s="203"/>
      <c r="AA769" s="203"/>
      <c r="AB769" s="203"/>
      <c r="AC769" s="203"/>
    </row>
    <row r="770" spans="1:29" ht="15.75" customHeight="1" x14ac:dyDescent="0.2">
      <c r="A770" s="203"/>
      <c r="B770" s="203"/>
      <c r="C770" s="204"/>
      <c r="D770" s="204"/>
      <c r="E770" s="204"/>
      <c r="F770" s="204"/>
      <c r="G770" s="204"/>
      <c r="H770" s="204"/>
      <c r="I770" s="203"/>
      <c r="J770" s="203"/>
      <c r="K770" s="203"/>
      <c r="L770" s="203"/>
      <c r="M770" s="203"/>
      <c r="N770" s="203"/>
      <c r="O770" s="203"/>
      <c r="P770" s="203"/>
      <c r="Q770" s="203"/>
      <c r="R770" s="203"/>
      <c r="S770" s="203"/>
      <c r="T770" s="203"/>
      <c r="U770" s="203"/>
      <c r="V770" s="203"/>
      <c r="W770" s="203"/>
      <c r="X770" s="203"/>
      <c r="Y770" s="203"/>
      <c r="Z770" s="203"/>
      <c r="AA770" s="203"/>
      <c r="AB770" s="203"/>
      <c r="AC770" s="203"/>
    </row>
    <row r="771" spans="1:29" ht="15.75" customHeight="1" x14ac:dyDescent="0.2">
      <c r="A771" s="203"/>
      <c r="B771" s="203"/>
      <c r="C771" s="204"/>
      <c r="D771" s="204"/>
      <c r="E771" s="204"/>
      <c r="F771" s="204"/>
      <c r="G771" s="204"/>
      <c r="H771" s="204"/>
      <c r="I771" s="203"/>
      <c r="J771" s="203"/>
      <c r="K771" s="203"/>
      <c r="L771" s="203"/>
      <c r="M771" s="203"/>
      <c r="N771" s="203"/>
      <c r="O771" s="203"/>
      <c r="P771" s="203"/>
      <c r="Q771" s="203"/>
      <c r="R771" s="203"/>
      <c r="S771" s="203"/>
      <c r="T771" s="203"/>
      <c r="U771" s="203"/>
      <c r="V771" s="203"/>
      <c r="W771" s="203"/>
      <c r="X771" s="203"/>
      <c r="Y771" s="203"/>
      <c r="Z771" s="203"/>
      <c r="AA771" s="203"/>
      <c r="AB771" s="203"/>
      <c r="AC771" s="203"/>
    </row>
    <row r="772" spans="1:29" ht="15.75" customHeight="1" x14ac:dyDescent="0.2">
      <c r="A772" s="203"/>
      <c r="B772" s="203"/>
      <c r="C772" s="204"/>
      <c r="D772" s="204"/>
      <c r="E772" s="204"/>
      <c r="F772" s="204"/>
      <c r="G772" s="204"/>
      <c r="H772" s="204"/>
      <c r="I772" s="203"/>
      <c r="J772" s="203"/>
      <c r="K772" s="203"/>
      <c r="L772" s="203"/>
      <c r="M772" s="203"/>
      <c r="N772" s="203"/>
      <c r="O772" s="203"/>
      <c r="P772" s="203"/>
      <c r="Q772" s="203"/>
      <c r="R772" s="203"/>
      <c r="S772" s="203"/>
      <c r="T772" s="203"/>
      <c r="U772" s="203"/>
      <c r="V772" s="203"/>
      <c r="W772" s="203"/>
      <c r="X772" s="203"/>
      <c r="Y772" s="203"/>
      <c r="Z772" s="203"/>
      <c r="AA772" s="203"/>
      <c r="AB772" s="203"/>
      <c r="AC772" s="203"/>
    </row>
    <row r="773" spans="1:29" ht="15.75" customHeight="1" x14ac:dyDescent="0.2">
      <c r="A773" s="203"/>
      <c r="B773" s="203"/>
      <c r="C773" s="204"/>
      <c r="D773" s="204"/>
      <c r="E773" s="204"/>
      <c r="F773" s="204"/>
      <c r="G773" s="204"/>
      <c r="H773" s="204"/>
      <c r="I773" s="203"/>
      <c r="J773" s="203"/>
      <c r="K773" s="203"/>
      <c r="L773" s="203"/>
      <c r="M773" s="203"/>
      <c r="N773" s="203"/>
      <c r="O773" s="203"/>
      <c r="P773" s="203"/>
      <c r="Q773" s="203"/>
      <c r="R773" s="203"/>
      <c r="S773" s="203"/>
      <c r="T773" s="203"/>
      <c r="U773" s="203"/>
      <c r="V773" s="203"/>
      <c r="W773" s="203"/>
      <c r="X773" s="203"/>
      <c r="Y773" s="203"/>
      <c r="Z773" s="203"/>
      <c r="AA773" s="203"/>
      <c r="AB773" s="203"/>
      <c r="AC773" s="203"/>
    </row>
    <row r="774" spans="1:29" ht="15.75" customHeight="1" x14ac:dyDescent="0.2">
      <c r="A774" s="203"/>
      <c r="B774" s="203"/>
      <c r="C774" s="204"/>
      <c r="D774" s="204"/>
      <c r="E774" s="204"/>
      <c r="F774" s="204"/>
      <c r="G774" s="204"/>
      <c r="H774" s="204"/>
      <c r="I774" s="203"/>
      <c r="J774" s="203"/>
      <c r="K774" s="203"/>
      <c r="L774" s="203"/>
      <c r="M774" s="203"/>
      <c r="N774" s="203"/>
      <c r="O774" s="203"/>
      <c r="P774" s="203"/>
      <c r="Q774" s="203"/>
      <c r="R774" s="203"/>
      <c r="S774" s="203"/>
      <c r="T774" s="203"/>
      <c r="U774" s="203"/>
      <c r="V774" s="203"/>
      <c r="W774" s="203"/>
      <c r="X774" s="203"/>
      <c r="Y774" s="203"/>
      <c r="Z774" s="203"/>
      <c r="AA774" s="203"/>
      <c r="AB774" s="203"/>
      <c r="AC774" s="203"/>
    </row>
    <row r="775" spans="1:29" ht="15.75" customHeight="1" x14ac:dyDescent="0.2">
      <c r="A775" s="203"/>
      <c r="B775" s="203"/>
      <c r="C775" s="204"/>
      <c r="D775" s="204"/>
      <c r="E775" s="204"/>
      <c r="F775" s="204"/>
      <c r="G775" s="204"/>
      <c r="H775" s="204"/>
      <c r="I775" s="203"/>
      <c r="J775" s="203"/>
      <c r="K775" s="203"/>
      <c r="L775" s="203"/>
      <c r="M775" s="203"/>
      <c r="N775" s="203"/>
      <c r="O775" s="203"/>
      <c r="P775" s="203"/>
      <c r="Q775" s="203"/>
      <c r="R775" s="203"/>
      <c r="S775" s="203"/>
      <c r="T775" s="203"/>
      <c r="U775" s="203"/>
      <c r="V775" s="203"/>
      <c r="W775" s="203"/>
      <c r="X775" s="203"/>
      <c r="Y775" s="203"/>
      <c r="Z775" s="203"/>
      <c r="AA775" s="203"/>
      <c r="AB775" s="203"/>
      <c r="AC775" s="203"/>
    </row>
    <row r="776" spans="1:29" ht="15.75" customHeight="1" x14ac:dyDescent="0.2">
      <c r="A776" s="203"/>
      <c r="B776" s="203"/>
      <c r="C776" s="204"/>
      <c r="D776" s="204"/>
      <c r="E776" s="204"/>
      <c r="F776" s="204"/>
      <c r="G776" s="204"/>
      <c r="H776" s="204"/>
      <c r="I776" s="203"/>
      <c r="J776" s="203"/>
      <c r="K776" s="203"/>
      <c r="L776" s="203"/>
      <c r="M776" s="203"/>
      <c r="N776" s="203"/>
      <c r="O776" s="203"/>
      <c r="P776" s="203"/>
      <c r="Q776" s="203"/>
      <c r="R776" s="203"/>
      <c r="S776" s="203"/>
      <c r="T776" s="203"/>
      <c r="U776" s="203"/>
      <c r="V776" s="203"/>
      <c r="W776" s="203"/>
      <c r="X776" s="203"/>
      <c r="Y776" s="203"/>
      <c r="Z776" s="203"/>
      <c r="AA776" s="203"/>
      <c r="AB776" s="203"/>
      <c r="AC776" s="203"/>
    </row>
    <row r="777" spans="1:29" ht="15.75" customHeight="1" x14ac:dyDescent="0.2">
      <c r="A777" s="203"/>
      <c r="B777" s="203"/>
      <c r="C777" s="204"/>
      <c r="D777" s="204"/>
      <c r="E777" s="204"/>
      <c r="F777" s="204"/>
      <c r="G777" s="204"/>
      <c r="H777" s="204"/>
      <c r="I777" s="203"/>
      <c r="J777" s="203"/>
      <c r="K777" s="203"/>
      <c r="L777" s="203"/>
      <c r="M777" s="203"/>
      <c r="N777" s="203"/>
      <c r="O777" s="203"/>
      <c r="P777" s="203"/>
      <c r="Q777" s="203"/>
      <c r="R777" s="203"/>
      <c r="S777" s="203"/>
      <c r="T777" s="203"/>
      <c r="U777" s="203"/>
      <c r="V777" s="203"/>
      <c r="W777" s="203"/>
      <c r="X777" s="203"/>
      <c r="Y777" s="203"/>
      <c r="Z777" s="203"/>
      <c r="AA777" s="203"/>
      <c r="AB777" s="203"/>
      <c r="AC777" s="203"/>
    </row>
    <row r="778" spans="1:29" ht="15.75" customHeight="1" x14ac:dyDescent="0.2">
      <c r="A778" s="203"/>
      <c r="B778" s="203"/>
      <c r="C778" s="204"/>
      <c r="D778" s="204"/>
      <c r="E778" s="204"/>
      <c r="F778" s="204"/>
      <c r="G778" s="204"/>
      <c r="H778" s="204"/>
      <c r="I778" s="203"/>
      <c r="J778" s="203"/>
      <c r="K778" s="203"/>
      <c r="L778" s="203"/>
      <c r="M778" s="203"/>
      <c r="N778" s="203"/>
      <c r="O778" s="203"/>
      <c r="P778" s="203"/>
      <c r="Q778" s="203"/>
      <c r="R778" s="203"/>
      <c r="S778" s="203"/>
      <c r="T778" s="203"/>
      <c r="U778" s="203"/>
      <c r="V778" s="203"/>
      <c r="W778" s="203"/>
      <c r="X778" s="203"/>
      <c r="Y778" s="203"/>
      <c r="Z778" s="203"/>
      <c r="AA778" s="203"/>
      <c r="AB778" s="203"/>
      <c r="AC778" s="203"/>
    </row>
    <row r="779" spans="1:29" ht="15.75" customHeight="1" x14ac:dyDescent="0.2">
      <c r="A779" s="203"/>
      <c r="B779" s="203"/>
      <c r="C779" s="204"/>
      <c r="D779" s="204"/>
      <c r="E779" s="204"/>
      <c r="F779" s="204"/>
      <c r="G779" s="204"/>
      <c r="H779" s="204"/>
      <c r="I779" s="203"/>
      <c r="J779" s="203"/>
      <c r="K779" s="203"/>
      <c r="L779" s="203"/>
      <c r="M779" s="203"/>
      <c r="N779" s="203"/>
      <c r="O779" s="203"/>
      <c r="P779" s="203"/>
      <c r="Q779" s="203"/>
      <c r="R779" s="203"/>
      <c r="S779" s="203"/>
      <c r="T779" s="203"/>
      <c r="U779" s="203"/>
      <c r="V779" s="203"/>
      <c r="W779" s="203"/>
      <c r="X779" s="203"/>
      <c r="Y779" s="203"/>
      <c r="Z779" s="203"/>
      <c r="AA779" s="203"/>
      <c r="AB779" s="203"/>
      <c r="AC779" s="203"/>
    </row>
    <row r="780" spans="1:29" ht="15.75" customHeight="1" x14ac:dyDescent="0.2">
      <c r="A780" s="203"/>
      <c r="B780" s="203"/>
      <c r="C780" s="204"/>
      <c r="D780" s="204"/>
      <c r="E780" s="204"/>
      <c r="F780" s="204"/>
      <c r="G780" s="204"/>
      <c r="H780" s="204"/>
      <c r="I780" s="203"/>
      <c r="J780" s="203"/>
      <c r="K780" s="203"/>
      <c r="L780" s="203"/>
      <c r="M780" s="203"/>
      <c r="N780" s="203"/>
      <c r="O780" s="203"/>
      <c r="P780" s="203"/>
      <c r="Q780" s="203"/>
      <c r="R780" s="203"/>
      <c r="S780" s="203"/>
      <c r="T780" s="203"/>
      <c r="U780" s="203"/>
      <c r="V780" s="203"/>
      <c r="W780" s="203"/>
      <c r="X780" s="203"/>
      <c r="Y780" s="203"/>
      <c r="Z780" s="203"/>
      <c r="AA780" s="203"/>
      <c r="AB780" s="203"/>
      <c r="AC780" s="203"/>
    </row>
    <row r="781" spans="1:29" ht="15.75" customHeight="1" x14ac:dyDescent="0.2">
      <c r="A781" s="203"/>
      <c r="B781" s="203"/>
      <c r="C781" s="204"/>
      <c r="D781" s="204"/>
      <c r="E781" s="204"/>
      <c r="F781" s="204"/>
      <c r="G781" s="204"/>
      <c r="H781" s="204"/>
      <c r="I781" s="203"/>
      <c r="J781" s="203"/>
      <c r="K781" s="203"/>
      <c r="L781" s="203"/>
      <c r="M781" s="203"/>
      <c r="N781" s="203"/>
      <c r="O781" s="203"/>
      <c r="P781" s="203"/>
      <c r="Q781" s="203"/>
      <c r="R781" s="203"/>
      <c r="S781" s="203"/>
      <c r="T781" s="203"/>
      <c r="U781" s="203"/>
      <c r="V781" s="203"/>
      <c r="W781" s="203"/>
      <c r="X781" s="203"/>
      <c r="Y781" s="203"/>
      <c r="Z781" s="203"/>
      <c r="AA781" s="203"/>
      <c r="AB781" s="203"/>
      <c r="AC781" s="203"/>
    </row>
    <row r="782" spans="1:29" ht="15.75" customHeight="1" x14ac:dyDescent="0.2">
      <c r="A782" s="203"/>
      <c r="B782" s="203"/>
      <c r="C782" s="204"/>
      <c r="D782" s="204"/>
      <c r="E782" s="204"/>
      <c r="F782" s="204"/>
      <c r="G782" s="204"/>
      <c r="H782" s="204"/>
      <c r="I782" s="203"/>
      <c r="J782" s="203"/>
      <c r="K782" s="203"/>
      <c r="L782" s="203"/>
      <c r="M782" s="203"/>
      <c r="N782" s="203"/>
      <c r="O782" s="203"/>
      <c r="P782" s="203"/>
      <c r="Q782" s="203"/>
      <c r="R782" s="203"/>
      <c r="S782" s="203"/>
      <c r="T782" s="203"/>
      <c r="U782" s="203"/>
      <c r="V782" s="203"/>
      <c r="W782" s="203"/>
      <c r="X782" s="203"/>
      <c r="Y782" s="203"/>
      <c r="Z782" s="203"/>
      <c r="AA782" s="203"/>
      <c r="AB782" s="203"/>
      <c r="AC782" s="203"/>
    </row>
    <row r="783" spans="1:29" ht="15.75" customHeight="1" x14ac:dyDescent="0.2">
      <c r="A783" s="203"/>
      <c r="B783" s="203"/>
      <c r="C783" s="204"/>
      <c r="D783" s="204"/>
      <c r="E783" s="204"/>
      <c r="F783" s="204"/>
      <c r="G783" s="204"/>
      <c r="H783" s="204"/>
      <c r="I783" s="203"/>
      <c r="J783" s="203"/>
      <c r="K783" s="203"/>
      <c r="L783" s="203"/>
      <c r="M783" s="203"/>
      <c r="N783" s="203"/>
      <c r="O783" s="203"/>
      <c r="P783" s="203"/>
      <c r="Q783" s="203"/>
      <c r="R783" s="203"/>
      <c r="S783" s="203"/>
      <c r="T783" s="203"/>
      <c r="U783" s="203"/>
      <c r="V783" s="203"/>
      <c r="W783" s="203"/>
      <c r="X783" s="203"/>
      <c r="Y783" s="203"/>
      <c r="Z783" s="203"/>
      <c r="AA783" s="203"/>
      <c r="AB783" s="203"/>
      <c r="AC783" s="203"/>
    </row>
    <row r="784" spans="1:29" ht="15.75" customHeight="1" x14ac:dyDescent="0.2">
      <c r="A784" s="203"/>
      <c r="B784" s="203"/>
      <c r="C784" s="204"/>
      <c r="D784" s="204"/>
      <c r="E784" s="204"/>
      <c r="F784" s="204"/>
      <c r="G784" s="204"/>
      <c r="H784" s="204"/>
      <c r="I784" s="203"/>
      <c r="J784" s="203"/>
      <c r="K784" s="203"/>
      <c r="L784" s="203"/>
      <c r="M784" s="203"/>
      <c r="N784" s="203"/>
      <c r="O784" s="203"/>
      <c r="P784" s="203"/>
      <c r="Q784" s="203"/>
      <c r="R784" s="203"/>
      <c r="S784" s="203"/>
      <c r="T784" s="203"/>
      <c r="U784" s="203"/>
      <c r="V784" s="203"/>
      <c r="W784" s="203"/>
      <c r="X784" s="203"/>
      <c r="Y784" s="203"/>
      <c r="Z784" s="203"/>
      <c r="AA784" s="203"/>
      <c r="AB784" s="203"/>
      <c r="AC784" s="203"/>
    </row>
    <row r="785" spans="1:29" ht="15.75" customHeight="1" x14ac:dyDescent="0.2">
      <c r="A785" s="203"/>
      <c r="B785" s="203"/>
      <c r="C785" s="204"/>
      <c r="D785" s="204"/>
      <c r="E785" s="204"/>
      <c r="F785" s="204"/>
      <c r="G785" s="204"/>
      <c r="H785" s="204"/>
      <c r="I785" s="203"/>
      <c r="J785" s="203"/>
      <c r="K785" s="203"/>
      <c r="L785" s="203"/>
      <c r="M785" s="203"/>
      <c r="N785" s="203"/>
      <c r="O785" s="203"/>
      <c r="P785" s="203"/>
      <c r="Q785" s="203"/>
      <c r="R785" s="203"/>
      <c r="S785" s="203"/>
      <c r="T785" s="203"/>
      <c r="U785" s="203"/>
      <c r="V785" s="203"/>
      <c r="W785" s="203"/>
      <c r="X785" s="203"/>
      <c r="Y785" s="203"/>
      <c r="Z785" s="203"/>
      <c r="AA785" s="203"/>
      <c r="AB785" s="203"/>
      <c r="AC785" s="203"/>
    </row>
    <row r="786" spans="1:29" ht="15.75" customHeight="1" x14ac:dyDescent="0.2">
      <c r="A786" s="203"/>
      <c r="B786" s="203"/>
      <c r="C786" s="204"/>
      <c r="D786" s="204"/>
      <c r="E786" s="204"/>
      <c r="F786" s="204"/>
      <c r="G786" s="204"/>
      <c r="H786" s="204"/>
      <c r="I786" s="203"/>
      <c r="J786" s="203"/>
      <c r="K786" s="203"/>
      <c r="L786" s="203"/>
      <c r="M786" s="203"/>
      <c r="N786" s="203"/>
      <c r="O786" s="203"/>
      <c r="P786" s="203"/>
      <c r="Q786" s="203"/>
      <c r="R786" s="203"/>
      <c r="S786" s="203"/>
      <c r="T786" s="203"/>
      <c r="U786" s="203"/>
      <c r="V786" s="203"/>
      <c r="W786" s="203"/>
      <c r="X786" s="203"/>
      <c r="Y786" s="203"/>
      <c r="Z786" s="203"/>
      <c r="AA786" s="203"/>
      <c r="AB786" s="203"/>
      <c r="AC786" s="203"/>
    </row>
    <row r="787" spans="1:29" ht="15.75" customHeight="1" x14ac:dyDescent="0.2">
      <c r="A787" s="203"/>
      <c r="B787" s="203"/>
      <c r="C787" s="204"/>
      <c r="D787" s="204"/>
      <c r="E787" s="204"/>
      <c r="F787" s="204"/>
      <c r="G787" s="204"/>
      <c r="H787" s="204"/>
      <c r="I787" s="203"/>
      <c r="J787" s="203"/>
      <c r="K787" s="203"/>
      <c r="L787" s="203"/>
      <c r="M787" s="203"/>
      <c r="N787" s="203"/>
      <c r="O787" s="203"/>
      <c r="P787" s="203"/>
      <c r="Q787" s="203"/>
      <c r="R787" s="203"/>
      <c r="S787" s="203"/>
      <c r="T787" s="203"/>
      <c r="U787" s="203"/>
      <c r="V787" s="203"/>
      <c r="W787" s="203"/>
      <c r="X787" s="203"/>
      <c r="Y787" s="203"/>
      <c r="Z787" s="203"/>
      <c r="AA787" s="203"/>
      <c r="AB787" s="203"/>
      <c r="AC787" s="203"/>
    </row>
    <row r="788" spans="1:29" ht="15.75" customHeight="1" x14ac:dyDescent="0.2">
      <c r="A788" s="203"/>
      <c r="B788" s="203"/>
      <c r="C788" s="204"/>
      <c r="D788" s="204"/>
      <c r="E788" s="204"/>
      <c r="F788" s="204"/>
      <c r="G788" s="204"/>
      <c r="H788" s="204"/>
      <c r="I788" s="203"/>
      <c r="J788" s="203"/>
      <c r="K788" s="203"/>
      <c r="L788" s="203"/>
      <c r="M788" s="203"/>
      <c r="N788" s="203"/>
      <c r="O788" s="203"/>
      <c r="P788" s="203"/>
      <c r="Q788" s="203"/>
      <c r="R788" s="203"/>
      <c r="S788" s="203"/>
      <c r="T788" s="203"/>
      <c r="U788" s="203"/>
      <c r="V788" s="203"/>
      <c r="W788" s="203"/>
      <c r="X788" s="203"/>
      <c r="Y788" s="203"/>
      <c r="Z788" s="203"/>
      <c r="AA788" s="203"/>
      <c r="AB788" s="203"/>
      <c r="AC788" s="203"/>
    </row>
    <row r="789" spans="1:29" ht="15.75" customHeight="1" x14ac:dyDescent="0.2">
      <c r="A789" s="203"/>
      <c r="B789" s="203"/>
      <c r="C789" s="204"/>
      <c r="D789" s="204"/>
      <c r="E789" s="204"/>
      <c r="F789" s="204"/>
      <c r="G789" s="204"/>
      <c r="H789" s="204"/>
      <c r="I789" s="203"/>
      <c r="J789" s="203"/>
      <c r="K789" s="203"/>
      <c r="L789" s="203"/>
      <c r="M789" s="203"/>
      <c r="N789" s="203"/>
      <c r="O789" s="203"/>
      <c r="P789" s="203"/>
      <c r="Q789" s="203"/>
      <c r="R789" s="203"/>
      <c r="S789" s="203"/>
      <c r="T789" s="203"/>
      <c r="U789" s="203"/>
      <c r="V789" s="203"/>
      <c r="W789" s="203"/>
      <c r="X789" s="203"/>
      <c r="Y789" s="203"/>
      <c r="Z789" s="203"/>
      <c r="AA789" s="203"/>
      <c r="AB789" s="203"/>
      <c r="AC789" s="203"/>
    </row>
    <row r="790" spans="1:29" ht="15.75" customHeight="1" x14ac:dyDescent="0.2">
      <c r="A790" s="203"/>
      <c r="B790" s="203"/>
      <c r="C790" s="204"/>
      <c r="D790" s="204"/>
      <c r="E790" s="204"/>
      <c r="F790" s="204"/>
      <c r="G790" s="204"/>
      <c r="H790" s="204"/>
      <c r="I790" s="203"/>
      <c r="J790" s="203"/>
      <c r="K790" s="203"/>
      <c r="L790" s="203"/>
      <c r="M790" s="203"/>
      <c r="N790" s="203"/>
      <c r="O790" s="203"/>
      <c r="P790" s="203"/>
      <c r="Q790" s="203"/>
      <c r="R790" s="203"/>
      <c r="S790" s="203"/>
      <c r="T790" s="203"/>
      <c r="U790" s="203"/>
      <c r="V790" s="203"/>
      <c r="W790" s="203"/>
      <c r="X790" s="203"/>
      <c r="Y790" s="203"/>
      <c r="Z790" s="203"/>
      <c r="AA790" s="203"/>
      <c r="AB790" s="203"/>
      <c r="AC790" s="203"/>
    </row>
    <row r="791" spans="1:29" ht="15.75" customHeight="1" x14ac:dyDescent="0.2">
      <c r="A791" s="203"/>
      <c r="B791" s="203"/>
      <c r="C791" s="204"/>
      <c r="D791" s="204"/>
      <c r="E791" s="204"/>
      <c r="F791" s="204"/>
      <c r="G791" s="204"/>
      <c r="H791" s="204"/>
      <c r="I791" s="203"/>
      <c r="J791" s="203"/>
      <c r="K791" s="203"/>
      <c r="L791" s="203"/>
      <c r="M791" s="203"/>
      <c r="N791" s="203"/>
      <c r="O791" s="203"/>
      <c r="P791" s="203"/>
      <c r="Q791" s="203"/>
      <c r="R791" s="203"/>
      <c r="S791" s="203"/>
      <c r="T791" s="203"/>
      <c r="U791" s="203"/>
      <c r="V791" s="203"/>
      <c r="W791" s="203"/>
      <c r="X791" s="203"/>
      <c r="Y791" s="203"/>
      <c r="Z791" s="203"/>
      <c r="AA791" s="203"/>
      <c r="AB791" s="203"/>
      <c r="AC791" s="203"/>
    </row>
    <row r="792" spans="1:29" ht="15.75" customHeight="1" x14ac:dyDescent="0.2">
      <c r="A792" s="203"/>
      <c r="B792" s="203"/>
      <c r="C792" s="204"/>
      <c r="D792" s="204"/>
      <c r="E792" s="204"/>
      <c r="F792" s="204"/>
      <c r="G792" s="204"/>
      <c r="H792" s="204"/>
      <c r="I792" s="203"/>
      <c r="J792" s="203"/>
      <c r="K792" s="203"/>
      <c r="L792" s="203"/>
      <c r="M792" s="203"/>
      <c r="N792" s="203"/>
      <c r="O792" s="203"/>
      <c r="P792" s="203"/>
      <c r="Q792" s="203"/>
      <c r="R792" s="203"/>
      <c r="S792" s="203"/>
      <c r="T792" s="203"/>
      <c r="U792" s="203"/>
      <c r="V792" s="203"/>
      <c r="W792" s="203"/>
      <c r="X792" s="203"/>
      <c r="Y792" s="203"/>
      <c r="Z792" s="203"/>
      <c r="AA792" s="203"/>
      <c r="AB792" s="203"/>
      <c r="AC792" s="203"/>
    </row>
    <row r="793" spans="1:29" ht="15.75" customHeight="1" x14ac:dyDescent="0.2">
      <c r="A793" s="203"/>
      <c r="B793" s="203"/>
      <c r="C793" s="204"/>
      <c r="D793" s="204"/>
      <c r="E793" s="204"/>
      <c r="F793" s="204"/>
      <c r="G793" s="204"/>
      <c r="H793" s="204"/>
      <c r="I793" s="203"/>
      <c r="J793" s="203"/>
      <c r="K793" s="203"/>
      <c r="L793" s="203"/>
      <c r="M793" s="203"/>
      <c r="N793" s="203"/>
      <c r="O793" s="203"/>
      <c r="P793" s="203"/>
      <c r="Q793" s="203"/>
      <c r="R793" s="203"/>
      <c r="S793" s="203"/>
      <c r="T793" s="203"/>
      <c r="U793" s="203"/>
      <c r="V793" s="203"/>
      <c r="W793" s="203"/>
      <c r="X793" s="203"/>
      <c r="Y793" s="203"/>
      <c r="Z793" s="203"/>
      <c r="AA793" s="203"/>
      <c r="AB793" s="203"/>
      <c r="AC793" s="203"/>
    </row>
    <row r="794" spans="1:29" ht="15.75" customHeight="1" x14ac:dyDescent="0.2">
      <c r="A794" s="203"/>
      <c r="B794" s="203"/>
      <c r="C794" s="204"/>
      <c r="D794" s="204"/>
      <c r="E794" s="204"/>
      <c r="F794" s="204"/>
      <c r="G794" s="204"/>
      <c r="H794" s="204"/>
      <c r="I794" s="203"/>
      <c r="J794" s="203"/>
      <c r="K794" s="203"/>
      <c r="L794" s="203"/>
      <c r="M794" s="203"/>
      <c r="N794" s="203"/>
      <c r="O794" s="203"/>
      <c r="P794" s="203"/>
      <c r="Q794" s="203"/>
      <c r="R794" s="203"/>
      <c r="S794" s="203"/>
      <c r="T794" s="203"/>
      <c r="U794" s="203"/>
      <c r="V794" s="203"/>
      <c r="W794" s="203"/>
      <c r="X794" s="203"/>
      <c r="Y794" s="203"/>
      <c r="Z794" s="203"/>
      <c r="AA794" s="203"/>
      <c r="AB794" s="203"/>
      <c r="AC794" s="203"/>
    </row>
    <row r="795" spans="1:29" ht="15.75" customHeight="1" x14ac:dyDescent="0.2">
      <c r="A795" s="203"/>
      <c r="B795" s="203"/>
      <c r="C795" s="204"/>
      <c r="D795" s="204"/>
      <c r="E795" s="204"/>
      <c r="F795" s="204"/>
      <c r="G795" s="204"/>
      <c r="H795" s="204"/>
      <c r="I795" s="203"/>
      <c r="J795" s="203"/>
      <c r="K795" s="203"/>
      <c r="L795" s="203"/>
      <c r="M795" s="203"/>
      <c r="N795" s="203"/>
      <c r="O795" s="203"/>
      <c r="P795" s="203"/>
      <c r="Q795" s="203"/>
      <c r="R795" s="203"/>
      <c r="S795" s="203"/>
      <c r="T795" s="203"/>
      <c r="U795" s="203"/>
      <c r="V795" s="203"/>
      <c r="W795" s="203"/>
      <c r="X795" s="203"/>
      <c r="Y795" s="203"/>
      <c r="Z795" s="203"/>
      <c r="AA795" s="203"/>
      <c r="AB795" s="203"/>
      <c r="AC795" s="203"/>
    </row>
    <row r="796" spans="1:29" ht="15.75" customHeight="1" x14ac:dyDescent="0.2">
      <c r="A796" s="203"/>
      <c r="B796" s="203"/>
      <c r="C796" s="204"/>
      <c r="D796" s="204"/>
      <c r="E796" s="204"/>
      <c r="F796" s="204"/>
      <c r="G796" s="204"/>
      <c r="H796" s="204"/>
      <c r="I796" s="203"/>
      <c r="J796" s="203"/>
      <c r="K796" s="203"/>
      <c r="L796" s="203"/>
      <c r="M796" s="203"/>
      <c r="N796" s="203"/>
      <c r="O796" s="203"/>
      <c r="P796" s="203"/>
      <c r="Q796" s="203"/>
      <c r="R796" s="203"/>
      <c r="S796" s="203"/>
      <c r="T796" s="203"/>
      <c r="U796" s="203"/>
      <c r="V796" s="203"/>
      <c r="W796" s="203"/>
      <c r="X796" s="203"/>
      <c r="Y796" s="203"/>
      <c r="Z796" s="203"/>
      <c r="AA796" s="203"/>
      <c r="AB796" s="203"/>
      <c r="AC796" s="203"/>
    </row>
    <row r="797" spans="1:29" ht="15.75" customHeight="1" x14ac:dyDescent="0.2">
      <c r="A797" s="203"/>
      <c r="B797" s="203"/>
      <c r="C797" s="204"/>
      <c r="D797" s="204"/>
      <c r="E797" s="204"/>
      <c r="F797" s="204"/>
      <c r="G797" s="204"/>
      <c r="H797" s="204"/>
      <c r="I797" s="203"/>
      <c r="J797" s="203"/>
      <c r="K797" s="203"/>
      <c r="L797" s="203"/>
      <c r="M797" s="203"/>
      <c r="N797" s="203"/>
      <c r="O797" s="203"/>
      <c r="P797" s="203"/>
      <c r="Q797" s="203"/>
      <c r="R797" s="203"/>
      <c r="S797" s="203"/>
      <c r="T797" s="203"/>
      <c r="U797" s="203"/>
      <c r="V797" s="203"/>
      <c r="W797" s="203"/>
      <c r="X797" s="203"/>
      <c r="Y797" s="203"/>
      <c r="Z797" s="203"/>
      <c r="AA797" s="203"/>
      <c r="AB797" s="203"/>
      <c r="AC797" s="203"/>
    </row>
    <row r="798" spans="1:29" ht="15.75" customHeight="1" x14ac:dyDescent="0.2">
      <c r="A798" s="203"/>
      <c r="B798" s="203"/>
      <c r="C798" s="204"/>
      <c r="D798" s="204"/>
      <c r="E798" s="204"/>
      <c r="F798" s="204"/>
      <c r="G798" s="204"/>
      <c r="H798" s="204"/>
      <c r="I798" s="203"/>
      <c r="J798" s="203"/>
      <c r="K798" s="203"/>
      <c r="L798" s="203"/>
      <c r="M798" s="203"/>
      <c r="N798" s="203"/>
      <c r="O798" s="203"/>
      <c r="P798" s="203"/>
      <c r="Q798" s="203"/>
      <c r="R798" s="203"/>
      <c r="S798" s="203"/>
      <c r="T798" s="203"/>
      <c r="U798" s="203"/>
      <c r="V798" s="203"/>
      <c r="W798" s="203"/>
      <c r="X798" s="203"/>
      <c r="Y798" s="203"/>
      <c r="Z798" s="203"/>
      <c r="AA798" s="203"/>
      <c r="AB798" s="203"/>
      <c r="AC798" s="203"/>
    </row>
    <row r="799" spans="1:29" ht="15.75" customHeight="1" x14ac:dyDescent="0.2">
      <c r="A799" s="203"/>
      <c r="B799" s="203"/>
      <c r="C799" s="204"/>
      <c r="D799" s="204"/>
      <c r="E799" s="204"/>
      <c r="F799" s="204"/>
      <c r="G799" s="204"/>
      <c r="H799" s="204"/>
      <c r="I799" s="203"/>
      <c r="J799" s="203"/>
      <c r="K799" s="203"/>
      <c r="L799" s="203"/>
      <c r="M799" s="203"/>
      <c r="N799" s="203"/>
      <c r="O799" s="203"/>
      <c r="P799" s="203"/>
      <c r="Q799" s="203"/>
      <c r="R799" s="203"/>
      <c r="S799" s="203"/>
      <c r="T799" s="203"/>
      <c r="U799" s="203"/>
      <c r="V799" s="203"/>
      <c r="W799" s="203"/>
      <c r="X799" s="203"/>
      <c r="Y799" s="203"/>
      <c r="Z799" s="203"/>
      <c r="AA799" s="203"/>
      <c r="AB799" s="203"/>
      <c r="AC799" s="203"/>
    </row>
    <row r="800" spans="1:29" ht="15.75" customHeight="1" x14ac:dyDescent="0.2">
      <c r="A800" s="203"/>
      <c r="B800" s="203"/>
      <c r="C800" s="204"/>
      <c r="D800" s="204"/>
      <c r="E800" s="204"/>
      <c r="F800" s="204"/>
      <c r="G800" s="204"/>
      <c r="H800" s="204"/>
      <c r="I800" s="203"/>
      <c r="J800" s="203"/>
      <c r="K800" s="203"/>
      <c r="L800" s="203"/>
      <c r="M800" s="203"/>
      <c r="N800" s="203"/>
      <c r="O800" s="203"/>
      <c r="P800" s="203"/>
      <c r="Q800" s="203"/>
      <c r="R800" s="203"/>
      <c r="S800" s="203"/>
      <c r="T800" s="203"/>
      <c r="U800" s="203"/>
      <c r="V800" s="203"/>
      <c r="W800" s="203"/>
      <c r="X800" s="203"/>
      <c r="Y800" s="203"/>
      <c r="Z800" s="203"/>
      <c r="AA800" s="203"/>
      <c r="AB800" s="203"/>
      <c r="AC800" s="203"/>
    </row>
    <row r="801" spans="1:29" ht="15.75" customHeight="1" x14ac:dyDescent="0.2">
      <c r="A801" s="203"/>
      <c r="B801" s="203"/>
      <c r="C801" s="204"/>
      <c r="D801" s="204"/>
      <c r="E801" s="204"/>
      <c r="F801" s="204"/>
      <c r="G801" s="204"/>
      <c r="H801" s="204"/>
      <c r="I801" s="203"/>
      <c r="J801" s="203"/>
      <c r="K801" s="203"/>
      <c r="L801" s="203"/>
      <c r="M801" s="203"/>
      <c r="N801" s="203"/>
      <c r="O801" s="203"/>
      <c r="P801" s="203"/>
      <c r="Q801" s="203"/>
      <c r="R801" s="203"/>
      <c r="S801" s="203"/>
      <c r="T801" s="203"/>
      <c r="U801" s="203"/>
      <c r="V801" s="203"/>
      <c r="W801" s="203"/>
      <c r="X801" s="203"/>
      <c r="Y801" s="203"/>
      <c r="Z801" s="203"/>
      <c r="AA801" s="203"/>
      <c r="AB801" s="203"/>
      <c r="AC801" s="203"/>
    </row>
    <row r="802" spans="1:29" ht="15.75" customHeight="1" x14ac:dyDescent="0.2">
      <c r="A802" s="203"/>
      <c r="B802" s="203"/>
      <c r="C802" s="204"/>
      <c r="D802" s="204"/>
      <c r="E802" s="204"/>
      <c r="F802" s="204"/>
      <c r="G802" s="204"/>
      <c r="H802" s="204"/>
      <c r="I802" s="203"/>
      <c r="J802" s="203"/>
      <c r="K802" s="203"/>
      <c r="L802" s="203"/>
      <c r="M802" s="203"/>
      <c r="N802" s="203"/>
      <c r="O802" s="203"/>
      <c r="P802" s="203"/>
      <c r="Q802" s="203"/>
      <c r="R802" s="203"/>
      <c r="S802" s="203"/>
      <c r="T802" s="203"/>
      <c r="U802" s="203"/>
      <c r="V802" s="203"/>
      <c r="W802" s="203"/>
      <c r="X802" s="203"/>
      <c r="Y802" s="203"/>
      <c r="Z802" s="203"/>
      <c r="AA802" s="203"/>
      <c r="AB802" s="203"/>
      <c r="AC802" s="203"/>
    </row>
    <row r="803" spans="1:29" ht="15.75" customHeight="1" x14ac:dyDescent="0.2">
      <c r="A803" s="203"/>
      <c r="J803" s="203"/>
      <c r="K803" s="203"/>
      <c r="L803" s="203"/>
      <c r="M803" s="203"/>
      <c r="N803" s="203"/>
      <c r="O803" s="203"/>
      <c r="P803" s="203"/>
      <c r="Q803" s="203"/>
      <c r="R803" s="203"/>
      <c r="S803" s="203"/>
      <c r="T803" s="203"/>
      <c r="U803" s="203"/>
      <c r="V803" s="203"/>
      <c r="W803" s="203"/>
      <c r="X803" s="203"/>
      <c r="Y803" s="203"/>
      <c r="Z803" s="203"/>
      <c r="AA803" s="203"/>
      <c r="AB803" s="203"/>
      <c r="AC803" s="203"/>
    </row>
    <row r="804" spans="1:29" ht="15.75" customHeight="1" x14ac:dyDescent="0.2">
      <c r="A804" s="203"/>
      <c r="J804" s="203"/>
      <c r="K804" s="203"/>
      <c r="L804" s="203"/>
      <c r="M804" s="203"/>
      <c r="N804" s="203"/>
      <c r="O804" s="203"/>
      <c r="P804" s="203"/>
      <c r="Q804" s="203"/>
      <c r="R804" s="203"/>
      <c r="S804" s="203"/>
      <c r="T804" s="203"/>
      <c r="U804" s="203"/>
      <c r="V804" s="203"/>
      <c r="W804" s="203"/>
      <c r="X804" s="203"/>
      <c r="Y804" s="203"/>
      <c r="Z804" s="203"/>
      <c r="AA804" s="203"/>
      <c r="AB804" s="203"/>
      <c r="AC804" s="203"/>
    </row>
  </sheetData>
  <autoFilter ref="B15:I149" xr:uid="{00000000-0009-0000-0000-000006000000}">
    <filterColumn colId="3" showButton="0"/>
    <filterColumn colId="4" showButton="0"/>
    <filterColumn colId="5" showButton="0"/>
    <filterColumn colId="6" showButton="0"/>
  </autoFilter>
  <mergeCells count="160">
    <mergeCell ref="E170:I170"/>
    <mergeCell ref="E171:I171"/>
    <mergeCell ref="E172:I172"/>
    <mergeCell ref="E161:I161"/>
    <mergeCell ref="E162:I162"/>
    <mergeCell ref="E163:I163"/>
    <mergeCell ref="E164:I164"/>
    <mergeCell ref="E165:I165"/>
    <mergeCell ref="E166:I166"/>
    <mergeCell ref="E167:I167"/>
    <mergeCell ref="E168:I168"/>
    <mergeCell ref="E169:I169"/>
    <mergeCell ref="E152:I152"/>
    <mergeCell ref="E153:I153"/>
    <mergeCell ref="E154:I154"/>
    <mergeCell ref="E155:I155"/>
    <mergeCell ref="E156:I156"/>
    <mergeCell ref="E157:I157"/>
    <mergeCell ref="E158:I158"/>
    <mergeCell ref="E159:I159"/>
    <mergeCell ref="E160:I160"/>
    <mergeCell ref="E34:I34"/>
    <mergeCell ref="E35:I35"/>
    <mergeCell ref="E36:I36"/>
    <mergeCell ref="E43:I43"/>
    <mergeCell ref="E44:I44"/>
    <mergeCell ref="E45:I45"/>
    <mergeCell ref="E46:I46"/>
    <mergeCell ref="E47:I47"/>
    <mergeCell ref="E48:I48"/>
    <mergeCell ref="E37:I37"/>
    <mergeCell ref="E38:I38"/>
    <mergeCell ref="E39:I39"/>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19:I19"/>
    <mergeCell ref="E20:I20"/>
    <mergeCell ref="E21:I21"/>
    <mergeCell ref="E22:I22"/>
    <mergeCell ref="E23:I23"/>
    <mergeCell ref="E24:I24"/>
    <mergeCell ref="E61:I61"/>
    <mergeCell ref="E62:I62"/>
    <mergeCell ref="E63:I63"/>
    <mergeCell ref="E64:I64"/>
    <mergeCell ref="E65:I65"/>
    <mergeCell ref="E66:I66"/>
    <mergeCell ref="E40:I40"/>
    <mergeCell ref="E41:I41"/>
    <mergeCell ref="E42:I42"/>
    <mergeCell ref="E55:I55"/>
    <mergeCell ref="E56:I56"/>
    <mergeCell ref="E57:I57"/>
    <mergeCell ref="E58:I58"/>
    <mergeCell ref="E59:I59"/>
    <mergeCell ref="E60:I60"/>
    <mergeCell ref="E49:I49"/>
    <mergeCell ref="E50:I50"/>
    <mergeCell ref="E51:I51"/>
    <mergeCell ref="E52:I52"/>
    <mergeCell ref="E53:I53"/>
    <mergeCell ref="E54:I54"/>
    <mergeCell ref="E73:I73"/>
    <mergeCell ref="E74:I74"/>
    <mergeCell ref="E75:I75"/>
    <mergeCell ref="E76:I76"/>
    <mergeCell ref="E77:I77"/>
    <mergeCell ref="E78:I78"/>
    <mergeCell ref="E67:I67"/>
    <mergeCell ref="E68:I68"/>
    <mergeCell ref="E69:I69"/>
    <mergeCell ref="E70:I70"/>
    <mergeCell ref="E71:I71"/>
    <mergeCell ref="E72:I72"/>
    <mergeCell ref="E85:I85"/>
    <mergeCell ref="E86:I86"/>
    <mergeCell ref="E87:I87"/>
    <mergeCell ref="E88:I88"/>
    <mergeCell ref="E89:I89"/>
    <mergeCell ref="E90:I90"/>
    <mergeCell ref="E79:I79"/>
    <mergeCell ref="E80:I80"/>
    <mergeCell ref="E81:I81"/>
    <mergeCell ref="E82:I82"/>
    <mergeCell ref="E83:I83"/>
    <mergeCell ref="E84:I84"/>
    <mergeCell ref="E97:I97"/>
    <mergeCell ref="E98:I98"/>
    <mergeCell ref="E99:I99"/>
    <mergeCell ref="E100:I100"/>
    <mergeCell ref="E101:I101"/>
    <mergeCell ref="E102:I102"/>
    <mergeCell ref="E91:I91"/>
    <mergeCell ref="E92:I92"/>
    <mergeCell ref="E93:I93"/>
    <mergeCell ref="E94:I94"/>
    <mergeCell ref="E95:I95"/>
    <mergeCell ref="E96:I96"/>
    <mergeCell ref="E109:I109"/>
    <mergeCell ref="E110:I110"/>
    <mergeCell ref="E111:I111"/>
    <mergeCell ref="E112:I112"/>
    <mergeCell ref="E113:I113"/>
    <mergeCell ref="E114:I114"/>
    <mergeCell ref="E103:I103"/>
    <mergeCell ref="E104:I104"/>
    <mergeCell ref="E105:I105"/>
    <mergeCell ref="E106:I106"/>
    <mergeCell ref="E107:I107"/>
    <mergeCell ref="E108:I108"/>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50:I150"/>
    <mergeCell ref="E151:I151"/>
    <mergeCell ref="E145:I145"/>
    <mergeCell ref="E146:I146"/>
    <mergeCell ref="E147:I147"/>
    <mergeCell ref="E148:I148"/>
    <mergeCell ref="E149:I149"/>
    <mergeCell ref="E139:I139"/>
    <mergeCell ref="E140:I140"/>
    <mergeCell ref="E141:I141"/>
    <mergeCell ref="E142:I142"/>
    <mergeCell ref="E143:I143"/>
    <mergeCell ref="E144:I144"/>
  </mergeCells>
  <phoneticPr fontId="32" type="noConversion"/>
  <pageMargins left="0.51181102362204722" right="0.51181102362204722" top="0.78740157480314965" bottom="0.78740157480314965" header="0" footer="0"/>
  <pageSetup paperSize="9" scale="1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50</vt:i4>
      </vt:variant>
    </vt:vector>
  </HeadingPairs>
  <TitlesOfParts>
    <vt:vector size="57" baseType="lpstr">
      <vt:lpstr>DADOS GERAIS</vt:lpstr>
      <vt:lpstr>RESUMO</vt:lpstr>
      <vt:lpstr>ORC. SINTÉTICO</vt:lpstr>
      <vt:lpstr>CPUS</vt:lpstr>
      <vt:lpstr>BDI SEM DESONERAÇÃO</vt:lpstr>
      <vt:lpstr>ENCARGOS SOCIAIS</vt:lpstr>
      <vt:lpstr>JUSTIFICATIVAS CPUS</vt:lpstr>
      <vt:lpstr>'BDI SEM DESONERAÇÃO'!Area_de_impressao</vt:lpstr>
      <vt:lpstr>'DADOS GERAIS'!Area_de_impressao</vt:lpstr>
      <vt:lpstr>'ENCARGOS SOCIAIS'!Area_de_impressao</vt:lpstr>
      <vt:lpstr>'JUSTIFICATIVAS CPUS'!Area_de_impressao</vt:lpstr>
      <vt:lpstr>'ORC. SINTÉTICO'!Area_de_impressao</vt:lpstr>
      <vt:lpstr>RESUMO!Area_de_impressao</vt:lpstr>
      <vt:lpstr>CPUS!Titulos_de_impressao</vt:lpstr>
      <vt:lpstr>'JUSTIFICATIVAS CPUS'!Titulos_de_impressao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SEM DESONERAÇÃO'!Z_31669B58_6052_4B28_A2A6_B4D646275034_.wvu.PrintArea</vt:lpstr>
      <vt:lpstr>'ENCARGOS SOCIAIS'!Z_31669B58_6052_4B28_A2A6_B4D646275034_.wvu.PrintArea</vt:lpstr>
      <vt:lpstr>'JUSTIFICATIVAS CPUS'!Z_53D497E1_E826_4F8A_992E_431F101CA300_.wvu.PrintArea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'JUSTIFICATIVAS CPUS'!Z_6C4A5780_A529_48FA_99BA_79BD868CD359_.wvu.PrintArea</vt:lpstr>
      <vt:lpstr>'BDI SEM DESONERAÇÃO'!Z_6CEAEE79_3031_4A07_9C1B_BEA3A33B6E8E_.wvu.PrintArea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Cliente</cp:lastModifiedBy>
  <cp:lastPrinted>2025-02-25T20:15:08Z</cp:lastPrinted>
  <dcterms:created xsi:type="dcterms:W3CDTF">2024-03-24T14:34:26Z</dcterms:created>
  <dcterms:modified xsi:type="dcterms:W3CDTF">2025-02-26T15:48:22Z</dcterms:modified>
</cp:coreProperties>
</file>